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geanm/Documents/redu-thesis/data/"/>
    </mc:Choice>
  </mc:AlternateContent>
  <xr:revisionPtr revIDLastSave="0" documentId="13_ncr:1_{96AB28A2-C6F7-0D47-BD0F-FAF42EFC109B}" xr6:coauthVersionLast="47" xr6:coauthVersionMax="47" xr10:uidLastSave="{00000000-0000-0000-0000-000000000000}"/>
  <bookViews>
    <workbookView xWindow="0" yWindow="660" windowWidth="29400" windowHeight="18460" xr2:uid="{00000000-000D-0000-FFFF-FFFF00000000}"/>
  </bookViews>
  <sheets>
    <sheet name="README" sheetId="1" r:id="rId1"/>
    <sheet name="GUIDE" sheetId="2" r:id="rId2"/>
    <sheet name="QUESTIONS" sheetId="3" r:id="rId3"/>
    <sheet name="STATISTICIAN_SIGNOFF" sheetId="4" r:id="rId4"/>
    <sheet name="PDF_ALIGNMENT_NOTES" sheetId="5" r:id="rId5"/>
    <sheet name="EXECUTIVE_SUMMARY" sheetId="6" r:id="rId6"/>
    <sheet name="SURVEY_ANALYSIS" sheetId="7" r:id="rId7"/>
    <sheet name="ISOIEC 25010" sheetId="8" r:id="rId8"/>
    <sheet name="Usability(SUS)" sheetId="9" r:id="rId9"/>
    <sheet name="TAM(PUPEOU)" sheetId="10" r:id="rId10"/>
    <sheet name="WEEK_METRICS" sheetId="11" r:id="rId11"/>
    <sheet name="CHANGE_SCORES" sheetId="12" r:id="rId12"/>
    <sheet name="RQ2_CHANGE_TESTS" sheetId="13" r:id="rId13"/>
    <sheet name="RQ2_PAIRED_INTERVENTION" sheetId="14" r:id="rId14"/>
    <sheet name="RQ2_FINAL_TESTS_PDF_ALIGNED" sheetId="15" r:id="rId15"/>
    <sheet name="RQ3_CORRELATION" sheetId="16" r:id="rId16"/>
    <sheet name="PROMPT_SUMMARY" sheetId="17" r:id="rId17"/>
    <sheet name="DATA_QUALITY_SUMMARY" sheetId="18" r:id="rId18"/>
    <sheet name="FORMULA_NOTES" sheetId="19" r:id="rId19"/>
    <sheet name="SURVEY_SCORES" sheetId="20" r:id="rId20"/>
    <sheet name="WEEK_DAILY" sheetId="21" r:id="rId21"/>
    <sheet name="RQ2_GROUP_DATA" sheetId="22" r:id="rId22"/>
    <sheet name="RQ3_DATA" sheetId="23" r:id="rId23"/>
    <sheet name="sessions.csv" sheetId="24" r:id="rId24"/>
    <sheet name="daily_summaries.csv" sheetId="25" r:id="rId25"/>
    <sheet name="study_periods.csv" sheetId="26" r:id="rId26"/>
    <sheet name="prompt_events.csv" sheetId="27" r:id="rId27"/>
    <sheet name="reliability_events.csv" sheetId="28" r:id="rId28"/>
    <sheet name="risk_personalization.csv" sheetId="29" r:id="rId29"/>
    <sheet name="doomscrolling_scale.csv" sheetId="30" r:id="rId30"/>
    <sheet name="survey_iso25010.csv" sheetId="31" r:id="rId31"/>
    <sheet name="sus_responses.csv" sheetId="32" r:id="rId32"/>
    <sheet name="tam_responses.csv" sheetId="33" r:id="rId33"/>
    <sheet name="open_ended_feedback.csv" sheetId="34" r:id="rId34"/>
    <sheet name="sme_evaluation.csv" sheetId="35" r:id="rId35"/>
    <sheet name="sme_open_ended_feedback.csv" sheetId="36" r:id="rId36"/>
    <sheet name="baseline_profile.csv" sheetId="37" r:id="rId37"/>
    <sheet name="mvl_concordance" sheetId="38" r:id="rId38"/>
  </sheets>
  <definedNames>
    <definedName name="_xlnm._FilterDatabase" localSheetId="11" hidden="1">CHANGE_SCORES!$A$1:$V$51</definedName>
    <definedName name="_xlnm._FilterDatabase" localSheetId="24" hidden="1">daily_summaries.csv!$A$1:$K$1437</definedName>
    <definedName name="_xlnm._FilterDatabase" localSheetId="17" hidden="1">DATA_QUALITY_SUMMARY!$A$1:$C$6</definedName>
    <definedName name="_xlnm._FilterDatabase" localSheetId="29" hidden="1">doomscrolling_scale.csv!$A$1:$I$101</definedName>
    <definedName name="_xlnm._FilterDatabase" localSheetId="5" hidden="1">EXECUTIVE_SUMMARY!$A$1:$F$13</definedName>
    <definedName name="_xlnm._FilterDatabase" localSheetId="18" hidden="1">FORMULA_NOTES!$A$1:$B$10</definedName>
    <definedName name="_xlnm._FilterDatabase" localSheetId="7" hidden="1">'ISOIEC 25010'!$A$1:$AA$58</definedName>
    <definedName name="_xlnm._FilterDatabase" localSheetId="33" hidden="1">open_ended_feedback.csv!$A$1:$F$51</definedName>
    <definedName name="_xlnm._FilterDatabase" localSheetId="26" hidden="1">prompt_events.csv!$A$1:$J$371</definedName>
    <definedName name="_xlnm._FilterDatabase" localSheetId="16" hidden="1">PROMPT_SUMMARY!$A$1:$C$7</definedName>
    <definedName name="_xlnm._FilterDatabase" localSheetId="0" hidden="1">README!$A$1:$B$6</definedName>
    <definedName name="_xlnm._FilterDatabase" localSheetId="27" hidden="1">'reliability_events.csv'!$A$1:$F$1330</definedName>
    <definedName name="_xlnm._FilterDatabase" localSheetId="28" hidden="1">'risk_personalization.csv'!$A$1:$L$49</definedName>
    <definedName name="_xlnm._FilterDatabase" localSheetId="12" hidden="1">RQ2_CHANGE_TESTS!$A$1:$R$7</definedName>
    <definedName name="_xlnm._FilterDatabase" localSheetId="21" hidden="1">RQ2_GROUP_DATA!$A$1:$L$26</definedName>
    <definedName name="_xlnm._FilterDatabase" localSheetId="13" hidden="1">RQ2_PAIRED_INTERVENTION!$A$1:$K$7</definedName>
    <definedName name="_xlnm._FilterDatabase" localSheetId="15" hidden="1">RQ3_CORRELATION!$A$1:$K$5</definedName>
    <definedName name="_xlnm._FilterDatabase" localSheetId="22" hidden="1">RQ3_DATA!$A$1:$L$51</definedName>
    <definedName name="_xlnm._FilterDatabase" localSheetId="23" hidden="1">sessions.csv!$A$1:$S$10135</definedName>
    <definedName name="_xlnm._FilterDatabase" localSheetId="34" hidden="1">sme_evaluation.csv!$A$1:$I$4</definedName>
    <definedName name="_xlnm._FilterDatabase" localSheetId="35" hidden="1">sme_open_ended_feedback.csv!$A$1:$G$4</definedName>
    <definedName name="_xlnm._FilterDatabase" localSheetId="25" hidden="1">study_periods.csv!$A$1:$G$51</definedName>
    <definedName name="_xlnm._FilterDatabase" localSheetId="6" hidden="1">SURVEY_ANALYSIS!$A$1:$I$7</definedName>
    <definedName name="_xlnm._FilterDatabase" localSheetId="30" hidden="1">survey_iso25010.csv!$A$1:$S$51</definedName>
    <definedName name="_xlnm._FilterDatabase" localSheetId="19" hidden="1">SURVEY_SCORES!$A$1:$R$51</definedName>
    <definedName name="_xlnm._FilterDatabase" localSheetId="31" hidden="1">sus_responses.csv!$A$1:$L$51</definedName>
    <definedName name="_xlnm._FilterDatabase" localSheetId="32" hidden="1">tam_responses.csv!$A$1:$O$51</definedName>
    <definedName name="_xlnm._FilterDatabase" localSheetId="9" hidden="1">'TAM(PUPEOU)'!$A$1:$Q$57</definedName>
    <definedName name="_xlnm._FilterDatabase" localSheetId="8" hidden="1">'Usability(SUS)'!$A$1:$Y$57</definedName>
    <definedName name="_xlnm._FilterDatabase" localSheetId="20" hidden="1">WEEK_DAILY!$A$1:$J$701</definedName>
    <definedName name="_xlnm._FilterDatabase" localSheetId="10" hidden="1">WEEK_METRICS!$A$1:$M$101</definedName>
    <definedName name="_xlnm.Print_Area" localSheetId="3">STATISTICIAN_SIGNOFF!$A$1:$H$36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5" l="1"/>
  <c r="O51" i="33"/>
  <c r="H51" i="33"/>
  <c r="O50" i="33"/>
  <c r="H50" i="33"/>
  <c r="O49" i="33"/>
  <c r="H49" i="33"/>
  <c r="O48" i="33"/>
  <c r="H48" i="33"/>
  <c r="O47" i="33"/>
  <c r="H47" i="33"/>
  <c r="O46" i="33"/>
  <c r="H46" i="33"/>
  <c r="O45" i="33"/>
  <c r="H45" i="33"/>
  <c r="O44" i="33"/>
  <c r="H44" i="33"/>
  <c r="O43" i="33"/>
  <c r="H43" i="33"/>
  <c r="O42" i="33"/>
  <c r="H42" i="33"/>
  <c r="O41" i="33"/>
  <c r="H41" i="33"/>
  <c r="O40" i="33"/>
  <c r="H40" i="33"/>
  <c r="O39" i="33"/>
  <c r="H39" i="33"/>
  <c r="O38" i="33"/>
  <c r="H38" i="33"/>
  <c r="O37" i="33"/>
  <c r="H37" i="33"/>
  <c r="O36" i="33"/>
  <c r="H36" i="33"/>
  <c r="O35" i="33"/>
  <c r="H35" i="33"/>
  <c r="O34" i="33"/>
  <c r="H34" i="33"/>
  <c r="O33" i="33"/>
  <c r="H33" i="33"/>
  <c r="O32" i="33"/>
  <c r="H32" i="33"/>
  <c r="O31" i="33"/>
  <c r="H31" i="33"/>
  <c r="O30" i="33"/>
  <c r="H30" i="33"/>
  <c r="O29" i="33"/>
  <c r="H29" i="33"/>
  <c r="O28" i="33"/>
  <c r="H28" i="33"/>
  <c r="O27" i="33"/>
  <c r="H27" i="33"/>
  <c r="O26" i="33"/>
  <c r="H26" i="33"/>
  <c r="O25" i="33"/>
  <c r="H25" i="33"/>
  <c r="O24" i="33"/>
  <c r="H24" i="33"/>
  <c r="O23" i="33"/>
  <c r="H23" i="33"/>
  <c r="O22" i="33"/>
  <c r="H22" i="33"/>
  <c r="O21" i="33"/>
  <c r="H21" i="33"/>
  <c r="O20" i="33"/>
  <c r="H20" i="33"/>
  <c r="O19" i="33"/>
  <c r="H19" i="33"/>
  <c r="O18" i="33"/>
  <c r="H18" i="33"/>
  <c r="O17" i="33"/>
  <c r="H17" i="33"/>
  <c r="O16" i="33"/>
  <c r="H16" i="33"/>
  <c r="O15" i="33"/>
  <c r="H15" i="33"/>
  <c r="O14" i="33"/>
  <c r="H14" i="33"/>
  <c r="O13" i="33"/>
  <c r="H13" i="33"/>
  <c r="O12" i="33"/>
  <c r="H12" i="33"/>
  <c r="O11" i="33"/>
  <c r="H11" i="33"/>
  <c r="O10" i="33"/>
  <c r="H10" i="33"/>
  <c r="O9" i="33"/>
  <c r="H9" i="33"/>
  <c r="O8" i="33"/>
  <c r="H8" i="33"/>
  <c r="O7" i="33"/>
  <c r="H7" i="33"/>
  <c r="O6" i="33"/>
  <c r="H6" i="33"/>
  <c r="O5" i="33"/>
  <c r="H5" i="33"/>
  <c r="O4" i="33"/>
  <c r="H4" i="33"/>
  <c r="O3" i="33"/>
  <c r="H3" i="33"/>
  <c r="O2" i="33"/>
  <c r="H2" i="33"/>
  <c r="L51" i="32"/>
  <c r="L50" i="32"/>
  <c r="L49" i="32"/>
  <c r="L48" i="32"/>
  <c r="L47" i="32"/>
  <c r="L46" i="32"/>
  <c r="L45" i="32"/>
  <c r="L44" i="32"/>
  <c r="L43" i="32"/>
  <c r="L42" i="32"/>
  <c r="L41" i="32"/>
  <c r="L40" i="32"/>
  <c r="L39" i="32"/>
  <c r="L38" i="32"/>
  <c r="L37" i="32"/>
  <c r="L36" i="32"/>
  <c r="L35" i="32"/>
  <c r="L34" i="32"/>
  <c r="L33" i="32"/>
  <c r="L32" i="32"/>
  <c r="L31" i="32"/>
  <c r="L30" i="32"/>
  <c r="L29" i="32"/>
  <c r="L28" i="32"/>
  <c r="L27" i="32"/>
  <c r="L26" i="32"/>
  <c r="L25" i="32"/>
  <c r="L24" i="32"/>
  <c r="L23" i="32"/>
  <c r="L22" i="32"/>
  <c r="L21" i="32"/>
  <c r="L20" i="32"/>
  <c r="L19" i="32"/>
  <c r="L18" i="32"/>
  <c r="L17" i="32"/>
  <c r="L16" i="32"/>
  <c r="L15" i="32"/>
  <c r="L14" i="32"/>
  <c r="L13" i="32"/>
  <c r="L12" i="32"/>
  <c r="L11" i="32"/>
  <c r="L10" i="32"/>
  <c r="L9" i="32"/>
  <c r="L8" i="32"/>
  <c r="L7" i="32"/>
  <c r="L6" i="32"/>
  <c r="L5" i="32"/>
  <c r="L4" i="32"/>
  <c r="L3" i="32"/>
  <c r="L2" i="32"/>
  <c r="S51" i="31"/>
  <c r="M51" i="31"/>
  <c r="G51" i="31"/>
  <c r="S50" i="31"/>
  <c r="M50" i="31"/>
  <c r="G50" i="31"/>
  <c r="S49" i="31"/>
  <c r="M49" i="31"/>
  <c r="G49" i="31"/>
  <c r="S48" i="31"/>
  <c r="M48" i="31"/>
  <c r="G48" i="31"/>
  <c r="S47" i="31"/>
  <c r="M47" i="31"/>
  <c r="G47" i="31"/>
  <c r="S46" i="31"/>
  <c r="M46" i="31"/>
  <c r="G46" i="31"/>
  <c r="S45" i="31"/>
  <c r="M45" i="31"/>
  <c r="G45" i="31"/>
  <c r="S44" i="31"/>
  <c r="M44" i="31"/>
  <c r="G44" i="31"/>
  <c r="S43" i="31"/>
  <c r="M43" i="31"/>
  <c r="G43" i="31"/>
  <c r="S42" i="31"/>
  <c r="M42" i="31"/>
  <c r="G42" i="31"/>
  <c r="S41" i="31"/>
  <c r="M41" i="31"/>
  <c r="G41" i="31"/>
  <c r="S40" i="31"/>
  <c r="M40" i="31"/>
  <c r="G40" i="31"/>
  <c r="S39" i="31"/>
  <c r="M39" i="31"/>
  <c r="G39" i="31"/>
  <c r="S38" i="31"/>
  <c r="M38" i="31"/>
  <c r="G38" i="31"/>
  <c r="S37" i="31"/>
  <c r="M37" i="31"/>
  <c r="G37" i="31"/>
  <c r="S36" i="31"/>
  <c r="M36" i="31"/>
  <c r="G36" i="31"/>
  <c r="S35" i="31"/>
  <c r="M35" i="31"/>
  <c r="G35" i="31"/>
  <c r="S34" i="31"/>
  <c r="M34" i="31"/>
  <c r="G34" i="31"/>
  <c r="S33" i="31"/>
  <c r="M33" i="31"/>
  <c r="G33" i="31"/>
  <c r="S32" i="31"/>
  <c r="M32" i="31"/>
  <c r="G32" i="31"/>
  <c r="S31" i="31"/>
  <c r="M31" i="31"/>
  <c r="G31" i="31"/>
  <c r="S30" i="31"/>
  <c r="M30" i="31"/>
  <c r="G30" i="31"/>
  <c r="S29" i="31"/>
  <c r="M29" i="31"/>
  <c r="G29" i="31"/>
  <c r="S28" i="31"/>
  <c r="M28" i="31"/>
  <c r="G28" i="31"/>
  <c r="S27" i="31"/>
  <c r="M27" i="31"/>
  <c r="G27" i="31"/>
  <c r="S26" i="31"/>
  <c r="M26" i="31"/>
  <c r="G26" i="31"/>
  <c r="S25" i="31"/>
  <c r="M25" i="31"/>
  <c r="G25" i="31"/>
  <c r="S24" i="31"/>
  <c r="M24" i="31"/>
  <c r="G24" i="31"/>
  <c r="S23" i="31"/>
  <c r="M23" i="31"/>
  <c r="G23" i="31"/>
  <c r="S22" i="31"/>
  <c r="M22" i="31"/>
  <c r="G22" i="31"/>
  <c r="S21" i="31"/>
  <c r="M21" i="31"/>
  <c r="G21" i="31"/>
  <c r="S20" i="31"/>
  <c r="M20" i="31"/>
  <c r="G20" i="31"/>
  <c r="S19" i="31"/>
  <c r="M19" i="31"/>
  <c r="G19" i="31"/>
  <c r="S18" i="31"/>
  <c r="M18" i="31"/>
  <c r="G18" i="31"/>
  <c r="S17" i="31"/>
  <c r="M17" i="31"/>
  <c r="G17" i="31"/>
  <c r="S16" i="31"/>
  <c r="M16" i="31"/>
  <c r="G16" i="31"/>
  <c r="S15" i="31"/>
  <c r="M15" i="31"/>
  <c r="G15" i="31"/>
  <c r="S14" i="31"/>
  <c r="M14" i="31"/>
  <c r="G14" i="31"/>
  <c r="S13" i="31"/>
  <c r="M13" i="31"/>
  <c r="G13" i="31"/>
  <c r="S12" i="31"/>
  <c r="M12" i="31"/>
  <c r="G12" i="31"/>
  <c r="S11" i="31"/>
  <c r="M11" i="31"/>
  <c r="G11" i="31"/>
  <c r="S10" i="31"/>
  <c r="M10" i="31"/>
  <c r="G10" i="31"/>
  <c r="S9" i="31"/>
  <c r="M9" i="31"/>
  <c r="G9" i="31"/>
  <c r="S8" i="31"/>
  <c r="M8" i="31"/>
  <c r="G8" i="31"/>
  <c r="S7" i="31"/>
  <c r="M7" i="31"/>
  <c r="G7" i="31"/>
  <c r="S6" i="31"/>
  <c r="M6" i="31"/>
  <c r="G6" i="31"/>
  <c r="S5" i="31"/>
  <c r="M5" i="31"/>
  <c r="G5" i="31"/>
  <c r="S4" i="31"/>
  <c r="M4" i="31"/>
  <c r="G4" i="31"/>
  <c r="S3" i="31"/>
  <c r="M3" i="31"/>
  <c r="G3" i="31"/>
  <c r="S2" i="31"/>
  <c r="M2" i="31"/>
  <c r="G2" i="31"/>
  <c r="I101" i="30"/>
  <c r="I100" i="30"/>
  <c r="I99" i="30"/>
  <c r="I98" i="30"/>
  <c r="I97" i="30"/>
  <c r="I96" i="30"/>
  <c r="I95" i="30"/>
  <c r="I94" i="30"/>
  <c r="I93" i="30"/>
  <c r="I92" i="30"/>
  <c r="I91" i="30"/>
  <c r="I90" i="30"/>
  <c r="I89" i="30"/>
  <c r="I88" i="30"/>
  <c r="I87" i="30"/>
  <c r="I86" i="30"/>
  <c r="I85" i="30"/>
  <c r="I84" i="30"/>
  <c r="I83" i="30"/>
  <c r="I82" i="30"/>
  <c r="I81" i="30"/>
  <c r="I80" i="30"/>
  <c r="I79" i="30"/>
  <c r="I78" i="30"/>
  <c r="I77" i="30"/>
  <c r="I76" i="30"/>
  <c r="I75" i="30"/>
  <c r="I74" i="30"/>
  <c r="I73" i="30"/>
  <c r="I72" i="30"/>
  <c r="I71" i="30"/>
  <c r="I70" i="30"/>
  <c r="I69" i="30"/>
  <c r="I68" i="30"/>
  <c r="I67" i="30"/>
  <c r="I66" i="30"/>
  <c r="I65" i="30"/>
  <c r="I64" i="30"/>
  <c r="I63" i="30"/>
  <c r="I62" i="30"/>
  <c r="I61" i="30"/>
  <c r="I60" i="30"/>
  <c r="I59" i="30"/>
  <c r="I58" i="30"/>
  <c r="I57" i="30"/>
  <c r="I56" i="30"/>
  <c r="I55" i="30"/>
  <c r="I54" i="30"/>
  <c r="I53" i="30"/>
  <c r="I52" i="30"/>
  <c r="I51" i="30"/>
  <c r="I50" i="30"/>
  <c r="I49" i="30"/>
  <c r="I48" i="30"/>
  <c r="I47" i="30"/>
  <c r="I46" i="30"/>
  <c r="I45" i="30"/>
  <c r="I44" i="30"/>
  <c r="I43" i="30"/>
  <c r="I42" i="30"/>
  <c r="I41" i="30"/>
  <c r="I40" i="30"/>
  <c r="I39" i="30"/>
  <c r="I38" i="30"/>
  <c r="I37" i="30"/>
  <c r="I36" i="30"/>
  <c r="I35" i="30"/>
  <c r="I34" i="30"/>
  <c r="I33" i="30"/>
  <c r="I32" i="30"/>
  <c r="I31" i="30"/>
  <c r="I30" i="30"/>
  <c r="I29" i="30"/>
  <c r="I28" i="30"/>
  <c r="I27" i="30"/>
  <c r="I26" i="30"/>
  <c r="I25" i="30"/>
  <c r="I24" i="30"/>
  <c r="I23" i="30"/>
  <c r="I22" i="30"/>
  <c r="I21" i="30"/>
  <c r="I20" i="30"/>
  <c r="I19" i="30"/>
  <c r="I18" i="30"/>
  <c r="I17" i="30"/>
  <c r="I16" i="30"/>
  <c r="I15" i="30"/>
  <c r="I14" i="30"/>
  <c r="I13" i="30"/>
  <c r="I12" i="30"/>
  <c r="I11" i="30"/>
  <c r="I10" i="30"/>
  <c r="I9" i="30"/>
  <c r="I8" i="30"/>
  <c r="I7" i="30"/>
  <c r="I6" i="30"/>
  <c r="I5" i="30"/>
  <c r="I4" i="30"/>
  <c r="I3" i="30"/>
  <c r="I2" i="30"/>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G701" i="21"/>
  <c r="F701" i="21"/>
  <c r="J701" i="21" s="1"/>
  <c r="E701" i="21"/>
  <c r="H701" i="21" s="1"/>
  <c r="B701" i="21"/>
  <c r="G700" i="21"/>
  <c r="F700" i="21"/>
  <c r="J700" i="21" s="1"/>
  <c r="E700" i="21"/>
  <c r="H700" i="21" s="1"/>
  <c r="B700" i="21"/>
  <c r="G699" i="21"/>
  <c r="F699" i="21"/>
  <c r="J699" i="21" s="1"/>
  <c r="E699" i="21"/>
  <c r="H699" i="21" s="1"/>
  <c r="B699" i="21"/>
  <c r="G698" i="21"/>
  <c r="F698" i="21"/>
  <c r="J698" i="21" s="1"/>
  <c r="E698" i="21"/>
  <c r="H698" i="21" s="1"/>
  <c r="B698" i="21"/>
  <c r="G697" i="21"/>
  <c r="F697" i="21"/>
  <c r="J697" i="21" s="1"/>
  <c r="E697" i="21"/>
  <c r="H697" i="21" s="1"/>
  <c r="B697" i="21"/>
  <c r="G696" i="21"/>
  <c r="F696" i="21"/>
  <c r="J696" i="21" s="1"/>
  <c r="E696" i="21"/>
  <c r="H696" i="21" s="1"/>
  <c r="B696" i="21"/>
  <c r="G695" i="21"/>
  <c r="F695" i="21"/>
  <c r="J695" i="21" s="1"/>
  <c r="E695" i="21"/>
  <c r="H695" i="21" s="1"/>
  <c r="B695" i="21"/>
  <c r="G694" i="21"/>
  <c r="F694" i="21"/>
  <c r="J694" i="21" s="1"/>
  <c r="E694" i="21"/>
  <c r="H694" i="21" s="1"/>
  <c r="B694" i="21"/>
  <c r="J693" i="21"/>
  <c r="G693" i="21"/>
  <c r="F693" i="21"/>
  <c r="I693" i="21" s="1"/>
  <c r="E693" i="21"/>
  <c r="H693" i="21" s="1"/>
  <c r="I100" i="11" s="1"/>
  <c r="I51" i="12" s="1"/>
  <c r="B693" i="21"/>
  <c r="G692" i="21"/>
  <c r="F692" i="21"/>
  <c r="J692" i="21" s="1"/>
  <c r="E692" i="21"/>
  <c r="H692" i="21" s="1"/>
  <c r="B692" i="21"/>
  <c r="G691" i="21"/>
  <c r="F691" i="21"/>
  <c r="I691" i="21" s="1"/>
  <c r="E691" i="21"/>
  <c r="H691" i="21" s="1"/>
  <c r="B691" i="21"/>
  <c r="G690" i="21"/>
  <c r="F690" i="21"/>
  <c r="J690" i="21" s="1"/>
  <c r="E690" i="21"/>
  <c r="H690" i="21" s="1"/>
  <c r="B690" i="21"/>
  <c r="G689" i="21"/>
  <c r="F689" i="21"/>
  <c r="E689" i="21"/>
  <c r="H689" i="21" s="1"/>
  <c r="B689" i="21"/>
  <c r="G688" i="21"/>
  <c r="F688" i="21"/>
  <c r="I688" i="21" s="1"/>
  <c r="E688" i="21"/>
  <c r="H688" i="21" s="1"/>
  <c r="B688" i="21"/>
  <c r="G687" i="21"/>
  <c r="F687" i="21"/>
  <c r="I687" i="21" s="1"/>
  <c r="E687" i="21"/>
  <c r="H687" i="21" s="1"/>
  <c r="B687" i="21"/>
  <c r="J686" i="21"/>
  <c r="G686" i="21"/>
  <c r="F686" i="21"/>
  <c r="I686" i="21" s="1"/>
  <c r="E686" i="21"/>
  <c r="H686" i="21" s="1"/>
  <c r="B686" i="21"/>
  <c r="G685" i="21"/>
  <c r="F685" i="21"/>
  <c r="J685" i="21" s="1"/>
  <c r="E685" i="21"/>
  <c r="H685" i="21" s="1"/>
  <c r="B685" i="21"/>
  <c r="G684" i="21"/>
  <c r="F684" i="21"/>
  <c r="J684" i="21" s="1"/>
  <c r="E684" i="21"/>
  <c r="H684" i="21" s="1"/>
  <c r="B684" i="21"/>
  <c r="G683" i="21"/>
  <c r="F683" i="21"/>
  <c r="I683" i="21" s="1"/>
  <c r="E683" i="21"/>
  <c r="H683" i="21" s="1"/>
  <c r="B683" i="21"/>
  <c r="G682" i="21"/>
  <c r="F682" i="21"/>
  <c r="J682" i="21" s="1"/>
  <c r="E682" i="21"/>
  <c r="H682" i="21" s="1"/>
  <c r="B682" i="21"/>
  <c r="G681" i="21"/>
  <c r="F681" i="21"/>
  <c r="I681" i="21" s="1"/>
  <c r="E681" i="21"/>
  <c r="H681" i="21" s="1"/>
  <c r="B681" i="21"/>
  <c r="J680" i="21"/>
  <c r="G680" i="21"/>
  <c r="F680" i="21"/>
  <c r="I680" i="21" s="1"/>
  <c r="E680" i="21"/>
  <c r="H680" i="21" s="1"/>
  <c r="B680" i="21"/>
  <c r="G679" i="21"/>
  <c r="F679" i="21"/>
  <c r="E679" i="21"/>
  <c r="H679" i="21" s="1"/>
  <c r="B679" i="21"/>
  <c r="G678" i="21"/>
  <c r="F678" i="21"/>
  <c r="J678" i="21" s="1"/>
  <c r="E678" i="21"/>
  <c r="H678" i="21" s="1"/>
  <c r="B678" i="21"/>
  <c r="G677" i="21"/>
  <c r="F677" i="21"/>
  <c r="I677" i="21" s="1"/>
  <c r="E677" i="21"/>
  <c r="H677" i="21" s="1"/>
  <c r="B677" i="21"/>
  <c r="G676" i="21"/>
  <c r="F676" i="21"/>
  <c r="J676" i="21" s="1"/>
  <c r="E676" i="21"/>
  <c r="H676" i="21" s="1"/>
  <c r="B676" i="21"/>
  <c r="G675" i="21"/>
  <c r="F675" i="21"/>
  <c r="I675" i="21" s="1"/>
  <c r="E675" i="21"/>
  <c r="H675" i="21" s="1"/>
  <c r="B675" i="21"/>
  <c r="G674" i="21"/>
  <c r="F674" i="21"/>
  <c r="J674" i="21" s="1"/>
  <c r="E674" i="21"/>
  <c r="H674" i="21" s="1"/>
  <c r="B674" i="21"/>
  <c r="G673" i="21"/>
  <c r="F673" i="21"/>
  <c r="J673" i="21" s="1"/>
  <c r="E673" i="21"/>
  <c r="H673" i="21" s="1"/>
  <c r="B673" i="21"/>
  <c r="G672" i="21"/>
  <c r="F672" i="21"/>
  <c r="J672" i="21" s="1"/>
  <c r="E672" i="21"/>
  <c r="H672" i="21" s="1"/>
  <c r="B672" i="21"/>
  <c r="H671" i="21"/>
  <c r="G671" i="21"/>
  <c r="F671" i="21"/>
  <c r="J671" i="21" s="1"/>
  <c r="E671" i="21"/>
  <c r="B671" i="21"/>
  <c r="G670" i="21"/>
  <c r="F670" i="21"/>
  <c r="E670" i="21"/>
  <c r="H670" i="21" s="1"/>
  <c r="B670" i="21"/>
  <c r="G669" i="21"/>
  <c r="F669" i="21"/>
  <c r="I669" i="21" s="1"/>
  <c r="E669" i="21"/>
  <c r="H669" i="21" s="1"/>
  <c r="B669" i="21"/>
  <c r="G668" i="21"/>
  <c r="F668" i="21"/>
  <c r="J668" i="21" s="1"/>
  <c r="E668" i="21"/>
  <c r="H668" i="21" s="1"/>
  <c r="B668" i="21"/>
  <c r="J667" i="21"/>
  <c r="G667" i="21"/>
  <c r="F667" i="21"/>
  <c r="I667" i="21" s="1"/>
  <c r="E667" i="21"/>
  <c r="H667" i="21" s="1"/>
  <c r="B667" i="21"/>
  <c r="G666" i="21"/>
  <c r="F666" i="21"/>
  <c r="I666" i="21" s="1"/>
  <c r="E666" i="21"/>
  <c r="H666" i="21" s="1"/>
  <c r="B666" i="21"/>
  <c r="G665" i="21"/>
  <c r="F665" i="21"/>
  <c r="J665" i="21" s="1"/>
  <c r="E665" i="21"/>
  <c r="H665" i="21" s="1"/>
  <c r="B665" i="21"/>
  <c r="J664" i="21"/>
  <c r="G664" i="21"/>
  <c r="F664" i="21"/>
  <c r="I664" i="21" s="1"/>
  <c r="E664" i="21"/>
  <c r="H664" i="21" s="1"/>
  <c r="B664" i="21"/>
  <c r="G663" i="21"/>
  <c r="F663" i="21"/>
  <c r="E663" i="21"/>
  <c r="H663" i="21" s="1"/>
  <c r="B663" i="21"/>
  <c r="G662" i="21"/>
  <c r="F662" i="21"/>
  <c r="E662" i="21"/>
  <c r="H662" i="21" s="1"/>
  <c r="B662" i="21"/>
  <c r="G661" i="21"/>
  <c r="F661" i="21"/>
  <c r="J661" i="21" s="1"/>
  <c r="E661" i="21"/>
  <c r="H661" i="21" s="1"/>
  <c r="B661" i="21"/>
  <c r="G660" i="21"/>
  <c r="F660" i="21"/>
  <c r="J660" i="21" s="1"/>
  <c r="E660" i="21"/>
  <c r="H660" i="21" s="1"/>
  <c r="B660" i="21"/>
  <c r="G659" i="21"/>
  <c r="F659" i="21"/>
  <c r="I659" i="21" s="1"/>
  <c r="E659" i="21"/>
  <c r="H659" i="21" s="1"/>
  <c r="B659" i="21"/>
  <c r="G658" i="21"/>
  <c r="F658" i="21"/>
  <c r="E658" i="21"/>
  <c r="H658" i="21" s="1"/>
  <c r="B658" i="21"/>
  <c r="G657" i="21"/>
  <c r="F657" i="21"/>
  <c r="J657" i="21" s="1"/>
  <c r="E657" i="21"/>
  <c r="H657" i="21" s="1"/>
  <c r="I95" i="11" s="1"/>
  <c r="J48" i="12" s="1"/>
  <c r="B657" i="21"/>
  <c r="I656" i="21"/>
  <c r="G656" i="21"/>
  <c r="F656" i="21"/>
  <c r="J656" i="21" s="1"/>
  <c r="E656" i="21"/>
  <c r="H656" i="21" s="1"/>
  <c r="B656" i="21"/>
  <c r="G655" i="21"/>
  <c r="F655" i="21"/>
  <c r="E655" i="21"/>
  <c r="H655" i="21" s="1"/>
  <c r="B655" i="21"/>
  <c r="G654" i="21"/>
  <c r="F654" i="21"/>
  <c r="E654" i="21"/>
  <c r="H654" i="21" s="1"/>
  <c r="B654" i="21"/>
  <c r="G653" i="21"/>
  <c r="F653" i="21"/>
  <c r="J653" i="21" s="1"/>
  <c r="E653" i="21"/>
  <c r="H653" i="21" s="1"/>
  <c r="B653" i="21"/>
  <c r="G652" i="21"/>
  <c r="F652" i="21"/>
  <c r="J652" i="21" s="1"/>
  <c r="E652" i="21"/>
  <c r="H652" i="21" s="1"/>
  <c r="B652" i="21"/>
  <c r="G651" i="21"/>
  <c r="F651" i="21"/>
  <c r="I651" i="21" s="1"/>
  <c r="E651" i="21"/>
  <c r="H651" i="21" s="1"/>
  <c r="B651" i="21"/>
  <c r="J650" i="21"/>
  <c r="G650" i="21"/>
  <c r="F650" i="21"/>
  <c r="I650" i="21" s="1"/>
  <c r="E650" i="21"/>
  <c r="H650" i="21" s="1"/>
  <c r="B650" i="21"/>
  <c r="G649" i="21"/>
  <c r="F649" i="21"/>
  <c r="I649" i="21" s="1"/>
  <c r="E649" i="21"/>
  <c r="H649" i="21" s="1"/>
  <c r="B649" i="21"/>
  <c r="G648" i="21"/>
  <c r="F648" i="21"/>
  <c r="J648" i="21" s="1"/>
  <c r="E648" i="21"/>
  <c r="H648" i="21" s="1"/>
  <c r="B648" i="21"/>
  <c r="I647" i="21"/>
  <c r="G647" i="21"/>
  <c r="F647" i="21"/>
  <c r="J647" i="21" s="1"/>
  <c r="E647" i="21"/>
  <c r="H647" i="21" s="1"/>
  <c r="B647" i="21"/>
  <c r="G646" i="21"/>
  <c r="F646" i="21"/>
  <c r="E646" i="21"/>
  <c r="H646" i="21" s="1"/>
  <c r="B646" i="21"/>
  <c r="G645" i="21"/>
  <c r="F645" i="21"/>
  <c r="J645" i="21" s="1"/>
  <c r="E645" i="21"/>
  <c r="H645" i="21" s="1"/>
  <c r="B645" i="21"/>
  <c r="G644" i="21"/>
  <c r="F644" i="21"/>
  <c r="J644" i="21" s="1"/>
  <c r="E644" i="21"/>
  <c r="H644" i="21" s="1"/>
  <c r="B644" i="21"/>
  <c r="G643" i="21"/>
  <c r="F643" i="21"/>
  <c r="I643" i="21" s="1"/>
  <c r="E643" i="21"/>
  <c r="H643" i="21" s="1"/>
  <c r="B643" i="21"/>
  <c r="G642" i="21"/>
  <c r="F642" i="21"/>
  <c r="J642" i="21" s="1"/>
  <c r="E642" i="21"/>
  <c r="H642" i="21" s="1"/>
  <c r="B642" i="21"/>
  <c r="H641" i="21"/>
  <c r="G641" i="21"/>
  <c r="F641" i="21"/>
  <c r="J641" i="21" s="1"/>
  <c r="E641" i="21"/>
  <c r="B641" i="21"/>
  <c r="I640" i="21"/>
  <c r="G640" i="21"/>
  <c r="F640" i="21"/>
  <c r="J640" i="21" s="1"/>
  <c r="E640" i="21"/>
  <c r="H640" i="21" s="1"/>
  <c r="B640" i="21"/>
  <c r="G639" i="21"/>
  <c r="F639" i="21"/>
  <c r="J639" i="21" s="1"/>
  <c r="E639" i="21"/>
  <c r="H639" i="21" s="1"/>
  <c r="B639" i="21"/>
  <c r="G638" i="21"/>
  <c r="F638" i="21"/>
  <c r="E638" i="21"/>
  <c r="H638" i="21" s="1"/>
  <c r="B638" i="21"/>
  <c r="G637" i="21"/>
  <c r="F637" i="21"/>
  <c r="J637" i="21" s="1"/>
  <c r="E637" i="21"/>
  <c r="H637" i="21" s="1"/>
  <c r="B637" i="21"/>
  <c r="G636" i="21"/>
  <c r="H92" i="11" s="1"/>
  <c r="F47" i="12" s="1"/>
  <c r="F636" i="21"/>
  <c r="J636" i="21" s="1"/>
  <c r="E636" i="21"/>
  <c r="H636" i="21" s="1"/>
  <c r="B636" i="21"/>
  <c r="G635" i="21"/>
  <c r="F635" i="21"/>
  <c r="I635" i="21" s="1"/>
  <c r="E635" i="21"/>
  <c r="H635" i="21" s="1"/>
  <c r="B635" i="21"/>
  <c r="J634" i="21"/>
  <c r="G634" i="21"/>
  <c r="F634" i="21"/>
  <c r="I634" i="21" s="1"/>
  <c r="E634" i="21"/>
  <c r="H634" i="21" s="1"/>
  <c r="B634" i="21"/>
  <c r="G633" i="21"/>
  <c r="F633" i="21"/>
  <c r="E633" i="21"/>
  <c r="H633" i="21" s="1"/>
  <c r="B633" i="21"/>
  <c r="J632" i="21"/>
  <c r="I632" i="21"/>
  <c r="G632" i="21"/>
  <c r="F632" i="21"/>
  <c r="E632" i="21"/>
  <c r="H632" i="21" s="1"/>
  <c r="B632" i="21"/>
  <c r="I631" i="21"/>
  <c r="G631" i="21"/>
  <c r="F631" i="21"/>
  <c r="J631" i="21" s="1"/>
  <c r="E631" i="21"/>
  <c r="H631" i="21" s="1"/>
  <c r="B631" i="21"/>
  <c r="G630" i="21"/>
  <c r="F630" i="21"/>
  <c r="E630" i="21"/>
  <c r="H630" i="21" s="1"/>
  <c r="B630" i="21"/>
  <c r="G629" i="21"/>
  <c r="F629" i="21"/>
  <c r="J629" i="21" s="1"/>
  <c r="E629" i="21"/>
  <c r="H629" i="21" s="1"/>
  <c r="B629" i="21"/>
  <c r="G628" i="21"/>
  <c r="F628" i="21"/>
  <c r="E628" i="21"/>
  <c r="H628" i="21" s="1"/>
  <c r="B628" i="21"/>
  <c r="G627" i="21"/>
  <c r="F627" i="21"/>
  <c r="I627" i="21" s="1"/>
  <c r="E627" i="21"/>
  <c r="H627" i="21" s="1"/>
  <c r="B627" i="21"/>
  <c r="G626" i="21"/>
  <c r="F626" i="21"/>
  <c r="J626" i="21" s="1"/>
  <c r="E626" i="21"/>
  <c r="H626" i="21" s="1"/>
  <c r="B626" i="21"/>
  <c r="G625" i="21"/>
  <c r="F625" i="21"/>
  <c r="J625" i="21" s="1"/>
  <c r="E625" i="21"/>
  <c r="H625" i="21" s="1"/>
  <c r="B625" i="21"/>
  <c r="G624" i="21"/>
  <c r="F624" i="21"/>
  <c r="I624" i="21" s="1"/>
  <c r="E624" i="21"/>
  <c r="H624" i="21" s="1"/>
  <c r="B624" i="21"/>
  <c r="G623" i="21"/>
  <c r="F623" i="21"/>
  <c r="J623" i="21" s="1"/>
  <c r="E623" i="21"/>
  <c r="H623" i="21" s="1"/>
  <c r="B623" i="21"/>
  <c r="G622" i="21"/>
  <c r="F622" i="21"/>
  <c r="E622" i="21"/>
  <c r="H622" i="21" s="1"/>
  <c r="I90" i="11" s="1"/>
  <c r="I46" i="12" s="1"/>
  <c r="B622" i="21"/>
  <c r="G621" i="21"/>
  <c r="F621" i="21"/>
  <c r="J621" i="21" s="1"/>
  <c r="E621" i="21"/>
  <c r="H621" i="21" s="1"/>
  <c r="B621" i="21"/>
  <c r="G620" i="21"/>
  <c r="F620" i="21"/>
  <c r="J620" i="21" s="1"/>
  <c r="E620" i="21"/>
  <c r="H620" i="21" s="1"/>
  <c r="B620" i="21"/>
  <c r="G619" i="21"/>
  <c r="F619" i="21"/>
  <c r="I619" i="21" s="1"/>
  <c r="E619" i="21"/>
  <c r="H619" i="21" s="1"/>
  <c r="B619" i="21"/>
  <c r="G618" i="21"/>
  <c r="F618" i="21"/>
  <c r="E618" i="21"/>
  <c r="H618" i="21" s="1"/>
  <c r="B618" i="21"/>
  <c r="J617" i="21"/>
  <c r="G617" i="21"/>
  <c r="F617" i="21"/>
  <c r="I617" i="21" s="1"/>
  <c r="E617" i="21"/>
  <c r="H617" i="21" s="1"/>
  <c r="I89" i="11" s="1"/>
  <c r="J45" i="12" s="1"/>
  <c r="B617" i="21"/>
  <c r="I616" i="21"/>
  <c r="G616" i="21"/>
  <c r="F616" i="21"/>
  <c r="J616" i="21" s="1"/>
  <c r="E616" i="21"/>
  <c r="H616" i="21" s="1"/>
  <c r="B616" i="21"/>
  <c r="G615" i="21"/>
  <c r="F615" i="21"/>
  <c r="E615" i="21"/>
  <c r="H615" i="21" s="1"/>
  <c r="B615" i="21"/>
  <c r="G614" i="21"/>
  <c r="F614" i="21"/>
  <c r="E614" i="21"/>
  <c r="H614" i="21" s="1"/>
  <c r="B614" i="21"/>
  <c r="G613" i="21"/>
  <c r="F613" i="21"/>
  <c r="J613" i="21" s="1"/>
  <c r="E613" i="21"/>
  <c r="H613" i="21" s="1"/>
  <c r="B613" i="21"/>
  <c r="G612" i="21"/>
  <c r="F612" i="21"/>
  <c r="J612" i="21" s="1"/>
  <c r="E612" i="21"/>
  <c r="H612" i="21" s="1"/>
  <c r="B612" i="21"/>
  <c r="G611" i="21"/>
  <c r="F611" i="21"/>
  <c r="I611" i="21" s="1"/>
  <c r="E611" i="21"/>
  <c r="H611" i="21" s="1"/>
  <c r="B611" i="21"/>
  <c r="J610" i="21"/>
  <c r="I610" i="21"/>
  <c r="G610" i="21"/>
  <c r="F610" i="21"/>
  <c r="E610" i="21"/>
  <c r="H610" i="21" s="1"/>
  <c r="B610" i="21"/>
  <c r="G609" i="21"/>
  <c r="F609" i="21"/>
  <c r="J609" i="21" s="1"/>
  <c r="E609" i="21"/>
  <c r="H609" i="21" s="1"/>
  <c r="B609" i="21"/>
  <c r="G608" i="21"/>
  <c r="F608" i="21"/>
  <c r="J608" i="21" s="1"/>
  <c r="E608" i="21"/>
  <c r="B608" i="21"/>
  <c r="G607" i="21"/>
  <c r="F607" i="21"/>
  <c r="J607" i="21" s="1"/>
  <c r="E607" i="21"/>
  <c r="H607" i="21" s="1"/>
  <c r="B607" i="21"/>
  <c r="G606" i="21"/>
  <c r="F606" i="21"/>
  <c r="E606" i="21"/>
  <c r="H606" i="21" s="1"/>
  <c r="B606" i="21"/>
  <c r="G605" i="21"/>
  <c r="F605" i="21"/>
  <c r="J605" i="21" s="1"/>
  <c r="E605" i="21"/>
  <c r="H605" i="21" s="1"/>
  <c r="B605" i="21"/>
  <c r="G604" i="21"/>
  <c r="F604" i="21"/>
  <c r="J604" i="21" s="1"/>
  <c r="E604" i="21"/>
  <c r="H604" i="21" s="1"/>
  <c r="B604" i="21"/>
  <c r="G603" i="21"/>
  <c r="F603" i="21"/>
  <c r="I603" i="21" s="1"/>
  <c r="E603" i="21"/>
  <c r="H603" i="21" s="1"/>
  <c r="B603" i="21"/>
  <c r="G602" i="21"/>
  <c r="F602" i="21"/>
  <c r="J602" i="21" s="1"/>
  <c r="E602" i="21"/>
  <c r="H602" i="21" s="1"/>
  <c r="B602" i="21"/>
  <c r="G601" i="21"/>
  <c r="F601" i="21"/>
  <c r="I601" i="21" s="1"/>
  <c r="E601" i="21"/>
  <c r="H601" i="21" s="1"/>
  <c r="B601" i="21"/>
  <c r="G600" i="21"/>
  <c r="F600" i="21"/>
  <c r="J600" i="21" s="1"/>
  <c r="E600" i="21"/>
  <c r="H600" i="21" s="1"/>
  <c r="B600" i="21"/>
  <c r="G599" i="21"/>
  <c r="F599" i="21"/>
  <c r="J599" i="21" s="1"/>
  <c r="E599" i="21"/>
  <c r="H599" i="21" s="1"/>
  <c r="B599" i="21"/>
  <c r="G598" i="21"/>
  <c r="F598" i="21"/>
  <c r="E598" i="21"/>
  <c r="H598" i="21" s="1"/>
  <c r="B598" i="21"/>
  <c r="G597" i="21"/>
  <c r="F597" i="21"/>
  <c r="J597" i="21" s="1"/>
  <c r="E597" i="21"/>
  <c r="H597" i="21" s="1"/>
  <c r="B597" i="21"/>
  <c r="G596" i="21"/>
  <c r="F596" i="21"/>
  <c r="J596" i="21" s="1"/>
  <c r="E596" i="21"/>
  <c r="H596" i="21" s="1"/>
  <c r="B596" i="21"/>
  <c r="G595" i="21"/>
  <c r="F595" i="21"/>
  <c r="I595" i="21" s="1"/>
  <c r="E595" i="21"/>
  <c r="H595" i="21" s="1"/>
  <c r="B595" i="21"/>
  <c r="I594" i="21"/>
  <c r="G594" i="21"/>
  <c r="F594" i="21"/>
  <c r="J594" i="21" s="1"/>
  <c r="E594" i="21"/>
  <c r="H594" i="21" s="1"/>
  <c r="B594" i="21"/>
  <c r="G593" i="21"/>
  <c r="F593" i="21"/>
  <c r="J593" i="21" s="1"/>
  <c r="E593" i="21"/>
  <c r="H593" i="21" s="1"/>
  <c r="B593" i="21"/>
  <c r="G592" i="21"/>
  <c r="F592" i="21"/>
  <c r="J592" i="21" s="1"/>
  <c r="E592" i="21"/>
  <c r="H592" i="21" s="1"/>
  <c r="B592" i="21"/>
  <c r="G591" i="21"/>
  <c r="F591" i="21"/>
  <c r="E591" i="21"/>
  <c r="H591" i="21" s="1"/>
  <c r="B591" i="21"/>
  <c r="H590" i="21"/>
  <c r="G590" i="21"/>
  <c r="F590" i="21"/>
  <c r="E590" i="21"/>
  <c r="B590" i="21"/>
  <c r="G589" i="21"/>
  <c r="F589" i="21"/>
  <c r="J589" i="21" s="1"/>
  <c r="E589" i="21"/>
  <c r="H589" i="21" s="1"/>
  <c r="B589" i="21"/>
  <c r="G588" i="21"/>
  <c r="F588" i="21"/>
  <c r="J588" i="21" s="1"/>
  <c r="E588" i="21"/>
  <c r="H588" i="21" s="1"/>
  <c r="B588" i="21"/>
  <c r="G587" i="21"/>
  <c r="F587" i="21"/>
  <c r="I587" i="21" s="1"/>
  <c r="E587" i="21"/>
  <c r="H587" i="21" s="1"/>
  <c r="B587" i="21"/>
  <c r="J586" i="21"/>
  <c r="I586" i="21"/>
  <c r="G586" i="21"/>
  <c r="F586" i="21"/>
  <c r="E586" i="21"/>
  <c r="H586" i="21" s="1"/>
  <c r="B586" i="21"/>
  <c r="H585" i="21"/>
  <c r="G585" i="21"/>
  <c r="F585" i="21"/>
  <c r="I585" i="21" s="1"/>
  <c r="E585" i="21"/>
  <c r="B585" i="21"/>
  <c r="G584" i="21"/>
  <c r="F584" i="21"/>
  <c r="I584" i="21" s="1"/>
  <c r="E584" i="21"/>
  <c r="H584" i="21" s="1"/>
  <c r="B584" i="21"/>
  <c r="G583" i="21"/>
  <c r="F583" i="21"/>
  <c r="E583" i="21"/>
  <c r="H583" i="21" s="1"/>
  <c r="B583" i="21"/>
  <c r="G582" i="21"/>
  <c r="F582" i="21"/>
  <c r="E582" i="21"/>
  <c r="H582" i="21" s="1"/>
  <c r="B582" i="21"/>
  <c r="G581" i="21"/>
  <c r="F581" i="21"/>
  <c r="J581" i="21" s="1"/>
  <c r="E581" i="21"/>
  <c r="H581" i="21" s="1"/>
  <c r="B581" i="21"/>
  <c r="G580" i="21"/>
  <c r="F580" i="21"/>
  <c r="E580" i="21"/>
  <c r="H580" i="21" s="1"/>
  <c r="B580" i="21"/>
  <c r="G579" i="21"/>
  <c r="F579" i="21"/>
  <c r="I579" i="21" s="1"/>
  <c r="E579" i="21"/>
  <c r="H579" i="21" s="1"/>
  <c r="B579" i="21"/>
  <c r="G578" i="21"/>
  <c r="F578" i="21"/>
  <c r="J578" i="21" s="1"/>
  <c r="E578" i="21"/>
  <c r="H578" i="21" s="1"/>
  <c r="B578" i="21"/>
  <c r="G577" i="21"/>
  <c r="F577" i="21"/>
  <c r="J577" i="21" s="1"/>
  <c r="E577" i="21"/>
  <c r="H577" i="21" s="1"/>
  <c r="B577" i="21"/>
  <c r="G576" i="21"/>
  <c r="F576" i="21"/>
  <c r="J576" i="21" s="1"/>
  <c r="E576" i="21"/>
  <c r="H576" i="21" s="1"/>
  <c r="B576" i="21"/>
  <c r="G575" i="21"/>
  <c r="F575" i="21"/>
  <c r="J575" i="21" s="1"/>
  <c r="E575" i="21"/>
  <c r="H575" i="21" s="1"/>
  <c r="B575" i="21"/>
  <c r="G574" i="21"/>
  <c r="F574" i="21"/>
  <c r="E574" i="21"/>
  <c r="H574" i="21" s="1"/>
  <c r="B574" i="21"/>
  <c r="G573" i="21"/>
  <c r="F573" i="21"/>
  <c r="E573" i="21"/>
  <c r="H573" i="21" s="1"/>
  <c r="B573" i="21"/>
  <c r="G572" i="21"/>
  <c r="F572" i="21"/>
  <c r="E572" i="21"/>
  <c r="H572" i="21" s="1"/>
  <c r="B572" i="21"/>
  <c r="G571" i="21"/>
  <c r="F571" i="21"/>
  <c r="I571" i="21" s="1"/>
  <c r="E571" i="21"/>
  <c r="H571" i="21" s="1"/>
  <c r="B571" i="21"/>
  <c r="G570" i="21"/>
  <c r="F570" i="21"/>
  <c r="J570" i="21" s="1"/>
  <c r="E570" i="21"/>
  <c r="H570" i="21" s="1"/>
  <c r="B570" i="21"/>
  <c r="G569" i="21"/>
  <c r="F569" i="21"/>
  <c r="J569" i="21" s="1"/>
  <c r="E569" i="21"/>
  <c r="H569" i="21" s="1"/>
  <c r="B569" i="21"/>
  <c r="G568" i="21"/>
  <c r="F568" i="21"/>
  <c r="E568" i="21"/>
  <c r="H568" i="21" s="1"/>
  <c r="B568" i="21"/>
  <c r="G567" i="21"/>
  <c r="F567" i="21"/>
  <c r="J567" i="21" s="1"/>
  <c r="E567" i="21"/>
  <c r="H567" i="21" s="1"/>
  <c r="B567" i="21"/>
  <c r="G566" i="21"/>
  <c r="F566" i="21"/>
  <c r="E566" i="21"/>
  <c r="H566" i="21" s="1"/>
  <c r="B566" i="21"/>
  <c r="G565" i="21"/>
  <c r="F565" i="21"/>
  <c r="E565" i="21"/>
  <c r="H565" i="21" s="1"/>
  <c r="B565" i="21"/>
  <c r="G564" i="21"/>
  <c r="F564" i="21"/>
  <c r="E564" i="21"/>
  <c r="H564" i="21" s="1"/>
  <c r="B564" i="21"/>
  <c r="G563" i="21"/>
  <c r="F563" i="21"/>
  <c r="I563" i="21" s="1"/>
  <c r="E563" i="21"/>
  <c r="H563" i="21" s="1"/>
  <c r="B563" i="21"/>
  <c r="G562" i="21"/>
  <c r="F562" i="21"/>
  <c r="J562" i="21" s="1"/>
  <c r="E562" i="21"/>
  <c r="H562" i="21" s="1"/>
  <c r="B562" i="21"/>
  <c r="G561" i="21"/>
  <c r="F561" i="21"/>
  <c r="I561" i="21" s="1"/>
  <c r="E561" i="21"/>
  <c r="H561" i="21" s="1"/>
  <c r="B561" i="21"/>
  <c r="J560" i="21"/>
  <c r="I560" i="21"/>
  <c r="G560" i="21"/>
  <c r="F560" i="21"/>
  <c r="E560" i="21"/>
  <c r="B560" i="21"/>
  <c r="H559" i="21"/>
  <c r="G559" i="21"/>
  <c r="F559" i="21"/>
  <c r="J559" i="21" s="1"/>
  <c r="E559" i="21"/>
  <c r="B559" i="21"/>
  <c r="G558" i="21"/>
  <c r="F558" i="21"/>
  <c r="E558" i="21"/>
  <c r="H558" i="21" s="1"/>
  <c r="B558" i="21"/>
  <c r="G557" i="21"/>
  <c r="F557" i="21"/>
  <c r="E557" i="21"/>
  <c r="H557" i="21" s="1"/>
  <c r="B557" i="21"/>
  <c r="G556" i="21"/>
  <c r="F556" i="21"/>
  <c r="E556" i="21"/>
  <c r="H556" i="21" s="1"/>
  <c r="B556" i="21"/>
  <c r="J555" i="21"/>
  <c r="G555" i="21"/>
  <c r="F555" i="21"/>
  <c r="I555" i="21" s="1"/>
  <c r="E555" i="21"/>
  <c r="H555" i="21" s="1"/>
  <c r="B555" i="21"/>
  <c r="G554" i="21"/>
  <c r="F554" i="21"/>
  <c r="E554" i="21"/>
  <c r="H554" i="21" s="1"/>
  <c r="B554" i="21"/>
  <c r="I553" i="21"/>
  <c r="G553" i="21"/>
  <c r="F553" i="21"/>
  <c r="J553" i="21" s="1"/>
  <c r="E553" i="21"/>
  <c r="H553" i="21" s="1"/>
  <c r="B553" i="21"/>
  <c r="G552" i="21"/>
  <c r="F552" i="21"/>
  <c r="J552" i="21" s="1"/>
  <c r="E552" i="21"/>
  <c r="H552" i="21" s="1"/>
  <c r="B552" i="21"/>
  <c r="G551" i="21"/>
  <c r="F551" i="21"/>
  <c r="J551" i="21" s="1"/>
  <c r="E551" i="21"/>
  <c r="H551" i="21" s="1"/>
  <c r="B551" i="21"/>
  <c r="G550" i="21"/>
  <c r="F550" i="21"/>
  <c r="E550" i="21"/>
  <c r="H550" i="21" s="1"/>
  <c r="B550" i="21"/>
  <c r="G549" i="21"/>
  <c r="F549" i="21"/>
  <c r="E549" i="21"/>
  <c r="H549" i="21" s="1"/>
  <c r="B549" i="21"/>
  <c r="G548" i="21"/>
  <c r="F548" i="21"/>
  <c r="E548" i="21"/>
  <c r="H548" i="21" s="1"/>
  <c r="B548" i="21"/>
  <c r="G547" i="21"/>
  <c r="F547" i="21"/>
  <c r="I547" i="21" s="1"/>
  <c r="E547" i="21"/>
  <c r="H547" i="21" s="1"/>
  <c r="B547" i="21"/>
  <c r="I546" i="21"/>
  <c r="G546" i="21"/>
  <c r="F546" i="21"/>
  <c r="J546" i="21" s="1"/>
  <c r="E546" i="21"/>
  <c r="H546" i="21" s="1"/>
  <c r="B546" i="21"/>
  <c r="G545" i="21"/>
  <c r="F545" i="21"/>
  <c r="J545" i="21" s="1"/>
  <c r="E545" i="21"/>
  <c r="H545" i="21" s="1"/>
  <c r="I79" i="11" s="1"/>
  <c r="J40" i="12" s="1"/>
  <c r="B545" i="21"/>
  <c r="J544" i="21"/>
  <c r="G544" i="21"/>
  <c r="F544" i="21"/>
  <c r="I544" i="21" s="1"/>
  <c r="E544" i="21"/>
  <c r="H544" i="21" s="1"/>
  <c r="B544" i="21"/>
  <c r="G543" i="21"/>
  <c r="F543" i="21"/>
  <c r="J543" i="21" s="1"/>
  <c r="E543" i="21"/>
  <c r="H543" i="21" s="1"/>
  <c r="B543" i="21"/>
  <c r="G542" i="21"/>
  <c r="F542" i="21"/>
  <c r="E542" i="21"/>
  <c r="H542" i="21" s="1"/>
  <c r="B542" i="21"/>
  <c r="G541" i="21"/>
  <c r="F541" i="21"/>
  <c r="E541" i="21"/>
  <c r="H541" i="21" s="1"/>
  <c r="B541" i="21"/>
  <c r="G540" i="21"/>
  <c r="F540" i="21"/>
  <c r="E540" i="21"/>
  <c r="H540" i="21" s="1"/>
  <c r="B540" i="21"/>
  <c r="G539" i="21"/>
  <c r="F539" i="21"/>
  <c r="F78" i="11" s="1"/>
  <c r="K78" i="11" s="1"/>
  <c r="O40" i="12" s="1"/>
  <c r="Q40" i="12" s="1"/>
  <c r="I21" i="22" s="1"/>
  <c r="E539" i="21"/>
  <c r="H539" i="21" s="1"/>
  <c r="B539" i="21"/>
  <c r="I538" i="21"/>
  <c r="G538" i="21"/>
  <c r="F538" i="21"/>
  <c r="J538" i="21" s="1"/>
  <c r="E538" i="21"/>
  <c r="H538" i="21" s="1"/>
  <c r="B538" i="21"/>
  <c r="G537" i="21"/>
  <c r="F537" i="21"/>
  <c r="J537" i="21" s="1"/>
  <c r="E537" i="21"/>
  <c r="H537" i="21" s="1"/>
  <c r="B537" i="21"/>
  <c r="J536" i="21"/>
  <c r="G536" i="21"/>
  <c r="F536" i="21"/>
  <c r="I536" i="21" s="1"/>
  <c r="E536" i="21"/>
  <c r="H536" i="21" s="1"/>
  <c r="B536" i="21"/>
  <c r="H535" i="21"/>
  <c r="G535" i="21"/>
  <c r="F535" i="21"/>
  <c r="J535" i="21" s="1"/>
  <c r="E535" i="21"/>
  <c r="B535" i="21"/>
  <c r="G534" i="21"/>
  <c r="F534" i="21"/>
  <c r="E534" i="21"/>
  <c r="H534" i="21" s="1"/>
  <c r="B534" i="21"/>
  <c r="G533" i="21"/>
  <c r="F533" i="21"/>
  <c r="E533" i="21"/>
  <c r="H533" i="21" s="1"/>
  <c r="B533" i="21"/>
  <c r="G532" i="21"/>
  <c r="F532" i="21"/>
  <c r="E532" i="21"/>
  <c r="H532" i="21" s="1"/>
  <c r="B532" i="21"/>
  <c r="J531" i="21"/>
  <c r="G531" i="21"/>
  <c r="F531" i="21"/>
  <c r="I531" i="21" s="1"/>
  <c r="E531" i="21"/>
  <c r="H531" i="21" s="1"/>
  <c r="B531" i="21"/>
  <c r="G530" i="21"/>
  <c r="F530" i="21"/>
  <c r="J530" i="21" s="1"/>
  <c r="E530" i="21"/>
  <c r="H530" i="21" s="1"/>
  <c r="B530" i="21"/>
  <c r="G529" i="21"/>
  <c r="F529" i="21"/>
  <c r="E529" i="21"/>
  <c r="H529" i="21" s="1"/>
  <c r="B529" i="21"/>
  <c r="G528" i="21"/>
  <c r="F528" i="21"/>
  <c r="J528" i="21" s="1"/>
  <c r="E528" i="21"/>
  <c r="H528" i="21" s="1"/>
  <c r="B528" i="21"/>
  <c r="G527" i="21"/>
  <c r="F527" i="21"/>
  <c r="J527" i="21" s="1"/>
  <c r="E527" i="21"/>
  <c r="H527" i="21" s="1"/>
  <c r="B527" i="21"/>
  <c r="G526" i="21"/>
  <c r="F526" i="21"/>
  <c r="E526" i="21"/>
  <c r="H526" i="21" s="1"/>
  <c r="B526" i="21"/>
  <c r="G525" i="21"/>
  <c r="F525" i="21"/>
  <c r="E525" i="21"/>
  <c r="H525" i="21" s="1"/>
  <c r="B525" i="21"/>
  <c r="G524" i="21"/>
  <c r="F524" i="21"/>
  <c r="E524" i="21"/>
  <c r="H524" i="21" s="1"/>
  <c r="B524" i="21"/>
  <c r="G523" i="21"/>
  <c r="F523" i="21"/>
  <c r="I523" i="21" s="1"/>
  <c r="E523" i="21"/>
  <c r="H523" i="21" s="1"/>
  <c r="B523" i="21"/>
  <c r="G522" i="21"/>
  <c r="F522" i="21"/>
  <c r="J522" i="21" s="1"/>
  <c r="E522" i="21"/>
  <c r="H522" i="21" s="1"/>
  <c r="B522" i="21"/>
  <c r="I521" i="21"/>
  <c r="G521" i="21"/>
  <c r="F521" i="21"/>
  <c r="J521" i="21" s="1"/>
  <c r="E521" i="21"/>
  <c r="H521" i="21" s="1"/>
  <c r="B521" i="21"/>
  <c r="J520" i="21"/>
  <c r="G520" i="21"/>
  <c r="F520" i="21"/>
  <c r="I520" i="21" s="1"/>
  <c r="E520" i="21"/>
  <c r="H520" i="21" s="1"/>
  <c r="B520" i="21"/>
  <c r="G519" i="21"/>
  <c r="F519" i="21"/>
  <c r="E519" i="21"/>
  <c r="H519" i="21" s="1"/>
  <c r="B519" i="21"/>
  <c r="G518" i="21"/>
  <c r="F518" i="21"/>
  <c r="E518" i="21"/>
  <c r="H518" i="21" s="1"/>
  <c r="B518" i="21"/>
  <c r="G517" i="21"/>
  <c r="F517" i="21"/>
  <c r="E517" i="21"/>
  <c r="H517" i="21" s="1"/>
  <c r="B517" i="21"/>
  <c r="G516" i="21"/>
  <c r="F516" i="21"/>
  <c r="E516" i="21"/>
  <c r="H516" i="21" s="1"/>
  <c r="B516" i="21"/>
  <c r="G515" i="21"/>
  <c r="F515" i="21"/>
  <c r="I515" i="21" s="1"/>
  <c r="E515" i="21"/>
  <c r="H515" i="21" s="1"/>
  <c r="B515" i="21"/>
  <c r="J514" i="21"/>
  <c r="H514" i="21"/>
  <c r="G514" i="21"/>
  <c r="F514" i="21"/>
  <c r="I514" i="21" s="1"/>
  <c r="E514" i="21"/>
  <c r="B514" i="21"/>
  <c r="G513" i="21"/>
  <c r="F513" i="21"/>
  <c r="E513" i="21"/>
  <c r="H513" i="21" s="1"/>
  <c r="B513" i="21"/>
  <c r="G512" i="21"/>
  <c r="F512" i="21"/>
  <c r="J512" i="21" s="1"/>
  <c r="E512" i="21"/>
  <c r="H512" i="21" s="1"/>
  <c r="B512" i="21"/>
  <c r="G511" i="21"/>
  <c r="F511" i="21"/>
  <c r="J511" i="21" s="1"/>
  <c r="E511" i="21"/>
  <c r="H511" i="21" s="1"/>
  <c r="B511" i="21"/>
  <c r="G510" i="21"/>
  <c r="F510" i="21"/>
  <c r="E510" i="21"/>
  <c r="H510" i="21" s="1"/>
  <c r="I74" i="11" s="1"/>
  <c r="I38" i="12" s="1"/>
  <c r="K38" i="12" s="1"/>
  <c r="E20" i="22" s="1"/>
  <c r="B510" i="21"/>
  <c r="G509" i="21"/>
  <c r="F509" i="21"/>
  <c r="E509" i="21"/>
  <c r="H509" i="21" s="1"/>
  <c r="B509" i="21"/>
  <c r="G508" i="21"/>
  <c r="F508" i="21"/>
  <c r="E508" i="21"/>
  <c r="H508" i="21" s="1"/>
  <c r="B508" i="21"/>
  <c r="J507" i="21"/>
  <c r="G507" i="21"/>
  <c r="F507" i="21"/>
  <c r="I507" i="21" s="1"/>
  <c r="E507" i="21"/>
  <c r="H507" i="21" s="1"/>
  <c r="B507" i="21"/>
  <c r="G506" i="21"/>
  <c r="F506" i="21"/>
  <c r="J506" i="21" s="1"/>
  <c r="E506" i="21"/>
  <c r="H506" i="21" s="1"/>
  <c r="B506" i="21"/>
  <c r="G505" i="21"/>
  <c r="F505" i="21"/>
  <c r="J505" i="21" s="1"/>
  <c r="E505" i="21"/>
  <c r="H505" i="21" s="1"/>
  <c r="B505" i="21"/>
  <c r="G504" i="21"/>
  <c r="F504" i="21"/>
  <c r="F73" i="11" s="1"/>
  <c r="E504" i="21"/>
  <c r="H504" i="21" s="1"/>
  <c r="B504" i="21"/>
  <c r="I503" i="21"/>
  <c r="H503" i="21"/>
  <c r="G503" i="21"/>
  <c r="F503" i="21"/>
  <c r="J503" i="21" s="1"/>
  <c r="E503" i="21"/>
  <c r="B503" i="21"/>
  <c r="G502" i="21"/>
  <c r="F502" i="21"/>
  <c r="E502" i="21"/>
  <c r="H502" i="21" s="1"/>
  <c r="B502" i="21"/>
  <c r="G501" i="21"/>
  <c r="F501" i="21"/>
  <c r="E501" i="21"/>
  <c r="H501" i="21" s="1"/>
  <c r="B501" i="21"/>
  <c r="G500" i="21"/>
  <c r="F500" i="21"/>
  <c r="E500" i="21"/>
  <c r="H500" i="21" s="1"/>
  <c r="B500" i="21"/>
  <c r="G499" i="21"/>
  <c r="F499" i="21"/>
  <c r="J499" i="21" s="1"/>
  <c r="E499" i="21"/>
  <c r="H499" i="21" s="1"/>
  <c r="B499" i="21"/>
  <c r="G498" i="21"/>
  <c r="F498" i="21"/>
  <c r="J498" i="21" s="1"/>
  <c r="E498" i="21"/>
  <c r="H498" i="21" s="1"/>
  <c r="B498" i="21"/>
  <c r="G497" i="21"/>
  <c r="F497" i="21"/>
  <c r="J497" i="21" s="1"/>
  <c r="E497" i="21"/>
  <c r="H497" i="21" s="1"/>
  <c r="B497" i="21"/>
  <c r="J496" i="21"/>
  <c r="H496" i="21"/>
  <c r="G496" i="21"/>
  <c r="F496" i="21"/>
  <c r="I496" i="21" s="1"/>
  <c r="E496" i="21"/>
  <c r="B496" i="21"/>
  <c r="G495" i="21"/>
  <c r="F495" i="21"/>
  <c r="J495" i="21" s="1"/>
  <c r="E495" i="21"/>
  <c r="H495" i="21" s="1"/>
  <c r="B495" i="21"/>
  <c r="G494" i="21"/>
  <c r="F494" i="21"/>
  <c r="E494" i="21"/>
  <c r="H494" i="21" s="1"/>
  <c r="B494" i="21"/>
  <c r="G493" i="21"/>
  <c r="F493" i="21"/>
  <c r="E493" i="21"/>
  <c r="B493" i="21"/>
  <c r="G492" i="21"/>
  <c r="F492" i="21"/>
  <c r="E492" i="21"/>
  <c r="H492" i="21" s="1"/>
  <c r="B492" i="21"/>
  <c r="G491" i="21"/>
  <c r="F491" i="21"/>
  <c r="J491" i="21" s="1"/>
  <c r="E491" i="21"/>
  <c r="H491" i="21" s="1"/>
  <c r="B491" i="21"/>
  <c r="G490" i="21"/>
  <c r="F490" i="21"/>
  <c r="E490" i="21"/>
  <c r="H490" i="21" s="1"/>
  <c r="I71" i="11" s="1"/>
  <c r="J36" i="12" s="1"/>
  <c r="B490" i="21"/>
  <c r="G489" i="21"/>
  <c r="F489" i="21"/>
  <c r="J489" i="21" s="1"/>
  <c r="E489" i="21"/>
  <c r="H489" i="21" s="1"/>
  <c r="B489" i="21"/>
  <c r="G488" i="21"/>
  <c r="F488" i="21"/>
  <c r="J488" i="21" s="1"/>
  <c r="E488" i="21"/>
  <c r="H488" i="21" s="1"/>
  <c r="B488" i="21"/>
  <c r="I487" i="21"/>
  <c r="G487" i="21"/>
  <c r="F487" i="21"/>
  <c r="J487" i="21" s="1"/>
  <c r="E487" i="21"/>
  <c r="H487" i="21" s="1"/>
  <c r="B487" i="21"/>
  <c r="G486" i="21"/>
  <c r="F486" i="21"/>
  <c r="E486" i="21"/>
  <c r="H486" i="21" s="1"/>
  <c r="B486" i="21"/>
  <c r="G485" i="21"/>
  <c r="F485" i="21"/>
  <c r="E485" i="21"/>
  <c r="H485" i="21" s="1"/>
  <c r="B485" i="21"/>
  <c r="G484" i="21"/>
  <c r="F484" i="21"/>
  <c r="I484" i="21" s="1"/>
  <c r="E484" i="21"/>
  <c r="H484" i="21" s="1"/>
  <c r="B484" i="21"/>
  <c r="G483" i="21"/>
  <c r="F483" i="21"/>
  <c r="J483" i="21" s="1"/>
  <c r="E483" i="21"/>
  <c r="H483" i="21" s="1"/>
  <c r="B483" i="21"/>
  <c r="G482" i="21"/>
  <c r="F482" i="21"/>
  <c r="I482" i="21" s="1"/>
  <c r="E482" i="21"/>
  <c r="H482" i="21" s="1"/>
  <c r="B482" i="21"/>
  <c r="G481" i="21"/>
  <c r="F481" i="21"/>
  <c r="E481" i="21"/>
  <c r="H481" i="21" s="1"/>
  <c r="B481" i="21"/>
  <c r="G480" i="21"/>
  <c r="F480" i="21"/>
  <c r="E480" i="21"/>
  <c r="H480" i="21" s="1"/>
  <c r="B480" i="21"/>
  <c r="G479" i="21"/>
  <c r="F479" i="21"/>
  <c r="J479" i="21" s="1"/>
  <c r="E479" i="21"/>
  <c r="H479" i="21" s="1"/>
  <c r="B479" i="21"/>
  <c r="G478" i="21"/>
  <c r="F478" i="21"/>
  <c r="E478" i="21"/>
  <c r="H478" i="21" s="1"/>
  <c r="B478" i="21"/>
  <c r="G477" i="21"/>
  <c r="F477" i="21"/>
  <c r="J477" i="21" s="1"/>
  <c r="E477" i="21"/>
  <c r="H477" i="21" s="1"/>
  <c r="B477" i="21"/>
  <c r="G476" i="21"/>
  <c r="F476" i="21"/>
  <c r="I476" i="21" s="1"/>
  <c r="E476" i="21"/>
  <c r="H476" i="21" s="1"/>
  <c r="B476" i="21"/>
  <c r="G475" i="21"/>
  <c r="F475" i="21"/>
  <c r="J475" i="21" s="1"/>
  <c r="E475" i="21"/>
  <c r="H475" i="21" s="1"/>
  <c r="B475" i="21"/>
  <c r="I474" i="21"/>
  <c r="G474" i="21"/>
  <c r="F474" i="21"/>
  <c r="J474" i="21" s="1"/>
  <c r="E474" i="21"/>
  <c r="H474" i="21" s="1"/>
  <c r="B474" i="21"/>
  <c r="G473" i="21"/>
  <c r="F473" i="21"/>
  <c r="E473" i="21"/>
  <c r="H473" i="21" s="1"/>
  <c r="B473" i="21"/>
  <c r="G472" i="21"/>
  <c r="F472" i="21"/>
  <c r="J472" i="21" s="1"/>
  <c r="E472" i="21"/>
  <c r="H472" i="21" s="1"/>
  <c r="B472" i="21"/>
  <c r="G471" i="21"/>
  <c r="F471" i="21"/>
  <c r="J471" i="21" s="1"/>
  <c r="E471" i="21"/>
  <c r="H471" i="21" s="1"/>
  <c r="B471" i="21"/>
  <c r="G470" i="21"/>
  <c r="F470" i="21"/>
  <c r="I470" i="21" s="1"/>
  <c r="E470" i="21"/>
  <c r="H470" i="21" s="1"/>
  <c r="B470" i="21"/>
  <c r="G469" i="21"/>
  <c r="F469" i="21"/>
  <c r="J469" i="21" s="1"/>
  <c r="E469" i="21"/>
  <c r="H469" i="21" s="1"/>
  <c r="B469" i="21"/>
  <c r="J468" i="21"/>
  <c r="I468" i="21"/>
  <c r="G468" i="21"/>
  <c r="F468" i="21"/>
  <c r="E468" i="21"/>
  <c r="B468" i="21"/>
  <c r="I467" i="21"/>
  <c r="H467" i="21"/>
  <c r="G467" i="21"/>
  <c r="F467" i="21"/>
  <c r="J467" i="21" s="1"/>
  <c r="E467" i="21"/>
  <c r="B467" i="21"/>
  <c r="G466" i="21"/>
  <c r="F466" i="21"/>
  <c r="E466" i="21"/>
  <c r="H466" i="21" s="1"/>
  <c r="B466" i="21"/>
  <c r="G465" i="21"/>
  <c r="F465" i="21"/>
  <c r="J465" i="21" s="1"/>
  <c r="E465" i="21"/>
  <c r="H465" i="21" s="1"/>
  <c r="B465" i="21"/>
  <c r="G464" i="21"/>
  <c r="F464" i="21"/>
  <c r="J464" i="21" s="1"/>
  <c r="E464" i="21"/>
  <c r="H464" i="21" s="1"/>
  <c r="B464" i="21"/>
  <c r="G463" i="21"/>
  <c r="F463" i="21"/>
  <c r="J463" i="21" s="1"/>
  <c r="E463" i="21"/>
  <c r="H463" i="21" s="1"/>
  <c r="B463" i="21"/>
  <c r="G462" i="21"/>
  <c r="F462" i="21"/>
  <c r="J462" i="21" s="1"/>
  <c r="E462" i="21"/>
  <c r="H462" i="21" s="1"/>
  <c r="I67" i="11" s="1"/>
  <c r="J34" i="12" s="1"/>
  <c r="B462" i="21"/>
  <c r="J461" i="21"/>
  <c r="G461" i="21"/>
  <c r="F461" i="21"/>
  <c r="I461" i="21" s="1"/>
  <c r="E461" i="21"/>
  <c r="H461" i="21" s="1"/>
  <c r="B461" i="21"/>
  <c r="G460" i="21"/>
  <c r="F460" i="21"/>
  <c r="E460" i="21"/>
  <c r="H460" i="21" s="1"/>
  <c r="B460" i="21"/>
  <c r="G459" i="21"/>
  <c r="F459" i="21"/>
  <c r="E459" i="21"/>
  <c r="H459" i="21" s="1"/>
  <c r="B459" i="21"/>
  <c r="G458" i="21"/>
  <c r="F458" i="21"/>
  <c r="J458" i="21" s="1"/>
  <c r="E458" i="21"/>
  <c r="H458" i="21" s="1"/>
  <c r="B458" i="21"/>
  <c r="G457" i="21"/>
  <c r="F457" i="21"/>
  <c r="J457" i="21" s="1"/>
  <c r="E457" i="21"/>
  <c r="H457" i="21" s="1"/>
  <c r="B457" i="21"/>
  <c r="G456" i="21"/>
  <c r="H66" i="11" s="1"/>
  <c r="F34" i="12" s="1"/>
  <c r="F456" i="21"/>
  <c r="I456" i="21" s="1"/>
  <c r="E456" i="21"/>
  <c r="H456" i="21" s="1"/>
  <c r="B456" i="21"/>
  <c r="J455" i="21"/>
  <c r="G455" i="21"/>
  <c r="F455" i="21"/>
  <c r="I455" i="21" s="1"/>
  <c r="E455" i="21"/>
  <c r="H455" i="21" s="1"/>
  <c r="B455" i="21"/>
  <c r="G454" i="21"/>
  <c r="F454" i="21"/>
  <c r="J454" i="21" s="1"/>
  <c r="E454" i="21"/>
  <c r="H454" i="21" s="1"/>
  <c r="B454" i="21"/>
  <c r="G453" i="21"/>
  <c r="F453" i="21"/>
  <c r="J453" i="21" s="1"/>
  <c r="E453" i="21"/>
  <c r="H453" i="21" s="1"/>
  <c r="B453" i="21"/>
  <c r="I452" i="21"/>
  <c r="G452" i="21"/>
  <c r="F452" i="21"/>
  <c r="J452" i="21" s="1"/>
  <c r="E452" i="21"/>
  <c r="H452" i="21" s="1"/>
  <c r="B452" i="21"/>
  <c r="G451" i="21"/>
  <c r="F451" i="21"/>
  <c r="F66" i="11" s="1"/>
  <c r="E451" i="21"/>
  <c r="H451" i="21" s="1"/>
  <c r="B451" i="21"/>
  <c r="I450" i="21"/>
  <c r="G450" i="21"/>
  <c r="F450" i="21"/>
  <c r="J450" i="21" s="1"/>
  <c r="E450" i="21"/>
  <c r="B450" i="21"/>
  <c r="G449" i="21"/>
  <c r="F449" i="21"/>
  <c r="J449" i="21" s="1"/>
  <c r="E449" i="21"/>
  <c r="H449" i="21" s="1"/>
  <c r="B449" i="21"/>
  <c r="G448" i="21"/>
  <c r="F448" i="21"/>
  <c r="I448" i="21" s="1"/>
  <c r="E448" i="21"/>
  <c r="H448" i="21" s="1"/>
  <c r="B448" i="21"/>
  <c r="G447" i="21"/>
  <c r="F447" i="21"/>
  <c r="I447" i="21" s="1"/>
  <c r="E447" i="21"/>
  <c r="H447" i="21" s="1"/>
  <c r="B447" i="21"/>
  <c r="G446" i="21"/>
  <c r="F446" i="21"/>
  <c r="J446" i="21" s="1"/>
  <c r="E446" i="21"/>
  <c r="H446" i="21" s="1"/>
  <c r="B446" i="21"/>
  <c r="J445" i="21"/>
  <c r="I445" i="21"/>
  <c r="G445" i="21"/>
  <c r="F445" i="21"/>
  <c r="E445" i="21"/>
  <c r="H445" i="21" s="1"/>
  <c r="B445" i="21"/>
  <c r="G444" i="21"/>
  <c r="F444" i="21"/>
  <c r="J444" i="21" s="1"/>
  <c r="E444" i="21"/>
  <c r="H444" i="21" s="1"/>
  <c r="I65" i="11" s="1"/>
  <c r="J33" i="12" s="1"/>
  <c r="B444" i="21"/>
  <c r="H443" i="21"/>
  <c r="G443" i="21"/>
  <c r="F443" i="21"/>
  <c r="E443" i="21"/>
  <c r="B443" i="21"/>
  <c r="G442" i="21"/>
  <c r="F442" i="21"/>
  <c r="J442" i="21" s="1"/>
  <c r="E442" i="21"/>
  <c r="H442" i="21" s="1"/>
  <c r="B442" i="21"/>
  <c r="G441" i="21"/>
  <c r="F441" i="21"/>
  <c r="J441" i="21" s="1"/>
  <c r="E441" i="21"/>
  <c r="H441" i="21" s="1"/>
  <c r="B441" i="21"/>
  <c r="G440" i="21"/>
  <c r="F440" i="21"/>
  <c r="E440" i="21"/>
  <c r="H440" i="21" s="1"/>
  <c r="B440" i="21"/>
  <c r="G439" i="21"/>
  <c r="F439" i="21"/>
  <c r="I439" i="21" s="1"/>
  <c r="E439" i="21"/>
  <c r="H439" i="21" s="1"/>
  <c r="B439" i="21"/>
  <c r="I438" i="21"/>
  <c r="G438" i="21"/>
  <c r="F438" i="21"/>
  <c r="J438" i="21" s="1"/>
  <c r="E438" i="21"/>
  <c r="H438" i="21" s="1"/>
  <c r="B438" i="21"/>
  <c r="G437" i="21"/>
  <c r="F437" i="21"/>
  <c r="I437" i="21" s="1"/>
  <c r="E437" i="21"/>
  <c r="H437" i="21" s="1"/>
  <c r="I64" i="11" s="1"/>
  <c r="I33" i="12" s="1"/>
  <c r="B437" i="21"/>
  <c r="I436" i="21"/>
  <c r="G436" i="21"/>
  <c r="F436" i="21"/>
  <c r="J436" i="21" s="1"/>
  <c r="E436" i="21"/>
  <c r="H436" i="21" s="1"/>
  <c r="B436" i="21"/>
  <c r="G435" i="21"/>
  <c r="F435" i="21"/>
  <c r="F63" i="11" s="1"/>
  <c r="K63" i="11" s="1"/>
  <c r="P32" i="12" s="1"/>
  <c r="E435" i="21"/>
  <c r="H435" i="21" s="1"/>
  <c r="B435" i="21"/>
  <c r="G434" i="21"/>
  <c r="F434" i="21"/>
  <c r="E434" i="21"/>
  <c r="H434" i="21" s="1"/>
  <c r="B434" i="21"/>
  <c r="G433" i="21"/>
  <c r="H63" i="11" s="1"/>
  <c r="G32" i="12" s="1"/>
  <c r="F433" i="21"/>
  <c r="E433" i="21"/>
  <c r="H433" i="21" s="1"/>
  <c r="I63" i="11" s="1"/>
  <c r="J32" i="12" s="1"/>
  <c r="B433" i="21"/>
  <c r="H432" i="21"/>
  <c r="G432" i="21"/>
  <c r="F432" i="21"/>
  <c r="I432" i="21" s="1"/>
  <c r="E432" i="21"/>
  <c r="B432" i="21"/>
  <c r="J431" i="21"/>
  <c r="G431" i="21"/>
  <c r="F431" i="21"/>
  <c r="I431" i="21" s="1"/>
  <c r="E431" i="21"/>
  <c r="H431" i="21" s="1"/>
  <c r="B431" i="21"/>
  <c r="G430" i="21"/>
  <c r="F430" i="21"/>
  <c r="E430" i="21"/>
  <c r="H430" i="21" s="1"/>
  <c r="B430" i="21"/>
  <c r="G429" i="21"/>
  <c r="F429" i="21"/>
  <c r="E429" i="21"/>
  <c r="H429" i="21" s="1"/>
  <c r="B429" i="21"/>
  <c r="G428" i="21"/>
  <c r="F428" i="21"/>
  <c r="J428" i="21" s="1"/>
  <c r="E428" i="21"/>
  <c r="H428" i="21" s="1"/>
  <c r="B428" i="21"/>
  <c r="G427" i="21"/>
  <c r="F427" i="21"/>
  <c r="E427" i="21"/>
  <c r="H427" i="21" s="1"/>
  <c r="B427" i="21"/>
  <c r="G426" i="21"/>
  <c r="F426" i="21"/>
  <c r="E426" i="21"/>
  <c r="H426" i="21" s="1"/>
  <c r="B426" i="21"/>
  <c r="H425" i="21"/>
  <c r="G425" i="21"/>
  <c r="F425" i="21"/>
  <c r="J425" i="21" s="1"/>
  <c r="E425" i="21"/>
  <c r="B425" i="21"/>
  <c r="G424" i="21"/>
  <c r="F424" i="21"/>
  <c r="I424" i="21" s="1"/>
  <c r="E424" i="21"/>
  <c r="H424" i="21" s="1"/>
  <c r="B424" i="21"/>
  <c r="G423" i="21"/>
  <c r="F423" i="21"/>
  <c r="E423" i="21"/>
  <c r="H423" i="21" s="1"/>
  <c r="B423" i="21"/>
  <c r="G422" i="21"/>
  <c r="H62" i="11" s="1"/>
  <c r="F32" i="12" s="1"/>
  <c r="F422" i="21"/>
  <c r="J422" i="21" s="1"/>
  <c r="E422" i="21"/>
  <c r="H422" i="21" s="1"/>
  <c r="B422" i="21"/>
  <c r="G421" i="21"/>
  <c r="F421" i="21"/>
  <c r="I421" i="21" s="1"/>
  <c r="E421" i="21"/>
  <c r="H421" i="21" s="1"/>
  <c r="B421" i="21"/>
  <c r="G420" i="21"/>
  <c r="F420" i="21"/>
  <c r="J420" i="21" s="1"/>
  <c r="E420" i="21"/>
  <c r="H420" i="21" s="1"/>
  <c r="B420" i="21"/>
  <c r="G419" i="21"/>
  <c r="F419" i="21"/>
  <c r="E419" i="21"/>
  <c r="H419" i="21" s="1"/>
  <c r="B419" i="21"/>
  <c r="G418" i="21"/>
  <c r="F418" i="21"/>
  <c r="J418" i="21" s="1"/>
  <c r="E418" i="21"/>
  <c r="H418" i="21" s="1"/>
  <c r="B418" i="21"/>
  <c r="I417" i="21"/>
  <c r="G417" i="21"/>
  <c r="F417" i="21"/>
  <c r="J417" i="21" s="1"/>
  <c r="E417" i="21"/>
  <c r="H417" i="21" s="1"/>
  <c r="B417" i="21"/>
  <c r="G416" i="21"/>
  <c r="F416" i="21"/>
  <c r="I416" i="21" s="1"/>
  <c r="E416" i="21"/>
  <c r="H416" i="21" s="1"/>
  <c r="B416" i="21"/>
  <c r="G415" i="21"/>
  <c r="F415" i="21"/>
  <c r="I415" i="21" s="1"/>
  <c r="E415" i="21"/>
  <c r="H415" i="21" s="1"/>
  <c r="B415" i="21"/>
  <c r="G414" i="21"/>
  <c r="F414" i="21"/>
  <c r="J414" i="21" s="1"/>
  <c r="E414" i="21"/>
  <c r="H414" i="21" s="1"/>
  <c r="B414" i="21"/>
  <c r="G413" i="21"/>
  <c r="F413" i="21"/>
  <c r="E413" i="21"/>
  <c r="H413" i="21" s="1"/>
  <c r="B413" i="21"/>
  <c r="H412" i="21"/>
  <c r="G412" i="21"/>
  <c r="F412" i="21"/>
  <c r="J412" i="21" s="1"/>
  <c r="E412" i="21"/>
  <c r="B412" i="21"/>
  <c r="G411" i="21"/>
  <c r="F411" i="21"/>
  <c r="E411" i="21"/>
  <c r="H411" i="21" s="1"/>
  <c r="B411" i="21"/>
  <c r="G410" i="21"/>
  <c r="F410" i="21"/>
  <c r="E410" i="21"/>
  <c r="H410" i="21" s="1"/>
  <c r="B410" i="21"/>
  <c r="G409" i="21"/>
  <c r="F409" i="21"/>
  <c r="E409" i="21"/>
  <c r="H409" i="21" s="1"/>
  <c r="I60" i="11" s="1"/>
  <c r="I31" i="12" s="1"/>
  <c r="B409" i="21"/>
  <c r="H408" i="21"/>
  <c r="G408" i="21"/>
  <c r="F408" i="21"/>
  <c r="I408" i="21" s="1"/>
  <c r="E408" i="21"/>
  <c r="B408" i="21"/>
  <c r="J407" i="21"/>
  <c r="G407" i="21"/>
  <c r="F407" i="21"/>
  <c r="I407" i="21" s="1"/>
  <c r="E407" i="21"/>
  <c r="H407" i="21" s="1"/>
  <c r="B407" i="21"/>
  <c r="G406" i="21"/>
  <c r="F406" i="21"/>
  <c r="E406" i="21"/>
  <c r="H406" i="21" s="1"/>
  <c r="B406" i="21"/>
  <c r="G405" i="21"/>
  <c r="F405" i="21"/>
  <c r="E405" i="21"/>
  <c r="H405" i="21" s="1"/>
  <c r="B405" i="21"/>
  <c r="G404" i="21"/>
  <c r="F404" i="21"/>
  <c r="E404" i="21"/>
  <c r="H404" i="21" s="1"/>
  <c r="B404" i="21"/>
  <c r="G403" i="21"/>
  <c r="F403" i="21"/>
  <c r="I403" i="21" s="1"/>
  <c r="E403" i="21"/>
  <c r="H403" i="21" s="1"/>
  <c r="B403" i="21"/>
  <c r="G402" i="21"/>
  <c r="F402" i="21"/>
  <c r="I402" i="21" s="1"/>
  <c r="E402" i="21"/>
  <c r="H402" i="21" s="1"/>
  <c r="I59" i="11" s="1"/>
  <c r="J30" i="12" s="1"/>
  <c r="B402" i="21"/>
  <c r="G401" i="21"/>
  <c r="F401" i="21"/>
  <c r="J401" i="21" s="1"/>
  <c r="E401" i="21"/>
  <c r="H401" i="21" s="1"/>
  <c r="B401" i="21"/>
  <c r="G400" i="21"/>
  <c r="F400" i="21"/>
  <c r="I400" i="21" s="1"/>
  <c r="E400" i="21"/>
  <c r="H400" i="21" s="1"/>
  <c r="B400" i="21"/>
  <c r="G399" i="21"/>
  <c r="F399" i="21"/>
  <c r="I399" i="21" s="1"/>
  <c r="E399" i="21"/>
  <c r="H399" i="21" s="1"/>
  <c r="B399" i="21"/>
  <c r="G398" i="21"/>
  <c r="F398" i="21"/>
  <c r="E398" i="21"/>
  <c r="H398" i="21" s="1"/>
  <c r="B398" i="21"/>
  <c r="J397" i="21"/>
  <c r="I397" i="21"/>
  <c r="G397" i="21"/>
  <c r="F397" i="21"/>
  <c r="E397" i="21"/>
  <c r="H397" i="21" s="1"/>
  <c r="B397" i="21"/>
  <c r="G396" i="21"/>
  <c r="F396" i="21"/>
  <c r="E396" i="21"/>
  <c r="H396" i="21" s="1"/>
  <c r="B396" i="21"/>
  <c r="G395" i="21"/>
  <c r="F395" i="21"/>
  <c r="I395" i="21" s="1"/>
  <c r="E395" i="21"/>
  <c r="H395" i="21" s="1"/>
  <c r="B395" i="21"/>
  <c r="J394" i="21"/>
  <c r="I394" i="21"/>
  <c r="G394" i="21"/>
  <c r="F394" i="21"/>
  <c r="E394" i="21"/>
  <c r="H394" i="21" s="1"/>
  <c r="B394" i="21"/>
  <c r="G393" i="21"/>
  <c r="F393" i="21"/>
  <c r="J393" i="21" s="1"/>
  <c r="E393" i="21"/>
  <c r="H393" i="21" s="1"/>
  <c r="B393" i="21"/>
  <c r="G392" i="21"/>
  <c r="F392" i="21"/>
  <c r="E392" i="21"/>
  <c r="H392" i="21" s="1"/>
  <c r="B392" i="21"/>
  <c r="G391" i="21"/>
  <c r="F391" i="21"/>
  <c r="I391" i="21" s="1"/>
  <c r="E391" i="21"/>
  <c r="H391" i="21" s="1"/>
  <c r="B391" i="21"/>
  <c r="G390" i="21"/>
  <c r="F390" i="21"/>
  <c r="J390" i="21" s="1"/>
  <c r="E390" i="21"/>
  <c r="H390" i="21" s="1"/>
  <c r="B390" i="21"/>
  <c r="G389" i="21"/>
  <c r="F389" i="21"/>
  <c r="J389" i="21" s="1"/>
  <c r="E389" i="21"/>
  <c r="H389" i="21" s="1"/>
  <c r="B389" i="21"/>
  <c r="G388" i="21"/>
  <c r="F388" i="21"/>
  <c r="J388" i="21" s="1"/>
  <c r="E388" i="21"/>
  <c r="H388" i="21" s="1"/>
  <c r="B388" i="21"/>
  <c r="G387" i="21"/>
  <c r="H57" i="11" s="1"/>
  <c r="G29" i="12" s="1"/>
  <c r="F387" i="21"/>
  <c r="I387" i="21" s="1"/>
  <c r="E387" i="21"/>
  <c r="H387" i="21" s="1"/>
  <c r="I57" i="11" s="1"/>
  <c r="J29" i="12" s="1"/>
  <c r="B387" i="21"/>
  <c r="G386" i="21"/>
  <c r="F386" i="21"/>
  <c r="J386" i="21" s="1"/>
  <c r="E386" i="21"/>
  <c r="H386" i="21" s="1"/>
  <c r="B386" i="21"/>
  <c r="G385" i="21"/>
  <c r="F385" i="21"/>
  <c r="E385" i="21"/>
  <c r="H385" i="21" s="1"/>
  <c r="B385" i="21"/>
  <c r="G384" i="21"/>
  <c r="F384" i="21"/>
  <c r="I384" i="21" s="1"/>
  <c r="E384" i="21"/>
  <c r="H384" i="21" s="1"/>
  <c r="B384" i="21"/>
  <c r="G383" i="21"/>
  <c r="H56" i="11" s="1"/>
  <c r="F29" i="12" s="1"/>
  <c r="H29" i="12" s="1"/>
  <c r="D15" i="22" s="1"/>
  <c r="F383" i="21"/>
  <c r="E383" i="21"/>
  <c r="H383" i="21" s="1"/>
  <c r="B383" i="21"/>
  <c r="I382" i="21"/>
  <c r="G382" i="21"/>
  <c r="F382" i="21"/>
  <c r="J382" i="21" s="1"/>
  <c r="E382" i="21"/>
  <c r="H382" i="21" s="1"/>
  <c r="B382" i="21"/>
  <c r="J381" i="21"/>
  <c r="G381" i="21"/>
  <c r="F381" i="21"/>
  <c r="I381" i="21" s="1"/>
  <c r="E381" i="21"/>
  <c r="H381" i="21" s="1"/>
  <c r="B381" i="21"/>
  <c r="G380" i="21"/>
  <c r="F380" i="21"/>
  <c r="E380" i="21"/>
  <c r="H380" i="21" s="1"/>
  <c r="I56" i="11" s="1"/>
  <c r="I29" i="12" s="1"/>
  <c r="B380" i="21"/>
  <c r="G379" i="21"/>
  <c r="F379" i="21"/>
  <c r="I379" i="21" s="1"/>
  <c r="E379" i="21"/>
  <c r="H379" i="21" s="1"/>
  <c r="B379" i="21"/>
  <c r="G378" i="21"/>
  <c r="F378" i="21"/>
  <c r="I378" i="21" s="1"/>
  <c r="E378" i="21"/>
  <c r="H378" i="21" s="1"/>
  <c r="B378" i="21"/>
  <c r="G377" i="21"/>
  <c r="F377" i="21"/>
  <c r="J377" i="21" s="1"/>
  <c r="E377" i="21"/>
  <c r="H377" i="21" s="1"/>
  <c r="B377" i="21"/>
  <c r="G376" i="21"/>
  <c r="F376" i="21"/>
  <c r="I376" i="21" s="1"/>
  <c r="E376" i="21"/>
  <c r="H376" i="21" s="1"/>
  <c r="B376" i="21"/>
  <c r="G375" i="21"/>
  <c r="F375" i="21"/>
  <c r="I375" i="21" s="1"/>
  <c r="E375" i="21"/>
  <c r="H375" i="21" s="1"/>
  <c r="B375" i="21"/>
  <c r="G374" i="21"/>
  <c r="F374" i="21"/>
  <c r="J374" i="21" s="1"/>
  <c r="E374" i="21"/>
  <c r="H374" i="21" s="1"/>
  <c r="B374" i="21"/>
  <c r="I373" i="21"/>
  <c r="G373" i="21"/>
  <c r="F373" i="21"/>
  <c r="J373" i="21" s="1"/>
  <c r="E373" i="21"/>
  <c r="H373" i="21" s="1"/>
  <c r="B373" i="21"/>
  <c r="G372" i="21"/>
  <c r="F372" i="21"/>
  <c r="J372" i="21" s="1"/>
  <c r="E372" i="21"/>
  <c r="H372" i="21" s="1"/>
  <c r="B372" i="21"/>
  <c r="G371" i="21"/>
  <c r="F371" i="21"/>
  <c r="I371" i="21" s="1"/>
  <c r="E371" i="21"/>
  <c r="H371" i="21" s="1"/>
  <c r="B371" i="21"/>
  <c r="G370" i="21"/>
  <c r="F370" i="21"/>
  <c r="J370" i="21" s="1"/>
  <c r="E370" i="21"/>
  <c r="H370" i="21" s="1"/>
  <c r="B370" i="21"/>
  <c r="G369" i="21"/>
  <c r="F369" i="21"/>
  <c r="J369" i="21" s="1"/>
  <c r="E369" i="21"/>
  <c r="H369" i="21" s="1"/>
  <c r="B369" i="21"/>
  <c r="G368" i="21"/>
  <c r="F368" i="21"/>
  <c r="E368" i="21"/>
  <c r="H368" i="21" s="1"/>
  <c r="B368" i="21"/>
  <c r="G367" i="21"/>
  <c r="F367" i="21"/>
  <c r="I367" i="21" s="1"/>
  <c r="E367" i="21"/>
  <c r="H367" i="21" s="1"/>
  <c r="B367" i="21"/>
  <c r="G366" i="21"/>
  <c r="H54" i="11" s="1"/>
  <c r="F28" i="12" s="1"/>
  <c r="F366" i="21"/>
  <c r="J366" i="21" s="1"/>
  <c r="E366" i="21"/>
  <c r="H366" i="21" s="1"/>
  <c r="B366" i="21"/>
  <c r="G365" i="21"/>
  <c r="F365" i="21"/>
  <c r="I365" i="21" s="1"/>
  <c r="E365" i="21"/>
  <c r="H365" i="21" s="1"/>
  <c r="B365" i="21"/>
  <c r="H364" i="21"/>
  <c r="I53" i="11" s="1"/>
  <c r="J27" i="12" s="1"/>
  <c r="G364" i="21"/>
  <c r="F364" i="21"/>
  <c r="J364" i="21" s="1"/>
  <c r="E364" i="21"/>
  <c r="B364" i="21"/>
  <c r="G363" i="21"/>
  <c r="F363" i="21"/>
  <c r="I363" i="21" s="1"/>
  <c r="E363" i="21"/>
  <c r="H363" i="21" s="1"/>
  <c r="B363" i="21"/>
  <c r="G362" i="21"/>
  <c r="F362" i="21"/>
  <c r="J362" i="21" s="1"/>
  <c r="E362" i="21"/>
  <c r="H362" i="21" s="1"/>
  <c r="B362" i="21"/>
  <c r="G361" i="21"/>
  <c r="F361" i="21"/>
  <c r="J361" i="21" s="1"/>
  <c r="E361" i="21"/>
  <c r="H361" i="21" s="1"/>
  <c r="B361" i="21"/>
  <c r="G360" i="21"/>
  <c r="F360" i="21"/>
  <c r="I360" i="21" s="1"/>
  <c r="E360" i="21"/>
  <c r="H360" i="21" s="1"/>
  <c r="B360" i="21"/>
  <c r="G359" i="21"/>
  <c r="F359" i="21"/>
  <c r="I359" i="21" s="1"/>
  <c r="E359" i="21"/>
  <c r="H359" i="21" s="1"/>
  <c r="B359" i="21"/>
  <c r="I358" i="21"/>
  <c r="G358" i="21"/>
  <c r="F358" i="21"/>
  <c r="J358" i="21" s="1"/>
  <c r="E358" i="21"/>
  <c r="H358" i="21" s="1"/>
  <c r="B358" i="21"/>
  <c r="G357" i="21"/>
  <c r="F357" i="21"/>
  <c r="I357" i="21" s="1"/>
  <c r="E357" i="21"/>
  <c r="H357" i="21" s="1"/>
  <c r="B357" i="21"/>
  <c r="G356" i="21"/>
  <c r="F356" i="21"/>
  <c r="E356" i="21"/>
  <c r="H356" i="21" s="1"/>
  <c r="B356" i="21"/>
  <c r="G355" i="21"/>
  <c r="F355" i="21"/>
  <c r="I355" i="21" s="1"/>
  <c r="E355" i="21"/>
  <c r="H355" i="21" s="1"/>
  <c r="B355" i="21"/>
  <c r="G354" i="21"/>
  <c r="F354" i="21"/>
  <c r="J354" i="21" s="1"/>
  <c r="E354" i="21"/>
  <c r="H354" i="21" s="1"/>
  <c r="B354" i="21"/>
  <c r="G353" i="21"/>
  <c r="H52" i="11" s="1"/>
  <c r="F27" i="12" s="1"/>
  <c r="F353" i="21"/>
  <c r="J353" i="21" s="1"/>
  <c r="E353" i="21"/>
  <c r="H353" i="21" s="1"/>
  <c r="I52" i="11" s="1"/>
  <c r="I27" i="12" s="1"/>
  <c r="B353" i="21"/>
  <c r="G352" i="21"/>
  <c r="F352" i="21"/>
  <c r="I352" i="21" s="1"/>
  <c r="E352" i="21"/>
  <c r="H352" i="21" s="1"/>
  <c r="B352" i="21"/>
  <c r="G351" i="21"/>
  <c r="F351" i="21"/>
  <c r="I351" i="21" s="1"/>
  <c r="E351" i="21"/>
  <c r="H351" i="21" s="1"/>
  <c r="B351" i="21"/>
  <c r="G350" i="21"/>
  <c r="F350" i="21"/>
  <c r="J350" i="21" s="1"/>
  <c r="E350" i="21"/>
  <c r="H350" i="21" s="1"/>
  <c r="B350" i="21"/>
  <c r="G349" i="21"/>
  <c r="F349" i="21"/>
  <c r="E349" i="21"/>
  <c r="H349" i="21" s="1"/>
  <c r="B349" i="21"/>
  <c r="I348" i="21"/>
  <c r="G348" i="21"/>
  <c r="F348" i="21"/>
  <c r="J348" i="21" s="1"/>
  <c r="E348" i="21"/>
  <c r="H348" i="21" s="1"/>
  <c r="I51" i="11" s="1"/>
  <c r="J26" i="12" s="1"/>
  <c r="B348" i="21"/>
  <c r="G347" i="21"/>
  <c r="F347" i="21"/>
  <c r="I347" i="21" s="1"/>
  <c r="E347" i="21"/>
  <c r="H347" i="21" s="1"/>
  <c r="B347" i="21"/>
  <c r="G346" i="21"/>
  <c r="F346" i="21"/>
  <c r="J346" i="21" s="1"/>
  <c r="E346" i="21"/>
  <c r="H346" i="21" s="1"/>
  <c r="B346" i="21"/>
  <c r="G345" i="21"/>
  <c r="F345" i="21"/>
  <c r="J345" i="21" s="1"/>
  <c r="E345" i="21"/>
  <c r="H345" i="21" s="1"/>
  <c r="B345" i="21"/>
  <c r="G344" i="21"/>
  <c r="F344" i="21"/>
  <c r="I344" i="21" s="1"/>
  <c r="E344" i="21"/>
  <c r="H344" i="21" s="1"/>
  <c r="B344" i="21"/>
  <c r="G343" i="21"/>
  <c r="F343" i="21"/>
  <c r="E343" i="21"/>
  <c r="H343" i="21" s="1"/>
  <c r="B343" i="21"/>
  <c r="G342" i="21"/>
  <c r="F342" i="21"/>
  <c r="J342" i="21" s="1"/>
  <c r="E342" i="21"/>
  <c r="H342" i="21" s="1"/>
  <c r="B342" i="21"/>
  <c r="G341" i="21"/>
  <c r="F341" i="21"/>
  <c r="E341" i="21"/>
  <c r="H341" i="21" s="1"/>
  <c r="B341" i="21"/>
  <c r="H340" i="21"/>
  <c r="G340" i="21"/>
  <c r="F340" i="21"/>
  <c r="J340" i="21" s="1"/>
  <c r="E340" i="21"/>
  <c r="B340" i="21"/>
  <c r="G339" i="21"/>
  <c r="F339" i="21"/>
  <c r="I339" i="21" s="1"/>
  <c r="E339" i="21"/>
  <c r="H339" i="21" s="1"/>
  <c r="B339" i="21"/>
  <c r="G338" i="21"/>
  <c r="F338" i="21"/>
  <c r="E338" i="21"/>
  <c r="H338" i="21" s="1"/>
  <c r="B338" i="21"/>
  <c r="G337" i="21"/>
  <c r="F337" i="21"/>
  <c r="J337" i="21" s="1"/>
  <c r="E337" i="21"/>
  <c r="H337" i="21" s="1"/>
  <c r="B337" i="21"/>
  <c r="J336" i="21"/>
  <c r="G336" i="21"/>
  <c r="F336" i="21"/>
  <c r="I336" i="21" s="1"/>
  <c r="E336" i="21"/>
  <c r="H336" i="21" s="1"/>
  <c r="B336" i="21"/>
  <c r="G335" i="21"/>
  <c r="F335" i="21"/>
  <c r="J335" i="21" s="1"/>
  <c r="E335" i="21"/>
  <c r="H335" i="21" s="1"/>
  <c r="B335" i="21"/>
  <c r="G334" i="21"/>
  <c r="F334" i="21"/>
  <c r="E334" i="21"/>
  <c r="H334" i="21" s="1"/>
  <c r="B334" i="21"/>
  <c r="G333" i="21"/>
  <c r="F333" i="21"/>
  <c r="J333" i="21" s="1"/>
  <c r="E333" i="21"/>
  <c r="H333" i="21" s="1"/>
  <c r="B333" i="21"/>
  <c r="H332" i="21"/>
  <c r="G332" i="21"/>
  <c r="F332" i="21"/>
  <c r="J332" i="21" s="1"/>
  <c r="E332" i="21"/>
  <c r="B332" i="21"/>
  <c r="G331" i="21"/>
  <c r="F331" i="21"/>
  <c r="I331" i="21" s="1"/>
  <c r="E331" i="21"/>
  <c r="H331" i="21" s="1"/>
  <c r="B331" i="21"/>
  <c r="G330" i="21"/>
  <c r="F330" i="21"/>
  <c r="J330" i="21" s="1"/>
  <c r="E330" i="21"/>
  <c r="H330" i="21" s="1"/>
  <c r="B330" i="21"/>
  <c r="G329" i="21"/>
  <c r="F329" i="21"/>
  <c r="J329" i="21" s="1"/>
  <c r="E329" i="21"/>
  <c r="H329" i="21" s="1"/>
  <c r="B329" i="21"/>
  <c r="G328" i="21"/>
  <c r="F328" i="21"/>
  <c r="I328" i="21" s="1"/>
  <c r="E328" i="21"/>
  <c r="H328" i="21" s="1"/>
  <c r="B328" i="21"/>
  <c r="G327" i="21"/>
  <c r="F327" i="21"/>
  <c r="J327" i="21" s="1"/>
  <c r="E327" i="21"/>
  <c r="H327" i="21" s="1"/>
  <c r="B327" i="21"/>
  <c r="G326" i="21"/>
  <c r="F326" i="21"/>
  <c r="J326" i="21" s="1"/>
  <c r="E326" i="21"/>
  <c r="H326" i="21" s="1"/>
  <c r="B326" i="21"/>
  <c r="G325" i="21"/>
  <c r="F325" i="21"/>
  <c r="E325" i="21"/>
  <c r="H325" i="21" s="1"/>
  <c r="B325" i="21"/>
  <c r="H324" i="21"/>
  <c r="G324" i="21"/>
  <c r="F324" i="21"/>
  <c r="J324" i="21" s="1"/>
  <c r="E324" i="21"/>
  <c r="B324" i="21"/>
  <c r="G323" i="21"/>
  <c r="F323" i="21"/>
  <c r="E323" i="21"/>
  <c r="H323" i="21" s="1"/>
  <c r="B323" i="21"/>
  <c r="G322" i="21"/>
  <c r="F322" i="21"/>
  <c r="J322" i="21" s="1"/>
  <c r="E322" i="21"/>
  <c r="H322" i="21" s="1"/>
  <c r="B322" i="21"/>
  <c r="G321" i="21"/>
  <c r="F321" i="21"/>
  <c r="J321" i="21" s="1"/>
  <c r="E321" i="21"/>
  <c r="H321" i="21" s="1"/>
  <c r="B321" i="21"/>
  <c r="H320" i="21"/>
  <c r="G320" i="21"/>
  <c r="F320" i="21"/>
  <c r="E320" i="21"/>
  <c r="B320" i="21"/>
  <c r="G319" i="21"/>
  <c r="F319" i="21"/>
  <c r="J319" i="21" s="1"/>
  <c r="E319" i="21"/>
  <c r="H319" i="21" s="1"/>
  <c r="B319" i="21"/>
  <c r="G318" i="21"/>
  <c r="F318" i="21"/>
  <c r="E318" i="21"/>
  <c r="H318" i="21" s="1"/>
  <c r="B318" i="21"/>
  <c r="I317" i="21"/>
  <c r="G317" i="21"/>
  <c r="F317" i="21"/>
  <c r="J317" i="21" s="1"/>
  <c r="E317" i="21"/>
  <c r="H317" i="21" s="1"/>
  <c r="B317" i="21"/>
  <c r="G316" i="21"/>
  <c r="F316" i="21"/>
  <c r="J316" i="21" s="1"/>
  <c r="E316" i="21"/>
  <c r="H316" i="21" s="1"/>
  <c r="B316" i="21"/>
  <c r="G315" i="21"/>
  <c r="F315" i="21"/>
  <c r="I315" i="21" s="1"/>
  <c r="E315" i="21"/>
  <c r="H315" i="21" s="1"/>
  <c r="B315" i="21"/>
  <c r="G314" i="21"/>
  <c r="F314" i="21"/>
  <c r="J314" i="21" s="1"/>
  <c r="E314" i="21"/>
  <c r="H314" i="21" s="1"/>
  <c r="B314" i="21"/>
  <c r="G313" i="21"/>
  <c r="F313" i="21"/>
  <c r="J313" i="21" s="1"/>
  <c r="E313" i="21"/>
  <c r="H313" i="21" s="1"/>
  <c r="B313" i="21"/>
  <c r="G312" i="21"/>
  <c r="F312" i="21"/>
  <c r="I312" i="21" s="1"/>
  <c r="E312" i="21"/>
  <c r="H312" i="21" s="1"/>
  <c r="B312" i="21"/>
  <c r="G311" i="21"/>
  <c r="F311" i="21"/>
  <c r="J311" i="21" s="1"/>
  <c r="E311" i="21"/>
  <c r="H311" i="21" s="1"/>
  <c r="B311" i="21"/>
  <c r="G310" i="21"/>
  <c r="F310" i="21"/>
  <c r="J310" i="21" s="1"/>
  <c r="E310" i="21"/>
  <c r="H310" i="21" s="1"/>
  <c r="B310" i="21"/>
  <c r="G309" i="21"/>
  <c r="F309" i="21"/>
  <c r="E309" i="21"/>
  <c r="H309" i="21" s="1"/>
  <c r="B309" i="21"/>
  <c r="G308" i="21"/>
  <c r="F308" i="21"/>
  <c r="J308" i="21" s="1"/>
  <c r="E308" i="21"/>
  <c r="H308" i="21" s="1"/>
  <c r="B308" i="21"/>
  <c r="G307" i="21"/>
  <c r="F307" i="21"/>
  <c r="I307" i="21" s="1"/>
  <c r="E307" i="21"/>
  <c r="H307" i="21" s="1"/>
  <c r="B307" i="21"/>
  <c r="I306" i="21"/>
  <c r="G306" i="21"/>
  <c r="F306" i="21"/>
  <c r="J306" i="21" s="1"/>
  <c r="E306" i="21"/>
  <c r="H306" i="21" s="1"/>
  <c r="B306" i="21"/>
  <c r="I305" i="21"/>
  <c r="G305" i="21"/>
  <c r="F305" i="21"/>
  <c r="J305" i="21" s="1"/>
  <c r="E305" i="21"/>
  <c r="H305" i="21" s="1"/>
  <c r="B305" i="21"/>
  <c r="H304" i="21"/>
  <c r="G304" i="21"/>
  <c r="F304" i="21"/>
  <c r="I304" i="21" s="1"/>
  <c r="E304" i="21"/>
  <c r="B304" i="21"/>
  <c r="G303" i="21"/>
  <c r="F303" i="21"/>
  <c r="J303" i="21" s="1"/>
  <c r="E303" i="21"/>
  <c r="H303" i="21" s="1"/>
  <c r="B303" i="21"/>
  <c r="G302" i="21"/>
  <c r="F302" i="21"/>
  <c r="I302" i="21" s="1"/>
  <c r="E302" i="21"/>
  <c r="H302" i="21" s="1"/>
  <c r="B302" i="21"/>
  <c r="H301" i="21"/>
  <c r="G301" i="21"/>
  <c r="F301" i="21"/>
  <c r="J301" i="21" s="1"/>
  <c r="E301" i="21"/>
  <c r="B301" i="21"/>
  <c r="G300" i="21"/>
  <c r="F300" i="21"/>
  <c r="E300" i="21"/>
  <c r="H300" i="21" s="1"/>
  <c r="B300" i="21"/>
  <c r="G299" i="21"/>
  <c r="F299" i="21"/>
  <c r="I299" i="21" s="1"/>
  <c r="E299" i="21"/>
  <c r="H299" i="21" s="1"/>
  <c r="B299" i="21"/>
  <c r="G298" i="21"/>
  <c r="F298" i="21"/>
  <c r="J298" i="21" s="1"/>
  <c r="E298" i="21"/>
  <c r="H298" i="21" s="1"/>
  <c r="B298" i="21"/>
  <c r="G297" i="21"/>
  <c r="F297" i="21"/>
  <c r="J297" i="21" s="1"/>
  <c r="E297" i="21"/>
  <c r="H297" i="21" s="1"/>
  <c r="B297" i="21"/>
  <c r="G296" i="21"/>
  <c r="F296" i="21"/>
  <c r="I296" i="21" s="1"/>
  <c r="E296" i="21"/>
  <c r="H296" i="21" s="1"/>
  <c r="B296" i="21"/>
  <c r="G295" i="21"/>
  <c r="F295" i="21"/>
  <c r="E295" i="21"/>
  <c r="H295" i="21" s="1"/>
  <c r="B295" i="21"/>
  <c r="G294" i="21"/>
  <c r="F294" i="21"/>
  <c r="J294" i="21" s="1"/>
  <c r="E294" i="21"/>
  <c r="H294" i="21" s="1"/>
  <c r="B294" i="21"/>
  <c r="G293" i="21"/>
  <c r="F293" i="21"/>
  <c r="E293" i="21"/>
  <c r="H293" i="21" s="1"/>
  <c r="B293" i="21"/>
  <c r="G292" i="21"/>
  <c r="F292" i="21"/>
  <c r="J292" i="21" s="1"/>
  <c r="E292" i="21"/>
  <c r="H292" i="21" s="1"/>
  <c r="I43" i="11" s="1"/>
  <c r="J22" i="12" s="1"/>
  <c r="B292" i="21"/>
  <c r="G291" i="21"/>
  <c r="F291" i="21"/>
  <c r="I291" i="21" s="1"/>
  <c r="E291" i="21"/>
  <c r="H291" i="21" s="1"/>
  <c r="B291" i="21"/>
  <c r="G290" i="21"/>
  <c r="H43" i="11" s="1"/>
  <c r="G22" i="12" s="1"/>
  <c r="F290" i="21"/>
  <c r="E290" i="21"/>
  <c r="H290" i="21" s="1"/>
  <c r="B290" i="21"/>
  <c r="G289" i="21"/>
  <c r="F289" i="21"/>
  <c r="J289" i="21" s="1"/>
  <c r="E289" i="21"/>
  <c r="H289" i="21" s="1"/>
  <c r="B289" i="21"/>
  <c r="G288" i="21"/>
  <c r="H42" i="11" s="1"/>
  <c r="F22" i="12" s="1"/>
  <c r="F288" i="21"/>
  <c r="E288" i="21"/>
  <c r="H288" i="21" s="1"/>
  <c r="B288" i="21"/>
  <c r="J287" i="21"/>
  <c r="G287" i="21"/>
  <c r="F287" i="21"/>
  <c r="I287" i="21" s="1"/>
  <c r="E287" i="21"/>
  <c r="H287" i="21" s="1"/>
  <c r="B287" i="21"/>
  <c r="I286" i="21"/>
  <c r="G286" i="21"/>
  <c r="F286" i="21"/>
  <c r="J286" i="21" s="1"/>
  <c r="E286" i="21"/>
  <c r="H286" i="21" s="1"/>
  <c r="B286" i="21"/>
  <c r="G285" i="21"/>
  <c r="F285" i="21"/>
  <c r="I285" i="21" s="1"/>
  <c r="E285" i="21"/>
  <c r="H285" i="21" s="1"/>
  <c r="B285" i="21"/>
  <c r="G284" i="21"/>
  <c r="F284" i="21"/>
  <c r="J284" i="21" s="1"/>
  <c r="E284" i="21"/>
  <c r="H284" i="21" s="1"/>
  <c r="B284" i="21"/>
  <c r="G283" i="21"/>
  <c r="F283" i="21"/>
  <c r="J283" i="21" s="1"/>
  <c r="E283" i="21"/>
  <c r="H283" i="21" s="1"/>
  <c r="I42" i="11" s="1"/>
  <c r="I22" i="12" s="1"/>
  <c r="B283" i="21"/>
  <c r="G282" i="21"/>
  <c r="F282" i="21"/>
  <c r="I282" i="21" s="1"/>
  <c r="E282" i="21"/>
  <c r="H282" i="21" s="1"/>
  <c r="B282" i="21"/>
  <c r="G281" i="21"/>
  <c r="F281" i="21"/>
  <c r="J281" i="21" s="1"/>
  <c r="E281" i="21"/>
  <c r="H281" i="21" s="1"/>
  <c r="B281" i="21"/>
  <c r="G280" i="21"/>
  <c r="F280" i="21"/>
  <c r="I280" i="21" s="1"/>
  <c r="E280" i="21"/>
  <c r="H280" i="21" s="1"/>
  <c r="B280" i="21"/>
  <c r="G279" i="21"/>
  <c r="H41" i="11" s="1"/>
  <c r="G21" i="12" s="1"/>
  <c r="F279" i="21"/>
  <c r="J279" i="21" s="1"/>
  <c r="E279" i="21"/>
  <c r="H279" i="21" s="1"/>
  <c r="B279" i="21"/>
  <c r="G278" i="21"/>
  <c r="F278" i="21"/>
  <c r="E278" i="21"/>
  <c r="H278" i="21" s="1"/>
  <c r="B278" i="21"/>
  <c r="I277" i="21"/>
  <c r="G277" i="21"/>
  <c r="F277" i="21"/>
  <c r="J277" i="21" s="1"/>
  <c r="E277" i="21"/>
  <c r="H277" i="21" s="1"/>
  <c r="B277" i="21"/>
  <c r="J276" i="21"/>
  <c r="G276" i="21"/>
  <c r="F276" i="21"/>
  <c r="I276" i="21" s="1"/>
  <c r="E276" i="21"/>
  <c r="H276" i="21" s="1"/>
  <c r="I41" i="11" s="1"/>
  <c r="J21" i="12" s="1"/>
  <c r="B276" i="21"/>
  <c r="G275" i="21"/>
  <c r="F275" i="21"/>
  <c r="J275" i="21" s="1"/>
  <c r="E275" i="21"/>
  <c r="H275" i="21" s="1"/>
  <c r="B275" i="21"/>
  <c r="G274" i="21"/>
  <c r="F274" i="21"/>
  <c r="I274" i="21" s="1"/>
  <c r="E274" i="21"/>
  <c r="H274" i="21" s="1"/>
  <c r="B274" i="21"/>
  <c r="G273" i="21"/>
  <c r="F273" i="21"/>
  <c r="E273" i="21"/>
  <c r="H273" i="21" s="1"/>
  <c r="B273" i="21"/>
  <c r="G272" i="21"/>
  <c r="F272" i="21"/>
  <c r="E272" i="21"/>
  <c r="H272" i="21" s="1"/>
  <c r="B272" i="21"/>
  <c r="G271" i="21"/>
  <c r="F271" i="21"/>
  <c r="E271" i="21"/>
  <c r="H271" i="21" s="1"/>
  <c r="B271" i="21"/>
  <c r="G270" i="21"/>
  <c r="F270" i="21"/>
  <c r="I270" i="21" s="1"/>
  <c r="E270" i="21"/>
  <c r="H270" i="21" s="1"/>
  <c r="I40" i="11" s="1"/>
  <c r="I21" i="12" s="1"/>
  <c r="B270" i="21"/>
  <c r="J269" i="21"/>
  <c r="G269" i="21"/>
  <c r="F269" i="21"/>
  <c r="I269" i="21" s="1"/>
  <c r="E269" i="21"/>
  <c r="H269" i="21" s="1"/>
  <c r="B269" i="21"/>
  <c r="G268" i="21"/>
  <c r="H40" i="11" s="1"/>
  <c r="F21" i="12" s="1"/>
  <c r="F268" i="21"/>
  <c r="E268" i="21"/>
  <c r="H268" i="21" s="1"/>
  <c r="B268" i="21"/>
  <c r="H267" i="21"/>
  <c r="G267" i="21"/>
  <c r="F267" i="21"/>
  <c r="E267" i="21"/>
  <c r="B267" i="21"/>
  <c r="G266" i="21"/>
  <c r="F266" i="21"/>
  <c r="J266" i="21" s="1"/>
  <c r="E266" i="21"/>
  <c r="H266" i="21" s="1"/>
  <c r="B266" i="21"/>
  <c r="G265" i="21"/>
  <c r="F265" i="21"/>
  <c r="E265" i="21"/>
  <c r="H265" i="21" s="1"/>
  <c r="B265" i="21"/>
  <c r="J264" i="21"/>
  <c r="G264" i="21"/>
  <c r="F264" i="21"/>
  <c r="I264" i="21" s="1"/>
  <c r="E264" i="21"/>
  <c r="H264" i="21" s="1"/>
  <c r="B264" i="21"/>
  <c r="G263" i="21"/>
  <c r="F263" i="21"/>
  <c r="J263" i="21" s="1"/>
  <c r="E263" i="21"/>
  <c r="H263" i="21" s="1"/>
  <c r="B263" i="21"/>
  <c r="H262" i="21"/>
  <c r="G262" i="21"/>
  <c r="F262" i="21"/>
  <c r="I262" i="21" s="1"/>
  <c r="E262" i="21"/>
  <c r="B262" i="21"/>
  <c r="H261" i="21"/>
  <c r="I39" i="11" s="1"/>
  <c r="J20" i="12" s="1"/>
  <c r="G261" i="21"/>
  <c r="F261" i="21"/>
  <c r="J261" i="21" s="1"/>
  <c r="E261" i="21"/>
  <c r="B261" i="21"/>
  <c r="G260" i="21"/>
  <c r="F260" i="21"/>
  <c r="E260" i="21"/>
  <c r="H260" i="21" s="1"/>
  <c r="B260" i="21"/>
  <c r="G259" i="21"/>
  <c r="F259" i="21"/>
  <c r="J259" i="21" s="1"/>
  <c r="E259" i="21"/>
  <c r="H259" i="21" s="1"/>
  <c r="B259" i="21"/>
  <c r="G258" i="21"/>
  <c r="F258" i="21"/>
  <c r="E258" i="21"/>
  <c r="H258" i="21" s="1"/>
  <c r="B258" i="21"/>
  <c r="G257" i="21"/>
  <c r="F257" i="21"/>
  <c r="J257" i="21" s="1"/>
  <c r="E257" i="21"/>
  <c r="H257" i="21" s="1"/>
  <c r="B257" i="21"/>
  <c r="G256" i="21"/>
  <c r="F256" i="21"/>
  <c r="I256" i="21" s="1"/>
  <c r="E256" i="21"/>
  <c r="H256" i="21" s="1"/>
  <c r="B256" i="21"/>
  <c r="G255" i="21"/>
  <c r="F255" i="21"/>
  <c r="E255" i="21"/>
  <c r="H255" i="21" s="1"/>
  <c r="B255" i="21"/>
  <c r="G254" i="21"/>
  <c r="F254" i="21"/>
  <c r="J254" i="21" s="1"/>
  <c r="E254" i="21"/>
  <c r="H254" i="21" s="1"/>
  <c r="I38" i="11" s="1"/>
  <c r="I20" i="12" s="1"/>
  <c r="B254" i="21"/>
  <c r="H253" i="21"/>
  <c r="G253" i="21"/>
  <c r="F253" i="21"/>
  <c r="E253" i="21"/>
  <c r="B253" i="21"/>
  <c r="G252" i="21"/>
  <c r="F252" i="21"/>
  <c r="E252" i="21"/>
  <c r="H252" i="21" s="1"/>
  <c r="B252" i="21"/>
  <c r="G251" i="21"/>
  <c r="F251" i="21"/>
  <c r="E251" i="21"/>
  <c r="H251" i="21" s="1"/>
  <c r="B251" i="21"/>
  <c r="G250" i="21"/>
  <c r="F250" i="21"/>
  <c r="E250" i="21"/>
  <c r="H250" i="21" s="1"/>
  <c r="B250" i="21"/>
  <c r="G249" i="21"/>
  <c r="F249" i="21"/>
  <c r="I249" i="21" s="1"/>
  <c r="E249" i="21"/>
  <c r="H249" i="21" s="1"/>
  <c r="B249" i="21"/>
  <c r="G248" i="21"/>
  <c r="H37" i="11" s="1"/>
  <c r="G19" i="12" s="1"/>
  <c r="F248" i="21"/>
  <c r="J248" i="21" s="1"/>
  <c r="E248" i="21"/>
  <c r="H248" i="21" s="1"/>
  <c r="B248" i="21"/>
  <c r="G247" i="21"/>
  <c r="F247" i="21"/>
  <c r="E247" i="21"/>
  <c r="H247" i="21" s="1"/>
  <c r="B247" i="21"/>
  <c r="J246" i="21"/>
  <c r="H246" i="21"/>
  <c r="G246" i="21"/>
  <c r="F246" i="21"/>
  <c r="I246" i="21" s="1"/>
  <c r="E246" i="21"/>
  <c r="B246" i="21"/>
  <c r="G245" i="21"/>
  <c r="F245" i="21"/>
  <c r="E245" i="21"/>
  <c r="H245" i="21" s="1"/>
  <c r="B245" i="21"/>
  <c r="G244" i="21"/>
  <c r="F244" i="21"/>
  <c r="E244" i="21"/>
  <c r="H244" i="21" s="1"/>
  <c r="B244" i="21"/>
  <c r="G243" i="21"/>
  <c r="F243" i="21"/>
  <c r="E243" i="21"/>
  <c r="H243" i="21" s="1"/>
  <c r="B243" i="21"/>
  <c r="G242" i="21"/>
  <c r="F242" i="21"/>
  <c r="E242" i="21"/>
  <c r="H242" i="21" s="1"/>
  <c r="B242" i="21"/>
  <c r="G241" i="21"/>
  <c r="F241" i="21"/>
  <c r="I241" i="21" s="1"/>
  <c r="E241" i="21"/>
  <c r="H241" i="21" s="1"/>
  <c r="I36" i="11" s="1"/>
  <c r="I19" i="12" s="1"/>
  <c r="B241" i="21"/>
  <c r="G240" i="21"/>
  <c r="F240" i="21"/>
  <c r="I240" i="21" s="1"/>
  <c r="E240" i="21"/>
  <c r="H240" i="21" s="1"/>
  <c r="B240" i="21"/>
  <c r="G239" i="21"/>
  <c r="F239" i="21"/>
  <c r="J239" i="21" s="1"/>
  <c r="E239" i="21"/>
  <c r="H239" i="21" s="1"/>
  <c r="B239" i="21"/>
  <c r="G238" i="21"/>
  <c r="F238" i="21"/>
  <c r="J238" i="21" s="1"/>
  <c r="E238" i="21"/>
  <c r="H238" i="21" s="1"/>
  <c r="B238" i="21"/>
  <c r="G237" i="21"/>
  <c r="F237" i="21"/>
  <c r="E237" i="21"/>
  <c r="H237" i="21" s="1"/>
  <c r="B237" i="21"/>
  <c r="G236" i="21"/>
  <c r="F236" i="21"/>
  <c r="E236" i="21"/>
  <c r="H236" i="21" s="1"/>
  <c r="B236" i="21"/>
  <c r="G235" i="21"/>
  <c r="H35" i="11" s="1"/>
  <c r="G18" i="12" s="1"/>
  <c r="F235" i="21"/>
  <c r="E235" i="21"/>
  <c r="H235" i="21" s="1"/>
  <c r="B235" i="21"/>
  <c r="G234" i="21"/>
  <c r="F234" i="21"/>
  <c r="E234" i="21"/>
  <c r="H234" i="21" s="1"/>
  <c r="B234" i="21"/>
  <c r="I233" i="21"/>
  <c r="G233" i="21"/>
  <c r="F233" i="21"/>
  <c r="J233" i="21" s="1"/>
  <c r="E233" i="21"/>
  <c r="H233" i="21" s="1"/>
  <c r="B233" i="21"/>
  <c r="J232" i="21"/>
  <c r="G232" i="21"/>
  <c r="F232" i="21"/>
  <c r="I232" i="21" s="1"/>
  <c r="E232" i="21"/>
  <c r="H232" i="21" s="1"/>
  <c r="B232" i="21"/>
  <c r="G231" i="21"/>
  <c r="F231" i="21"/>
  <c r="J231" i="21" s="1"/>
  <c r="E231" i="21"/>
  <c r="H231" i="21" s="1"/>
  <c r="B231" i="21"/>
  <c r="G230" i="21"/>
  <c r="F230" i="21"/>
  <c r="I230" i="21" s="1"/>
  <c r="E230" i="21"/>
  <c r="H230" i="21" s="1"/>
  <c r="I34" i="11" s="1"/>
  <c r="I18" i="12" s="1"/>
  <c r="B230" i="21"/>
  <c r="G229" i="21"/>
  <c r="F229" i="21"/>
  <c r="J229" i="21" s="1"/>
  <c r="E229" i="21"/>
  <c r="H229" i="21" s="1"/>
  <c r="B229" i="21"/>
  <c r="G228" i="21"/>
  <c r="F228" i="21"/>
  <c r="E228" i="21"/>
  <c r="H228" i="21" s="1"/>
  <c r="B228" i="21"/>
  <c r="G227" i="21"/>
  <c r="F227" i="21"/>
  <c r="E227" i="21"/>
  <c r="H227" i="21" s="1"/>
  <c r="B227" i="21"/>
  <c r="G226" i="21"/>
  <c r="F226" i="21"/>
  <c r="F34" i="11" s="1"/>
  <c r="K34" i="11" s="1"/>
  <c r="O18" i="12" s="1"/>
  <c r="E226" i="21"/>
  <c r="H226" i="21" s="1"/>
  <c r="B226" i="21"/>
  <c r="G225" i="21"/>
  <c r="F225" i="21"/>
  <c r="J225" i="21" s="1"/>
  <c r="E225" i="21"/>
  <c r="H225" i="21" s="1"/>
  <c r="B225" i="21"/>
  <c r="G224" i="21"/>
  <c r="F224" i="21"/>
  <c r="J224" i="21" s="1"/>
  <c r="E224" i="21"/>
  <c r="H224" i="21" s="1"/>
  <c r="B224" i="21"/>
  <c r="G223" i="21"/>
  <c r="F223" i="21"/>
  <c r="E223" i="21"/>
  <c r="H223" i="21" s="1"/>
  <c r="B223" i="21"/>
  <c r="H222" i="21"/>
  <c r="I33" i="11" s="1"/>
  <c r="J17" i="12" s="1"/>
  <c r="G222" i="21"/>
  <c r="F222" i="21"/>
  <c r="J222" i="21" s="1"/>
  <c r="E222" i="21"/>
  <c r="B222" i="21"/>
  <c r="G221" i="21"/>
  <c r="F221" i="21"/>
  <c r="J221" i="21" s="1"/>
  <c r="E221" i="21"/>
  <c r="H221" i="21" s="1"/>
  <c r="B221" i="21"/>
  <c r="G220" i="21"/>
  <c r="F220" i="21"/>
  <c r="E220" i="21"/>
  <c r="H220" i="21" s="1"/>
  <c r="B220" i="21"/>
  <c r="G219" i="21"/>
  <c r="F219" i="21"/>
  <c r="E219" i="21"/>
  <c r="H219" i="21" s="1"/>
  <c r="B219" i="21"/>
  <c r="G218" i="21"/>
  <c r="F218" i="21"/>
  <c r="E218" i="21"/>
  <c r="H218" i="21" s="1"/>
  <c r="B218" i="21"/>
  <c r="G217" i="21"/>
  <c r="F217" i="21"/>
  <c r="J217" i="21" s="1"/>
  <c r="E217" i="21"/>
  <c r="H217" i="21" s="1"/>
  <c r="B217" i="21"/>
  <c r="H216" i="21"/>
  <c r="G216" i="21"/>
  <c r="F216" i="21"/>
  <c r="I216" i="21" s="1"/>
  <c r="E216" i="21"/>
  <c r="B216" i="21"/>
  <c r="G215" i="21"/>
  <c r="F215" i="21"/>
  <c r="J215" i="21" s="1"/>
  <c r="E215" i="21"/>
  <c r="H215" i="21" s="1"/>
  <c r="B215" i="21"/>
  <c r="H214" i="21"/>
  <c r="G214" i="21"/>
  <c r="F214" i="21"/>
  <c r="E214" i="21"/>
  <c r="B214" i="21"/>
  <c r="G213" i="21"/>
  <c r="H32" i="11" s="1"/>
  <c r="F17" i="12" s="1"/>
  <c r="F213" i="21"/>
  <c r="J213" i="21" s="1"/>
  <c r="E213" i="21"/>
  <c r="H213" i="21" s="1"/>
  <c r="B213" i="21"/>
  <c r="G212" i="21"/>
  <c r="F212" i="21"/>
  <c r="E212" i="21"/>
  <c r="H212" i="21" s="1"/>
  <c r="B212" i="21"/>
  <c r="G211" i="21"/>
  <c r="F211" i="21"/>
  <c r="E211" i="21"/>
  <c r="H211" i="21" s="1"/>
  <c r="B211" i="21"/>
  <c r="G210" i="21"/>
  <c r="F210" i="21"/>
  <c r="E210" i="21"/>
  <c r="H210" i="21" s="1"/>
  <c r="B210" i="21"/>
  <c r="J209" i="21"/>
  <c r="G209" i="21"/>
  <c r="F209" i="21"/>
  <c r="I209" i="21" s="1"/>
  <c r="E209" i="21"/>
  <c r="H209" i="21" s="1"/>
  <c r="B209" i="21"/>
  <c r="G208" i="21"/>
  <c r="F208" i="21"/>
  <c r="E208" i="21"/>
  <c r="H208" i="21" s="1"/>
  <c r="B208" i="21"/>
  <c r="G207" i="21"/>
  <c r="F207" i="21"/>
  <c r="J207" i="21" s="1"/>
  <c r="E207" i="21"/>
  <c r="H207" i="21" s="1"/>
  <c r="B207" i="21"/>
  <c r="G206" i="21"/>
  <c r="F206" i="21"/>
  <c r="J206" i="21" s="1"/>
  <c r="E206" i="21"/>
  <c r="H206" i="21" s="1"/>
  <c r="B206" i="21"/>
  <c r="G205" i="21"/>
  <c r="F205" i="21"/>
  <c r="E205" i="21"/>
  <c r="H205" i="21" s="1"/>
  <c r="B205" i="21"/>
  <c r="G204" i="21"/>
  <c r="F204" i="21"/>
  <c r="E204" i="21"/>
  <c r="H204" i="21" s="1"/>
  <c r="B204" i="21"/>
  <c r="G203" i="21"/>
  <c r="F203" i="21"/>
  <c r="E203" i="21"/>
  <c r="H203" i="21" s="1"/>
  <c r="B203" i="21"/>
  <c r="G202" i="21"/>
  <c r="F202" i="21"/>
  <c r="E202" i="21"/>
  <c r="H202" i="21" s="1"/>
  <c r="B202" i="21"/>
  <c r="G201" i="21"/>
  <c r="F201" i="21"/>
  <c r="I201" i="21" s="1"/>
  <c r="E201" i="21"/>
  <c r="H201" i="21" s="1"/>
  <c r="B201" i="21"/>
  <c r="G200" i="21"/>
  <c r="F200" i="21"/>
  <c r="I200" i="21" s="1"/>
  <c r="E200" i="21"/>
  <c r="H200" i="21" s="1"/>
  <c r="B200" i="21"/>
  <c r="G199" i="21"/>
  <c r="F199" i="21"/>
  <c r="E199" i="21"/>
  <c r="H199" i="21" s="1"/>
  <c r="B199" i="21"/>
  <c r="G198" i="21"/>
  <c r="F198" i="21"/>
  <c r="E198" i="21"/>
  <c r="H198" i="21" s="1"/>
  <c r="B198" i="21"/>
  <c r="H197" i="21"/>
  <c r="G197" i="21"/>
  <c r="F197" i="21"/>
  <c r="J197" i="21" s="1"/>
  <c r="E197" i="21"/>
  <c r="B197" i="21"/>
  <c r="G196" i="21"/>
  <c r="F196" i="21"/>
  <c r="E196" i="21"/>
  <c r="H196" i="21" s="1"/>
  <c r="B196" i="21"/>
  <c r="G195" i="21"/>
  <c r="F195" i="21"/>
  <c r="E195" i="21"/>
  <c r="H195" i="21" s="1"/>
  <c r="B195" i="21"/>
  <c r="G194" i="21"/>
  <c r="F194" i="21"/>
  <c r="I194" i="21" s="1"/>
  <c r="E194" i="21"/>
  <c r="H194" i="21" s="1"/>
  <c r="B194" i="21"/>
  <c r="J193" i="21"/>
  <c r="I193" i="21"/>
  <c r="G193" i="21"/>
  <c r="F193" i="21"/>
  <c r="E193" i="21"/>
  <c r="H193" i="21" s="1"/>
  <c r="I29" i="11" s="1"/>
  <c r="J15" i="12" s="1"/>
  <c r="B193" i="21"/>
  <c r="H192" i="21"/>
  <c r="G192" i="21"/>
  <c r="F192" i="21"/>
  <c r="E192" i="21"/>
  <c r="B192" i="21"/>
  <c r="G191" i="21"/>
  <c r="H29" i="11" s="1"/>
  <c r="G15" i="12" s="1"/>
  <c r="F191" i="21"/>
  <c r="I191" i="21" s="1"/>
  <c r="E191" i="21"/>
  <c r="H191" i="21" s="1"/>
  <c r="B191" i="21"/>
  <c r="G190" i="21"/>
  <c r="F190" i="21"/>
  <c r="J190" i="21" s="1"/>
  <c r="E190" i="21"/>
  <c r="H190" i="21" s="1"/>
  <c r="B190" i="21"/>
  <c r="G189" i="21"/>
  <c r="F189" i="21"/>
  <c r="E189" i="21"/>
  <c r="H189" i="21" s="1"/>
  <c r="B189" i="21"/>
  <c r="G188" i="21"/>
  <c r="F188" i="21"/>
  <c r="E188" i="21"/>
  <c r="H188" i="21" s="1"/>
  <c r="B188" i="21"/>
  <c r="G187" i="21"/>
  <c r="F187" i="21"/>
  <c r="E187" i="21"/>
  <c r="H187" i="21" s="1"/>
  <c r="B187" i="21"/>
  <c r="G186" i="21"/>
  <c r="F186" i="21"/>
  <c r="E186" i="21"/>
  <c r="H186" i="21" s="1"/>
  <c r="B186" i="21"/>
  <c r="G185" i="21"/>
  <c r="H28" i="11" s="1"/>
  <c r="F15" i="12" s="1"/>
  <c r="H15" i="12" s="1"/>
  <c r="D8" i="22" s="1"/>
  <c r="F185" i="21"/>
  <c r="J185" i="21" s="1"/>
  <c r="E185" i="21"/>
  <c r="H185" i="21" s="1"/>
  <c r="B185" i="21"/>
  <c r="G184" i="21"/>
  <c r="F184" i="21"/>
  <c r="J184" i="21" s="1"/>
  <c r="E184" i="21"/>
  <c r="H184" i="21" s="1"/>
  <c r="B184" i="21"/>
  <c r="G183" i="21"/>
  <c r="F183" i="21"/>
  <c r="I183" i="21" s="1"/>
  <c r="E183" i="21"/>
  <c r="H183" i="21" s="1"/>
  <c r="B183" i="21"/>
  <c r="G182" i="21"/>
  <c r="F182" i="21"/>
  <c r="J182" i="21" s="1"/>
  <c r="E182" i="21"/>
  <c r="H182" i="21" s="1"/>
  <c r="B182" i="21"/>
  <c r="G181" i="21"/>
  <c r="F181" i="21"/>
  <c r="J181" i="21" s="1"/>
  <c r="E181" i="21"/>
  <c r="H181" i="21" s="1"/>
  <c r="B181" i="21"/>
  <c r="G180" i="21"/>
  <c r="F180" i="21"/>
  <c r="E180" i="21"/>
  <c r="H180" i="21" s="1"/>
  <c r="B180" i="21"/>
  <c r="G179" i="21"/>
  <c r="F179" i="21"/>
  <c r="E179" i="21"/>
  <c r="H179" i="21" s="1"/>
  <c r="B179" i="21"/>
  <c r="G178" i="21"/>
  <c r="F178" i="21"/>
  <c r="E178" i="21"/>
  <c r="H178" i="21" s="1"/>
  <c r="B178" i="21"/>
  <c r="G177" i="21"/>
  <c r="H27" i="11" s="1"/>
  <c r="G14" i="12" s="1"/>
  <c r="F177" i="21"/>
  <c r="I177" i="21" s="1"/>
  <c r="E177" i="21"/>
  <c r="H177" i="21" s="1"/>
  <c r="B177" i="21"/>
  <c r="I176" i="21"/>
  <c r="G176" i="21"/>
  <c r="F176" i="21"/>
  <c r="J176" i="21" s="1"/>
  <c r="E176" i="21"/>
  <c r="H176" i="21" s="1"/>
  <c r="B176" i="21"/>
  <c r="J175" i="21"/>
  <c r="G175" i="21"/>
  <c r="F175" i="21"/>
  <c r="I175" i="21" s="1"/>
  <c r="E175" i="21"/>
  <c r="H175" i="21" s="1"/>
  <c r="B175" i="21"/>
  <c r="G174" i="21"/>
  <c r="F174" i="21"/>
  <c r="J174" i="21" s="1"/>
  <c r="E174" i="21"/>
  <c r="H174" i="21" s="1"/>
  <c r="B174" i="21"/>
  <c r="G173" i="21"/>
  <c r="F173" i="21"/>
  <c r="E173" i="21"/>
  <c r="H173" i="21" s="1"/>
  <c r="B173" i="21"/>
  <c r="G172" i="21"/>
  <c r="F172" i="21"/>
  <c r="E172" i="21"/>
  <c r="H172" i="21" s="1"/>
  <c r="B172" i="21"/>
  <c r="G171" i="21"/>
  <c r="F171" i="21"/>
  <c r="E171" i="21"/>
  <c r="H171" i="21" s="1"/>
  <c r="B171" i="21"/>
  <c r="G170" i="21"/>
  <c r="F170" i="21"/>
  <c r="F26" i="11" s="1"/>
  <c r="K26" i="11" s="1"/>
  <c r="O14" i="12" s="1"/>
  <c r="E170" i="21"/>
  <c r="H170" i="21" s="1"/>
  <c r="B170" i="21"/>
  <c r="B26" i="11" s="1"/>
  <c r="B14" i="12" s="1"/>
  <c r="G169" i="21"/>
  <c r="F169" i="21"/>
  <c r="J169" i="21" s="1"/>
  <c r="E169" i="21"/>
  <c r="H169" i="21" s="1"/>
  <c r="B169" i="21"/>
  <c r="G168" i="21"/>
  <c r="F168" i="21"/>
  <c r="J168" i="21" s="1"/>
  <c r="E168" i="21"/>
  <c r="H168" i="21" s="1"/>
  <c r="B168" i="21"/>
  <c r="H167" i="21"/>
  <c r="G167" i="21"/>
  <c r="F167" i="21"/>
  <c r="J167" i="21" s="1"/>
  <c r="E167" i="21"/>
  <c r="B167" i="21"/>
  <c r="G166" i="21"/>
  <c r="F166" i="21"/>
  <c r="E166" i="21"/>
  <c r="H166" i="21" s="1"/>
  <c r="B166" i="21"/>
  <c r="G165" i="21"/>
  <c r="F165" i="21"/>
  <c r="J165" i="21" s="1"/>
  <c r="E165" i="21"/>
  <c r="H165" i="21" s="1"/>
  <c r="B165" i="21"/>
  <c r="G164" i="21"/>
  <c r="F164" i="21"/>
  <c r="E164" i="21"/>
  <c r="H164" i="21" s="1"/>
  <c r="B164" i="21"/>
  <c r="G163" i="21"/>
  <c r="F163" i="21"/>
  <c r="E163" i="21"/>
  <c r="H163" i="21" s="1"/>
  <c r="B163" i="21"/>
  <c r="G162" i="21"/>
  <c r="F162" i="21"/>
  <c r="E162" i="21"/>
  <c r="H162" i="21" s="1"/>
  <c r="B162" i="21"/>
  <c r="G161" i="21"/>
  <c r="F161" i="21"/>
  <c r="E161" i="21"/>
  <c r="B161" i="21"/>
  <c r="I160" i="21"/>
  <c r="H160" i="21"/>
  <c r="G160" i="21"/>
  <c r="F160" i="21"/>
  <c r="J160" i="21" s="1"/>
  <c r="E160" i="21"/>
  <c r="B160" i="21"/>
  <c r="G159" i="21"/>
  <c r="F159" i="21"/>
  <c r="F24" i="11" s="1"/>
  <c r="M24" i="11" s="1"/>
  <c r="E159" i="21"/>
  <c r="H159" i="21" s="1"/>
  <c r="B159" i="21"/>
  <c r="G158" i="21"/>
  <c r="F158" i="21"/>
  <c r="I158" i="21" s="1"/>
  <c r="E158" i="21"/>
  <c r="H158" i="21" s="1"/>
  <c r="B158" i="21"/>
  <c r="G157" i="21"/>
  <c r="H24" i="11" s="1"/>
  <c r="F13" i="12" s="1"/>
  <c r="F157" i="21"/>
  <c r="E157" i="21"/>
  <c r="H157" i="21" s="1"/>
  <c r="B157" i="21"/>
  <c r="H156" i="21"/>
  <c r="G156" i="21"/>
  <c r="F156" i="21"/>
  <c r="E156" i="21"/>
  <c r="B156" i="21"/>
  <c r="B25" i="11" s="1"/>
  <c r="G155" i="21"/>
  <c r="F155" i="21"/>
  <c r="E155" i="21"/>
  <c r="H155" i="21" s="1"/>
  <c r="B155" i="21"/>
  <c r="G154" i="21"/>
  <c r="F154" i="21"/>
  <c r="I154" i="21" s="1"/>
  <c r="E154" i="21"/>
  <c r="H154" i="21" s="1"/>
  <c r="B154" i="21"/>
  <c r="G153" i="21"/>
  <c r="F153" i="21"/>
  <c r="J153" i="21" s="1"/>
  <c r="E153" i="21"/>
  <c r="H153" i="21" s="1"/>
  <c r="B153" i="21"/>
  <c r="G152" i="21"/>
  <c r="F152" i="21"/>
  <c r="J152" i="21" s="1"/>
  <c r="E152" i="21"/>
  <c r="H152" i="21" s="1"/>
  <c r="B152" i="21"/>
  <c r="H151" i="21"/>
  <c r="G151" i="21"/>
  <c r="F151" i="21"/>
  <c r="J151" i="21" s="1"/>
  <c r="E151" i="21"/>
  <c r="B151" i="21"/>
  <c r="G150" i="21"/>
  <c r="F150" i="21"/>
  <c r="J150" i="21" s="1"/>
  <c r="E150" i="21"/>
  <c r="H150" i="21" s="1"/>
  <c r="B150" i="21"/>
  <c r="G149" i="21"/>
  <c r="F149" i="21"/>
  <c r="E149" i="21"/>
  <c r="H149" i="21" s="1"/>
  <c r="B149" i="21"/>
  <c r="G148" i="21"/>
  <c r="F148" i="21"/>
  <c r="E148" i="21"/>
  <c r="H148" i="21" s="1"/>
  <c r="B148" i="21"/>
  <c r="G147" i="21"/>
  <c r="F147" i="21"/>
  <c r="E147" i="21"/>
  <c r="H147" i="21" s="1"/>
  <c r="B147" i="21"/>
  <c r="G146" i="21"/>
  <c r="F146" i="21"/>
  <c r="E146" i="21"/>
  <c r="H146" i="21" s="1"/>
  <c r="B146" i="21"/>
  <c r="G145" i="21"/>
  <c r="F145" i="21"/>
  <c r="I145" i="21" s="1"/>
  <c r="E145" i="21"/>
  <c r="H145" i="21" s="1"/>
  <c r="B145" i="21"/>
  <c r="G144" i="21"/>
  <c r="F144" i="21"/>
  <c r="I144" i="21" s="1"/>
  <c r="E144" i="21"/>
  <c r="H144" i="21" s="1"/>
  <c r="B144" i="21"/>
  <c r="G143" i="21"/>
  <c r="F143" i="21"/>
  <c r="J143" i="21" s="1"/>
  <c r="E143" i="21"/>
  <c r="H143" i="21" s="1"/>
  <c r="B143" i="21"/>
  <c r="G142" i="21"/>
  <c r="F142" i="21"/>
  <c r="E142" i="21"/>
  <c r="H142" i="21" s="1"/>
  <c r="B142" i="21"/>
  <c r="B23" i="11" s="1"/>
  <c r="G141" i="21"/>
  <c r="F141" i="21"/>
  <c r="E141" i="21"/>
  <c r="H141" i="21" s="1"/>
  <c r="B141" i="21"/>
  <c r="G140" i="21"/>
  <c r="F140" i="21"/>
  <c r="E140" i="21"/>
  <c r="H140" i="21" s="1"/>
  <c r="B140" i="21"/>
  <c r="G139" i="21"/>
  <c r="F139" i="21"/>
  <c r="E139" i="21"/>
  <c r="H139" i="21" s="1"/>
  <c r="B139" i="21"/>
  <c r="G138" i="21"/>
  <c r="F138" i="21"/>
  <c r="I138" i="21" s="1"/>
  <c r="E138" i="21"/>
  <c r="H138" i="21" s="1"/>
  <c r="B138" i="21"/>
  <c r="G137" i="21"/>
  <c r="F137" i="21"/>
  <c r="I137" i="21" s="1"/>
  <c r="E137" i="21"/>
  <c r="H137" i="21" s="1"/>
  <c r="B137" i="21"/>
  <c r="G136" i="21"/>
  <c r="F136" i="21"/>
  <c r="J136" i="21" s="1"/>
  <c r="E136" i="21"/>
  <c r="H136" i="21" s="1"/>
  <c r="I21" i="11" s="1"/>
  <c r="J11" i="12" s="1"/>
  <c r="B136" i="21"/>
  <c r="I135" i="21"/>
  <c r="G135" i="21"/>
  <c r="F135" i="21"/>
  <c r="J135" i="21" s="1"/>
  <c r="E135" i="21"/>
  <c r="H135" i="21" s="1"/>
  <c r="B135" i="21"/>
  <c r="G134" i="21"/>
  <c r="F134" i="21"/>
  <c r="E134" i="21"/>
  <c r="H134" i="21" s="1"/>
  <c r="B134" i="21"/>
  <c r="G133" i="21"/>
  <c r="F133" i="21"/>
  <c r="J133" i="21" s="1"/>
  <c r="E133" i="21"/>
  <c r="H133" i="21" s="1"/>
  <c r="B133" i="21"/>
  <c r="G132" i="21"/>
  <c r="F132" i="21"/>
  <c r="E132" i="21"/>
  <c r="H132" i="21" s="1"/>
  <c r="B132" i="21"/>
  <c r="G131" i="21"/>
  <c r="F131" i="21"/>
  <c r="E131" i="21"/>
  <c r="H131" i="21" s="1"/>
  <c r="B131" i="21"/>
  <c r="G130" i="21"/>
  <c r="F130" i="21"/>
  <c r="I130" i="21" s="1"/>
  <c r="E130" i="21"/>
  <c r="H130" i="21" s="1"/>
  <c r="B130" i="21"/>
  <c r="G129" i="21"/>
  <c r="F129" i="21"/>
  <c r="J129" i="21" s="1"/>
  <c r="E129" i="21"/>
  <c r="H129" i="21" s="1"/>
  <c r="B129" i="21"/>
  <c r="H128" i="21"/>
  <c r="I20" i="11" s="1"/>
  <c r="I11" i="12" s="1"/>
  <c r="G128" i="21"/>
  <c r="F128" i="21"/>
  <c r="I128" i="21" s="1"/>
  <c r="E128" i="21"/>
  <c r="B128" i="21"/>
  <c r="G127" i="21"/>
  <c r="F127" i="21"/>
  <c r="E127" i="21"/>
  <c r="H127" i="21" s="1"/>
  <c r="B127" i="21"/>
  <c r="G126" i="21"/>
  <c r="F126" i="21"/>
  <c r="E126" i="21"/>
  <c r="H126" i="21" s="1"/>
  <c r="B126" i="21"/>
  <c r="G125" i="21"/>
  <c r="F125" i="21"/>
  <c r="E125" i="21"/>
  <c r="H125" i="21" s="1"/>
  <c r="B125" i="21"/>
  <c r="G124" i="21"/>
  <c r="F124" i="21"/>
  <c r="E124" i="21"/>
  <c r="H124" i="21" s="1"/>
  <c r="B124" i="21"/>
  <c r="G123" i="21"/>
  <c r="F123" i="21"/>
  <c r="I123" i="21" s="1"/>
  <c r="E123" i="21"/>
  <c r="H123" i="21" s="1"/>
  <c r="B123" i="21"/>
  <c r="J122" i="21"/>
  <c r="G122" i="21"/>
  <c r="F122" i="21"/>
  <c r="I122" i="21" s="1"/>
  <c r="E122" i="21"/>
  <c r="H122" i="21" s="1"/>
  <c r="B122" i="21"/>
  <c r="G121" i="21"/>
  <c r="F121" i="21"/>
  <c r="F19" i="11" s="1"/>
  <c r="E121" i="21"/>
  <c r="H121" i="21" s="1"/>
  <c r="I19" i="11" s="1"/>
  <c r="J10" i="12" s="1"/>
  <c r="B121" i="21"/>
  <c r="G120" i="21"/>
  <c r="F120" i="21"/>
  <c r="J120" i="21" s="1"/>
  <c r="E120" i="21"/>
  <c r="H120" i="21" s="1"/>
  <c r="B120" i="21"/>
  <c r="G119" i="21"/>
  <c r="F119" i="21"/>
  <c r="I119" i="21" s="1"/>
  <c r="E119" i="21"/>
  <c r="H119" i="21" s="1"/>
  <c r="B119" i="21"/>
  <c r="G118" i="21"/>
  <c r="F118" i="21"/>
  <c r="E118" i="21"/>
  <c r="H118" i="21" s="1"/>
  <c r="B118" i="21"/>
  <c r="G117" i="21"/>
  <c r="F117" i="21"/>
  <c r="E117" i="21"/>
  <c r="H117" i="21" s="1"/>
  <c r="B117" i="21"/>
  <c r="G116" i="21"/>
  <c r="F116" i="21"/>
  <c r="E116" i="21"/>
  <c r="H116" i="21" s="1"/>
  <c r="B116" i="21"/>
  <c r="G115" i="21"/>
  <c r="F115" i="21"/>
  <c r="I115" i="21" s="1"/>
  <c r="E115" i="21"/>
  <c r="H115" i="21" s="1"/>
  <c r="B115" i="21"/>
  <c r="G114" i="21"/>
  <c r="F114" i="21"/>
  <c r="I114" i="21" s="1"/>
  <c r="E114" i="21"/>
  <c r="H114" i="21" s="1"/>
  <c r="B114" i="21"/>
  <c r="J113" i="21"/>
  <c r="G113" i="21"/>
  <c r="F113" i="21"/>
  <c r="I113" i="21" s="1"/>
  <c r="E113" i="21"/>
  <c r="H113" i="21" s="1"/>
  <c r="B113" i="21"/>
  <c r="G112" i="21"/>
  <c r="F112" i="21"/>
  <c r="E112" i="21"/>
  <c r="H112" i="21" s="1"/>
  <c r="B112" i="21"/>
  <c r="J111" i="21"/>
  <c r="G111" i="21"/>
  <c r="F111" i="21"/>
  <c r="I111" i="21" s="1"/>
  <c r="E111" i="21"/>
  <c r="H111" i="21" s="1"/>
  <c r="B111" i="21"/>
  <c r="G110" i="21"/>
  <c r="F110" i="21"/>
  <c r="I110" i="21" s="1"/>
  <c r="E110" i="21"/>
  <c r="H110" i="21" s="1"/>
  <c r="B110" i="21"/>
  <c r="H109" i="21"/>
  <c r="G109" i="21"/>
  <c r="F109" i="21"/>
  <c r="E109" i="21"/>
  <c r="B109" i="21"/>
  <c r="J108" i="21"/>
  <c r="G108" i="21"/>
  <c r="H17" i="11" s="1"/>
  <c r="G9" i="12" s="1"/>
  <c r="F108" i="21"/>
  <c r="I108" i="21" s="1"/>
  <c r="E108" i="21"/>
  <c r="H108" i="21" s="1"/>
  <c r="B108" i="21"/>
  <c r="G107" i="21"/>
  <c r="F107" i="21"/>
  <c r="E107" i="21"/>
  <c r="H107" i="21" s="1"/>
  <c r="B107" i="21"/>
  <c r="G106" i="21"/>
  <c r="F106" i="21"/>
  <c r="E106" i="21"/>
  <c r="H106" i="21" s="1"/>
  <c r="B106" i="21"/>
  <c r="G105" i="21"/>
  <c r="F105" i="21"/>
  <c r="J105" i="21" s="1"/>
  <c r="E105" i="21"/>
  <c r="H105" i="21" s="1"/>
  <c r="B105" i="21"/>
  <c r="G104" i="21"/>
  <c r="H16" i="11" s="1"/>
  <c r="F9" i="12" s="1"/>
  <c r="F104" i="21"/>
  <c r="J104" i="21" s="1"/>
  <c r="E104" i="21"/>
  <c r="H104" i="21" s="1"/>
  <c r="B104" i="21"/>
  <c r="J103" i="21"/>
  <c r="G103" i="21"/>
  <c r="F103" i="21"/>
  <c r="I103" i="21" s="1"/>
  <c r="E103" i="21"/>
  <c r="H103" i="21" s="1"/>
  <c r="B103" i="21"/>
  <c r="J102" i="21"/>
  <c r="G102" i="21"/>
  <c r="F102" i="21"/>
  <c r="I102" i="21" s="1"/>
  <c r="E102" i="21"/>
  <c r="H102" i="21" s="1"/>
  <c r="B102" i="21"/>
  <c r="G101" i="21"/>
  <c r="F101" i="21"/>
  <c r="F16" i="11" s="1"/>
  <c r="M16" i="11" s="1"/>
  <c r="E101" i="21"/>
  <c r="H101" i="21" s="1"/>
  <c r="I16" i="11" s="1"/>
  <c r="I9" i="12" s="1"/>
  <c r="B101" i="21"/>
  <c r="G100" i="21"/>
  <c r="F100" i="21"/>
  <c r="E100" i="21"/>
  <c r="H100" i="21" s="1"/>
  <c r="B100" i="21"/>
  <c r="G99" i="21"/>
  <c r="F99" i="21"/>
  <c r="I99" i="21" s="1"/>
  <c r="E99" i="21"/>
  <c r="H99" i="21" s="1"/>
  <c r="B99" i="21"/>
  <c r="I98" i="21"/>
  <c r="G98" i="21"/>
  <c r="F98" i="21"/>
  <c r="J98" i="21" s="1"/>
  <c r="E98" i="21"/>
  <c r="H98" i="21" s="1"/>
  <c r="B98" i="21"/>
  <c r="G97" i="21"/>
  <c r="F97" i="21"/>
  <c r="E97" i="21"/>
  <c r="H97" i="21" s="1"/>
  <c r="B97" i="21"/>
  <c r="G96" i="21"/>
  <c r="F96" i="21"/>
  <c r="E96" i="21"/>
  <c r="H96" i="21" s="1"/>
  <c r="B96" i="21"/>
  <c r="G95" i="21"/>
  <c r="F95" i="21"/>
  <c r="I95" i="21" s="1"/>
  <c r="E95" i="21"/>
  <c r="H95" i="21" s="1"/>
  <c r="B95" i="21"/>
  <c r="I94" i="21"/>
  <c r="G94" i="21"/>
  <c r="F94" i="21"/>
  <c r="J94" i="21" s="1"/>
  <c r="E94" i="21"/>
  <c r="H94" i="21" s="1"/>
  <c r="B94" i="21"/>
  <c r="J93" i="21"/>
  <c r="G93" i="21"/>
  <c r="F93" i="21"/>
  <c r="I93" i="21" s="1"/>
  <c r="E93" i="21"/>
  <c r="H93" i="21" s="1"/>
  <c r="B93" i="21"/>
  <c r="G92" i="21"/>
  <c r="F92" i="21"/>
  <c r="I92" i="21" s="1"/>
  <c r="E92" i="21"/>
  <c r="H92" i="21" s="1"/>
  <c r="B92" i="21"/>
  <c r="G91" i="21"/>
  <c r="F91" i="21"/>
  <c r="I91" i="21" s="1"/>
  <c r="E91" i="21"/>
  <c r="H91" i="21" s="1"/>
  <c r="B91" i="21"/>
  <c r="G90" i="21"/>
  <c r="F90" i="21"/>
  <c r="J90" i="21" s="1"/>
  <c r="E90" i="21"/>
  <c r="H90" i="21" s="1"/>
  <c r="B90" i="21"/>
  <c r="H89" i="21"/>
  <c r="G89" i="21"/>
  <c r="F89" i="21"/>
  <c r="E89" i="21"/>
  <c r="B89" i="21"/>
  <c r="G88" i="21"/>
  <c r="F88" i="21"/>
  <c r="J88" i="21" s="1"/>
  <c r="E88" i="21"/>
  <c r="H88" i="21" s="1"/>
  <c r="B88" i="21"/>
  <c r="G87" i="21"/>
  <c r="F87" i="21"/>
  <c r="I87" i="21" s="1"/>
  <c r="E87" i="21"/>
  <c r="H87" i="21" s="1"/>
  <c r="B87" i="21"/>
  <c r="G86" i="21"/>
  <c r="H14" i="11" s="1"/>
  <c r="F8" i="12" s="1"/>
  <c r="F86" i="21"/>
  <c r="E86" i="21"/>
  <c r="H86" i="21" s="1"/>
  <c r="B86" i="21"/>
  <c r="G85" i="21"/>
  <c r="F85" i="21"/>
  <c r="E85" i="21"/>
  <c r="H85" i="21" s="1"/>
  <c r="B85" i="21"/>
  <c r="J84" i="21"/>
  <c r="H84" i="21"/>
  <c r="G84" i="21"/>
  <c r="F84" i="21"/>
  <c r="I84" i="21" s="1"/>
  <c r="E84" i="21"/>
  <c r="B84" i="21"/>
  <c r="G83" i="21"/>
  <c r="F83" i="21"/>
  <c r="E83" i="21"/>
  <c r="H83" i="21" s="1"/>
  <c r="B83" i="21"/>
  <c r="G82" i="21"/>
  <c r="F82" i="21"/>
  <c r="J82" i="21" s="1"/>
  <c r="E82" i="21"/>
  <c r="H82" i="21" s="1"/>
  <c r="B82" i="21"/>
  <c r="G81" i="21"/>
  <c r="F81" i="21"/>
  <c r="I81" i="21" s="1"/>
  <c r="E81" i="21"/>
  <c r="H81" i="21" s="1"/>
  <c r="B81" i="21"/>
  <c r="G80" i="21"/>
  <c r="F80" i="21"/>
  <c r="E80" i="21"/>
  <c r="H80" i="21" s="1"/>
  <c r="B80" i="21"/>
  <c r="G79" i="21"/>
  <c r="F79" i="21"/>
  <c r="I79" i="21" s="1"/>
  <c r="E79" i="21"/>
  <c r="H79" i="21" s="1"/>
  <c r="B79" i="21"/>
  <c r="J78" i="21"/>
  <c r="G78" i="21"/>
  <c r="F78" i="21"/>
  <c r="I78" i="21" s="1"/>
  <c r="E78" i="21"/>
  <c r="H78" i="21" s="1"/>
  <c r="B78" i="21"/>
  <c r="G77" i="21"/>
  <c r="F77" i="21"/>
  <c r="J77" i="21" s="1"/>
  <c r="E77" i="21"/>
  <c r="H77" i="21" s="1"/>
  <c r="B77" i="21"/>
  <c r="H76" i="21"/>
  <c r="G76" i="21"/>
  <c r="F76" i="21"/>
  <c r="E76" i="21"/>
  <c r="B76" i="21"/>
  <c r="G75" i="21"/>
  <c r="F75" i="21"/>
  <c r="E75" i="21"/>
  <c r="H75" i="21" s="1"/>
  <c r="B75" i="21"/>
  <c r="G74" i="21"/>
  <c r="F74" i="21"/>
  <c r="J74" i="21" s="1"/>
  <c r="E74" i="21"/>
  <c r="H74" i="21" s="1"/>
  <c r="B74" i="21"/>
  <c r="H73" i="21"/>
  <c r="G73" i="21"/>
  <c r="F73" i="21"/>
  <c r="E73" i="21"/>
  <c r="B73" i="21"/>
  <c r="G72" i="21"/>
  <c r="F72" i="21"/>
  <c r="J72" i="21" s="1"/>
  <c r="E72" i="21"/>
  <c r="H72" i="21" s="1"/>
  <c r="B72" i="21"/>
  <c r="G71" i="21"/>
  <c r="F71" i="21"/>
  <c r="I71" i="21" s="1"/>
  <c r="E71" i="21"/>
  <c r="H71" i="21" s="1"/>
  <c r="B71" i="21"/>
  <c r="G70" i="21"/>
  <c r="F70" i="21"/>
  <c r="E70" i="21"/>
  <c r="H70" i="21" s="1"/>
  <c r="B70" i="21"/>
  <c r="G69" i="21"/>
  <c r="F69" i="21"/>
  <c r="J69" i="21" s="1"/>
  <c r="E69" i="21"/>
  <c r="H69" i="21" s="1"/>
  <c r="B69" i="21"/>
  <c r="G68" i="21"/>
  <c r="F68" i="21"/>
  <c r="I68" i="21" s="1"/>
  <c r="E68" i="21"/>
  <c r="H68" i="21" s="1"/>
  <c r="B68" i="21"/>
  <c r="G67" i="21"/>
  <c r="F67" i="21"/>
  <c r="E67" i="21"/>
  <c r="B67" i="21"/>
  <c r="G66" i="21"/>
  <c r="F66" i="21"/>
  <c r="J66" i="21" s="1"/>
  <c r="E66" i="21"/>
  <c r="H66" i="21" s="1"/>
  <c r="B66" i="21"/>
  <c r="J65" i="21"/>
  <c r="G65" i="21"/>
  <c r="F65" i="21"/>
  <c r="I65" i="21" s="1"/>
  <c r="E65" i="21"/>
  <c r="H65" i="21" s="1"/>
  <c r="B65" i="21"/>
  <c r="G64" i="21"/>
  <c r="F64" i="21"/>
  <c r="J64" i="21" s="1"/>
  <c r="E64" i="21"/>
  <c r="H64" i="21" s="1"/>
  <c r="B64" i="21"/>
  <c r="G63" i="21"/>
  <c r="F63" i="21"/>
  <c r="I63" i="21" s="1"/>
  <c r="E63" i="21"/>
  <c r="H63" i="21" s="1"/>
  <c r="B63" i="21"/>
  <c r="J62" i="21"/>
  <c r="I62" i="21"/>
  <c r="G62" i="21"/>
  <c r="F62" i="21"/>
  <c r="E62" i="21"/>
  <c r="H62" i="21" s="1"/>
  <c r="B62" i="21"/>
  <c r="G61" i="21"/>
  <c r="F61" i="21"/>
  <c r="I61" i="21" s="1"/>
  <c r="E61" i="21"/>
  <c r="D10" i="11" s="1"/>
  <c r="B61" i="21"/>
  <c r="J60" i="21"/>
  <c r="G60" i="21"/>
  <c r="F60" i="21"/>
  <c r="I60" i="21" s="1"/>
  <c r="E60" i="21"/>
  <c r="H60" i="21" s="1"/>
  <c r="B60" i="21"/>
  <c r="H59" i="21"/>
  <c r="G59" i="21"/>
  <c r="H10" i="11" s="1"/>
  <c r="F6" i="12" s="1"/>
  <c r="F59" i="21"/>
  <c r="E59" i="21"/>
  <c r="B59" i="21"/>
  <c r="G58" i="21"/>
  <c r="F58" i="21"/>
  <c r="J58" i="21" s="1"/>
  <c r="E58" i="21"/>
  <c r="H58" i="21" s="1"/>
  <c r="B58" i="21"/>
  <c r="B10" i="11" s="1"/>
  <c r="B6" i="12" s="1"/>
  <c r="H57" i="21"/>
  <c r="G57" i="21"/>
  <c r="F57" i="21"/>
  <c r="I57" i="21" s="1"/>
  <c r="E57" i="21"/>
  <c r="B57" i="21"/>
  <c r="G56" i="21"/>
  <c r="F56" i="21"/>
  <c r="E56" i="21"/>
  <c r="H56" i="21" s="1"/>
  <c r="B56" i="21"/>
  <c r="G55" i="21"/>
  <c r="F55" i="21"/>
  <c r="I55" i="21" s="1"/>
  <c r="E55" i="21"/>
  <c r="H55" i="21" s="1"/>
  <c r="B55" i="21"/>
  <c r="G54" i="21"/>
  <c r="F54" i="21"/>
  <c r="I54" i="21" s="1"/>
  <c r="E54" i="21"/>
  <c r="H54" i="21" s="1"/>
  <c r="B54" i="21"/>
  <c r="G53" i="21"/>
  <c r="F53" i="21"/>
  <c r="J53" i="21" s="1"/>
  <c r="E53" i="21"/>
  <c r="B53" i="21"/>
  <c r="G52" i="21"/>
  <c r="H9" i="11" s="1"/>
  <c r="G5" i="12" s="1"/>
  <c r="F52" i="21"/>
  <c r="J52" i="21" s="1"/>
  <c r="E52" i="21"/>
  <c r="H52" i="21" s="1"/>
  <c r="B52" i="21"/>
  <c r="G51" i="21"/>
  <c r="F51" i="21"/>
  <c r="I51" i="21" s="1"/>
  <c r="E51" i="21"/>
  <c r="H51" i="21" s="1"/>
  <c r="B51" i="21"/>
  <c r="G50" i="21"/>
  <c r="F50" i="21"/>
  <c r="E50" i="21"/>
  <c r="H50" i="21" s="1"/>
  <c r="B50" i="21"/>
  <c r="G49" i="21"/>
  <c r="F49" i="21"/>
  <c r="I49" i="21" s="1"/>
  <c r="E49" i="21"/>
  <c r="H49" i="21" s="1"/>
  <c r="B49" i="21"/>
  <c r="G48" i="21"/>
  <c r="F48" i="21"/>
  <c r="J48" i="21" s="1"/>
  <c r="E48" i="21"/>
  <c r="H48" i="21" s="1"/>
  <c r="B48" i="21"/>
  <c r="H47" i="21"/>
  <c r="G47" i="21"/>
  <c r="F47" i="21"/>
  <c r="J47" i="21" s="1"/>
  <c r="E47" i="21"/>
  <c r="B47" i="21"/>
  <c r="G46" i="21"/>
  <c r="F46" i="21"/>
  <c r="E46" i="21"/>
  <c r="H46" i="21" s="1"/>
  <c r="B46" i="21"/>
  <c r="J45" i="21"/>
  <c r="G45" i="21"/>
  <c r="F45" i="21"/>
  <c r="I45" i="21" s="1"/>
  <c r="E45" i="21"/>
  <c r="H45" i="21" s="1"/>
  <c r="B45" i="21"/>
  <c r="G44" i="21"/>
  <c r="F44" i="21"/>
  <c r="J44" i="21" s="1"/>
  <c r="E44" i="21"/>
  <c r="H44" i="21" s="1"/>
  <c r="B44" i="21"/>
  <c r="G43" i="21"/>
  <c r="F43" i="21"/>
  <c r="E43" i="21"/>
  <c r="D7" i="11" s="1"/>
  <c r="B43" i="21"/>
  <c r="G42" i="21"/>
  <c r="F42" i="21"/>
  <c r="J42" i="21" s="1"/>
  <c r="E42" i="21"/>
  <c r="H42" i="21" s="1"/>
  <c r="B42" i="21"/>
  <c r="G41" i="21"/>
  <c r="F41" i="21"/>
  <c r="I41" i="21" s="1"/>
  <c r="E41" i="21"/>
  <c r="H41" i="21" s="1"/>
  <c r="B41" i="21"/>
  <c r="G40" i="21"/>
  <c r="F40" i="21"/>
  <c r="I40" i="21" s="1"/>
  <c r="E40" i="21"/>
  <c r="H40" i="21" s="1"/>
  <c r="B40" i="21"/>
  <c r="G39" i="21"/>
  <c r="F39" i="21"/>
  <c r="E39" i="21"/>
  <c r="H39" i="21" s="1"/>
  <c r="B39" i="21"/>
  <c r="G38" i="21"/>
  <c r="F38" i="21"/>
  <c r="E38" i="21"/>
  <c r="H38" i="21" s="1"/>
  <c r="B38" i="21"/>
  <c r="G37" i="21"/>
  <c r="F37" i="21"/>
  <c r="F7" i="11" s="1"/>
  <c r="M7" i="11" s="1"/>
  <c r="E37" i="21"/>
  <c r="H37" i="21" s="1"/>
  <c r="B37" i="21"/>
  <c r="G36" i="21"/>
  <c r="F36" i="21"/>
  <c r="J36" i="21" s="1"/>
  <c r="E36" i="21"/>
  <c r="H36" i="21" s="1"/>
  <c r="B36" i="21"/>
  <c r="G35" i="21"/>
  <c r="F35" i="21"/>
  <c r="I35" i="21" s="1"/>
  <c r="E35" i="21"/>
  <c r="H35" i="21" s="1"/>
  <c r="B35" i="21"/>
  <c r="G34" i="21"/>
  <c r="F34" i="21"/>
  <c r="E34" i="21"/>
  <c r="H34" i="21" s="1"/>
  <c r="B34" i="21"/>
  <c r="G33" i="21"/>
  <c r="F33" i="21"/>
  <c r="I33" i="21" s="1"/>
  <c r="E33" i="21"/>
  <c r="H33" i="21" s="1"/>
  <c r="B33" i="21"/>
  <c r="G32" i="21"/>
  <c r="F32" i="21"/>
  <c r="I32" i="21" s="1"/>
  <c r="E32" i="21"/>
  <c r="H32" i="21" s="1"/>
  <c r="B32" i="21"/>
  <c r="G31" i="21"/>
  <c r="H6" i="11" s="1"/>
  <c r="F4" i="12" s="1"/>
  <c r="F31" i="21"/>
  <c r="I31" i="21" s="1"/>
  <c r="E31" i="21"/>
  <c r="H31" i="21" s="1"/>
  <c r="B31" i="21"/>
  <c r="I30" i="21"/>
  <c r="G30" i="21"/>
  <c r="F30" i="21"/>
  <c r="J30" i="21" s="1"/>
  <c r="E30" i="21"/>
  <c r="B30" i="21"/>
  <c r="B7" i="11" s="1"/>
  <c r="J29" i="21"/>
  <c r="G29" i="21"/>
  <c r="F29" i="21"/>
  <c r="I29" i="21" s="1"/>
  <c r="E29" i="21"/>
  <c r="H29" i="21" s="1"/>
  <c r="B29" i="21"/>
  <c r="G28" i="21"/>
  <c r="F28" i="21"/>
  <c r="J28" i="21" s="1"/>
  <c r="E28" i="21"/>
  <c r="H28" i="21" s="1"/>
  <c r="B28" i="21"/>
  <c r="G27" i="21"/>
  <c r="F27" i="21"/>
  <c r="E27" i="21"/>
  <c r="B27" i="21"/>
  <c r="G26" i="21"/>
  <c r="F26" i="21"/>
  <c r="E26" i="21"/>
  <c r="H26" i="21" s="1"/>
  <c r="B26" i="21"/>
  <c r="H25" i="21"/>
  <c r="G25" i="21"/>
  <c r="F25" i="21"/>
  <c r="E25" i="21"/>
  <c r="B25" i="21"/>
  <c r="G24" i="21"/>
  <c r="F24" i="21"/>
  <c r="J24" i="21" s="1"/>
  <c r="E24" i="21"/>
  <c r="H24" i="21" s="1"/>
  <c r="B24" i="21"/>
  <c r="G23" i="21"/>
  <c r="F23" i="21"/>
  <c r="F5" i="11" s="1"/>
  <c r="K5" i="11" s="1"/>
  <c r="P3" i="12" s="1"/>
  <c r="E23" i="21"/>
  <c r="H23" i="21" s="1"/>
  <c r="B23" i="21"/>
  <c r="G22" i="21"/>
  <c r="F22" i="21"/>
  <c r="J22" i="21" s="1"/>
  <c r="E22" i="21"/>
  <c r="H22" i="21" s="1"/>
  <c r="B22" i="21"/>
  <c r="G21" i="21"/>
  <c r="F21" i="21"/>
  <c r="J21" i="21" s="1"/>
  <c r="E21" i="21"/>
  <c r="H21" i="21" s="1"/>
  <c r="B21" i="21"/>
  <c r="G20" i="21"/>
  <c r="F20" i="21"/>
  <c r="I20" i="21" s="1"/>
  <c r="E20" i="21"/>
  <c r="H20" i="21" s="1"/>
  <c r="B20" i="21"/>
  <c r="G19" i="21"/>
  <c r="F19" i="21"/>
  <c r="J19" i="21" s="1"/>
  <c r="E19" i="21"/>
  <c r="H19" i="21" s="1"/>
  <c r="B19" i="21"/>
  <c r="I18" i="21"/>
  <c r="G18" i="21"/>
  <c r="F18" i="21"/>
  <c r="J18" i="21" s="1"/>
  <c r="E18" i="21"/>
  <c r="H18" i="21" s="1"/>
  <c r="B18" i="21"/>
  <c r="G17" i="21"/>
  <c r="F17" i="21"/>
  <c r="I17" i="21" s="1"/>
  <c r="E17" i="21"/>
  <c r="H17" i="21" s="1"/>
  <c r="B17" i="21"/>
  <c r="G16" i="21"/>
  <c r="F16" i="21"/>
  <c r="E16" i="21"/>
  <c r="H16" i="21" s="1"/>
  <c r="B16" i="21"/>
  <c r="B4" i="11" s="1"/>
  <c r="B3" i="12" s="1"/>
  <c r="G15" i="21"/>
  <c r="F15" i="21"/>
  <c r="E15" i="21"/>
  <c r="H15" i="21" s="1"/>
  <c r="B15" i="21"/>
  <c r="G14" i="21"/>
  <c r="F14" i="21"/>
  <c r="J14" i="21" s="1"/>
  <c r="E14" i="21"/>
  <c r="H14" i="21" s="1"/>
  <c r="B14" i="21"/>
  <c r="G13" i="21"/>
  <c r="F13" i="21"/>
  <c r="E13" i="21"/>
  <c r="H13" i="21" s="1"/>
  <c r="B13" i="21"/>
  <c r="I12" i="21"/>
  <c r="G12" i="21"/>
  <c r="H3" i="11" s="1"/>
  <c r="G2" i="12" s="1"/>
  <c r="F12" i="21"/>
  <c r="J12" i="21" s="1"/>
  <c r="E12" i="21"/>
  <c r="H12" i="21" s="1"/>
  <c r="B12" i="21"/>
  <c r="G11" i="21"/>
  <c r="F11" i="21"/>
  <c r="J11" i="21" s="1"/>
  <c r="E11" i="21"/>
  <c r="H11" i="21" s="1"/>
  <c r="B11" i="21"/>
  <c r="G10" i="21"/>
  <c r="F10" i="21"/>
  <c r="E10" i="21"/>
  <c r="H10" i="21" s="1"/>
  <c r="B10" i="21"/>
  <c r="G9" i="21"/>
  <c r="F9" i="21"/>
  <c r="E9" i="21"/>
  <c r="H9" i="21" s="1"/>
  <c r="B9" i="21"/>
  <c r="G8" i="21"/>
  <c r="F8" i="21"/>
  <c r="J8" i="21" s="1"/>
  <c r="E8" i="21"/>
  <c r="H8" i="21" s="1"/>
  <c r="B8" i="21"/>
  <c r="G7" i="21"/>
  <c r="F7" i="21"/>
  <c r="J7" i="21" s="1"/>
  <c r="E7" i="21"/>
  <c r="H7" i="21" s="1"/>
  <c r="B7" i="21"/>
  <c r="G6" i="21"/>
  <c r="F6" i="21"/>
  <c r="I6" i="21" s="1"/>
  <c r="E6" i="21"/>
  <c r="H6" i="21" s="1"/>
  <c r="B6" i="21"/>
  <c r="G5" i="21"/>
  <c r="F5" i="21"/>
  <c r="J5" i="21" s="1"/>
  <c r="E5" i="21"/>
  <c r="H5" i="21" s="1"/>
  <c r="B5" i="21"/>
  <c r="G4" i="21"/>
  <c r="F4" i="21"/>
  <c r="I4" i="21" s="1"/>
  <c r="E4" i="21"/>
  <c r="H4" i="21" s="1"/>
  <c r="B4" i="21"/>
  <c r="G3" i="21"/>
  <c r="F3" i="21"/>
  <c r="E3" i="21"/>
  <c r="B3" i="21"/>
  <c r="G2" i="21"/>
  <c r="F2" i="21"/>
  <c r="J2" i="21" s="1"/>
  <c r="E2" i="21"/>
  <c r="H2" i="21" s="1"/>
  <c r="B2" i="21"/>
  <c r="Q51" i="20"/>
  <c r="P51" i="20"/>
  <c r="O51" i="20"/>
  <c r="N51" i="20"/>
  <c r="M51" i="20"/>
  <c r="L51" i="20"/>
  <c r="K51" i="20"/>
  <c r="J51" i="20"/>
  <c r="I51" i="20"/>
  <c r="H51" i="20"/>
  <c r="G51" i="20"/>
  <c r="F51" i="20"/>
  <c r="E51" i="20"/>
  <c r="D51" i="20"/>
  <c r="C51" i="20"/>
  <c r="B51" i="20"/>
  <c r="A51" i="20"/>
  <c r="Q50" i="20"/>
  <c r="P50" i="20"/>
  <c r="O50" i="20"/>
  <c r="N50" i="20"/>
  <c r="M50" i="20"/>
  <c r="L50" i="20"/>
  <c r="K50" i="20"/>
  <c r="J50" i="20"/>
  <c r="I50" i="20"/>
  <c r="H50" i="20"/>
  <c r="G50" i="20"/>
  <c r="F50" i="20"/>
  <c r="E50" i="20"/>
  <c r="D50" i="20"/>
  <c r="C50" i="20"/>
  <c r="B50" i="20"/>
  <c r="A50" i="20"/>
  <c r="Q49" i="20"/>
  <c r="P49" i="20"/>
  <c r="O49" i="20"/>
  <c r="N49" i="20"/>
  <c r="M49" i="20"/>
  <c r="L49" i="20"/>
  <c r="K49" i="20"/>
  <c r="J49" i="20"/>
  <c r="I49" i="20"/>
  <c r="H49" i="20"/>
  <c r="G49" i="20"/>
  <c r="F49" i="20"/>
  <c r="E49" i="20"/>
  <c r="D49" i="20"/>
  <c r="C49" i="20"/>
  <c r="B49" i="20"/>
  <c r="A49" i="20"/>
  <c r="Q48" i="20"/>
  <c r="P48" i="20"/>
  <c r="O48" i="20"/>
  <c r="N48" i="20"/>
  <c r="M48" i="20"/>
  <c r="L48" i="20"/>
  <c r="K48" i="20"/>
  <c r="J48" i="20"/>
  <c r="I48" i="20"/>
  <c r="H48" i="20"/>
  <c r="G48" i="20"/>
  <c r="F48" i="20"/>
  <c r="E48" i="20"/>
  <c r="D48" i="20"/>
  <c r="C48" i="20"/>
  <c r="B48" i="20"/>
  <c r="A48" i="20"/>
  <c r="Q47" i="20"/>
  <c r="P47" i="20"/>
  <c r="O47" i="20"/>
  <c r="N47" i="20"/>
  <c r="M47" i="20"/>
  <c r="L47" i="20"/>
  <c r="K47" i="20"/>
  <c r="J47" i="20"/>
  <c r="I47" i="20"/>
  <c r="H47" i="20"/>
  <c r="G47" i="20"/>
  <c r="F47" i="20"/>
  <c r="E47" i="20"/>
  <c r="D47" i="20"/>
  <c r="C47" i="20"/>
  <c r="B47" i="20"/>
  <c r="A47" i="20"/>
  <c r="Q46" i="20"/>
  <c r="P46" i="20"/>
  <c r="O46" i="20"/>
  <c r="N46" i="20"/>
  <c r="M46" i="20"/>
  <c r="L46" i="20"/>
  <c r="K46" i="20"/>
  <c r="J46" i="20"/>
  <c r="I46" i="20"/>
  <c r="H46" i="20"/>
  <c r="G46" i="20"/>
  <c r="F46" i="20"/>
  <c r="E46" i="20"/>
  <c r="D46" i="20"/>
  <c r="C46" i="20"/>
  <c r="B46" i="20"/>
  <c r="A46" i="20"/>
  <c r="Q45" i="20"/>
  <c r="P45" i="20"/>
  <c r="O45" i="20"/>
  <c r="N45" i="20"/>
  <c r="M45" i="20"/>
  <c r="L45" i="20"/>
  <c r="K45" i="20"/>
  <c r="J45" i="20"/>
  <c r="I45" i="20"/>
  <c r="H45" i="20"/>
  <c r="G45" i="20"/>
  <c r="F45" i="20"/>
  <c r="E45" i="20"/>
  <c r="D45" i="20"/>
  <c r="C45" i="20"/>
  <c r="B45" i="20"/>
  <c r="A45" i="20"/>
  <c r="Q44" i="20"/>
  <c r="P44" i="20"/>
  <c r="O44" i="20"/>
  <c r="N44" i="20"/>
  <c r="M44" i="20"/>
  <c r="L44" i="20"/>
  <c r="K44" i="20"/>
  <c r="J44" i="20"/>
  <c r="I44" i="20"/>
  <c r="H44" i="20"/>
  <c r="G44" i="20"/>
  <c r="F44" i="20"/>
  <c r="E44" i="20"/>
  <c r="D44" i="20"/>
  <c r="C44" i="20"/>
  <c r="B44" i="20"/>
  <c r="A44" i="20"/>
  <c r="Q43" i="20"/>
  <c r="P43" i="20"/>
  <c r="O43" i="20"/>
  <c r="N43" i="20"/>
  <c r="M43" i="20"/>
  <c r="L43" i="20"/>
  <c r="K43" i="20"/>
  <c r="J43" i="20"/>
  <c r="I43" i="20"/>
  <c r="H43" i="20"/>
  <c r="G43" i="20"/>
  <c r="F43" i="20"/>
  <c r="E43" i="20"/>
  <c r="D43" i="20"/>
  <c r="C43" i="20"/>
  <c r="B43" i="20"/>
  <c r="A43" i="20"/>
  <c r="Q42" i="20"/>
  <c r="P42" i="20"/>
  <c r="O42" i="20"/>
  <c r="N42" i="20"/>
  <c r="M42" i="20"/>
  <c r="L42" i="20"/>
  <c r="K42" i="20"/>
  <c r="J42" i="20"/>
  <c r="I42" i="20"/>
  <c r="H42" i="20"/>
  <c r="G42" i="20"/>
  <c r="F42" i="20"/>
  <c r="E42" i="20"/>
  <c r="D42" i="20"/>
  <c r="C42" i="20"/>
  <c r="B42" i="20"/>
  <c r="A42" i="20"/>
  <c r="Q41" i="20"/>
  <c r="P41" i="20"/>
  <c r="O41" i="20"/>
  <c r="N41" i="20"/>
  <c r="M41" i="20"/>
  <c r="L41" i="20"/>
  <c r="K41" i="20"/>
  <c r="J41" i="20"/>
  <c r="I41" i="20"/>
  <c r="H41" i="20"/>
  <c r="G41" i="20"/>
  <c r="F41" i="20"/>
  <c r="E41" i="20"/>
  <c r="D41" i="20"/>
  <c r="C41" i="20"/>
  <c r="B41" i="20"/>
  <c r="A41" i="20"/>
  <c r="Q40" i="20"/>
  <c r="P40" i="20"/>
  <c r="O40" i="20"/>
  <c r="N40" i="20"/>
  <c r="M40" i="20"/>
  <c r="L40" i="20"/>
  <c r="K40" i="20"/>
  <c r="J40" i="20"/>
  <c r="I40" i="20"/>
  <c r="H40" i="20"/>
  <c r="G40" i="20"/>
  <c r="F40" i="20"/>
  <c r="E40" i="20"/>
  <c r="D40" i="20"/>
  <c r="C40" i="20"/>
  <c r="B40" i="20"/>
  <c r="A40" i="20"/>
  <c r="Q39" i="20"/>
  <c r="P39" i="20"/>
  <c r="O39" i="20"/>
  <c r="N39" i="20"/>
  <c r="M39" i="20"/>
  <c r="L39" i="20"/>
  <c r="K39" i="20"/>
  <c r="J39" i="20"/>
  <c r="I39" i="20"/>
  <c r="H39" i="20"/>
  <c r="G39" i="20"/>
  <c r="F39" i="20"/>
  <c r="E39" i="20"/>
  <c r="D39" i="20"/>
  <c r="C39" i="20"/>
  <c r="B39" i="20"/>
  <c r="A39" i="20"/>
  <c r="Q38" i="20"/>
  <c r="P38" i="20"/>
  <c r="O38" i="20"/>
  <c r="N38" i="20"/>
  <c r="M38" i="20"/>
  <c r="L38" i="20"/>
  <c r="K38" i="20"/>
  <c r="J38" i="20"/>
  <c r="I38" i="20"/>
  <c r="H38" i="20"/>
  <c r="G38" i="20"/>
  <c r="F38" i="20"/>
  <c r="E38" i="20"/>
  <c r="D38" i="20"/>
  <c r="C38" i="20"/>
  <c r="B38" i="20"/>
  <c r="A38" i="20"/>
  <c r="Q37" i="20"/>
  <c r="P37" i="20"/>
  <c r="O37" i="20"/>
  <c r="N37" i="20"/>
  <c r="M37" i="20"/>
  <c r="L37" i="20"/>
  <c r="K37" i="20"/>
  <c r="J37" i="20"/>
  <c r="I37" i="20"/>
  <c r="H37" i="20"/>
  <c r="G37" i="20"/>
  <c r="F37" i="20"/>
  <c r="E37" i="20"/>
  <c r="D37" i="20"/>
  <c r="C37" i="20"/>
  <c r="B37" i="20"/>
  <c r="A37" i="20"/>
  <c r="Q36" i="20"/>
  <c r="P36" i="20"/>
  <c r="O36" i="20"/>
  <c r="N36" i="20"/>
  <c r="M36" i="20"/>
  <c r="L36" i="20"/>
  <c r="K36" i="20"/>
  <c r="J36" i="20"/>
  <c r="I36" i="20"/>
  <c r="H36" i="20"/>
  <c r="G36" i="20"/>
  <c r="F36" i="20"/>
  <c r="E36" i="20"/>
  <c r="D36" i="20"/>
  <c r="C36" i="20"/>
  <c r="B36" i="20"/>
  <c r="A36" i="20"/>
  <c r="Q35" i="20"/>
  <c r="P35" i="20"/>
  <c r="O35" i="20"/>
  <c r="N35" i="20"/>
  <c r="M35" i="20"/>
  <c r="L35" i="20"/>
  <c r="K35" i="20"/>
  <c r="J35" i="20"/>
  <c r="I35" i="20"/>
  <c r="H35" i="20"/>
  <c r="G35" i="20"/>
  <c r="F35" i="20"/>
  <c r="E35" i="20"/>
  <c r="D35" i="20"/>
  <c r="C35" i="20"/>
  <c r="B35" i="20"/>
  <c r="A35" i="20"/>
  <c r="Q34" i="20"/>
  <c r="P34" i="20"/>
  <c r="O34" i="20"/>
  <c r="N34" i="20"/>
  <c r="M34" i="20"/>
  <c r="L34" i="20"/>
  <c r="K34" i="20"/>
  <c r="J34" i="20"/>
  <c r="I34" i="20"/>
  <c r="H34" i="20"/>
  <c r="G34" i="20"/>
  <c r="F34" i="20"/>
  <c r="E34" i="20"/>
  <c r="D34" i="20"/>
  <c r="C34" i="20"/>
  <c r="B34" i="20"/>
  <c r="A34" i="20"/>
  <c r="Q33" i="20"/>
  <c r="P33" i="20"/>
  <c r="O33" i="20"/>
  <c r="N33" i="20"/>
  <c r="M33" i="20"/>
  <c r="L33" i="20"/>
  <c r="K33" i="20"/>
  <c r="J33" i="20"/>
  <c r="I33" i="20"/>
  <c r="H33" i="20"/>
  <c r="G33" i="20"/>
  <c r="F33" i="20"/>
  <c r="E33" i="20"/>
  <c r="D33" i="20"/>
  <c r="C33" i="20"/>
  <c r="B33" i="20"/>
  <c r="A33" i="20"/>
  <c r="Q32" i="20"/>
  <c r="P32" i="20"/>
  <c r="O32" i="20"/>
  <c r="N32" i="20"/>
  <c r="M32" i="20"/>
  <c r="L32" i="20"/>
  <c r="K32" i="20"/>
  <c r="J32" i="20"/>
  <c r="I32" i="20"/>
  <c r="H32" i="20"/>
  <c r="G32" i="20"/>
  <c r="F32" i="20"/>
  <c r="E32" i="20"/>
  <c r="D32" i="20"/>
  <c r="C32" i="20"/>
  <c r="B32" i="20"/>
  <c r="A32" i="20"/>
  <c r="Q31" i="20"/>
  <c r="P31" i="20"/>
  <c r="O31" i="20"/>
  <c r="N31" i="20"/>
  <c r="M31" i="20"/>
  <c r="L31" i="20"/>
  <c r="K31" i="20"/>
  <c r="J31" i="20"/>
  <c r="I31" i="20"/>
  <c r="H31" i="20"/>
  <c r="G31" i="20"/>
  <c r="F31" i="20"/>
  <c r="E31" i="20"/>
  <c r="D31" i="20"/>
  <c r="C31" i="20"/>
  <c r="B31" i="20"/>
  <c r="A31" i="20"/>
  <c r="Q30" i="20"/>
  <c r="P30" i="20"/>
  <c r="O30" i="20"/>
  <c r="N30" i="20"/>
  <c r="M30" i="20"/>
  <c r="L30" i="20"/>
  <c r="K30" i="20"/>
  <c r="J30" i="20"/>
  <c r="I30" i="20"/>
  <c r="H30" i="20"/>
  <c r="G30" i="20"/>
  <c r="F30" i="20"/>
  <c r="E30" i="20"/>
  <c r="D30" i="20"/>
  <c r="C30" i="20"/>
  <c r="B30" i="20"/>
  <c r="A30" i="20"/>
  <c r="Q29" i="20"/>
  <c r="P29" i="20"/>
  <c r="O29" i="20"/>
  <c r="N29" i="20"/>
  <c r="M29" i="20"/>
  <c r="L29" i="20"/>
  <c r="K29" i="20"/>
  <c r="J29" i="20"/>
  <c r="I29" i="20"/>
  <c r="H29" i="20"/>
  <c r="G29" i="20"/>
  <c r="F29" i="20"/>
  <c r="E29" i="20"/>
  <c r="D29" i="20"/>
  <c r="C29" i="20"/>
  <c r="B29" i="20"/>
  <c r="A29" i="20"/>
  <c r="Q28" i="20"/>
  <c r="P28" i="20"/>
  <c r="O28" i="20"/>
  <c r="N28" i="20"/>
  <c r="M28" i="20"/>
  <c r="L28" i="20"/>
  <c r="K28" i="20"/>
  <c r="J28" i="20"/>
  <c r="I28" i="20"/>
  <c r="H28" i="20"/>
  <c r="G28" i="20"/>
  <c r="F28" i="20"/>
  <c r="E28" i="20"/>
  <c r="D28" i="20"/>
  <c r="C28" i="20"/>
  <c r="B28" i="20"/>
  <c r="A28" i="20"/>
  <c r="Q27" i="20"/>
  <c r="P27" i="20"/>
  <c r="O27" i="20"/>
  <c r="N27" i="20"/>
  <c r="M27" i="20"/>
  <c r="L27" i="20"/>
  <c r="K27" i="20"/>
  <c r="J27" i="20"/>
  <c r="I27" i="20"/>
  <c r="H27" i="20"/>
  <c r="G27" i="20"/>
  <c r="F27" i="20"/>
  <c r="E27" i="20"/>
  <c r="D27" i="20"/>
  <c r="C27" i="20"/>
  <c r="B27" i="20"/>
  <c r="A27" i="20"/>
  <c r="Q26" i="20"/>
  <c r="P26" i="20"/>
  <c r="O26" i="20"/>
  <c r="N26" i="20"/>
  <c r="M26" i="20"/>
  <c r="L26" i="20"/>
  <c r="K26" i="20"/>
  <c r="J26" i="20"/>
  <c r="I26" i="20"/>
  <c r="H26" i="20"/>
  <c r="G26" i="20"/>
  <c r="F26" i="20"/>
  <c r="E26" i="20"/>
  <c r="D26" i="20"/>
  <c r="C26" i="20"/>
  <c r="B26" i="20"/>
  <c r="A26" i="20"/>
  <c r="Q25" i="20"/>
  <c r="P25" i="20"/>
  <c r="O25" i="20"/>
  <c r="N25" i="20"/>
  <c r="M25" i="20"/>
  <c r="L25" i="20"/>
  <c r="K25" i="20"/>
  <c r="J25" i="20"/>
  <c r="I25" i="20"/>
  <c r="H25" i="20"/>
  <c r="G25" i="20"/>
  <c r="F25" i="20"/>
  <c r="E25" i="20"/>
  <c r="D25" i="20"/>
  <c r="C25" i="20"/>
  <c r="B25" i="20"/>
  <c r="A25" i="20"/>
  <c r="Q24" i="20"/>
  <c r="P24" i="20"/>
  <c r="O24" i="20"/>
  <c r="N24" i="20"/>
  <c r="M24" i="20"/>
  <c r="L24" i="20"/>
  <c r="K24" i="20"/>
  <c r="J24" i="20"/>
  <c r="I24" i="20"/>
  <c r="H24" i="20"/>
  <c r="G24" i="20"/>
  <c r="F24" i="20"/>
  <c r="E24" i="20"/>
  <c r="D24" i="20"/>
  <c r="C24" i="20"/>
  <c r="B24" i="20"/>
  <c r="A24" i="20"/>
  <c r="Q23" i="20"/>
  <c r="P23" i="20"/>
  <c r="O23" i="20"/>
  <c r="N23" i="20"/>
  <c r="M23" i="20"/>
  <c r="L23" i="20"/>
  <c r="K23" i="20"/>
  <c r="J23" i="20"/>
  <c r="I23" i="20"/>
  <c r="H23" i="20"/>
  <c r="G23" i="20"/>
  <c r="F23" i="20"/>
  <c r="E23" i="20"/>
  <c r="D23" i="20"/>
  <c r="C23" i="20"/>
  <c r="B23" i="20"/>
  <c r="A23" i="20"/>
  <c r="Q22" i="20"/>
  <c r="P22" i="20"/>
  <c r="O22" i="20"/>
  <c r="N22" i="20"/>
  <c r="M22" i="20"/>
  <c r="L22" i="20"/>
  <c r="K22" i="20"/>
  <c r="J22" i="20"/>
  <c r="I22" i="20"/>
  <c r="H22" i="20"/>
  <c r="G22" i="20"/>
  <c r="F22" i="20"/>
  <c r="E22" i="20"/>
  <c r="D22" i="20"/>
  <c r="C22" i="20"/>
  <c r="B22" i="20"/>
  <c r="A22" i="20"/>
  <c r="Q21" i="20"/>
  <c r="P21" i="20"/>
  <c r="O21" i="20"/>
  <c r="N21" i="20"/>
  <c r="M21" i="20"/>
  <c r="L21" i="20"/>
  <c r="K21" i="20"/>
  <c r="J21" i="20"/>
  <c r="I21" i="20"/>
  <c r="H21" i="20"/>
  <c r="G21" i="20"/>
  <c r="F21" i="20"/>
  <c r="E21" i="20"/>
  <c r="D21" i="20"/>
  <c r="C21" i="20"/>
  <c r="B21" i="20"/>
  <c r="A21" i="20"/>
  <c r="Q20" i="20"/>
  <c r="P20" i="20"/>
  <c r="O20" i="20"/>
  <c r="N20" i="20"/>
  <c r="M20" i="20"/>
  <c r="L20" i="20"/>
  <c r="K20" i="20"/>
  <c r="J20" i="20"/>
  <c r="I20" i="20"/>
  <c r="H20" i="20"/>
  <c r="G20" i="20"/>
  <c r="F20" i="20"/>
  <c r="E20" i="20"/>
  <c r="D20" i="20"/>
  <c r="C20" i="20"/>
  <c r="B20" i="20"/>
  <c r="A20" i="20"/>
  <c r="Q19" i="20"/>
  <c r="P19" i="20"/>
  <c r="O19" i="20"/>
  <c r="N19" i="20"/>
  <c r="M19" i="20"/>
  <c r="L19" i="20"/>
  <c r="K19" i="20"/>
  <c r="J19" i="20"/>
  <c r="I19" i="20"/>
  <c r="H19" i="20"/>
  <c r="G19" i="20"/>
  <c r="F19" i="20"/>
  <c r="E19" i="20"/>
  <c r="D19" i="20"/>
  <c r="C19" i="20"/>
  <c r="B19" i="20"/>
  <c r="A19" i="20"/>
  <c r="Q18" i="20"/>
  <c r="P18" i="20"/>
  <c r="O18" i="20"/>
  <c r="N18" i="20"/>
  <c r="M18" i="20"/>
  <c r="L18" i="20"/>
  <c r="K18" i="20"/>
  <c r="J18" i="20"/>
  <c r="I18" i="20"/>
  <c r="H18" i="20"/>
  <c r="G18" i="20"/>
  <c r="F18" i="20"/>
  <c r="E18" i="20"/>
  <c r="D18" i="20"/>
  <c r="C18" i="20"/>
  <c r="B18" i="20"/>
  <c r="A18" i="20"/>
  <c r="Q17" i="20"/>
  <c r="P17" i="20"/>
  <c r="O17" i="20"/>
  <c r="N17" i="20"/>
  <c r="M17" i="20"/>
  <c r="L17" i="20"/>
  <c r="K17" i="20"/>
  <c r="J17" i="20"/>
  <c r="I17" i="20"/>
  <c r="H17" i="20"/>
  <c r="G17" i="20"/>
  <c r="F17" i="20"/>
  <c r="E17" i="20"/>
  <c r="D17" i="20"/>
  <c r="C17" i="20"/>
  <c r="B17" i="20"/>
  <c r="A17" i="20"/>
  <c r="Q16" i="20"/>
  <c r="P16" i="20"/>
  <c r="O16" i="20"/>
  <c r="N16" i="20"/>
  <c r="M16" i="20"/>
  <c r="L16" i="20"/>
  <c r="K16" i="20"/>
  <c r="J16" i="20"/>
  <c r="I16" i="20"/>
  <c r="H16" i="20"/>
  <c r="G16" i="20"/>
  <c r="F16" i="20"/>
  <c r="E16" i="20"/>
  <c r="D16" i="20"/>
  <c r="C16" i="20"/>
  <c r="B16" i="20"/>
  <c r="A16" i="20"/>
  <c r="Q15" i="20"/>
  <c r="P15" i="20"/>
  <c r="O15" i="20"/>
  <c r="N15" i="20"/>
  <c r="M15" i="20"/>
  <c r="L15" i="20"/>
  <c r="K15" i="20"/>
  <c r="J15" i="20"/>
  <c r="I15" i="20"/>
  <c r="H15" i="20"/>
  <c r="G15" i="20"/>
  <c r="F15" i="20"/>
  <c r="E15" i="20"/>
  <c r="D15" i="20"/>
  <c r="C15" i="20"/>
  <c r="B15" i="20"/>
  <c r="A15" i="20"/>
  <c r="Q14" i="20"/>
  <c r="P14" i="20"/>
  <c r="O14" i="20"/>
  <c r="N14" i="20"/>
  <c r="M14" i="20"/>
  <c r="L14" i="20"/>
  <c r="K14" i="20"/>
  <c r="J14" i="20"/>
  <c r="I14" i="20"/>
  <c r="H14" i="20"/>
  <c r="G14" i="20"/>
  <c r="F14" i="20"/>
  <c r="E14" i="20"/>
  <c r="D14" i="20"/>
  <c r="C14" i="20"/>
  <c r="B14" i="20"/>
  <c r="A14" i="20"/>
  <c r="Q13" i="20"/>
  <c r="P13" i="20"/>
  <c r="O13" i="20"/>
  <c r="N13" i="20"/>
  <c r="M13" i="20"/>
  <c r="L13" i="20"/>
  <c r="K13" i="20"/>
  <c r="J13" i="20"/>
  <c r="I13" i="20"/>
  <c r="H13" i="20"/>
  <c r="G13" i="20"/>
  <c r="F13" i="20"/>
  <c r="E13" i="20"/>
  <c r="D13" i="20"/>
  <c r="C13" i="20"/>
  <c r="B13" i="20"/>
  <c r="A13" i="20"/>
  <c r="Q12" i="20"/>
  <c r="P12" i="20"/>
  <c r="O12" i="20"/>
  <c r="N12" i="20"/>
  <c r="M12" i="20"/>
  <c r="L12" i="20"/>
  <c r="K12" i="20"/>
  <c r="J12" i="20"/>
  <c r="I12" i="20"/>
  <c r="H12" i="20"/>
  <c r="G12" i="20"/>
  <c r="F12" i="20"/>
  <c r="E12" i="20"/>
  <c r="D12" i="20"/>
  <c r="C12" i="20"/>
  <c r="B12" i="20"/>
  <c r="A12" i="20"/>
  <c r="Q11" i="20"/>
  <c r="P11" i="20"/>
  <c r="O11" i="20"/>
  <c r="N11" i="20"/>
  <c r="M11" i="20"/>
  <c r="L11" i="20"/>
  <c r="K11" i="20"/>
  <c r="J11" i="20"/>
  <c r="I11" i="20"/>
  <c r="H11" i="20"/>
  <c r="G11" i="20"/>
  <c r="F11" i="20"/>
  <c r="E11" i="20"/>
  <c r="D11" i="20"/>
  <c r="C11" i="20"/>
  <c r="B11" i="20"/>
  <c r="A11" i="20"/>
  <c r="Q10" i="20"/>
  <c r="P10" i="20"/>
  <c r="O10" i="20"/>
  <c r="N10" i="20"/>
  <c r="M10" i="20"/>
  <c r="L10" i="20"/>
  <c r="K10" i="20"/>
  <c r="J10" i="20"/>
  <c r="I10" i="20"/>
  <c r="H10" i="20"/>
  <c r="G10" i="20"/>
  <c r="F10" i="20"/>
  <c r="E10" i="20"/>
  <c r="D10" i="20"/>
  <c r="C10" i="20"/>
  <c r="B10" i="20"/>
  <c r="A10" i="20"/>
  <c r="Q9" i="20"/>
  <c r="P9" i="20"/>
  <c r="O9" i="20"/>
  <c r="N9" i="20"/>
  <c r="M9" i="20"/>
  <c r="L9" i="20"/>
  <c r="K9" i="20"/>
  <c r="J9" i="20"/>
  <c r="I9" i="20"/>
  <c r="H9" i="20"/>
  <c r="G9" i="20"/>
  <c r="F9" i="20"/>
  <c r="E9" i="20"/>
  <c r="D9" i="20"/>
  <c r="C9" i="20"/>
  <c r="B9" i="20"/>
  <c r="A9" i="20"/>
  <c r="Q8" i="20"/>
  <c r="P8" i="20"/>
  <c r="O8" i="20"/>
  <c r="N8" i="20"/>
  <c r="M8" i="20"/>
  <c r="L8" i="20"/>
  <c r="K8" i="20"/>
  <c r="J8" i="20"/>
  <c r="I8" i="20"/>
  <c r="H8" i="20"/>
  <c r="G8" i="20"/>
  <c r="F8" i="20"/>
  <c r="E8" i="20"/>
  <c r="D8" i="20"/>
  <c r="C8" i="20"/>
  <c r="B8" i="20"/>
  <c r="A8" i="20"/>
  <c r="Q7" i="20"/>
  <c r="P7" i="20"/>
  <c r="O7" i="20"/>
  <c r="N7" i="20"/>
  <c r="M7" i="20"/>
  <c r="L7" i="20"/>
  <c r="K7" i="20"/>
  <c r="J7" i="20"/>
  <c r="I7" i="20"/>
  <c r="H7" i="20"/>
  <c r="G7" i="20"/>
  <c r="F7" i="20"/>
  <c r="E7" i="20"/>
  <c r="D7" i="20"/>
  <c r="C7" i="20"/>
  <c r="B7" i="20"/>
  <c r="A7" i="20"/>
  <c r="Q6" i="20"/>
  <c r="P6" i="20"/>
  <c r="O6" i="20"/>
  <c r="N6" i="20"/>
  <c r="M6" i="20"/>
  <c r="L6" i="20"/>
  <c r="K6" i="20"/>
  <c r="J6" i="20"/>
  <c r="I6" i="20"/>
  <c r="H6" i="20"/>
  <c r="G6" i="20"/>
  <c r="F6" i="20"/>
  <c r="E6" i="20"/>
  <c r="D6" i="20"/>
  <c r="C6" i="20"/>
  <c r="B6" i="20"/>
  <c r="A6" i="20"/>
  <c r="Q5" i="20"/>
  <c r="P5" i="20"/>
  <c r="O5" i="20"/>
  <c r="N5" i="20"/>
  <c r="M5" i="20"/>
  <c r="L5" i="20"/>
  <c r="K5" i="20"/>
  <c r="J5" i="20"/>
  <c r="I5" i="20"/>
  <c r="H5" i="20"/>
  <c r="G5" i="20"/>
  <c r="F5" i="20"/>
  <c r="E5" i="20"/>
  <c r="D5" i="20"/>
  <c r="C5" i="20"/>
  <c r="B5" i="20"/>
  <c r="A5" i="20"/>
  <c r="Q4" i="20"/>
  <c r="P4" i="20"/>
  <c r="O4" i="20"/>
  <c r="N4" i="20"/>
  <c r="M4" i="20"/>
  <c r="L4" i="20"/>
  <c r="K4" i="20"/>
  <c r="J4" i="20"/>
  <c r="I4" i="20"/>
  <c r="H4" i="20"/>
  <c r="G4" i="20"/>
  <c r="F4" i="20"/>
  <c r="E4" i="20"/>
  <c r="D4" i="20"/>
  <c r="E4" i="7" s="1"/>
  <c r="AA57" i="8" s="1"/>
  <c r="C4" i="20"/>
  <c r="B4" i="20"/>
  <c r="A4" i="20"/>
  <c r="Q3" i="20"/>
  <c r="P3" i="20"/>
  <c r="O3" i="20"/>
  <c r="N3" i="20"/>
  <c r="M3" i="20"/>
  <c r="L3" i="20"/>
  <c r="K3" i="20"/>
  <c r="J3" i="20"/>
  <c r="I3" i="20"/>
  <c r="H3" i="20"/>
  <c r="G3" i="20"/>
  <c r="F3" i="20"/>
  <c r="E3" i="20"/>
  <c r="D3" i="20"/>
  <c r="C3" i="20"/>
  <c r="B3" i="20"/>
  <c r="A3" i="20"/>
  <c r="Q2" i="20"/>
  <c r="P2" i="20"/>
  <c r="O2" i="20"/>
  <c r="N2" i="20"/>
  <c r="M2" i="20"/>
  <c r="L2" i="20"/>
  <c r="K2" i="20"/>
  <c r="J2" i="20"/>
  <c r="I2" i="20"/>
  <c r="H2" i="20"/>
  <c r="G2" i="20"/>
  <c r="F2" i="20"/>
  <c r="E2" i="20"/>
  <c r="D2" i="20"/>
  <c r="C2" i="20"/>
  <c r="B2" i="20"/>
  <c r="E2" i="7" s="1"/>
  <c r="K57" i="8" s="1"/>
  <c r="A2" i="20"/>
  <c r="B5" i="7" s="1"/>
  <c r="B6" i="18"/>
  <c r="C6" i="18" s="1"/>
  <c r="B5" i="18"/>
  <c r="C5" i="18" s="1"/>
  <c r="B4" i="18"/>
  <c r="C4" i="18" s="1"/>
  <c r="B3" i="18"/>
  <c r="C3" i="18" s="1"/>
  <c r="B2" i="18"/>
  <c r="B7" i="17"/>
  <c r="B6" i="17"/>
  <c r="B5" i="17"/>
  <c r="B4" i="17"/>
  <c r="B3" i="17"/>
  <c r="B2" i="17"/>
  <c r="U41" i="12"/>
  <c r="V41" i="12" s="1"/>
  <c r="B41" i="23" s="1"/>
  <c r="L101" i="11"/>
  <c r="S51" i="12" s="1"/>
  <c r="I101" i="11"/>
  <c r="J51" i="12" s="1"/>
  <c r="H101" i="11"/>
  <c r="G51" i="12" s="1"/>
  <c r="F101" i="11"/>
  <c r="E101" i="11"/>
  <c r="G101" i="11" s="1"/>
  <c r="D51" i="12" s="1"/>
  <c r="D101" i="11"/>
  <c r="B101" i="11"/>
  <c r="L100" i="11"/>
  <c r="R51" i="12" s="1"/>
  <c r="T51" i="12" s="1"/>
  <c r="L26" i="22" s="1"/>
  <c r="H100" i="11"/>
  <c r="F51" i="12" s="1"/>
  <c r="F100" i="11"/>
  <c r="U51" i="12" s="1"/>
  <c r="V51" i="12" s="1"/>
  <c r="B51" i="23" s="1"/>
  <c r="E100" i="11"/>
  <c r="G100" i="11" s="1"/>
  <c r="C51" i="12" s="1"/>
  <c r="D100" i="11"/>
  <c r="B100" i="11"/>
  <c r="B51" i="12" s="1"/>
  <c r="L99" i="11"/>
  <c r="S50" i="12" s="1"/>
  <c r="I99" i="11"/>
  <c r="J50" i="12" s="1"/>
  <c r="H99" i="11"/>
  <c r="G50" i="12" s="1"/>
  <c r="F99" i="11"/>
  <c r="K99" i="11" s="1"/>
  <c r="P50" i="12" s="1"/>
  <c r="E99" i="11"/>
  <c r="G99" i="11" s="1"/>
  <c r="D50" i="12" s="1"/>
  <c r="D99" i="11"/>
  <c r="B99" i="11"/>
  <c r="L98" i="11"/>
  <c r="R50" i="12" s="1"/>
  <c r="I98" i="11"/>
  <c r="I50" i="12" s="1"/>
  <c r="K50" i="12" s="1"/>
  <c r="E26" i="22" s="1"/>
  <c r="H98" i="11"/>
  <c r="F50" i="12" s="1"/>
  <c r="F98" i="11"/>
  <c r="M98" i="11" s="1"/>
  <c r="E98" i="11"/>
  <c r="G98" i="11" s="1"/>
  <c r="C50" i="12" s="1"/>
  <c r="B98" i="11"/>
  <c r="B50" i="12" s="1"/>
  <c r="L97" i="11"/>
  <c r="S49" i="12" s="1"/>
  <c r="I97" i="11"/>
  <c r="J49" i="12" s="1"/>
  <c r="H97" i="11"/>
  <c r="G49" i="12" s="1"/>
  <c r="F97" i="11"/>
  <c r="E97" i="11"/>
  <c r="G97" i="11" s="1"/>
  <c r="D49" i="12" s="1"/>
  <c r="B97" i="11"/>
  <c r="L96" i="11"/>
  <c r="R49" i="12" s="1"/>
  <c r="I96" i="11"/>
  <c r="I49" i="12" s="1"/>
  <c r="K49" i="12" s="1"/>
  <c r="F25" i="22" s="1"/>
  <c r="H96" i="11"/>
  <c r="F49" i="12" s="1"/>
  <c r="F96" i="11"/>
  <c r="K96" i="11" s="1"/>
  <c r="O49" i="12" s="1"/>
  <c r="E96" i="11"/>
  <c r="G96" i="11" s="1"/>
  <c r="C49" i="12" s="1"/>
  <c r="D96" i="11"/>
  <c r="B96" i="11"/>
  <c r="B49" i="12" s="1"/>
  <c r="L95" i="11"/>
  <c r="S48" i="12" s="1"/>
  <c r="H95" i="11"/>
  <c r="G48" i="12" s="1"/>
  <c r="F95" i="11"/>
  <c r="E95" i="11"/>
  <c r="G95" i="11" s="1"/>
  <c r="D48" i="12" s="1"/>
  <c r="D95" i="11"/>
  <c r="B95" i="11"/>
  <c r="L94" i="11"/>
  <c r="R48" i="12" s="1"/>
  <c r="I94" i="11"/>
  <c r="I48" i="12" s="1"/>
  <c r="H94" i="11"/>
  <c r="F48" i="12" s="1"/>
  <c r="F94" i="11"/>
  <c r="E94" i="11"/>
  <c r="G94" i="11" s="1"/>
  <c r="C48" i="12" s="1"/>
  <c r="D94" i="11"/>
  <c r="B94" i="11"/>
  <c r="B48" i="12" s="1"/>
  <c r="L93" i="11"/>
  <c r="S47" i="12" s="1"/>
  <c r="H93" i="11"/>
  <c r="G47" i="12" s="1"/>
  <c r="F93" i="11"/>
  <c r="E93" i="11"/>
  <c r="G93" i="11" s="1"/>
  <c r="D47" i="12" s="1"/>
  <c r="D93" i="11"/>
  <c r="B93" i="11"/>
  <c r="L92" i="11"/>
  <c r="R47" i="12" s="1"/>
  <c r="I92" i="11"/>
  <c r="I47" i="12" s="1"/>
  <c r="F92" i="11"/>
  <c r="M92" i="11" s="1"/>
  <c r="E92" i="11"/>
  <c r="G92" i="11" s="1"/>
  <c r="C47" i="12" s="1"/>
  <c r="D92" i="11"/>
  <c r="B92" i="11"/>
  <c r="B47" i="12" s="1"/>
  <c r="L91" i="11"/>
  <c r="S46" i="12" s="1"/>
  <c r="I91" i="11"/>
  <c r="J46" i="12" s="1"/>
  <c r="H91" i="11"/>
  <c r="G46" i="12" s="1"/>
  <c r="E91" i="11"/>
  <c r="G91" i="11" s="1"/>
  <c r="D46" i="12" s="1"/>
  <c r="D91" i="11"/>
  <c r="B91" i="11"/>
  <c r="L90" i="11"/>
  <c r="R46" i="12" s="1"/>
  <c r="H90" i="11"/>
  <c r="F46" i="12" s="1"/>
  <c r="H46" i="12" s="1"/>
  <c r="C24" i="22" s="1"/>
  <c r="F90" i="11"/>
  <c r="E90" i="11"/>
  <c r="G90" i="11" s="1"/>
  <c r="C46" i="12" s="1"/>
  <c r="D90" i="11"/>
  <c r="B90" i="11"/>
  <c r="B46" i="12" s="1"/>
  <c r="L89" i="11"/>
  <c r="S45" i="12" s="1"/>
  <c r="H89" i="11"/>
  <c r="G45" i="12" s="1"/>
  <c r="G89" i="11"/>
  <c r="D45" i="12" s="1"/>
  <c r="F89" i="11"/>
  <c r="M89" i="11" s="1"/>
  <c r="E89" i="11"/>
  <c r="D89" i="11"/>
  <c r="B89" i="11"/>
  <c r="L88" i="11"/>
  <c r="R45" i="12" s="1"/>
  <c r="H88" i="11"/>
  <c r="F45" i="12" s="1"/>
  <c r="F88" i="11"/>
  <c r="U45" i="12" s="1"/>
  <c r="V45" i="12" s="1"/>
  <c r="B45" i="23" s="1"/>
  <c r="E88" i="11"/>
  <c r="G88" i="11" s="1"/>
  <c r="C45" i="12" s="1"/>
  <c r="B88" i="11"/>
  <c r="B45" i="12" s="1"/>
  <c r="L87" i="11"/>
  <c r="S44" i="12" s="1"/>
  <c r="I87" i="11"/>
  <c r="J44" i="12" s="1"/>
  <c r="H87" i="11"/>
  <c r="G44" i="12" s="1"/>
  <c r="F87" i="11"/>
  <c r="M87" i="11" s="1"/>
  <c r="E87" i="11"/>
  <c r="G87" i="11" s="1"/>
  <c r="D44" i="12" s="1"/>
  <c r="D87" i="11"/>
  <c r="B87" i="11"/>
  <c r="L86" i="11"/>
  <c r="R44" i="12" s="1"/>
  <c r="I86" i="11"/>
  <c r="I44" i="12" s="1"/>
  <c r="H86" i="11"/>
  <c r="F44" i="12" s="1"/>
  <c r="F86" i="11"/>
  <c r="K86" i="11" s="1"/>
  <c r="O44" i="12" s="1"/>
  <c r="E86" i="11"/>
  <c r="G86" i="11" s="1"/>
  <c r="C44" i="12" s="1"/>
  <c r="D86" i="11"/>
  <c r="B86" i="11"/>
  <c r="B44" i="12" s="1"/>
  <c r="L85" i="11"/>
  <c r="S43" i="12" s="1"/>
  <c r="I85" i="11"/>
  <c r="J43" i="12" s="1"/>
  <c r="H85" i="11"/>
  <c r="G43" i="12" s="1"/>
  <c r="F85" i="11"/>
  <c r="M85" i="11" s="1"/>
  <c r="E85" i="11"/>
  <c r="G85" i="11" s="1"/>
  <c r="D43" i="12" s="1"/>
  <c r="D85" i="11"/>
  <c r="B85" i="11"/>
  <c r="L84" i="11"/>
  <c r="R43" i="12" s="1"/>
  <c r="T43" i="12" s="1"/>
  <c r="L22" i="22" s="1"/>
  <c r="I84" i="11"/>
  <c r="I43" i="12" s="1"/>
  <c r="K43" i="12" s="1"/>
  <c r="F22" i="22" s="1"/>
  <c r="H84" i="11"/>
  <c r="F43" i="12" s="1"/>
  <c r="F84" i="11"/>
  <c r="E84" i="11"/>
  <c r="G84" i="11" s="1"/>
  <c r="C43" i="12" s="1"/>
  <c r="D84" i="11"/>
  <c r="B84" i="11"/>
  <c r="B43" i="12" s="1"/>
  <c r="L83" i="11"/>
  <c r="S42" i="12" s="1"/>
  <c r="K83" i="11"/>
  <c r="P42" i="12" s="1"/>
  <c r="I83" i="11"/>
  <c r="J42" i="12" s="1"/>
  <c r="H83" i="11"/>
  <c r="G42" i="12" s="1"/>
  <c r="F83" i="11"/>
  <c r="M83" i="11" s="1"/>
  <c r="E83" i="11"/>
  <c r="G83" i="11" s="1"/>
  <c r="D42" i="12" s="1"/>
  <c r="D83" i="11"/>
  <c r="B83" i="11"/>
  <c r="L82" i="11"/>
  <c r="R42" i="12" s="1"/>
  <c r="I82" i="11"/>
  <c r="I42" i="12" s="1"/>
  <c r="K42" i="12" s="1"/>
  <c r="E22" i="22" s="1"/>
  <c r="H82" i="11"/>
  <c r="F42" i="12" s="1"/>
  <c r="F82" i="11"/>
  <c r="U42" i="12" s="1"/>
  <c r="V42" i="12" s="1"/>
  <c r="B42" i="23" s="1"/>
  <c r="E82" i="11"/>
  <c r="G82" i="11" s="1"/>
  <c r="C42" i="12" s="1"/>
  <c r="D82" i="11"/>
  <c r="B82" i="11"/>
  <c r="B42" i="12" s="1"/>
  <c r="L81" i="11"/>
  <c r="S41" i="12" s="1"/>
  <c r="K81" i="11"/>
  <c r="P41" i="12" s="1"/>
  <c r="H81" i="11"/>
  <c r="G41" i="12" s="1"/>
  <c r="F81" i="11"/>
  <c r="M81" i="11" s="1"/>
  <c r="E81" i="11"/>
  <c r="G81" i="11" s="1"/>
  <c r="D41" i="12" s="1"/>
  <c r="B81" i="11"/>
  <c r="L80" i="11"/>
  <c r="R41" i="12" s="1"/>
  <c r="T41" i="12" s="1"/>
  <c r="L21" i="22" s="1"/>
  <c r="I80" i="11"/>
  <c r="I41" i="12" s="1"/>
  <c r="H80" i="11"/>
  <c r="F41" i="12" s="1"/>
  <c r="F80" i="11"/>
  <c r="E80" i="11"/>
  <c r="G80" i="11" s="1"/>
  <c r="C41" i="12" s="1"/>
  <c r="D80" i="11"/>
  <c r="B80" i="11"/>
  <c r="B41" i="12" s="1"/>
  <c r="L79" i="11"/>
  <c r="S40" i="12" s="1"/>
  <c r="H79" i="11"/>
  <c r="G40" i="12" s="1"/>
  <c r="F79" i="11"/>
  <c r="K79" i="11" s="1"/>
  <c r="P40" i="12" s="1"/>
  <c r="E79" i="11"/>
  <c r="G79" i="11" s="1"/>
  <c r="D40" i="12" s="1"/>
  <c r="D79" i="11"/>
  <c r="B79" i="11"/>
  <c r="L78" i="11"/>
  <c r="R40" i="12" s="1"/>
  <c r="I78" i="11"/>
  <c r="I40" i="12" s="1"/>
  <c r="H78" i="11"/>
  <c r="F40" i="12" s="1"/>
  <c r="E78" i="11"/>
  <c r="G78" i="11" s="1"/>
  <c r="C40" i="12" s="1"/>
  <c r="D78" i="11"/>
  <c r="B78" i="11"/>
  <c r="B40" i="12" s="1"/>
  <c r="L77" i="11"/>
  <c r="S39" i="12" s="1"/>
  <c r="I77" i="11"/>
  <c r="J39" i="12" s="1"/>
  <c r="H77" i="11"/>
  <c r="G39" i="12" s="1"/>
  <c r="F77" i="11"/>
  <c r="M77" i="11" s="1"/>
  <c r="E77" i="11"/>
  <c r="G77" i="11" s="1"/>
  <c r="D39" i="12" s="1"/>
  <c r="D77" i="11"/>
  <c r="B77" i="11"/>
  <c r="L76" i="11"/>
  <c r="R39" i="12" s="1"/>
  <c r="T39" i="12" s="1"/>
  <c r="L20" i="22" s="1"/>
  <c r="I76" i="11"/>
  <c r="I39" i="12" s="1"/>
  <c r="K39" i="12" s="1"/>
  <c r="F20" i="22" s="1"/>
  <c r="H76" i="11"/>
  <c r="F39" i="12" s="1"/>
  <c r="F76" i="11"/>
  <c r="E76" i="11"/>
  <c r="G76" i="11" s="1"/>
  <c r="C39" i="12" s="1"/>
  <c r="D76" i="11"/>
  <c r="B76" i="11"/>
  <c r="B39" i="12" s="1"/>
  <c r="L75" i="11"/>
  <c r="S38" i="12" s="1"/>
  <c r="I75" i="11"/>
  <c r="J38" i="12" s="1"/>
  <c r="H75" i="11"/>
  <c r="G38" i="12" s="1"/>
  <c r="F75" i="11"/>
  <c r="M75" i="11" s="1"/>
  <c r="D75" i="11"/>
  <c r="B75" i="11"/>
  <c r="L74" i="11"/>
  <c r="R38" i="12" s="1"/>
  <c r="T38" i="12" s="1"/>
  <c r="K20" i="22" s="1"/>
  <c r="H74" i="11"/>
  <c r="F38" i="12" s="1"/>
  <c r="F74" i="11"/>
  <c r="D74" i="11"/>
  <c r="B74" i="11"/>
  <c r="B38" i="12" s="1"/>
  <c r="L73" i="11"/>
  <c r="S37" i="12" s="1"/>
  <c r="I73" i="11"/>
  <c r="J37" i="12" s="1"/>
  <c r="H73" i="11"/>
  <c r="G37" i="12" s="1"/>
  <c r="E73" i="11"/>
  <c r="G73" i="11" s="1"/>
  <c r="D37" i="12" s="1"/>
  <c r="D73" i="11"/>
  <c r="B73" i="11"/>
  <c r="L72" i="11"/>
  <c r="R37" i="12" s="1"/>
  <c r="H72" i="11"/>
  <c r="F37" i="12" s="1"/>
  <c r="H37" i="12" s="1"/>
  <c r="D19" i="22" s="1"/>
  <c r="F72" i="11"/>
  <c r="E72" i="11"/>
  <c r="G72" i="11" s="1"/>
  <c r="C37" i="12" s="1"/>
  <c r="B72" i="11"/>
  <c r="B37" i="12" s="1"/>
  <c r="M71" i="11"/>
  <c r="L71" i="11"/>
  <c r="S36" i="12" s="1"/>
  <c r="H71" i="11"/>
  <c r="G36" i="12" s="1"/>
  <c r="F71" i="11"/>
  <c r="K71" i="11" s="1"/>
  <c r="P36" i="12" s="1"/>
  <c r="E71" i="11"/>
  <c r="G71" i="11" s="1"/>
  <c r="D36" i="12" s="1"/>
  <c r="D71" i="11"/>
  <c r="B71" i="11"/>
  <c r="L70" i="11"/>
  <c r="R36" i="12" s="1"/>
  <c r="H70" i="11"/>
  <c r="F36" i="12" s="1"/>
  <c r="E70" i="11"/>
  <c r="G70" i="11" s="1"/>
  <c r="C36" i="12" s="1"/>
  <c r="E36" i="12" s="1"/>
  <c r="A19" i="22" s="1"/>
  <c r="D70" i="11"/>
  <c r="B70" i="11"/>
  <c r="B36" i="12" s="1"/>
  <c r="L69" i="11"/>
  <c r="S35" i="12" s="1"/>
  <c r="I69" i="11"/>
  <c r="J35" i="12" s="1"/>
  <c r="H69" i="11"/>
  <c r="G35" i="12" s="1"/>
  <c r="E69" i="11"/>
  <c r="G69" i="11" s="1"/>
  <c r="D35" i="12" s="1"/>
  <c r="D69" i="11"/>
  <c r="B69" i="11"/>
  <c r="L68" i="11"/>
  <c r="R35" i="12" s="1"/>
  <c r="H68" i="11"/>
  <c r="F35" i="12" s="1"/>
  <c r="H35" i="12" s="1"/>
  <c r="D18" i="22" s="1"/>
  <c r="F68" i="11"/>
  <c r="D68" i="11"/>
  <c r="B68" i="11"/>
  <c r="B35" i="12" s="1"/>
  <c r="L67" i="11"/>
  <c r="S34" i="12" s="1"/>
  <c r="H67" i="11"/>
  <c r="G34" i="12" s="1"/>
  <c r="F67" i="11"/>
  <c r="M67" i="11" s="1"/>
  <c r="E67" i="11"/>
  <c r="G67" i="11" s="1"/>
  <c r="D34" i="12" s="1"/>
  <c r="B67" i="11"/>
  <c r="L66" i="11"/>
  <c r="R34" i="12" s="1"/>
  <c r="D66" i="11"/>
  <c r="B66" i="11"/>
  <c r="B34" i="12" s="1"/>
  <c r="L65" i="11"/>
  <c r="S33" i="12" s="1"/>
  <c r="H65" i="11"/>
  <c r="G33" i="12" s="1"/>
  <c r="G65" i="11"/>
  <c r="D33" i="12" s="1"/>
  <c r="E65" i="11"/>
  <c r="D65" i="11"/>
  <c r="B65" i="11"/>
  <c r="L64" i="11"/>
  <c r="R33" i="12" s="1"/>
  <c r="H64" i="11"/>
  <c r="F33" i="12" s="1"/>
  <c r="H33" i="12" s="1"/>
  <c r="D17" i="22" s="1"/>
  <c r="F64" i="11"/>
  <c r="B64" i="11"/>
  <c r="B33" i="12" s="1"/>
  <c r="L63" i="11"/>
  <c r="S32" i="12" s="1"/>
  <c r="B63" i="11"/>
  <c r="L62" i="11"/>
  <c r="R32" i="12" s="1"/>
  <c r="I62" i="11"/>
  <c r="I32" i="12" s="1"/>
  <c r="F62" i="11"/>
  <c r="M62" i="11" s="1"/>
  <c r="B62" i="11"/>
  <c r="B32" i="12" s="1"/>
  <c r="L61" i="11"/>
  <c r="S31" i="12" s="1"/>
  <c r="I61" i="11"/>
  <c r="J31" i="12" s="1"/>
  <c r="H61" i="11"/>
  <c r="G31" i="12" s="1"/>
  <c r="F61" i="11"/>
  <c r="M61" i="11" s="1"/>
  <c r="E61" i="11"/>
  <c r="G61" i="11" s="1"/>
  <c r="D31" i="12" s="1"/>
  <c r="D61" i="11"/>
  <c r="B61" i="11"/>
  <c r="L60" i="11"/>
  <c r="R31" i="12" s="1"/>
  <c r="H60" i="11"/>
  <c r="F31" i="12" s="1"/>
  <c r="F60" i="11"/>
  <c r="M60" i="11" s="1"/>
  <c r="D60" i="11"/>
  <c r="B60" i="11"/>
  <c r="B31" i="12" s="1"/>
  <c r="L59" i="11"/>
  <c r="S30" i="12" s="1"/>
  <c r="H59" i="11"/>
  <c r="G30" i="12" s="1"/>
  <c r="F59" i="11"/>
  <c r="E59" i="11"/>
  <c r="G59" i="11" s="1"/>
  <c r="D30" i="12" s="1"/>
  <c r="B59" i="11"/>
  <c r="L58" i="11"/>
  <c r="R30" i="12" s="1"/>
  <c r="T30" i="12" s="1"/>
  <c r="K16" i="22" s="1"/>
  <c r="I58" i="11"/>
  <c r="I30" i="12" s="1"/>
  <c r="H58" i="11"/>
  <c r="F30" i="12" s="1"/>
  <c r="F58" i="11"/>
  <c r="E58" i="11"/>
  <c r="G58" i="11" s="1"/>
  <c r="C30" i="12" s="1"/>
  <c r="D58" i="11"/>
  <c r="B58" i="11"/>
  <c r="B30" i="12" s="1"/>
  <c r="L57" i="11"/>
  <c r="S29" i="12" s="1"/>
  <c r="E57" i="11"/>
  <c r="G57" i="11" s="1"/>
  <c r="D29" i="12" s="1"/>
  <c r="D57" i="11"/>
  <c r="B57" i="11"/>
  <c r="M56" i="11"/>
  <c r="L56" i="11"/>
  <c r="R29" i="12" s="1"/>
  <c r="F56" i="11"/>
  <c r="E56" i="11"/>
  <c r="G56" i="11" s="1"/>
  <c r="C29" i="12" s="1"/>
  <c r="E29" i="12" s="1"/>
  <c r="B15" i="22" s="1"/>
  <c r="D56" i="11"/>
  <c r="B56" i="11"/>
  <c r="B29" i="12" s="1"/>
  <c r="L55" i="11"/>
  <c r="S28" i="12" s="1"/>
  <c r="I55" i="11"/>
  <c r="J28" i="12" s="1"/>
  <c r="H55" i="11"/>
  <c r="G28" i="12" s="1"/>
  <c r="E55" i="11"/>
  <c r="G55" i="11" s="1"/>
  <c r="D28" i="12" s="1"/>
  <c r="D55" i="11"/>
  <c r="B55" i="11"/>
  <c r="L54" i="11"/>
  <c r="R28" i="12" s="1"/>
  <c r="I54" i="11"/>
  <c r="I28" i="12" s="1"/>
  <c r="F54" i="11"/>
  <c r="U28" i="12" s="1"/>
  <c r="V28" i="12" s="1"/>
  <c r="B28" i="23" s="1"/>
  <c r="E54" i="11"/>
  <c r="G54" i="11" s="1"/>
  <c r="C28" i="12" s="1"/>
  <c r="D54" i="11"/>
  <c r="B54" i="11"/>
  <c r="B28" i="12" s="1"/>
  <c r="L53" i="11"/>
  <c r="S27" i="12" s="1"/>
  <c r="H53" i="11"/>
  <c r="G27" i="12" s="1"/>
  <c r="F53" i="11"/>
  <c r="E53" i="11"/>
  <c r="G53" i="11" s="1"/>
  <c r="D27" i="12" s="1"/>
  <c r="D53" i="11"/>
  <c r="B53" i="11"/>
  <c r="L52" i="11"/>
  <c r="R27" i="12" s="1"/>
  <c r="T27" i="12" s="1"/>
  <c r="L14" i="22" s="1"/>
  <c r="E52" i="11"/>
  <c r="G52" i="11" s="1"/>
  <c r="C27" i="12" s="1"/>
  <c r="D52" i="11"/>
  <c r="B52" i="11"/>
  <c r="B27" i="12" s="1"/>
  <c r="L51" i="11"/>
  <c r="S26" i="12" s="1"/>
  <c r="H51" i="11"/>
  <c r="G26" i="12" s="1"/>
  <c r="B51" i="11"/>
  <c r="L50" i="11"/>
  <c r="R26" i="12" s="1"/>
  <c r="I50" i="11"/>
  <c r="I26" i="12" s="1"/>
  <c r="H50" i="11"/>
  <c r="F26" i="12" s="1"/>
  <c r="H26" i="12" s="1"/>
  <c r="C14" i="22" s="1"/>
  <c r="E50" i="11"/>
  <c r="G50" i="11" s="1"/>
  <c r="C26" i="12" s="1"/>
  <c r="D50" i="11"/>
  <c r="B50" i="11"/>
  <c r="B26" i="12" s="1"/>
  <c r="L49" i="11"/>
  <c r="S25" i="12" s="1"/>
  <c r="I49" i="11"/>
  <c r="J25" i="12" s="1"/>
  <c r="H49" i="11"/>
  <c r="G25" i="12" s="1"/>
  <c r="B49" i="11"/>
  <c r="L48" i="11"/>
  <c r="R25" i="12" s="1"/>
  <c r="I48" i="11"/>
  <c r="I25" i="12" s="1"/>
  <c r="H48" i="11"/>
  <c r="F25" i="12" s="1"/>
  <c r="F48" i="11"/>
  <c r="K48" i="11" s="1"/>
  <c r="O25" i="12" s="1"/>
  <c r="E48" i="11"/>
  <c r="G48" i="11" s="1"/>
  <c r="C25" i="12" s="1"/>
  <c r="D48" i="11"/>
  <c r="B48" i="11"/>
  <c r="B25" i="12" s="1"/>
  <c r="L47" i="11"/>
  <c r="S24" i="12" s="1"/>
  <c r="K47" i="11"/>
  <c r="P24" i="12" s="1"/>
  <c r="I47" i="11"/>
  <c r="J24" i="12" s="1"/>
  <c r="H47" i="11"/>
  <c r="G24" i="12" s="1"/>
  <c r="F47" i="11"/>
  <c r="M47" i="11" s="1"/>
  <c r="E47" i="11"/>
  <c r="G47" i="11" s="1"/>
  <c r="D24" i="12" s="1"/>
  <c r="D47" i="11"/>
  <c r="B47" i="11"/>
  <c r="L46" i="11"/>
  <c r="R24" i="12" s="1"/>
  <c r="I46" i="11"/>
  <c r="I24" i="12" s="1"/>
  <c r="H46" i="11"/>
  <c r="F24" i="12" s="1"/>
  <c r="B46" i="11"/>
  <c r="B24" i="12" s="1"/>
  <c r="L45" i="11"/>
  <c r="S23" i="12" s="1"/>
  <c r="I45" i="11"/>
  <c r="J23" i="12" s="1"/>
  <c r="H45" i="11"/>
  <c r="G23" i="12" s="1"/>
  <c r="F45" i="11"/>
  <c r="K45" i="11" s="1"/>
  <c r="P23" i="12" s="1"/>
  <c r="B45" i="11"/>
  <c r="L44" i="11"/>
  <c r="R23" i="12" s="1"/>
  <c r="H44" i="11"/>
  <c r="F23" i="12" s="1"/>
  <c r="F44" i="11"/>
  <c r="E44" i="11"/>
  <c r="G44" i="11" s="1"/>
  <c r="C23" i="12" s="1"/>
  <c r="B44" i="11"/>
  <c r="B23" i="12" s="1"/>
  <c r="L43" i="11"/>
  <c r="S22" i="12" s="1"/>
  <c r="F43" i="11"/>
  <c r="E43" i="11"/>
  <c r="G43" i="11" s="1"/>
  <c r="D22" i="12" s="1"/>
  <c r="D43" i="11"/>
  <c r="B43" i="11"/>
  <c r="L42" i="11"/>
  <c r="R22" i="12" s="1"/>
  <c r="F42" i="11"/>
  <c r="E42" i="11"/>
  <c r="G42" i="11" s="1"/>
  <c r="C22" i="12" s="1"/>
  <c r="D42" i="11"/>
  <c r="B42" i="11"/>
  <c r="B22" i="12" s="1"/>
  <c r="L41" i="11"/>
  <c r="S21" i="12" s="1"/>
  <c r="F41" i="11"/>
  <c r="K41" i="11" s="1"/>
  <c r="P21" i="12" s="1"/>
  <c r="E41" i="11"/>
  <c r="G41" i="11" s="1"/>
  <c r="D21" i="12" s="1"/>
  <c r="D41" i="11"/>
  <c r="B41" i="11"/>
  <c r="L40" i="11"/>
  <c r="R21" i="12" s="1"/>
  <c r="E40" i="11"/>
  <c r="G40" i="11" s="1"/>
  <c r="C21" i="12" s="1"/>
  <c r="D40" i="11"/>
  <c r="B40" i="11"/>
  <c r="B21" i="12" s="1"/>
  <c r="L39" i="11"/>
  <c r="S20" i="12" s="1"/>
  <c r="H39" i="11"/>
  <c r="G20" i="12" s="1"/>
  <c r="F39" i="11"/>
  <c r="M39" i="11" s="1"/>
  <c r="E39" i="11"/>
  <c r="G39" i="11" s="1"/>
  <c r="D20" i="12" s="1"/>
  <c r="D39" i="11"/>
  <c r="B39" i="11"/>
  <c r="L38" i="11"/>
  <c r="R20" i="12" s="1"/>
  <c r="H38" i="11"/>
  <c r="F20" i="12" s="1"/>
  <c r="F38" i="11"/>
  <c r="K38" i="11" s="1"/>
  <c r="O20" i="12" s="1"/>
  <c r="E38" i="11"/>
  <c r="G38" i="11" s="1"/>
  <c r="C20" i="12" s="1"/>
  <c r="D38" i="11"/>
  <c r="B38" i="11"/>
  <c r="B20" i="12" s="1"/>
  <c r="L37" i="11"/>
  <c r="S19" i="12" s="1"/>
  <c r="I37" i="11"/>
  <c r="J19" i="12" s="1"/>
  <c r="F37" i="11"/>
  <c r="K37" i="11" s="1"/>
  <c r="P19" i="12" s="1"/>
  <c r="E37" i="11"/>
  <c r="G37" i="11" s="1"/>
  <c r="D19" i="12" s="1"/>
  <c r="D37" i="11"/>
  <c r="B37" i="11"/>
  <c r="L36" i="11"/>
  <c r="R19" i="12" s="1"/>
  <c r="H36" i="11"/>
  <c r="F19" i="12" s="1"/>
  <c r="F36" i="11"/>
  <c r="E36" i="11"/>
  <c r="G36" i="11" s="1"/>
  <c r="C19" i="12" s="1"/>
  <c r="D36" i="11"/>
  <c r="B36" i="11"/>
  <c r="B19" i="12" s="1"/>
  <c r="L35" i="11"/>
  <c r="S18" i="12" s="1"/>
  <c r="I35" i="11"/>
  <c r="J18" i="12" s="1"/>
  <c r="F35" i="11"/>
  <c r="E35" i="11"/>
  <c r="G35" i="11" s="1"/>
  <c r="D18" i="12" s="1"/>
  <c r="D35" i="11"/>
  <c r="B35" i="11"/>
  <c r="L34" i="11"/>
  <c r="R18" i="12" s="1"/>
  <c r="T18" i="12" s="1"/>
  <c r="K10" i="22" s="1"/>
  <c r="H34" i="11"/>
  <c r="F18" i="12" s="1"/>
  <c r="D34" i="11"/>
  <c r="B34" i="11"/>
  <c r="B18" i="12" s="1"/>
  <c r="L33" i="11"/>
  <c r="S17" i="12" s="1"/>
  <c r="H33" i="11"/>
  <c r="G17" i="12" s="1"/>
  <c r="E33" i="11"/>
  <c r="G33" i="11" s="1"/>
  <c r="D17" i="12" s="1"/>
  <c r="D33" i="11"/>
  <c r="B33" i="11"/>
  <c r="L32" i="11"/>
  <c r="R17" i="12" s="1"/>
  <c r="I32" i="11"/>
  <c r="I17" i="12" s="1"/>
  <c r="E32" i="11"/>
  <c r="G32" i="11" s="1"/>
  <c r="C17" i="12" s="1"/>
  <c r="E17" i="12" s="1"/>
  <c r="B9" i="22" s="1"/>
  <c r="B32" i="11"/>
  <c r="B17" i="12" s="1"/>
  <c r="M31" i="11"/>
  <c r="L31" i="11"/>
  <c r="S16" i="12" s="1"/>
  <c r="H31" i="11"/>
  <c r="G16" i="12" s="1"/>
  <c r="F31" i="11"/>
  <c r="K31" i="11" s="1"/>
  <c r="P16" i="12" s="1"/>
  <c r="E31" i="11"/>
  <c r="G31" i="11" s="1"/>
  <c r="D16" i="12" s="1"/>
  <c r="D31" i="11"/>
  <c r="B31" i="11"/>
  <c r="L30" i="11"/>
  <c r="R16" i="12" s="1"/>
  <c r="H30" i="11"/>
  <c r="F16" i="12" s="1"/>
  <c r="F30" i="11"/>
  <c r="K30" i="11" s="1"/>
  <c r="O16" i="12" s="1"/>
  <c r="E30" i="11"/>
  <c r="G30" i="11" s="1"/>
  <c r="C16" i="12" s="1"/>
  <c r="D30" i="11"/>
  <c r="B30" i="11"/>
  <c r="B16" i="12" s="1"/>
  <c r="L29" i="11"/>
  <c r="S15" i="12" s="1"/>
  <c r="F29" i="11"/>
  <c r="E29" i="11"/>
  <c r="G29" i="11" s="1"/>
  <c r="D15" i="12" s="1"/>
  <c r="D29" i="11"/>
  <c r="B29" i="11"/>
  <c r="M28" i="11"/>
  <c r="L28" i="11"/>
  <c r="R15" i="12" s="1"/>
  <c r="F28" i="11"/>
  <c r="U15" i="12" s="1"/>
  <c r="V15" i="12" s="1"/>
  <c r="B15" i="23" s="1"/>
  <c r="E28" i="11"/>
  <c r="G28" i="11" s="1"/>
  <c r="C15" i="12" s="1"/>
  <c r="D28" i="11"/>
  <c r="B28" i="11"/>
  <c r="B15" i="12" s="1"/>
  <c r="L27" i="11"/>
  <c r="S14" i="12" s="1"/>
  <c r="G27" i="11"/>
  <c r="D14" i="12" s="1"/>
  <c r="F27" i="11"/>
  <c r="E27" i="11"/>
  <c r="D27" i="11"/>
  <c r="B27" i="11"/>
  <c r="L26" i="11"/>
  <c r="R14" i="12" s="1"/>
  <c r="H26" i="11"/>
  <c r="F14" i="12" s="1"/>
  <c r="L25" i="11"/>
  <c r="S13" i="12" s="1"/>
  <c r="H25" i="11"/>
  <c r="G13" i="12" s="1"/>
  <c r="E25" i="11"/>
  <c r="G25" i="11" s="1"/>
  <c r="D13" i="12" s="1"/>
  <c r="D25" i="11"/>
  <c r="L24" i="11"/>
  <c r="R13" i="12" s="1"/>
  <c r="B24" i="11"/>
  <c r="B13" i="12" s="1"/>
  <c r="L23" i="11"/>
  <c r="S12" i="12" s="1"/>
  <c r="I23" i="11"/>
  <c r="J12" i="12" s="1"/>
  <c r="H23" i="11"/>
  <c r="G12" i="12" s="1"/>
  <c r="F23" i="11"/>
  <c r="M23" i="11" s="1"/>
  <c r="L22" i="11"/>
  <c r="R12" i="12" s="1"/>
  <c r="I22" i="11"/>
  <c r="I12" i="12" s="1"/>
  <c r="H22" i="11"/>
  <c r="F12" i="12" s="1"/>
  <c r="B22" i="11"/>
  <c r="B12" i="12" s="1"/>
  <c r="L21" i="11"/>
  <c r="S11" i="12" s="1"/>
  <c r="H21" i="11"/>
  <c r="G11" i="12" s="1"/>
  <c r="F21" i="11"/>
  <c r="K21" i="11" s="1"/>
  <c r="P11" i="12" s="1"/>
  <c r="E21" i="11"/>
  <c r="G21" i="11" s="1"/>
  <c r="D11" i="12" s="1"/>
  <c r="B21" i="11"/>
  <c r="L20" i="11"/>
  <c r="R11" i="12" s="1"/>
  <c r="E20" i="11"/>
  <c r="G20" i="11" s="1"/>
  <c r="C11" i="12" s="1"/>
  <c r="B20" i="11"/>
  <c r="B11" i="12" s="1"/>
  <c r="L19" i="11"/>
  <c r="S10" i="12" s="1"/>
  <c r="B19" i="11"/>
  <c r="L18" i="11"/>
  <c r="R10" i="12" s="1"/>
  <c r="H18" i="11"/>
  <c r="F10" i="12" s="1"/>
  <c r="D18" i="11"/>
  <c r="B18" i="11"/>
  <c r="B10" i="12" s="1"/>
  <c r="L17" i="11"/>
  <c r="S9" i="12" s="1"/>
  <c r="F17" i="11"/>
  <c r="M17" i="11" s="1"/>
  <c r="D17" i="11"/>
  <c r="B17" i="11"/>
  <c r="L16" i="11"/>
  <c r="R9" i="12" s="1"/>
  <c r="D16" i="11"/>
  <c r="B16" i="11"/>
  <c r="B9" i="12" s="1"/>
  <c r="L15" i="11"/>
  <c r="S8" i="12" s="1"/>
  <c r="B15" i="11"/>
  <c r="L14" i="11"/>
  <c r="R8" i="12" s="1"/>
  <c r="B14" i="11"/>
  <c r="B8" i="12" s="1"/>
  <c r="L13" i="11"/>
  <c r="S7" i="12" s="1"/>
  <c r="H13" i="11"/>
  <c r="G7" i="12" s="1"/>
  <c r="B13" i="11"/>
  <c r="L12" i="11"/>
  <c r="R7" i="12" s="1"/>
  <c r="H12" i="11"/>
  <c r="F7" i="12" s="1"/>
  <c r="H7" i="12" s="1"/>
  <c r="D4" i="22" s="1"/>
  <c r="F12" i="11"/>
  <c r="U7" i="12" s="1"/>
  <c r="V7" i="12" s="1"/>
  <c r="B7" i="23" s="1"/>
  <c r="E12" i="11"/>
  <c r="G12" i="11" s="1"/>
  <c r="C7" i="12" s="1"/>
  <c r="B12" i="11"/>
  <c r="B7" i="12" s="1"/>
  <c r="L11" i="11"/>
  <c r="S6" i="12" s="1"/>
  <c r="B11" i="11"/>
  <c r="L10" i="11"/>
  <c r="R6" i="12" s="1"/>
  <c r="L9" i="11"/>
  <c r="S5" i="12" s="1"/>
  <c r="B9" i="11"/>
  <c r="L8" i="11"/>
  <c r="R5" i="12" s="1"/>
  <c r="B8" i="11"/>
  <c r="B5" i="12" s="1"/>
  <c r="L7" i="11"/>
  <c r="S4" i="12" s="1"/>
  <c r="E7" i="11"/>
  <c r="G7" i="11" s="1"/>
  <c r="D4" i="12" s="1"/>
  <c r="L6" i="11"/>
  <c r="R4" i="12" s="1"/>
  <c r="L5" i="11"/>
  <c r="S3" i="12" s="1"/>
  <c r="L4" i="11"/>
  <c r="R3" i="12" s="1"/>
  <c r="H4" i="11"/>
  <c r="F3" i="12" s="1"/>
  <c r="L3" i="11"/>
  <c r="S2" i="12" s="1"/>
  <c r="B3" i="11"/>
  <c r="L2" i="11"/>
  <c r="R2" i="12" s="1"/>
  <c r="B2" i="11"/>
  <c r="B2" i="12" s="1"/>
  <c r="P53" i="10"/>
  <c r="O53" i="10"/>
  <c r="N53" i="10"/>
  <c r="M53" i="10"/>
  <c r="L53" i="10"/>
  <c r="K53" i="10"/>
  <c r="J53" i="10"/>
  <c r="G53" i="10"/>
  <c r="F53" i="10"/>
  <c r="E53" i="10"/>
  <c r="D53" i="10"/>
  <c r="C53" i="10"/>
  <c r="B53" i="10"/>
  <c r="A53" i="10"/>
  <c r="P52" i="10"/>
  <c r="O52" i="10"/>
  <c r="N52" i="10"/>
  <c r="M52" i="10"/>
  <c r="L52" i="10"/>
  <c r="K52" i="10"/>
  <c r="J52" i="10"/>
  <c r="G52" i="10"/>
  <c r="F52" i="10"/>
  <c r="E52" i="10"/>
  <c r="D52" i="10"/>
  <c r="C52" i="10"/>
  <c r="B52" i="10"/>
  <c r="A52" i="10"/>
  <c r="P51" i="10"/>
  <c r="O51" i="10"/>
  <c r="N51" i="10"/>
  <c r="M51" i="10"/>
  <c r="L51" i="10"/>
  <c r="K51" i="10"/>
  <c r="J51" i="10"/>
  <c r="G51" i="10"/>
  <c r="F51" i="10"/>
  <c r="E51" i="10"/>
  <c r="D51" i="10"/>
  <c r="C51" i="10"/>
  <c r="B51" i="10"/>
  <c r="A51" i="10"/>
  <c r="P50" i="10"/>
  <c r="O50" i="10"/>
  <c r="N50" i="10"/>
  <c r="M50" i="10"/>
  <c r="L50" i="10"/>
  <c r="K50" i="10"/>
  <c r="J50" i="10"/>
  <c r="G50" i="10"/>
  <c r="F50" i="10"/>
  <c r="E50" i="10"/>
  <c r="D50" i="10"/>
  <c r="C50" i="10"/>
  <c r="B50" i="10"/>
  <c r="A50" i="10"/>
  <c r="P49" i="10"/>
  <c r="O49" i="10"/>
  <c r="N49" i="10"/>
  <c r="M49" i="10"/>
  <c r="L49" i="10"/>
  <c r="K49" i="10"/>
  <c r="J49" i="10"/>
  <c r="G49" i="10"/>
  <c r="F49" i="10"/>
  <c r="E49" i="10"/>
  <c r="D49" i="10"/>
  <c r="C49" i="10"/>
  <c r="B49" i="10"/>
  <c r="A49" i="10"/>
  <c r="P48" i="10"/>
  <c r="O48" i="10"/>
  <c r="N48" i="10"/>
  <c r="M48" i="10"/>
  <c r="L48" i="10"/>
  <c r="K48" i="10"/>
  <c r="J48" i="10"/>
  <c r="G48" i="10"/>
  <c r="F48" i="10"/>
  <c r="E48" i="10"/>
  <c r="D48" i="10"/>
  <c r="C48" i="10"/>
  <c r="B48" i="10"/>
  <c r="A48" i="10"/>
  <c r="P47" i="10"/>
  <c r="O47" i="10"/>
  <c r="N47" i="10"/>
  <c r="M47" i="10"/>
  <c r="L47" i="10"/>
  <c r="K47" i="10"/>
  <c r="J47" i="10"/>
  <c r="G47" i="10"/>
  <c r="F47" i="10"/>
  <c r="E47" i="10"/>
  <c r="D47" i="10"/>
  <c r="C47" i="10"/>
  <c r="B47" i="10"/>
  <c r="A47" i="10"/>
  <c r="P46" i="10"/>
  <c r="O46" i="10"/>
  <c r="N46" i="10"/>
  <c r="M46" i="10"/>
  <c r="L46" i="10"/>
  <c r="K46" i="10"/>
  <c r="J46" i="10"/>
  <c r="G46" i="10"/>
  <c r="F46" i="10"/>
  <c r="E46" i="10"/>
  <c r="D46" i="10"/>
  <c r="C46" i="10"/>
  <c r="B46" i="10"/>
  <c r="A46" i="10"/>
  <c r="P45" i="10"/>
  <c r="O45" i="10"/>
  <c r="N45" i="10"/>
  <c r="M45" i="10"/>
  <c r="L45" i="10"/>
  <c r="K45" i="10"/>
  <c r="J45" i="10"/>
  <c r="G45" i="10"/>
  <c r="F45" i="10"/>
  <c r="E45" i="10"/>
  <c r="D45" i="10"/>
  <c r="C45" i="10"/>
  <c r="B45" i="10"/>
  <c r="A45" i="10"/>
  <c r="P44" i="10"/>
  <c r="O44" i="10"/>
  <c r="N44" i="10"/>
  <c r="M44" i="10"/>
  <c r="L44" i="10"/>
  <c r="K44" i="10"/>
  <c r="J44" i="10"/>
  <c r="G44" i="10"/>
  <c r="F44" i="10"/>
  <c r="E44" i="10"/>
  <c r="D44" i="10"/>
  <c r="C44" i="10"/>
  <c r="B44" i="10"/>
  <c r="A44" i="10"/>
  <c r="P43" i="10"/>
  <c r="O43" i="10"/>
  <c r="N43" i="10"/>
  <c r="M43" i="10"/>
  <c r="L43" i="10"/>
  <c r="K43" i="10"/>
  <c r="J43" i="10"/>
  <c r="G43" i="10"/>
  <c r="F43" i="10"/>
  <c r="E43" i="10"/>
  <c r="D43" i="10"/>
  <c r="C43" i="10"/>
  <c r="B43" i="10"/>
  <c r="A43" i="10"/>
  <c r="P42" i="10"/>
  <c r="O42" i="10"/>
  <c r="N42" i="10"/>
  <c r="M42" i="10"/>
  <c r="L42" i="10"/>
  <c r="K42" i="10"/>
  <c r="J42" i="10"/>
  <c r="G42" i="10"/>
  <c r="F42" i="10"/>
  <c r="E42" i="10"/>
  <c r="D42" i="10"/>
  <c r="C42" i="10"/>
  <c r="B42" i="10"/>
  <c r="A42" i="10"/>
  <c r="P41" i="10"/>
  <c r="O41" i="10"/>
  <c r="N41" i="10"/>
  <c r="M41" i="10"/>
  <c r="L41" i="10"/>
  <c r="K41" i="10"/>
  <c r="J41" i="10"/>
  <c r="G41" i="10"/>
  <c r="F41" i="10"/>
  <c r="E41" i="10"/>
  <c r="D41" i="10"/>
  <c r="C41" i="10"/>
  <c r="B41" i="10"/>
  <c r="A41" i="10"/>
  <c r="P40" i="10"/>
  <c r="O40" i="10"/>
  <c r="N40" i="10"/>
  <c r="M40" i="10"/>
  <c r="L40" i="10"/>
  <c r="K40" i="10"/>
  <c r="J40" i="10"/>
  <c r="G40" i="10"/>
  <c r="F40" i="10"/>
  <c r="E40" i="10"/>
  <c r="D40" i="10"/>
  <c r="C40" i="10"/>
  <c r="B40" i="10"/>
  <c r="A40" i="10"/>
  <c r="P39" i="10"/>
  <c r="O39" i="10"/>
  <c r="N39" i="10"/>
  <c r="M39" i="10"/>
  <c r="L39" i="10"/>
  <c r="K39" i="10"/>
  <c r="J39" i="10"/>
  <c r="G39" i="10"/>
  <c r="F39" i="10"/>
  <c r="E39" i="10"/>
  <c r="D39" i="10"/>
  <c r="C39" i="10"/>
  <c r="B39" i="10"/>
  <c r="A39" i="10"/>
  <c r="P38" i="10"/>
  <c r="O38" i="10"/>
  <c r="N38" i="10"/>
  <c r="M38" i="10"/>
  <c r="L38" i="10"/>
  <c r="K38" i="10"/>
  <c r="J38" i="10"/>
  <c r="G38" i="10"/>
  <c r="F38" i="10"/>
  <c r="E38" i="10"/>
  <c r="D38" i="10"/>
  <c r="C38" i="10"/>
  <c r="B38" i="10"/>
  <c r="A38" i="10"/>
  <c r="P37" i="10"/>
  <c r="O37" i="10"/>
  <c r="N37" i="10"/>
  <c r="M37" i="10"/>
  <c r="L37" i="10"/>
  <c r="K37" i="10"/>
  <c r="J37" i="10"/>
  <c r="G37" i="10"/>
  <c r="F37" i="10"/>
  <c r="E37" i="10"/>
  <c r="D37" i="10"/>
  <c r="C37" i="10"/>
  <c r="B37" i="10"/>
  <c r="A37" i="10"/>
  <c r="P36" i="10"/>
  <c r="O36" i="10"/>
  <c r="N36" i="10"/>
  <c r="M36" i="10"/>
  <c r="L36" i="10"/>
  <c r="K36" i="10"/>
  <c r="J36" i="10"/>
  <c r="G36" i="10"/>
  <c r="F36" i="10"/>
  <c r="E36" i="10"/>
  <c r="D36" i="10"/>
  <c r="C36" i="10"/>
  <c r="B36" i="10"/>
  <c r="A36" i="10"/>
  <c r="P35" i="10"/>
  <c r="O35" i="10"/>
  <c r="N35" i="10"/>
  <c r="M35" i="10"/>
  <c r="L35" i="10"/>
  <c r="K35" i="10"/>
  <c r="J35" i="10"/>
  <c r="G35" i="10"/>
  <c r="F35" i="10"/>
  <c r="E35" i="10"/>
  <c r="D35" i="10"/>
  <c r="C35" i="10"/>
  <c r="B35" i="10"/>
  <c r="A35" i="10"/>
  <c r="P34" i="10"/>
  <c r="O34" i="10"/>
  <c r="N34" i="10"/>
  <c r="M34" i="10"/>
  <c r="L34" i="10"/>
  <c r="K34" i="10"/>
  <c r="J34" i="10"/>
  <c r="G34" i="10"/>
  <c r="F34" i="10"/>
  <c r="E34" i="10"/>
  <c r="D34" i="10"/>
  <c r="C34" i="10"/>
  <c r="B34" i="10"/>
  <c r="A34" i="10"/>
  <c r="P33" i="10"/>
  <c r="O33" i="10"/>
  <c r="N33" i="10"/>
  <c r="M33" i="10"/>
  <c r="L33" i="10"/>
  <c r="K33" i="10"/>
  <c r="J33" i="10"/>
  <c r="G33" i="10"/>
  <c r="F33" i="10"/>
  <c r="E33" i="10"/>
  <c r="D33" i="10"/>
  <c r="C33" i="10"/>
  <c r="B33" i="10"/>
  <c r="A33" i="10"/>
  <c r="P32" i="10"/>
  <c r="O32" i="10"/>
  <c r="N32" i="10"/>
  <c r="M32" i="10"/>
  <c r="L32" i="10"/>
  <c r="K32" i="10"/>
  <c r="J32" i="10"/>
  <c r="G32" i="10"/>
  <c r="F32" i="10"/>
  <c r="E32" i="10"/>
  <c r="D32" i="10"/>
  <c r="C32" i="10"/>
  <c r="B32" i="10"/>
  <c r="A32" i="10"/>
  <c r="P31" i="10"/>
  <c r="O31" i="10"/>
  <c r="N31" i="10"/>
  <c r="M31" i="10"/>
  <c r="L31" i="10"/>
  <c r="K31" i="10"/>
  <c r="J31" i="10"/>
  <c r="G31" i="10"/>
  <c r="F31" i="10"/>
  <c r="E31" i="10"/>
  <c r="D31" i="10"/>
  <c r="C31" i="10"/>
  <c r="B31" i="10"/>
  <c r="A31" i="10"/>
  <c r="P30" i="10"/>
  <c r="O30" i="10"/>
  <c r="N30" i="10"/>
  <c r="M30" i="10"/>
  <c r="L30" i="10"/>
  <c r="K30" i="10"/>
  <c r="J30" i="10"/>
  <c r="G30" i="10"/>
  <c r="F30" i="10"/>
  <c r="E30" i="10"/>
  <c r="D30" i="10"/>
  <c r="C30" i="10"/>
  <c r="B30" i="10"/>
  <c r="A30" i="10"/>
  <c r="P29" i="10"/>
  <c r="O29" i="10"/>
  <c r="N29" i="10"/>
  <c r="M29" i="10"/>
  <c r="L29" i="10"/>
  <c r="K29" i="10"/>
  <c r="J29" i="10"/>
  <c r="G29" i="10"/>
  <c r="F29" i="10"/>
  <c r="E29" i="10"/>
  <c r="D29" i="10"/>
  <c r="C29" i="10"/>
  <c r="B29" i="10"/>
  <c r="A29" i="10"/>
  <c r="P28" i="10"/>
  <c r="O28" i="10"/>
  <c r="N28" i="10"/>
  <c r="M28" i="10"/>
  <c r="L28" i="10"/>
  <c r="K28" i="10"/>
  <c r="J28" i="10"/>
  <c r="G28" i="10"/>
  <c r="F28" i="10"/>
  <c r="E28" i="10"/>
  <c r="D28" i="10"/>
  <c r="C28" i="10"/>
  <c r="B28" i="10"/>
  <c r="A28" i="10"/>
  <c r="P27" i="10"/>
  <c r="O27" i="10"/>
  <c r="N27" i="10"/>
  <c r="M27" i="10"/>
  <c r="L27" i="10"/>
  <c r="K27" i="10"/>
  <c r="J27" i="10"/>
  <c r="G27" i="10"/>
  <c r="F27" i="10"/>
  <c r="E27" i="10"/>
  <c r="D27" i="10"/>
  <c r="C27" i="10"/>
  <c r="B27" i="10"/>
  <c r="A27" i="10"/>
  <c r="P26" i="10"/>
  <c r="O26" i="10"/>
  <c r="N26" i="10"/>
  <c r="M26" i="10"/>
  <c r="L26" i="10"/>
  <c r="K26" i="10"/>
  <c r="J26" i="10"/>
  <c r="G26" i="10"/>
  <c r="F26" i="10"/>
  <c r="E26" i="10"/>
  <c r="D26" i="10"/>
  <c r="C26" i="10"/>
  <c r="B26" i="10"/>
  <c r="A26" i="10"/>
  <c r="P25" i="10"/>
  <c r="O25" i="10"/>
  <c r="N25" i="10"/>
  <c r="M25" i="10"/>
  <c r="L25" i="10"/>
  <c r="K25" i="10"/>
  <c r="J25" i="10"/>
  <c r="G25" i="10"/>
  <c r="F25" i="10"/>
  <c r="E25" i="10"/>
  <c r="D25" i="10"/>
  <c r="C25" i="10"/>
  <c r="B25" i="10"/>
  <c r="A25" i="10"/>
  <c r="P24" i="10"/>
  <c r="O24" i="10"/>
  <c r="N24" i="10"/>
  <c r="M24" i="10"/>
  <c r="L24" i="10"/>
  <c r="K24" i="10"/>
  <c r="J24" i="10"/>
  <c r="G24" i="10"/>
  <c r="F24" i="10"/>
  <c r="E24" i="10"/>
  <c r="D24" i="10"/>
  <c r="C24" i="10"/>
  <c r="B24" i="10"/>
  <c r="A24" i="10"/>
  <c r="P23" i="10"/>
  <c r="O23" i="10"/>
  <c r="N23" i="10"/>
  <c r="M23" i="10"/>
  <c r="L23" i="10"/>
  <c r="K23" i="10"/>
  <c r="J23" i="10"/>
  <c r="G23" i="10"/>
  <c r="F23" i="10"/>
  <c r="E23" i="10"/>
  <c r="D23" i="10"/>
  <c r="C23" i="10"/>
  <c r="B23" i="10"/>
  <c r="A23" i="10"/>
  <c r="P22" i="10"/>
  <c r="O22" i="10"/>
  <c r="N22" i="10"/>
  <c r="M22" i="10"/>
  <c r="L22" i="10"/>
  <c r="K22" i="10"/>
  <c r="J22" i="10"/>
  <c r="G22" i="10"/>
  <c r="F22" i="10"/>
  <c r="E22" i="10"/>
  <c r="D22" i="10"/>
  <c r="C22" i="10"/>
  <c r="B22" i="10"/>
  <c r="A22" i="10"/>
  <c r="P21" i="10"/>
  <c r="O21" i="10"/>
  <c r="N21" i="10"/>
  <c r="M21" i="10"/>
  <c r="L21" i="10"/>
  <c r="K21" i="10"/>
  <c r="J21" i="10"/>
  <c r="G21" i="10"/>
  <c r="F21" i="10"/>
  <c r="E21" i="10"/>
  <c r="D21" i="10"/>
  <c r="C21" i="10"/>
  <c r="B21" i="10"/>
  <c r="A21" i="10"/>
  <c r="P20" i="10"/>
  <c r="O20" i="10"/>
  <c r="N20" i="10"/>
  <c r="M20" i="10"/>
  <c r="L20" i="10"/>
  <c r="K20" i="10"/>
  <c r="J20" i="10"/>
  <c r="G20" i="10"/>
  <c r="F20" i="10"/>
  <c r="E20" i="10"/>
  <c r="D20" i="10"/>
  <c r="C20" i="10"/>
  <c r="B20" i="10"/>
  <c r="A20" i="10"/>
  <c r="P19" i="10"/>
  <c r="O19" i="10"/>
  <c r="N19" i="10"/>
  <c r="M19" i="10"/>
  <c r="L19" i="10"/>
  <c r="K19" i="10"/>
  <c r="J19" i="10"/>
  <c r="G19" i="10"/>
  <c r="F19" i="10"/>
  <c r="E19" i="10"/>
  <c r="D19" i="10"/>
  <c r="C19" i="10"/>
  <c r="B19" i="10"/>
  <c r="A19" i="10"/>
  <c r="P18" i="10"/>
  <c r="O18" i="10"/>
  <c r="N18" i="10"/>
  <c r="M18" i="10"/>
  <c r="L18" i="10"/>
  <c r="K18" i="10"/>
  <c r="J18" i="10"/>
  <c r="G18" i="10"/>
  <c r="F18" i="10"/>
  <c r="E18" i="10"/>
  <c r="D18" i="10"/>
  <c r="C18" i="10"/>
  <c r="B18" i="10"/>
  <c r="A18" i="10"/>
  <c r="P17" i="10"/>
  <c r="O17" i="10"/>
  <c r="N17" i="10"/>
  <c r="M17" i="10"/>
  <c r="L17" i="10"/>
  <c r="K17" i="10"/>
  <c r="J17" i="10"/>
  <c r="G17" i="10"/>
  <c r="F17" i="10"/>
  <c r="E17" i="10"/>
  <c r="D17" i="10"/>
  <c r="C17" i="10"/>
  <c r="B17" i="10"/>
  <c r="A17" i="10"/>
  <c r="P16" i="10"/>
  <c r="O16" i="10"/>
  <c r="N16" i="10"/>
  <c r="M16" i="10"/>
  <c r="L16" i="10"/>
  <c r="K16" i="10"/>
  <c r="J16" i="10"/>
  <c r="G16" i="10"/>
  <c r="F16" i="10"/>
  <c r="E16" i="10"/>
  <c r="D16" i="10"/>
  <c r="C16" i="10"/>
  <c r="B16" i="10"/>
  <c r="A16" i="10"/>
  <c r="P15" i="10"/>
  <c r="O15" i="10"/>
  <c r="N15" i="10"/>
  <c r="M15" i="10"/>
  <c r="L15" i="10"/>
  <c r="K15" i="10"/>
  <c r="J15" i="10"/>
  <c r="G15" i="10"/>
  <c r="F15" i="10"/>
  <c r="E15" i="10"/>
  <c r="D15" i="10"/>
  <c r="C15" i="10"/>
  <c r="B15" i="10"/>
  <c r="A15" i="10"/>
  <c r="P14" i="10"/>
  <c r="O14" i="10"/>
  <c r="N14" i="10"/>
  <c r="M14" i="10"/>
  <c r="L14" i="10"/>
  <c r="K14" i="10"/>
  <c r="J14" i="10"/>
  <c r="G14" i="10"/>
  <c r="F14" i="10"/>
  <c r="E14" i="10"/>
  <c r="D14" i="10"/>
  <c r="C14" i="10"/>
  <c r="B14" i="10"/>
  <c r="A14" i="10"/>
  <c r="P13" i="10"/>
  <c r="O13" i="10"/>
  <c r="N13" i="10"/>
  <c r="M13" i="10"/>
  <c r="L13" i="10"/>
  <c r="K13" i="10"/>
  <c r="J13" i="10"/>
  <c r="G13" i="10"/>
  <c r="F13" i="10"/>
  <c r="E13" i="10"/>
  <c r="D13" i="10"/>
  <c r="C13" i="10"/>
  <c r="B13" i="10"/>
  <c r="A13" i="10"/>
  <c r="P12" i="10"/>
  <c r="O12" i="10"/>
  <c r="N12" i="10"/>
  <c r="M12" i="10"/>
  <c r="L12" i="10"/>
  <c r="K12" i="10"/>
  <c r="J12" i="10"/>
  <c r="G12" i="10"/>
  <c r="F12" i="10"/>
  <c r="E12" i="10"/>
  <c r="D12" i="10"/>
  <c r="C12" i="10"/>
  <c r="B12" i="10"/>
  <c r="A12" i="10"/>
  <c r="P11" i="10"/>
  <c r="O11" i="10"/>
  <c r="N11" i="10"/>
  <c r="M11" i="10"/>
  <c r="L11" i="10"/>
  <c r="K11" i="10"/>
  <c r="J11" i="10"/>
  <c r="G11" i="10"/>
  <c r="F11" i="10"/>
  <c r="E11" i="10"/>
  <c r="D11" i="10"/>
  <c r="C11" i="10"/>
  <c r="B11" i="10"/>
  <c r="A11" i="10"/>
  <c r="P10" i="10"/>
  <c r="O10" i="10"/>
  <c r="N10" i="10"/>
  <c r="M10" i="10"/>
  <c r="L10" i="10"/>
  <c r="K10" i="10"/>
  <c r="J10" i="10"/>
  <c r="G10" i="10"/>
  <c r="F10" i="10"/>
  <c r="E10" i="10"/>
  <c r="D10" i="10"/>
  <c r="C10" i="10"/>
  <c r="B10" i="10"/>
  <c r="A10" i="10"/>
  <c r="P9" i="10"/>
  <c r="O9" i="10"/>
  <c r="N9" i="10"/>
  <c r="M9" i="10"/>
  <c r="L9" i="10"/>
  <c r="K9" i="10"/>
  <c r="J9" i="10"/>
  <c r="G9" i="10"/>
  <c r="F9" i="10"/>
  <c r="E9" i="10"/>
  <c r="D9" i="10"/>
  <c r="C9" i="10"/>
  <c r="B9" i="10"/>
  <c r="A9" i="10"/>
  <c r="P8" i="10"/>
  <c r="O8" i="10"/>
  <c r="N8" i="10"/>
  <c r="M8" i="10"/>
  <c r="L8" i="10"/>
  <c r="K8" i="10"/>
  <c r="J8" i="10"/>
  <c r="G8" i="10"/>
  <c r="F8" i="10"/>
  <c r="E8" i="10"/>
  <c r="D8" i="10"/>
  <c r="C8" i="10"/>
  <c r="B8" i="10"/>
  <c r="A8" i="10"/>
  <c r="P7" i="10"/>
  <c r="O7" i="10"/>
  <c r="N7" i="10"/>
  <c r="M7" i="10"/>
  <c r="L7" i="10"/>
  <c r="K7" i="10"/>
  <c r="J7" i="10"/>
  <c r="G7" i="10"/>
  <c r="F7" i="10"/>
  <c r="E7" i="10"/>
  <c r="D7" i="10"/>
  <c r="C7" i="10"/>
  <c r="B7" i="10"/>
  <c r="A7" i="10"/>
  <c r="P6" i="10"/>
  <c r="O6" i="10"/>
  <c r="N6" i="10"/>
  <c r="M6" i="10"/>
  <c r="L6" i="10"/>
  <c r="K6" i="10"/>
  <c r="J6" i="10"/>
  <c r="G6" i="10"/>
  <c r="F6" i="10"/>
  <c r="E6" i="10"/>
  <c r="D6" i="10"/>
  <c r="C6" i="10"/>
  <c r="B6" i="10"/>
  <c r="A6" i="10"/>
  <c r="P5" i="10"/>
  <c r="O5" i="10"/>
  <c r="N5" i="10"/>
  <c r="M5" i="10"/>
  <c r="L5" i="10"/>
  <c r="K5" i="10"/>
  <c r="J5" i="10"/>
  <c r="G5" i="10"/>
  <c r="F5" i="10"/>
  <c r="E5" i="10"/>
  <c r="D5" i="10"/>
  <c r="C5" i="10"/>
  <c r="B5" i="10"/>
  <c r="A5" i="10"/>
  <c r="P4" i="10"/>
  <c r="O4" i="10"/>
  <c r="N4" i="10"/>
  <c r="M4" i="10"/>
  <c r="L4" i="10"/>
  <c r="K4" i="10"/>
  <c r="J4" i="10"/>
  <c r="G4" i="10"/>
  <c r="F4" i="10"/>
  <c r="E4" i="10"/>
  <c r="D4" i="10"/>
  <c r="C4" i="10"/>
  <c r="B4" i="10"/>
  <c r="A4" i="10"/>
  <c r="Y53" i="9"/>
  <c r="X53" i="9"/>
  <c r="W53" i="9"/>
  <c r="V53" i="9"/>
  <c r="U53" i="9"/>
  <c r="T53" i="9"/>
  <c r="S53" i="9"/>
  <c r="R53" i="9"/>
  <c r="Q53" i="9"/>
  <c r="P53" i="9"/>
  <c r="O53" i="9"/>
  <c r="K53" i="9"/>
  <c r="J53" i="9"/>
  <c r="I53" i="9"/>
  <c r="H53" i="9"/>
  <c r="G53" i="9"/>
  <c r="F53" i="9"/>
  <c r="E53" i="9"/>
  <c r="D53" i="9"/>
  <c r="C53" i="9"/>
  <c r="B53" i="9"/>
  <c r="A53" i="9"/>
  <c r="Y52" i="9"/>
  <c r="X52" i="9"/>
  <c r="W52" i="9"/>
  <c r="V52" i="9"/>
  <c r="U52" i="9"/>
  <c r="T52" i="9"/>
  <c r="S52" i="9"/>
  <c r="R52" i="9"/>
  <c r="Q52" i="9"/>
  <c r="P52" i="9"/>
  <c r="O52" i="9"/>
  <c r="K52" i="9"/>
  <c r="J52" i="9"/>
  <c r="I52" i="9"/>
  <c r="H52" i="9"/>
  <c r="G52" i="9"/>
  <c r="F52" i="9"/>
  <c r="E52" i="9"/>
  <c r="D52" i="9"/>
  <c r="C52" i="9"/>
  <c r="B52" i="9"/>
  <c r="A52" i="9"/>
  <c r="Y51" i="9"/>
  <c r="X51" i="9"/>
  <c r="W51" i="9"/>
  <c r="V51" i="9"/>
  <c r="U51" i="9"/>
  <c r="T51" i="9"/>
  <c r="S51" i="9"/>
  <c r="R51" i="9"/>
  <c r="Q51" i="9"/>
  <c r="P51" i="9"/>
  <c r="O51" i="9"/>
  <c r="K51" i="9"/>
  <c r="J51" i="9"/>
  <c r="I51" i="9"/>
  <c r="H51" i="9"/>
  <c r="G51" i="9"/>
  <c r="F51" i="9"/>
  <c r="E51" i="9"/>
  <c r="D51" i="9"/>
  <c r="C51" i="9"/>
  <c r="B51" i="9"/>
  <c r="A51" i="9"/>
  <c r="Y50" i="9"/>
  <c r="X50" i="9"/>
  <c r="W50" i="9"/>
  <c r="V50" i="9"/>
  <c r="U50" i="9"/>
  <c r="T50" i="9"/>
  <c r="S50" i="9"/>
  <c r="R50" i="9"/>
  <c r="Q50" i="9"/>
  <c r="P50" i="9"/>
  <c r="O50" i="9"/>
  <c r="K50" i="9"/>
  <c r="J50" i="9"/>
  <c r="I50" i="9"/>
  <c r="H50" i="9"/>
  <c r="G50" i="9"/>
  <c r="F50" i="9"/>
  <c r="E50" i="9"/>
  <c r="D50" i="9"/>
  <c r="C50" i="9"/>
  <c r="B50" i="9"/>
  <c r="A50" i="9"/>
  <c r="Y49" i="9"/>
  <c r="X49" i="9"/>
  <c r="W49" i="9"/>
  <c r="V49" i="9"/>
  <c r="U49" i="9"/>
  <c r="T49" i="9"/>
  <c r="S49" i="9"/>
  <c r="R49" i="9"/>
  <c r="Q49" i="9"/>
  <c r="P49" i="9"/>
  <c r="O49" i="9"/>
  <c r="K49" i="9"/>
  <c r="J49" i="9"/>
  <c r="I49" i="9"/>
  <c r="H49" i="9"/>
  <c r="G49" i="9"/>
  <c r="F49" i="9"/>
  <c r="E49" i="9"/>
  <c r="D49" i="9"/>
  <c r="C49" i="9"/>
  <c r="B49" i="9"/>
  <c r="A49" i="9"/>
  <c r="Y48" i="9"/>
  <c r="X48" i="9"/>
  <c r="W48" i="9"/>
  <c r="V48" i="9"/>
  <c r="U48" i="9"/>
  <c r="T48" i="9"/>
  <c r="S48" i="9"/>
  <c r="R48" i="9"/>
  <c r="Q48" i="9"/>
  <c r="P48" i="9"/>
  <c r="O48" i="9"/>
  <c r="K48" i="9"/>
  <c r="J48" i="9"/>
  <c r="I48" i="9"/>
  <c r="H48" i="9"/>
  <c r="G48" i="9"/>
  <c r="F48" i="9"/>
  <c r="E48" i="9"/>
  <c r="D48" i="9"/>
  <c r="C48" i="9"/>
  <c r="B48" i="9"/>
  <c r="A48" i="9"/>
  <c r="Y47" i="9"/>
  <c r="X47" i="9"/>
  <c r="W47" i="9"/>
  <c r="V47" i="9"/>
  <c r="U47" i="9"/>
  <c r="T47" i="9"/>
  <c r="S47" i="9"/>
  <c r="R47" i="9"/>
  <c r="Q47" i="9"/>
  <c r="P47" i="9"/>
  <c r="O47" i="9"/>
  <c r="K47" i="9"/>
  <c r="J47" i="9"/>
  <c r="I47" i="9"/>
  <c r="H47" i="9"/>
  <c r="G47" i="9"/>
  <c r="F47" i="9"/>
  <c r="E47" i="9"/>
  <c r="D47" i="9"/>
  <c r="C47" i="9"/>
  <c r="B47" i="9"/>
  <c r="A47" i="9"/>
  <c r="Y46" i="9"/>
  <c r="X46" i="9"/>
  <c r="W46" i="9"/>
  <c r="V46" i="9"/>
  <c r="U46" i="9"/>
  <c r="T46" i="9"/>
  <c r="S46" i="9"/>
  <c r="R46" i="9"/>
  <c r="Q46" i="9"/>
  <c r="P46" i="9"/>
  <c r="O46" i="9"/>
  <c r="K46" i="9"/>
  <c r="J46" i="9"/>
  <c r="I46" i="9"/>
  <c r="H46" i="9"/>
  <c r="G46" i="9"/>
  <c r="F46" i="9"/>
  <c r="E46" i="9"/>
  <c r="D46" i="9"/>
  <c r="C46" i="9"/>
  <c r="B46" i="9"/>
  <c r="A46" i="9"/>
  <c r="Y45" i="9"/>
  <c r="X45" i="9"/>
  <c r="W45" i="9"/>
  <c r="V45" i="9"/>
  <c r="U45" i="9"/>
  <c r="T45" i="9"/>
  <c r="S45" i="9"/>
  <c r="R45" i="9"/>
  <c r="Q45" i="9"/>
  <c r="P45" i="9"/>
  <c r="O45" i="9"/>
  <c r="K45" i="9"/>
  <c r="J45" i="9"/>
  <c r="I45" i="9"/>
  <c r="H45" i="9"/>
  <c r="G45" i="9"/>
  <c r="F45" i="9"/>
  <c r="E45" i="9"/>
  <c r="D45" i="9"/>
  <c r="C45" i="9"/>
  <c r="B45" i="9"/>
  <c r="A45" i="9"/>
  <c r="Y44" i="9"/>
  <c r="X44" i="9"/>
  <c r="W44" i="9"/>
  <c r="V44" i="9"/>
  <c r="U44" i="9"/>
  <c r="T44" i="9"/>
  <c r="S44" i="9"/>
  <c r="R44" i="9"/>
  <c r="Q44" i="9"/>
  <c r="P44" i="9"/>
  <c r="O44" i="9"/>
  <c r="K44" i="9"/>
  <c r="J44" i="9"/>
  <c r="I44" i="9"/>
  <c r="H44" i="9"/>
  <c r="G44" i="9"/>
  <c r="F44" i="9"/>
  <c r="E44" i="9"/>
  <c r="D44" i="9"/>
  <c r="C44" i="9"/>
  <c r="B44" i="9"/>
  <c r="A44" i="9"/>
  <c r="Y43" i="9"/>
  <c r="X43" i="9"/>
  <c r="W43" i="9"/>
  <c r="V43" i="9"/>
  <c r="U43" i="9"/>
  <c r="T43" i="9"/>
  <c r="S43" i="9"/>
  <c r="R43" i="9"/>
  <c r="Q43" i="9"/>
  <c r="P43" i="9"/>
  <c r="O43" i="9"/>
  <c r="K43" i="9"/>
  <c r="J43" i="9"/>
  <c r="I43" i="9"/>
  <c r="H43" i="9"/>
  <c r="G43" i="9"/>
  <c r="F43" i="9"/>
  <c r="E43" i="9"/>
  <c r="D43" i="9"/>
  <c r="C43" i="9"/>
  <c r="B43" i="9"/>
  <c r="A43" i="9"/>
  <c r="Y42" i="9"/>
  <c r="X42" i="9"/>
  <c r="W42" i="9"/>
  <c r="V42" i="9"/>
  <c r="U42" i="9"/>
  <c r="T42" i="9"/>
  <c r="S42" i="9"/>
  <c r="R42" i="9"/>
  <c r="Q42" i="9"/>
  <c r="P42" i="9"/>
  <c r="O42" i="9"/>
  <c r="K42" i="9"/>
  <c r="J42" i="9"/>
  <c r="I42" i="9"/>
  <c r="H42" i="9"/>
  <c r="G42" i="9"/>
  <c r="F42" i="9"/>
  <c r="E42" i="9"/>
  <c r="D42" i="9"/>
  <c r="C42" i="9"/>
  <c r="B42" i="9"/>
  <c r="A42" i="9"/>
  <c r="Y41" i="9"/>
  <c r="X41" i="9"/>
  <c r="W41" i="9"/>
  <c r="V41" i="9"/>
  <c r="U41" i="9"/>
  <c r="T41" i="9"/>
  <c r="S41" i="9"/>
  <c r="R41" i="9"/>
  <c r="Q41" i="9"/>
  <c r="P41" i="9"/>
  <c r="O41" i="9"/>
  <c r="K41" i="9"/>
  <c r="J41" i="9"/>
  <c r="I41" i="9"/>
  <c r="H41" i="9"/>
  <c r="G41" i="9"/>
  <c r="F41" i="9"/>
  <c r="E41" i="9"/>
  <c r="D41" i="9"/>
  <c r="C41" i="9"/>
  <c r="B41" i="9"/>
  <c r="A41" i="9"/>
  <c r="Y40" i="9"/>
  <c r="X40" i="9"/>
  <c r="W40" i="9"/>
  <c r="V40" i="9"/>
  <c r="U40" i="9"/>
  <c r="T40" i="9"/>
  <c r="S40" i="9"/>
  <c r="R40" i="9"/>
  <c r="Q40" i="9"/>
  <c r="P40" i="9"/>
  <c r="O40" i="9"/>
  <c r="K40" i="9"/>
  <c r="J40" i="9"/>
  <c r="I40" i="9"/>
  <c r="H40" i="9"/>
  <c r="G40" i="9"/>
  <c r="F40" i="9"/>
  <c r="E40" i="9"/>
  <c r="D40" i="9"/>
  <c r="C40" i="9"/>
  <c r="B40" i="9"/>
  <c r="A40" i="9"/>
  <c r="Y39" i="9"/>
  <c r="X39" i="9"/>
  <c r="W39" i="9"/>
  <c r="V39" i="9"/>
  <c r="U39" i="9"/>
  <c r="T39" i="9"/>
  <c r="S39" i="9"/>
  <c r="R39" i="9"/>
  <c r="Q39" i="9"/>
  <c r="P39" i="9"/>
  <c r="O39" i="9"/>
  <c r="K39" i="9"/>
  <c r="J39" i="9"/>
  <c r="I39" i="9"/>
  <c r="H39" i="9"/>
  <c r="G39" i="9"/>
  <c r="F39" i="9"/>
  <c r="E39" i="9"/>
  <c r="D39" i="9"/>
  <c r="C39" i="9"/>
  <c r="B39" i="9"/>
  <c r="A39" i="9"/>
  <c r="Y38" i="9"/>
  <c r="X38" i="9"/>
  <c r="W38" i="9"/>
  <c r="V38" i="9"/>
  <c r="U38" i="9"/>
  <c r="T38" i="9"/>
  <c r="S38" i="9"/>
  <c r="R38" i="9"/>
  <c r="Q38" i="9"/>
  <c r="P38" i="9"/>
  <c r="O38" i="9"/>
  <c r="K38" i="9"/>
  <c r="J38" i="9"/>
  <c r="I38" i="9"/>
  <c r="H38" i="9"/>
  <c r="G38" i="9"/>
  <c r="F38" i="9"/>
  <c r="E38" i="9"/>
  <c r="D38" i="9"/>
  <c r="C38" i="9"/>
  <c r="B38" i="9"/>
  <c r="A38" i="9"/>
  <c r="Y37" i="9"/>
  <c r="X37" i="9"/>
  <c r="W37" i="9"/>
  <c r="V37" i="9"/>
  <c r="U37" i="9"/>
  <c r="T37" i="9"/>
  <c r="S37" i="9"/>
  <c r="R37" i="9"/>
  <c r="Q37" i="9"/>
  <c r="P37" i="9"/>
  <c r="O37" i="9"/>
  <c r="K37" i="9"/>
  <c r="J37" i="9"/>
  <c r="I37" i="9"/>
  <c r="H37" i="9"/>
  <c r="G37" i="9"/>
  <c r="F37" i="9"/>
  <c r="E37" i="9"/>
  <c r="D37" i="9"/>
  <c r="C37" i="9"/>
  <c r="B37" i="9"/>
  <c r="A37" i="9"/>
  <c r="Y36" i="9"/>
  <c r="X36" i="9"/>
  <c r="W36" i="9"/>
  <c r="V36" i="9"/>
  <c r="U36" i="9"/>
  <c r="T36" i="9"/>
  <c r="S36" i="9"/>
  <c r="R36" i="9"/>
  <c r="Q36" i="9"/>
  <c r="P36" i="9"/>
  <c r="O36" i="9"/>
  <c r="K36" i="9"/>
  <c r="J36" i="9"/>
  <c r="I36" i="9"/>
  <c r="H36" i="9"/>
  <c r="G36" i="9"/>
  <c r="F36" i="9"/>
  <c r="E36" i="9"/>
  <c r="D36" i="9"/>
  <c r="C36" i="9"/>
  <c r="B36" i="9"/>
  <c r="A36" i="9"/>
  <c r="Y35" i="9"/>
  <c r="X35" i="9"/>
  <c r="W35" i="9"/>
  <c r="V35" i="9"/>
  <c r="U35" i="9"/>
  <c r="T35" i="9"/>
  <c r="S35" i="9"/>
  <c r="R35" i="9"/>
  <c r="Q35" i="9"/>
  <c r="P35" i="9"/>
  <c r="O35" i="9"/>
  <c r="K35" i="9"/>
  <c r="J35" i="9"/>
  <c r="I35" i="9"/>
  <c r="H35" i="9"/>
  <c r="G35" i="9"/>
  <c r="F35" i="9"/>
  <c r="E35" i="9"/>
  <c r="D35" i="9"/>
  <c r="C35" i="9"/>
  <c r="B35" i="9"/>
  <c r="A35" i="9"/>
  <c r="Y34" i="9"/>
  <c r="X34" i="9"/>
  <c r="W34" i="9"/>
  <c r="V34" i="9"/>
  <c r="U34" i="9"/>
  <c r="T34" i="9"/>
  <c r="S34" i="9"/>
  <c r="R34" i="9"/>
  <c r="Q34" i="9"/>
  <c r="P34" i="9"/>
  <c r="O34" i="9"/>
  <c r="K34" i="9"/>
  <c r="J34" i="9"/>
  <c r="I34" i="9"/>
  <c r="H34" i="9"/>
  <c r="G34" i="9"/>
  <c r="F34" i="9"/>
  <c r="E34" i="9"/>
  <c r="D34" i="9"/>
  <c r="C34" i="9"/>
  <c r="B34" i="9"/>
  <c r="A34" i="9"/>
  <c r="Y33" i="9"/>
  <c r="X33" i="9"/>
  <c r="W33" i="9"/>
  <c r="V33" i="9"/>
  <c r="U33" i="9"/>
  <c r="T33" i="9"/>
  <c r="S33" i="9"/>
  <c r="R33" i="9"/>
  <c r="Q33" i="9"/>
  <c r="P33" i="9"/>
  <c r="O33" i="9"/>
  <c r="K33" i="9"/>
  <c r="J33" i="9"/>
  <c r="I33" i="9"/>
  <c r="H33" i="9"/>
  <c r="G33" i="9"/>
  <c r="F33" i="9"/>
  <c r="E33" i="9"/>
  <c r="D33" i="9"/>
  <c r="C33" i="9"/>
  <c r="B33" i="9"/>
  <c r="A33" i="9"/>
  <c r="Y32" i="9"/>
  <c r="X32" i="9"/>
  <c r="W32" i="9"/>
  <c r="V32" i="9"/>
  <c r="U32" i="9"/>
  <c r="T32" i="9"/>
  <c r="S32" i="9"/>
  <c r="R32" i="9"/>
  <c r="Q32" i="9"/>
  <c r="P32" i="9"/>
  <c r="O32" i="9"/>
  <c r="K32" i="9"/>
  <c r="J32" i="9"/>
  <c r="I32" i="9"/>
  <c r="H32" i="9"/>
  <c r="G32" i="9"/>
  <c r="F32" i="9"/>
  <c r="E32" i="9"/>
  <c r="D32" i="9"/>
  <c r="C32" i="9"/>
  <c r="B32" i="9"/>
  <c r="A32" i="9"/>
  <c r="Y31" i="9"/>
  <c r="X31" i="9"/>
  <c r="W31" i="9"/>
  <c r="V31" i="9"/>
  <c r="U31" i="9"/>
  <c r="T31" i="9"/>
  <c r="S31" i="9"/>
  <c r="R31" i="9"/>
  <c r="Q31" i="9"/>
  <c r="P31" i="9"/>
  <c r="O31" i="9"/>
  <c r="K31" i="9"/>
  <c r="J31" i="9"/>
  <c r="I31" i="9"/>
  <c r="H31" i="9"/>
  <c r="G31" i="9"/>
  <c r="F31" i="9"/>
  <c r="E31" i="9"/>
  <c r="D31" i="9"/>
  <c r="C31" i="9"/>
  <c r="B31" i="9"/>
  <c r="A31" i="9"/>
  <c r="Y30" i="9"/>
  <c r="X30" i="9"/>
  <c r="W30" i="9"/>
  <c r="V30" i="9"/>
  <c r="U30" i="9"/>
  <c r="T30" i="9"/>
  <c r="S30" i="9"/>
  <c r="R30" i="9"/>
  <c r="Q30" i="9"/>
  <c r="P30" i="9"/>
  <c r="O30" i="9"/>
  <c r="K30" i="9"/>
  <c r="J30" i="9"/>
  <c r="I30" i="9"/>
  <c r="H30" i="9"/>
  <c r="G30" i="9"/>
  <c r="F30" i="9"/>
  <c r="E30" i="9"/>
  <c r="D30" i="9"/>
  <c r="C30" i="9"/>
  <c r="B30" i="9"/>
  <c r="A30" i="9"/>
  <c r="Y29" i="9"/>
  <c r="X29" i="9"/>
  <c r="W29" i="9"/>
  <c r="V29" i="9"/>
  <c r="U29" i="9"/>
  <c r="T29" i="9"/>
  <c r="S29" i="9"/>
  <c r="R29" i="9"/>
  <c r="Q29" i="9"/>
  <c r="P29" i="9"/>
  <c r="O29" i="9"/>
  <c r="K29" i="9"/>
  <c r="J29" i="9"/>
  <c r="I29" i="9"/>
  <c r="H29" i="9"/>
  <c r="G29" i="9"/>
  <c r="F29" i="9"/>
  <c r="E29" i="9"/>
  <c r="D29" i="9"/>
  <c r="C29" i="9"/>
  <c r="B29" i="9"/>
  <c r="A29" i="9"/>
  <c r="Y28" i="9"/>
  <c r="X28" i="9"/>
  <c r="W28" i="9"/>
  <c r="V28" i="9"/>
  <c r="U28" i="9"/>
  <c r="T28" i="9"/>
  <c r="S28" i="9"/>
  <c r="R28" i="9"/>
  <c r="Q28" i="9"/>
  <c r="P28" i="9"/>
  <c r="O28" i="9"/>
  <c r="K28" i="9"/>
  <c r="J28" i="9"/>
  <c r="I28" i="9"/>
  <c r="H28" i="9"/>
  <c r="G28" i="9"/>
  <c r="F28" i="9"/>
  <c r="E28" i="9"/>
  <c r="D28" i="9"/>
  <c r="C28" i="9"/>
  <c r="B28" i="9"/>
  <c r="A28" i="9"/>
  <c r="Y27" i="9"/>
  <c r="X27" i="9"/>
  <c r="W27" i="9"/>
  <c r="V27" i="9"/>
  <c r="U27" i="9"/>
  <c r="T27" i="9"/>
  <c r="S27" i="9"/>
  <c r="R27" i="9"/>
  <c r="Q27" i="9"/>
  <c r="P27" i="9"/>
  <c r="O27" i="9"/>
  <c r="K27" i="9"/>
  <c r="J27" i="9"/>
  <c r="I27" i="9"/>
  <c r="H27" i="9"/>
  <c r="G27" i="9"/>
  <c r="F27" i="9"/>
  <c r="E27" i="9"/>
  <c r="D27" i="9"/>
  <c r="C27" i="9"/>
  <c r="B27" i="9"/>
  <c r="A27" i="9"/>
  <c r="Y26" i="9"/>
  <c r="X26" i="9"/>
  <c r="W26" i="9"/>
  <c r="V26" i="9"/>
  <c r="U26" i="9"/>
  <c r="T26" i="9"/>
  <c r="S26" i="9"/>
  <c r="R26" i="9"/>
  <c r="Q26" i="9"/>
  <c r="P26" i="9"/>
  <c r="O26" i="9"/>
  <c r="K26" i="9"/>
  <c r="J26" i="9"/>
  <c r="I26" i="9"/>
  <c r="H26" i="9"/>
  <c r="G26" i="9"/>
  <c r="F26" i="9"/>
  <c r="E26" i="9"/>
  <c r="D26" i="9"/>
  <c r="C26" i="9"/>
  <c r="B26" i="9"/>
  <c r="A26" i="9"/>
  <c r="Y25" i="9"/>
  <c r="X25" i="9"/>
  <c r="W25" i="9"/>
  <c r="V25" i="9"/>
  <c r="U25" i="9"/>
  <c r="T25" i="9"/>
  <c r="S25" i="9"/>
  <c r="R25" i="9"/>
  <c r="Q25" i="9"/>
  <c r="P25" i="9"/>
  <c r="O25" i="9"/>
  <c r="K25" i="9"/>
  <c r="J25" i="9"/>
  <c r="I25" i="9"/>
  <c r="H25" i="9"/>
  <c r="G25" i="9"/>
  <c r="F25" i="9"/>
  <c r="E25" i="9"/>
  <c r="D25" i="9"/>
  <c r="C25" i="9"/>
  <c r="B25" i="9"/>
  <c r="A25" i="9"/>
  <c r="Y24" i="9"/>
  <c r="X24" i="9"/>
  <c r="W24" i="9"/>
  <c r="V24" i="9"/>
  <c r="U24" i="9"/>
  <c r="T24" i="9"/>
  <c r="S24" i="9"/>
  <c r="R24" i="9"/>
  <c r="Q24" i="9"/>
  <c r="P24" i="9"/>
  <c r="O24" i="9"/>
  <c r="K24" i="9"/>
  <c r="J24" i="9"/>
  <c r="I24" i="9"/>
  <c r="H24" i="9"/>
  <c r="G24" i="9"/>
  <c r="F24" i="9"/>
  <c r="E24" i="9"/>
  <c r="D24" i="9"/>
  <c r="C24" i="9"/>
  <c r="B24" i="9"/>
  <c r="A24" i="9"/>
  <c r="Y23" i="9"/>
  <c r="X23" i="9"/>
  <c r="W23" i="9"/>
  <c r="V23" i="9"/>
  <c r="U23" i="9"/>
  <c r="T23" i="9"/>
  <c r="S23" i="9"/>
  <c r="R23" i="9"/>
  <c r="Q23" i="9"/>
  <c r="P23" i="9"/>
  <c r="O23" i="9"/>
  <c r="K23" i="9"/>
  <c r="J23" i="9"/>
  <c r="I23" i="9"/>
  <c r="H23" i="9"/>
  <c r="G23" i="9"/>
  <c r="F23" i="9"/>
  <c r="E23" i="9"/>
  <c r="D23" i="9"/>
  <c r="C23" i="9"/>
  <c r="B23" i="9"/>
  <c r="A23" i="9"/>
  <c r="Y22" i="9"/>
  <c r="X22" i="9"/>
  <c r="W22" i="9"/>
  <c r="V22" i="9"/>
  <c r="U22" i="9"/>
  <c r="T22" i="9"/>
  <c r="S22" i="9"/>
  <c r="R22" i="9"/>
  <c r="Q22" i="9"/>
  <c r="P22" i="9"/>
  <c r="O22" i="9"/>
  <c r="K22" i="9"/>
  <c r="J22" i="9"/>
  <c r="I22" i="9"/>
  <c r="H22" i="9"/>
  <c r="G22" i="9"/>
  <c r="F22" i="9"/>
  <c r="E22" i="9"/>
  <c r="D22" i="9"/>
  <c r="C22" i="9"/>
  <c r="B22" i="9"/>
  <c r="A22" i="9"/>
  <c r="Y21" i="9"/>
  <c r="X21" i="9"/>
  <c r="W21" i="9"/>
  <c r="V21" i="9"/>
  <c r="U21" i="9"/>
  <c r="T21" i="9"/>
  <c r="S21" i="9"/>
  <c r="R21" i="9"/>
  <c r="Q21" i="9"/>
  <c r="P21" i="9"/>
  <c r="O21" i="9"/>
  <c r="K21" i="9"/>
  <c r="J21" i="9"/>
  <c r="I21" i="9"/>
  <c r="H21" i="9"/>
  <c r="G21" i="9"/>
  <c r="F21" i="9"/>
  <c r="E21" i="9"/>
  <c r="D21" i="9"/>
  <c r="C21" i="9"/>
  <c r="B21" i="9"/>
  <c r="A21" i="9"/>
  <c r="Y20" i="9"/>
  <c r="X20" i="9"/>
  <c r="W20" i="9"/>
  <c r="V20" i="9"/>
  <c r="U20" i="9"/>
  <c r="T20" i="9"/>
  <c r="S20" i="9"/>
  <c r="R20" i="9"/>
  <c r="Q20" i="9"/>
  <c r="P20" i="9"/>
  <c r="O20" i="9"/>
  <c r="K20" i="9"/>
  <c r="J20" i="9"/>
  <c r="I20" i="9"/>
  <c r="H20" i="9"/>
  <c r="G20" i="9"/>
  <c r="F20" i="9"/>
  <c r="E20" i="9"/>
  <c r="D20" i="9"/>
  <c r="C20" i="9"/>
  <c r="B20" i="9"/>
  <c r="A20" i="9"/>
  <c r="Y19" i="9"/>
  <c r="X19" i="9"/>
  <c r="W19" i="9"/>
  <c r="V19" i="9"/>
  <c r="U19" i="9"/>
  <c r="T19" i="9"/>
  <c r="S19" i="9"/>
  <c r="R19" i="9"/>
  <c r="Q19" i="9"/>
  <c r="P19" i="9"/>
  <c r="O19" i="9"/>
  <c r="K19" i="9"/>
  <c r="J19" i="9"/>
  <c r="I19" i="9"/>
  <c r="H19" i="9"/>
  <c r="G19" i="9"/>
  <c r="F19" i="9"/>
  <c r="E19" i="9"/>
  <c r="D19" i="9"/>
  <c r="C19" i="9"/>
  <c r="B19" i="9"/>
  <c r="A19" i="9"/>
  <c r="Y18" i="9"/>
  <c r="X18" i="9"/>
  <c r="W18" i="9"/>
  <c r="V18" i="9"/>
  <c r="U18" i="9"/>
  <c r="T18" i="9"/>
  <c r="S18" i="9"/>
  <c r="R18" i="9"/>
  <c r="Q18" i="9"/>
  <c r="P18" i="9"/>
  <c r="O18" i="9"/>
  <c r="K18" i="9"/>
  <c r="J18" i="9"/>
  <c r="I18" i="9"/>
  <c r="H18" i="9"/>
  <c r="G18" i="9"/>
  <c r="F18" i="9"/>
  <c r="E18" i="9"/>
  <c r="D18" i="9"/>
  <c r="C18" i="9"/>
  <c r="B18" i="9"/>
  <c r="A18" i="9"/>
  <c r="Y17" i="9"/>
  <c r="X17" i="9"/>
  <c r="W17" i="9"/>
  <c r="V17" i="9"/>
  <c r="U17" i="9"/>
  <c r="T17" i="9"/>
  <c r="S17" i="9"/>
  <c r="R17" i="9"/>
  <c r="Q17" i="9"/>
  <c r="P17" i="9"/>
  <c r="O17" i="9"/>
  <c r="K17" i="9"/>
  <c r="J17" i="9"/>
  <c r="I17" i="9"/>
  <c r="H17" i="9"/>
  <c r="G17" i="9"/>
  <c r="F17" i="9"/>
  <c r="E17" i="9"/>
  <c r="D17" i="9"/>
  <c r="C17" i="9"/>
  <c r="B17" i="9"/>
  <c r="A17" i="9"/>
  <c r="Y16" i="9"/>
  <c r="X16" i="9"/>
  <c r="W16" i="9"/>
  <c r="V16" i="9"/>
  <c r="U16" i="9"/>
  <c r="T16" i="9"/>
  <c r="S16" i="9"/>
  <c r="R16" i="9"/>
  <c r="Q16" i="9"/>
  <c r="P16" i="9"/>
  <c r="O16" i="9"/>
  <c r="K16" i="9"/>
  <c r="J16" i="9"/>
  <c r="I16" i="9"/>
  <c r="H16" i="9"/>
  <c r="G16" i="9"/>
  <c r="F16" i="9"/>
  <c r="E16" i="9"/>
  <c r="D16" i="9"/>
  <c r="C16" i="9"/>
  <c r="B16" i="9"/>
  <c r="A16" i="9"/>
  <c r="Y15" i="9"/>
  <c r="X15" i="9"/>
  <c r="W15" i="9"/>
  <c r="V15" i="9"/>
  <c r="U15" i="9"/>
  <c r="T15" i="9"/>
  <c r="S15" i="9"/>
  <c r="R15" i="9"/>
  <c r="Q15" i="9"/>
  <c r="P15" i="9"/>
  <c r="O15" i="9"/>
  <c r="K15" i="9"/>
  <c r="J15" i="9"/>
  <c r="I15" i="9"/>
  <c r="H15" i="9"/>
  <c r="G15" i="9"/>
  <c r="F15" i="9"/>
  <c r="E15" i="9"/>
  <c r="D15" i="9"/>
  <c r="C15" i="9"/>
  <c r="B15" i="9"/>
  <c r="A15" i="9"/>
  <c r="Y14" i="9"/>
  <c r="X14" i="9"/>
  <c r="W14" i="9"/>
  <c r="V14" i="9"/>
  <c r="U14" i="9"/>
  <c r="T14" i="9"/>
  <c r="S14" i="9"/>
  <c r="R14" i="9"/>
  <c r="Q14" i="9"/>
  <c r="P14" i="9"/>
  <c r="O14" i="9"/>
  <c r="K14" i="9"/>
  <c r="J14" i="9"/>
  <c r="I14" i="9"/>
  <c r="H14" i="9"/>
  <c r="G14" i="9"/>
  <c r="F14" i="9"/>
  <c r="E14" i="9"/>
  <c r="D14" i="9"/>
  <c r="C14" i="9"/>
  <c r="B14" i="9"/>
  <c r="A14" i="9"/>
  <c r="Y13" i="9"/>
  <c r="X13" i="9"/>
  <c r="W13" i="9"/>
  <c r="V13" i="9"/>
  <c r="U13" i="9"/>
  <c r="T13" i="9"/>
  <c r="S13" i="9"/>
  <c r="R13" i="9"/>
  <c r="Q13" i="9"/>
  <c r="P13" i="9"/>
  <c r="O13" i="9"/>
  <c r="K13" i="9"/>
  <c r="J13" i="9"/>
  <c r="I13" i="9"/>
  <c r="H13" i="9"/>
  <c r="G13" i="9"/>
  <c r="F13" i="9"/>
  <c r="E13" i="9"/>
  <c r="D13" i="9"/>
  <c r="C13" i="9"/>
  <c r="B13" i="9"/>
  <c r="A13" i="9"/>
  <c r="Y12" i="9"/>
  <c r="X12" i="9"/>
  <c r="W12" i="9"/>
  <c r="V12" i="9"/>
  <c r="U12" i="9"/>
  <c r="T12" i="9"/>
  <c r="S12" i="9"/>
  <c r="R12" i="9"/>
  <c r="Q12" i="9"/>
  <c r="P12" i="9"/>
  <c r="O12" i="9"/>
  <c r="K12" i="9"/>
  <c r="J12" i="9"/>
  <c r="I12" i="9"/>
  <c r="H12" i="9"/>
  <c r="G12" i="9"/>
  <c r="F12" i="9"/>
  <c r="E12" i="9"/>
  <c r="D12" i="9"/>
  <c r="C12" i="9"/>
  <c r="B12" i="9"/>
  <c r="A12" i="9"/>
  <c r="Y11" i="9"/>
  <c r="X11" i="9"/>
  <c r="W11" i="9"/>
  <c r="V11" i="9"/>
  <c r="U11" i="9"/>
  <c r="T11" i="9"/>
  <c r="S11" i="9"/>
  <c r="R11" i="9"/>
  <c r="Q11" i="9"/>
  <c r="P11" i="9"/>
  <c r="O11" i="9"/>
  <c r="K11" i="9"/>
  <c r="J11" i="9"/>
  <c r="I11" i="9"/>
  <c r="H11" i="9"/>
  <c r="G11" i="9"/>
  <c r="F11" i="9"/>
  <c r="E11" i="9"/>
  <c r="D11" i="9"/>
  <c r="C11" i="9"/>
  <c r="B11" i="9"/>
  <c r="A11" i="9"/>
  <c r="Y10" i="9"/>
  <c r="X10" i="9"/>
  <c r="W10" i="9"/>
  <c r="V10" i="9"/>
  <c r="U10" i="9"/>
  <c r="T10" i="9"/>
  <c r="S10" i="9"/>
  <c r="R10" i="9"/>
  <c r="Q10" i="9"/>
  <c r="P10" i="9"/>
  <c r="O10" i="9"/>
  <c r="K10" i="9"/>
  <c r="J10" i="9"/>
  <c r="I10" i="9"/>
  <c r="H10" i="9"/>
  <c r="G10" i="9"/>
  <c r="F10" i="9"/>
  <c r="E10" i="9"/>
  <c r="D10" i="9"/>
  <c r="C10" i="9"/>
  <c r="B10" i="9"/>
  <c r="A10" i="9"/>
  <c r="Y9" i="9"/>
  <c r="X9" i="9"/>
  <c r="W9" i="9"/>
  <c r="V9" i="9"/>
  <c r="U9" i="9"/>
  <c r="T9" i="9"/>
  <c r="S9" i="9"/>
  <c r="R9" i="9"/>
  <c r="Q9" i="9"/>
  <c r="P9" i="9"/>
  <c r="O9" i="9"/>
  <c r="K9" i="9"/>
  <c r="J9" i="9"/>
  <c r="I9" i="9"/>
  <c r="H9" i="9"/>
  <c r="G9" i="9"/>
  <c r="F9" i="9"/>
  <c r="E9" i="9"/>
  <c r="D9" i="9"/>
  <c r="C9" i="9"/>
  <c r="B9" i="9"/>
  <c r="A9" i="9"/>
  <c r="Y8" i="9"/>
  <c r="X8" i="9"/>
  <c r="W8" i="9"/>
  <c r="V8" i="9"/>
  <c r="U8" i="9"/>
  <c r="T8" i="9"/>
  <c r="S8" i="9"/>
  <c r="R8" i="9"/>
  <c r="Q8" i="9"/>
  <c r="P8" i="9"/>
  <c r="O8" i="9"/>
  <c r="K8" i="9"/>
  <c r="J8" i="9"/>
  <c r="I8" i="9"/>
  <c r="H8" i="9"/>
  <c r="G8" i="9"/>
  <c r="F8" i="9"/>
  <c r="E8" i="9"/>
  <c r="D8" i="9"/>
  <c r="C8" i="9"/>
  <c r="B8" i="9"/>
  <c r="A8" i="9"/>
  <c r="Y7" i="9"/>
  <c r="X7" i="9"/>
  <c r="W7" i="9"/>
  <c r="V7" i="9"/>
  <c r="U7" i="9"/>
  <c r="T7" i="9"/>
  <c r="S7" i="9"/>
  <c r="R7" i="9"/>
  <c r="Q7" i="9"/>
  <c r="P7" i="9"/>
  <c r="O7" i="9"/>
  <c r="K7" i="9"/>
  <c r="J7" i="9"/>
  <c r="I7" i="9"/>
  <c r="H7" i="9"/>
  <c r="G7" i="9"/>
  <c r="F7" i="9"/>
  <c r="E7" i="9"/>
  <c r="D7" i="9"/>
  <c r="C7" i="9"/>
  <c r="B7" i="9"/>
  <c r="A7" i="9"/>
  <c r="Y6" i="9"/>
  <c r="X6" i="9"/>
  <c r="W6" i="9"/>
  <c r="V6" i="9"/>
  <c r="U6" i="9"/>
  <c r="T6" i="9"/>
  <c r="S6" i="9"/>
  <c r="R6" i="9"/>
  <c r="Q6" i="9"/>
  <c r="P6" i="9"/>
  <c r="O6" i="9"/>
  <c r="K6" i="9"/>
  <c r="J6" i="9"/>
  <c r="I6" i="9"/>
  <c r="H6" i="9"/>
  <c r="G6" i="9"/>
  <c r="F6" i="9"/>
  <c r="E6" i="9"/>
  <c r="D6" i="9"/>
  <c r="C6" i="9"/>
  <c r="B6" i="9"/>
  <c r="A6" i="9"/>
  <c r="Y5" i="9"/>
  <c r="X5" i="9"/>
  <c r="W5" i="9"/>
  <c r="V5" i="9"/>
  <c r="U5" i="9"/>
  <c r="T5" i="9"/>
  <c r="S5" i="9"/>
  <c r="R5" i="9"/>
  <c r="Q5" i="9"/>
  <c r="P5" i="9"/>
  <c r="O5" i="9"/>
  <c r="K5" i="9"/>
  <c r="J5" i="9"/>
  <c r="I5" i="9"/>
  <c r="H5" i="9"/>
  <c r="G5" i="9"/>
  <c r="F5" i="9"/>
  <c r="E5" i="9"/>
  <c r="D5" i="9"/>
  <c r="C5" i="9"/>
  <c r="B5" i="9"/>
  <c r="A5" i="9"/>
  <c r="Y4" i="9"/>
  <c r="X4" i="9"/>
  <c r="W4" i="9"/>
  <c r="V4" i="9"/>
  <c r="U4" i="9"/>
  <c r="T4" i="9"/>
  <c r="S4" i="9"/>
  <c r="R4" i="9"/>
  <c r="Q4" i="9"/>
  <c r="P4" i="9"/>
  <c r="O4" i="9"/>
  <c r="K4" i="9"/>
  <c r="J4" i="9"/>
  <c r="I4" i="9"/>
  <c r="H4" i="9"/>
  <c r="G4" i="9"/>
  <c r="F4" i="9"/>
  <c r="E4" i="9"/>
  <c r="D4" i="9"/>
  <c r="C4" i="9"/>
  <c r="B4" i="9"/>
  <c r="A4" i="9"/>
  <c r="Z54" i="8"/>
  <c r="Y54" i="8"/>
  <c r="X54" i="8"/>
  <c r="W54" i="8"/>
  <c r="V54" i="8"/>
  <c r="AA54" i="8" s="1"/>
  <c r="U54" i="8"/>
  <c r="R54" i="8"/>
  <c r="Q54" i="8"/>
  <c r="P54" i="8"/>
  <c r="O54" i="8"/>
  <c r="N54" i="8"/>
  <c r="M54" i="8"/>
  <c r="J54" i="8"/>
  <c r="I54" i="8"/>
  <c r="H54" i="8"/>
  <c r="G54" i="8"/>
  <c r="F54" i="8"/>
  <c r="E54" i="8"/>
  <c r="Z53" i="8"/>
  <c r="Y53" i="8"/>
  <c r="X53" i="8"/>
  <c r="W53" i="8"/>
  <c r="V53" i="8"/>
  <c r="U53" i="8"/>
  <c r="R53" i="8"/>
  <c r="Q53" i="8"/>
  <c r="P53" i="8"/>
  <c r="O53" i="8"/>
  <c r="N53" i="8"/>
  <c r="M53" i="8"/>
  <c r="J53" i="8"/>
  <c r="I53" i="8"/>
  <c r="H53" i="8"/>
  <c r="G53" i="8"/>
  <c r="F53" i="8"/>
  <c r="E53" i="8"/>
  <c r="Z52" i="8"/>
  <c r="Y52" i="8"/>
  <c r="X52" i="8"/>
  <c r="W52" i="8"/>
  <c r="V52" i="8"/>
  <c r="U52" i="8"/>
  <c r="R52" i="8"/>
  <c r="Q52" i="8"/>
  <c r="P52" i="8"/>
  <c r="O52" i="8"/>
  <c r="N52" i="8"/>
  <c r="M52" i="8"/>
  <c r="J52" i="8"/>
  <c r="I52" i="8"/>
  <c r="H52" i="8"/>
  <c r="G52" i="8"/>
  <c r="F52" i="8"/>
  <c r="E52" i="8"/>
  <c r="Z51" i="8"/>
  <c r="Y51" i="8"/>
  <c r="X51" i="8"/>
  <c r="W51" i="8"/>
  <c r="V51" i="8"/>
  <c r="U51" i="8"/>
  <c r="R51" i="8"/>
  <c r="Q51" i="8"/>
  <c r="P51" i="8"/>
  <c r="O51" i="8"/>
  <c r="N51" i="8"/>
  <c r="M51" i="8"/>
  <c r="J51" i="8"/>
  <c r="I51" i="8"/>
  <c r="H51" i="8"/>
  <c r="G51" i="8"/>
  <c r="F51" i="8"/>
  <c r="E51" i="8"/>
  <c r="Z50" i="8"/>
  <c r="Y50" i="8"/>
  <c r="X50" i="8"/>
  <c r="W50" i="8"/>
  <c r="V50" i="8"/>
  <c r="U50" i="8"/>
  <c r="R50" i="8"/>
  <c r="Q50" i="8"/>
  <c r="P50" i="8"/>
  <c r="O50" i="8"/>
  <c r="N50" i="8"/>
  <c r="M50" i="8"/>
  <c r="J50" i="8"/>
  <c r="I50" i="8"/>
  <c r="H50" i="8"/>
  <c r="G50" i="8"/>
  <c r="F50" i="8"/>
  <c r="E50" i="8"/>
  <c r="Z49" i="8"/>
  <c r="Y49" i="8"/>
  <c r="X49" i="8"/>
  <c r="W49" i="8"/>
  <c r="V49" i="8"/>
  <c r="U49" i="8"/>
  <c r="R49" i="8"/>
  <c r="Q49" i="8"/>
  <c r="P49" i="8"/>
  <c r="O49" i="8"/>
  <c r="N49" i="8"/>
  <c r="M49" i="8"/>
  <c r="J49" i="8"/>
  <c r="I49" i="8"/>
  <c r="H49" i="8"/>
  <c r="G49" i="8"/>
  <c r="F49" i="8"/>
  <c r="E49" i="8"/>
  <c r="Z48" i="8"/>
  <c r="Y48" i="8"/>
  <c r="X48" i="8"/>
  <c r="W48" i="8"/>
  <c r="V48" i="8"/>
  <c r="U48" i="8"/>
  <c r="R48" i="8"/>
  <c r="Q48" i="8"/>
  <c r="P48" i="8"/>
  <c r="O48" i="8"/>
  <c r="N48" i="8"/>
  <c r="M48" i="8"/>
  <c r="J48" i="8"/>
  <c r="I48" i="8"/>
  <c r="H48" i="8"/>
  <c r="G48" i="8"/>
  <c r="F48" i="8"/>
  <c r="E48" i="8"/>
  <c r="Z47" i="8"/>
  <c r="Y47" i="8"/>
  <c r="X47" i="8"/>
  <c r="W47" i="8"/>
  <c r="V47" i="8"/>
  <c r="U47" i="8"/>
  <c r="R47" i="8"/>
  <c r="Q47" i="8"/>
  <c r="P47" i="8"/>
  <c r="O47" i="8"/>
  <c r="N47" i="8"/>
  <c r="M47" i="8"/>
  <c r="J47" i="8"/>
  <c r="I47" i="8"/>
  <c r="H47" i="8"/>
  <c r="G47" i="8"/>
  <c r="F47" i="8"/>
  <c r="E47" i="8"/>
  <c r="Z46" i="8"/>
  <c r="Y46" i="8"/>
  <c r="X46" i="8"/>
  <c r="W46" i="8"/>
  <c r="V46" i="8"/>
  <c r="U46" i="8"/>
  <c r="R46" i="8"/>
  <c r="Q46" i="8"/>
  <c r="P46" i="8"/>
  <c r="O46" i="8"/>
  <c r="N46" i="8"/>
  <c r="M46" i="8"/>
  <c r="J46" i="8"/>
  <c r="I46" i="8"/>
  <c r="H46" i="8"/>
  <c r="G46" i="8"/>
  <c r="F46" i="8"/>
  <c r="E46" i="8"/>
  <c r="Z45" i="8"/>
  <c r="Y45" i="8"/>
  <c r="X45" i="8"/>
  <c r="W45" i="8"/>
  <c r="V45" i="8"/>
  <c r="U45" i="8"/>
  <c r="R45" i="8"/>
  <c r="Q45" i="8"/>
  <c r="P45" i="8"/>
  <c r="O45" i="8"/>
  <c r="N45" i="8"/>
  <c r="M45" i="8"/>
  <c r="J45" i="8"/>
  <c r="I45" i="8"/>
  <c r="H45" i="8"/>
  <c r="G45" i="8"/>
  <c r="F45" i="8"/>
  <c r="E45" i="8"/>
  <c r="Z44" i="8"/>
  <c r="Y44" i="8"/>
  <c r="X44" i="8"/>
  <c r="W44" i="8"/>
  <c r="V44" i="8"/>
  <c r="U44" i="8"/>
  <c r="R44" i="8"/>
  <c r="Q44" i="8"/>
  <c r="P44" i="8"/>
  <c r="O44" i="8"/>
  <c r="N44" i="8"/>
  <c r="M44" i="8"/>
  <c r="J44" i="8"/>
  <c r="I44" i="8"/>
  <c r="H44" i="8"/>
  <c r="G44" i="8"/>
  <c r="F44" i="8"/>
  <c r="E44" i="8"/>
  <c r="Z43" i="8"/>
  <c r="Y43" i="8"/>
  <c r="X43" i="8"/>
  <c r="W43" i="8"/>
  <c r="V43" i="8"/>
  <c r="U43" i="8"/>
  <c r="R43" i="8"/>
  <c r="Q43" i="8"/>
  <c r="P43" i="8"/>
  <c r="O43" i="8"/>
  <c r="N43" i="8"/>
  <c r="M43" i="8"/>
  <c r="J43" i="8"/>
  <c r="I43" i="8"/>
  <c r="H43" i="8"/>
  <c r="G43" i="8"/>
  <c r="F43" i="8"/>
  <c r="E43" i="8"/>
  <c r="Z42" i="8"/>
  <c r="Y42" i="8"/>
  <c r="X42" i="8"/>
  <c r="W42" i="8"/>
  <c r="V42" i="8"/>
  <c r="U42" i="8"/>
  <c r="R42" i="8"/>
  <c r="Q42" i="8"/>
  <c r="P42" i="8"/>
  <c r="O42" i="8"/>
  <c r="N42" i="8"/>
  <c r="M42" i="8"/>
  <c r="J42" i="8"/>
  <c r="I42" i="8"/>
  <c r="H42" i="8"/>
  <c r="G42" i="8"/>
  <c r="F42" i="8"/>
  <c r="E42" i="8"/>
  <c r="Z41" i="8"/>
  <c r="Y41" i="8"/>
  <c r="X41" i="8"/>
  <c r="W41" i="8"/>
  <c r="V41" i="8"/>
  <c r="U41" i="8"/>
  <c r="R41" i="8"/>
  <c r="Q41" i="8"/>
  <c r="P41" i="8"/>
  <c r="O41" i="8"/>
  <c r="N41" i="8"/>
  <c r="M41" i="8"/>
  <c r="J41" i="8"/>
  <c r="I41" i="8"/>
  <c r="H41" i="8"/>
  <c r="G41" i="8"/>
  <c r="F41" i="8"/>
  <c r="E41" i="8"/>
  <c r="Z40" i="8"/>
  <c r="Y40" i="8"/>
  <c r="X40" i="8"/>
  <c r="W40" i="8"/>
  <c r="V40" i="8"/>
  <c r="U40" i="8"/>
  <c r="R40" i="8"/>
  <c r="Q40" i="8"/>
  <c r="P40" i="8"/>
  <c r="O40" i="8"/>
  <c r="N40" i="8"/>
  <c r="M40" i="8"/>
  <c r="J40" i="8"/>
  <c r="I40" i="8"/>
  <c r="H40" i="8"/>
  <c r="G40" i="8"/>
  <c r="F40" i="8"/>
  <c r="E40" i="8"/>
  <c r="Z39" i="8"/>
  <c r="Y39" i="8"/>
  <c r="X39" i="8"/>
  <c r="W39" i="8"/>
  <c r="V39" i="8"/>
  <c r="U39" i="8"/>
  <c r="R39" i="8"/>
  <c r="Q39" i="8"/>
  <c r="P39" i="8"/>
  <c r="O39" i="8"/>
  <c r="N39" i="8"/>
  <c r="M39" i="8"/>
  <c r="J39" i="8"/>
  <c r="I39" i="8"/>
  <c r="H39" i="8"/>
  <c r="G39" i="8"/>
  <c r="F39" i="8"/>
  <c r="E39" i="8"/>
  <c r="Z38" i="8"/>
  <c r="Y38" i="8"/>
  <c r="X38" i="8"/>
  <c r="W38" i="8"/>
  <c r="V38" i="8"/>
  <c r="U38" i="8"/>
  <c r="R38" i="8"/>
  <c r="Q38" i="8"/>
  <c r="P38" i="8"/>
  <c r="O38" i="8"/>
  <c r="N38" i="8"/>
  <c r="M38" i="8"/>
  <c r="J38" i="8"/>
  <c r="I38" i="8"/>
  <c r="H38" i="8"/>
  <c r="G38" i="8"/>
  <c r="F38" i="8"/>
  <c r="E38" i="8"/>
  <c r="Z37" i="8"/>
  <c r="Y37" i="8"/>
  <c r="X37" i="8"/>
  <c r="W37" i="8"/>
  <c r="V37" i="8"/>
  <c r="U37" i="8"/>
  <c r="R37" i="8"/>
  <c r="Q37" i="8"/>
  <c r="P37" i="8"/>
  <c r="O37" i="8"/>
  <c r="N37" i="8"/>
  <c r="M37" i="8"/>
  <c r="J37" i="8"/>
  <c r="I37" i="8"/>
  <c r="H37" i="8"/>
  <c r="G37" i="8"/>
  <c r="F37" i="8"/>
  <c r="E37" i="8"/>
  <c r="Z36" i="8"/>
  <c r="Y36" i="8"/>
  <c r="X36" i="8"/>
  <c r="W36" i="8"/>
  <c r="V36" i="8"/>
  <c r="U36" i="8"/>
  <c r="R36" i="8"/>
  <c r="Q36" i="8"/>
  <c r="P36" i="8"/>
  <c r="O36" i="8"/>
  <c r="N36" i="8"/>
  <c r="M36" i="8"/>
  <c r="J36" i="8"/>
  <c r="I36" i="8"/>
  <c r="H36" i="8"/>
  <c r="G36" i="8"/>
  <c r="F36" i="8"/>
  <c r="E36" i="8"/>
  <c r="Z35" i="8"/>
  <c r="Y35" i="8"/>
  <c r="X35" i="8"/>
  <c r="W35" i="8"/>
  <c r="V35" i="8"/>
  <c r="U35" i="8"/>
  <c r="R35" i="8"/>
  <c r="Q35" i="8"/>
  <c r="P35" i="8"/>
  <c r="O35" i="8"/>
  <c r="N35" i="8"/>
  <c r="M35" i="8"/>
  <c r="J35" i="8"/>
  <c r="I35" i="8"/>
  <c r="H35" i="8"/>
  <c r="G35" i="8"/>
  <c r="F35" i="8"/>
  <c r="E35" i="8"/>
  <c r="Z34" i="8"/>
  <c r="Y34" i="8"/>
  <c r="X34" i="8"/>
  <c r="W34" i="8"/>
  <c r="V34" i="8"/>
  <c r="U34" i="8"/>
  <c r="R34" i="8"/>
  <c r="Q34" i="8"/>
  <c r="P34" i="8"/>
  <c r="O34" i="8"/>
  <c r="N34" i="8"/>
  <c r="M34" i="8"/>
  <c r="J34" i="8"/>
  <c r="I34" i="8"/>
  <c r="H34" i="8"/>
  <c r="G34" i="8"/>
  <c r="F34" i="8"/>
  <c r="E34" i="8"/>
  <c r="Z33" i="8"/>
  <c r="Y33" i="8"/>
  <c r="X33" i="8"/>
  <c r="W33" i="8"/>
  <c r="V33" i="8"/>
  <c r="U33" i="8"/>
  <c r="R33" i="8"/>
  <c r="Q33" i="8"/>
  <c r="P33" i="8"/>
  <c r="O33" i="8"/>
  <c r="N33" i="8"/>
  <c r="S33" i="8" s="1"/>
  <c r="M33" i="8"/>
  <c r="J33" i="8"/>
  <c r="I33" i="8"/>
  <c r="H33" i="8"/>
  <c r="G33" i="8"/>
  <c r="F33" i="8"/>
  <c r="E33" i="8"/>
  <c r="Z32" i="8"/>
  <c r="Y32" i="8"/>
  <c r="X32" i="8"/>
  <c r="W32" i="8"/>
  <c r="V32" i="8"/>
  <c r="U32" i="8"/>
  <c r="R32" i="8"/>
  <c r="Q32" i="8"/>
  <c r="P32" i="8"/>
  <c r="O32" i="8"/>
  <c r="N32" i="8"/>
  <c r="M32" i="8"/>
  <c r="J32" i="8"/>
  <c r="I32" i="8"/>
  <c r="H32" i="8"/>
  <c r="G32" i="8"/>
  <c r="F32" i="8"/>
  <c r="E32" i="8"/>
  <c r="Z31" i="8"/>
  <c r="Y31" i="8"/>
  <c r="X31" i="8"/>
  <c r="W31" i="8"/>
  <c r="V31" i="8"/>
  <c r="U31" i="8"/>
  <c r="R31" i="8"/>
  <c r="Q31" i="8"/>
  <c r="P31" i="8"/>
  <c r="O31" i="8"/>
  <c r="N31" i="8"/>
  <c r="M31" i="8"/>
  <c r="J31" i="8"/>
  <c r="I31" i="8"/>
  <c r="H31" i="8"/>
  <c r="G31" i="8"/>
  <c r="F31" i="8"/>
  <c r="E31" i="8"/>
  <c r="Z30" i="8"/>
  <c r="Y30" i="8"/>
  <c r="X30" i="8"/>
  <c r="W30" i="8"/>
  <c r="V30" i="8"/>
  <c r="U30" i="8"/>
  <c r="R30" i="8"/>
  <c r="Q30" i="8"/>
  <c r="P30" i="8"/>
  <c r="O30" i="8"/>
  <c r="N30" i="8"/>
  <c r="M30" i="8"/>
  <c r="J30" i="8"/>
  <c r="I30" i="8"/>
  <c r="H30" i="8"/>
  <c r="G30" i="8"/>
  <c r="F30" i="8"/>
  <c r="E30" i="8"/>
  <c r="Z29" i="8"/>
  <c r="Y29" i="8"/>
  <c r="X29" i="8"/>
  <c r="W29" i="8"/>
  <c r="V29" i="8"/>
  <c r="U29" i="8"/>
  <c r="R29" i="8"/>
  <c r="Q29" i="8"/>
  <c r="P29" i="8"/>
  <c r="O29" i="8"/>
  <c r="N29" i="8"/>
  <c r="M29" i="8"/>
  <c r="J29" i="8"/>
  <c r="I29" i="8"/>
  <c r="H29" i="8"/>
  <c r="G29" i="8"/>
  <c r="F29" i="8"/>
  <c r="E29" i="8"/>
  <c r="Z28" i="8"/>
  <c r="Y28" i="8"/>
  <c r="X28" i="8"/>
  <c r="W28" i="8"/>
  <c r="V28" i="8"/>
  <c r="U28" i="8"/>
  <c r="R28" i="8"/>
  <c r="Q28" i="8"/>
  <c r="P28" i="8"/>
  <c r="O28" i="8"/>
  <c r="N28" i="8"/>
  <c r="M28" i="8"/>
  <c r="J28" i="8"/>
  <c r="I28" i="8"/>
  <c r="H28" i="8"/>
  <c r="G28" i="8"/>
  <c r="F28" i="8"/>
  <c r="E28" i="8"/>
  <c r="Z27" i="8"/>
  <c r="Y27" i="8"/>
  <c r="X27" i="8"/>
  <c r="W27" i="8"/>
  <c r="V27" i="8"/>
  <c r="U27" i="8"/>
  <c r="R27" i="8"/>
  <c r="Q27" i="8"/>
  <c r="P27" i="8"/>
  <c r="O27" i="8"/>
  <c r="N27" i="8"/>
  <c r="M27" i="8"/>
  <c r="J27" i="8"/>
  <c r="I27" i="8"/>
  <c r="H27" i="8"/>
  <c r="G27" i="8"/>
  <c r="F27" i="8"/>
  <c r="E27" i="8"/>
  <c r="Z26" i="8"/>
  <c r="Y26" i="8"/>
  <c r="X26" i="8"/>
  <c r="W26" i="8"/>
  <c r="V26" i="8"/>
  <c r="U26" i="8"/>
  <c r="R26" i="8"/>
  <c r="Q26" i="8"/>
  <c r="P26" i="8"/>
  <c r="O26" i="8"/>
  <c r="N26" i="8"/>
  <c r="M26" i="8"/>
  <c r="J26" i="8"/>
  <c r="I26" i="8"/>
  <c r="H26" i="8"/>
  <c r="G26" i="8"/>
  <c r="F26" i="8"/>
  <c r="E26" i="8"/>
  <c r="Z25" i="8"/>
  <c r="Y25" i="8"/>
  <c r="X25" i="8"/>
  <c r="W25" i="8"/>
  <c r="V25" i="8"/>
  <c r="U25" i="8"/>
  <c r="R25" i="8"/>
  <c r="Q25" i="8"/>
  <c r="P25" i="8"/>
  <c r="O25" i="8"/>
  <c r="N25" i="8"/>
  <c r="M25" i="8"/>
  <c r="J25" i="8"/>
  <c r="I25" i="8"/>
  <c r="H25" i="8"/>
  <c r="G25" i="8"/>
  <c r="F25" i="8"/>
  <c r="E25" i="8"/>
  <c r="Z24" i="8"/>
  <c r="Y24" i="8"/>
  <c r="X24" i="8"/>
  <c r="W24" i="8"/>
  <c r="V24" i="8"/>
  <c r="U24" i="8"/>
  <c r="R24" i="8"/>
  <c r="Q24" i="8"/>
  <c r="P24" i="8"/>
  <c r="O24" i="8"/>
  <c r="N24" i="8"/>
  <c r="M24" i="8"/>
  <c r="J24" i="8"/>
  <c r="I24" i="8"/>
  <c r="H24" i="8"/>
  <c r="G24" i="8"/>
  <c r="F24" i="8"/>
  <c r="E24" i="8"/>
  <c r="Z23" i="8"/>
  <c r="Y23" i="8"/>
  <c r="X23" i="8"/>
  <c r="W23" i="8"/>
  <c r="V23" i="8"/>
  <c r="U23" i="8"/>
  <c r="R23" i="8"/>
  <c r="Q23" i="8"/>
  <c r="P23" i="8"/>
  <c r="O23" i="8"/>
  <c r="N23" i="8"/>
  <c r="M23" i="8"/>
  <c r="J23" i="8"/>
  <c r="I23" i="8"/>
  <c r="H23" i="8"/>
  <c r="G23" i="8"/>
  <c r="F23" i="8"/>
  <c r="E23" i="8"/>
  <c r="Z22" i="8"/>
  <c r="Y22" i="8"/>
  <c r="X22" i="8"/>
  <c r="W22" i="8"/>
  <c r="V22" i="8"/>
  <c r="U22" i="8"/>
  <c r="R22" i="8"/>
  <c r="Q22" i="8"/>
  <c r="P22" i="8"/>
  <c r="O22" i="8"/>
  <c r="N22" i="8"/>
  <c r="M22" i="8"/>
  <c r="J22" i="8"/>
  <c r="I22" i="8"/>
  <c r="H22" i="8"/>
  <c r="G22" i="8"/>
  <c r="F22" i="8"/>
  <c r="E22" i="8"/>
  <c r="Z21" i="8"/>
  <c r="Y21" i="8"/>
  <c r="X21" i="8"/>
  <c r="W21" i="8"/>
  <c r="V21" i="8"/>
  <c r="U21" i="8"/>
  <c r="R21" i="8"/>
  <c r="Q21" i="8"/>
  <c r="P21" i="8"/>
  <c r="O21" i="8"/>
  <c r="N21" i="8"/>
  <c r="M21" i="8"/>
  <c r="J21" i="8"/>
  <c r="I21" i="8"/>
  <c r="H21" i="8"/>
  <c r="G21" i="8"/>
  <c r="F21" i="8"/>
  <c r="E21" i="8"/>
  <c r="Z20" i="8"/>
  <c r="Y20" i="8"/>
  <c r="X20" i="8"/>
  <c r="W20" i="8"/>
  <c r="V20" i="8"/>
  <c r="U20" i="8"/>
  <c r="R20" i="8"/>
  <c r="Q20" i="8"/>
  <c r="P20" i="8"/>
  <c r="O20" i="8"/>
  <c r="N20" i="8"/>
  <c r="M20" i="8"/>
  <c r="J20" i="8"/>
  <c r="I20" i="8"/>
  <c r="H20" i="8"/>
  <c r="G20" i="8"/>
  <c r="F20" i="8"/>
  <c r="E20" i="8"/>
  <c r="Z19" i="8"/>
  <c r="Y19" i="8"/>
  <c r="X19" i="8"/>
  <c r="W19" i="8"/>
  <c r="V19" i="8"/>
  <c r="U19" i="8"/>
  <c r="R19" i="8"/>
  <c r="Q19" i="8"/>
  <c r="P19" i="8"/>
  <c r="O19" i="8"/>
  <c r="N19" i="8"/>
  <c r="M19" i="8"/>
  <c r="J19" i="8"/>
  <c r="I19" i="8"/>
  <c r="H19" i="8"/>
  <c r="G19" i="8"/>
  <c r="F19" i="8"/>
  <c r="E19" i="8"/>
  <c r="Z18" i="8"/>
  <c r="Y18" i="8"/>
  <c r="X18" i="8"/>
  <c r="W18" i="8"/>
  <c r="V18" i="8"/>
  <c r="U18" i="8"/>
  <c r="R18" i="8"/>
  <c r="Q18" i="8"/>
  <c r="P18" i="8"/>
  <c r="O18" i="8"/>
  <c r="N18" i="8"/>
  <c r="M18" i="8"/>
  <c r="J18" i="8"/>
  <c r="I18" i="8"/>
  <c r="H18" i="8"/>
  <c r="G18" i="8"/>
  <c r="F18" i="8"/>
  <c r="E18" i="8"/>
  <c r="Z17" i="8"/>
  <c r="Y17" i="8"/>
  <c r="X17" i="8"/>
  <c r="W17" i="8"/>
  <c r="V17" i="8"/>
  <c r="U17" i="8"/>
  <c r="R17" i="8"/>
  <c r="Q17" i="8"/>
  <c r="P17" i="8"/>
  <c r="O17" i="8"/>
  <c r="N17" i="8"/>
  <c r="M17" i="8"/>
  <c r="J17" i="8"/>
  <c r="I17" i="8"/>
  <c r="H17" i="8"/>
  <c r="G17" i="8"/>
  <c r="F17" i="8"/>
  <c r="E17" i="8"/>
  <c r="Z16" i="8"/>
  <c r="Y16" i="8"/>
  <c r="X16" i="8"/>
  <c r="W16" i="8"/>
  <c r="V16" i="8"/>
  <c r="U16" i="8"/>
  <c r="R16" i="8"/>
  <c r="Q16" i="8"/>
  <c r="P16" i="8"/>
  <c r="O16" i="8"/>
  <c r="N16" i="8"/>
  <c r="M16" i="8"/>
  <c r="J16" i="8"/>
  <c r="I16" i="8"/>
  <c r="H16" i="8"/>
  <c r="G16" i="8"/>
  <c r="F16" i="8"/>
  <c r="K16" i="8" s="1"/>
  <c r="E16" i="8"/>
  <c r="Z15" i="8"/>
  <c r="Y15" i="8"/>
  <c r="X15" i="8"/>
  <c r="W15" i="8"/>
  <c r="V15" i="8"/>
  <c r="U15" i="8"/>
  <c r="R15" i="8"/>
  <c r="Q15" i="8"/>
  <c r="P15" i="8"/>
  <c r="O15" i="8"/>
  <c r="N15" i="8"/>
  <c r="M15" i="8"/>
  <c r="J15" i="8"/>
  <c r="I15" i="8"/>
  <c r="H15" i="8"/>
  <c r="G15" i="8"/>
  <c r="F15" i="8"/>
  <c r="E15" i="8"/>
  <c r="Z14" i="8"/>
  <c r="Y14" i="8"/>
  <c r="X14" i="8"/>
  <c r="W14" i="8"/>
  <c r="V14" i="8"/>
  <c r="U14" i="8"/>
  <c r="R14" i="8"/>
  <c r="Q14" i="8"/>
  <c r="P14" i="8"/>
  <c r="O14" i="8"/>
  <c r="N14" i="8"/>
  <c r="M14" i="8"/>
  <c r="J14" i="8"/>
  <c r="I14" i="8"/>
  <c r="H14" i="8"/>
  <c r="G14" i="8"/>
  <c r="F14" i="8"/>
  <c r="E14" i="8"/>
  <c r="Z13" i="8"/>
  <c r="Y13" i="8"/>
  <c r="X13" i="8"/>
  <c r="W13" i="8"/>
  <c r="V13" i="8"/>
  <c r="U13" i="8"/>
  <c r="R13" i="8"/>
  <c r="Q13" i="8"/>
  <c r="P13" i="8"/>
  <c r="O13" i="8"/>
  <c r="N13" i="8"/>
  <c r="M13" i="8"/>
  <c r="J13" i="8"/>
  <c r="I13" i="8"/>
  <c r="H13" i="8"/>
  <c r="G13" i="8"/>
  <c r="F13" i="8"/>
  <c r="E13" i="8"/>
  <c r="Z12" i="8"/>
  <c r="Y12" i="8"/>
  <c r="X12" i="8"/>
  <c r="W12" i="8"/>
  <c r="V12" i="8"/>
  <c r="U12" i="8"/>
  <c r="R12" i="8"/>
  <c r="Q12" i="8"/>
  <c r="P12" i="8"/>
  <c r="O12" i="8"/>
  <c r="N12" i="8"/>
  <c r="M12" i="8"/>
  <c r="J12" i="8"/>
  <c r="I12" i="8"/>
  <c r="H12" i="8"/>
  <c r="G12" i="8"/>
  <c r="F12" i="8"/>
  <c r="E12" i="8"/>
  <c r="Z11" i="8"/>
  <c r="Y11" i="8"/>
  <c r="X11" i="8"/>
  <c r="W11" i="8"/>
  <c r="V11" i="8"/>
  <c r="U11" i="8"/>
  <c r="R11" i="8"/>
  <c r="Q11" i="8"/>
  <c r="P11" i="8"/>
  <c r="O11" i="8"/>
  <c r="N11" i="8"/>
  <c r="M11" i="8"/>
  <c r="J11" i="8"/>
  <c r="I11" i="8"/>
  <c r="H11" i="8"/>
  <c r="G11" i="8"/>
  <c r="F11" i="8"/>
  <c r="E11" i="8"/>
  <c r="Z10" i="8"/>
  <c r="Y10" i="8"/>
  <c r="X10" i="8"/>
  <c r="W10" i="8"/>
  <c r="V10" i="8"/>
  <c r="U10" i="8"/>
  <c r="R10" i="8"/>
  <c r="Q10" i="8"/>
  <c r="P10" i="8"/>
  <c r="O10" i="8"/>
  <c r="N10" i="8"/>
  <c r="M10" i="8"/>
  <c r="J10" i="8"/>
  <c r="I10" i="8"/>
  <c r="H10" i="8"/>
  <c r="G10" i="8"/>
  <c r="F10" i="8"/>
  <c r="E10" i="8"/>
  <c r="Z9" i="8"/>
  <c r="Y9" i="8"/>
  <c r="X9" i="8"/>
  <c r="W9" i="8"/>
  <c r="V9" i="8"/>
  <c r="U9" i="8"/>
  <c r="R9" i="8"/>
  <c r="Q9" i="8"/>
  <c r="P9" i="8"/>
  <c r="O9" i="8"/>
  <c r="N9" i="8"/>
  <c r="M9" i="8"/>
  <c r="J9" i="8"/>
  <c r="I9" i="8"/>
  <c r="H9" i="8"/>
  <c r="G9" i="8"/>
  <c r="F9" i="8"/>
  <c r="E9" i="8"/>
  <c r="Z8" i="8"/>
  <c r="Y8" i="8"/>
  <c r="X8" i="8"/>
  <c r="W8" i="8"/>
  <c r="V8" i="8"/>
  <c r="U8" i="8"/>
  <c r="R8" i="8"/>
  <c r="Q8" i="8"/>
  <c r="P8" i="8"/>
  <c r="O8" i="8"/>
  <c r="N8" i="8"/>
  <c r="M8" i="8"/>
  <c r="J8" i="8"/>
  <c r="I8" i="8"/>
  <c r="H8" i="8"/>
  <c r="G8" i="8"/>
  <c r="F8" i="8"/>
  <c r="E8" i="8"/>
  <c r="Z7" i="8"/>
  <c r="Y7" i="8"/>
  <c r="X7" i="8"/>
  <c r="W7" i="8"/>
  <c r="V7" i="8"/>
  <c r="U7" i="8"/>
  <c r="R7" i="8"/>
  <c r="Q7" i="8"/>
  <c r="P7" i="8"/>
  <c r="O7" i="8"/>
  <c r="N7" i="8"/>
  <c r="M7" i="8"/>
  <c r="J7" i="8"/>
  <c r="I7" i="8"/>
  <c r="H7" i="8"/>
  <c r="G7" i="8"/>
  <c r="F7" i="8"/>
  <c r="E7" i="8"/>
  <c r="Z6" i="8"/>
  <c r="Y6" i="8"/>
  <c r="X6" i="8"/>
  <c r="W6" i="8"/>
  <c r="V6" i="8"/>
  <c r="U6" i="8"/>
  <c r="R6" i="8"/>
  <c r="Q6" i="8"/>
  <c r="P6" i="8"/>
  <c r="O6" i="8"/>
  <c r="N6" i="8"/>
  <c r="M6" i="8"/>
  <c r="J6" i="8"/>
  <c r="I6" i="8"/>
  <c r="H6" i="8"/>
  <c r="G6" i="8"/>
  <c r="F6" i="8"/>
  <c r="E6" i="8"/>
  <c r="Z5" i="8"/>
  <c r="Y5" i="8"/>
  <c r="X5" i="8"/>
  <c r="W5" i="8"/>
  <c r="V5" i="8"/>
  <c r="U5" i="8"/>
  <c r="R5" i="8"/>
  <c r="Q5" i="8"/>
  <c r="P5" i="8"/>
  <c r="O5" i="8"/>
  <c r="N5" i="8"/>
  <c r="M5" i="8"/>
  <c r="J5" i="8"/>
  <c r="I5" i="8"/>
  <c r="H5" i="8"/>
  <c r="G5" i="8"/>
  <c r="F5" i="8"/>
  <c r="E5" i="8"/>
  <c r="F7" i="7"/>
  <c r="Q57" i="10" s="1"/>
  <c r="F6" i="7"/>
  <c r="H57" i="10" s="1"/>
  <c r="F4" i="7"/>
  <c r="AA58" i="8" s="1"/>
  <c r="F3" i="7"/>
  <c r="S58" i="8" s="1"/>
  <c r="F2" i="7"/>
  <c r="K58" i="8" s="1"/>
  <c r="C5" i="6"/>
  <c r="C4" i="6"/>
  <c r="C3" i="6"/>
  <c r="I70" i="11" l="1"/>
  <c r="I36" i="12" s="1"/>
  <c r="I44" i="11"/>
  <c r="I23" i="12" s="1"/>
  <c r="K73" i="11"/>
  <c r="P37" i="12" s="1"/>
  <c r="M73" i="11"/>
  <c r="F25" i="11"/>
  <c r="M25" i="11" s="1"/>
  <c r="E15" i="12"/>
  <c r="B8" i="22" s="1"/>
  <c r="AA25" i="8"/>
  <c r="D2" i="7"/>
  <c r="K56" i="8" s="1"/>
  <c r="D3" i="11"/>
  <c r="D5" i="11"/>
  <c r="E9" i="11"/>
  <c r="G9" i="11" s="1"/>
  <c r="D5" i="12" s="1"/>
  <c r="E11" i="11"/>
  <c r="G11" i="11" s="1"/>
  <c r="D6" i="12" s="1"/>
  <c r="E16" i="11"/>
  <c r="G16" i="11" s="1"/>
  <c r="C9" i="12" s="1"/>
  <c r="D19" i="11"/>
  <c r="F20" i="11"/>
  <c r="U11" i="12" s="1"/>
  <c r="V11" i="12" s="1"/>
  <c r="B11" i="23" s="1"/>
  <c r="E24" i="11"/>
  <c r="G24" i="11" s="1"/>
  <c r="C13" i="12" s="1"/>
  <c r="E34" i="11"/>
  <c r="G34" i="11" s="1"/>
  <c r="C18" i="12" s="1"/>
  <c r="F40" i="11"/>
  <c r="M40" i="11" s="1"/>
  <c r="F57" i="11"/>
  <c r="K57" i="11" s="1"/>
  <c r="P29" i="12" s="1"/>
  <c r="D63" i="11"/>
  <c r="D64" i="11"/>
  <c r="E74" i="11"/>
  <c r="G74" i="11" s="1"/>
  <c r="C38" i="12" s="1"/>
  <c r="E75" i="11"/>
  <c r="G75" i="11" s="1"/>
  <c r="D38" i="12" s="1"/>
  <c r="H41" i="12"/>
  <c r="D21" i="22" s="1"/>
  <c r="E44" i="12"/>
  <c r="A23" i="22" s="1"/>
  <c r="E47" i="12"/>
  <c r="B24" i="22" s="1"/>
  <c r="I7" i="21"/>
  <c r="J20" i="21"/>
  <c r="J41" i="21"/>
  <c r="I52" i="21"/>
  <c r="H11" i="11"/>
  <c r="G6" i="12" s="1"/>
  <c r="I17" i="11"/>
  <c r="J9" i="12" s="1"/>
  <c r="J115" i="21"/>
  <c r="J128" i="21"/>
  <c r="J191" i="21"/>
  <c r="I30" i="11"/>
  <c r="I16" i="12" s="1"/>
  <c r="I31" i="11"/>
  <c r="J16" i="12" s="1"/>
  <c r="I222" i="21"/>
  <c r="I239" i="21"/>
  <c r="J312" i="21"/>
  <c r="I342" i="21"/>
  <c r="J424" i="21"/>
  <c r="I458" i="21"/>
  <c r="F69" i="11"/>
  <c r="I528" i="21"/>
  <c r="I578" i="21"/>
  <c r="I600" i="21"/>
  <c r="F11" i="11"/>
  <c r="M11" i="11" s="1"/>
  <c r="E19" i="11"/>
  <c r="G19" i="11" s="1"/>
  <c r="D10" i="12" s="1"/>
  <c r="D23" i="11"/>
  <c r="D26" i="11"/>
  <c r="D51" i="11"/>
  <c r="F55" i="11"/>
  <c r="K55" i="11" s="1"/>
  <c r="P28" i="12" s="1"/>
  <c r="K30" i="12"/>
  <c r="E16" i="22" s="1"/>
  <c r="D62" i="11"/>
  <c r="E63" i="11"/>
  <c r="G63" i="11" s="1"/>
  <c r="D32" i="12" s="1"/>
  <c r="E64" i="11"/>
  <c r="G64" i="11" s="1"/>
  <c r="C33" i="12" s="1"/>
  <c r="F65" i="11"/>
  <c r="M65" i="11" s="1"/>
  <c r="K67" i="11"/>
  <c r="P34" i="12" s="1"/>
  <c r="I11" i="21"/>
  <c r="H5" i="11"/>
  <c r="G3" i="12" s="1"/>
  <c r="H43" i="21"/>
  <c r="I7" i="11" s="1"/>
  <c r="J4" i="12" s="1"/>
  <c r="K4" i="12" s="1"/>
  <c r="E3" i="22" s="1"/>
  <c r="J54" i="21"/>
  <c r="I10" i="11"/>
  <c r="I6" i="12" s="1"/>
  <c r="H61" i="21"/>
  <c r="I72" i="21"/>
  <c r="J81" i="21"/>
  <c r="I14" i="11"/>
  <c r="I8" i="12" s="1"/>
  <c r="J110" i="21"/>
  <c r="I28" i="11"/>
  <c r="I15" i="12" s="1"/>
  <c r="K15" i="12" s="1"/>
  <c r="F8" i="22" s="1"/>
  <c r="I215" i="21"/>
  <c r="I263" i="21"/>
  <c r="I281" i="21"/>
  <c r="I292" i="21"/>
  <c r="I314" i="21"/>
  <c r="I346" i="21"/>
  <c r="J378" i="21"/>
  <c r="J400" i="21"/>
  <c r="J482" i="21"/>
  <c r="J515" i="21"/>
  <c r="I642" i="21"/>
  <c r="I674" i="21"/>
  <c r="AA17" i="8"/>
  <c r="D13" i="11"/>
  <c r="E23" i="11"/>
  <c r="G23" i="11" s="1"/>
  <c r="D12" i="12" s="1"/>
  <c r="E26" i="11"/>
  <c r="G26" i="11" s="1"/>
  <c r="C14" i="12" s="1"/>
  <c r="F32" i="11"/>
  <c r="M32" i="11" s="1"/>
  <c r="F33" i="11"/>
  <c r="M33" i="11" s="1"/>
  <c r="K39" i="11"/>
  <c r="P20" i="12" s="1"/>
  <c r="D46" i="11"/>
  <c r="D49" i="11"/>
  <c r="E51" i="11"/>
  <c r="G51" i="11" s="1"/>
  <c r="D26" i="12" s="1"/>
  <c r="E26" i="12" s="1"/>
  <c r="A14" i="22" s="1"/>
  <c r="E62" i="11"/>
  <c r="G62" i="11" s="1"/>
  <c r="C32" i="12" s="1"/>
  <c r="D4" i="7"/>
  <c r="H19" i="11"/>
  <c r="G10" i="12" s="1"/>
  <c r="J200" i="21"/>
  <c r="J402" i="21"/>
  <c r="J437" i="21"/>
  <c r="I497" i="21"/>
  <c r="I569" i="21"/>
  <c r="J584" i="21"/>
  <c r="I602" i="21"/>
  <c r="I626" i="21"/>
  <c r="E22" i="12"/>
  <c r="A12" i="22" s="1"/>
  <c r="E40" i="12"/>
  <c r="A21" i="22" s="1"/>
  <c r="K48" i="12"/>
  <c r="E25" i="22" s="1"/>
  <c r="D4" i="11"/>
  <c r="B6" i="11"/>
  <c r="B4" i="12" s="1"/>
  <c r="D15" i="11"/>
  <c r="H18" i="12"/>
  <c r="C10" i="22" s="1"/>
  <c r="M37" i="11"/>
  <c r="E46" i="11"/>
  <c r="G46" i="11" s="1"/>
  <c r="C24" i="12" s="1"/>
  <c r="F50" i="11"/>
  <c r="F52" i="11"/>
  <c r="K77" i="11"/>
  <c r="P39" i="12" s="1"/>
  <c r="M79" i="11"/>
  <c r="H2" i="11"/>
  <c r="F2" i="12" s="1"/>
  <c r="I8" i="11"/>
  <c r="I5" i="12" s="1"/>
  <c r="H8" i="11"/>
  <c r="F5" i="12" s="1"/>
  <c r="H5" i="12" s="1"/>
  <c r="D3" i="22" s="1"/>
  <c r="I26" i="11"/>
  <c r="I14" i="12" s="1"/>
  <c r="K14" i="12" s="1"/>
  <c r="E8" i="22" s="1"/>
  <c r="T36" i="12"/>
  <c r="K19" i="22" s="1"/>
  <c r="D8" i="11"/>
  <c r="E13" i="11"/>
  <c r="G13" i="11" s="1"/>
  <c r="D7" i="12" s="1"/>
  <c r="D22" i="11"/>
  <c r="D45" i="11"/>
  <c r="E49" i="11"/>
  <c r="G49" i="11" s="1"/>
  <c r="D25" i="12" s="1"/>
  <c r="E25" i="12" s="1"/>
  <c r="B13" i="22" s="1"/>
  <c r="F51" i="11"/>
  <c r="M99" i="11"/>
  <c r="M100" i="11"/>
  <c r="E6" i="7"/>
  <c r="H56" i="10" s="1"/>
  <c r="D3" i="7"/>
  <c r="H3" i="7" s="1"/>
  <c r="B6" i="7"/>
  <c r="AA40" i="8"/>
  <c r="E4" i="11"/>
  <c r="G4" i="11" s="1"/>
  <c r="C3" i="12" s="1"/>
  <c r="T4" i="12"/>
  <c r="K3" i="22" s="1"/>
  <c r="E8" i="11"/>
  <c r="G8" i="11" s="1"/>
  <c r="C5" i="12" s="1"/>
  <c r="E5" i="12" s="1"/>
  <c r="B3" i="22" s="1"/>
  <c r="D12" i="11"/>
  <c r="F13" i="11"/>
  <c r="K13" i="11" s="1"/>
  <c r="P7" i="12" s="1"/>
  <c r="E15" i="11"/>
  <c r="G15" i="11" s="1"/>
  <c r="D8" i="12" s="1"/>
  <c r="E18" i="11"/>
  <c r="G18" i="11" s="1"/>
  <c r="C10" i="12" s="1"/>
  <c r="E10" i="12" s="1"/>
  <c r="A6" i="22" s="1"/>
  <c r="D21" i="11"/>
  <c r="E22" i="11"/>
  <c r="G22" i="11" s="1"/>
  <c r="C12" i="12" s="1"/>
  <c r="K17" i="12"/>
  <c r="F9" i="22" s="1"/>
  <c r="M41" i="11"/>
  <c r="D44" i="11"/>
  <c r="E45" i="11"/>
  <c r="G45" i="11" s="1"/>
  <c r="D23" i="12" s="1"/>
  <c r="F46" i="11"/>
  <c r="F49" i="11"/>
  <c r="K49" i="11" s="1"/>
  <c r="P25" i="12" s="1"/>
  <c r="K54" i="11"/>
  <c r="O28" i="12" s="1"/>
  <c r="Q28" i="12" s="1"/>
  <c r="I15" i="22" s="1"/>
  <c r="D59" i="11"/>
  <c r="E60" i="11"/>
  <c r="G60" i="11" s="1"/>
  <c r="C31" i="12" s="1"/>
  <c r="D67" i="11"/>
  <c r="F70" i="11"/>
  <c r="K70" i="11" s="1"/>
  <c r="O36" i="12" s="1"/>
  <c r="H7" i="11"/>
  <c r="G4" i="12" s="1"/>
  <c r="H15" i="11"/>
  <c r="G8" i="12" s="1"/>
  <c r="J158" i="21"/>
  <c r="J280" i="21"/>
  <c r="J302" i="21"/>
  <c r="I93" i="11"/>
  <c r="J47" i="12" s="1"/>
  <c r="AA33" i="8"/>
  <c r="K39" i="8"/>
  <c r="S40" i="8"/>
  <c r="S44" i="8"/>
  <c r="AA45" i="8"/>
  <c r="F4" i="11"/>
  <c r="M4" i="11" s="1"/>
  <c r="F8" i="11"/>
  <c r="M8" i="11" s="1"/>
  <c r="E23" i="12"/>
  <c r="B12" i="22" s="1"/>
  <c r="I4" i="11"/>
  <c r="I3" i="12" s="1"/>
  <c r="I12" i="11"/>
  <c r="I7" i="12" s="1"/>
  <c r="I27" i="11"/>
  <c r="J14" i="12" s="1"/>
  <c r="I25" i="11"/>
  <c r="J13" i="12" s="1"/>
  <c r="Q36" i="12"/>
  <c r="I19" i="22" s="1"/>
  <c r="AA9" i="8"/>
  <c r="E20" i="12"/>
  <c r="A11" i="22" s="1"/>
  <c r="J86" i="21"/>
  <c r="I86" i="21"/>
  <c r="I178" i="21"/>
  <c r="J178" i="21"/>
  <c r="J268" i="21"/>
  <c r="I268" i="21"/>
  <c r="I288" i="21"/>
  <c r="J288" i="21"/>
  <c r="I349" i="21"/>
  <c r="J349" i="21"/>
  <c r="I368" i="21"/>
  <c r="J368" i="21"/>
  <c r="I383" i="21"/>
  <c r="J383" i="21"/>
  <c r="J655" i="21"/>
  <c r="I655" i="21"/>
  <c r="H14" i="12"/>
  <c r="C8" i="22" s="1"/>
  <c r="J106" i="21"/>
  <c r="I106" i="21"/>
  <c r="J157" i="21"/>
  <c r="I157" i="21"/>
  <c r="K13" i="8"/>
  <c r="S28" i="8"/>
  <c r="K31" i="8"/>
  <c r="L35" i="9"/>
  <c r="L43" i="9"/>
  <c r="E3" i="11"/>
  <c r="G3" i="11" s="1"/>
  <c r="D2" i="12" s="1"/>
  <c r="D6" i="11"/>
  <c r="E17" i="11"/>
  <c r="G17" i="11" s="1"/>
  <c r="D9" i="12" s="1"/>
  <c r="F18" i="11"/>
  <c r="T11" i="12"/>
  <c r="L6" i="22" s="1"/>
  <c r="M21" i="11"/>
  <c r="D32" i="11"/>
  <c r="H34" i="12"/>
  <c r="C18" i="22" s="1"/>
  <c r="H48" i="12"/>
  <c r="C25" i="22" s="1"/>
  <c r="T49" i="12"/>
  <c r="L25" i="22" s="1"/>
  <c r="I2" i="21"/>
  <c r="I19" i="21"/>
  <c r="J61" i="21"/>
  <c r="I13" i="11"/>
  <c r="J7" i="12" s="1"/>
  <c r="K7" i="12" s="1"/>
  <c r="F4" i="22" s="1"/>
  <c r="J159" i="21"/>
  <c r="I159" i="21"/>
  <c r="I186" i="21"/>
  <c r="J186" i="21"/>
  <c r="I325" i="21"/>
  <c r="J325" i="21"/>
  <c r="J398" i="21"/>
  <c r="I398" i="21"/>
  <c r="I504" i="21"/>
  <c r="J504" i="21"/>
  <c r="J618" i="21"/>
  <c r="I618" i="21"/>
  <c r="K7" i="8"/>
  <c r="H2" i="7"/>
  <c r="Q6" i="10"/>
  <c r="K75" i="11"/>
  <c r="P38" i="12" s="1"/>
  <c r="E51" i="12"/>
  <c r="B26" i="22" s="1"/>
  <c r="C7" i="17"/>
  <c r="I14" i="21"/>
  <c r="I28" i="21"/>
  <c r="I44" i="21"/>
  <c r="I53" i="21"/>
  <c r="J76" i="21"/>
  <c r="I76" i="21"/>
  <c r="I101" i="21"/>
  <c r="J101" i="21"/>
  <c r="I120" i="21"/>
  <c r="J144" i="21"/>
  <c r="I146" i="21"/>
  <c r="J146" i="21"/>
  <c r="J615" i="21"/>
  <c r="I615" i="21"/>
  <c r="I633" i="21"/>
  <c r="J633" i="21"/>
  <c r="Q10" i="10"/>
  <c r="Q14" i="10"/>
  <c r="Q18" i="10"/>
  <c r="Q22" i="10"/>
  <c r="Q30" i="10"/>
  <c r="Q34" i="10"/>
  <c r="Q38" i="10"/>
  <c r="Q42" i="10"/>
  <c r="Q46" i="10"/>
  <c r="Q50" i="10"/>
  <c r="F6" i="11"/>
  <c r="U4" i="12" s="1"/>
  <c r="V4" i="12" s="1"/>
  <c r="B4" i="23" s="1"/>
  <c r="K12" i="11"/>
  <c r="O7" i="12" s="1"/>
  <c r="Q7" i="12" s="1"/>
  <c r="J4" i="22" s="1"/>
  <c r="T26" i="12"/>
  <c r="K14" i="22" s="1"/>
  <c r="K65" i="11"/>
  <c r="P33" i="12" s="1"/>
  <c r="B7" i="7"/>
  <c r="E7" i="7"/>
  <c r="Q56" i="10" s="1"/>
  <c r="E5" i="7"/>
  <c r="L56" i="9" s="1"/>
  <c r="E3" i="7"/>
  <c r="S57" i="8" s="1"/>
  <c r="R9" i="20"/>
  <c r="R17" i="20"/>
  <c r="R25" i="20"/>
  <c r="R51" i="20"/>
  <c r="J6" i="21"/>
  <c r="J35" i="21"/>
  <c r="J126" i="21"/>
  <c r="I126" i="21"/>
  <c r="I170" i="21"/>
  <c r="J170" i="21"/>
  <c r="J192" i="21"/>
  <c r="I192" i="21"/>
  <c r="J199" i="21"/>
  <c r="I199" i="21"/>
  <c r="H450" i="21"/>
  <c r="I66" i="11" s="1"/>
  <c r="I34" i="12" s="1"/>
  <c r="K34" i="12" s="1"/>
  <c r="E18" i="22" s="1"/>
  <c r="E66" i="11"/>
  <c r="G66" i="11" s="1"/>
  <c r="C34" i="12" s="1"/>
  <c r="H468" i="21"/>
  <c r="I68" i="11" s="1"/>
  <c r="I35" i="12" s="1"/>
  <c r="E68" i="11"/>
  <c r="G68" i="11" s="1"/>
  <c r="C35" i="12" s="1"/>
  <c r="H560" i="21"/>
  <c r="I81" i="11" s="1"/>
  <c r="J41" i="12" s="1"/>
  <c r="D81" i="11"/>
  <c r="J591" i="21"/>
  <c r="I591" i="21"/>
  <c r="H608" i="21"/>
  <c r="I88" i="11" s="1"/>
  <c r="I45" i="12" s="1"/>
  <c r="D88" i="11"/>
  <c r="J628" i="21"/>
  <c r="F91" i="11"/>
  <c r="K26" i="12"/>
  <c r="E14" i="22" s="1"/>
  <c r="S22" i="8"/>
  <c r="F2" i="11"/>
  <c r="U2" i="12" s="1"/>
  <c r="V2" i="12" s="1"/>
  <c r="B2" i="23" s="1"/>
  <c r="K31" i="12"/>
  <c r="F16" i="22" s="1"/>
  <c r="M63" i="11"/>
  <c r="I3" i="11"/>
  <c r="J2" i="12" s="1"/>
  <c r="J85" i="21"/>
  <c r="I85" i="21"/>
  <c r="J137" i="21"/>
  <c r="I161" i="21"/>
  <c r="J161" i="21"/>
  <c r="I214" i="21"/>
  <c r="J214" i="21"/>
  <c r="J247" i="21"/>
  <c r="I247" i="21"/>
  <c r="J341" i="21"/>
  <c r="I341" i="21"/>
  <c r="D6" i="7"/>
  <c r="H55" i="10" s="1"/>
  <c r="K18" i="8"/>
  <c r="K22" i="8"/>
  <c r="S23" i="8"/>
  <c r="S52" i="8"/>
  <c r="B5" i="11"/>
  <c r="E10" i="11"/>
  <c r="G10" i="11" s="1"/>
  <c r="C6" i="12" s="1"/>
  <c r="H19" i="12"/>
  <c r="D10" i="22" s="1"/>
  <c r="T25" i="12"/>
  <c r="L13" i="22" s="1"/>
  <c r="F10" i="11"/>
  <c r="D14" i="11"/>
  <c r="B4" i="7"/>
  <c r="S15" i="8"/>
  <c r="S20" i="8"/>
  <c r="K23" i="8"/>
  <c r="K33" i="8"/>
  <c r="S38" i="8"/>
  <c r="E14" i="11"/>
  <c r="G14" i="11" s="1"/>
  <c r="C8" i="12" s="1"/>
  <c r="E8" i="12" s="1"/>
  <c r="A5" i="22" s="1"/>
  <c r="F15" i="11"/>
  <c r="D20" i="11"/>
  <c r="F22" i="11"/>
  <c r="U12" i="12" s="1"/>
  <c r="V12" i="12" s="1"/>
  <c r="B12" i="23" s="1"/>
  <c r="Q16" i="12"/>
  <c r="I9" i="22" s="1"/>
  <c r="T19" i="12"/>
  <c r="L10" i="22" s="1"/>
  <c r="K22" i="12"/>
  <c r="E12" i="22" s="1"/>
  <c r="T31" i="12"/>
  <c r="L16" i="22" s="1"/>
  <c r="K44" i="12"/>
  <c r="E23" i="22" s="1"/>
  <c r="I8" i="21"/>
  <c r="J32" i="21"/>
  <c r="I15" i="11"/>
  <c r="J8" i="12" s="1"/>
  <c r="J119" i="21"/>
  <c r="I143" i="21"/>
  <c r="J177" i="21"/>
  <c r="J223" i="21"/>
  <c r="I223" i="21"/>
  <c r="J434" i="21"/>
  <c r="I434" i="21"/>
  <c r="J481" i="21"/>
  <c r="I481" i="21"/>
  <c r="K54" i="8"/>
  <c r="K16" i="12"/>
  <c r="E9" i="22" s="1"/>
  <c r="S25" i="8"/>
  <c r="Q26" i="10"/>
  <c r="E18" i="12"/>
  <c r="A10" i="22" s="1"/>
  <c r="H31" i="12"/>
  <c r="D16" i="22" s="1"/>
  <c r="K26" i="8"/>
  <c r="AA35" i="8"/>
  <c r="S49" i="8"/>
  <c r="S50" i="8"/>
  <c r="M48" i="11"/>
  <c r="E42" i="12"/>
  <c r="A22" i="22" s="1"/>
  <c r="D7" i="7"/>
  <c r="K15" i="8"/>
  <c r="K38" i="8"/>
  <c r="K42" i="8"/>
  <c r="S42" i="8"/>
  <c r="S43" i="8"/>
  <c r="K46" i="8"/>
  <c r="K50" i="8"/>
  <c r="F9" i="11"/>
  <c r="M9" i="11" s="1"/>
  <c r="F14" i="11"/>
  <c r="U8" i="12" s="1"/>
  <c r="V8" i="12" s="1"/>
  <c r="B8" i="23" s="1"/>
  <c r="H16" i="12"/>
  <c r="C9" i="22" s="1"/>
  <c r="K85" i="11"/>
  <c r="P43" i="12" s="1"/>
  <c r="E48" i="12"/>
  <c r="A25" i="22" s="1"/>
  <c r="T50" i="12"/>
  <c r="K26" i="22" s="1"/>
  <c r="K100" i="11"/>
  <c r="O51" i="12" s="1"/>
  <c r="K51" i="12"/>
  <c r="F26" i="22" s="1"/>
  <c r="I100" i="21"/>
  <c r="J100" i="21"/>
  <c r="I109" i="21"/>
  <c r="J109" i="21"/>
  <c r="J255" i="21"/>
  <c r="I255" i="21"/>
  <c r="I271" i="21"/>
  <c r="J271" i="21"/>
  <c r="I293" i="21"/>
  <c r="J293" i="21"/>
  <c r="J410" i="21"/>
  <c r="I410" i="21"/>
  <c r="J429" i="21"/>
  <c r="I429" i="21"/>
  <c r="J583" i="21"/>
  <c r="I583" i="21"/>
  <c r="I118" i="21"/>
  <c r="J118" i="21"/>
  <c r="J145" i="21"/>
  <c r="J201" i="21"/>
  <c r="J405" i="21"/>
  <c r="I405" i="21"/>
  <c r="H493" i="21"/>
  <c r="I72" i="11" s="1"/>
  <c r="I37" i="12" s="1"/>
  <c r="D72" i="11"/>
  <c r="I462" i="21"/>
  <c r="J659" i="21"/>
  <c r="J683" i="21"/>
  <c r="I184" i="21"/>
  <c r="I207" i="21"/>
  <c r="I217" i="21"/>
  <c r="I231" i="21"/>
  <c r="J241" i="21"/>
  <c r="I257" i="21"/>
  <c r="J262" i="21"/>
  <c r="I301" i="21"/>
  <c r="J304" i="21"/>
  <c r="I319" i="21"/>
  <c r="I333" i="21"/>
  <c r="I444" i="21"/>
  <c r="I454" i="21"/>
  <c r="I475" i="21"/>
  <c r="I498" i="21"/>
  <c r="I512" i="21"/>
  <c r="I530" i="21"/>
  <c r="I535" i="21"/>
  <c r="I545" i="21"/>
  <c r="I559" i="21"/>
  <c r="I575" i="21"/>
  <c r="J585" i="21"/>
  <c r="I599" i="21"/>
  <c r="I607" i="21"/>
  <c r="J624" i="21"/>
  <c r="I639" i="21"/>
  <c r="J666" i="21"/>
  <c r="I673" i="21"/>
  <c r="I238" i="21"/>
  <c r="J249" i="21"/>
  <c r="J291" i="21"/>
  <c r="J296" i="21"/>
  <c r="J352" i="21"/>
  <c r="J384" i="21"/>
  <c r="J416" i="21"/>
  <c r="I441" i="21"/>
  <c r="I489" i="21"/>
  <c r="J523" i="21"/>
  <c r="J649" i="21"/>
  <c r="E46" i="12"/>
  <c r="A24" i="22" s="1"/>
  <c r="T48" i="12"/>
  <c r="K25" i="22" s="1"/>
  <c r="D97" i="11"/>
  <c r="D98" i="11"/>
  <c r="C2" i="18"/>
  <c r="J68" i="21"/>
  <c r="I129" i="21"/>
  <c r="J183" i="21"/>
  <c r="I190" i="21"/>
  <c r="I206" i="21"/>
  <c r="J216" i="21"/>
  <c r="J230" i="21"/>
  <c r="J256" i="21"/>
  <c r="I332" i="21"/>
  <c r="I354" i="21"/>
  <c r="I364" i="21"/>
  <c r="J375" i="21"/>
  <c r="I388" i="21"/>
  <c r="J415" i="21"/>
  <c r="I471" i="21"/>
  <c r="I491" i="21"/>
  <c r="I543" i="21"/>
  <c r="J561" i="21"/>
  <c r="I570" i="21"/>
  <c r="I623" i="21"/>
  <c r="I648" i="21"/>
  <c r="I665" i="21"/>
  <c r="J677" i="21"/>
  <c r="I18" i="11"/>
  <c r="I10" i="12" s="1"/>
  <c r="K10" i="12" s="1"/>
  <c r="E6" i="22" s="1"/>
  <c r="H20" i="11"/>
  <c r="F11" i="12" s="1"/>
  <c r="I248" i="21"/>
  <c r="J285" i="21"/>
  <c r="J315" i="21"/>
  <c r="I420" i="21"/>
  <c r="J448" i="21"/>
  <c r="J601" i="21"/>
  <c r="AA6" i="8"/>
  <c r="K19" i="8"/>
  <c r="AA20" i="8"/>
  <c r="K28" i="8"/>
  <c r="S35" i="8"/>
  <c r="AA43" i="8"/>
  <c r="S46" i="8"/>
  <c r="AA47" i="8"/>
  <c r="K49" i="8"/>
  <c r="K52" i="8"/>
  <c r="L10" i="9"/>
  <c r="L14" i="9"/>
  <c r="L22" i="9"/>
  <c r="K19" i="11"/>
  <c r="P10" i="12" s="1"/>
  <c r="M19" i="11"/>
  <c r="S7" i="8"/>
  <c r="AA28" i="8"/>
  <c r="AA52" i="8"/>
  <c r="AA14" i="8"/>
  <c r="H2" i="12"/>
  <c r="C2" i="22" s="1"/>
  <c r="AA56" i="8"/>
  <c r="H4" i="7"/>
  <c r="S11" i="8"/>
  <c r="AA11" i="8"/>
  <c r="AA12" i="8"/>
  <c r="S34" i="8"/>
  <c r="K36" i="8"/>
  <c r="AA37" i="8"/>
  <c r="K43" i="8"/>
  <c r="AA44" i="8"/>
  <c r="M6" i="9"/>
  <c r="L7" i="9"/>
  <c r="M10" i="9"/>
  <c r="L11" i="9"/>
  <c r="M14" i="9"/>
  <c r="L15" i="9"/>
  <c r="M18" i="9"/>
  <c r="L19" i="9"/>
  <c r="M22" i="9"/>
  <c r="L23" i="9"/>
  <c r="M26" i="9"/>
  <c r="L27" i="9"/>
  <c r="M30" i="9"/>
  <c r="L31" i="9"/>
  <c r="M34" i="9"/>
  <c r="M38" i="9"/>
  <c r="L39" i="9"/>
  <c r="M42" i="9"/>
  <c r="M46" i="9"/>
  <c r="L47" i="9"/>
  <c r="M50" i="9"/>
  <c r="L51" i="9"/>
  <c r="E9" i="12"/>
  <c r="B5" i="22" s="1"/>
  <c r="U19" i="12"/>
  <c r="V19" i="12" s="1"/>
  <c r="B19" i="23" s="1"/>
  <c r="M36" i="11"/>
  <c r="K36" i="11"/>
  <c r="O19" i="12" s="1"/>
  <c r="S9" i="8"/>
  <c r="AA30" i="8"/>
  <c r="S8" i="8"/>
  <c r="K10" i="8"/>
  <c r="S17" i="8"/>
  <c r="AA29" i="8"/>
  <c r="S31" i="8"/>
  <c r="AA53" i="8"/>
  <c r="L28" i="9"/>
  <c r="L36" i="9"/>
  <c r="U3" i="12"/>
  <c r="V3" i="12" s="1"/>
  <c r="B3" i="23" s="1"/>
  <c r="K4" i="11"/>
  <c r="O3" i="12" s="1"/>
  <c r="Q3" i="12" s="1"/>
  <c r="J2" i="22" s="1"/>
  <c r="K11" i="11"/>
  <c r="P6" i="12" s="1"/>
  <c r="S5" i="8"/>
  <c r="S12" i="8"/>
  <c r="K20" i="8"/>
  <c r="AA23" i="8"/>
  <c r="AA26" i="8"/>
  <c r="K44" i="8"/>
  <c r="AA46" i="8"/>
  <c r="S47" i="8"/>
  <c r="AA50" i="8"/>
  <c r="M35" i="11"/>
  <c r="K35" i="11"/>
  <c r="P18" i="12" s="1"/>
  <c r="H50" i="12"/>
  <c r="C26" i="22" s="1"/>
  <c r="K101" i="11"/>
  <c r="P51" i="12" s="1"/>
  <c r="M101" i="11"/>
  <c r="H30" i="21"/>
  <c r="I6" i="11" s="1"/>
  <c r="I4" i="12" s="1"/>
  <c r="E6" i="11"/>
  <c r="G6" i="11" s="1"/>
  <c r="C4" i="12" s="1"/>
  <c r="E4" i="12" s="1"/>
  <c r="A3" i="22" s="1"/>
  <c r="D9" i="11"/>
  <c r="H53" i="21"/>
  <c r="I9" i="11" s="1"/>
  <c r="J5" i="12" s="1"/>
  <c r="K94" i="11"/>
  <c r="O48" i="12" s="1"/>
  <c r="U48" i="12"/>
  <c r="V48" i="12" s="1"/>
  <c r="B48" i="23" s="1"/>
  <c r="AA8" i="8"/>
  <c r="S10" i="8"/>
  <c r="S13" i="8"/>
  <c r="S16" i="8"/>
  <c r="S19" i="8"/>
  <c r="K21" i="8"/>
  <c r="K24" i="8"/>
  <c r="K27" i="8"/>
  <c r="S30" i="8"/>
  <c r="K35" i="8"/>
  <c r="K51" i="8"/>
  <c r="L4" i="9"/>
  <c r="M14" i="11"/>
  <c r="M20" i="11"/>
  <c r="T12" i="12"/>
  <c r="K7" i="22" s="1"/>
  <c r="M49" i="11"/>
  <c r="M57" i="11"/>
  <c r="M93" i="11"/>
  <c r="K93" i="11"/>
  <c r="P47" i="12" s="1"/>
  <c r="J3" i="21"/>
  <c r="I3" i="21"/>
  <c r="I25" i="21"/>
  <c r="J25" i="21"/>
  <c r="E5" i="11"/>
  <c r="G5" i="11" s="1"/>
  <c r="D3" i="12" s="1"/>
  <c r="H27" i="21"/>
  <c r="I5" i="11" s="1"/>
  <c r="J3" i="12" s="1"/>
  <c r="K3" i="12" s="1"/>
  <c r="F2" i="22" s="1"/>
  <c r="J173" i="21"/>
  <c r="I173" i="21"/>
  <c r="D5" i="7"/>
  <c r="AA5" i="8"/>
  <c r="K9" i="8"/>
  <c r="AA19" i="8"/>
  <c r="K30" i="8"/>
  <c r="AA31" i="8"/>
  <c r="S36" i="8"/>
  <c r="S39" i="8"/>
  <c r="K47" i="8"/>
  <c r="M7" i="9"/>
  <c r="L8" i="9"/>
  <c r="M11" i="9"/>
  <c r="L12" i="9"/>
  <c r="M15" i="9"/>
  <c r="L16" i="9"/>
  <c r="M19" i="9"/>
  <c r="M6" i="11"/>
  <c r="K7" i="11"/>
  <c r="P4" i="12" s="1"/>
  <c r="B2" i="7"/>
  <c r="K12" i="8"/>
  <c r="AA22" i="8"/>
  <c r="K41" i="8"/>
  <c r="AA49" i="8"/>
  <c r="S54" i="8"/>
  <c r="L37" i="9"/>
  <c r="L49" i="9"/>
  <c r="Q5" i="10"/>
  <c r="Q9" i="10"/>
  <c r="Q13" i="10"/>
  <c r="Q17" i="10"/>
  <c r="Q21" i="10"/>
  <c r="Q25" i="10"/>
  <c r="Q29" i="10"/>
  <c r="Q33" i="10"/>
  <c r="Q37" i="10"/>
  <c r="Q41" i="10"/>
  <c r="Q45" i="10"/>
  <c r="Q49" i="10"/>
  <c r="Q53" i="10"/>
  <c r="M12" i="11"/>
  <c r="M22" i="11"/>
  <c r="K23" i="11"/>
  <c r="P12" i="12" s="1"/>
  <c r="K25" i="11"/>
  <c r="P13" i="12" s="1"/>
  <c r="T17" i="12"/>
  <c r="L9" i="22" s="1"/>
  <c r="K33" i="11"/>
  <c r="P17" i="12" s="1"/>
  <c r="K19" i="12"/>
  <c r="F10" i="22" s="1"/>
  <c r="K61" i="11"/>
  <c r="P31" i="12" s="1"/>
  <c r="K62" i="11"/>
  <c r="O32" i="12" s="1"/>
  <c r="Q32" i="12" s="1"/>
  <c r="I17" i="22" s="1"/>
  <c r="K32" i="12"/>
  <c r="E17" i="22" s="1"/>
  <c r="E39" i="12"/>
  <c r="B20" i="22" s="1"/>
  <c r="E41" i="12"/>
  <c r="B21" i="22" s="1"/>
  <c r="H47" i="12"/>
  <c r="D24" i="22" s="1"/>
  <c r="H161" i="21"/>
  <c r="I24" i="11" s="1"/>
  <c r="I13" i="12" s="1"/>
  <c r="K13" i="12" s="1"/>
  <c r="F7" i="22" s="1"/>
  <c r="D24" i="11"/>
  <c r="Q18" i="12"/>
  <c r="I10" i="22" s="1"/>
  <c r="U24" i="12"/>
  <c r="V24" i="12" s="1"/>
  <c r="B24" i="23" s="1"/>
  <c r="K46" i="11"/>
  <c r="O24" i="12" s="1"/>
  <c r="Q24" i="12" s="1"/>
  <c r="I13" i="22" s="1"/>
  <c r="K36" i="12"/>
  <c r="E19" i="22" s="1"/>
  <c r="E45" i="12"/>
  <c r="B23" i="22" s="1"/>
  <c r="M90" i="11"/>
  <c r="U46" i="12"/>
  <c r="V46" i="12" s="1"/>
  <c r="B46" i="23" s="1"/>
  <c r="K90" i="11"/>
  <c r="O46" i="12" s="1"/>
  <c r="C3" i="17"/>
  <c r="I13" i="21"/>
  <c r="J13" i="21"/>
  <c r="I46" i="21"/>
  <c r="J46" i="21"/>
  <c r="J70" i="21"/>
  <c r="I70" i="21"/>
  <c r="T35" i="12"/>
  <c r="L18" i="22" s="1"/>
  <c r="K46" i="12"/>
  <c r="E24" i="22" s="1"/>
  <c r="K47" i="12"/>
  <c r="F24" i="22" s="1"/>
  <c r="M94" i="11"/>
  <c r="R15" i="20"/>
  <c r="R39" i="20"/>
  <c r="R47" i="20"/>
  <c r="F3" i="11"/>
  <c r="H67" i="21"/>
  <c r="I11" i="11" s="1"/>
  <c r="J6" i="12" s="1"/>
  <c r="K6" i="12" s="1"/>
  <c r="E4" i="22" s="1"/>
  <c r="D11" i="11"/>
  <c r="J142" i="21"/>
  <c r="I142" i="21"/>
  <c r="K5" i="8"/>
  <c r="K8" i="8"/>
  <c r="K11" i="8"/>
  <c r="K14" i="8"/>
  <c r="S14" i="8"/>
  <c r="AA15" i="8"/>
  <c r="AA18" i="8"/>
  <c r="AA21" i="8"/>
  <c r="AA24" i="8"/>
  <c r="K25" i="8"/>
  <c r="S26" i="8"/>
  <c r="S29" i="8"/>
  <c r="S32" i="8"/>
  <c r="AA32" i="8"/>
  <c r="K34" i="8"/>
  <c r="K37" i="8"/>
  <c r="AA38" i="8"/>
  <c r="AA41" i="8"/>
  <c r="K45" i="8"/>
  <c r="AA48" i="8"/>
  <c r="S53" i="8"/>
  <c r="M5" i="9"/>
  <c r="L6" i="9"/>
  <c r="M9" i="9"/>
  <c r="M13" i="9"/>
  <c r="M17" i="9"/>
  <c r="L18" i="9"/>
  <c r="M21" i="9"/>
  <c r="M25" i="9"/>
  <c r="L26" i="9"/>
  <c r="M29" i="9"/>
  <c r="L30" i="9"/>
  <c r="M33" i="9"/>
  <c r="L34" i="9"/>
  <c r="M37" i="9"/>
  <c r="L38" i="9"/>
  <c r="M41" i="9"/>
  <c r="L42" i="9"/>
  <c r="M45" i="9"/>
  <c r="L46" i="9"/>
  <c r="M49" i="9"/>
  <c r="L50" i="9"/>
  <c r="M53" i="9"/>
  <c r="E13" i="12"/>
  <c r="B7" i="22" s="1"/>
  <c r="Q20" i="12"/>
  <c r="I11" i="22" s="1"/>
  <c r="H21" i="12"/>
  <c r="D11" i="22" s="1"/>
  <c r="K25" i="12"/>
  <c r="F13" i="22" s="1"/>
  <c r="E31" i="12"/>
  <c r="B16" i="22" s="1"/>
  <c r="E32" i="12"/>
  <c r="A17" i="22" s="1"/>
  <c r="R24" i="20"/>
  <c r="R32" i="20"/>
  <c r="R40" i="20"/>
  <c r="R48" i="20"/>
  <c r="J38" i="21"/>
  <c r="I38" i="21"/>
  <c r="T24" i="12"/>
  <c r="K13" i="22" s="1"/>
  <c r="B3" i="7"/>
  <c r="K6" i="8"/>
  <c r="S6" i="8"/>
  <c r="AA7" i="8"/>
  <c r="AA10" i="8"/>
  <c r="AA13" i="8"/>
  <c r="AA16" i="8"/>
  <c r="K17" i="8"/>
  <c r="S18" i="8"/>
  <c r="S21" i="8"/>
  <c r="S24" i="8"/>
  <c r="S27" i="8"/>
  <c r="AA27" i="8"/>
  <c r="K29" i="8"/>
  <c r="K32" i="8"/>
  <c r="AA36" i="8"/>
  <c r="AA39" i="8"/>
  <c r="S41" i="8"/>
  <c r="S48" i="8"/>
  <c r="S51" i="8"/>
  <c r="AA51" i="8"/>
  <c r="K53" i="8"/>
  <c r="M4" i="9"/>
  <c r="L5" i="9"/>
  <c r="M8" i="9"/>
  <c r="L9" i="9"/>
  <c r="M12" i="9"/>
  <c r="L13" i="9"/>
  <c r="M16" i="9"/>
  <c r="L17" i="9"/>
  <c r="M20" i="9"/>
  <c r="L21" i="9"/>
  <c r="M24" i="9"/>
  <c r="L25" i="9"/>
  <c r="M28" i="9"/>
  <c r="L29" i="9"/>
  <c r="M32" i="9"/>
  <c r="L33" i="9"/>
  <c r="M36" i="9"/>
  <c r="M40" i="9"/>
  <c r="L41" i="9"/>
  <c r="M44" i="9"/>
  <c r="L45" i="9"/>
  <c r="M48" i="9"/>
  <c r="M52" i="9"/>
  <c r="L53" i="9"/>
  <c r="K20" i="11"/>
  <c r="O11" i="12" s="1"/>
  <c r="Q11" i="12" s="1"/>
  <c r="J6" i="22" s="1"/>
  <c r="H13" i="12"/>
  <c r="D7" i="22" s="1"/>
  <c r="M27" i="11"/>
  <c r="K27" i="11"/>
  <c r="P14" i="12" s="1"/>
  <c r="M29" i="11"/>
  <c r="K29" i="11"/>
  <c r="P15" i="12" s="1"/>
  <c r="M45" i="11"/>
  <c r="M55" i="11"/>
  <c r="H30" i="12"/>
  <c r="C16" i="22" s="1"/>
  <c r="T40" i="12"/>
  <c r="K21" i="22" s="1"/>
  <c r="K87" i="11"/>
  <c r="P44" i="12" s="1"/>
  <c r="Q44" i="12" s="1"/>
  <c r="I23" i="22" s="1"/>
  <c r="E50" i="12"/>
  <c r="A26" i="22" s="1"/>
  <c r="E33" i="12"/>
  <c r="B17" i="22" s="1"/>
  <c r="H38" i="12"/>
  <c r="C20" i="22" s="1"/>
  <c r="H42" i="12"/>
  <c r="C22" i="22" s="1"/>
  <c r="E49" i="12"/>
  <c r="B25" i="22" s="1"/>
  <c r="J57" i="21"/>
  <c r="J80" i="21"/>
  <c r="I80" i="21"/>
  <c r="J96" i="21"/>
  <c r="I96" i="21"/>
  <c r="J112" i="21"/>
  <c r="I112" i="21"/>
  <c r="J31" i="21"/>
  <c r="J56" i="21"/>
  <c r="I56" i="21"/>
  <c r="J9" i="11" s="1"/>
  <c r="M5" i="12" s="1"/>
  <c r="J117" i="21"/>
  <c r="I117" i="21"/>
  <c r="J125" i="21"/>
  <c r="I125" i="21"/>
  <c r="I168" i="21"/>
  <c r="R4" i="20"/>
  <c r="R13" i="20"/>
  <c r="R21" i="20"/>
  <c r="R29" i="20"/>
  <c r="R36" i="20"/>
  <c r="R44" i="20"/>
  <c r="I22" i="21"/>
  <c r="I48" i="21"/>
  <c r="J50" i="21"/>
  <c r="I50" i="21"/>
  <c r="J92" i="21"/>
  <c r="J141" i="21"/>
  <c r="I141" i="21"/>
  <c r="L20" i="9"/>
  <c r="M23" i="9"/>
  <c r="L24" i="9"/>
  <c r="M27" i="9"/>
  <c r="M31" i="9"/>
  <c r="L32" i="9"/>
  <c r="M35" i="9"/>
  <c r="M39" i="9"/>
  <c r="L40" i="9"/>
  <c r="M43" i="9"/>
  <c r="L44" i="9"/>
  <c r="M47" i="9"/>
  <c r="L48" i="9"/>
  <c r="M51" i="9"/>
  <c r="L52" i="9"/>
  <c r="H6" i="10"/>
  <c r="H10" i="10"/>
  <c r="H14" i="10"/>
  <c r="H18" i="10"/>
  <c r="H22" i="10"/>
  <c r="H26" i="10"/>
  <c r="H30" i="10"/>
  <c r="H34" i="10"/>
  <c r="H38" i="10"/>
  <c r="H42" i="10"/>
  <c r="H46" i="10"/>
  <c r="H50" i="10"/>
  <c r="T7" i="12"/>
  <c r="L4" i="22" s="1"/>
  <c r="T8" i="12"/>
  <c r="K5" i="22" s="1"/>
  <c r="H9" i="12"/>
  <c r="D5" i="22" s="1"/>
  <c r="E12" i="12"/>
  <c r="A7" i="22" s="1"/>
  <c r="T14" i="12"/>
  <c r="K8" i="22" s="1"/>
  <c r="T15" i="12"/>
  <c r="L8" i="22" s="1"/>
  <c r="H17" i="12"/>
  <c r="D9" i="22" s="1"/>
  <c r="H22" i="12"/>
  <c r="C12" i="22" s="1"/>
  <c r="K23" i="12"/>
  <c r="F12" i="22" s="1"/>
  <c r="H25" i="12"/>
  <c r="D13" i="22" s="1"/>
  <c r="E27" i="12"/>
  <c r="B14" i="22" s="1"/>
  <c r="K53" i="11"/>
  <c r="P27" i="12" s="1"/>
  <c r="M53" i="11"/>
  <c r="M88" i="11"/>
  <c r="K89" i="11"/>
  <c r="P45" i="12" s="1"/>
  <c r="K92" i="11"/>
  <c r="O47" i="12" s="1"/>
  <c r="I24" i="21"/>
  <c r="J40" i="21"/>
  <c r="I64" i="21"/>
  <c r="I69" i="21"/>
  <c r="I77" i="21"/>
  <c r="I152" i="21"/>
  <c r="J208" i="21"/>
  <c r="I208" i="21"/>
  <c r="I16" i="21"/>
  <c r="J16" i="21"/>
  <c r="I73" i="21"/>
  <c r="J73" i="21"/>
  <c r="I174" i="21"/>
  <c r="J189" i="21"/>
  <c r="I189" i="21"/>
  <c r="J121" i="21"/>
  <c r="I121" i="21"/>
  <c r="I166" i="21"/>
  <c r="J166" i="21"/>
  <c r="J300" i="21"/>
  <c r="I300" i="21"/>
  <c r="J338" i="21"/>
  <c r="I338" i="21"/>
  <c r="J380" i="21"/>
  <c r="I380" i="21"/>
  <c r="I411" i="21"/>
  <c r="J411" i="21"/>
  <c r="I423" i="21"/>
  <c r="J423" i="21"/>
  <c r="J430" i="21"/>
  <c r="I430" i="21"/>
  <c r="I153" i="21"/>
  <c r="I169" i="21"/>
  <c r="I185" i="21"/>
  <c r="J343" i="21"/>
  <c r="I343" i="21"/>
  <c r="I386" i="21"/>
  <c r="J413" i="21"/>
  <c r="I413" i="21"/>
  <c r="J421" i="21"/>
  <c r="J554" i="21"/>
  <c r="I554" i="21"/>
  <c r="T28" i="12"/>
  <c r="K15" i="22" s="1"/>
  <c r="T32" i="12"/>
  <c r="K17" i="22" s="1"/>
  <c r="T47" i="12"/>
  <c r="L24" i="22" s="1"/>
  <c r="R12" i="20"/>
  <c r="R20" i="20"/>
  <c r="R28" i="20"/>
  <c r="R38" i="20"/>
  <c r="I261" i="21"/>
  <c r="J270" i="21"/>
  <c r="I275" i="21"/>
  <c r="I311" i="21"/>
  <c r="I370" i="21"/>
  <c r="I392" i="21"/>
  <c r="J392" i="21"/>
  <c r="I440" i="21"/>
  <c r="J440" i="21"/>
  <c r="J460" i="21"/>
  <c r="I460" i="21"/>
  <c r="J519" i="21"/>
  <c r="I519" i="21"/>
  <c r="I529" i="21"/>
  <c r="J529" i="21"/>
  <c r="I539" i="21"/>
  <c r="J539" i="21"/>
  <c r="J658" i="21"/>
  <c r="I658" i="21"/>
  <c r="J245" i="21"/>
  <c r="I245" i="21"/>
  <c r="J318" i="21"/>
  <c r="I318" i="21"/>
  <c r="I323" i="21"/>
  <c r="J323" i="21"/>
  <c r="J385" i="21"/>
  <c r="I385" i="21"/>
  <c r="I473" i="21"/>
  <c r="J473" i="21"/>
  <c r="J679" i="21"/>
  <c r="I679" i="21"/>
  <c r="J49" i="21"/>
  <c r="I136" i="21"/>
  <c r="I151" i="21"/>
  <c r="I167" i="21"/>
  <c r="I225" i="21"/>
  <c r="J365" i="21"/>
  <c r="I513" i="21"/>
  <c r="J513" i="21"/>
  <c r="J240" i="21"/>
  <c r="J253" i="21"/>
  <c r="I253" i="21"/>
  <c r="I254" i="21"/>
  <c r="J274" i="21"/>
  <c r="J282" i="21"/>
  <c r="I297" i="21"/>
  <c r="I310" i="21"/>
  <c r="I374" i="21"/>
  <c r="J409" i="21"/>
  <c r="I409" i="21"/>
  <c r="I490" i="21"/>
  <c r="J490" i="21"/>
  <c r="R2" i="20"/>
  <c r="R10" i="20"/>
  <c r="R16" i="20"/>
  <c r="R18" i="20"/>
  <c r="R26" i="20"/>
  <c r="R42" i="20"/>
  <c r="I88" i="21"/>
  <c r="I104" i="21"/>
  <c r="J114" i="21"/>
  <c r="I224" i="21"/>
  <c r="J265" i="21"/>
  <c r="I265" i="21"/>
  <c r="J309" i="21"/>
  <c r="I309" i="21"/>
  <c r="I320" i="21"/>
  <c r="J320" i="21"/>
  <c r="J356" i="21"/>
  <c r="I356" i="21"/>
  <c r="J357" i="21"/>
  <c r="J396" i="21"/>
  <c r="I396" i="21"/>
  <c r="J58" i="11" s="1"/>
  <c r="L30" i="12" s="1"/>
  <c r="J404" i="21"/>
  <c r="I404" i="21"/>
  <c r="J426" i="21"/>
  <c r="I426" i="21"/>
  <c r="J433" i="21"/>
  <c r="I433" i="21"/>
  <c r="I480" i="21"/>
  <c r="J480" i="21"/>
  <c r="J334" i="21"/>
  <c r="I334" i="21"/>
  <c r="J406" i="21"/>
  <c r="I406" i="21"/>
  <c r="I568" i="21"/>
  <c r="J568" i="21"/>
  <c r="J663" i="21"/>
  <c r="I663" i="21"/>
  <c r="J669" i="21"/>
  <c r="J688" i="21"/>
  <c r="I350" i="21"/>
  <c r="I362" i="21"/>
  <c r="I366" i="21"/>
  <c r="J376" i="21"/>
  <c r="I389" i="21"/>
  <c r="J408" i="21"/>
  <c r="I412" i="21"/>
  <c r="I418" i="21"/>
  <c r="I422" i="21"/>
  <c r="I425" i="21"/>
  <c r="J432" i="21"/>
  <c r="J439" i="21"/>
  <c r="I479" i="21"/>
  <c r="I483" i="21"/>
  <c r="I488" i="21"/>
  <c r="I506" i="21"/>
  <c r="J547" i="21"/>
  <c r="I552" i="21"/>
  <c r="I562" i="21"/>
  <c r="I567" i="21"/>
  <c r="I577" i="21"/>
  <c r="J587" i="21"/>
  <c r="I593" i="21"/>
  <c r="J603" i="21"/>
  <c r="I609" i="21"/>
  <c r="J619" i="21"/>
  <c r="I625" i="21"/>
  <c r="J635" i="21"/>
  <c r="I641" i="21"/>
  <c r="J651" i="21"/>
  <c r="I657" i="21"/>
  <c r="I672" i="21"/>
  <c r="J328" i="21"/>
  <c r="I337" i="21"/>
  <c r="I372" i="21"/>
  <c r="I401" i="21"/>
  <c r="I428" i="21"/>
  <c r="I442" i="21"/>
  <c r="I446" i="21"/>
  <c r="I453" i="21"/>
  <c r="J456" i="21"/>
  <c r="I465" i="21"/>
  <c r="I469" i="21"/>
  <c r="J476" i="21"/>
  <c r="I499" i="21"/>
  <c r="I505" i="21"/>
  <c r="I522" i="21"/>
  <c r="I527" i="21"/>
  <c r="I537" i="21"/>
  <c r="J571" i="21"/>
  <c r="I576" i="21"/>
  <c r="I592" i="21"/>
  <c r="I608" i="21"/>
  <c r="I692" i="21"/>
  <c r="I695" i="21"/>
  <c r="I449" i="21"/>
  <c r="I551" i="21"/>
  <c r="I671" i="21"/>
  <c r="J675" i="21"/>
  <c r="J681" i="21"/>
  <c r="J687" i="21"/>
  <c r="I699" i="21"/>
  <c r="J579" i="21"/>
  <c r="J595" i="21"/>
  <c r="J611" i="21"/>
  <c r="J627" i="21"/>
  <c r="J643" i="21"/>
  <c r="I694" i="21"/>
  <c r="J344" i="21"/>
  <c r="J360" i="21"/>
  <c r="J367" i="21"/>
  <c r="I390" i="21"/>
  <c r="J447" i="21"/>
  <c r="I477" i="21"/>
  <c r="J563" i="21"/>
  <c r="I685" i="21"/>
  <c r="H3" i="21"/>
  <c r="I2" i="11" s="1"/>
  <c r="I2" i="12" s="1"/>
  <c r="K2" i="12" s="1"/>
  <c r="E2" i="22" s="1"/>
  <c r="D2" i="11"/>
  <c r="M51" i="11"/>
  <c r="K51" i="11"/>
  <c r="P26" i="12" s="1"/>
  <c r="K9" i="12"/>
  <c r="F5" i="22" s="1"/>
  <c r="U10" i="12"/>
  <c r="V10" i="12" s="1"/>
  <c r="B10" i="23" s="1"/>
  <c r="M18" i="11"/>
  <c r="T20" i="12"/>
  <c r="K11" i="22" s="1"/>
  <c r="U37" i="12"/>
  <c r="V37" i="12" s="1"/>
  <c r="B37" i="23" s="1"/>
  <c r="K72" i="11"/>
  <c r="O37" i="12" s="1"/>
  <c r="Q37" i="12" s="1"/>
  <c r="J19" i="22" s="1"/>
  <c r="M72" i="11"/>
  <c r="T22" i="12"/>
  <c r="K12" i="22" s="1"/>
  <c r="C12" i="23"/>
  <c r="G12" i="23"/>
  <c r="D12" i="23"/>
  <c r="H6" i="7"/>
  <c r="K48" i="8"/>
  <c r="S56" i="8"/>
  <c r="H5" i="10"/>
  <c r="H13" i="10"/>
  <c r="H21" i="10"/>
  <c r="H29" i="10"/>
  <c r="H37" i="10"/>
  <c r="H45" i="10"/>
  <c r="H49" i="10"/>
  <c r="T3" i="12"/>
  <c r="L2" i="22" s="1"/>
  <c r="E6" i="12"/>
  <c r="A4" i="22" s="1"/>
  <c r="M43" i="11"/>
  <c r="K43" i="11"/>
  <c r="P22" i="12" s="1"/>
  <c r="M44" i="11"/>
  <c r="U23" i="12"/>
  <c r="V23" i="12" s="1"/>
  <c r="B23" i="23" s="1"/>
  <c r="K44" i="11"/>
  <c r="O23" i="12" s="1"/>
  <c r="Q23" i="12" s="1"/>
  <c r="J12" i="22" s="1"/>
  <c r="F24" i="23"/>
  <c r="C24" i="23"/>
  <c r="G24" i="23"/>
  <c r="D24" i="23"/>
  <c r="U38" i="12"/>
  <c r="V38" i="12" s="1"/>
  <c r="B38" i="23" s="1"/>
  <c r="M74" i="11"/>
  <c r="K74" i="11"/>
  <c r="O38" i="12" s="1"/>
  <c r="Q38" i="12" s="1"/>
  <c r="I20" i="22" s="1"/>
  <c r="D41" i="23"/>
  <c r="G41" i="23"/>
  <c r="C41" i="23"/>
  <c r="C4" i="23"/>
  <c r="G4" i="23"/>
  <c r="D4" i="23"/>
  <c r="H9" i="10"/>
  <c r="H17" i="10"/>
  <c r="H25" i="10"/>
  <c r="H33" i="10"/>
  <c r="H41" i="10"/>
  <c r="H53" i="10"/>
  <c r="T5" i="12"/>
  <c r="L3" i="22" s="1"/>
  <c r="T9" i="12"/>
  <c r="L5" i="22" s="1"/>
  <c r="S45" i="8"/>
  <c r="Q4" i="10"/>
  <c r="Q8" i="10"/>
  <c r="Q12" i="10"/>
  <c r="Q16" i="10"/>
  <c r="Q20" i="10"/>
  <c r="Q24" i="10"/>
  <c r="Q28" i="10"/>
  <c r="Q32" i="10"/>
  <c r="Q36" i="10"/>
  <c r="Q40" i="10"/>
  <c r="Q44" i="10"/>
  <c r="Q48" i="10"/>
  <c r="Q52" i="10"/>
  <c r="K9" i="11"/>
  <c r="P5" i="12" s="1"/>
  <c r="H6" i="12"/>
  <c r="C4" i="22" s="1"/>
  <c r="K17" i="11"/>
  <c r="P9" i="12" s="1"/>
  <c r="H10" i="12"/>
  <c r="C6" i="22" s="1"/>
  <c r="E14" i="12"/>
  <c r="A8" i="22" s="1"/>
  <c r="U20" i="12"/>
  <c r="V20" i="12" s="1"/>
  <c r="B20" i="23" s="1"/>
  <c r="M38" i="11"/>
  <c r="E7" i="12"/>
  <c r="B4" i="22" s="1"/>
  <c r="E11" i="12"/>
  <c r="B6" i="22" s="1"/>
  <c r="K64" i="11"/>
  <c r="O33" i="12" s="1"/>
  <c r="Q33" i="12" s="1"/>
  <c r="J17" i="22" s="1"/>
  <c r="M64" i="11"/>
  <c r="U33" i="12"/>
  <c r="V33" i="12" s="1"/>
  <c r="B33" i="23" s="1"/>
  <c r="E16" i="12"/>
  <c r="A9" i="22" s="1"/>
  <c r="H8" i="10"/>
  <c r="H16" i="10"/>
  <c r="H24" i="10"/>
  <c r="H28" i="10"/>
  <c r="Q7" i="10"/>
  <c r="Q11" i="10"/>
  <c r="Q15" i="10"/>
  <c r="Q19" i="10"/>
  <c r="Q23" i="10"/>
  <c r="Q27" i="10"/>
  <c r="Q31" i="10"/>
  <c r="Q35" i="10"/>
  <c r="Q39" i="10"/>
  <c r="Q43" i="10"/>
  <c r="Q47" i="10"/>
  <c r="Q51" i="10"/>
  <c r="D3" i="14"/>
  <c r="E2" i="14"/>
  <c r="E7" i="14"/>
  <c r="E3" i="14"/>
  <c r="D7" i="14"/>
  <c r="D4" i="14"/>
  <c r="E3" i="12"/>
  <c r="B2" i="22" s="1"/>
  <c r="M5" i="11"/>
  <c r="M13" i="11"/>
  <c r="K5" i="12"/>
  <c r="F3" i="22" s="1"/>
  <c r="U6" i="12"/>
  <c r="V6" i="12" s="1"/>
  <c r="B6" i="23" s="1"/>
  <c r="M10" i="11"/>
  <c r="C8" i="23"/>
  <c r="G8" i="23"/>
  <c r="D8" i="23"/>
  <c r="AA42" i="8"/>
  <c r="H4" i="10"/>
  <c r="H12" i="10"/>
  <c r="H20" i="10"/>
  <c r="H32" i="10"/>
  <c r="H36" i="10"/>
  <c r="H40" i="10"/>
  <c r="H44" i="10"/>
  <c r="H48" i="10"/>
  <c r="H52" i="10"/>
  <c r="K2" i="11"/>
  <c r="O2" i="12" s="1"/>
  <c r="F2" i="23" s="1"/>
  <c r="K40" i="8"/>
  <c r="S37" i="8"/>
  <c r="H7" i="10"/>
  <c r="H11" i="10"/>
  <c r="H15" i="10"/>
  <c r="H19" i="10"/>
  <c r="H23" i="10"/>
  <c r="H27" i="10"/>
  <c r="H31" i="10"/>
  <c r="H35" i="10"/>
  <c r="H39" i="10"/>
  <c r="H43" i="10"/>
  <c r="H47" i="10"/>
  <c r="H51" i="10"/>
  <c r="E2" i="11"/>
  <c r="G2" i="11" s="1"/>
  <c r="C2" i="12" s="1"/>
  <c r="E2" i="12" s="1"/>
  <c r="A2" i="22" s="1"/>
  <c r="M2" i="11"/>
  <c r="H3" i="12"/>
  <c r="D2" i="22" s="1"/>
  <c r="K6" i="11"/>
  <c r="O4" i="12" s="1"/>
  <c r="Q4" i="12" s="1"/>
  <c r="I3" i="22" s="1"/>
  <c r="U5" i="12"/>
  <c r="V5" i="12" s="1"/>
  <c r="B5" i="23" s="1"/>
  <c r="K8" i="11"/>
  <c r="O5" i="12" s="1"/>
  <c r="K10" i="11"/>
  <c r="O6" i="12" s="1"/>
  <c r="Q6" i="12" s="1"/>
  <c r="I4" i="22" s="1"/>
  <c r="K14" i="11"/>
  <c r="O8" i="12" s="1"/>
  <c r="F8" i="23" s="1"/>
  <c r="U9" i="12"/>
  <c r="V9" i="12" s="1"/>
  <c r="B9" i="23" s="1"/>
  <c r="K16" i="11"/>
  <c r="O9" i="12" s="1"/>
  <c r="K18" i="11"/>
  <c r="O10" i="12" s="1"/>
  <c r="Q10" i="12" s="1"/>
  <c r="I6" i="22" s="1"/>
  <c r="H11" i="12"/>
  <c r="D6" i="22" s="1"/>
  <c r="K22" i="11"/>
  <c r="O12" i="12" s="1"/>
  <c r="Q12" i="12" s="1"/>
  <c r="I7" i="22" s="1"/>
  <c r="K24" i="11"/>
  <c r="O13" i="12" s="1"/>
  <c r="Q13" i="12" s="1"/>
  <c r="J7" i="22" s="1"/>
  <c r="U13" i="12"/>
  <c r="V13" i="12" s="1"/>
  <c r="B13" i="23" s="1"/>
  <c r="E21" i="12"/>
  <c r="B11" i="22" s="1"/>
  <c r="C42" i="23"/>
  <c r="G42" i="23"/>
  <c r="D42" i="23"/>
  <c r="AA34" i="8"/>
  <c r="C2" i="23"/>
  <c r="G2" i="23"/>
  <c r="D2" i="23"/>
  <c r="T10" i="12"/>
  <c r="K6" i="22" s="1"/>
  <c r="K11" i="12"/>
  <c r="F6" i="22" s="1"/>
  <c r="Q14" i="12"/>
  <c r="I8" i="22" s="1"/>
  <c r="U16" i="12"/>
  <c r="V16" i="12" s="1"/>
  <c r="B16" i="23" s="1"/>
  <c r="M30" i="11"/>
  <c r="K40" i="11"/>
  <c r="O21" i="12" s="1"/>
  <c r="Q21" i="12" s="1"/>
  <c r="J11" i="22" s="1"/>
  <c r="U21" i="12"/>
  <c r="V21" i="12" s="1"/>
  <c r="B21" i="23" s="1"/>
  <c r="E30" i="12"/>
  <c r="A16" i="22" s="1"/>
  <c r="M59" i="11"/>
  <c r="K59" i="11"/>
  <c r="P30" i="12" s="1"/>
  <c r="E43" i="12"/>
  <c r="B22" i="22" s="1"/>
  <c r="H28" i="12"/>
  <c r="C15" i="22" s="1"/>
  <c r="I43" i="21"/>
  <c r="J43" i="21"/>
  <c r="I59" i="21"/>
  <c r="J59" i="21"/>
  <c r="U43" i="12"/>
  <c r="V43" i="12" s="1"/>
  <c r="B43" i="23" s="1"/>
  <c r="M84" i="11"/>
  <c r="K84" i="11"/>
  <c r="O43" i="12" s="1"/>
  <c r="Q43" i="12" s="1"/>
  <c r="J22" i="22" s="1"/>
  <c r="U25" i="12"/>
  <c r="V25" i="12" s="1"/>
  <c r="B25" i="23" s="1"/>
  <c r="K28" i="12"/>
  <c r="E15" i="22" s="1"/>
  <c r="H39" i="12"/>
  <c r="D20" i="22" s="1"/>
  <c r="Q25" i="12"/>
  <c r="J13" i="22" s="1"/>
  <c r="U27" i="12"/>
  <c r="V27" i="12" s="1"/>
  <c r="B27" i="23" s="1"/>
  <c r="M52" i="11"/>
  <c r="K56" i="11"/>
  <c r="O29" i="12" s="1"/>
  <c r="Q29" i="12" s="1"/>
  <c r="J15" i="22" s="1"/>
  <c r="U29" i="12"/>
  <c r="V29" i="12" s="1"/>
  <c r="B29" i="23" s="1"/>
  <c r="K37" i="12"/>
  <c r="F19" i="22" s="1"/>
  <c r="U31" i="12"/>
  <c r="V31" i="12" s="1"/>
  <c r="B31" i="23" s="1"/>
  <c r="R8" i="20"/>
  <c r="R45" i="20"/>
  <c r="D15" i="23"/>
  <c r="G15" i="23"/>
  <c r="C15" i="23"/>
  <c r="M34" i="11"/>
  <c r="U18" i="12"/>
  <c r="V18" i="12" s="1"/>
  <c r="B18" i="23" s="1"/>
  <c r="Q19" i="12"/>
  <c r="J10" i="22" s="1"/>
  <c r="H23" i="12"/>
  <c r="D12" i="22" s="1"/>
  <c r="M46" i="11"/>
  <c r="H27" i="12"/>
  <c r="D14" i="22" s="1"/>
  <c r="M54" i="11"/>
  <c r="K33" i="12"/>
  <c r="F17" i="22" s="1"/>
  <c r="U34" i="12"/>
  <c r="V34" i="12" s="1"/>
  <c r="B34" i="23" s="1"/>
  <c r="M66" i="11"/>
  <c r="K66" i="11"/>
  <c r="O34" i="12" s="1"/>
  <c r="Q34" i="12" s="1"/>
  <c r="I18" i="22" s="1"/>
  <c r="T37" i="12"/>
  <c r="L19" i="22" s="1"/>
  <c r="M76" i="11"/>
  <c r="U39" i="12"/>
  <c r="V39" i="12" s="1"/>
  <c r="B39" i="23" s="1"/>
  <c r="K76" i="11"/>
  <c r="O39" i="12" s="1"/>
  <c r="Q39" i="12" s="1"/>
  <c r="J20" i="22" s="1"/>
  <c r="T42" i="12"/>
  <c r="K22" i="22" s="1"/>
  <c r="U44" i="12"/>
  <c r="V44" i="12" s="1"/>
  <c r="B44" i="23" s="1"/>
  <c r="M86" i="11"/>
  <c r="H40" i="12"/>
  <c r="C21" i="22" s="1"/>
  <c r="E24" i="12"/>
  <c r="A13" i="22" s="1"/>
  <c r="K27" i="12"/>
  <c r="F14" i="22" s="1"/>
  <c r="E28" i="12"/>
  <c r="A15" i="22" s="1"/>
  <c r="E35" i="12"/>
  <c r="B18" i="22" s="1"/>
  <c r="D45" i="23"/>
  <c r="G45" i="23"/>
  <c r="C45" i="23"/>
  <c r="K24" i="12"/>
  <c r="E13" i="22" s="1"/>
  <c r="F28" i="23"/>
  <c r="C28" i="23"/>
  <c r="G28" i="23"/>
  <c r="D28" i="23"/>
  <c r="T33" i="12"/>
  <c r="L17" i="22" s="1"/>
  <c r="U35" i="12"/>
  <c r="V35" i="12" s="1"/>
  <c r="B35" i="23" s="1"/>
  <c r="M68" i="11"/>
  <c r="K68" i="11"/>
  <c r="O35" i="12" s="1"/>
  <c r="U40" i="12"/>
  <c r="V40" i="12" s="1"/>
  <c r="B40" i="23" s="1"/>
  <c r="M78" i="11"/>
  <c r="T2" i="12"/>
  <c r="K2" i="22" s="1"/>
  <c r="D3" i="23"/>
  <c r="G3" i="23"/>
  <c r="F3" i="23"/>
  <c r="E3" i="23"/>
  <c r="C3" i="23"/>
  <c r="H4" i="12"/>
  <c r="C3" i="22" s="1"/>
  <c r="T6" i="12"/>
  <c r="K4" i="22" s="1"/>
  <c r="D7" i="23"/>
  <c r="G7" i="23"/>
  <c r="F7" i="23"/>
  <c r="C7" i="23"/>
  <c r="H8" i="12"/>
  <c r="C5" i="22" s="1"/>
  <c r="D11" i="23"/>
  <c r="G11" i="23"/>
  <c r="F11" i="23"/>
  <c r="C11" i="23"/>
  <c r="H12" i="12"/>
  <c r="C7" i="22" s="1"/>
  <c r="T16" i="12"/>
  <c r="K9" i="22" s="1"/>
  <c r="U17" i="12"/>
  <c r="V17" i="12" s="1"/>
  <c r="B17" i="23" s="1"/>
  <c r="K32" i="11"/>
  <c r="O17" i="12" s="1"/>
  <c r="Q17" i="12" s="1"/>
  <c r="J9" i="22" s="1"/>
  <c r="K18" i="12"/>
  <c r="E10" i="22" s="1"/>
  <c r="E19" i="12"/>
  <c r="B10" i="22" s="1"/>
  <c r="H20" i="12"/>
  <c r="C11" i="22" s="1"/>
  <c r="H24" i="12"/>
  <c r="C13" i="22" s="1"/>
  <c r="K52" i="11"/>
  <c r="O27" i="12" s="1"/>
  <c r="Q27" i="12" s="1"/>
  <c r="J14" i="22" s="1"/>
  <c r="K80" i="11"/>
  <c r="O41" i="12" s="1"/>
  <c r="Q41" i="12" s="1"/>
  <c r="J21" i="22" s="1"/>
  <c r="M80" i="11"/>
  <c r="U32" i="12"/>
  <c r="V32" i="12" s="1"/>
  <c r="B32" i="23" s="1"/>
  <c r="R5" i="20"/>
  <c r="K8" i="12"/>
  <c r="E5" i="22" s="1"/>
  <c r="K12" i="12"/>
  <c r="E7" i="22" s="1"/>
  <c r="T13" i="12"/>
  <c r="L7" i="22" s="1"/>
  <c r="U14" i="12"/>
  <c r="V14" i="12" s="1"/>
  <c r="B14" i="23" s="1"/>
  <c r="M26" i="11"/>
  <c r="K28" i="11"/>
  <c r="O15" i="12" s="1"/>
  <c r="Q15" i="12" s="1"/>
  <c r="J8" i="22" s="1"/>
  <c r="D19" i="23"/>
  <c r="G19" i="23"/>
  <c r="F19" i="23"/>
  <c r="C19" i="23"/>
  <c r="K20" i="12"/>
  <c r="E11" i="22" s="1"/>
  <c r="T21" i="12"/>
  <c r="L11" i="22" s="1"/>
  <c r="M42" i="11"/>
  <c r="K42" i="11"/>
  <c r="O22" i="12" s="1"/>
  <c r="U22" i="12"/>
  <c r="V22" i="12" s="1"/>
  <c r="B22" i="23" s="1"/>
  <c r="T23" i="12"/>
  <c r="L12" i="22" s="1"/>
  <c r="M50" i="11"/>
  <c r="K50" i="11"/>
  <c r="O26" i="12" s="1"/>
  <c r="U26" i="12"/>
  <c r="V26" i="12" s="1"/>
  <c r="B26" i="23" s="1"/>
  <c r="T29" i="12"/>
  <c r="L15" i="22" s="1"/>
  <c r="U30" i="12"/>
  <c r="V30" i="12" s="1"/>
  <c r="B30" i="23" s="1"/>
  <c r="M58" i="11"/>
  <c r="K58" i="11"/>
  <c r="O30" i="12" s="1"/>
  <c r="Q30" i="12" s="1"/>
  <c r="I16" i="22" s="1"/>
  <c r="K60" i="11"/>
  <c r="O31" i="12" s="1"/>
  <c r="Q31" i="12" s="1"/>
  <c r="J16" i="22" s="1"/>
  <c r="H32" i="12"/>
  <c r="C17" i="22" s="1"/>
  <c r="T34" i="12"/>
  <c r="K18" i="22" s="1"/>
  <c r="K35" i="12"/>
  <c r="F18" i="22" s="1"/>
  <c r="M70" i="11"/>
  <c r="U36" i="12"/>
  <c r="V36" i="12" s="1"/>
  <c r="B36" i="23" s="1"/>
  <c r="E37" i="12"/>
  <c r="B19" i="22" s="1"/>
  <c r="M82" i="11"/>
  <c r="K82" i="11"/>
  <c r="O42" i="12" s="1"/>
  <c r="Q42" i="12" s="1"/>
  <c r="I22" i="22" s="1"/>
  <c r="T44" i="12"/>
  <c r="K23" i="22" s="1"/>
  <c r="T45" i="12"/>
  <c r="L23" i="22" s="1"/>
  <c r="K95" i="11"/>
  <c r="P48" i="12" s="1"/>
  <c r="Q48" i="12" s="1"/>
  <c r="I25" i="22" s="1"/>
  <c r="M95" i="11"/>
  <c r="M96" i="11"/>
  <c r="U49" i="12"/>
  <c r="V49" i="12" s="1"/>
  <c r="B49" i="23" s="1"/>
  <c r="M97" i="11"/>
  <c r="K97" i="11"/>
  <c r="P49" i="12" s="1"/>
  <c r="Q49" i="12" s="1"/>
  <c r="J25" i="22" s="1"/>
  <c r="J10" i="21"/>
  <c r="I10" i="21"/>
  <c r="J37" i="21"/>
  <c r="I37" i="21"/>
  <c r="H36" i="12"/>
  <c r="C19" i="22" s="1"/>
  <c r="H44" i="12"/>
  <c r="C23" i="22" s="1"/>
  <c r="K40" i="12"/>
  <c r="E21" i="22" s="1"/>
  <c r="R11" i="20"/>
  <c r="R27" i="20"/>
  <c r="R33" i="20"/>
  <c r="R46" i="20"/>
  <c r="I27" i="21"/>
  <c r="J27" i="21"/>
  <c r="K21" i="12"/>
  <c r="F11" i="22" s="1"/>
  <c r="K41" i="12"/>
  <c r="F21" i="22" s="1"/>
  <c r="F46" i="23"/>
  <c r="C46" i="23"/>
  <c r="D46" i="23"/>
  <c r="G46" i="23"/>
  <c r="Q51" i="12"/>
  <c r="J26" i="22" s="1"/>
  <c r="R6" i="20"/>
  <c r="R22" i="20"/>
  <c r="R34" i="20"/>
  <c r="E34" i="12"/>
  <c r="A18" i="22" s="1"/>
  <c r="E38" i="12"/>
  <c r="A20" i="22" s="1"/>
  <c r="M91" i="11"/>
  <c r="K91" i="11"/>
  <c r="P46" i="12" s="1"/>
  <c r="Q46" i="12" s="1"/>
  <c r="I24" i="22" s="1"/>
  <c r="H51" i="12"/>
  <c r="D26" i="22" s="1"/>
  <c r="H45" i="12"/>
  <c r="D23" i="22" s="1"/>
  <c r="U47" i="12"/>
  <c r="V47" i="12" s="1"/>
  <c r="B47" i="23" s="1"/>
  <c r="F48" i="23"/>
  <c r="C48" i="23"/>
  <c r="D48" i="23"/>
  <c r="G48" i="23"/>
  <c r="C6" i="17"/>
  <c r="C2" i="17"/>
  <c r="C5" i="17"/>
  <c r="R7" i="20"/>
  <c r="R23" i="20"/>
  <c r="R35" i="20"/>
  <c r="R41" i="20"/>
  <c r="I15" i="21"/>
  <c r="J15" i="21"/>
  <c r="D51" i="23"/>
  <c r="G51" i="23"/>
  <c r="F51" i="23"/>
  <c r="C51" i="23"/>
  <c r="R3" i="20"/>
  <c r="R19" i="20"/>
  <c r="R30" i="20"/>
  <c r="R43" i="20"/>
  <c r="R49" i="20"/>
  <c r="J23" i="21"/>
  <c r="I23" i="21"/>
  <c r="H43" i="12"/>
  <c r="D22" i="22" s="1"/>
  <c r="T46" i="12"/>
  <c r="K24" i="22" s="1"/>
  <c r="K98" i="11"/>
  <c r="O50" i="12" s="1"/>
  <c r="Q50" i="12" s="1"/>
  <c r="I26" i="22" s="1"/>
  <c r="U50" i="12"/>
  <c r="V50" i="12" s="1"/>
  <c r="B50" i="23" s="1"/>
  <c r="H49" i="12"/>
  <c r="D25" i="22" s="1"/>
  <c r="C4" i="17"/>
  <c r="R14" i="20"/>
  <c r="R31" i="20"/>
  <c r="R37" i="20"/>
  <c r="R50" i="20"/>
  <c r="I75" i="21"/>
  <c r="J75" i="21"/>
  <c r="J26" i="21"/>
  <c r="I26" i="21"/>
  <c r="J34" i="21"/>
  <c r="I34" i="21"/>
  <c r="I9" i="21"/>
  <c r="J9" i="21"/>
  <c r="J39" i="21"/>
  <c r="I39" i="21"/>
  <c r="K29" i="12"/>
  <c r="F15" i="22" s="1"/>
  <c r="K45" i="12"/>
  <c r="F23" i="22" s="1"/>
  <c r="I5" i="21"/>
  <c r="J2" i="11" s="1"/>
  <c r="L2" i="12" s="1"/>
  <c r="I67" i="21"/>
  <c r="J67" i="21"/>
  <c r="K88" i="11"/>
  <c r="O45" i="12" s="1"/>
  <c r="Q45" i="12" s="1"/>
  <c r="J23" i="22" s="1"/>
  <c r="J4" i="21"/>
  <c r="J17" i="21"/>
  <c r="I21" i="21"/>
  <c r="J4" i="11" s="1"/>
  <c r="L3" i="12" s="1"/>
  <c r="I83" i="21"/>
  <c r="J83" i="21"/>
  <c r="J149" i="21"/>
  <c r="I149" i="21"/>
  <c r="J205" i="21"/>
  <c r="I205" i="21"/>
  <c r="J237" i="21"/>
  <c r="I237" i="21"/>
  <c r="J99" i="21"/>
  <c r="J91" i="21"/>
  <c r="J127" i="21"/>
  <c r="I127" i="21"/>
  <c r="J139" i="21"/>
  <c r="I139" i="21"/>
  <c r="I162" i="21"/>
  <c r="J162" i="21"/>
  <c r="J107" i="21"/>
  <c r="I107" i="21"/>
  <c r="J17" i="11" s="1"/>
  <c r="M9" i="12" s="1"/>
  <c r="J198" i="21"/>
  <c r="I198" i="21"/>
  <c r="I42" i="21"/>
  <c r="I47" i="21"/>
  <c r="J8" i="11" s="1"/>
  <c r="L5" i="12" s="1"/>
  <c r="N5" i="12" s="1"/>
  <c r="H3" i="22" s="1"/>
  <c r="J51" i="21"/>
  <c r="I90" i="21"/>
  <c r="J95" i="21"/>
  <c r="J97" i="21"/>
  <c r="I97" i="21"/>
  <c r="J15" i="11" s="1"/>
  <c r="M8" i="12" s="1"/>
  <c r="J33" i="21"/>
  <c r="J55" i="21"/>
  <c r="I58" i="21"/>
  <c r="J10" i="11" s="1"/>
  <c r="L6" i="12" s="1"/>
  <c r="J63" i="21"/>
  <c r="I66" i="21"/>
  <c r="J71" i="21"/>
  <c r="I74" i="21"/>
  <c r="J79" i="21"/>
  <c r="I82" i="21"/>
  <c r="J13" i="11" s="1"/>
  <c r="M7" i="12" s="1"/>
  <c r="J87" i="21"/>
  <c r="J89" i="21"/>
  <c r="I89" i="21"/>
  <c r="J134" i="21"/>
  <c r="I134" i="21"/>
  <c r="I36" i="21"/>
  <c r="J172" i="21"/>
  <c r="I172" i="21"/>
  <c r="J131" i="21"/>
  <c r="I131" i="21"/>
  <c r="I150" i="21"/>
  <c r="J164" i="21"/>
  <c r="I164" i="21"/>
  <c r="I165" i="21"/>
  <c r="J195" i="21"/>
  <c r="I195" i="21"/>
  <c r="J210" i="21"/>
  <c r="I210" i="21"/>
  <c r="J212" i="21"/>
  <c r="I212" i="21"/>
  <c r="I213" i="21"/>
  <c r="J227" i="21"/>
  <c r="I227" i="21"/>
  <c r="J242" i="21"/>
  <c r="I242" i="21"/>
  <c r="J244" i="21"/>
  <c r="I244" i="21"/>
  <c r="J273" i="21"/>
  <c r="I273" i="21"/>
  <c r="J278" i="21"/>
  <c r="I278" i="21"/>
  <c r="J290" i="21"/>
  <c r="I290" i="21"/>
  <c r="J156" i="21"/>
  <c r="I156" i="21"/>
  <c r="J24" i="11" s="1"/>
  <c r="L13" i="12" s="1"/>
  <c r="J187" i="21"/>
  <c r="I187" i="21"/>
  <c r="J123" i="21"/>
  <c r="J148" i="21"/>
  <c r="I148" i="21"/>
  <c r="J154" i="21"/>
  <c r="J179" i="21"/>
  <c r="I179" i="21"/>
  <c r="J202" i="21"/>
  <c r="I202" i="21"/>
  <c r="J204" i="21"/>
  <c r="I204" i="21"/>
  <c r="J219" i="21"/>
  <c r="I219" i="21"/>
  <c r="J234" i="21"/>
  <c r="I234" i="21"/>
  <c r="J236" i="21"/>
  <c r="I236" i="21"/>
  <c r="J251" i="21"/>
  <c r="I251" i="21"/>
  <c r="J295" i="21"/>
  <c r="I295" i="21"/>
  <c r="J116" i="21"/>
  <c r="I116" i="21"/>
  <c r="J18" i="11" s="1"/>
  <c r="L10" i="12" s="1"/>
  <c r="J140" i="21"/>
  <c r="I140" i="21"/>
  <c r="J171" i="21"/>
  <c r="I171" i="21"/>
  <c r="I105" i="21"/>
  <c r="J16" i="11" s="1"/>
  <c r="L9" i="12" s="1"/>
  <c r="N9" i="12" s="1"/>
  <c r="H5" i="22" s="1"/>
  <c r="J132" i="21"/>
  <c r="I132" i="21"/>
  <c r="I133" i="21"/>
  <c r="J138" i="21"/>
  <c r="J163" i="21"/>
  <c r="I163" i="21"/>
  <c r="I182" i="21"/>
  <c r="J196" i="21"/>
  <c r="I196" i="21"/>
  <c r="I197" i="21"/>
  <c r="J211" i="21"/>
  <c r="I211" i="21"/>
  <c r="J226" i="21"/>
  <c r="I226" i="21"/>
  <c r="J228" i="21"/>
  <c r="I228" i="21"/>
  <c r="I229" i="21"/>
  <c r="J243" i="21"/>
  <c r="I243" i="21"/>
  <c r="J258" i="21"/>
  <c r="I258" i="21"/>
  <c r="J260" i="21"/>
  <c r="I260" i="21"/>
  <c r="I272" i="21"/>
  <c r="J40" i="11" s="1"/>
  <c r="L21" i="12" s="1"/>
  <c r="J272" i="21"/>
  <c r="J124" i="21"/>
  <c r="I124" i="21"/>
  <c r="J130" i="21"/>
  <c r="J155" i="21"/>
  <c r="I155" i="21"/>
  <c r="J188" i="21"/>
  <c r="I188" i="21"/>
  <c r="J194" i="21"/>
  <c r="J267" i="21"/>
  <c r="I267" i="21"/>
  <c r="J147" i="21"/>
  <c r="I147" i="21"/>
  <c r="J180" i="21"/>
  <c r="I180" i="21"/>
  <c r="I181" i="21"/>
  <c r="J203" i="21"/>
  <c r="I203" i="21"/>
  <c r="J218" i="21"/>
  <c r="I218" i="21"/>
  <c r="J220" i="21"/>
  <c r="I220" i="21"/>
  <c r="I221" i="21"/>
  <c r="J235" i="21"/>
  <c r="I235" i="21"/>
  <c r="J250" i="21"/>
  <c r="I250" i="21"/>
  <c r="J252" i="21"/>
  <c r="I252" i="21"/>
  <c r="I322" i="21"/>
  <c r="I327" i="21"/>
  <c r="J435" i="21"/>
  <c r="I435" i="21"/>
  <c r="J63" i="11" s="1"/>
  <c r="M32" i="12" s="1"/>
  <c r="I279" i="21"/>
  <c r="J299" i="21"/>
  <c r="I308" i="21"/>
  <c r="I313" i="21"/>
  <c r="J331" i="21"/>
  <c r="I340" i="21"/>
  <c r="J50" i="11" s="1"/>
  <c r="L26" i="12" s="1"/>
  <c r="I345" i="21"/>
  <c r="J51" i="11" s="1"/>
  <c r="M26" i="12" s="1"/>
  <c r="I353" i="21"/>
  <c r="J52" i="11" s="1"/>
  <c r="L27" i="12" s="1"/>
  <c r="I361" i="21"/>
  <c r="J53" i="11" s="1"/>
  <c r="M27" i="12" s="1"/>
  <c r="I369" i="21"/>
  <c r="J54" i="11" s="1"/>
  <c r="L28" i="12" s="1"/>
  <c r="I377" i="21"/>
  <c r="J55" i="11" s="1"/>
  <c r="M28" i="12" s="1"/>
  <c r="I259" i="21"/>
  <c r="I266" i="21"/>
  <c r="I284" i="21"/>
  <c r="I294" i="21"/>
  <c r="I298" i="21"/>
  <c r="J44" i="11" s="1"/>
  <c r="L23" i="12" s="1"/>
  <c r="I303" i="21"/>
  <c r="I326" i="21"/>
  <c r="I330" i="21"/>
  <c r="I335" i="21"/>
  <c r="J49" i="11" s="1"/>
  <c r="M25" i="12" s="1"/>
  <c r="J399" i="21"/>
  <c r="J403" i="21"/>
  <c r="J427" i="21"/>
  <c r="I427" i="21"/>
  <c r="J62" i="11" s="1"/>
  <c r="L32" i="12" s="1"/>
  <c r="N32" i="12" s="1"/>
  <c r="G17" i="22" s="1"/>
  <c r="I478" i="21"/>
  <c r="J70" i="11" s="1"/>
  <c r="L36" i="12" s="1"/>
  <c r="J478" i="21"/>
  <c r="I283" i="21"/>
  <c r="I289" i="21"/>
  <c r="J307" i="21"/>
  <c r="I316" i="21"/>
  <c r="I321" i="21"/>
  <c r="J47" i="11" s="1"/>
  <c r="M24" i="12" s="1"/>
  <c r="J339" i="21"/>
  <c r="J391" i="21"/>
  <c r="J395" i="21"/>
  <c r="I414" i="21"/>
  <c r="J60" i="11" s="1"/>
  <c r="L31" i="12" s="1"/>
  <c r="J387" i="21"/>
  <c r="J451" i="21"/>
  <c r="I451" i="21"/>
  <c r="J66" i="11" s="1"/>
  <c r="L34" i="12" s="1"/>
  <c r="I324" i="21"/>
  <c r="I329" i="21"/>
  <c r="J347" i="21"/>
  <c r="J351" i="21"/>
  <c r="J355" i="21"/>
  <c r="J359" i="21"/>
  <c r="J363" i="21"/>
  <c r="J371" i="21"/>
  <c r="J379" i="21"/>
  <c r="J419" i="21"/>
  <c r="I419" i="21"/>
  <c r="J61" i="11" s="1"/>
  <c r="M31" i="12" s="1"/>
  <c r="J466" i="21"/>
  <c r="I466" i="21"/>
  <c r="J443" i="21"/>
  <c r="I443" i="21"/>
  <c r="J65" i="11" s="1"/>
  <c r="M33" i="12" s="1"/>
  <c r="I393" i="21"/>
  <c r="J57" i="11" s="1"/>
  <c r="M29" i="12" s="1"/>
  <c r="J459" i="21"/>
  <c r="I459" i="21"/>
  <c r="J486" i="21"/>
  <c r="I486" i="21"/>
  <c r="J501" i="21"/>
  <c r="I501" i="21"/>
  <c r="J516" i="21"/>
  <c r="I516" i="21"/>
  <c r="J518" i="21"/>
  <c r="I518" i="21"/>
  <c r="J525" i="21"/>
  <c r="I525" i="21"/>
  <c r="J532" i="21"/>
  <c r="I532" i="21"/>
  <c r="J534" i="21"/>
  <c r="I534" i="21"/>
  <c r="J541" i="21"/>
  <c r="I541" i="21"/>
  <c r="J548" i="21"/>
  <c r="I548" i="21"/>
  <c r="J550" i="21"/>
  <c r="I550" i="21"/>
  <c r="J557" i="21"/>
  <c r="I557" i="21"/>
  <c r="J564" i="21"/>
  <c r="I564" i="21"/>
  <c r="J566" i="21"/>
  <c r="I566" i="21"/>
  <c r="J573" i="21"/>
  <c r="I573" i="21"/>
  <c r="J580" i="21"/>
  <c r="I580" i="21"/>
  <c r="J582" i="21"/>
  <c r="I582" i="21"/>
  <c r="J598" i="21"/>
  <c r="I598" i="21"/>
  <c r="J614" i="21"/>
  <c r="I614" i="21"/>
  <c r="J630" i="21"/>
  <c r="I630" i="21"/>
  <c r="J646" i="21"/>
  <c r="I646" i="21"/>
  <c r="J484" i="21"/>
  <c r="I472" i="21"/>
  <c r="J69" i="11" s="1"/>
  <c r="M35" i="12" s="1"/>
  <c r="J493" i="21"/>
  <c r="I493" i="21"/>
  <c r="J508" i="21"/>
  <c r="I508" i="21"/>
  <c r="J510" i="21"/>
  <c r="I510" i="21"/>
  <c r="I511" i="21"/>
  <c r="J670" i="21"/>
  <c r="I670" i="21"/>
  <c r="J485" i="21"/>
  <c r="I485" i="21"/>
  <c r="J500" i="21"/>
  <c r="I500" i="21"/>
  <c r="J502" i="21"/>
  <c r="I502" i="21"/>
  <c r="J517" i="21"/>
  <c r="I517" i="21"/>
  <c r="J524" i="21"/>
  <c r="I524" i="21"/>
  <c r="J526" i="21"/>
  <c r="I526" i="21"/>
  <c r="J533" i="21"/>
  <c r="I533" i="21"/>
  <c r="J540" i="21"/>
  <c r="I540" i="21"/>
  <c r="J542" i="21"/>
  <c r="I542" i="21"/>
  <c r="J549" i="21"/>
  <c r="I549" i="21"/>
  <c r="J556" i="21"/>
  <c r="I556" i="21"/>
  <c r="J558" i="21"/>
  <c r="I558" i="21"/>
  <c r="J565" i="21"/>
  <c r="I565" i="21"/>
  <c r="J572" i="21"/>
  <c r="I572" i="21"/>
  <c r="J574" i="21"/>
  <c r="I574" i="21"/>
  <c r="J590" i="21"/>
  <c r="I590" i="21"/>
  <c r="J606" i="21"/>
  <c r="I606" i="21"/>
  <c r="J622" i="21"/>
  <c r="I622" i="21"/>
  <c r="J638" i="21"/>
  <c r="I638" i="21"/>
  <c r="J654" i="21"/>
  <c r="I654" i="21"/>
  <c r="I457" i="21"/>
  <c r="I464" i="21"/>
  <c r="J68" i="11" s="1"/>
  <c r="L35" i="12" s="1"/>
  <c r="J470" i="21"/>
  <c r="J492" i="21"/>
  <c r="I492" i="21"/>
  <c r="J494" i="21"/>
  <c r="I494" i="21"/>
  <c r="I495" i="21"/>
  <c r="J509" i="21"/>
  <c r="I509" i="21"/>
  <c r="I463" i="21"/>
  <c r="J662" i="21"/>
  <c r="I662" i="21"/>
  <c r="J689" i="21"/>
  <c r="I689" i="21"/>
  <c r="I678" i="21"/>
  <c r="I684" i="21"/>
  <c r="I581" i="21"/>
  <c r="I589" i="21"/>
  <c r="I597" i="21"/>
  <c r="J87" i="11" s="1"/>
  <c r="M44" i="12" s="1"/>
  <c r="I605" i="21"/>
  <c r="I613" i="21"/>
  <c r="I621" i="21"/>
  <c r="I629" i="21"/>
  <c r="I637" i="21"/>
  <c r="I645" i="21"/>
  <c r="I653" i="21"/>
  <c r="I661" i="21"/>
  <c r="I588" i="21"/>
  <c r="I596" i="21"/>
  <c r="I604" i="21"/>
  <c r="I612" i="21"/>
  <c r="I620" i="21"/>
  <c r="I628" i="21"/>
  <c r="I636" i="21"/>
  <c r="I644" i="21"/>
  <c r="I652" i="21"/>
  <c r="I660" i="21"/>
  <c r="I668" i="21"/>
  <c r="I676" i="21"/>
  <c r="J98" i="11" s="1"/>
  <c r="L50" i="12" s="1"/>
  <c r="J691" i="21"/>
  <c r="I682" i="21"/>
  <c r="I690" i="21"/>
  <c r="I701" i="21"/>
  <c r="I700" i="21"/>
  <c r="I698" i="21"/>
  <c r="I697" i="21"/>
  <c r="I696" i="21"/>
  <c r="J95" i="11" l="1"/>
  <c r="M48" i="12" s="1"/>
  <c r="J78" i="11"/>
  <c r="L40" i="12" s="1"/>
  <c r="Q9" i="12"/>
  <c r="J5" i="22" s="1"/>
  <c r="M69" i="11"/>
  <c r="K69" i="11"/>
  <c r="P35" i="12" s="1"/>
  <c r="Q35" i="12" s="1"/>
  <c r="J18" i="22" s="1"/>
  <c r="E6" i="13" s="1"/>
  <c r="J45" i="11"/>
  <c r="M23" i="12" s="1"/>
  <c r="N23" i="12" s="1"/>
  <c r="H12" i="22" s="1"/>
  <c r="J11" i="11"/>
  <c r="M6" i="12" s="1"/>
  <c r="N6" i="12" s="1"/>
  <c r="G4" i="22" s="1"/>
  <c r="H7" i="7"/>
  <c r="Q55" i="10"/>
  <c r="M15" i="11"/>
  <c r="K15" i="11"/>
  <c r="P8" i="12" s="1"/>
  <c r="Q8" i="12" s="1"/>
  <c r="I5" i="22" s="1"/>
  <c r="J97" i="11"/>
  <c r="M49" i="12" s="1"/>
  <c r="N28" i="12"/>
  <c r="G15" i="22" s="1"/>
  <c r="J19" i="11"/>
  <c r="M10" i="12" s="1"/>
  <c r="J59" i="11"/>
  <c r="M30" i="12" s="1"/>
  <c r="N30" i="12" s="1"/>
  <c r="G16" i="22" s="1"/>
  <c r="Q47" i="12"/>
  <c r="J24" i="22" s="1"/>
  <c r="J81" i="11"/>
  <c r="M41" i="12" s="1"/>
  <c r="J85" i="11"/>
  <c r="M43" i="12" s="1"/>
  <c r="J79" i="11"/>
  <c r="M40" i="12" s="1"/>
  <c r="N27" i="12"/>
  <c r="H14" i="22" s="1"/>
  <c r="J33" i="11"/>
  <c r="M17" i="12" s="1"/>
  <c r="J91" i="11"/>
  <c r="M46" i="12" s="1"/>
  <c r="J14" i="11"/>
  <c r="L8" i="12" s="1"/>
  <c r="N8" i="12" s="1"/>
  <c r="G5" i="22" s="1"/>
  <c r="Q26" i="12"/>
  <c r="I14" i="22" s="1"/>
  <c r="H5" i="7"/>
  <c r="L55" i="9"/>
  <c r="J96" i="11"/>
  <c r="L49" i="12" s="1"/>
  <c r="N49" i="12" s="1"/>
  <c r="H25" i="22" s="1"/>
  <c r="J21" i="11"/>
  <c r="M11" i="12" s="1"/>
  <c r="G3" i="14"/>
  <c r="J82" i="11"/>
  <c r="L42" i="12" s="1"/>
  <c r="E42" i="23" s="1"/>
  <c r="J36" i="11"/>
  <c r="L19" i="12" s="1"/>
  <c r="Q5" i="12"/>
  <c r="J3" i="22" s="1"/>
  <c r="J64" i="11"/>
  <c r="L33" i="12" s="1"/>
  <c r="E33" i="23" s="1"/>
  <c r="J56" i="11"/>
  <c r="L29" i="12" s="1"/>
  <c r="N29" i="12" s="1"/>
  <c r="H15" i="22" s="1"/>
  <c r="C6" i="6"/>
  <c r="N26" i="12"/>
  <c r="G14" i="22" s="1"/>
  <c r="J26" i="11"/>
  <c r="L14" i="12" s="1"/>
  <c r="G4" i="13"/>
  <c r="Q22" i="12"/>
  <c r="I12" i="22" s="1"/>
  <c r="K3" i="11"/>
  <c r="P2" i="12" s="1"/>
  <c r="Q2" i="12" s="1"/>
  <c r="I2" i="22" s="1"/>
  <c r="M3" i="11"/>
  <c r="J72" i="11"/>
  <c r="L37" i="12" s="1"/>
  <c r="E37" i="23" s="1"/>
  <c r="J99" i="11"/>
  <c r="M50" i="12" s="1"/>
  <c r="N35" i="12"/>
  <c r="H18" i="22" s="1"/>
  <c r="J76" i="11"/>
  <c r="L39" i="12" s="1"/>
  <c r="J71" i="11"/>
  <c r="M36" i="12" s="1"/>
  <c r="N36" i="12" s="1"/>
  <c r="G19" i="22" s="1"/>
  <c r="J39" i="11"/>
  <c r="M20" i="12" s="1"/>
  <c r="J25" i="11"/>
  <c r="M13" i="12" s="1"/>
  <c r="N13" i="12" s="1"/>
  <c r="H7" i="22" s="1"/>
  <c r="J12" i="11"/>
  <c r="L7" i="12" s="1"/>
  <c r="N7" i="12" s="1"/>
  <c r="H4" i="22" s="1"/>
  <c r="E4" i="13"/>
  <c r="E4" i="14"/>
  <c r="J22" i="11"/>
  <c r="L12" i="12" s="1"/>
  <c r="E12" i="23" s="1"/>
  <c r="F42" i="23"/>
  <c r="J34" i="11"/>
  <c r="L18" i="12" s="1"/>
  <c r="D27" i="23"/>
  <c r="G27" i="23"/>
  <c r="F27" i="23"/>
  <c r="E27" i="23"/>
  <c r="C27" i="23"/>
  <c r="D43" i="23"/>
  <c r="G43" i="23"/>
  <c r="F43" i="23"/>
  <c r="C43" i="23"/>
  <c r="E8" i="23"/>
  <c r="D23" i="23"/>
  <c r="G23" i="23"/>
  <c r="F23" i="23"/>
  <c r="E23" i="23"/>
  <c r="C23" i="23"/>
  <c r="D37" i="23"/>
  <c r="G37" i="23"/>
  <c r="F37" i="23"/>
  <c r="C37" i="23"/>
  <c r="K3" i="13"/>
  <c r="J90" i="11"/>
  <c r="L46" i="12" s="1"/>
  <c r="J67" i="11"/>
  <c r="M34" i="12" s="1"/>
  <c r="N34" i="12" s="1"/>
  <c r="G18" i="22" s="1"/>
  <c r="J77" i="11"/>
  <c r="M39" i="12" s="1"/>
  <c r="J43" i="11"/>
  <c r="M22" i="12" s="1"/>
  <c r="J46" i="11"/>
  <c r="L24" i="12" s="1"/>
  <c r="J38" i="11"/>
  <c r="L20" i="12" s="1"/>
  <c r="J28" i="11"/>
  <c r="L15" i="12" s="1"/>
  <c r="D47" i="23"/>
  <c r="G47" i="23"/>
  <c r="C47" i="23"/>
  <c r="F47" i="23"/>
  <c r="F22" i="23"/>
  <c r="C22" i="23"/>
  <c r="G22" i="23"/>
  <c r="D22" i="23"/>
  <c r="D7" i="13"/>
  <c r="C7" i="14"/>
  <c r="I7" i="14" s="1"/>
  <c r="K7" i="13"/>
  <c r="G7" i="14"/>
  <c r="F7" i="14"/>
  <c r="F7" i="13"/>
  <c r="E28" i="23"/>
  <c r="F18" i="23"/>
  <c r="C18" i="23"/>
  <c r="G18" i="23"/>
  <c r="E18" i="23"/>
  <c r="D18" i="23"/>
  <c r="D5" i="23"/>
  <c r="G5" i="23"/>
  <c r="F5" i="23"/>
  <c r="E5" i="23"/>
  <c r="C5" i="23"/>
  <c r="D33" i="23"/>
  <c r="G33" i="23"/>
  <c r="F33" i="23"/>
  <c r="C33" i="23"/>
  <c r="F38" i="23"/>
  <c r="C38" i="23"/>
  <c r="G38" i="23"/>
  <c r="D38" i="23"/>
  <c r="F3" i="13"/>
  <c r="J101" i="11"/>
  <c r="M51" i="12" s="1"/>
  <c r="N50" i="12"/>
  <c r="G26" i="22" s="1"/>
  <c r="J89" i="11"/>
  <c r="M45" i="12" s="1"/>
  <c r="J86" i="11"/>
  <c r="L44" i="12" s="1"/>
  <c r="N44" i="12" s="1"/>
  <c r="G23" i="22" s="1"/>
  <c r="N31" i="12"/>
  <c r="H16" i="22" s="1"/>
  <c r="J42" i="11"/>
  <c r="L22" i="12" s="1"/>
  <c r="N22" i="12" s="1"/>
  <c r="G12" i="22" s="1"/>
  <c r="J32" i="11"/>
  <c r="L17" i="12" s="1"/>
  <c r="N17" i="12" s="1"/>
  <c r="H9" i="22" s="1"/>
  <c r="D49" i="23"/>
  <c r="G49" i="23"/>
  <c r="F49" i="23"/>
  <c r="E49" i="23"/>
  <c r="C49" i="23"/>
  <c r="F32" i="23"/>
  <c r="C32" i="23"/>
  <c r="E32" i="23"/>
  <c r="D32" i="23"/>
  <c r="G32" i="23"/>
  <c r="F44" i="23"/>
  <c r="C44" i="23"/>
  <c r="G44" i="23"/>
  <c r="D44" i="23"/>
  <c r="F34" i="23"/>
  <c r="C34" i="23"/>
  <c r="G34" i="23"/>
  <c r="E34" i="23"/>
  <c r="D34" i="23"/>
  <c r="D31" i="23"/>
  <c r="G31" i="23"/>
  <c r="E31" i="23"/>
  <c r="C31" i="23"/>
  <c r="F31" i="23"/>
  <c r="D21" i="23"/>
  <c r="G21" i="23"/>
  <c r="F21" i="23"/>
  <c r="E21" i="23"/>
  <c r="C21" i="23"/>
  <c r="E2" i="13"/>
  <c r="G2" i="13"/>
  <c r="D3" i="13"/>
  <c r="J94" i="11"/>
  <c r="L48" i="12" s="1"/>
  <c r="J88" i="11"/>
  <c r="L45" i="12" s="1"/>
  <c r="J100" i="11"/>
  <c r="L51" i="12" s="1"/>
  <c r="J80" i="11"/>
  <c r="L41" i="12" s="1"/>
  <c r="J37" i="11"/>
  <c r="M19" i="12" s="1"/>
  <c r="N10" i="12"/>
  <c r="G6" i="22" s="1"/>
  <c r="J35" i="11"/>
  <c r="M18" i="12" s="1"/>
  <c r="J27" i="11"/>
  <c r="M14" i="12" s="1"/>
  <c r="F50" i="23"/>
  <c r="C50" i="23"/>
  <c r="G50" i="23"/>
  <c r="E50" i="23"/>
  <c r="D50" i="23"/>
  <c r="F36" i="23"/>
  <c r="C36" i="23"/>
  <c r="G36" i="23"/>
  <c r="E36" i="23"/>
  <c r="D36" i="23"/>
  <c r="F30" i="23"/>
  <c r="C30" i="23"/>
  <c r="D30" i="23"/>
  <c r="G30" i="23"/>
  <c r="E30" i="23"/>
  <c r="F40" i="23"/>
  <c r="C40" i="23"/>
  <c r="G40" i="23"/>
  <c r="E40" i="23"/>
  <c r="D40" i="23"/>
  <c r="F15" i="23"/>
  <c r="G3" i="13"/>
  <c r="E3" i="13"/>
  <c r="F10" i="23"/>
  <c r="K10" i="23" s="1"/>
  <c r="C10" i="23"/>
  <c r="H10" i="23" s="1"/>
  <c r="G10" i="23"/>
  <c r="L10" i="23" s="1"/>
  <c r="E10" i="23"/>
  <c r="J10" i="23" s="1"/>
  <c r="D10" i="23"/>
  <c r="I10" i="23" s="1"/>
  <c r="J20" i="11"/>
  <c r="L11" i="12" s="1"/>
  <c r="J31" i="11"/>
  <c r="M16" i="12" s="1"/>
  <c r="J7" i="11"/>
  <c r="M4" i="12" s="1"/>
  <c r="D17" i="23"/>
  <c r="G17" i="23"/>
  <c r="F17" i="23"/>
  <c r="C17" i="23"/>
  <c r="D25" i="23"/>
  <c r="G25" i="23"/>
  <c r="F25" i="23"/>
  <c r="C25" i="23"/>
  <c r="E2" i="23"/>
  <c r="D6" i="14"/>
  <c r="F41" i="23"/>
  <c r="F12" i="23"/>
  <c r="F26" i="23"/>
  <c r="C26" i="23"/>
  <c r="G26" i="23"/>
  <c r="E26" i="23"/>
  <c r="D26" i="23"/>
  <c r="F14" i="23"/>
  <c r="C14" i="23"/>
  <c r="D14" i="23"/>
  <c r="G14" i="23"/>
  <c r="E14" i="23"/>
  <c r="D39" i="23"/>
  <c r="G39" i="23"/>
  <c r="F39" i="23"/>
  <c r="E39" i="23"/>
  <c r="C39" i="23"/>
  <c r="D29" i="23"/>
  <c r="G29" i="23"/>
  <c r="C29" i="23"/>
  <c r="F29" i="23"/>
  <c r="E29" i="23"/>
  <c r="F16" i="23"/>
  <c r="C16" i="23"/>
  <c r="D16" i="23"/>
  <c r="G16" i="23"/>
  <c r="D9" i="23"/>
  <c r="G9" i="23"/>
  <c r="F9" i="23"/>
  <c r="E9" i="23"/>
  <c r="C9" i="23"/>
  <c r="D2" i="13"/>
  <c r="J2" i="13" s="1"/>
  <c r="K2" i="13"/>
  <c r="F2" i="14"/>
  <c r="F2" i="13"/>
  <c r="G2" i="14"/>
  <c r="C2" i="14"/>
  <c r="I2" i="14" s="1"/>
  <c r="F6" i="23"/>
  <c r="K6" i="23" s="1"/>
  <c r="C6" i="23"/>
  <c r="H6" i="23" s="1"/>
  <c r="G6" i="23"/>
  <c r="L6" i="23" s="1"/>
  <c r="E6" i="23"/>
  <c r="J6" i="23" s="1"/>
  <c r="D6" i="23"/>
  <c r="I6" i="23" s="1"/>
  <c r="G7" i="13"/>
  <c r="E7" i="13"/>
  <c r="C3" i="14"/>
  <c r="I3" i="14" s="1"/>
  <c r="F5" i="7"/>
  <c r="L57" i="9" s="1"/>
  <c r="J93" i="11"/>
  <c r="M47" i="12" s="1"/>
  <c r="J83" i="11"/>
  <c r="M42" i="12" s="1"/>
  <c r="N42" i="12" s="1"/>
  <c r="G22" i="22" s="1"/>
  <c r="J73" i="11"/>
  <c r="M37" i="12" s="1"/>
  <c r="N37" i="12" s="1"/>
  <c r="H19" i="22" s="1"/>
  <c r="J48" i="11"/>
  <c r="L25" i="12" s="1"/>
  <c r="N25" i="12" s="1"/>
  <c r="H13" i="22" s="1"/>
  <c r="J29" i="11"/>
  <c r="M15" i="12" s="1"/>
  <c r="J30" i="11"/>
  <c r="L16" i="12" s="1"/>
  <c r="J23" i="11"/>
  <c r="M12" i="12" s="1"/>
  <c r="N12" i="12" s="1"/>
  <c r="G7" i="22" s="1"/>
  <c r="J3" i="11"/>
  <c r="M2" i="12" s="1"/>
  <c r="E7" i="23"/>
  <c r="D35" i="23"/>
  <c r="G35" i="23"/>
  <c r="F35" i="23"/>
  <c r="E35" i="23"/>
  <c r="C35" i="23"/>
  <c r="D2" i="14"/>
  <c r="F3" i="14"/>
  <c r="C4" i="14"/>
  <c r="I4" i="14" s="1"/>
  <c r="F4" i="13"/>
  <c r="G4" i="14"/>
  <c r="K4" i="13"/>
  <c r="F4" i="14"/>
  <c r="D4" i="13"/>
  <c r="J4" i="13" s="1"/>
  <c r="J92" i="11"/>
  <c r="L47" i="12" s="1"/>
  <c r="J74" i="11"/>
  <c r="L38" i="12" s="1"/>
  <c r="J84" i="11"/>
  <c r="L43" i="12" s="1"/>
  <c r="N43" i="12" s="1"/>
  <c r="H22" i="22" s="1"/>
  <c r="N40" i="12"/>
  <c r="G21" i="22" s="1"/>
  <c r="J75" i="11"/>
  <c r="M38" i="12" s="1"/>
  <c r="N14" i="12"/>
  <c r="G8" i="22" s="1"/>
  <c r="J41" i="11"/>
  <c r="M21" i="12" s="1"/>
  <c r="N21" i="12" s="1"/>
  <c r="H11" i="22" s="1"/>
  <c r="J6" i="11"/>
  <c r="L4" i="12" s="1"/>
  <c r="J5" i="11"/>
  <c r="M3" i="12" s="1"/>
  <c r="N3" i="12" s="1"/>
  <c r="H2" i="22" s="1"/>
  <c r="E19" i="23"/>
  <c r="F45" i="23"/>
  <c r="D13" i="23"/>
  <c r="G13" i="23"/>
  <c r="C13" i="23"/>
  <c r="F13" i="23"/>
  <c r="E13" i="23"/>
  <c r="F20" i="23"/>
  <c r="C20" i="23"/>
  <c r="G20" i="23"/>
  <c r="E20" i="23"/>
  <c r="D20" i="23"/>
  <c r="F4" i="23"/>
  <c r="G6" i="13" l="1"/>
  <c r="N19" i="12"/>
  <c r="H10" i="22" s="1"/>
  <c r="H20" i="23"/>
  <c r="H11" i="23"/>
  <c r="N39" i="12"/>
  <c r="H20" i="22" s="1"/>
  <c r="D5" i="14"/>
  <c r="H4" i="23"/>
  <c r="E44" i="23"/>
  <c r="N16" i="12"/>
  <c r="G9" i="22" s="1"/>
  <c r="I13" i="23"/>
  <c r="F6" i="14"/>
  <c r="C6" i="14"/>
  <c r="I6" i="14" s="1"/>
  <c r="F6" i="13"/>
  <c r="D6" i="13"/>
  <c r="J6" i="13" s="1"/>
  <c r="K6" i="13"/>
  <c r="G6" i="14"/>
  <c r="K6" i="14" s="1"/>
  <c r="E6" i="14"/>
  <c r="L20" i="23"/>
  <c r="K35" i="23"/>
  <c r="E17" i="23"/>
  <c r="K3" i="23"/>
  <c r="N33" i="12"/>
  <c r="H17" i="22" s="1"/>
  <c r="N20" i="12"/>
  <c r="G11" i="22" s="1"/>
  <c r="E5" i="14"/>
  <c r="L51" i="23"/>
  <c r="K8" i="23"/>
  <c r="H7" i="23"/>
  <c r="I3" i="23"/>
  <c r="K4" i="14"/>
  <c r="H4" i="14"/>
  <c r="J4" i="14" s="1"/>
  <c r="H46" i="23"/>
  <c r="E2" i="16"/>
  <c r="I35" i="23"/>
  <c r="I48" i="23"/>
  <c r="L4" i="23"/>
  <c r="I2" i="13"/>
  <c r="O2" i="13"/>
  <c r="H2" i="13"/>
  <c r="I9" i="23"/>
  <c r="L39" i="23"/>
  <c r="K14" i="23"/>
  <c r="K41" i="23"/>
  <c r="H42" i="23"/>
  <c r="K28" i="23"/>
  <c r="L48" i="23"/>
  <c r="H12" i="23"/>
  <c r="I2" i="23"/>
  <c r="I11" i="23"/>
  <c r="L36" i="23"/>
  <c r="H8" i="23"/>
  <c r="I44" i="23"/>
  <c r="L32" i="23"/>
  <c r="K49" i="23"/>
  <c r="L38" i="23"/>
  <c r="I18" i="23"/>
  <c r="H7" i="14"/>
  <c r="J7" i="14" s="1"/>
  <c r="K7" i="14"/>
  <c r="I22" i="23"/>
  <c r="L47" i="23"/>
  <c r="I37" i="23"/>
  <c r="K27" i="23"/>
  <c r="K46" i="23"/>
  <c r="K2" i="23"/>
  <c r="D2" i="16"/>
  <c r="H2" i="14"/>
  <c r="J2" i="14" s="1"/>
  <c r="K2" i="14"/>
  <c r="K42" i="23"/>
  <c r="K29" i="23"/>
  <c r="I39" i="23"/>
  <c r="I26" i="23"/>
  <c r="H3" i="23"/>
  <c r="I4" i="23"/>
  <c r="K15" i="23"/>
  <c r="H36" i="23"/>
  <c r="N48" i="12"/>
  <c r="G25" i="22" s="1"/>
  <c r="E48" i="23"/>
  <c r="H21" i="23"/>
  <c r="L31" i="23"/>
  <c r="I32" i="23"/>
  <c r="L49" i="23"/>
  <c r="H38" i="23"/>
  <c r="L8" i="23"/>
  <c r="E22" i="23"/>
  <c r="I47" i="23"/>
  <c r="I12" i="23"/>
  <c r="H43" i="23"/>
  <c r="L27" i="23"/>
  <c r="K48" i="23"/>
  <c r="I15" i="23"/>
  <c r="K51" i="23"/>
  <c r="H2" i="23"/>
  <c r="L2" i="23"/>
  <c r="H29" i="23"/>
  <c r="H25" i="23"/>
  <c r="H17" i="23"/>
  <c r="N11" i="12"/>
  <c r="H6" i="22" s="1"/>
  <c r="E11" i="23"/>
  <c r="H28" i="23"/>
  <c r="L30" i="23"/>
  <c r="K36" i="23"/>
  <c r="J3" i="13"/>
  <c r="I31" i="23"/>
  <c r="L44" i="23"/>
  <c r="I49" i="23"/>
  <c r="K38" i="23"/>
  <c r="H5" i="23"/>
  <c r="L18" i="23"/>
  <c r="C10" i="6"/>
  <c r="L22" i="23"/>
  <c r="I51" i="23"/>
  <c r="N46" i="12"/>
  <c r="G24" i="22" s="1"/>
  <c r="E46" i="23"/>
  <c r="H23" i="23"/>
  <c r="E43" i="23"/>
  <c r="I27" i="23"/>
  <c r="E5" i="16"/>
  <c r="L16" i="23"/>
  <c r="L29" i="23"/>
  <c r="L26" i="23"/>
  <c r="E25" i="23"/>
  <c r="I40" i="23"/>
  <c r="I30" i="23"/>
  <c r="I50" i="23"/>
  <c r="L12" i="23"/>
  <c r="K21" i="23"/>
  <c r="I34" i="23"/>
  <c r="H44" i="23"/>
  <c r="H32" i="23"/>
  <c r="H33" i="23"/>
  <c r="H18" i="23"/>
  <c r="H22" i="23"/>
  <c r="N15" i="12"/>
  <c r="H8" i="22" s="1"/>
  <c r="E15" i="23"/>
  <c r="C7" i="6"/>
  <c r="K43" i="23"/>
  <c r="H45" i="23"/>
  <c r="N2" i="12"/>
  <c r="G2" i="22" s="1"/>
  <c r="K4" i="23"/>
  <c r="K13" i="23"/>
  <c r="K45" i="23"/>
  <c r="N38" i="12"/>
  <c r="G20" i="22" s="1"/>
  <c r="H3" i="14"/>
  <c r="J3" i="14" s="1"/>
  <c r="K3" i="14"/>
  <c r="L15" i="23"/>
  <c r="H19" i="23"/>
  <c r="I20" i="23"/>
  <c r="H13" i="23"/>
  <c r="L3" i="23"/>
  <c r="N47" i="12"/>
  <c r="H24" i="22" s="1"/>
  <c r="K24" i="23"/>
  <c r="H35" i="23"/>
  <c r="I46" i="23"/>
  <c r="H9" i="23"/>
  <c r="I16" i="23"/>
  <c r="I29" i="23"/>
  <c r="H26" i="23"/>
  <c r="K25" i="23"/>
  <c r="K17" i="23"/>
  <c r="H30" i="23"/>
  <c r="I24" i="23"/>
  <c r="L21" i="23"/>
  <c r="K44" i="23"/>
  <c r="K32" i="23"/>
  <c r="H3" i="13"/>
  <c r="O3" i="13"/>
  <c r="I3" i="13"/>
  <c r="K5" i="23"/>
  <c r="K18" i="23"/>
  <c r="J7" i="13"/>
  <c r="K22" i="23"/>
  <c r="H37" i="23"/>
  <c r="K23" i="23"/>
  <c r="L43" i="23"/>
  <c r="I28" i="23"/>
  <c r="N18" i="12"/>
  <c r="G10" i="22" s="1"/>
  <c r="D5" i="16"/>
  <c r="K20" i="23"/>
  <c r="I8" i="23"/>
  <c r="H48" i="23"/>
  <c r="I4" i="13"/>
  <c r="O4" i="13"/>
  <c r="H4" i="13"/>
  <c r="N4" i="12"/>
  <c r="G3" i="22" s="1"/>
  <c r="E4" i="23"/>
  <c r="L13" i="23"/>
  <c r="K7" i="23"/>
  <c r="I41" i="23"/>
  <c r="H51" i="23"/>
  <c r="E16" i="23"/>
  <c r="H39" i="23"/>
  <c r="L14" i="23"/>
  <c r="K26" i="23"/>
  <c r="L25" i="23"/>
  <c r="L17" i="23"/>
  <c r="L42" i="23"/>
  <c r="L40" i="23"/>
  <c r="K30" i="23"/>
  <c r="L50" i="23"/>
  <c r="N41" i="12"/>
  <c r="H21" i="22" s="1"/>
  <c r="E41" i="23"/>
  <c r="H41" i="23"/>
  <c r="I21" i="23"/>
  <c r="L34" i="23"/>
  <c r="I45" i="23"/>
  <c r="I19" i="23"/>
  <c r="K33" i="23"/>
  <c r="L5" i="23"/>
  <c r="L45" i="23"/>
  <c r="I7" i="23"/>
  <c r="K47" i="23"/>
  <c r="L23" i="23"/>
  <c r="I43" i="23"/>
  <c r="H24" i="23"/>
  <c r="K9" i="23"/>
  <c r="H16" i="23"/>
  <c r="I14" i="23"/>
  <c r="K12" i="23"/>
  <c r="I6" i="13"/>
  <c r="O6" i="13"/>
  <c r="H6" i="13"/>
  <c r="I25" i="23"/>
  <c r="I17" i="23"/>
  <c r="D3" i="16"/>
  <c r="H40" i="23"/>
  <c r="I36" i="23"/>
  <c r="H50" i="23"/>
  <c r="N51" i="12"/>
  <c r="H26" i="22" s="1"/>
  <c r="E51" i="23"/>
  <c r="K31" i="23"/>
  <c r="H34" i="23"/>
  <c r="L28" i="23"/>
  <c r="H49" i="23"/>
  <c r="I38" i="23"/>
  <c r="L33" i="23"/>
  <c r="I5" i="23"/>
  <c r="K11" i="23"/>
  <c r="H47" i="23"/>
  <c r="N24" i="12"/>
  <c r="G13" i="22" s="1"/>
  <c r="E24" i="23"/>
  <c r="K37" i="23"/>
  <c r="I23" i="23"/>
  <c r="H27" i="23"/>
  <c r="L7" i="23"/>
  <c r="C8" i="6"/>
  <c r="L35" i="23"/>
  <c r="L46" i="23"/>
  <c r="L41" i="23"/>
  <c r="L9" i="23"/>
  <c r="K16" i="23"/>
  <c r="K39" i="23"/>
  <c r="H14" i="23"/>
  <c r="L24" i="23"/>
  <c r="H15" i="23"/>
  <c r="E3" i="16"/>
  <c r="K40" i="23"/>
  <c r="K50" i="23"/>
  <c r="N45" i="12"/>
  <c r="H23" i="22" s="1"/>
  <c r="E45" i="23"/>
  <c r="H31" i="23"/>
  <c r="K34" i="23"/>
  <c r="L11" i="23"/>
  <c r="E38" i="23"/>
  <c r="I33" i="23"/>
  <c r="I42" i="23"/>
  <c r="I7" i="13"/>
  <c r="H7" i="13"/>
  <c r="O7" i="13"/>
  <c r="L19" i="23"/>
  <c r="E47" i="23"/>
  <c r="L37" i="23"/>
  <c r="K19" i="23"/>
  <c r="F3" i="16" l="1"/>
  <c r="G3" i="16" s="1"/>
  <c r="H6" i="14"/>
  <c r="J6" i="14" s="1"/>
  <c r="J8" i="23"/>
  <c r="G5" i="13"/>
  <c r="J15" i="23"/>
  <c r="J19" i="23"/>
  <c r="J45" i="23"/>
  <c r="J41" i="23"/>
  <c r="Q3" i="13"/>
  <c r="P3" i="13"/>
  <c r="J40" i="23"/>
  <c r="J30" i="23"/>
  <c r="P7" i="13"/>
  <c r="Q7" i="13"/>
  <c r="G5" i="14"/>
  <c r="D5" i="13"/>
  <c r="F5" i="14"/>
  <c r="C5" i="14"/>
  <c r="I5" i="14" s="1"/>
  <c r="K5" i="13"/>
  <c r="F5" i="13"/>
  <c r="J32" i="23"/>
  <c r="J11" i="23"/>
  <c r="H3" i="16"/>
  <c r="I3" i="16" s="1"/>
  <c r="J3" i="16" s="1"/>
  <c r="J29" i="23"/>
  <c r="F2" i="16"/>
  <c r="G2" i="16" s="1"/>
  <c r="J46" i="23"/>
  <c r="J12" i="23"/>
  <c r="J20" i="23"/>
  <c r="J7" i="23"/>
  <c r="J44" i="23"/>
  <c r="J36" i="23"/>
  <c r="J16" i="23"/>
  <c r="J4" i="23"/>
  <c r="J34" i="23"/>
  <c r="J5" i="23"/>
  <c r="F5" i="16"/>
  <c r="G5" i="16" s="1"/>
  <c r="D11" i="6" s="1"/>
  <c r="C11" i="6"/>
  <c r="H2" i="16"/>
  <c r="I2" i="16" s="1"/>
  <c r="J2" i="16" s="1"/>
  <c r="Q2" i="13"/>
  <c r="P2" i="13"/>
  <c r="J38" i="23"/>
  <c r="J37" i="23"/>
  <c r="J9" i="23"/>
  <c r="J23" i="23"/>
  <c r="J21" i="23"/>
  <c r="J22" i="23"/>
  <c r="D4" i="16"/>
  <c r="J28" i="23"/>
  <c r="Q6" i="13"/>
  <c r="P6" i="13"/>
  <c r="J27" i="23"/>
  <c r="J47" i="23"/>
  <c r="J49" i="23"/>
  <c r="P4" i="13"/>
  <c r="Q4" i="13"/>
  <c r="J33" i="23"/>
  <c r="J17" i="23"/>
  <c r="J43" i="23"/>
  <c r="J26" i="23"/>
  <c r="J18" i="23"/>
  <c r="J48" i="23"/>
  <c r="E4" i="16"/>
  <c r="J31" i="23"/>
  <c r="E5" i="13"/>
  <c r="J42" i="23"/>
  <c r="J51" i="23"/>
  <c r="J24" i="23"/>
  <c r="J39" i="23"/>
  <c r="J35" i="23"/>
  <c r="J50" i="23"/>
  <c r="J14" i="23"/>
  <c r="J25" i="23"/>
  <c r="J3" i="23"/>
  <c r="J13" i="23"/>
  <c r="J2" i="23"/>
  <c r="H5" i="16"/>
  <c r="I5" i="16" s="1"/>
  <c r="J5" i="16" s="1"/>
  <c r="F4" i="16" l="1"/>
  <c r="G4" i="16" s="1"/>
  <c r="H5" i="13"/>
  <c r="I5" i="13"/>
  <c r="O5" i="13"/>
  <c r="H4" i="16"/>
  <c r="I4" i="16" s="1"/>
  <c r="J4" i="16" s="1"/>
  <c r="L5" i="13"/>
  <c r="M5" i="13" s="1"/>
  <c r="C9" i="6"/>
  <c r="L3" i="13"/>
  <c r="M3" i="13" s="1"/>
  <c r="L7" i="13"/>
  <c r="M7" i="13" s="1"/>
  <c r="L2" i="13"/>
  <c r="M2" i="13" s="1"/>
  <c r="L4" i="13"/>
  <c r="M4" i="13" s="1"/>
  <c r="L6" i="13"/>
  <c r="M6" i="13" s="1"/>
  <c r="K5" i="14"/>
  <c r="H5" i="14"/>
  <c r="J5" i="14" s="1"/>
  <c r="J5" i="13"/>
  <c r="N4" i="13" l="1"/>
  <c r="D8" i="6" s="1"/>
  <c r="N7" i="13"/>
  <c r="D10" i="6" s="1"/>
  <c r="N5" i="13"/>
  <c r="D9" i="6" s="1"/>
  <c r="N2" i="13"/>
  <c r="N6" i="13"/>
  <c r="N3" i="13"/>
  <c r="D7" i="6" s="1"/>
  <c r="P5" i="13"/>
  <c r="Q5" i="13"/>
</calcChain>
</file>

<file path=xl/sharedStrings.xml><?xml version="1.0" encoding="utf-8"?>
<sst xmlns="http://schemas.openxmlformats.org/spreadsheetml/2006/main" count="66719" uniqueCount="1333">
  <si>
    <t>study_code</t>
  </si>
  <si>
    <t>group</t>
  </si>
  <si>
    <t>age</t>
  </si>
  <si>
    <t>sex</t>
  </si>
  <si>
    <t>platforms_used</t>
  </si>
  <si>
    <t>est_daily_sfv_minutes</t>
  </si>
  <si>
    <t>platform_use_habits</t>
  </si>
  <si>
    <t>R1</t>
  </si>
  <si>
    <t>INTERVENTION</t>
  </si>
  <si>
    <t>Male</t>
  </si>
  <si>
    <t>Facebook Reels; TikTok; Instagram Reels</t>
  </si>
  <si>
    <t>A few sessions daily, brief sessions, mostly Facebook Reels</t>
  </si>
  <si>
    <t>R2</t>
  </si>
  <si>
    <t>CONTROL</t>
  </si>
  <si>
    <t>Instagram Reels; Facebook Reels; TikTok</t>
  </si>
  <si>
    <t>A few sessions daily, brief sessions, mostly Instagram Reels</t>
  </si>
  <si>
    <t>R3</t>
  </si>
  <si>
    <t>TikTok; Instagram Reels; Facebook Reels</t>
  </si>
  <si>
    <t>A few sessions daily, brief sessions, mostly TikTok</t>
  </si>
  <si>
    <t>R4</t>
  </si>
  <si>
    <t>R5</t>
  </si>
  <si>
    <t>Instagram Reels; Facebook Reels</t>
  </si>
  <si>
    <t>R6</t>
  </si>
  <si>
    <t>TikTok; Facebook Reels; Instagram Reels</t>
  </si>
  <si>
    <t>R7</t>
  </si>
  <si>
    <t>R8</t>
  </si>
  <si>
    <t>Female</t>
  </si>
  <si>
    <t>R9</t>
  </si>
  <si>
    <t>R10</t>
  </si>
  <si>
    <t>R11</t>
  </si>
  <si>
    <t>Instagram Reels; TikTok; Facebook Reels</t>
  </si>
  <si>
    <t>Multiple sessions daily, moderate-length sessions, mostly Instagram Reels</t>
  </si>
  <si>
    <t>R12</t>
  </si>
  <si>
    <t>Multiple sessions daily, moderate-length sessions, mostly TikTok</t>
  </si>
  <si>
    <t>R13</t>
  </si>
  <si>
    <t>Facebook Reels; Instagram Reels; TikTok</t>
  </si>
  <si>
    <t>Multiple sessions daily, moderate-length sessions, mostly Facebook Reels</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</si>
  <si>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</si>
  <si>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</si>
  <si>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</si>
  <si>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</si>
  <si>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</si>
  <si>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</si>
  <si>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</si>
  <si>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</si>
  <si>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</si>
  <si>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</si>
  <si>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</si>
  <si>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</si>
  <si>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</si>
  <si>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</si>
  <si>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</si>
  <si>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</si>
  <si>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</si>
  <si>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</si>
  <si>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</si>
  <si>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</si>
  <si>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</si>
  <si>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</si>
  <si>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</si>
  <si>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Many sessions through the day, long continuous scrolling sessions, mixed across platforms</t>
  </si>
  <si>
    <t>R37</t>
  </si>
  <si>
    <t>R38</t>
  </si>
  <si>
    <t>R39</t>
  </si>
  <si>
    <t>R40</t>
  </si>
  <si>
    <t>R41</t>
  </si>
  <si>
    <t>R42</t>
  </si>
  <si>
    <t>R43</t>
  </si>
  <si>
    <t>R44</t>
  </si>
  <si>
    <t>R45</t>
  </si>
  <si>
    <t>R46</t>
  </si>
  <si>
    <t>R47</t>
  </si>
  <si>
    <t>R48</t>
  </si>
  <si>
    <t>R49</t>
  </si>
  <si>
    <t>R50</t>
  </si>
  <si>
    <t>Workbook</t>
  </si>
  <si>
    <t>REDU presentation-ready analysis workbook</t>
  </si>
  <si>
    <t>Source</t>
  </si>
  <si>
    <t>Formula policy</t>
  </si>
  <si>
    <t>Uses scalar Excel-compatible formulas: COUNTIFS, SUMIFS, AVERAGEIFS, INDEX, MATCH, TTEST, TDIST, TINV, CORREL, RANK, VAR, STDEV.</t>
  </si>
  <si>
    <t>Avoided</t>
  </si>
  <si>
    <t>FILTER, LET, UNIQUE, XLOOKUP, AGGREGATE array extraction, and implicit-intersection @ formulas were avoided to reduce Excel repair/compatibility issues.</t>
  </si>
  <si>
    <t>Raw tabs</t>
  </si>
  <si>
    <t>Canonical raw .csv sheets are kept at the end of the workbook for validation.</t>
  </si>
  <si>
    <t>Missing</t>
  </si>
  <si>
    <t>Open-ended feedback and SME sheets remain placeholders unless actual responses are collected.</t>
  </si>
  <si>
    <t>Guide</t>
  </si>
  <si>
    <t>See GUIDE for sheet purposes, interpretation thresholds, and missing-data cautions.</t>
  </si>
  <si>
    <t>REDU Statistician Guide and Interpretation Notes</t>
  </si>
  <si>
    <t>Use the PDF for methodology/interpretation review; use Excel for raw data, formulas, and audit trails. This guide summarizes the thesis context, workbook flow, terms, interpretation rules, and formula-audit rules.</t>
  </si>
  <si>
    <t>Thesis Overview</t>
  </si>
  <si>
    <t>Topic</t>
  </si>
  <si>
    <t>Description</t>
  </si>
  <si>
    <t>Project</t>
  </si>
  <si>
    <t>REDU: Doomscrolling Detection and Digital Mindfulness Mobile Application for Short-Form Video Platforms Using VADER and Fuzzy Logic.</t>
  </si>
  <si>
    <t>System purpose</t>
  </si>
  <si>
    <t>A privacy-preserving Android app that estimates doomscrolling-related risk from observable mobile-use signals. It is not a clinical diagnostic tool.</t>
  </si>
  <si>
    <t>Core pipeline</t>
  </si>
  <si>
    <t>The app logs short-form video sessions, extracts available text, applies VADER-compatible sentiment analysis with Filipino/Taglish support, uses an on-device VLM fallback for no-text items, and estimates session risk through fuzzy logic.</t>
  </si>
  <si>
    <t>Evaluation focus</t>
  </si>
  <si>
    <t>The workbook supports software acceptability, short-term behavioral comparison, baseline convergent association, prompt/data-quality summaries, and later SME validation when completed.</t>
  </si>
  <si>
    <t>Study Design and Workbook Flow</t>
  </si>
  <si>
    <t>Component</t>
  </si>
  <si>
    <t>What it means for analysis</t>
  </si>
  <si>
    <t>Week 1 baseline</t>
  </si>
  <si>
    <t>Logging period used for baseline usage metrics, fixed-prior DSI, and first Doomscrolling Scale administration.</t>
  </si>
  <si>
    <t>Week 2 comparison</t>
  </si>
  <si>
    <t>Intervention/control comparison period. Week 2 minus Week 1 change scores feed RQ2.</t>
  </si>
  <si>
    <t>Post-use survey</t>
  </si>
  <si>
    <t>Participants answer ISO/IEC 25010, SUS, TAM, and open-ended items. Survey wording is mapped in QUESTIONS.</t>
  </si>
  <si>
    <t>SME review</t>
  </si>
  <si>
    <t>SME sheets are placeholders unless completed expert responses are added; do not treat current blank SME sheets as RQ5 evidence.</t>
  </si>
  <si>
    <t>PDF companion</t>
  </si>
  <si>
    <t>PDF contains the assumption-selected reporting layer; Excel contains raw data, formulas, and audit trail.</t>
  </si>
  <si>
    <t>Research Questions and Sheet Map</t>
  </si>
  <si>
    <t>RQ</t>
  </si>
  <si>
    <t>Question focus</t>
  </si>
  <si>
    <t>Workbook evidence</t>
  </si>
  <si>
    <t>RQ1</t>
  </si>
  <si>
    <t>System architecture and estimation framework</t>
  </si>
  <si>
    <t>Thesis chapters; not an inferential workbook test.</t>
  </si>
  <si>
    <t>RQ2</t>
  </si>
  <si>
    <t>Week 1 to Week 2 usage/self-report differences</t>
  </si>
  <si>
    <t>CHANGE_SCORES, RQ2_CHANGE_TESTS, RQ2_GROUP_DATA, RQ2_PAIRED_INTERVENTION, RQ2_FINAL_TESTS_PDF_ALIGNED.</t>
  </si>
  <si>
    <t>RQ3</t>
  </si>
  <si>
    <t>Baseline association between Week 1 DSI/app metrics and Week 1 Doomscrolling Scale</t>
  </si>
  <si>
    <t>RQ3_DATA and RQ3_CORRELATION.</t>
  </si>
  <si>
    <t>RQ4</t>
  </si>
  <si>
    <t>User evaluation through ISO/IEC 25010, SUS, and TAM</t>
  </si>
  <si>
    <t>SURVEY_ANALYSIS, ISOIEC 25010, Usability(SUS), TAM(PUPEOU), SURVEY_SCORES.</t>
  </si>
  <si>
    <t>RQ5</t>
  </si>
  <si>
    <t>SME evaluation</t>
  </si>
  <si>
    <t>sme_evaluation.csv and sme_open_ended_feedback.csv; placeholders until actual responses are entered.</t>
  </si>
  <si>
    <t>Important Terms</t>
  </si>
  <si>
    <t>Term</t>
  </si>
  <si>
    <t>Meaning</t>
  </si>
  <si>
    <t>Doomscrolling</t>
  </si>
  <si>
    <t>Compulsive or repeated consumption of negative/distressing online content.</t>
  </si>
  <si>
    <t>Session</t>
  </si>
  <si>
    <t>A logged short-form video platform use interval summarized by the app.</t>
  </si>
  <si>
    <t>Video dwell time</t>
  </si>
  <si>
    <t>Average time spent on viewed short-form video items, reported in seconds.</t>
  </si>
  <si>
    <t>NSD</t>
  </si>
  <si>
    <t>Negative Sentiment Density: percentage of resolved content units classified as negative.</t>
  </si>
  <si>
    <t>RiskScore</t>
  </si>
  <si>
    <t>Session-level fuzzy-logic output on a 0-100 scale.</t>
  </si>
  <si>
    <t>DSI</t>
  </si>
  <si>
    <t>Doomscroll Severity Index: week-level mean of reliable session RiskScores. It is an analytic index, not a diagnosis.</t>
  </si>
  <si>
    <t>OOV ratio</t>
  </si>
  <si>
    <t>Out-of-vocabulary token proportion. High OOV is a reliability concern, not a sentiment score.</t>
  </si>
  <si>
    <t>Sentiment-reliable session</t>
  </si>
  <si>
    <t>A session with enough reliable text or VLM-resolved content to include in NSD/DSI analysis.</t>
  </si>
  <si>
    <t>ISO/IEC 25010</t>
  </si>
  <si>
    <t>Software-quality evaluation framework.</t>
  </si>
  <si>
    <t>SUS</t>
  </si>
  <si>
    <t>System Usability Scale; ten items scored to a 0-100 usability score.</t>
  </si>
  <si>
    <t>TAM</t>
  </si>
  <si>
    <t>Technology Acceptance Model; Perceived Usefulness and Perceived Ease of Use.</t>
  </si>
  <si>
    <t>SME</t>
  </si>
  <si>
    <t>Subject matter expert.</t>
  </si>
  <si>
    <t>Interpretation and Formula Audit Rules</t>
  </si>
  <si>
    <t>Rule</t>
  </si>
  <si>
    <t>Instruction</t>
  </si>
  <si>
    <t>ISO/TAM favorable target</t>
  </si>
  <si>
    <t>Mean &gt;= 3.50.</t>
  </si>
  <si>
    <t>SUS usability target</t>
  </si>
  <si>
    <t>SUS score &gt;= 70.</t>
  </si>
  <si>
    <t>SME favorable target</t>
  </si>
  <si>
    <t>Mean &gt;= 4.00 if actual SME ratings are entered.</t>
  </si>
  <si>
    <t>Cronbach alpha</t>
  </si>
  <si>
    <t>alpha &gt;= 0.70 as internal-consistency benchmark.</t>
  </si>
  <si>
    <t>P-values</t>
  </si>
  <si>
    <t>p &lt; .05 is statistical significance, interpreted as exploratory/pilot-scale evidence.</t>
  </si>
  <si>
    <t>Change score</t>
  </si>
  <si>
    <t>Week 2 - Week 1; direction depends on metric.</t>
  </si>
  <si>
    <t>Actual formulas</t>
  </si>
  <si>
    <t>Cells beginning with = are formulas.</t>
  </si>
  <si>
    <t>Text reference labels</t>
  </si>
  <si>
    <t>Cells like Text reference: RQ3_DATA!$C$2:$C$51 are labels only. Do not add =; Excel may spill.</t>
  </si>
  <si>
    <t>Major Sheet Purposes</t>
  </si>
  <si>
    <t>Sheet</t>
  </si>
  <si>
    <t>Purpose</t>
  </si>
  <si>
    <t>PDF_ALIGNMENT_NOTES</t>
  </si>
  <si>
    <t>Explains how the PDF and Excel should be read together.</t>
  </si>
  <si>
    <t>RQ2_FINAL_TESTS_PDF_ALIGNED</t>
  </si>
  <si>
    <t>Final PDF-aligned RQ2 reporting/reference values.</t>
  </si>
  <si>
    <t>RQ2_CHANGE_TESTS</t>
  </si>
  <si>
    <t>Welch/t-test formula reference and audit support.</t>
  </si>
  <si>
    <t>FORMULA_NOTES</t>
  </si>
  <si>
    <t>Formula dictionary and audit support.</t>
  </si>
  <si>
    <t>QUESTIONS</t>
  </si>
  <si>
    <t>Maps workbook variables to full administered item wording.</t>
  </si>
  <si>
    <t>STATISTICIAN_SIGNOFF</t>
  </si>
  <si>
    <t>Signature and validation page.</t>
  </si>
  <si>
    <t>Questionnaire Codebook</t>
  </si>
  <si>
    <t>Full administered item wording mapped to workbook variables. Raw q1/q2 headers remain unchanged so formulas and imports stay stable.</t>
  </si>
  <si>
    <t>Allows a statistician, adviser, or panel reader to audit the exact questionnaire wording without cross-checking external materials.</t>
  </si>
  <si>
    <t>Important note</t>
  </si>
  <si>
    <t>SME evaluation and SME open-ended sheets are placeholders unless actual expert responses are entered.</t>
  </si>
  <si>
    <t>Instrument</t>
  </si>
  <si>
    <t>Section / Construct</t>
  </si>
  <si>
    <t>Workbook sheet</t>
  </si>
  <si>
    <t>Workbook column</t>
  </si>
  <si>
    <t>Item no.</t>
  </si>
  <si>
    <t>Question / Item wording</t>
  </si>
  <si>
    <t>Response scale</t>
  </si>
  <si>
    <t>Scoring / interpretation</t>
  </si>
  <si>
    <t>Respondent</t>
  </si>
  <si>
    <t>Participant Form</t>
  </si>
  <si>
    <t>Study eligibility note</t>
  </si>
  <si>
    <t>Not stored in standardized raw tabs</t>
  </si>
  <si>
    <t>This study is open only to participants who are 18 years old and above, use an Android smartphone (Android 8.0 or higher), and are active users of short-form video platforms such as TikTok, Facebook Reels, or Instagram Reels.</t>
  </si>
  <si>
    <t>Information only</t>
  </si>
  <si>
    <t>Eligibility statement shown before consent.</t>
  </si>
  <si>
    <t>Participant</t>
  </si>
  <si>
    <t>Data privacy notice</t>
  </si>
  <si>
    <t>DATA PRIVACY ACT
We are committed to upholding the rights of individuals to data privacy.
We follow the principles of transparency, legitimate purpose, and proportionality in processing personal data.
We comply with Republic Act No. 10173 or the Data Privacy Act of 2012, including its Implementing Rules and Regulations issued by the National Privacy Commission.
All collected data will be used solely for academic research purposes and will be kept confidential.</t>
  </si>
  <si>
    <t>Privacy notice shown before consent.</t>
  </si>
  <si>
    <t>Participant Consent</t>
  </si>
  <si>
    <t>Consent 1</t>
  </si>
  <si>
    <t>I have read and understood the Data Privacy Act statement above.</t>
  </si>
  <si>
    <t>Checkbox acknowledgment</t>
  </si>
  <si>
    <t>Required consent acknowledgment before participation.</t>
  </si>
  <si>
    <t>Consent 2</t>
  </si>
  <si>
    <t>I voluntarily agree to participate in this study.</t>
  </si>
  <si>
    <t>Consent 3</t>
  </si>
  <si>
    <t>I understand that my responses will be used for academic research purposes only.</t>
  </si>
  <si>
    <t>Eligibility</t>
  </si>
  <si>
    <t>Are you 18 years old or above?</t>
  </si>
  <si>
    <t>Yes; No</t>
  </si>
  <si>
    <t>Screening/profile item; not part of ISO/SUS/TAM computation.</t>
  </si>
  <si>
    <t>Basic Information</t>
  </si>
  <si>
    <t>What best describes your current role?</t>
  </si>
  <si>
    <t>Undergraduate Student; College Graduate</t>
  </si>
  <si>
    <t>Media Platforms</t>
  </si>
  <si>
    <t>Which of the following short-form video platforms do you currently use?</t>
  </si>
  <si>
    <t>Facebook; TikTok; Instagram</t>
  </si>
  <si>
    <t>Device Screening</t>
  </si>
  <si>
    <t>What device do you primarily use for short-form video apps?</t>
  </si>
  <si>
    <t>Android smartphone; Other (not included in study)</t>
  </si>
  <si>
    <t>Functional Suitability</t>
  </si>
  <si>
    <t>survey_iso25010.csv</t>
  </si>
  <si>
    <t>functional_q1</t>
  </si>
  <si>
    <t>Q1</t>
  </si>
  <si>
    <t>The application performs intended functions correctly.</t>
  </si>
  <si>
    <t>1=Strongly Disagree; 2=Disagree; 3=Neutral; 4=Agree; 5=Strongly Agree</t>
  </si>
  <si>
    <t>Compute construct mean and SD; favorable benchmark is mean &gt;= 3.50.</t>
  </si>
  <si>
    <t>functional_q2</t>
  </si>
  <si>
    <t>Q2</t>
  </si>
  <si>
    <t>The monitoring system works properly.</t>
  </si>
  <si>
    <t>functional_q3</t>
  </si>
  <si>
    <t>Q3</t>
  </si>
  <si>
    <t>Notifications appear appropriately.</t>
  </si>
  <si>
    <t>functional_q4</t>
  </si>
  <si>
    <t>Q4</t>
  </si>
  <si>
    <t>Dashboard information is useful.</t>
  </si>
  <si>
    <t>functional_q5</t>
  </si>
  <si>
    <t>Q5</t>
  </si>
  <si>
    <t>Features support doomscrolling awareness.</t>
  </si>
  <si>
    <t>Performance Efficiency</t>
  </si>
  <si>
    <t>performance_q1</t>
  </si>
  <si>
    <t>App runs smoothly.</t>
  </si>
  <si>
    <t>performance_q2</t>
  </si>
  <si>
    <t>App does not slow device.</t>
  </si>
  <si>
    <t>performance_q3</t>
  </si>
  <si>
    <t>Battery use acceptable.</t>
  </si>
  <si>
    <t>performance_q4</t>
  </si>
  <si>
    <t>Fast response time.</t>
  </si>
  <si>
    <t>performance_q5</t>
  </si>
  <si>
    <t>Efficient resource usage.</t>
  </si>
  <si>
    <t>Reliability</t>
  </si>
  <si>
    <t>reliability_q1</t>
  </si>
  <si>
    <t>The application remained stable during use.</t>
  </si>
  <si>
    <t>reliability_q2</t>
  </si>
  <si>
    <t>The app rarely crashes or stops unexpectedly.</t>
  </si>
  <si>
    <t>reliability_q3</t>
  </si>
  <si>
    <t>Monitoring continued consistently while using social media platforms.</t>
  </si>
  <si>
    <t>reliability_q4</t>
  </si>
  <si>
    <t>The application maintained accurate logging over time.</t>
  </si>
  <si>
    <t>reliability_q5</t>
  </si>
  <si>
    <t>I consider the application dependable.</t>
  </si>
  <si>
    <t>System Usability Scale (SUS)</t>
  </si>
  <si>
    <t>Usability</t>
  </si>
  <si>
    <t>sus_responses.csv</t>
  </si>
  <si>
    <t>sus_q1</t>
  </si>
  <si>
    <t>I think that I would like to use this system frequently.</t>
  </si>
  <si>
    <t>Odd SUS item: contribution = response - 1. Final SUS score = sum item contributions * 2.5; favorable target &gt;= 70.</t>
  </si>
  <si>
    <t>sus_q2</t>
  </si>
  <si>
    <t>I found the system unnecessarily complex.</t>
  </si>
  <si>
    <t>Even SUS item: reverse-scored contribution = 5 - response. Final SUS score = sum item contributions * 2.5; favorable target &gt;= 70.</t>
  </si>
  <si>
    <t>sus_q3</t>
  </si>
  <si>
    <t>I thought the system was easy to use.</t>
  </si>
  <si>
    <t>sus_q4</t>
  </si>
  <si>
    <t>I think that I would need technical support to use this system.</t>
  </si>
  <si>
    <t>sus_q5</t>
  </si>
  <si>
    <t>I found the various functions well integrated.</t>
  </si>
  <si>
    <t>sus_q6</t>
  </si>
  <si>
    <t>Q6</t>
  </si>
  <si>
    <t>I thought there was too much inconsistency in this system.</t>
  </si>
  <si>
    <t>sus_q7</t>
  </si>
  <si>
    <t>Q7</t>
  </si>
  <si>
    <t>I would imagine most people would learn to use this system quickly.</t>
  </si>
  <si>
    <t>sus_q8</t>
  </si>
  <si>
    <t>Q8</t>
  </si>
  <si>
    <t>I found the system cumbersome to use.</t>
  </si>
  <si>
    <t>sus_q9</t>
  </si>
  <si>
    <t>Q9</t>
  </si>
  <si>
    <t>I felt confident using the system.</t>
  </si>
  <si>
    <t>sus_q10</t>
  </si>
  <si>
    <t>Q10</t>
  </si>
  <si>
    <t>I needed to learn many things before using this system.</t>
  </si>
  <si>
    <t>Technology Acceptance Model (TAM)</t>
  </si>
  <si>
    <t>Perceived Usefulness (PU)</t>
  </si>
  <si>
    <t>tam_responses.csv</t>
  </si>
  <si>
    <t>pu_q1</t>
  </si>
  <si>
    <t>The application increased my awareness of my scrolling behavior.</t>
  </si>
  <si>
    <t>pu_q2</t>
  </si>
  <si>
    <t>The application helped me recognize prolonged scrolling habits.</t>
  </si>
  <si>
    <t>pu_q3</t>
  </si>
  <si>
    <t>The prompts encouraged me to pause or reflect during scrolling.</t>
  </si>
  <si>
    <t>pu_q4</t>
  </si>
  <si>
    <t>The application may help reduce unhealthy scrolling behavior.</t>
  </si>
  <si>
    <t>pu_q5</t>
  </si>
  <si>
    <t>The dashboard helped me understand my usage patterns.</t>
  </si>
  <si>
    <t>pu_q6</t>
  </si>
  <si>
    <t>Overall, the application is useful for managing scrolling behavior.</t>
  </si>
  <si>
    <t>Perceived Ease of Use (PEOU)</t>
  </si>
  <si>
    <t>peou_q1</t>
  </si>
  <si>
    <t>Learning how to use the application was easy.</t>
  </si>
  <si>
    <t>peou_q2</t>
  </si>
  <si>
    <t>Interacting with the application was understandable.</t>
  </si>
  <si>
    <t>peou_q3</t>
  </si>
  <si>
    <t>Navigating features was simple.</t>
  </si>
  <si>
    <t>peou_q4</t>
  </si>
  <si>
    <t>The prompts and dashboard were easy to interpret.</t>
  </si>
  <si>
    <t>peou_q5</t>
  </si>
  <si>
    <t>I quickly became familiar with the application.</t>
  </si>
  <si>
    <t>peou_q6</t>
  </si>
  <si>
    <t>Overall, the application is easy to use.</t>
  </si>
  <si>
    <t>Participant Open-Ended Feedback</t>
  </si>
  <si>
    <t>Strengths</t>
  </si>
  <si>
    <t>open_ended_feedback.csv</t>
  </si>
  <si>
    <t>liked_most</t>
  </si>
  <si>
    <t>What are the strengths of the proposed system?</t>
  </si>
  <si>
    <t>Free-text response</t>
  </si>
  <si>
    <t>Qualitative context only; theme coding can be entered in coded_theme after responses are collected.</t>
  </si>
  <si>
    <t>Areas for improvement</t>
  </si>
  <si>
    <t>main_difficulty</t>
  </si>
  <si>
    <t>What areas of the system require improvement?</t>
  </si>
  <si>
    <t>Additional recommendations</t>
  </si>
  <si>
    <t>suggested_improvement</t>
  </si>
  <si>
    <t>Additional recommendations:</t>
  </si>
  <si>
    <t>Privacy comment</t>
  </si>
  <si>
    <t>privacy_comment</t>
  </si>
  <si>
    <t>Optional privacy-related participant comment, if collected or coded from open-ended feedback.</t>
  </si>
  <si>
    <t>Free-text response / coded note</t>
  </si>
  <si>
    <t>Qualitative context only; current participant form does not show this as a separate prompt.</t>
  </si>
  <si>
    <t>Coded theme</t>
  </si>
  <si>
    <t>coded_theme</t>
  </si>
  <si>
    <t>Researcher-coded qualitative theme for participant feedback.</t>
  </si>
  <si>
    <t>Researcher-coded category</t>
  </si>
  <si>
    <t>Used only after actual open-ended responses are coded.</t>
  </si>
  <si>
    <t>Researcher</t>
  </si>
  <si>
    <t>Short-Form Doomscrolling Scale</t>
  </si>
  <si>
    <t>Past-week self-report</t>
  </si>
  <si>
    <t>doomscrolling_scale.csv</t>
  </si>
  <si>
    <t>ds_q1</t>
  </si>
  <si>
    <t>Item 1</t>
  </si>
  <si>
    <t>I feel an urge to seek bad news on social media, more and more often.</t>
  </si>
  <si>
    <t>1=Strongly disagree; 2=Disagree; 3=Somewhat disagree; 4=Neither agree nor disagree; 5=Somewhat agree; 6=Agree; 7=Strongly agree</t>
  </si>
  <si>
    <t>Administered with the stem: In the past week, please indicate how strongly you agree with each statement. Score is the sum of the four items; higher score indicates stronger self-reported doomscrolling tendency.</t>
  </si>
  <si>
    <t>ds_q2</t>
  </si>
  <si>
    <t>Item 2</t>
  </si>
  <si>
    <t>I lose track of time when I read bad news on social media.</t>
  </si>
  <si>
    <t>ds_q10</t>
  </si>
  <si>
    <t>Item 10</t>
  </si>
  <si>
    <t>I find myself continuously browsing negative news.</t>
  </si>
  <si>
    <t>ds_q12</t>
  </si>
  <si>
    <t>Item 12</t>
  </si>
  <si>
    <t>I feel like I am addicted to negative news.</t>
  </si>
  <si>
    <t>Recall window</t>
  </si>
  <si>
    <t>recall_window</t>
  </si>
  <si>
    <t>Past 7 days.</t>
  </si>
  <si>
    <t>Fixed recall window</t>
  </si>
  <si>
    <t>Used for Week 1 and Week 2 administrations; change score is Week 2 minus Week 1.</t>
  </si>
  <si>
    <t>SME Evaluation</t>
  </si>
  <si>
    <t>Structured expert rubric</t>
  </si>
  <si>
    <t>sme_evaluation.csv</t>
  </si>
  <si>
    <t>technical_soundness</t>
  </si>
  <si>
    <t>Technical soundness of the hybrid risk-estimation framework, including VADER integration and fuzzy inference behavior.</t>
  </si>
  <si>
    <t>1=Strongly Disagree / Very Poor; 2=Disagree / Poor; 3=Neutral / Fair; 4=Agree / Good; 5=Strongly Agree / Excellent</t>
  </si>
  <si>
    <t>Compute mean and SD descriptively; favorable expert benchmark is mean &gt;= 4.00. Current SME rows are placeholders unless completed responses are added.</t>
  </si>
  <si>
    <t>SME / expert</t>
  </si>
  <si>
    <t>input_range_plausibility</t>
  </si>
  <si>
    <t>Plausibility of the selected input ranges for Video Dwell Time, Negative Sentiment Density, and Session Duration.</t>
  </si>
  <si>
    <t>rule_base_coherence</t>
  </si>
  <si>
    <t>Internal coherence of the 27-rule base, including sensible direction across duration and negative exposure and reasonable exception rules.</t>
  </si>
  <si>
    <t>architecture_privacy_quality</t>
  </si>
  <si>
    <t>Quality of the system architecture and privacy implementation.</t>
  </si>
  <si>
    <t>intervention_appropriateness</t>
  </si>
  <si>
    <t>Appropriateness of the intervention design.</t>
  </si>
  <si>
    <t>overall_iso25010_quality</t>
  </si>
  <si>
    <t>Overall software quality using the same ISO/IEC 25010 characteristics evaluated by end users.</t>
  </si>
  <si>
    <t>Expert identity</t>
  </si>
  <si>
    <t>expert_id</t>
  </si>
  <si>
    <t>Expert identifier.</t>
  </si>
  <si>
    <t>Identifier</t>
  </si>
  <si>
    <t>Used to distinguish expert rows without exposing unnecessary personal information.</t>
  </si>
  <si>
    <t>Expert role</t>
  </si>
  <si>
    <t>expert_role</t>
  </si>
  <si>
    <t>Expert role or domain.</t>
  </si>
  <si>
    <t>Role label</t>
  </si>
  <si>
    <t>Expected panel: mobile/software development, data science/fuzzy logic, and digital well-being/behavioral psychology/educational technology; workbook currently includes placeholders unless completed.</t>
  </si>
  <si>
    <t>Overall mean</t>
  </si>
  <si>
    <t>overall_mean</t>
  </si>
  <si>
    <t>Mean of structured SME rubric ratings.</t>
  </si>
  <si>
    <t>Formula / numeric mean</t>
  </si>
  <si>
    <t>Favorable expert benchmark is mean &gt;= 4.00.</t>
  </si>
  <si>
    <t>Researcher/statistician</t>
  </si>
  <si>
    <t>SME Open-Ended Feedback</t>
  </si>
  <si>
    <t>Expert qualitative feedback</t>
  </si>
  <si>
    <t>sme_open_ended_feedback.csv</t>
  </si>
  <si>
    <t>technical_design_comment</t>
  </si>
  <si>
    <t>Comment on the technical design of the system.</t>
  </si>
  <si>
    <t>Qualitative expert appraisal only; current SME feedback sheet is blank unless actual expert comments are added.</t>
  </si>
  <si>
    <t>privacy_safeguard_comment</t>
  </si>
  <si>
    <t>Comment on the privacy safeguards and local processing design.</t>
  </si>
  <si>
    <t>heuristic_logic_comment</t>
  </si>
  <si>
    <t>Comment on the heuristic logic, VADER/text path, VLM fallback, fuzzy inference, and rule-base plausibility.</t>
  </si>
  <si>
    <t>intervention_structure_comment</t>
  </si>
  <si>
    <t>Comment on the intervention structure and prompt design.</t>
  </si>
  <si>
    <t>recommended_revisions</t>
  </si>
  <si>
    <t>Recommended revisions before deployment, reporting, or future development.</t>
  </si>
  <si>
    <t>Statistician Validation and Sign-Off</t>
  </si>
  <si>
    <t>This page is reserved for the statistician or adviser to confirm that the workbook data structure, formulas, and computations were reviewed. Leave blank until signed.</t>
  </si>
  <si>
    <t>Review Scope</t>
  </si>
  <si>
    <t>Item</t>
  </si>
  <si>
    <t>Review Area</t>
  </si>
  <si>
    <t>Confirmation / Notes</t>
  </si>
  <si>
    <t>Initials</t>
  </si>
  <si>
    <t>1</t>
  </si>
  <si>
    <t>Raw data tabs reviewed</t>
  </si>
  <si>
    <t>2</t>
  </si>
  <si>
    <t>Survey scoring and thresholds reviewed</t>
  </si>
  <si>
    <t>3</t>
  </si>
  <si>
    <t>Week 1 / Week 2 computations reviewed</t>
  </si>
  <si>
    <t>4</t>
  </si>
  <si>
    <t>RQ2 statistical tests reviewed</t>
  </si>
  <si>
    <t>5</t>
  </si>
  <si>
    <t>RQ3 correlation computations reviewed</t>
  </si>
  <si>
    <t>6</t>
  </si>
  <si>
    <t>Formula compatibility checked</t>
  </si>
  <si>
    <t>7</t>
  </si>
  <si>
    <t>Missing qualitative / SME data noted</t>
  </si>
  <si>
    <t>Sign-Off</t>
  </si>
  <si>
    <t>Statistician / Validator Name</t>
  </si>
  <si>
    <t>Professional Title / Affiliation</t>
  </si>
  <si>
    <t>License / Registration No. (if applicable)</t>
  </si>
  <si>
    <t>Date Reviewed</t>
  </si>
  <si>
    <t>Signature</t>
  </si>
  <si>
    <t>Place signature inside the box above.</t>
  </si>
  <si>
    <t>Validation Statement: I have reviewed the relevant workbook sheets, visible formulas, questionnaire mapping, and analysis outputs for consistency with the stated computation plan. Any exceptions or qualifications may be written in the notes area above.</t>
  </si>
  <si>
    <t>PDF and Excel Alignment Notes</t>
  </si>
  <si>
    <t>Use the PDF for methodology/interpretation review; use Excel for raw data, formulas, and audit trails. This sheet records known alignment points and differences so the statistician does not see a silent mismatch.</t>
  </si>
  <si>
    <t>Where PDF and Excel Agree</t>
  </si>
  <si>
    <t>Area</t>
  </si>
  <si>
    <t>Alignment note</t>
  </si>
  <si>
    <t>Sample size</t>
  </si>
  <si>
    <t>Both documents use N = 50, with intervention/control target split 25/25.</t>
  </si>
  <si>
    <t>Raw sessions</t>
  </si>
  <si>
    <t>Excel contains 10,134 logged sessions in sessions.csv; PDF reports 10,134 logged sessions.</t>
  </si>
  <si>
    <t>Reliability status</t>
  </si>
  <si>
    <t>PDF reports 8,817 reliable sessions and 1,317 sentiment-unreliable sessions; Excel raw sheets contain the same reliability-event structure and session reliability flags.</t>
  </si>
  <si>
    <t>Survey constructs</t>
  </si>
  <si>
    <t>Both use ISO/IEC 25010, SUS, TAM, and the 4-item Doomscrolling Scale.</t>
  </si>
  <si>
    <t>Thresholds</t>
  </si>
  <si>
    <t>Both use ISO/TAM &gt;= 3.50, SUS &gt;= 70, SME &gt;= 4.00, Cronbach alpha &gt;= 0.70, and p &lt; .05.</t>
  </si>
  <si>
    <t>Open-ended and SME data</t>
  </si>
  <si>
    <t>Both indicate participant open-ended feedback and SME evaluation are not yet collected/completed.</t>
  </si>
  <si>
    <t>DSI/RQ3 framing</t>
  </si>
  <si>
    <t>Both treat DSI/RQ3 as baseline convergent plausibility evidence, not diagnostic validation.</t>
  </si>
  <si>
    <t>Known Differences and How to Read Them</t>
  </si>
  <si>
    <t>Issue</t>
  </si>
  <si>
    <t>Excel status</t>
  </si>
  <si>
    <t>PDF status</t>
  </si>
  <si>
    <t>Review instruction</t>
  </si>
  <si>
    <t>RQ2 final test selection</t>
  </si>
  <si>
    <t>Existing RQ2_CHANGE_TESTS computes Welch-style reference formulas for all change-score outcomes.</t>
  </si>
  <si>
    <t>PDF reports final assumption-selected tests: duration uses Welch; dwell, NSD, and Doomscrolling use Mann-Whitney U.</t>
  </si>
  <si>
    <t>Use RQ2_FINAL_TESTS_PDF_ALIGNED for final reporting values; use RQ2_CHANGE_TESTS for formula audit/reference.</t>
  </si>
  <si>
    <t>Within-intervention tests</t>
  </si>
  <si>
    <t>Existing RQ2_PAIRED_INTERVENTION computes paired t-test formulas for all outcomes.</t>
  </si>
  <si>
    <t>PDF reports paired t-test for duration/dwell and Wilcoxon fallback for NSD/Doomscrolling.</t>
  </si>
  <si>
    <t>Use the PDF-aligned sheet for final method labels and values.</t>
  </si>
  <si>
    <t>Effect sizes and CIs</t>
  </si>
  <si>
    <t>Excel Welch reference sheet contains formula-based Cohen d and CI fields for t-test route.</t>
  </si>
  <si>
    <t>PDF includes final effect sizes/CIs matched to the selected test route.</t>
  </si>
  <si>
    <t>Treat PDF-aligned final values as statistician-review values.</t>
  </si>
  <si>
    <t>Prompt-excluded active-use metrics</t>
  </si>
  <si>
    <t>Excel raw sessions include prompt_excluded_duration_ms, but no final prompt-excluded comparison sheet is present.</t>
  </si>
  <si>
    <t>PDF explicitly says this comparison is not separately computed in this export.</t>
  </si>
  <si>
    <t>Do not report prompt-excluded comparisons unless a new analysis sheet is added later.</t>
  </si>
  <si>
    <t>Companion Files</t>
  </si>
  <si>
    <t>File</t>
  </si>
  <si>
    <t>Role</t>
  </si>
  <si>
    <t>Statistician_Validation_Package.pdf</t>
  </si>
  <si>
    <t>Readable methodology, validation questions, assumption-selected final RQ2 results, and sign-off package.</t>
  </si>
  <si>
    <t>REDU ANALYSIS RESULT - STATISTICIAN READY - PDF ALIGNED.xlsx</t>
  </si>
  <si>
    <t>Raw data tabs, Excel formulas, questionnaire/codebook, PDF alignment notes, and formula audit trail.</t>
  </si>
  <si>
    <t>REDU Quantitative Analysis Summary</t>
  </si>
  <si>
    <t>What this sheet is for</t>
  </si>
  <si>
    <t>Section</t>
  </si>
  <si>
    <t>Metric</t>
  </si>
  <si>
    <t>Value / Formula</t>
  </si>
  <si>
    <t>Status</t>
  </si>
  <si>
    <t>Notes</t>
  </si>
  <si>
    <t>Quick view of participant counts, survey targets, RQ2/RQ3 statistics, and missing qualitative/SME data.</t>
  </si>
  <si>
    <t>Study</t>
  </si>
  <si>
    <t>Participants</t>
  </si>
  <si>
    <t>study_periods.csv</t>
  </si>
  <si>
    <t>Expected N = 50.</t>
  </si>
  <si>
    <t>Intervention group</t>
  </si>
  <si>
    <t>How to read it: Use this as a navigation summary. Validate detailed calculations in the named source sheets.</t>
  </si>
  <si>
    <t>Control group</t>
  </si>
  <si>
    <t>ISO/SUS/TAM targets</t>
  </si>
  <si>
    <t>SURVEY_ANALYSIS</t>
  </si>
  <si>
    <t>Duration change p</t>
  </si>
  <si>
    <t>Welch test on change scores.</t>
  </si>
  <si>
    <t>Dwell change p</t>
  </si>
  <si>
    <t>NSD change p</t>
  </si>
  <si>
    <t>Doomscrolling score change p</t>
  </si>
  <si>
    <t>Week 1 DSI Pearson r</t>
  </si>
  <si>
    <t>RQ3_CORRELATION</t>
  </si>
  <si>
    <t>Eligible participants only.</t>
  </si>
  <si>
    <t>Open-ended feedback</t>
  </si>
  <si>
    <t>Blank placeholder</t>
  </si>
  <si>
    <t>Not ready</t>
  </si>
  <si>
    <t>Qualitative themes still require actual participant responses (Phase 5). Still outstanding.</t>
  </si>
  <si>
    <t>Partial - mobile rubric transcribed</t>
  </si>
  <si>
    <t>Partial</t>
  </si>
  <si>
    <t>SME-MOB-01 rubric in sme_evaluation (Approved, all 5s); SME-PSY-01 rubric PENDING - signed narrative validation on file (expert-review/), excerpts in sme_open_ended_feedback.</t>
  </si>
  <si>
    <t>construct</t>
  </si>
  <si>
    <t>n</t>
  </si>
  <si>
    <t>items</t>
  </si>
  <si>
    <t>mean</t>
  </si>
  <si>
    <t>sd</t>
  </si>
  <si>
    <t>cronbach_alpha</t>
  </si>
  <si>
    <t>threshold</t>
  </si>
  <si>
    <t>target_status</t>
  </si>
  <si>
    <t>metric</t>
  </si>
  <si>
    <t>Likert mean</t>
  </si>
  <si>
    <t>Computes ISO, SUS, TAM means, standard deviations, Cronbach alpha, thresholds, and Met/Not met status.</t>
  </si>
  <si>
    <t>How to read it: Interpret ISO/TAM means &gt;= 3.50 as favorable, SUS &gt;= 70 as favorable, and alpha &gt;= 0.70 as acceptable internal consistency.</t>
  </si>
  <si>
    <t>SUS Usability</t>
  </si>
  <si>
    <t>SUS 0-100</t>
  </si>
  <si>
    <t>TAM Perceived Usefulness</t>
  </si>
  <si>
    <t>TAM Perceived Ease of Use</t>
  </si>
  <si>
    <t>ISO/IEC 25010 User Evaluation</t>
  </si>
  <si>
    <t>Participant software-quality ratings for Functional Suitability, Performance Efficiency, and Reliability.</t>
  </si>
  <si>
    <t>Numerical Rating</t>
  </si>
  <si>
    <t>Mean Score Range</t>
  </si>
  <si>
    <t>Likert Interpretation</t>
  </si>
  <si>
    <t>I. Functional Suitability</t>
  </si>
  <si>
    <t>II. Performance Efficiency</t>
  </si>
  <si>
    <t>III. Reliability</t>
  </si>
  <si>
    <t>4.21 - 5.00</t>
  </si>
  <si>
    <t>Strongly Agree</t>
  </si>
  <si>
    <t>Respondents</t>
  </si>
  <si>
    <t>TOTAL</t>
  </si>
  <si>
    <t>How to read it: Use the Likert legend on the left. Construct means &gt;= 3.50 meet the thesis favorable target.</t>
  </si>
  <si>
    <t>3.50 - 4.20</t>
  </si>
  <si>
    <t>Agree</t>
  </si>
  <si>
    <t>2.61 - 3.49</t>
  </si>
  <si>
    <t>Neutral</t>
  </si>
  <si>
    <t>1.81 - 2.60</t>
  </si>
  <si>
    <t>Disagree</t>
  </si>
  <si>
    <t>1.00 - 1.80</t>
  </si>
  <si>
    <t>Strongly Disagree</t>
  </si>
  <si>
    <t>MEAN</t>
  </si>
  <si>
    <t>STD</t>
  </si>
  <si>
    <t>ALPHA</t>
  </si>
  <si>
    <t>SUS scored table (even-numbered items reverse-scored)</t>
  </si>
  <si>
    <t>Original raw SUS responses</t>
  </si>
  <si>
    <t>SUS scoring table; even-numbered items are reverse-scored, final score is 0-100.</t>
  </si>
  <si>
    <t>SUS SCORE</t>
  </si>
  <si>
    <t>How to read it: SUS &gt;= 70 meets the thesis usability target. Higher scores indicate better perceived usability.</t>
  </si>
  <si>
    <t>I. Perceived Usefulness (PU)</t>
  </si>
  <si>
    <t>II. Perceived Ease of Use (PEOU)</t>
  </si>
  <si>
    <t>Participant acceptance ratings: Perceived Usefulness and Perceived Ease of Use.</t>
  </si>
  <si>
    <t>How to read it: PU and PEOU means &gt;= 3.50 meet the thesis favorable target.</t>
  </si>
  <si>
    <t>study_week</t>
  </si>
  <si>
    <t>active_days</t>
  </si>
  <si>
    <t>session_count</t>
  </si>
  <si>
    <t>reliable_sessions</t>
  </si>
  <si>
    <t>mean_sessions_day</t>
  </si>
  <si>
    <t>mean_daily_duration_min</t>
  </si>
  <si>
    <t>mean_dwell_sec</t>
  </si>
  <si>
    <t>mean_nsd_percent</t>
  </si>
  <si>
    <t>dsi</t>
  </si>
  <si>
    <t>doomscrolling_score</t>
  </si>
  <si>
    <t>dsi_status</t>
  </si>
  <si>
    <t>Participant-week summaries derived from app logs and Doomscrolling Scale.</t>
  </si>
  <si>
    <t>How to read it: Each participant has Week 1 and Week 2 rows. These feed CHANGE_SCORES.</t>
  </si>
  <si>
    <t>w1_sessions_day</t>
  </si>
  <si>
    <t>w2_sessions_day</t>
  </si>
  <si>
    <t>sessions_day_change</t>
  </si>
  <si>
    <t>w1_duration_min</t>
  </si>
  <si>
    <t>w2_duration_min</t>
  </si>
  <si>
    <t>duration_change</t>
  </si>
  <si>
    <t>w1_dwell_sec</t>
  </si>
  <si>
    <t>w2_dwell_sec</t>
  </si>
  <si>
    <t>dwell_change</t>
  </si>
  <si>
    <t>w1_nsd_percent</t>
  </si>
  <si>
    <t>w2_nsd_percent</t>
  </si>
  <si>
    <t>nsd_change</t>
  </si>
  <si>
    <t>w1_dsi</t>
  </si>
  <si>
    <t>w2_dsi</t>
  </si>
  <si>
    <t>dsi_change</t>
  </si>
  <si>
    <t>w1_doomscrolling</t>
  </si>
  <si>
    <t>w2_doomscrolling</t>
  </si>
  <si>
    <t>doomscrolling_change</t>
  </si>
  <si>
    <t>w1_reliable_sessions</t>
  </si>
  <si>
    <t>rq3_eligible</t>
  </si>
  <si>
    <t>Week 2 minus Week 1 values used for RQ2.</t>
  </si>
  <si>
    <t>How to read it: Positive/negative direction depends on the metric; inspect the metric before interpreting improvement.</t>
  </si>
  <si>
    <t>outcome</t>
  </si>
  <si>
    <t>intervention_helper_col_label</t>
  </si>
  <si>
    <t>control_helper_col_label</t>
  </si>
  <si>
    <t>n_intervention</t>
  </si>
  <si>
    <t>n_control</t>
  </si>
  <si>
    <t>mean_change_intervention</t>
  </si>
  <si>
    <t>mean_change_control</t>
  </si>
  <si>
    <t>between_group_diff</t>
  </si>
  <si>
    <t>welch_t</t>
  </si>
  <si>
    <t>welch_df</t>
  </si>
  <si>
    <t>p_two_tail</t>
  </si>
  <si>
    <t>p_rank</t>
  </si>
  <si>
    <t>holm_raw</t>
  </si>
  <si>
    <t>holm_adjusted</t>
  </si>
  <si>
    <t>cohens_d</t>
  </si>
  <si>
    <t>ci95_low</t>
  </si>
  <si>
    <t>ci95_high</t>
  </si>
  <si>
    <t>note</t>
  </si>
  <si>
    <t>Sheet note</t>
  </si>
  <si>
    <t>Mean sessions/day</t>
  </si>
  <si>
    <t>Text reference: RQ2_GROUP_DATA column A</t>
  </si>
  <si>
    <t>Text reference: RQ2_GROUP_DATA column B</t>
  </si>
  <si>
    <t>Supplementary</t>
  </si>
  <si>
    <t>Welch reference computations only; PDF reports assumption-selected final tests in RQ2_FINAL_TESTS_PDF_ALIGNED.</t>
  </si>
  <si>
    <t>Mean daily duration (min)</t>
  </si>
  <si>
    <t>Text reference: RQ2_GROUP_DATA column C</t>
  </si>
  <si>
    <t>Text reference: RQ2_GROUP_DATA column D</t>
  </si>
  <si>
    <t>Primary RQ2</t>
  </si>
  <si>
    <t>Mean dwell time (sec)</t>
  </si>
  <si>
    <t>Text reference: RQ2_GROUP_DATA column E</t>
  </si>
  <si>
    <t>Text reference: RQ2_GROUP_DATA column F</t>
  </si>
  <si>
    <t>How to read it: p &lt; .05 indicates statistical significance, but results are exploratory pilot-scale evidence.</t>
  </si>
  <si>
    <t>Mean NSD (%)</t>
  </si>
  <si>
    <t>Text reference: RQ2_GROUP_DATA column G</t>
  </si>
  <si>
    <t>Text reference: RQ2_GROUP_DATA column H</t>
  </si>
  <si>
    <t>Primary RQ2 reliable-session outcome</t>
  </si>
  <si>
    <t>Text reference: RQ2_GROUP_DATA column I</t>
  </si>
  <si>
    <t>Text reference: RQ2_GROUP_DATA column J</t>
  </si>
  <si>
    <t>Supplementary risk-score summary</t>
  </si>
  <si>
    <t>Doomscrolling Scale score</t>
  </si>
  <si>
    <t>Text reference: RQ2_GROUP_DATA column K</t>
  </si>
  <si>
    <t>Text reference: RQ2_GROUP_DATA column L</t>
  </si>
  <si>
    <t>Primary RQ2 self-report</t>
  </si>
  <si>
    <t>change_score_source_col_label</t>
  </si>
  <si>
    <t>week1_mean</t>
  </si>
  <si>
    <t>week2_mean</t>
  </si>
  <si>
    <t>mean_diff</t>
  </si>
  <si>
    <t>sd_diff</t>
  </si>
  <si>
    <t>paired_t</t>
  </si>
  <si>
    <t>df</t>
  </si>
  <si>
    <t>cohens_dz</t>
  </si>
  <si>
    <t>Text reference: CHANGE_SCORES column E</t>
  </si>
  <si>
    <t>Paired t-test formula reference only; PDF reports Wilcoxon fallback for NSD and Doomscrolling in RQ2_FINAL_TESTS_PDF_ALIGNED.</t>
  </si>
  <si>
    <t>Text reference: CHANGE_SCORES column H</t>
  </si>
  <si>
    <t>Text reference: CHANGE_SCORES column K</t>
  </si>
  <si>
    <t>How to read it: Secondary evidence comparing intervention participants across Week 1 and Week 2.</t>
  </si>
  <si>
    <t>Text reference: CHANGE_SCORES column N</t>
  </si>
  <si>
    <t>Text reference: CHANGE_SCORES column Q</t>
  </si>
  <si>
    <t>Text reference: CHANGE_SCORES column T</t>
  </si>
  <si>
    <t>RQ2 Final Tests - PDF Aligned Reporting Values</t>
  </si>
  <si>
    <t>Final assumption-selected RQ2 results from Statistician_Validation_Package.pdf. These are static PDF-computed/statistician-validation values. Use RQ2_CHANGE_TESTS and RQ2_PAIRED_INTERVENTION for Excel formula audit/reference only.</t>
  </si>
  <si>
    <t>Primary Behavioral Comparisons - Between Groups</t>
  </si>
  <si>
    <t>Outcome</t>
  </si>
  <si>
    <t>n (I/C)</t>
  </si>
  <si>
    <t>Final test</t>
  </si>
  <si>
    <t>Statistic</t>
  </si>
  <si>
    <t>p / Holm</t>
  </si>
  <si>
    <t>Effect size</t>
  </si>
  <si>
    <t>95% CI</t>
  </si>
  <si>
    <t>Direction / note</t>
  </si>
  <si>
    <t>Session duration (min)</t>
  </si>
  <si>
    <t>25 / 25</t>
  </si>
  <si>
    <t>Welch t-test</t>
  </si>
  <si>
    <t>t = -4.17</t>
  </si>
  <si>
    <t>&lt; .001</t>
  </si>
  <si>
    <t>d = -1.18</t>
  </si>
  <si>
    <t>[-1.78, -0.58]</t>
  </si>
  <si>
    <t>Favors intervention; duration was normal with unequal variances.</t>
  </si>
  <si>
    <t>Video dwell time (s)</t>
  </si>
  <si>
    <t>Mann-Whitney U</t>
  </si>
  <si>
    <t>U = 124.0</t>
  </si>
  <si>
    <t>d = -1.33</t>
  </si>
  <si>
    <t>[-1.94, -0.72]</t>
  </si>
  <si>
    <t>Favors intervention; non-normal change scores.</t>
  </si>
  <si>
    <t>NSD (%)</t>
  </si>
  <si>
    <t>23 / 25</t>
  </si>
  <si>
    <t>U = 68.0</t>
  </si>
  <si>
    <t>d = -1.82</t>
  </si>
  <si>
    <t>[-2.50, -1.15]</t>
  </si>
  <si>
    <t>Favors intervention; excludes two zero-coverage intervention participants.</t>
  </si>
  <si>
    <t>Doomscrolling Scale</t>
  </si>
  <si>
    <t>U = 105.0</t>
  </si>
  <si>
    <t>d = -1.50</t>
  </si>
  <si>
    <t>[-2.13, -0.87]</t>
  </si>
  <si>
    <t>Supplementary Outcomes</t>
  </si>
  <si>
    <t>p</t>
  </si>
  <si>
    <t>Note</t>
  </si>
  <si>
    <t>U = 153.5</t>
  </si>
  <si>
    <t>.002</t>
  </si>
  <si>
    <t>d = -0.82</t>
  </si>
  <si>
    <t>[-1.40, -0.24]</t>
  </si>
  <si>
    <t>Supplementary; not part of Holm family of four primary outcomes.</t>
  </si>
  <si>
    <t>DSI (composite risk)</t>
  </si>
  <si>
    <t>U = 81.0</t>
  </si>
  <si>
    <t>d = -1.84</t>
  </si>
  <si>
    <t>[-2.52, -1.16]</t>
  </si>
  <si>
    <t>Within-Intervention Paired Comparisons</t>
  </si>
  <si>
    <t>25</t>
  </si>
  <si>
    <t>Paired t-test</t>
  </si>
  <si>
    <t>t = -4.41</t>
  </si>
  <si>
    <t>d_z = -0.88</t>
  </si>
  <si>
    <t>[-1.34, -0.42]</t>
  </si>
  <si>
    <t>Favors reduction within intervention.</t>
  </si>
  <si>
    <t>t = -5.45</t>
  </si>
  <si>
    <t>d_z = -1.09</t>
  </si>
  <si>
    <t>[-1.58, -0.59]</t>
  </si>
  <si>
    <t>23</t>
  </si>
  <si>
    <t>Wilcoxon signed-rank</t>
  </si>
  <si>
    <t>W = 16.0</t>
  </si>
  <si>
    <t>d_z = -1.28</t>
  </si>
  <si>
    <t>[-1.83, -0.73]</t>
  </si>
  <si>
    <t>Non-normal differences; effective n = 23.</t>
  </si>
  <si>
    <t>W = 7.0</t>
  </si>
  <si>
    <t>d_z = -1.25</t>
  </si>
  <si>
    <t>[-1.78, -0.73]</t>
  </si>
  <si>
    <t>Non-normal differences.</t>
  </si>
  <si>
    <t>Cross-Reference to Workbook Welch Values</t>
  </si>
  <si>
    <t>Workbook Welch p-value from PDF</t>
  </si>
  <si>
    <t>Conclusion agreement</t>
  </si>
  <si>
    <t>Session duration</t>
  </si>
  <si>
    <t>.00024</t>
  </si>
  <si>
    <t>Matches final conclusion.</t>
  </si>
  <si>
    <t>.00003</t>
  </si>
  <si>
    <t>.0000014</t>
  </si>
  <si>
    <t>.0000044</t>
  </si>
  <si>
    <t>predictor</t>
  </si>
  <si>
    <t>value_range_label</t>
  </si>
  <si>
    <t>rank_range_label</t>
  </si>
  <si>
    <t>n_effective</t>
  </si>
  <si>
    <t>pearson_r</t>
  </si>
  <si>
    <t>pearson_t</t>
  </si>
  <si>
    <t>pearson_p</t>
  </si>
  <si>
    <t>spearman_rho</t>
  </si>
  <si>
    <t>spearman_t</t>
  </si>
  <si>
    <t>spearman_p</t>
  </si>
  <si>
    <t>criterion</t>
  </si>
  <si>
    <t>Audit note</t>
  </si>
  <si>
    <t>Week 1 mean daily duration</t>
  </si>
  <si>
    <t>Text reference: RQ3_DATA!$C$2:$C$51</t>
  </si>
  <si>
    <t>Text reference: RQ3_DATA!$H$2:$H$51</t>
  </si>
  <si>
    <t>Week 1 Doomscrolling Scale</t>
  </si>
  <si>
    <t>Columns B:C are text reference labels only. Do not add = to them; actual formulas are in D:J.</t>
  </si>
  <si>
    <t>Week 1 mean dwell</t>
  </si>
  <si>
    <t>Text reference: RQ3_DATA!$D$2:$D$51</t>
  </si>
  <si>
    <t>Text reference: RQ3_DATA!$I$2:$I$51</t>
  </si>
  <si>
    <t>Week 1 mean NSD</t>
  </si>
  <si>
    <t>Text reference: RQ3_DATA!$E$2:$E$51</t>
  </si>
  <si>
    <t>Text reference: RQ3_DATA!$J$2:$J$51</t>
  </si>
  <si>
    <t>How to read it: Use Pearson/Spearman results as estimator-plausibility evidence, not diagnostic validation.</t>
  </si>
  <si>
    <t>Week 1 DSI</t>
  </si>
  <si>
    <t>Text reference: RQ3_DATA!$F$2:$F$51</t>
  </si>
  <si>
    <t>Text reference: RQ3_DATA!$K$2:$K$51</t>
  </si>
  <si>
    <t>Prompt action</t>
  </si>
  <si>
    <t>count</t>
  </si>
  <si>
    <t>percentage</t>
  </si>
  <si>
    <t>SHOWN</t>
  </si>
  <si>
    <t>Counts and percentages of prompt events/actions.</t>
  </si>
  <si>
    <t>SUPPRESSED</t>
  </si>
  <si>
    <t>DISMISSED</t>
  </si>
  <si>
    <t>How to read it: Descriptive evidence of interaction with the intervention prompts.</t>
  </si>
  <si>
    <t>CONTINUE</t>
  </si>
  <si>
    <t>TAKE_BREAK</t>
  </si>
  <si>
    <t>VIEW_DASHBOARD</t>
  </si>
  <si>
    <t>category</t>
  </si>
  <si>
    <t>session_reliability:RELIABLE</t>
  </si>
  <si>
    <t>Reliability and extraction-quality checks.</t>
  </si>
  <si>
    <t>session_reliability:SENTIMENT_UNRELIABLE</t>
  </si>
  <si>
    <t>event_type:HIGH_OOV</t>
  </si>
  <si>
    <t>How to read it: Use to report reliable versus sentiment-unreliable sessions and reliability event rates.</t>
  </si>
  <si>
    <t>event_type:VLM_UNRESOLVED</t>
  </si>
  <si>
    <t>event_type:EXTRACTION_FAILURE</t>
  </si>
  <si>
    <t>Formula Notes and Computation Dictionary</t>
  </si>
  <si>
    <t>This sheet explains workbook computations. Actual Excel formulas remain in analysis sheets. PDF-aligned final nonparametric test values are documented in RQ2_FINAL_TESTS_PDF_ALIGNED.</t>
  </si>
  <si>
    <t>Formula Audit Rules</t>
  </si>
  <si>
    <t>Type</t>
  </si>
  <si>
    <t>How to identify it</t>
  </si>
  <si>
    <t>Statistician action</t>
  </si>
  <si>
    <t>Actual formula</t>
  </si>
  <si>
    <t>Any cell beginning with =.</t>
  </si>
  <si>
    <t>Review the formula bar or use Show Formulas.</t>
  </si>
  <si>
    <t>Text reference label</t>
  </si>
  <si>
    <t>Sheet/range text without =, often prefixed with Text reference:.</t>
  </si>
  <si>
    <t>Do not add =; Excel may produce spill behavior because the text names a range.</t>
  </si>
  <si>
    <t>PDF-computed result</t>
  </si>
  <si>
    <t>Static value copied from the statistician validation PDF.</t>
  </si>
  <si>
    <t>Use as final reporting reference when Excel lacks native safe formulas for the selected test.</t>
  </si>
  <si>
    <t>Scalar formulas only</t>
  </si>
  <si>
    <t>Formulas use Excel-compatible scalar functions.</t>
  </si>
  <si>
    <t>No FILTER, UNIQUE, SEQUENCE, VSTACK, XLOOKUP, LET, or @ formulas are intended.</t>
  </si>
  <si>
    <t>Computation Dictionary</t>
  </si>
  <si>
    <t>Computation</t>
  </si>
  <si>
    <t>Formula / logic</t>
  </si>
  <si>
    <t>Where used</t>
  </si>
  <si>
    <t>How to interpret</t>
  </si>
  <si>
    <t>Survey construct mean</t>
  </si>
  <si>
    <t>AVERAGE(item responses or participant construct scores)</t>
  </si>
  <si>
    <t>SURVEY_SCORES, SURVEY_ANALYSIS</t>
  </si>
  <si>
    <t>Used for ISO/TAM Likert constructs; favorable if mean &gt;= 3.50.</t>
  </si>
  <si>
    <t>Standard deviation</t>
  </si>
  <si>
    <t>STDEV(sample range)</t>
  </si>
  <si>
    <t>Descriptive variability.</t>
  </si>
  <si>
    <t>SUS scoring</t>
  </si>
  <si>
    <t>Odd items: response - 1; even items: 5 - response; total * 2.5</t>
  </si>
  <si>
    <t>SURVEY_SCORES, Usability(SUS)</t>
  </si>
  <si>
    <t>Final score 0-100; favorable target &gt;= 70.</t>
  </si>
  <si>
    <t>k/(k-1) * (1 - SUM(item variances)/total score variance)</t>
  </si>
  <si>
    <t>Internal consistency; alpha &gt;= 0.70 benchmark.</t>
  </si>
  <si>
    <t>ds_q1 + ds_q2 + ds_q10 + ds_q12</t>
  </si>
  <si>
    <t>doomscrolling_scale.csv, WEEK_METRICS</t>
  </si>
  <si>
    <t>Four-item past-week self-report score.</t>
  </si>
  <si>
    <t>Mean RiskScore across sentiment-reliable sessions when reliable_sessions &gt;= 3</t>
  </si>
  <si>
    <t>WEEK_METRICS</t>
  </si>
  <si>
    <t>Week-level analytic index; not a diagnosis.</t>
  </si>
  <si>
    <t>Week 2 value - Week 1 value</t>
  </si>
  <si>
    <t>CHANGE_SCORES</t>
  </si>
  <si>
    <t>Primary RQ2 input.</t>
  </si>
  <si>
    <t>Welch reference p-value</t>
  </si>
  <si>
    <t>TTEST(intervention_change, control_change, 2, 3)</t>
  </si>
  <si>
    <t>Formula audit/reference route.</t>
  </si>
  <si>
    <t>PDF-aligned final tests</t>
  </si>
  <si>
    <t>Welch, Mann-Whitney U, paired t-test, or Wilcoxon as selected after assumption checks</t>
  </si>
  <si>
    <t>Final reporting/reference layer from PDF.</t>
  </si>
  <si>
    <t>Pearson correlation</t>
  </si>
  <si>
    <t>CORREL(metric, Doomscrolling Scale)</t>
  </si>
  <si>
    <t>Baseline linear association.</t>
  </si>
  <si>
    <t>Spearman rho</t>
  </si>
  <si>
    <t>CORREL(rank(metric), rank(Doomscrolling Scale))</t>
  </si>
  <si>
    <t>Rank-based association.</t>
  </si>
  <si>
    <t>Holm correction</t>
  </si>
  <si>
    <t>Sequential adjusted p-values across four primary RQ2 outcomes</t>
  </si>
  <si>
    <t>RQ2_CHANGE_TESTS and PDF</t>
  </si>
  <si>
    <t>Multiplicity control for primary outcomes.</t>
  </si>
  <si>
    <t>functional_mean</t>
  </si>
  <si>
    <t>performance_mean</t>
  </si>
  <si>
    <t>reliability_mean</t>
  </si>
  <si>
    <t>sus_score</t>
  </si>
  <si>
    <t>pu_mean</t>
  </si>
  <si>
    <t>peou_mean</t>
  </si>
  <si>
    <t>sus_scored_q1</t>
  </si>
  <si>
    <t>sus_scored_q2</t>
  </si>
  <si>
    <t>sus_scored_q3</t>
  </si>
  <si>
    <t>sus_scored_q4</t>
  </si>
  <si>
    <t>sus_scored_q5</t>
  </si>
  <si>
    <t>sus_scored_q6</t>
  </si>
  <si>
    <t>sus_scored_q7</t>
  </si>
  <si>
    <t>sus_scored_q8</t>
  </si>
  <si>
    <t>sus_scored_q9</t>
  </si>
  <si>
    <t>sus_scored_q10</t>
  </si>
  <si>
    <t>sus_scored_total</t>
  </si>
  <si>
    <t>study_day</t>
  </si>
  <si>
    <t>total_duration_min</t>
  </si>
  <si>
    <t>mean_risk_score_reliable</t>
  </si>
  <si>
    <t>sessions_day_intervention</t>
  </si>
  <si>
    <t>sessions_day_control</t>
  </si>
  <si>
    <t>duration_intervention</t>
  </si>
  <si>
    <t>duration_control</t>
  </si>
  <si>
    <t>dwell_intervention</t>
  </si>
  <si>
    <t>dwell_control</t>
  </si>
  <si>
    <t>nsd_intervention</t>
  </si>
  <si>
    <t>nsd_control</t>
  </si>
  <si>
    <t>dsi_intervention</t>
  </si>
  <si>
    <t>dsi_control</t>
  </si>
  <si>
    <t>doom_intervention</t>
  </si>
  <si>
    <t>doom_control</t>
  </si>
  <si>
    <t>eligible</t>
  </si>
  <si>
    <t>w1_duration</t>
  </si>
  <si>
    <t>w1_dwell</t>
  </si>
  <si>
    <t>w1_nsd</t>
  </si>
  <si>
    <t>w1_doom</t>
  </si>
  <si>
    <t>rank_duration</t>
  </si>
  <si>
    <t>rank_dwell</t>
  </si>
  <si>
    <t>rank_nsd</t>
  </si>
  <si>
    <t>rank_dsi</t>
  </si>
  <si>
    <t>rank_doom</t>
  </si>
  <si>
    <t>platform</t>
  </si>
  <si>
    <t>start_ms</t>
  </si>
  <si>
    <t>end_ms</t>
  </si>
  <si>
    <t>raw_duration_ms</t>
  </si>
  <si>
    <t>prompt_excluded_duration_ms</t>
  </si>
  <si>
    <t>mean_dwell_ms</t>
  </si>
  <si>
    <t>swipe_count</t>
  </si>
  <si>
    <t>risk_score</t>
  </si>
  <si>
    <t>risk_level</t>
  </si>
  <si>
    <t>sentiment_reliability</t>
  </si>
  <si>
    <t>nsd_percent</t>
  </si>
  <si>
    <t>resolvable_units</t>
  </si>
  <si>
    <t>negative_units</t>
  </si>
  <si>
    <t>oov_ratio</t>
  </si>
  <si>
    <t>session_id</t>
  </si>
  <si>
    <t>FACEBOOK</t>
  </si>
  <si>
    <t>WARNING</t>
  </si>
  <si>
    <t>RELIABLE</t>
  </si>
  <si>
    <t>TIKTOK</t>
  </si>
  <si>
    <t>INSTAGRAM</t>
  </si>
  <si>
    <t>SENTIMENT_UNRELIABLE</t>
  </si>
  <si>
    <t>SAFE</t>
  </si>
  <si>
    <t>CRITICAL</t>
  </si>
  <si>
    <t>date</t>
  </si>
  <si>
    <t>mean_duration_ms</t>
  </si>
  <si>
    <t>mean_risk_score</t>
  </si>
  <si>
    <t>reliable_session_count</t>
  </si>
  <si>
    <t>2026-05-25</t>
  </si>
  <si>
    <t>2026-05-26</t>
  </si>
  <si>
    <t>2026-05-27</t>
  </si>
  <si>
    <t>2026-05-28</t>
  </si>
  <si>
    <t>2026-05-29</t>
  </si>
  <si>
    <t>2026-05-30</t>
  </si>
  <si>
    <t>2026-05-31</t>
  </si>
  <si>
    <t>2026-06-01</t>
  </si>
  <si>
    <t>2026-06-02</t>
  </si>
  <si>
    <t>2026-06-03</t>
  </si>
  <si>
    <t>2026-06-04</t>
  </si>
  <si>
    <t>2026-06-05</t>
  </si>
  <si>
    <t>2026-06-06</t>
  </si>
  <si>
    <t>2026-06-07</t>
  </si>
  <si>
    <t>timezone</t>
  </si>
  <si>
    <t>week1_start_ms</t>
  </si>
  <si>
    <t>week1_end_ms</t>
  </si>
  <si>
    <t>week2_start_ms</t>
  </si>
  <si>
    <t>week2_end_ms</t>
  </si>
  <si>
    <t>Asia/Manila</t>
  </si>
  <si>
    <t>timestamp_ms</t>
  </si>
  <si>
    <t>prompt_level</t>
  </si>
  <si>
    <t>action</t>
  </si>
  <si>
    <t>cooldown_state</t>
  </si>
  <si>
    <t>trigger_reason</t>
  </si>
  <si>
    <t>L1_AWARENESS</t>
  </si>
  <si>
    <t>False</t>
  </si>
  <si>
    <t>DURATION_DWELL</t>
  </si>
  <si>
    <t>L2_PAUSE</t>
  </si>
  <si>
    <t>True</t>
  </si>
  <si>
    <t>L3_BREATHING</t>
  </si>
  <si>
    <t>NEGATIVE_CONTENT</t>
  </si>
  <si>
    <t>event_type</t>
  </si>
  <si>
    <t>details_code</t>
  </si>
  <si>
    <t>affected_session_id</t>
  </si>
  <si>
    <t>HIGH_OOV</t>
  </si>
  <si>
    <t>HIGH_OOV_CODE_MIXED_TEXT</t>
  </si>
  <si>
    <t>VLM_UNRESOLVED</t>
  </si>
  <si>
    <t>NO_TEXT_VLM_UNRESOLVED</t>
  </si>
  <si>
    <t>EXTRACTION_FAILURE</t>
  </si>
  <si>
    <t>ACCESSIBILITY_EXTRACTION_FAILURE</t>
  </si>
  <si>
    <t>HIGH_OOV_BASELINE_LIGHT_USER</t>
  </si>
  <si>
    <t>SERVICE_STOPPED</t>
  </si>
  <si>
    <t>NO_TARGET_SESSION_RECORDED_DAY</t>
  </si>
  <si>
    <t>SERVICE_STARTED</t>
  </si>
  <si>
    <t>PERMISSION_RECHECK_AFTER_INSTALL</t>
  </si>
  <si>
    <t>locked_at_ms</t>
  </si>
  <si>
    <t>reliable_baseline_session_count</t>
  </si>
  <si>
    <t>duration_q25_min</t>
  </si>
  <si>
    <t>duration_q50_min</t>
  </si>
  <si>
    <t>duration_q75_min</t>
  </si>
  <si>
    <t>duration_q95_min</t>
  </si>
  <si>
    <t>nsd_q25_percent</t>
  </si>
  <si>
    <t>nsd_q50_percent</t>
  </si>
  <si>
    <t>nsd_q75_percent</t>
  </si>
  <si>
    <t>nsd_q95_percent</t>
  </si>
  <si>
    <t>past_7_days</t>
  </si>
  <si>
    <t>functional_total</t>
  </si>
  <si>
    <t>performance_total</t>
  </si>
  <si>
    <t>reliability_total</t>
  </si>
  <si>
    <t>pu_total</t>
  </si>
  <si>
    <t>peou_total</t>
  </si>
  <si>
    <t>The dashboard made my scrolling time easier to see.</t>
  </si>
  <si>
    <t>Enabling the Accessibility service took me a few tries.</t>
  </si>
  <si>
    <t>I liked that it used a study code instead of my name.</t>
  </si>
  <si>
    <t>Add a clearer setup checklist before opening Android settings.</t>
  </si>
  <si>
    <t>Onboarding and setup</t>
  </si>
  <si>
    <t>The pause reminder helped me notice when I was scrolling too long.</t>
  </si>
  <si>
    <t>Sometimes the prompt appeared while I was just browsing normally.</t>
  </si>
  <si>
    <t>Local processing made me feel safer using it.</t>
  </si>
  <si>
    <t>Add a snooze option for prompts.</t>
  </si>
  <si>
    <t>Prompt timing</t>
  </si>
  <si>
    <t>The history list was simple and useful.</t>
  </si>
  <si>
    <t>The activity pattern score was not immediately clear.</t>
  </si>
  <si>
    <t>none</t>
  </si>
  <si>
    <t>Explain what the score means in plain words.</t>
  </si>
  <si>
    <t>Score clarity</t>
  </si>
  <si>
    <t>I liked seeing TikTok and Reels sessions separated.</t>
  </si>
  <si>
    <t>Instagram monitoring seemed less consistent on my phone.</t>
  </si>
  <si>
    <t>I was unsure if comments were saved or only counted.</t>
  </si>
  <si>
    <t>Show a short privacy note inside the dashboard.</t>
  </si>
  <si>
    <t>Platform monitoring</t>
  </si>
  <si>
    <t>The app reminded me to take breaks without being too harsh.</t>
  </si>
  <si>
    <t>The breathing screen felt a bit long.</t>
  </si>
  <si>
    <t>The privacy approach was okay.</t>
  </si>
  <si>
    <t>Breathing break</t>
  </si>
  <si>
    <t>The export button was helpful for sending study data.</t>
  </si>
  <si>
    <t>I was not sure what files were included in the export.</t>
  </si>
  <si>
    <t>I appreciated that it used participant codes.</t>
  </si>
  <si>
    <t>List the included export files before sharing.</t>
  </si>
  <si>
    <t>Export and study data</t>
  </si>
  <si>
    <t>The system gave a balanced experience because it showed usage summaries, prompt history, and study settings without making the app feel judgmental.</t>
  </si>
  <si>
    <t>The first setup was confusing because Android Accessibility settings are not familiar to most users.</t>
  </si>
  <si>
    <t>The local-only explanation helped reduce my concern about screen monitoring.</t>
  </si>
  <si>
    <t>Add a guided onboarding flow with screenshots for each permission step.</t>
  </si>
  <si>
    <t>I liked the short pause message because it was simple.</t>
  </si>
  <si>
    <t>The continue button delay was annoying once or twice.</t>
  </si>
  <si>
    <t>No issue with privacy.</t>
  </si>
  <si>
    <t>Let users adjust the delay after the pilot.</t>
  </si>
  <si>
    <t>The dashboard was clean.</t>
  </si>
  <si>
    <t>I did not notice any major problem.</t>
  </si>
  <si>
    <t>It felt private enough.</t>
  </si>
  <si>
    <t>None</t>
  </si>
  <si>
    <t>No major issue</t>
  </si>
  <si>
    <t>I liked that I could choose which platforms to monitor.</t>
  </si>
  <si>
    <t>Facebook Reels tracking felt more reliable than Instagram.</t>
  </si>
  <si>
    <t>I was okay with the study code setup.</t>
  </si>
  <si>
    <t>Show platform status if one app stops logging.</t>
  </si>
  <si>
    <t>The pause and reset wording felt calm.</t>
  </si>
  <si>
    <t>The breathing animation sometimes interrupted my flow.</t>
  </si>
  <si>
    <t>I did not feel judged by the app.</t>
  </si>
  <si>
    <t>Make L3 optional or shorter.</t>
  </si>
  <si>
    <t>Seeing today's active time was helpful.</t>
  </si>
  <si>
    <t>The score label was confusing at first.</t>
  </si>
  <si>
    <t>Add a tooltip for activity pattern.</t>
  </si>
  <si>
    <t>The app made me more aware of long sessions.</t>
  </si>
  <si>
    <t>Setup was okay after I found the right Android menu.</t>
  </si>
  <si>
    <t>I liked that it did not ask for my real name.</t>
  </si>
  <si>
    <t>Add a reminder to keep the service enabled.</t>
  </si>
  <si>
    <t>Privacy and trust</t>
  </si>
  <si>
    <t>The history screen helped me check when I used short videos.</t>
  </si>
  <si>
    <t>Filtering by risk level was useful.</t>
  </si>
  <si>
    <t>I wanted more detail about stored data.</t>
  </si>
  <si>
    <t>Add a short stored-data summary in settings.</t>
  </si>
  <si>
    <t>Dashboard usefulness</t>
  </si>
  <si>
    <t>The first awareness toast was enough for me.</t>
  </si>
  <si>
    <t>Too many prompts can feel repetitive.</t>
  </si>
  <si>
    <t>Privacy was fine.</t>
  </si>
  <si>
    <t>Add quiet hours at night.</t>
  </si>
  <si>
    <t>The dashboard summaries were nice.</t>
  </si>
  <si>
    <t>N/A</t>
  </si>
  <si>
    <t>No comment</t>
  </si>
  <si>
    <t>More weekly trends would be good.</t>
  </si>
  <si>
    <t>I liked the take break option because it actually sent me home.</t>
  </si>
  <si>
    <t>The model download section was confusing.</t>
  </si>
  <si>
    <t>I was not sure why the model was needed.</t>
  </si>
  <si>
    <t>Explain the model download in simple language.</t>
  </si>
  <si>
    <t>Overall, REDU felt useful as a self-monitoring tool because it connected my session history with gentle reminders instead of only showing screen time after the fact.</t>
  </si>
  <si>
    <t>The main difficulty was understanding why a session became Warning when the content did not feel negative to me.</t>
  </si>
  <si>
    <t>I was reassured by the statement that raw text and screenshots were not retained.</t>
  </si>
  <si>
    <t>Add a breakdown showing duration, dwell time, and negative content contribution separately.</t>
  </si>
  <si>
    <t>I liked the simple prompt text.</t>
  </si>
  <si>
    <t>The prompt came up while I was watching a harmless video.</t>
  </si>
  <si>
    <t>I trust the local logging more than cloud upload.</t>
  </si>
  <si>
    <t>Let users set prompt sensitivity.</t>
  </si>
  <si>
    <t>The settings page was useful for checking study mode.</t>
  </si>
  <si>
    <t>I forgot to enable prompts for Week 2 at first.</t>
  </si>
  <si>
    <t>Study code privacy was okay.</t>
  </si>
  <si>
    <t>Make phase status more visible on the main screen.</t>
  </si>
  <si>
    <t>The app was easy to use after setup.</t>
  </si>
  <si>
    <t>I did not have privacy concerns.</t>
  </si>
  <si>
    <t>No changes for me.</t>
  </si>
  <si>
    <t>The history list made the data feel transparent.</t>
  </si>
  <si>
    <t>The dashboard numbers were a bit too technical.</t>
  </si>
  <si>
    <t>I liked that only aggregate data was shown.</t>
  </si>
  <si>
    <t>Use simpler labels beside the metrics.</t>
  </si>
  <si>
    <t>The short breathing break was calming.</t>
  </si>
  <si>
    <t>Sometimes I skipped it because I was busy.</t>
  </si>
  <si>
    <t>It felt safe since it was only a wellness pause.</t>
  </si>
  <si>
    <t>Add a 30-second option.</t>
  </si>
  <si>
    <t>Na-appreciate ko yung reminder kasi napapansin ko na matagal na pala ako nag-scroll.</t>
  </si>
  <si>
    <t>Medyo hassle hanapin yung Accessibility setting.</t>
  </si>
  <si>
    <t>Okay naman privacy since code lang gamit.</t>
  </si>
  <si>
    <t>Lagyan ng Taglish instructions sa setup.</t>
  </si>
  <si>
    <t>The platform selection was useful.</t>
  </si>
  <si>
    <t>Instagram did not always appear in the logs.</t>
  </si>
  <si>
    <t>Add a check if monitoring is working per app.</t>
  </si>
  <si>
    <t>I liked seeing my latest risk level in the dashboard.</t>
  </si>
  <si>
    <t>I was confused by Safe, Warning, and Critical.</t>
  </si>
  <si>
    <t>I was worried at first about Accessibility access.</t>
  </si>
  <si>
    <t>Add an explanation that the labels are activity patterns only.</t>
  </si>
  <si>
    <t>Export and share worked smoothly.</t>
  </si>
  <si>
    <t>I did not know if the export finished until the share sheet opened.</t>
  </si>
  <si>
    <t>Privacy seemed handled properly.</t>
  </si>
  <si>
    <t>Show a success message with the file name.</t>
  </si>
  <si>
    <t>The app was lightweight most of the time.</t>
  </si>
  <si>
    <t>Battery drain felt a little higher on one day.</t>
  </si>
  <si>
    <t>I liked that it stayed on device.</t>
  </si>
  <si>
    <t>Add a battery usage indicator.</t>
  </si>
  <si>
    <t>Performance and battery</t>
  </si>
  <si>
    <t>The reminders were helpful during late-night scrolling.</t>
  </si>
  <si>
    <t>The cooldown was not obvious.</t>
  </si>
  <si>
    <t>No privacy issue.</t>
  </si>
  <si>
    <t>Show when the next prompt can appear.</t>
  </si>
  <si>
    <t>The dashboard helped me compare days.</t>
  </si>
  <si>
    <t>I wanted a weekly chart instead of only recent sessions.</t>
  </si>
  <si>
    <t>I was fine with the study-code logs.</t>
  </si>
  <si>
    <t>Add weekly trends and averages.</t>
  </si>
  <si>
    <t>The most useful part was the combination of history, dashboard, and pause prompts because it gave both awareness and a small interruption during long sessions.</t>
  </si>
  <si>
    <t>The main difficulty was that the permission setup depended on Android settings, so I was unsure if REDU was already running.</t>
  </si>
  <si>
    <t>The privacy explanation was important because Accessibility permission sounds sensitive.</t>
  </si>
  <si>
    <t>Add a setup completion screen that confirms participant code, selected platforms, and monitoring service status.</t>
  </si>
  <si>
    <t>I liked that I could continue if I wanted.</t>
  </si>
  <si>
    <t>The continue option being delayed felt irritating sometimes.</t>
  </si>
  <si>
    <t>I understood why the prompt existed.</t>
  </si>
  <si>
    <t>Allow a shorter delay for users who already acknowledged the prompt.</t>
  </si>
  <si>
    <t>Simple lang yung dashboard, madaling tingnan.</t>
  </si>
  <si>
    <t>Di ko agad gets yung activity pattern score.</t>
  </si>
  <si>
    <t>Okay lang privacy kasi walang pangalan.</t>
  </si>
  <si>
    <t>Explain score in Filipino or Taglish.</t>
  </si>
  <si>
    <t>No major difficulty.</t>
  </si>
  <si>
    <t>The local processing note was reassuring.</t>
  </si>
  <si>
    <t>Keep the privacy text visible in settings.</t>
  </si>
  <si>
    <t>The app made me pause at least a few times.</t>
  </si>
  <si>
    <t>The pause overlay felt big on my screen.</t>
  </si>
  <si>
    <t>I did not think it was collecting personal details.</t>
  </si>
  <si>
    <t>Make the prompt card smaller on compact phones.</t>
  </si>
  <si>
    <t>The export screen was straightforward.</t>
  </si>
  <si>
    <t>I was unsure if old sessions were included after reset.</t>
  </si>
  <si>
    <t>Study data reset wording was clear.</t>
  </si>
  <si>
    <t>Add export date range selection.</t>
  </si>
  <si>
    <t>The monitoring service status was helpful.</t>
  </si>
  <si>
    <t>I had to reopen Android settings twice.</t>
  </si>
  <si>
    <t>I was concerned about screenshots but the explanation helped.</t>
  </si>
  <si>
    <t>Put the screenshot explanation before enabling the service.</t>
  </si>
  <si>
    <t>I liked the clean app layout.</t>
  </si>
  <si>
    <t>The app felt okay but I did not use the dashboard much.</t>
  </si>
  <si>
    <t>Maybe add notifications summarizing the week.</t>
  </si>
  <si>
    <t>The L1 toast was not too distracting.</t>
  </si>
  <si>
    <t>L2 appeared when I was messaging in comments.</t>
  </si>
  <si>
    <t>I was okay with aggregate logs.</t>
  </si>
  <si>
    <t>Make prompts less likely during comment browsing.</t>
  </si>
  <si>
    <t>The breathing reset looked polished.</t>
  </si>
  <si>
    <t>I usually dismissed it because I was in a hurry.</t>
  </si>
  <si>
    <t>It did not feel like a medical feature.</t>
  </si>
  <si>
    <t>Add a skip reason or shorter reset.</t>
  </si>
  <si>
    <t>I liked the activity history.</t>
  </si>
  <si>
    <t>The risk terms were a bit strong.</t>
  </si>
  <si>
    <t>Use softer words like elevated use instead of critical.</t>
  </si>
  <si>
    <t>The app helped me realize Facebook Reels was my longest use.</t>
  </si>
  <si>
    <t>Sometimes sessions looked duplicated.</t>
  </si>
  <si>
    <t>I liked that raw captions were not shown.</t>
  </si>
  <si>
    <t>Add a simple explanation for how sessions are counted.</t>
  </si>
  <si>
    <t>The application was useful because it made my short-video habits visible while still giving me control over whether to continue, take a break, or view the dashboard.</t>
  </si>
  <si>
    <t>The difficulty was mostly onboarding, especially knowing which Android permissions were required and why.</t>
  </si>
  <si>
    <t>The privacy design felt acceptable because the app emphasized local processing and study-code based records.</t>
  </si>
  <si>
    <t>Provide a first-run walkthrough and a small privacy FAQ inside settings.</t>
  </si>
  <si>
    <t>I liked the dashboard summary cards.</t>
  </si>
  <si>
    <t>Performance was okay but the phone warmed up once.</t>
  </si>
  <si>
    <t>I did not see anything personal in the app history.</t>
  </si>
  <si>
    <t>Add performance tips for low-end phones.</t>
  </si>
  <si>
    <t>The pause reminder was useful.</t>
  </si>
  <si>
    <t>I trust it enough for the study.</t>
  </si>
  <si>
    <t>No suggestion.</t>
  </si>
  <si>
    <t>General positive</t>
  </si>
  <si>
    <t>The app was easy after the first day.</t>
  </si>
  <si>
    <t>The model download took time on mobile data.</t>
  </si>
  <si>
    <t>I was unsure what the model files were for.</t>
  </si>
  <si>
    <t>Show download size and purpose before downloading.</t>
  </si>
  <si>
    <t>I liked the study code and export flow.</t>
  </si>
  <si>
    <t>The export screen looked plain but worked.</t>
  </si>
  <si>
    <t>Privacy comment: okay.</t>
  </si>
  <si>
    <t>The prompt helped me stop scrolling once or twice.</t>
  </si>
  <si>
    <t>Sometimes I just pressed continue automatically.</t>
  </si>
  <si>
    <t>I liked that taking a break reset the prompt pattern.</t>
  </si>
  <si>
    <t>Add a small reflection question before continue.</t>
  </si>
  <si>
    <t>The app was generally useful and not hard to understand.</t>
  </si>
  <si>
    <t>No major issue for me.</t>
  </si>
  <si>
    <t>Maybe add more color to the dashboard.</t>
  </si>
  <si>
    <t>SME-MOB-01</t>
  </si>
  <si>
    <t>Software engineering / mobile application development</t>
  </si>
  <si>
    <t>SME-PSY-01</t>
  </si>
  <si>
    <t>Digital well-being / behavioral psychology</t>
  </si>
  <si>
    <t>The hybrid VADER + fallback + fuzzy inference is appropriate for a non-clinical prototype, but VADER’s known limitations with short or ambiguous text (e.g., emojis, sarcasm) are only partially mitigated by the no-text fallback. The local processing is a strength, though the fuzzy inference engine’s interpretability could be improved with membership function visualizations. The architecture is sound for pilot purposes.</t>
  </si>
  <si>
    <t>Local processing is a strong privacy feature. However, “aggregate-only data handling” needs clearer operational definition e.g., whether any raw logs (even temporarily) touch disk. Study-code safeguards are adequate for non-sensitive university ethics review, but the rubric lacks mention of data deletion timelines or participant data access rights. Acceptable for pilot, not for clinical deployment.</t>
  </si>
  <si>
    <t>The 27-rule base appears coherent but likely has redundancies (e.g., rules with same antecedents and different consequents). The two-input fallback (dwell time + session duration, no sentiment) is appropriately conservative it avoids over-escalation when sentiment is unreliable. However, rule thresholds (e.g., “high dwell + long session  medium intervention”) should be empirically justified post-pilot.</t>
  </si>
  <si>
    <t>Intervention levels, timing, and cooldown are reasonable for a first pilot. The design preserves user autonomy (e.g., non-mandatory, non-clinical framing is clear). A suggested addition: a user opt-out or snooze mechanism. Cooldown logic should prevent notification fatigue if multiple risk episodes occur close together.</t>
  </si>
  <si>
    <t>Clarify fallback trigger condition explicitly (e.g., “if negative sentiment density confidence &lt; 0.6”).
Add a one-sentence ethics note: no raw text retained; aggregate stats only.
Reduce rule base to ~15–20 rules after pilot data analysis to remove redundancies.
Include user control for intervention frequency in the next iteration.
Document fuzzy membership function shapes (triangular/trapezoidal) and defuzzification method (centroid).</t>
  </si>
  <si>
    <t>The Doomscrolling Feedback Loop Model is an appropriate theoretical basis for the application. ... The current framing of the system as a behavioral estimation and self-monitoring tool is psychologically appropriate.</t>
  </si>
  <si>
    <t>Strongest aspects include "privacy-conscious design, transparent limitations, adaptive intervention structure, and careful avoidance of direct mental health claims." Recommended safeguards: "clear non-clinical disclaimers, opt-out settings, adjustable notifications, intervention controls, and mental health referral information."</t>
  </si>
  <si>
    <t>The overall logic behind the 27-rule fuzzy inference system is conceptually acceptable for a non-clinical application." Concern regarding Rule 25 (High Dwell, High NSD, Low Session Duration classified as Critical): "This classification may be too strong for a short session. ... It may be more proportionate to classify this condition under a Warning-level response.</t>
  </si>
  <si>
    <t>The three-level intervention system (Awareness Notification -&gt; Pause Prompt -&gt; Breathing Overlay) is psychologically reasonable as a digital mindfulness strategy. ... preserving user autonomy is important because overly controlling interventions may lead to resistance or frustration." Level 3 breathing overlay "is the part of the system most likely to be interpreted as a mental health intervention.</t>
  </si>
  <si>
    <t>Softer terminology suggested: Risk Score -&gt; Activity Pattern Score; Warning -&gt; Elevated Use; Critical -&gt; Extended Exposure; Detection -&gt; Pattern Monitoring. Reframe Level 3 as "Pause and Reset" / "Take a Short Breathing Break"; 30-45 s default duration; allow skip/shorten/disable; add non-clinical disclaimer ("This application is intended only for digital wellness and self-monitoring. It does not diagnose, treat, or assess mental health conditions."); acknowledge Filipino sentiment-interpretation limits (sarcasm, humor, slang, Taglish) in the study discussion; consider a short well-being measure in future work. Overall: "Acceptable with minor revisions"; suitable for pilot testing.</t>
  </si>
  <si>
    <t>term</t>
  </si>
  <si>
    <t>expert_rating (Dr. Urrete)</t>
  </si>
  <si>
    <t>runtime_valence (MvlLexicon.kt)</t>
  </si>
  <si>
    <t>delta (expert - runtime)</t>
  </si>
  <si>
    <t>within_±1</t>
  </si>
  <si>
    <t>expert_note</t>
  </si>
  <si>
    <t>aliw</t>
  </si>
  <si>
    <t>Yes</t>
  </si>
  <si>
    <t>Conveys amusement or entertainment.</t>
  </si>
  <si>
    <t>ayaw</t>
  </si>
  <si>
    <t>Indicates refusal or dislike.</t>
  </si>
  <si>
    <t>ayos</t>
  </si>
  <si>
    <t>Means "okay," "good," or "fixed."</t>
  </si>
  <si>
    <t>bilib</t>
  </si>
  <si>
    <t>Strongly implies being impressed or in awe.</t>
  </si>
  <si>
    <t>bobo</t>
  </si>
  <si>
    <t>Highly offensive insult (stupid/dumb).</t>
  </si>
  <si>
    <t>buhay</t>
  </si>
  <si>
    <t>We can add that it's a heteronym. Neutral on its own. Developers must account for stress/context: búhay (noun: life) vs. buháy (adjective: alive, which leans positive).</t>
  </si>
  <si>
    <t>bwisit</t>
  </si>
  <si>
    <t>Slang for annoying, frustrating, or bad luck.</t>
  </si>
  <si>
    <t>dusa</t>
  </si>
  <si>
    <t>Denotes suffering or hardship.</t>
  </si>
  <si>
    <t>gago</t>
  </si>
  <si>
    <t>Severe insult; highly negative.</t>
  </si>
  <si>
    <t>galing</t>
  </si>
  <si>
    <t>Expresses excellence or skill.</t>
  </si>
  <si>
    <t>galit</t>
  </si>
  <si>
    <t>Denotes anger or rage.</t>
  </si>
  <si>
    <t>gusto</t>
  </si>
  <si>
    <t>Means "like" or "want."</t>
  </si>
  <si>
    <t>hirap</t>
  </si>
  <si>
    <t>Means difficult, hard, or poor.</t>
  </si>
  <si>
    <t>inis</t>
  </si>
  <si>
    <t>Conveys annoyance or irritation.</t>
  </si>
  <si>
    <t>iyak</t>
  </si>
  <si>
    <t>Root word. In social media, often used as a command/mockery ('iyak na lang') rather than literal sadness.</t>
  </si>
  <si>
    <t>kasalanan</t>
  </si>
  <si>
    <t>Means sin, fault, or blame.</t>
  </si>
  <si>
    <t>kilig</t>
  </si>
  <si>
    <t>Romantic excitement; unique cultural term.</t>
  </si>
  <si>
    <t>kupal</t>
  </si>
  <si>
    <t>Highly offensive slang (arrogant/jerk).</t>
  </si>
  <si>
    <t>ligaya</t>
  </si>
  <si>
    <t>Deep joy or happiness.</t>
  </si>
  <si>
    <t>lodi</t>
  </si>
  <si>
    <t>Slang ("idol" reversed); expresses admiration.</t>
  </si>
  <si>
    <t>luha</t>
  </si>
  <si>
    <t>Associated with tears and sadness.</t>
  </si>
  <si>
    <t>lungkot</t>
  </si>
  <si>
    <t>Direct translation of sadness.</t>
  </si>
  <si>
    <t>mabait</t>
  </si>
  <si>
    <t>Means kind or good-natured.</t>
  </si>
  <si>
    <t>maganda</t>
  </si>
  <si>
    <t>Means beautiful or good.</t>
  </si>
  <si>
    <t>mahal</t>
  </si>
  <si>
    <t>Highly context-dependent. Positive (+3) when used as a noun/verb (love). Slightly negative (-1) when used as an adjective for commerce (expensive).</t>
  </si>
  <si>
    <t>mahirap</t>
  </si>
  <si>
    <t>Means poor or difficult.</t>
  </si>
  <si>
    <t>masama</t>
  </si>
  <si>
    <t>Means bad or evil.</t>
  </si>
  <si>
    <t>masaya</t>
  </si>
  <si>
    <t>Means happy or joyful.</t>
  </si>
  <si>
    <t>nakagagalit</t>
  </si>
  <si>
    <t>Infuriating or rage-inducing.</t>
  </si>
  <si>
    <t>nakaiinis</t>
  </si>
  <si>
    <t>Annoying or frustrating.</t>
  </si>
  <si>
    <t>nakalulungkot</t>
  </si>
  <si>
    <t>Saddening or depressing.</t>
  </si>
  <si>
    <t>nakatatakot</t>
  </si>
  <si>
    <t>Scary or frightening.</t>
  </si>
  <si>
    <t>ngiti</t>
  </si>
  <si>
    <t>Means smile.</t>
  </si>
  <si>
    <t>paborito</t>
  </si>
  <si>
    <t>Means favorite.</t>
  </si>
  <si>
    <t>pag-asa</t>
  </si>
  <si>
    <t>Means hope.</t>
  </si>
  <si>
    <t>pangit</t>
  </si>
  <si>
    <t>Means ugly or bad-quality.</t>
  </si>
  <si>
    <t>payapa</t>
  </si>
  <si>
    <t>Means peaceful.</t>
  </si>
  <si>
    <t>petmalu</t>
  </si>
  <si>
    <t>Slang ("malupit" reversed); means awesome.</t>
  </si>
  <si>
    <t>pighati</t>
  </si>
  <si>
    <t>Deep sorrow or grief.</t>
  </si>
  <si>
    <t>poot</t>
  </si>
  <si>
    <t>Extreme hatred or wrath.</t>
  </si>
  <si>
    <t>sakit</t>
  </si>
  <si>
    <t>Means pain, sickness, or hurt.</t>
  </si>
  <si>
    <t>salamat</t>
  </si>
  <si>
    <t>Means thank you or gratitude.</t>
  </si>
  <si>
    <t>selos</t>
  </si>
  <si>
    <t>Means jealousy.</t>
  </si>
  <si>
    <t>sigla</t>
  </si>
  <si>
    <t>Vitality, energy, or enthusiasm.</t>
  </si>
  <si>
    <t>sisi</t>
  </si>
  <si>
    <t>Blame or regret.</t>
  </si>
  <si>
    <t>swerte</t>
  </si>
  <si>
    <t>Means lucky.</t>
  </si>
  <si>
    <t>takot</t>
  </si>
  <si>
    <t>Means fear or afraid.</t>
  </si>
  <si>
    <t>talo</t>
  </si>
  <si>
    <t>Means to lose; often used negatively ("loser").</t>
  </si>
  <si>
    <t>tanga</t>
  </si>
  <si>
    <t>Highly offensive insult (idiot/stupid).</t>
  </si>
  <si>
    <t>tawa</t>
  </si>
  <si>
    <t>Means laugh or laughter.</t>
  </si>
  <si>
    <t>tiwala</t>
  </si>
  <si>
    <t>Means trust or confidence.</t>
  </si>
  <si>
    <t>tuwa</t>
  </si>
  <si>
    <t>Joy or delight.</t>
  </si>
  <si>
    <t>wagi</t>
  </si>
  <si>
    <t>Means victorious or to win.</t>
  </si>
  <si>
    <t>nakakagalit</t>
  </si>
  <si>
    <t>Spelling counterpart of nakagagalit; inherits its expert rating.</t>
  </si>
  <si>
    <t>nakakainis</t>
  </si>
  <si>
    <t>Spelling counterpart of nakaiinis; inherits its expert rating.</t>
  </si>
  <si>
    <t>nakakalungkot</t>
  </si>
  <si>
    <t>Spelling counterpart of nakalulungkot; inherits its expert rating.</t>
  </si>
  <si>
    <t>nakakatakot</t>
  </si>
  <si>
    <t>Spelling counterpart of nakatatakot; inherits its expert rating.</t>
  </si>
  <si>
    <t>SUMMARY: 53 candidate terms reviewed by one Filipino language expert (Dr. Joshua Urrete, PhD Filipino). Exact match expert vs runtime: 53/53. Within ±1: 53/53. Stop-word list: all proposed 0.0-valence terms approved as neutral.</t>
  </si>
  <si>
    <t>METHOD NOTE: The app deployed with the runtime valences; this table is a post-hoc concordance check of the single-expert review against the deployed lexicon (single rater - no inter-rater reliability estimate is possible; stated as a study limitation).</t>
  </si>
  <si>
    <t>CONTEXT NOTES from expert: buhay is a heteronym (stress/context dependent); mahal is +3 as love but slightly negative as "expensive"; iyak often used as mockery command on social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</si>
</sst>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b/>
      <sz val="11"/>
      <color rgb="FF1F2933"/>
      <name val="Calibri"/>
      <family val="2"/>
    </font>
    <font>
      <b/>
      <sz val="14"/>
      <color rgb="FFFFFFFF"/>
      <name val="Calibri"/>
      <family val="2"/>
    </font>
    <font>
      <b/>
      <sz val="15"/>
      <color rgb="FFFFFFFF"/>
      <name val="Calibri"/>
      <family val="2"/>
    </font>
    <font>
      <sz val="11"/>
      <color rgb="FF1F2933"/>
      <name val="Calibri"/>
      <family val="2"/>
    </font>
    <font>
      <b/>
      <sz val="16"/>
      <color rgb="FFFFFFFF"/>
      <name val="Calibri"/>
      <family val="2"/>
    </font>
    <font>
      <b/>
      <sz val="11"/>
      <name val="Calibri"/>
      <family val="2"/>
    </font>
    <font>
      <sz val="11"/>
      <name val="Calibri"/>
      <family val="2"/>
    </font>
    <font>
      <i/>
      <sz val="11"/>
      <color rgb="FF666666"/>
      <name val="Calibri"/>
      <family val="2"/>
    </font>
  </fonts>
  <fills count="12">
    <fill>
      <patternFill patternType="none"/>
    </fill>
    <fill>
      <patternFill patternType="gray125"/>
    </fill>
    <fill>
      <patternFill patternType="solid">
        <fgColor rgb="FF234E70"/>
      </patternFill>
    </fill>
    <fill>
      <patternFill patternType="solid">
        <fgColor rgb="FFE8F1F8"/>
      </patternFill>
    </fill>
    <fill>
      <patternFill patternType="solid">
        <fgColor rgb="FFFFF8E1"/>
      </patternFill>
    </fill>
    <fill>
      <patternFill patternType="solid">
        <fgColor rgb="FF1F4E78"/>
      </patternFill>
    </fill>
    <fill>
      <patternFill patternType="solid">
        <fgColor rgb="FFD9EAF7"/>
      </patternFill>
    </fill>
    <fill>
      <patternFill patternType="solid">
        <fgColor rgb="FFF3F8FC"/>
      </patternFill>
    </fill>
    <fill>
      <patternFill patternType="solid">
        <fgColor rgb="FFE7E6E6"/>
      </patternFill>
    </fill>
    <fill>
      <patternFill patternType="solid">
        <fgColor rgb="FFFAFCFE"/>
      </patternFill>
    </fill>
    <fill>
      <patternFill patternType="solid">
        <fgColor rgb="FFFFF2CC"/>
      </patternFill>
    </fill>
    <fill>
      <patternFill patternType="solid">
        <fgColor rgb="FF9E480E"/>
      </patternFill>
    </fill>
  </fills>
  <borders count="34">
    <border>
      <left/>
      <right/>
      <top/>
      <bottom/>
      <diagonal/>
    </border>
    <border>
      <left style="thin">
        <color rgb="FFD6DEE6"/>
      </left>
      <right style="thin">
        <color rgb="FFD6DEE6"/>
      </right>
      <top style="thin">
        <color rgb="FFD6DEE6"/>
      </top>
      <bottom style="thin">
        <color rgb="FFD6DEE6"/>
      </bottom>
      <diagonal/>
    </border>
    <border>
      <left/>
      <right/>
      <top style="thin">
        <color rgb="FFD6DEE6"/>
      </top>
      <bottom/>
      <diagonal/>
    </border>
    <border>
      <left/>
      <right style="thin">
        <color rgb="FFD6DEE6"/>
      </right>
      <top style="thin">
        <color rgb="FFD6DEE6"/>
      </top>
      <bottom/>
      <diagonal/>
    </border>
    <border>
      <left/>
      <right/>
      <top style="thin">
        <color rgb="FFD6DEE6"/>
      </top>
      <bottom style="thin">
        <color rgb="FFD6DEE6"/>
      </bottom>
      <diagonal/>
    </border>
    <border>
      <left/>
      <right style="thin">
        <color rgb="FFD6DEE6"/>
      </right>
      <top style="thin">
        <color rgb="FFD6DEE6"/>
      </top>
      <bottom style="thin">
        <color rgb="FFD6DEE6"/>
      </bottom>
      <diagonal/>
    </border>
    <border>
      <left style="thin">
        <color rgb="FFD6DEE6"/>
      </left>
      <right/>
      <top/>
      <bottom style="thin">
        <color rgb="FFD6DEE6"/>
      </bottom>
      <diagonal/>
    </border>
    <border>
      <left/>
      <right/>
      <top/>
      <bottom style="thin">
        <color rgb="FFD6DEE6"/>
      </bottom>
      <diagonal/>
    </border>
    <border>
      <left/>
      <right style="thin">
        <color rgb="FFD6DEE6"/>
      </right>
      <top/>
      <bottom style="thin">
        <color rgb="FFD6DEE6"/>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style="thin">
        <color rgb="FFD9E2F3"/>
      </right>
      <top style="thin">
        <color rgb="FFD9E2F3"/>
      </top>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thin">
        <color rgb="FFD9E2F3"/>
      </bottom>
      <diagonal/>
    </border>
    <border>
      <left/>
      <right style="thin">
        <color rgb="FFD9E2F3"/>
      </right>
      <top/>
      <bottom style="thin">
        <color rgb="FFD9E2F3"/>
      </bottom>
      <diagonal/>
    </border>
    <border>
      <left style="thin">
        <color rgb="FFBFBFBF"/>
      </left>
      <right style="thin">
        <color rgb="FFBFBFBF"/>
      </right>
      <top style="thin">
        <color rgb="FFBFBFBF"/>
      </top>
      <bottom style="thin">
        <color rgb="FFBFBFBF"/>
      </bottom>
      <diagonal/>
    </border>
    <border>
      <left style="medium">
        <color rgb="FF808080"/>
      </left>
      <right style="thin">
        <color rgb="FFBFBFBF"/>
      </right>
      <top style="medium">
        <color rgb="FF808080"/>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medium">
        <color rgb="FF808080"/>
      </top>
      <bottom/>
      <diagonal/>
    </border>
    <border>
      <left style="medium">
        <color rgb="FF808080"/>
      </left>
      <right/>
      <top/>
      <bottom/>
      <diagonal/>
    </border>
    <border>
      <left/>
      <right style="thin">
        <color rgb="FFBFBFBF"/>
      </right>
      <top style="medium">
        <color rgb="FF808080"/>
      </top>
      <bottom/>
      <diagonal/>
    </border>
    <border>
      <left style="medium">
        <color rgb="FF808080"/>
      </left>
      <right/>
      <top/>
      <bottom style="thin">
        <color rgb="FFBFBFBF"/>
      </bottom>
      <diagonal/>
    </border>
    <border>
      <left style="thin">
        <color rgb="FFD9E2F3"/>
      </left>
      <right/>
      <top/>
      <bottom style="thin">
        <color rgb="FFD9E2F3"/>
      </bottom>
      <diagonal/>
    </border>
    <border>
      <left/>
      <right/>
      <top/>
      <bottom style="medium">
        <color rgb="FF808080"/>
      </bottom>
      <diagonal/>
    </border>
  </borders>
  <cellStyleXfs count="1">
    <xf numFmtId="0" fontId="0" fillId="0" borderId="14"/>
  </cellStyleXfs>
  <cellXfs count="71">
    <xf numFmtId="0" fontId="0" fillId="0" borderId="0" xfId="0" applyBorder="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1" xfId="0" applyBorder="1" applyAlignment="1">
      <alignment vertical="center" wrapText="1"/>
    </xf>
    <xf numFmtId="0" fontId="7" fillId="7" borderId="9" xfId="0" applyFont="1" applyFill="1" applyBorder="1"/>
    <xf numFmtId="0" fontId="0" fillId="0" borderId="9" xfId="0" applyBorder="1" applyAlignment="1">
      <alignment vertical="top" wrapText="1"/>
    </xf>
    <xf numFmtId="0" fontId="7" fillId="8" borderId="9" xfId="0" applyFont="1" applyFill="1" applyBorder="1"/>
    <xf numFmtId="0" fontId="1" fillId="5" borderId="9" xfId="0" applyFont="1" applyFill="1" applyBorder="1" applyAlignment="1">
      <alignment horizontal="center" vertical="center" wrapText="1"/>
    </xf>
    <xf numFmtId="0" fontId="0" fillId="9" borderId="9" xfId="0" applyFill="1" applyBorder="1" applyAlignment="1">
      <alignment vertical="top" wrapText="1"/>
    </xf>
    <xf numFmtId="0" fontId="8" fillId="0" borderId="14" xfId="0" applyFont="1"/>
    <xf numFmtId="0" fontId="1" fillId="5" borderId="17" xfId="0" applyFont="1" applyFill="1" applyBorder="1" applyAlignment="1">
      <alignment horizontal="center" vertical="center" wrapText="1"/>
    </xf>
    <xf numFmtId="0" fontId="0" fillId="0" borderId="17" xfId="0" applyBorder="1" applyAlignment="1">
      <alignment vertical="top" wrapText="1"/>
    </xf>
    <xf numFmtId="0" fontId="0" fillId="7" borderId="17" xfId="0" applyFill="1" applyBorder="1" applyAlignment="1">
      <alignment vertical="top" wrapText="1"/>
    </xf>
    <xf numFmtId="0" fontId="7" fillId="0" borderId="0" xfId="0" applyFont="1" applyBorder="1" applyAlignment="1">
      <alignment vertical="center"/>
    </xf>
    <xf numFmtId="0" fontId="7" fillId="0" borderId="0" xfId="0" applyFont="1" applyBorder="1"/>
    <xf numFmtId="0" fontId="8" fillId="0" borderId="9" xfId="0" applyFont="1" applyBorder="1" applyAlignment="1">
      <alignment vertical="top" wrapText="1"/>
    </xf>
    <xf numFmtId="0" fontId="8" fillId="7" borderId="9" xfId="0" applyFont="1" applyFill="1" applyBorder="1" applyAlignment="1">
      <alignment vertical="top" wrapText="1"/>
    </xf>
    <xf numFmtId="0" fontId="1" fillId="11" borderId="9" xfId="0" applyFont="1" applyFill="1" applyBorder="1" applyAlignment="1">
      <alignment horizontal="center" vertical="center" wrapText="1"/>
    </xf>
    <xf numFmtId="0" fontId="1" fillId="5" borderId="14" xfId="0" applyFont="1" applyFill="1" applyAlignment="1">
      <alignment horizontal="left" vertical="center"/>
    </xf>
    <xf numFmtId="0" fontId="0" fillId="0" borderId="0" xfId="0" applyBorder="1"/>
    <xf numFmtId="0" fontId="8" fillId="6" borderId="9" xfId="0" applyFont="1" applyFill="1" applyBorder="1" applyAlignment="1">
      <alignment vertical="center" wrapText="1"/>
    </xf>
    <xf numFmtId="0" fontId="0" fillId="0" borderId="10" xfId="0" applyBorder="1"/>
    <xf numFmtId="0" fontId="0" fillId="0" borderId="11" xfId="0" applyBorder="1"/>
    <xf numFmtId="0" fontId="0" fillId="0" borderId="32" xfId="0" applyBorder="1"/>
    <xf numFmtId="0" fontId="0" fillId="0" borderId="15" xfId="0" applyBorder="1"/>
    <xf numFmtId="0" fontId="0" fillId="0" borderId="16" xfId="0" applyBorder="1"/>
    <xf numFmtId="0" fontId="4" fillId="5" borderId="14" xfId="0" applyFont="1" applyFill="1" applyAlignment="1">
      <alignment horizontal="left" vertical="center"/>
    </xf>
    <xf numFmtId="0" fontId="6" fillId="5" borderId="14" xfId="0" applyFont="1" applyFill="1" applyAlignment="1">
      <alignment horizontal="left" vertical="center"/>
    </xf>
    <xf numFmtId="0" fontId="0" fillId="0" borderId="9" xfId="0" applyBorder="1" applyAlignment="1">
      <alignment vertical="top" wrapText="1"/>
    </xf>
    <xf numFmtId="0" fontId="0" fillId="0" borderId="12" xfId="0" applyBorder="1"/>
    <xf numFmtId="0" fontId="0" fillId="0" borderId="13" xfId="0" applyBorder="1"/>
    <xf numFmtId="0" fontId="0" fillId="6" borderId="14" xfId="0" applyFill="1" applyAlignment="1">
      <alignment vertical="top" wrapText="1"/>
    </xf>
    <xf numFmtId="0" fontId="0" fillId="0" borderId="17" xfId="0" applyBorder="1" applyAlignment="1">
      <alignment vertical="top" wrapText="1"/>
    </xf>
    <xf numFmtId="0" fontId="0" fillId="0" borderId="21" xfId="0" applyBorder="1"/>
    <xf numFmtId="0" fontId="0" fillId="0" borderId="22" xfId="0" applyBorder="1"/>
    <xf numFmtId="0" fontId="0" fillId="10" borderId="17" xfId="0" applyFill="1" applyBorder="1" applyAlignment="1">
      <alignment vertical="center" wrapText="1"/>
    </xf>
    <xf numFmtId="0" fontId="0" fillId="0" borderId="19" xfId="0" applyBorder="1"/>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33" xfId="0" applyBorder="1"/>
    <xf numFmtId="0" fontId="0" fillId="7" borderId="17" xfId="0" applyFill="1" applyBorder="1" applyAlignment="1">
      <alignment vertical="top" wrapText="1"/>
    </xf>
    <xf numFmtId="0" fontId="1" fillId="5" borderId="14" xfId="0" applyFont="1" applyFill="1"/>
    <xf numFmtId="0" fontId="0" fillId="6" borderId="14" xfId="0" applyFill="1" applyAlignment="1">
      <alignment vertical="center" wrapText="1"/>
    </xf>
    <xf numFmtId="0" fontId="9" fillId="0" borderId="14" xfId="0" applyFont="1"/>
    <xf numFmtId="0" fontId="0" fillId="0" borderId="18" xfId="0" applyBorder="1"/>
    <xf numFmtId="0" fontId="0" fillId="0" borderId="28" xfId="0" applyBorder="1"/>
    <xf numFmtId="0" fontId="0" fillId="0" borderId="30" xfId="0" applyBorder="1"/>
    <xf numFmtId="0" fontId="0" fillId="0" borderId="29" xfId="0" applyBorder="1"/>
    <xf numFmtId="0" fontId="0" fillId="0" borderId="31" xfId="0" applyBorder="1"/>
    <xf numFmtId="0" fontId="1" fillId="2" borderId="1" xfId="0" applyFont="1" applyFill="1" applyBorder="1" applyAlignment="1">
      <alignment horizontal="center" vertical="center"/>
    </xf>
    <xf numFmtId="0" fontId="0" fillId="0" borderId="4" xfId="0" applyBorder="1"/>
    <xf numFmtId="0" fontId="0" fillId="0" borderId="5" xfId="0" applyBorder="1"/>
    <xf numFmtId="0" fontId="5" fillId="3" borderId="1" xfId="0" applyFont="1" applyFill="1" applyBorder="1" applyAlignment="1">
      <alignmen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3" fillId="2" borderId="1" xfId="0" applyFont="1" applyFill="1" applyBorder="1" applyAlignment="1">
      <alignment horizontal="center" vertical="center" wrapText="1"/>
    </xf>
    <xf numFmtId="0" fontId="5" fillId="4" borderId="1" xfId="0" applyFont="1" applyFill="1" applyBorder="1" applyAlignment="1">
      <alignment vertical="top" wrapText="1"/>
    </xf>
    <xf numFmtId="0" fontId="0" fillId="0" borderId="1" xfId="0" applyBorder="1" applyAlignment="1">
      <alignment horizontal="center" vertical="center" wrapText="1"/>
    </xf>
    <xf numFmtId="0" fontId="5" fillId="10" borderId="1" xfId="0" applyFont="1" applyFill="1" applyBorder="1" applyAlignment="1">
      <alignment vertical="top" wrapText="1"/>
    </xf>
    <xf numFmtId="0" fontId="1"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A1:B8"/>
  <sheetViews>
    <sheetView tabSelected="1" workbookViewId="0">
      <pane ySplit="1" topLeftCell="A2" activePane="bottomLeft" state="frozen"/>
      <selection pane="bottomLeft"/>
    </sheetView>
  </sheetViews>
  <sheetFormatPr baseColWidth="10" defaultColWidth="8.83203125" defaultRowHeight="15" x14ac:dyDescent="0.2"/>
  <cols>
    <col min="1" max="1" width="20" customWidth="1"/>
    <col min="2" max="2" width="120" customWidth="1"/>
  </cols>
  <sheetData>
    <row r="1" spans="1:2" ht="16" customHeight="1" x14ac:dyDescent="0.2">
      <c r="A1" s="1" t="s">
        <v>75</v>
      </c>
      <c r="B1" s="1" t="s">
        <v>76</v>
      </c>
    </row>
    <row r="2" spans="1:2" ht="16" customHeight="1" x14ac:dyDescent="0.2">
      <c r="A2" s="2" t="s">
        <v>77</v>
      </c>
      <c r="B2" s="2"/>
    </row>
    <row r="3" spans="1:2" ht="16" customHeight="1" x14ac:dyDescent="0.2">
      <c r="A3" s="2" t="s">
        <v>78</v>
      </c>
      <c r="B3" s="2" t="s">
        <v>79</v>
      </c>
    </row>
    <row r="4" spans="1:2" ht="32" customHeight="1" x14ac:dyDescent="0.2">
      <c r="A4" s="2" t="s">
        <v>80</v>
      </c>
      <c r="B4" s="2" t="s">
        <v>81</v>
      </c>
    </row>
    <row r="5" spans="1:2" ht="16" customHeight="1" x14ac:dyDescent="0.2">
      <c r="A5" s="2" t="s">
        <v>82</v>
      </c>
      <c r="B5" s="2" t="s">
        <v>83</v>
      </c>
    </row>
    <row r="6" spans="1:2" ht="16" customHeight="1" x14ac:dyDescent="0.2">
      <c r="A6" s="2" t="s">
        <v>84</v>
      </c>
      <c r="B6" s="2" t="s">
        <v>85</v>
      </c>
    </row>
    <row r="7" spans="1:2" ht="16" customHeight="1" x14ac:dyDescent="0.2">
      <c r="A7" s="6" t="s">
        <v>86</v>
      </c>
      <c r="B7" s="7" t="s">
        <v>87</v>
      </c>
    </row>
    <row r="8" spans="1:2" x14ac:dyDescent="0.2">
      <c r="A8" s="13"/>
      <c r="B8" s="13"/>
    </row>
  </sheetData>
  <autoFilter ref="A1:B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5C0"/>
  </sheetPr>
  <dimension ref="A1:L150"/>
  <sheetViews>
    <sheetView showGridLines="0" workbookViewId="0">
      <pane ySplit="7" topLeftCell="A8" activePane="bottomLeft" state="frozen"/>
      <selection pane="bottomLeft"/>
    </sheetView>
  </sheetViews>
  <sheetFormatPr baseColWidth="10" defaultColWidth="8.83203125" defaultRowHeight="15" x14ac:dyDescent="0.2"/>
  <cols>
    <col min="1" max="1" width="36" customWidth="1"/>
    <col min="2" max="2" width="80" customWidth="1"/>
    <col min="3" max="3" width="58" customWidth="1"/>
    <col min="4" max="12" width="12" customWidth="1"/>
  </cols>
  <sheetData>
    <row r="1" spans="1:12" ht="30" customHeight="1" x14ac:dyDescent="0.2">
      <c r="A1" s="30" t="s">
        <v>88</v>
      </c>
      <c r="B1" s="23"/>
      <c r="C1" s="23"/>
      <c r="D1" s="23"/>
      <c r="E1" s="23"/>
      <c r="F1" s="23"/>
      <c r="G1" s="13"/>
      <c r="H1" s="13"/>
      <c r="I1" s="13"/>
      <c r="J1" s="13"/>
      <c r="K1" s="13"/>
      <c r="L1" s="13"/>
    </row>
    <row r="2" spans="1:12" ht="30" customHeight="1" x14ac:dyDescent="0.2">
      <c r="A2" s="24" t="s">
        <v>89</v>
      </c>
      <c r="B2" s="25"/>
      <c r="C2" s="25"/>
      <c r="D2" s="25"/>
      <c r="E2" s="25"/>
      <c r="F2" s="26"/>
      <c r="G2" s="13"/>
      <c r="H2" s="13"/>
      <c r="I2" s="13"/>
      <c r="J2" s="13"/>
      <c r="K2" s="13"/>
      <c r="L2" s="13"/>
    </row>
    <row r="3" spans="1:12" ht="30" customHeight="1" x14ac:dyDescent="0.2">
      <c r="A3" s="27"/>
      <c r="B3" s="28"/>
      <c r="C3" s="28"/>
      <c r="D3" s="28"/>
      <c r="E3" s="28"/>
      <c r="F3" s="29"/>
      <c r="G3" s="13"/>
      <c r="H3" s="13"/>
      <c r="I3" s="13"/>
      <c r="J3" s="13"/>
      <c r="K3" s="13"/>
      <c r="L3" s="13"/>
    </row>
    <row r="4" spans="1:12" ht="30" customHeight="1" x14ac:dyDescent="0.2">
      <c r="A4" s="13"/>
      <c r="B4" s="13"/>
      <c r="C4" s="13"/>
      <c r="D4" s="13"/>
      <c r="E4" s="13"/>
      <c r="F4" s="13"/>
      <c r="G4" s="13"/>
      <c r="H4" s="13"/>
      <c r="I4" s="13"/>
      <c r="J4" s="13"/>
      <c r="K4" s="13"/>
      <c r="L4" s="13"/>
    </row>
    <row r="5" spans="1:12" ht="30" customHeight="1" x14ac:dyDescent="0.2">
      <c r="A5" s="22" t="s">
        <v>90</v>
      </c>
      <c r="B5" s="23"/>
      <c r="C5" s="23"/>
      <c r="D5" s="23"/>
      <c r="E5" s="23"/>
      <c r="F5" s="23"/>
      <c r="G5" s="13"/>
      <c r="H5" s="13"/>
      <c r="I5" s="13"/>
      <c r="J5" s="13"/>
      <c r="K5" s="13"/>
      <c r="L5" s="13"/>
    </row>
    <row r="6" spans="1:12" ht="30" customHeight="1" x14ac:dyDescent="0.2">
      <c r="A6" s="11" t="s">
        <v>91</v>
      </c>
      <c r="B6" s="11" t="s">
        <v>92</v>
      </c>
      <c r="C6" s="13"/>
      <c r="D6" s="13"/>
      <c r="E6" s="13"/>
      <c r="F6" s="13"/>
      <c r="G6" s="13"/>
      <c r="H6" s="13"/>
      <c r="I6" s="13"/>
      <c r="J6" s="13"/>
      <c r="K6" s="13"/>
      <c r="L6" s="13"/>
    </row>
    <row r="7" spans="1:12" ht="30" customHeight="1" x14ac:dyDescent="0.2">
      <c r="A7" s="19" t="s">
        <v>93</v>
      </c>
      <c r="B7" s="19" t="s">
        <v>94</v>
      </c>
      <c r="C7" s="13"/>
      <c r="D7" s="13"/>
      <c r="E7" s="13"/>
      <c r="F7" s="13"/>
      <c r="G7" s="13"/>
      <c r="H7" s="13"/>
      <c r="I7" s="13"/>
      <c r="J7" s="13"/>
      <c r="K7" s="13"/>
      <c r="L7" s="13"/>
    </row>
    <row r="8" spans="1:12" ht="30" customHeight="1" x14ac:dyDescent="0.2">
      <c r="A8" s="20" t="s">
        <v>95</v>
      </c>
      <c r="B8" s="20" t="s">
        <v>96</v>
      </c>
      <c r="C8" s="13"/>
      <c r="D8" s="13"/>
      <c r="E8" s="13"/>
      <c r="F8" s="13"/>
      <c r="G8" s="13"/>
      <c r="H8" s="13"/>
      <c r="I8" s="13"/>
      <c r="J8" s="13"/>
      <c r="K8" s="13"/>
      <c r="L8" s="13"/>
    </row>
    <row r="9" spans="1:12" ht="30" customHeight="1" x14ac:dyDescent="0.2">
      <c r="A9" s="19" t="s">
        <v>97</v>
      </c>
      <c r="B9" s="19" t="s">
        <v>98</v>
      </c>
      <c r="C9" s="13"/>
      <c r="D9" s="13"/>
      <c r="E9" s="13"/>
      <c r="F9" s="13"/>
      <c r="G9" s="13"/>
      <c r="H9" s="13"/>
      <c r="I9" s="13"/>
      <c r="J9" s="13"/>
      <c r="K9" s="13"/>
      <c r="L9" s="13"/>
    </row>
    <row r="10" spans="1:12" ht="30" customHeight="1" x14ac:dyDescent="0.2">
      <c r="A10" s="20" t="s">
        <v>99</v>
      </c>
      <c r="B10" s="20" t="s">
        <v>100</v>
      </c>
      <c r="C10" s="13"/>
      <c r="D10" s="13"/>
      <c r="E10" s="13"/>
      <c r="F10" s="13"/>
      <c r="G10" s="13"/>
      <c r="H10" s="13"/>
      <c r="I10" s="13"/>
      <c r="J10" s="13"/>
      <c r="K10" s="13"/>
      <c r="L10" s="13"/>
    </row>
    <row r="11" spans="1:12" ht="30" customHeight="1" x14ac:dyDescent="0.2">
      <c r="A11" s="13"/>
      <c r="B11" s="13"/>
      <c r="C11" s="13"/>
      <c r="D11" s="13"/>
      <c r="E11" s="13"/>
      <c r="F11" s="13"/>
      <c r="G11" s="13"/>
      <c r="H11" s="13"/>
      <c r="I11" s="13"/>
      <c r="J11" s="13"/>
      <c r="K11" s="13"/>
      <c r="L11" s="13"/>
    </row>
    <row r="12" spans="1:12" ht="30" customHeight="1" x14ac:dyDescent="0.2">
      <c r="A12" s="22" t="s">
        <v>101</v>
      </c>
      <c r="B12" s="23"/>
      <c r="C12" s="23"/>
      <c r="D12" s="23"/>
      <c r="E12" s="23"/>
      <c r="F12" s="23"/>
      <c r="G12" s="13"/>
      <c r="H12" s="13"/>
      <c r="I12" s="13"/>
      <c r="J12" s="13"/>
      <c r="K12" s="13"/>
      <c r="L12" s="13"/>
    </row>
    <row r="13" spans="1:12" ht="30" customHeight="1" x14ac:dyDescent="0.2">
      <c r="A13" s="11" t="s">
        <v>102</v>
      </c>
      <c r="B13" s="11" t="s">
        <v>103</v>
      </c>
      <c r="C13" s="13"/>
      <c r="D13" s="13"/>
      <c r="E13" s="13"/>
      <c r="F13" s="13"/>
      <c r="G13" s="13"/>
      <c r="H13" s="13"/>
      <c r="I13" s="13"/>
      <c r="J13" s="13"/>
      <c r="K13" s="13"/>
      <c r="L13" s="13"/>
    </row>
    <row r="14" spans="1:12" ht="30" customHeight="1" x14ac:dyDescent="0.2">
      <c r="A14" s="20" t="s">
        <v>104</v>
      </c>
      <c r="B14" s="20" t="s">
        <v>105</v>
      </c>
      <c r="C14" s="13"/>
      <c r="D14" s="13"/>
      <c r="E14" s="13"/>
      <c r="F14" s="13"/>
      <c r="G14" s="13"/>
      <c r="H14" s="13"/>
      <c r="I14" s="13"/>
      <c r="J14" s="13"/>
      <c r="K14" s="13"/>
      <c r="L14" s="13"/>
    </row>
    <row r="15" spans="1:12" ht="30" customHeight="1" x14ac:dyDescent="0.2">
      <c r="A15" s="19" t="s">
        <v>106</v>
      </c>
      <c r="B15" s="19" t="s">
        <v>107</v>
      </c>
      <c r="C15" s="13"/>
      <c r="D15" s="13"/>
      <c r="E15" s="13"/>
      <c r="F15" s="13"/>
      <c r="G15" s="13"/>
      <c r="H15" s="13"/>
      <c r="I15" s="13"/>
      <c r="J15" s="13"/>
      <c r="K15" s="13"/>
      <c r="L15" s="13"/>
    </row>
    <row r="16" spans="1:12" ht="30" customHeight="1" x14ac:dyDescent="0.2">
      <c r="A16" s="20" t="s">
        <v>108</v>
      </c>
      <c r="B16" s="20" t="s">
        <v>109</v>
      </c>
      <c r="C16" s="13"/>
      <c r="D16" s="13"/>
      <c r="E16" s="13"/>
      <c r="F16" s="13"/>
      <c r="G16" s="13"/>
      <c r="H16" s="13"/>
      <c r="I16" s="13"/>
      <c r="J16" s="13"/>
      <c r="K16" s="13"/>
      <c r="L16" s="13"/>
    </row>
    <row r="17" spans="1:12" ht="30" customHeight="1" x14ac:dyDescent="0.2">
      <c r="A17" s="19" t="s">
        <v>110</v>
      </c>
      <c r="B17" s="19" t="s">
        <v>111</v>
      </c>
      <c r="C17" s="13"/>
      <c r="D17" s="13"/>
      <c r="E17" s="13"/>
      <c r="F17" s="13"/>
      <c r="G17" s="13"/>
      <c r="H17" s="13"/>
      <c r="I17" s="13"/>
      <c r="J17" s="13"/>
      <c r="K17" s="13"/>
      <c r="L17" s="13"/>
    </row>
    <row r="18" spans="1:12" ht="30" customHeight="1" x14ac:dyDescent="0.2">
      <c r="A18" s="20" t="s">
        <v>112</v>
      </c>
      <c r="B18" s="20" t="s">
        <v>113</v>
      </c>
      <c r="C18" s="13"/>
      <c r="D18" s="13"/>
      <c r="E18" s="13"/>
      <c r="F18" s="13"/>
      <c r="G18" s="13"/>
      <c r="H18" s="13"/>
      <c r="I18" s="13"/>
      <c r="J18" s="13"/>
      <c r="K18" s="13"/>
      <c r="L18" s="13"/>
    </row>
    <row r="19" spans="1:12" ht="30" customHeight="1" x14ac:dyDescent="0.2">
      <c r="A19" s="13"/>
      <c r="B19" s="13"/>
      <c r="C19" s="13"/>
      <c r="D19" s="13"/>
      <c r="E19" s="13"/>
      <c r="F19" s="13"/>
      <c r="G19" s="13"/>
      <c r="H19" s="13"/>
      <c r="I19" s="13"/>
      <c r="J19" s="13"/>
      <c r="K19" s="13"/>
      <c r="L19" s="13"/>
    </row>
    <row r="20" spans="1:12" ht="30" customHeight="1" x14ac:dyDescent="0.2">
      <c r="A20" s="22" t="s">
        <v>114</v>
      </c>
      <c r="B20" s="23"/>
      <c r="C20" s="23"/>
      <c r="D20" s="23"/>
      <c r="E20" s="23"/>
      <c r="F20" s="23"/>
      <c r="G20" s="13"/>
      <c r="H20" s="13"/>
      <c r="I20" s="13"/>
      <c r="J20" s="13"/>
      <c r="K20" s="13"/>
      <c r="L20" s="13"/>
    </row>
    <row r="21" spans="1:12" ht="30" customHeight="1" x14ac:dyDescent="0.2">
      <c r="A21" s="11" t="s">
        <v>115</v>
      </c>
      <c r="B21" s="11" t="s">
        <v>116</v>
      </c>
      <c r="C21" s="11" t="s">
        <v>117</v>
      </c>
      <c r="D21" s="13"/>
      <c r="E21" s="13"/>
      <c r="F21" s="13"/>
      <c r="G21" s="13"/>
      <c r="H21" s="13"/>
      <c r="I21" s="13"/>
      <c r="J21" s="13"/>
      <c r="K21" s="13"/>
      <c r="L21" s="13"/>
    </row>
    <row r="22" spans="1:12" ht="30" customHeight="1" x14ac:dyDescent="0.2">
      <c r="A22" s="20" t="s">
        <v>118</v>
      </c>
      <c r="B22" s="20" t="s">
        <v>119</v>
      </c>
      <c r="C22" s="20" t="s">
        <v>120</v>
      </c>
      <c r="D22" s="13"/>
      <c r="E22" s="13"/>
      <c r="F22" s="13"/>
      <c r="G22" s="13"/>
      <c r="H22" s="13"/>
      <c r="I22" s="13"/>
      <c r="J22" s="13"/>
      <c r="K22" s="13"/>
      <c r="L22" s="13"/>
    </row>
    <row r="23" spans="1:12" ht="30" customHeight="1" x14ac:dyDescent="0.2">
      <c r="A23" s="19" t="s">
        <v>121</v>
      </c>
      <c r="B23" s="19" t="s">
        <v>122</v>
      </c>
      <c r="C23" s="19" t="s">
        <v>123</v>
      </c>
      <c r="D23" s="13"/>
      <c r="E23" s="13"/>
      <c r="F23" s="13"/>
      <c r="G23" s="13"/>
      <c r="H23" s="13"/>
      <c r="I23" s="13"/>
      <c r="J23" s="13"/>
      <c r="K23" s="13"/>
      <c r="L23" s="13"/>
    </row>
    <row r="24" spans="1:12" ht="30" customHeight="1" x14ac:dyDescent="0.2">
      <c r="A24" s="20" t="s">
        <v>124</v>
      </c>
      <c r="B24" s="20" t="s">
        <v>125</v>
      </c>
      <c r="C24" s="20" t="s">
        <v>126</v>
      </c>
      <c r="D24" s="13"/>
      <c r="E24" s="13"/>
      <c r="F24" s="13"/>
      <c r="G24" s="13"/>
      <c r="H24" s="13"/>
      <c r="I24" s="13"/>
      <c r="J24" s="13"/>
      <c r="K24" s="13"/>
      <c r="L24" s="13"/>
    </row>
    <row r="25" spans="1:12" ht="30" customHeight="1" x14ac:dyDescent="0.2">
      <c r="A25" s="19" t="s">
        <v>127</v>
      </c>
      <c r="B25" s="19" t="s">
        <v>128</v>
      </c>
      <c r="C25" s="19" t="s">
        <v>129</v>
      </c>
      <c r="D25" s="13"/>
      <c r="E25" s="13"/>
      <c r="F25" s="13"/>
      <c r="G25" s="13"/>
      <c r="H25" s="13"/>
      <c r="I25" s="13"/>
      <c r="J25" s="13"/>
      <c r="K25" s="13"/>
      <c r="L25" s="13"/>
    </row>
    <row r="26" spans="1:12" ht="30" customHeight="1" x14ac:dyDescent="0.2">
      <c r="A26" s="20" t="s">
        <v>130</v>
      </c>
      <c r="B26" s="20" t="s">
        <v>131</v>
      </c>
      <c r="C26" s="20" t="s">
        <v>132</v>
      </c>
      <c r="D26" s="13"/>
      <c r="E26" s="13"/>
      <c r="F26" s="13"/>
      <c r="G26" s="13"/>
      <c r="H26" s="13"/>
      <c r="I26" s="13"/>
      <c r="J26" s="13"/>
      <c r="K26" s="13"/>
      <c r="L26" s="13"/>
    </row>
    <row r="27" spans="1:12" ht="30" customHeight="1" x14ac:dyDescent="0.2">
      <c r="A27" s="13"/>
      <c r="B27" s="13"/>
      <c r="C27" s="13"/>
      <c r="D27" s="13"/>
      <c r="E27" s="13"/>
      <c r="F27" s="13"/>
      <c r="G27" s="13"/>
      <c r="H27" s="13"/>
      <c r="I27" s="13"/>
      <c r="J27" s="13"/>
      <c r="K27" s="13"/>
      <c r="L27" s="13"/>
    </row>
    <row r="28" spans="1:12" ht="30" customHeight="1" x14ac:dyDescent="0.2">
      <c r="A28" s="22" t="s">
        <v>133</v>
      </c>
      <c r="B28" s="23"/>
      <c r="C28" s="23"/>
      <c r="D28" s="23"/>
      <c r="E28" s="23"/>
      <c r="F28" s="23"/>
      <c r="G28" s="13"/>
      <c r="H28" s="13"/>
      <c r="I28" s="13"/>
      <c r="J28" s="13"/>
      <c r="K28" s="13"/>
      <c r="L28" s="13"/>
    </row>
    <row r="29" spans="1:12" ht="30" customHeight="1" x14ac:dyDescent="0.2">
      <c r="A29" s="11" t="s">
        <v>134</v>
      </c>
      <c r="B29" s="11" t="s">
        <v>135</v>
      </c>
      <c r="C29" s="13"/>
      <c r="D29" s="13"/>
      <c r="E29" s="13"/>
      <c r="F29" s="13"/>
      <c r="G29" s="13"/>
      <c r="H29" s="13"/>
      <c r="I29" s="13"/>
      <c r="J29" s="13"/>
      <c r="K29" s="13"/>
      <c r="L29" s="13"/>
    </row>
    <row r="30" spans="1:12" ht="30" customHeight="1" x14ac:dyDescent="0.2">
      <c r="A30" s="20" t="s">
        <v>136</v>
      </c>
      <c r="B30" s="20" t="s">
        <v>137</v>
      </c>
      <c r="C30" s="13"/>
      <c r="D30" s="13"/>
      <c r="E30" s="13"/>
      <c r="F30" s="13"/>
      <c r="G30" s="13"/>
      <c r="H30" s="13"/>
      <c r="I30" s="13"/>
      <c r="J30" s="13"/>
      <c r="K30" s="13"/>
      <c r="L30" s="13"/>
    </row>
    <row r="31" spans="1:12" ht="30" customHeight="1" x14ac:dyDescent="0.2">
      <c r="A31" s="19" t="s">
        <v>138</v>
      </c>
      <c r="B31" s="19" t="s">
        <v>139</v>
      </c>
      <c r="C31" s="13"/>
      <c r="D31" s="13"/>
      <c r="E31" s="13"/>
      <c r="F31" s="13"/>
      <c r="G31" s="13"/>
      <c r="H31" s="13"/>
      <c r="I31" s="13"/>
      <c r="J31" s="13"/>
      <c r="K31" s="13"/>
      <c r="L31" s="13"/>
    </row>
    <row r="32" spans="1:12" ht="30" customHeight="1" x14ac:dyDescent="0.2">
      <c r="A32" s="20" t="s">
        <v>140</v>
      </c>
      <c r="B32" s="20" t="s">
        <v>141</v>
      </c>
      <c r="C32" s="13"/>
      <c r="D32" s="13"/>
      <c r="E32" s="13"/>
      <c r="F32" s="13"/>
      <c r="G32" s="13"/>
      <c r="H32" s="13"/>
      <c r="I32" s="13"/>
      <c r="J32" s="13"/>
      <c r="K32" s="13"/>
      <c r="L32" s="13"/>
    </row>
    <row r="33" spans="1:12" ht="30" customHeight="1" x14ac:dyDescent="0.2">
      <c r="A33" s="19" t="s">
        <v>142</v>
      </c>
      <c r="B33" s="19" t="s">
        <v>143</v>
      </c>
      <c r="C33" s="13"/>
      <c r="D33" s="13"/>
      <c r="E33" s="13"/>
      <c r="F33" s="13"/>
      <c r="G33" s="13"/>
      <c r="H33" s="13"/>
      <c r="I33" s="13"/>
      <c r="J33" s="13"/>
      <c r="K33" s="13"/>
      <c r="L33" s="13"/>
    </row>
    <row r="34" spans="1:12" ht="30" customHeight="1" x14ac:dyDescent="0.2">
      <c r="A34" s="20" t="s">
        <v>144</v>
      </c>
      <c r="B34" s="20" t="s">
        <v>145</v>
      </c>
      <c r="C34" s="13"/>
      <c r="D34" s="13"/>
      <c r="E34" s="13"/>
      <c r="F34" s="13"/>
      <c r="G34" s="13"/>
      <c r="H34" s="13"/>
      <c r="I34" s="13"/>
      <c r="J34" s="13"/>
      <c r="K34" s="13"/>
      <c r="L34" s="13"/>
    </row>
    <row r="35" spans="1:12" ht="30" customHeight="1" x14ac:dyDescent="0.2">
      <c r="A35" s="19" t="s">
        <v>146</v>
      </c>
      <c r="B35" s="19" t="s">
        <v>147</v>
      </c>
      <c r="C35" s="13"/>
      <c r="D35" s="13"/>
      <c r="E35" s="13"/>
      <c r="F35" s="13"/>
      <c r="G35" s="13"/>
      <c r="H35" s="13"/>
      <c r="I35" s="13"/>
      <c r="J35" s="13"/>
      <c r="K35" s="13"/>
      <c r="L35" s="13"/>
    </row>
    <row r="36" spans="1:12" ht="30" customHeight="1" x14ac:dyDescent="0.2">
      <c r="A36" s="20" t="s">
        <v>148</v>
      </c>
      <c r="B36" s="20" t="s">
        <v>149</v>
      </c>
      <c r="C36" s="13"/>
      <c r="D36" s="13"/>
      <c r="E36" s="13"/>
      <c r="F36" s="13"/>
      <c r="G36" s="13"/>
      <c r="H36" s="13"/>
      <c r="I36" s="13"/>
      <c r="J36" s="13"/>
      <c r="K36" s="13"/>
      <c r="L36" s="13"/>
    </row>
    <row r="37" spans="1:12" ht="30" customHeight="1" x14ac:dyDescent="0.2">
      <c r="A37" s="19" t="s">
        <v>150</v>
      </c>
      <c r="B37" s="19" t="s">
        <v>151</v>
      </c>
      <c r="C37" s="13"/>
      <c r="D37" s="13"/>
      <c r="E37" s="13"/>
      <c r="F37" s="13"/>
      <c r="G37" s="13"/>
      <c r="H37" s="13"/>
      <c r="I37" s="13"/>
      <c r="J37" s="13"/>
      <c r="K37" s="13"/>
      <c r="L37" s="13"/>
    </row>
    <row r="38" spans="1:12" ht="30" customHeight="1" x14ac:dyDescent="0.2">
      <c r="A38" s="20" t="s">
        <v>152</v>
      </c>
      <c r="B38" s="20" t="s">
        <v>153</v>
      </c>
      <c r="C38" s="13"/>
      <c r="D38" s="13"/>
      <c r="E38" s="13"/>
      <c r="F38" s="13"/>
      <c r="G38" s="13"/>
      <c r="H38" s="13"/>
      <c r="I38" s="13"/>
      <c r="J38" s="13"/>
      <c r="K38" s="13"/>
      <c r="L38" s="13"/>
    </row>
    <row r="39" spans="1:12" ht="30" customHeight="1" x14ac:dyDescent="0.2">
      <c r="A39" s="19" t="s">
        <v>154</v>
      </c>
      <c r="B39" s="19" t="s">
        <v>155</v>
      </c>
      <c r="C39" s="13"/>
      <c r="D39" s="13"/>
      <c r="E39" s="13"/>
      <c r="F39" s="13"/>
      <c r="G39" s="13"/>
      <c r="H39" s="13"/>
      <c r="I39" s="13"/>
      <c r="J39" s="13"/>
      <c r="K39" s="13"/>
      <c r="L39" s="13"/>
    </row>
    <row r="40" spans="1:12" ht="30" customHeight="1" x14ac:dyDescent="0.2">
      <c r="A40" s="20" t="s">
        <v>156</v>
      </c>
      <c r="B40" s="20" t="s">
        <v>157</v>
      </c>
      <c r="C40" s="13"/>
      <c r="D40" s="13"/>
      <c r="E40" s="13"/>
      <c r="F40" s="13"/>
      <c r="G40" s="13"/>
      <c r="H40" s="13"/>
      <c r="I40" s="13"/>
      <c r="J40" s="13"/>
      <c r="K40" s="13"/>
      <c r="L40" s="13"/>
    </row>
    <row r="41" spans="1:12" ht="30" customHeight="1" x14ac:dyDescent="0.2">
      <c r="A41" s="19" t="s">
        <v>158</v>
      </c>
      <c r="B41" s="19" t="s">
        <v>159</v>
      </c>
      <c r="C41" s="13"/>
      <c r="D41" s="13"/>
      <c r="E41" s="13"/>
      <c r="F41" s="13"/>
      <c r="G41" s="13"/>
      <c r="H41" s="13"/>
      <c r="I41" s="13"/>
      <c r="J41" s="13"/>
      <c r="K41" s="13"/>
      <c r="L41" s="13"/>
    </row>
    <row r="42" spans="1:12" ht="30" customHeight="1" x14ac:dyDescent="0.2">
      <c r="A42" s="13"/>
      <c r="B42" s="13"/>
      <c r="C42" s="13"/>
      <c r="D42" s="13"/>
      <c r="E42" s="13"/>
      <c r="F42" s="13"/>
      <c r="G42" s="13"/>
      <c r="H42" s="13"/>
      <c r="I42" s="13"/>
      <c r="J42" s="13"/>
      <c r="K42" s="13"/>
      <c r="L42" s="13"/>
    </row>
    <row r="43" spans="1:12" ht="30" customHeight="1" x14ac:dyDescent="0.2">
      <c r="A43" s="22" t="s">
        <v>160</v>
      </c>
      <c r="B43" s="23"/>
      <c r="C43" s="23"/>
      <c r="D43" s="23"/>
      <c r="E43" s="23"/>
      <c r="F43" s="23"/>
      <c r="G43" s="13"/>
      <c r="H43" s="13"/>
      <c r="I43" s="13"/>
      <c r="J43" s="13"/>
      <c r="K43" s="13"/>
      <c r="L43" s="13"/>
    </row>
    <row r="44" spans="1:12" ht="30" customHeight="1" x14ac:dyDescent="0.2">
      <c r="A44" s="21" t="s">
        <v>161</v>
      </c>
      <c r="B44" s="21" t="s">
        <v>162</v>
      </c>
      <c r="C44" s="13"/>
      <c r="D44" s="13"/>
      <c r="E44" s="13"/>
      <c r="F44" s="13"/>
      <c r="G44" s="13"/>
      <c r="H44" s="13"/>
      <c r="I44" s="13"/>
      <c r="J44" s="13"/>
      <c r="K44" s="13"/>
      <c r="L44" s="13"/>
    </row>
    <row r="45" spans="1:12" ht="30" customHeight="1" x14ac:dyDescent="0.2">
      <c r="A45" s="19" t="s">
        <v>163</v>
      </c>
      <c r="B45" s="19" t="s">
        <v>164</v>
      </c>
      <c r="C45" s="13"/>
      <c r="D45" s="13"/>
      <c r="E45" s="13"/>
      <c r="F45" s="13"/>
      <c r="G45" s="13"/>
      <c r="H45" s="13"/>
      <c r="I45" s="13"/>
      <c r="J45" s="13"/>
      <c r="K45" s="13"/>
      <c r="L45" s="13"/>
    </row>
    <row r="46" spans="1:12" ht="30" customHeight="1" x14ac:dyDescent="0.2">
      <c r="A46" s="20" t="s">
        <v>165</v>
      </c>
      <c r="B46" s="20" t="s">
        <v>166</v>
      </c>
      <c r="C46" s="13"/>
      <c r="D46" s="13"/>
      <c r="E46" s="13"/>
      <c r="F46" s="13"/>
      <c r="G46" s="13"/>
      <c r="H46" s="13"/>
      <c r="I46" s="13"/>
      <c r="J46" s="13"/>
      <c r="K46" s="13"/>
      <c r="L46" s="13"/>
    </row>
    <row r="47" spans="1:12" ht="30" customHeight="1" x14ac:dyDescent="0.2">
      <c r="A47" s="19" t="s">
        <v>167</v>
      </c>
      <c r="B47" s="19" t="s">
        <v>168</v>
      </c>
      <c r="C47" s="13"/>
      <c r="D47" s="13"/>
      <c r="E47" s="13"/>
      <c r="F47" s="13"/>
      <c r="G47" s="13"/>
      <c r="H47" s="13"/>
      <c r="I47" s="13"/>
      <c r="J47" s="13"/>
      <c r="K47" s="13"/>
      <c r="L47" s="13"/>
    </row>
    <row r="48" spans="1:12" ht="30" customHeight="1" x14ac:dyDescent="0.2">
      <c r="A48" s="20" t="s">
        <v>169</v>
      </c>
      <c r="B48" s="20" t="s">
        <v>170</v>
      </c>
      <c r="C48" s="13"/>
      <c r="D48" s="13"/>
      <c r="E48" s="13"/>
      <c r="F48" s="13"/>
      <c r="G48" s="13"/>
      <c r="H48" s="13"/>
      <c r="I48" s="13"/>
      <c r="J48" s="13"/>
      <c r="K48" s="13"/>
      <c r="L48" s="13"/>
    </row>
    <row r="49" spans="1:12" ht="30" customHeight="1" x14ac:dyDescent="0.2">
      <c r="A49" s="19" t="s">
        <v>171</v>
      </c>
      <c r="B49" s="19" t="s">
        <v>172</v>
      </c>
      <c r="C49" s="13"/>
      <c r="D49" s="13"/>
      <c r="E49" s="13"/>
      <c r="F49" s="13"/>
      <c r="G49" s="13"/>
      <c r="H49" s="13"/>
      <c r="I49" s="13"/>
      <c r="J49" s="13"/>
      <c r="K49" s="13"/>
      <c r="L49" s="13"/>
    </row>
    <row r="50" spans="1:12" ht="30" customHeight="1" x14ac:dyDescent="0.2">
      <c r="A50" s="20" t="s">
        <v>173</v>
      </c>
      <c r="B50" s="20" t="s">
        <v>174</v>
      </c>
      <c r="C50" s="13"/>
      <c r="D50" s="13"/>
      <c r="E50" s="13"/>
      <c r="F50" s="13"/>
      <c r="G50" s="13"/>
      <c r="H50" s="13"/>
      <c r="I50" s="13"/>
      <c r="J50" s="13"/>
      <c r="K50" s="13"/>
      <c r="L50" s="13"/>
    </row>
    <row r="51" spans="1:12" ht="30" customHeight="1" x14ac:dyDescent="0.2">
      <c r="A51" s="19" t="s">
        <v>175</v>
      </c>
      <c r="B51" s="19" t="s">
        <v>176</v>
      </c>
      <c r="C51" s="13"/>
      <c r="D51" s="13"/>
      <c r="E51" s="13"/>
      <c r="F51" s="13"/>
      <c r="G51" s="13"/>
      <c r="H51" s="13"/>
      <c r="I51" s="13"/>
      <c r="J51" s="13"/>
      <c r="K51" s="13"/>
      <c r="L51" s="13"/>
    </row>
    <row r="52" spans="1:12" ht="30" customHeight="1" x14ac:dyDescent="0.2">
      <c r="A52" s="20" t="s">
        <v>177</v>
      </c>
      <c r="B52" s="20" t="s">
        <v>178</v>
      </c>
      <c r="C52" s="13"/>
      <c r="D52" s="13"/>
      <c r="E52" s="13"/>
      <c r="F52" s="13"/>
      <c r="G52" s="13"/>
      <c r="H52" s="13"/>
      <c r="I52" s="13"/>
      <c r="J52" s="13"/>
      <c r="K52" s="13"/>
      <c r="L52" s="13"/>
    </row>
    <row r="53" spans="1:12" ht="30" customHeight="1" x14ac:dyDescent="0.2">
      <c r="A53" s="13"/>
      <c r="B53" s="13"/>
      <c r="C53" s="13"/>
      <c r="D53" s="13"/>
      <c r="E53" s="13"/>
      <c r="F53" s="13"/>
      <c r="G53" s="13"/>
      <c r="H53" s="13"/>
      <c r="I53" s="13"/>
      <c r="J53" s="13"/>
      <c r="K53" s="13"/>
      <c r="L53" s="13"/>
    </row>
    <row r="54" spans="1:12" ht="30" customHeight="1" x14ac:dyDescent="0.2">
      <c r="A54" s="22" t="s">
        <v>179</v>
      </c>
      <c r="B54" s="23"/>
      <c r="C54" s="23"/>
      <c r="D54" s="23"/>
      <c r="E54" s="23"/>
      <c r="F54" s="23"/>
      <c r="G54" s="13"/>
      <c r="H54" s="13"/>
      <c r="I54" s="13"/>
      <c r="J54" s="13"/>
      <c r="K54" s="13"/>
      <c r="L54" s="13"/>
    </row>
    <row r="55" spans="1:12" ht="30" customHeight="1" x14ac:dyDescent="0.2">
      <c r="A55" s="11" t="s">
        <v>180</v>
      </c>
      <c r="B55" s="11" t="s">
        <v>181</v>
      </c>
      <c r="C55" s="13"/>
      <c r="D55" s="13"/>
      <c r="E55" s="13"/>
      <c r="F55" s="13"/>
      <c r="G55" s="13"/>
      <c r="H55" s="13"/>
      <c r="I55" s="13"/>
      <c r="J55" s="13"/>
      <c r="K55" s="13"/>
      <c r="L55" s="13"/>
    </row>
    <row r="56" spans="1:12" ht="30" customHeight="1" x14ac:dyDescent="0.2">
      <c r="A56" s="20" t="s">
        <v>182</v>
      </c>
      <c r="B56" s="20" t="s">
        <v>183</v>
      </c>
      <c r="C56" s="13"/>
      <c r="D56" s="13"/>
      <c r="E56" s="13"/>
      <c r="F56" s="13"/>
      <c r="G56" s="13"/>
      <c r="H56" s="13"/>
      <c r="I56" s="13"/>
      <c r="J56" s="13"/>
      <c r="K56" s="13"/>
      <c r="L56" s="13"/>
    </row>
    <row r="57" spans="1:12" ht="30" customHeight="1" x14ac:dyDescent="0.2">
      <c r="A57" s="19" t="s">
        <v>184</v>
      </c>
      <c r="B57" s="19" t="s">
        <v>185</v>
      </c>
      <c r="C57" s="13"/>
      <c r="D57" s="13"/>
      <c r="E57" s="13"/>
      <c r="F57" s="13"/>
      <c r="G57" s="13"/>
      <c r="H57" s="13"/>
      <c r="I57" s="13"/>
      <c r="J57" s="13"/>
      <c r="K57" s="13"/>
      <c r="L57" s="13"/>
    </row>
    <row r="58" spans="1:12" ht="30" customHeight="1" x14ac:dyDescent="0.2">
      <c r="A58" s="20" t="s">
        <v>186</v>
      </c>
      <c r="B58" s="20" t="s">
        <v>187</v>
      </c>
      <c r="C58" s="13"/>
      <c r="D58" s="13"/>
      <c r="E58" s="13"/>
      <c r="F58" s="13"/>
      <c r="G58" s="13"/>
      <c r="H58" s="13"/>
      <c r="I58" s="13"/>
      <c r="J58" s="13"/>
      <c r="K58" s="13"/>
      <c r="L58" s="13"/>
    </row>
    <row r="59" spans="1:12" ht="30" customHeight="1" x14ac:dyDescent="0.2">
      <c r="A59" s="19" t="s">
        <v>188</v>
      </c>
      <c r="B59" s="19" t="s">
        <v>189</v>
      </c>
      <c r="C59" s="13"/>
      <c r="D59" s="13"/>
      <c r="E59" s="13"/>
      <c r="F59" s="13"/>
      <c r="G59" s="13"/>
      <c r="H59" s="13"/>
      <c r="I59" s="13"/>
      <c r="J59" s="13"/>
      <c r="K59" s="13"/>
      <c r="L59" s="13"/>
    </row>
    <row r="60" spans="1:12" ht="30" customHeight="1" x14ac:dyDescent="0.2">
      <c r="A60" s="20" t="s">
        <v>190</v>
      </c>
      <c r="B60" s="20" t="s">
        <v>191</v>
      </c>
      <c r="C60" s="13"/>
      <c r="D60" s="13"/>
      <c r="E60" s="13"/>
      <c r="F60" s="13"/>
      <c r="G60" s="13"/>
      <c r="H60" s="13"/>
      <c r="I60" s="13"/>
      <c r="J60" s="13"/>
      <c r="K60" s="13"/>
      <c r="L60" s="13"/>
    </row>
    <row r="61" spans="1:12" ht="30" customHeight="1" x14ac:dyDescent="0.2">
      <c r="A61" s="19" t="s">
        <v>192</v>
      </c>
      <c r="B61" s="19" t="s">
        <v>193</v>
      </c>
      <c r="C61" s="13"/>
      <c r="D61" s="13"/>
      <c r="E61" s="13"/>
      <c r="F61" s="13"/>
      <c r="G61" s="13"/>
      <c r="H61" s="13"/>
      <c r="I61" s="13"/>
      <c r="J61" s="13"/>
      <c r="K61" s="13"/>
      <c r="L61" s="13"/>
    </row>
    <row r="62" spans="1:12" ht="30" customHeight="1" x14ac:dyDescent="0.2">
      <c r="A62" s="13"/>
      <c r="B62" s="13"/>
      <c r="C62" s="13"/>
      <c r="D62" s="13"/>
      <c r="E62" s="13"/>
      <c r="F62" s="13"/>
      <c r="G62" s="13"/>
      <c r="H62" s="13"/>
      <c r="I62" s="13"/>
      <c r="J62" s="13"/>
      <c r="K62" s="13"/>
      <c r="L62" s="13"/>
    </row>
    <row r="63" spans="1:12" ht="18" customHeight="1" x14ac:dyDescent="0.2">
      <c r="A63" s="13"/>
      <c r="B63" s="13"/>
      <c r="C63" s="13"/>
      <c r="D63" s="13"/>
      <c r="E63" s="13"/>
      <c r="F63" s="13"/>
      <c r="G63" s="13"/>
      <c r="H63" s="13"/>
      <c r="I63" s="13"/>
      <c r="J63" s="13"/>
      <c r="K63" s="13"/>
      <c r="L63" s="13"/>
    </row>
    <row r="64" spans="1:12" ht="18" customHeight="1" x14ac:dyDescent="0.2">
      <c r="A64" s="13"/>
      <c r="B64" s="13"/>
      <c r="C64" s="13"/>
      <c r="D64" s="13"/>
      <c r="E64" s="13"/>
      <c r="F64" s="13"/>
      <c r="G64" s="13"/>
      <c r="H64" s="13"/>
      <c r="I64" s="13"/>
      <c r="J64" s="13"/>
      <c r="K64" s="13"/>
      <c r="L64" s="13"/>
    </row>
    <row r="65" spans="1:12" ht="18" customHeight="1" x14ac:dyDescent="0.2">
      <c r="A65" s="13"/>
      <c r="B65" s="13"/>
      <c r="C65" s="13"/>
      <c r="D65" s="13"/>
      <c r="E65" s="13"/>
      <c r="F65" s="13"/>
      <c r="G65" s="13"/>
      <c r="H65" s="13"/>
      <c r="I65" s="13"/>
      <c r="J65" s="13"/>
      <c r="K65" s="13"/>
      <c r="L65" s="13"/>
    </row>
    <row r="66" spans="1:12" ht="18" customHeight="1" x14ac:dyDescent="0.2">
      <c r="A66" s="13"/>
      <c r="B66" s="13"/>
      <c r="C66" s="13"/>
      <c r="D66" s="13"/>
      <c r="E66" s="13"/>
      <c r="F66" s="13"/>
      <c r="G66" s="13"/>
      <c r="H66" s="13"/>
      <c r="I66" s="13"/>
      <c r="J66" s="13"/>
      <c r="K66" s="13"/>
      <c r="L66" s="13"/>
    </row>
    <row r="67" spans="1:12" ht="18" customHeight="1" x14ac:dyDescent="0.2">
      <c r="A67" s="13"/>
      <c r="B67" s="13"/>
      <c r="C67" s="13"/>
      <c r="D67" s="13"/>
      <c r="E67" s="13"/>
      <c r="F67" s="13"/>
      <c r="G67" s="13"/>
      <c r="H67" s="13"/>
      <c r="I67" s="13"/>
      <c r="J67" s="13"/>
      <c r="K67" s="13"/>
      <c r="L67" s="13"/>
    </row>
    <row r="68" spans="1:12" ht="18" customHeight="1" x14ac:dyDescent="0.2">
      <c r="A68" s="13"/>
      <c r="B68" s="13"/>
      <c r="C68" s="13"/>
      <c r="D68" s="13"/>
      <c r="E68" s="13"/>
      <c r="F68" s="13"/>
      <c r="G68" s="13"/>
      <c r="H68" s="13"/>
      <c r="I68" s="13"/>
      <c r="J68" s="13"/>
      <c r="K68" s="13"/>
      <c r="L68" s="13"/>
    </row>
    <row r="69" spans="1:12" ht="18" customHeight="1" x14ac:dyDescent="0.2">
      <c r="A69" s="13"/>
      <c r="B69" s="13"/>
      <c r="C69" s="13"/>
      <c r="D69" s="13"/>
      <c r="E69" s="13"/>
      <c r="F69" s="13"/>
      <c r="G69" s="13"/>
      <c r="H69" s="13"/>
      <c r="I69" s="13"/>
      <c r="J69" s="13"/>
      <c r="K69" s="13"/>
      <c r="L69" s="13"/>
    </row>
    <row r="70" spans="1:12" ht="18" customHeight="1" x14ac:dyDescent="0.2">
      <c r="A70" s="13"/>
      <c r="B70" s="13"/>
      <c r="C70" s="13"/>
      <c r="D70" s="13"/>
      <c r="E70" s="13"/>
      <c r="F70" s="13"/>
      <c r="G70" s="13"/>
      <c r="H70" s="13"/>
      <c r="I70" s="13"/>
      <c r="J70" s="13"/>
      <c r="K70" s="13"/>
      <c r="L70" s="13"/>
    </row>
    <row r="71" spans="1:12" ht="18" customHeight="1" x14ac:dyDescent="0.2">
      <c r="A71" s="13"/>
      <c r="B71" s="13"/>
      <c r="C71" s="13"/>
      <c r="D71" s="13"/>
      <c r="E71" s="13"/>
      <c r="F71" s="13"/>
      <c r="G71" s="13"/>
      <c r="H71" s="13"/>
      <c r="I71" s="13"/>
      <c r="J71" s="13"/>
      <c r="K71" s="13"/>
      <c r="L71" s="13"/>
    </row>
    <row r="72" spans="1:12" ht="18" customHeight="1" x14ac:dyDescent="0.2">
      <c r="A72" s="13"/>
      <c r="B72" s="13"/>
      <c r="C72" s="13"/>
      <c r="D72" s="13"/>
      <c r="E72" s="13"/>
      <c r="F72" s="13"/>
      <c r="G72" s="13"/>
      <c r="H72" s="13"/>
      <c r="I72" s="13"/>
      <c r="J72" s="13"/>
      <c r="K72" s="13"/>
      <c r="L72" s="13"/>
    </row>
    <row r="73" spans="1:12" ht="18" customHeight="1" x14ac:dyDescent="0.2">
      <c r="A73" s="13"/>
      <c r="B73" s="13"/>
      <c r="C73" s="13"/>
      <c r="D73" s="13"/>
      <c r="E73" s="13"/>
      <c r="F73" s="13"/>
      <c r="G73" s="13"/>
      <c r="H73" s="13"/>
      <c r="I73" s="13"/>
      <c r="J73" s="13"/>
      <c r="K73" s="13"/>
      <c r="L73" s="13"/>
    </row>
    <row r="74" spans="1:12" ht="18" customHeight="1" x14ac:dyDescent="0.2">
      <c r="A74" s="13"/>
      <c r="B74" s="13"/>
      <c r="C74" s="13"/>
      <c r="D74" s="13"/>
      <c r="E74" s="13"/>
      <c r="F74" s="13"/>
      <c r="G74" s="13"/>
      <c r="H74" s="13"/>
      <c r="I74" s="13"/>
      <c r="J74" s="13"/>
      <c r="K74" s="13"/>
      <c r="L74" s="13"/>
    </row>
    <row r="75" spans="1:12" ht="18" customHeight="1" x14ac:dyDescent="0.2">
      <c r="A75" s="13"/>
      <c r="B75" s="13"/>
      <c r="C75" s="13"/>
      <c r="D75" s="13"/>
      <c r="E75" s="13"/>
      <c r="F75" s="13"/>
      <c r="G75" s="13"/>
      <c r="H75" s="13"/>
      <c r="I75" s="13"/>
      <c r="J75" s="13"/>
      <c r="K75" s="13"/>
      <c r="L75" s="13"/>
    </row>
    <row r="76" spans="1:12" ht="18" customHeight="1" x14ac:dyDescent="0.2">
      <c r="A76" s="13"/>
      <c r="B76" s="13"/>
      <c r="C76" s="13"/>
      <c r="D76" s="13"/>
      <c r="E76" s="13"/>
      <c r="F76" s="13"/>
      <c r="G76" s="13"/>
      <c r="H76" s="13"/>
      <c r="I76" s="13"/>
      <c r="J76" s="13"/>
      <c r="K76" s="13"/>
      <c r="L76" s="13"/>
    </row>
    <row r="77" spans="1:12" ht="18" customHeight="1" x14ac:dyDescent="0.2">
      <c r="A77" s="13"/>
      <c r="B77" s="13"/>
      <c r="C77" s="13"/>
      <c r="D77" s="13"/>
      <c r="E77" s="13"/>
      <c r="F77" s="13"/>
      <c r="G77" s="13"/>
      <c r="H77" s="13"/>
      <c r="I77" s="13"/>
      <c r="J77" s="13"/>
      <c r="K77" s="13"/>
      <c r="L77" s="13"/>
    </row>
    <row r="78" spans="1:12" ht="18" customHeight="1" x14ac:dyDescent="0.2">
      <c r="A78" s="13"/>
      <c r="B78" s="13"/>
      <c r="C78" s="13"/>
      <c r="D78" s="13"/>
      <c r="E78" s="13"/>
      <c r="F78" s="13"/>
      <c r="G78" s="13"/>
      <c r="H78" s="13"/>
      <c r="I78" s="13"/>
      <c r="J78" s="13"/>
      <c r="K78" s="13"/>
      <c r="L78" s="13"/>
    </row>
    <row r="79" spans="1:12" ht="18" customHeight="1" x14ac:dyDescent="0.2">
      <c r="A79" s="13"/>
      <c r="B79" s="13"/>
      <c r="C79" s="13"/>
      <c r="D79" s="13"/>
      <c r="E79" s="13"/>
      <c r="F79" s="13"/>
      <c r="G79" s="13"/>
      <c r="H79" s="13"/>
      <c r="I79" s="13"/>
      <c r="J79" s="13"/>
      <c r="K79" s="13"/>
      <c r="L79" s="13"/>
    </row>
    <row r="80" spans="1:12" ht="18" customHeight="1" x14ac:dyDescent="0.2">
      <c r="A80" s="13"/>
      <c r="B80" s="13"/>
      <c r="C80" s="13"/>
      <c r="D80" s="13"/>
      <c r="E80" s="13"/>
      <c r="F80" s="13"/>
      <c r="G80" s="13"/>
      <c r="H80" s="13"/>
      <c r="I80" s="13"/>
      <c r="J80" s="13"/>
      <c r="K80" s="13"/>
      <c r="L80" s="13"/>
    </row>
    <row r="81" spans="1:12" ht="18" customHeight="1" x14ac:dyDescent="0.2">
      <c r="A81" s="13"/>
      <c r="B81" s="13"/>
      <c r="C81" s="13"/>
      <c r="D81" s="13"/>
      <c r="E81" s="13"/>
      <c r="F81" s="13"/>
      <c r="G81" s="13"/>
      <c r="H81" s="13"/>
      <c r="I81" s="13"/>
      <c r="J81" s="13"/>
      <c r="K81" s="13"/>
      <c r="L81" s="13"/>
    </row>
    <row r="82" spans="1:12" ht="18" customHeight="1" x14ac:dyDescent="0.2">
      <c r="A82" s="13"/>
      <c r="B82" s="13"/>
      <c r="C82" s="13"/>
      <c r="D82" s="13"/>
      <c r="E82" s="13"/>
      <c r="F82" s="13"/>
      <c r="G82" s="13"/>
      <c r="H82" s="13"/>
      <c r="I82" s="13"/>
      <c r="J82" s="13"/>
      <c r="K82" s="13"/>
      <c r="L82" s="13"/>
    </row>
    <row r="83" spans="1:12" ht="18" customHeight="1" x14ac:dyDescent="0.2">
      <c r="A83" s="13"/>
      <c r="B83" s="13"/>
      <c r="C83" s="13"/>
      <c r="D83" s="13"/>
      <c r="E83" s="13"/>
      <c r="F83" s="13"/>
      <c r="G83" s="13"/>
      <c r="H83" s="13"/>
      <c r="I83" s="13"/>
      <c r="J83" s="13"/>
      <c r="K83" s="13"/>
      <c r="L83" s="13"/>
    </row>
    <row r="84" spans="1:12" ht="18" customHeight="1" x14ac:dyDescent="0.2">
      <c r="A84" s="13"/>
      <c r="B84" s="13"/>
      <c r="C84" s="13"/>
      <c r="D84" s="13"/>
      <c r="E84" s="13"/>
      <c r="F84" s="13"/>
      <c r="G84" s="13"/>
      <c r="H84" s="13"/>
      <c r="I84" s="13"/>
      <c r="J84" s="13"/>
      <c r="K84" s="13"/>
      <c r="L84" s="13"/>
    </row>
    <row r="85" spans="1:12" ht="18" customHeight="1" x14ac:dyDescent="0.2">
      <c r="A85" s="13"/>
      <c r="B85" s="13"/>
      <c r="C85" s="13"/>
      <c r="D85" s="13"/>
      <c r="E85" s="13"/>
      <c r="F85" s="13"/>
      <c r="G85" s="13"/>
      <c r="H85" s="13"/>
      <c r="I85" s="13"/>
      <c r="J85" s="13"/>
      <c r="K85" s="13"/>
      <c r="L85" s="13"/>
    </row>
    <row r="86" spans="1:12" ht="18" customHeight="1" x14ac:dyDescent="0.2">
      <c r="A86" s="13"/>
      <c r="B86" s="13"/>
      <c r="C86" s="13"/>
      <c r="D86" s="13"/>
      <c r="E86" s="13"/>
      <c r="F86" s="13"/>
      <c r="G86" s="13"/>
      <c r="H86" s="13"/>
      <c r="I86" s="13"/>
      <c r="J86" s="13"/>
      <c r="K86" s="13"/>
      <c r="L86" s="13"/>
    </row>
    <row r="87" spans="1:12" ht="18" customHeight="1" x14ac:dyDescent="0.2">
      <c r="A87" s="13"/>
      <c r="B87" s="13"/>
      <c r="C87" s="13"/>
      <c r="D87" s="13"/>
      <c r="E87" s="13"/>
      <c r="F87" s="13"/>
      <c r="G87" s="13"/>
      <c r="H87" s="13"/>
      <c r="I87" s="13"/>
      <c r="J87" s="13"/>
      <c r="K87" s="13"/>
      <c r="L87" s="13"/>
    </row>
    <row r="88" spans="1:12" ht="18" customHeight="1" x14ac:dyDescent="0.2">
      <c r="A88" s="13"/>
      <c r="B88" s="13"/>
      <c r="C88" s="13"/>
      <c r="D88" s="13"/>
      <c r="E88" s="13"/>
      <c r="F88" s="13"/>
      <c r="G88" s="13"/>
      <c r="H88" s="13"/>
      <c r="I88" s="13"/>
      <c r="J88" s="13"/>
      <c r="K88" s="13"/>
      <c r="L88" s="13"/>
    </row>
    <row r="89" spans="1:12" ht="18" customHeight="1" x14ac:dyDescent="0.2">
      <c r="A89" s="13"/>
      <c r="B89" s="13"/>
      <c r="C89" s="13"/>
      <c r="D89" s="13"/>
      <c r="E89" s="13"/>
      <c r="F89" s="13"/>
      <c r="G89" s="13"/>
      <c r="H89" s="13"/>
      <c r="I89" s="13"/>
      <c r="J89" s="13"/>
      <c r="K89" s="13"/>
      <c r="L89" s="13"/>
    </row>
    <row r="90" spans="1:12" ht="18" customHeight="1" x14ac:dyDescent="0.2">
      <c r="A90" s="13"/>
      <c r="B90" s="13"/>
      <c r="C90" s="13"/>
      <c r="D90" s="13"/>
      <c r="E90" s="13"/>
      <c r="F90" s="13"/>
      <c r="G90" s="13"/>
      <c r="H90" s="13"/>
      <c r="I90" s="13"/>
      <c r="J90" s="13"/>
      <c r="K90" s="13"/>
      <c r="L90" s="13"/>
    </row>
    <row r="91" spans="1:12" ht="18" customHeight="1" x14ac:dyDescent="0.2">
      <c r="A91" s="13"/>
      <c r="B91" s="13"/>
      <c r="C91" s="13"/>
      <c r="D91" s="13"/>
      <c r="E91" s="13"/>
      <c r="F91" s="13"/>
      <c r="G91" s="13"/>
      <c r="H91" s="13"/>
      <c r="I91" s="13"/>
      <c r="J91" s="13"/>
      <c r="K91" s="13"/>
      <c r="L91" s="13"/>
    </row>
    <row r="92" spans="1:12" ht="18" customHeight="1" x14ac:dyDescent="0.2">
      <c r="A92" s="13"/>
      <c r="B92" s="13"/>
      <c r="C92" s="13"/>
      <c r="D92" s="13"/>
      <c r="E92" s="13"/>
      <c r="F92" s="13"/>
      <c r="G92" s="13"/>
      <c r="H92" s="13"/>
      <c r="I92" s="13"/>
      <c r="J92" s="13"/>
      <c r="K92" s="13"/>
      <c r="L92" s="13"/>
    </row>
    <row r="93" spans="1:12" ht="18" customHeight="1" x14ac:dyDescent="0.2">
      <c r="A93" s="13"/>
      <c r="B93" s="13"/>
      <c r="C93" s="13"/>
      <c r="D93" s="13"/>
      <c r="E93" s="13"/>
      <c r="F93" s="13"/>
      <c r="G93" s="13"/>
      <c r="H93" s="13"/>
      <c r="I93" s="13"/>
      <c r="J93" s="13"/>
      <c r="K93" s="13"/>
      <c r="L93" s="13"/>
    </row>
    <row r="94" spans="1:12" ht="18" customHeight="1" x14ac:dyDescent="0.2">
      <c r="A94" s="13"/>
      <c r="B94" s="13"/>
      <c r="C94" s="13"/>
      <c r="D94" s="13"/>
      <c r="E94" s="13"/>
      <c r="F94" s="13"/>
      <c r="G94" s="13"/>
      <c r="H94" s="13"/>
      <c r="I94" s="13"/>
      <c r="J94" s="13"/>
      <c r="K94" s="13"/>
      <c r="L94" s="13"/>
    </row>
    <row r="95" spans="1:12" ht="18" customHeight="1" x14ac:dyDescent="0.2">
      <c r="A95" s="13"/>
      <c r="B95" s="13"/>
      <c r="C95" s="13"/>
      <c r="D95" s="13"/>
      <c r="E95" s="13"/>
      <c r="F95" s="13"/>
      <c r="G95" s="13"/>
      <c r="H95" s="13"/>
      <c r="I95" s="13"/>
      <c r="J95" s="13"/>
      <c r="K95" s="13"/>
      <c r="L95" s="13"/>
    </row>
    <row r="96" spans="1:12" ht="18" customHeight="1" x14ac:dyDescent="0.2">
      <c r="A96" s="13"/>
      <c r="B96" s="13"/>
      <c r="C96" s="13"/>
      <c r="D96" s="13"/>
      <c r="E96" s="13"/>
      <c r="F96" s="13"/>
      <c r="G96" s="13"/>
      <c r="H96" s="13"/>
      <c r="I96" s="13"/>
      <c r="J96" s="13"/>
      <c r="K96" s="13"/>
      <c r="L96" s="13"/>
    </row>
    <row r="97" spans="1:12" ht="18" customHeight="1" x14ac:dyDescent="0.2">
      <c r="A97" s="13"/>
      <c r="B97" s="13"/>
      <c r="C97" s="13"/>
      <c r="D97" s="13"/>
      <c r="E97" s="13"/>
      <c r="F97" s="13"/>
      <c r="G97" s="13"/>
      <c r="H97" s="13"/>
      <c r="I97" s="13"/>
      <c r="J97" s="13"/>
      <c r="K97" s="13"/>
      <c r="L97" s="13"/>
    </row>
    <row r="98" spans="1:12" ht="18" customHeight="1" x14ac:dyDescent="0.2">
      <c r="A98" s="13"/>
      <c r="B98" s="13"/>
      <c r="C98" s="13"/>
      <c r="D98" s="13"/>
      <c r="E98" s="13"/>
      <c r="F98" s="13"/>
      <c r="G98" s="13"/>
      <c r="H98" s="13"/>
      <c r="I98" s="13"/>
      <c r="J98" s="13"/>
      <c r="K98" s="13"/>
      <c r="L98" s="13"/>
    </row>
    <row r="99" spans="1:12" ht="18" customHeight="1" x14ac:dyDescent="0.2">
      <c r="A99" s="13"/>
      <c r="B99" s="13"/>
      <c r="C99" s="13"/>
      <c r="D99" s="13"/>
      <c r="E99" s="13"/>
      <c r="F99" s="13"/>
      <c r="G99" s="13"/>
      <c r="H99" s="13"/>
      <c r="I99" s="13"/>
      <c r="J99" s="13"/>
      <c r="K99" s="13"/>
      <c r="L99" s="13"/>
    </row>
    <row r="100" spans="1:12" ht="18" customHeight="1" x14ac:dyDescent="0.2">
      <c r="A100" s="13"/>
      <c r="B100" s="13"/>
      <c r="C100" s="13"/>
      <c r="D100" s="13"/>
      <c r="E100" s="13"/>
      <c r="F100" s="13"/>
      <c r="G100" s="13"/>
      <c r="H100" s="13"/>
      <c r="I100" s="13"/>
      <c r="J100" s="13"/>
      <c r="K100" s="13"/>
      <c r="L100" s="13"/>
    </row>
    <row r="101" spans="1:12" ht="18" customHeight="1" x14ac:dyDescent="0.2">
      <c r="A101" s="13"/>
      <c r="B101" s="13"/>
      <c r="C101" s="13"/>
      <c r="D101" s="13"/>
      <c r="E101" s="13"/>
      <c r="F101" s="13"/>
      <c r="G101" s="13"/>
      <c r="H101" s="13"/>
      <c r="I101" s="13"/>
      <c r="J101" s="13"/>
      <c r="K101" s="13"/>
      <c r="L101" s="13"/>
    </row>
    <row r="102" spans="1:12" ht="18" customHeight="1" x14ac:dyDescent="0.2">
      <c r="A102" s="13"/>
      <c r="B102" s="13"/>
      <c r="C102" s="13"/>
      <c r="D102" s="13"/>
      <c r="E102" s="13"/>
      <c r="F102" s="13"/>
      <c r="G102" s="13"/>
      <c r="H102" s="13"/>
      <c r="I102" s="13"/>
      <c r="J102" s="13"/>
      <c r="K102" s="13"/>
      <c r="L102" s="13"/>
    </row>
    <row r="103" spans="1:12" ht="18" customHeight="1" x14ac:dyDescent="0.2">
      <c r="A103" s="13"/>
      <c r="B103" s="13"/>
      <c r="C103" s="13"/>
      <c r="D103" s="13"/>
      <c r="E103" s="13"/>
      <c r="F103" s="13"/>
      <c r="G103" s="13"/>
      <c r="H103" s="13"/>
      <c r="I103" s="13"/>
      <c r="J103" s="13"/>
      <c r="K103" s="13"/>
      <c r="L103" s="13"/>
    </row>
    <row r="104" spans="1:12" ht="18" customHeight="1" x14ac:dyDescent="0.2">
      <c r="A104" s="13"/>
      <c r="B104" s="13"/>
      <c r="C104" s="13"/>
      <c r="D104" s="13"/>
      <c r="E104" s="13"/>
      <c r="F104" s="13"/>
      <c r="G104" s="13"/>
      <c r="H104" s="13"/>
      <c r="I104" s="13"/>
      <c r="J104" s="13"/>
      <c r="K104" s="13"/>
      <c r="L104" s="13"/>
    </row>
    <row r="105" spans="1:12" ht="18" customHeight="1" x14ac:dyDescent="0.2">
      <c r="A105" s="13"/>
      <c r="B105" s="13"/>
      <c r="C105" s="13"/>
      <c r="D105" s="13"/>
      <c r="E105" s="13"/>
      <c r="F105" s="13"/>
      <c r="G105" s="13"/>
      <c r="H105" s="13"/>
      <c r="I105" s="13"/>
      <c r="J105" s="13"/>
      <c r="K105" s="13"/>
      <c r="L105" s="13"/>
    </row>
    <row r="106" spans="1:12" ht="18" customHeight="1" x14ac:dyDescent="0.2">
      <c r="A106" s="13"/>
      <c r="B106" s="13"/>
      <c r="C106" s="13"/>
      <c r="D106" s="13"/>
      <c r="E106" s="13"/>
      <c r="F106" s="13"/>
      <c r="G106" s="13"/>
      <c r="H106" s="13"/>
      <c r="I106" s="13"/>
      <c r="J106" s="13"/>
      <c r="K106" s="13"/>
      <c r="L106" s="13"/>
    </row>
    <row r="107" spans="1:12" ht="18" customHeight="1" x14ac:dyDescent="0.2">
      <c r="A107" s="13"/>
      <c r="B107" s="13"/>
      <c r="C107" s="13"/>
      <c r="D107" s="13"/>
      <c r="E107" s="13"/>
      <c r="F107" s="13"/>
      <c r="G107" s="13"/>
      <c r="H107" s="13"/>
      <c r="I107" s="13"/>
      <c r="J107" s="13"/>
      <c r="K107" s="13"/>
      <c r="L107" s="13"/>
    </row>
    <row r="108" spans="1:12" ht="18" customHeight="1" x14ac:dyDescent="0.2">
      <c r="A108" s="13"/>
      <c r="B108" s="13"/>
      <c r="C108" s="13"/>
      <c r="D108" s="13"/>
      <c r="E108" s="13"/>
      <c r="F108" s="13"/>
      <c r="G108" s="13"/>
      <c r="H108" s="13"/>
      <c r="I108" s="13"/>
      <c r="J108" s="13"/>
      <c r="K108" s="13"/>
      <c r="L108" s="13"/>
    </row>
    <row r="109" spans="1:12" ht="18" customHeight="1" x14ac:dyDescent="0.2">
      <c r="A109" s="13"/>
      <c r="B109" s="13"/>
      <c r="C109" s="13"/>
      <c r="D109" s="13"/>
      <c r="E109" s="13"/>
      <c r="F109" s="13"/>
      <c r="G109" s="13"/>
      <c r="H109" s="13"/>
      <c r="I109" s="13"/>
      <c r="J109" s="13"/>
      <c r="K109" s="13"/>
      <c r="L109" s="13"/>
    </row>
    <row r="110" spans="1:12" ht="18" customHeight="1" x14ac:dyDescent="0.2">
      <c r="A110" s="13"/>
      <c r="B110" s="13"/>
      <c r="C110" s="13"/>
      <c r="D110" s="13"/>
      <c r="E110" s="13"/>
      <c r="F110" s="13"/>
      <c r="G110" s="13"/>
      <c r="H110" s="13"/>
      <c r="I110" s="13"/>
      <c r="J110" s="13"/>
      <c r="K110" s="13"/>
      <c r="L110" s="13"/>
    </row>
    <row r="111" spans="1:12" ht="18" customHeight="1" x14ac:dyDescent="0.2">
      <c r="A111" s="13"/>
      <c r="B111" s="13"/>
      <c r="C111" s="13"/>
      <c r="D111" s="13"/>
      <c r="E111" s="13"/>
      <c r="F111" s="13"/>
      <c r="G111" s="13"/>
      <c r="H111" s="13"/>
      <c r="I111" s="13"/>
      <c r="J111" s="13"/>
      <c r="K111" s="13"/>
      <c r="L111" s="13"/>
    </row>
    <row r="112" spans="1:12" ht="18" customHeight="1" x14ac:dyDescent="0.2">
      <c r="A112" s="13"/>
      <c r="B112" s="13"/>
      <c r="C112" s="13"/>
      <c r="D112" s="13"/>
      <c r="E112" s="13"/>
      <c r="F112" s="13"/>
      <c r="G112" s="13"/>
      <c r="H112" s="13"/>
      <c r="I112" s="13"/>
      <c r="J112" s="13"/>
      <c r="K112" s="13"/>
      <c r="L112" s="13"/>
    </row>
    <row r="113" spans="1:12" ht="18" customHeight="1" x14ac:dyDescent="0.2">
      <c r="A113" s="13"/>
      <c r="B113" s="13"/>
      <c r="C113" s="13"/>
      <c r="D113" s="13"/>
      <c r="E113" s="13"/>
      <c r="F113" s="13"/>
      <c r="G113" s="13"/>
      <c r="H113" s="13"/>
      <c r="I113" s="13"/>
      <c r="J113" s="13"/>
      <c r="K113" s="13"/>
      <c r="L113" s="13"/>
    </row>
    <row r="114" spans="1:12" ht="18" customHeight="1" x14ac:dyDescent="0.2">
      <c r="A114" s="13"/>
      <c r="B114" s="13"/>
      <c r="C114" s="13"/>
      <c r="D114" s="13"/>
      <c r="E114" s="13"/>
      <c r="F114" s="13"/>
      <c r="G114" s="13"/>
      <c r="H114" s="13"/>
      <c r="I114" s="13"/>
      <c r="J114" s="13"/>
      <c r="K114" s="13"/>
      <c r="L114" s="13"/>
    </row>
    <row r="115" spans="1:12" ht="18" customHeight="1" x14ac:dyDescent="0.2">
      <c r="A115" s="13"/>
      <c r="B115" s="13"/>
      <c r="C115" s="13"/>
      <c r="D115" s="13"/>
      <c r="E115" s="13"/>
      <c r="F115" s="13"/>
      <c r="G115" s="13"/>
      <c r="H115" s="13"/>
      <c r="I115" s="13"/>
      <c r="J115" s="13"/>
      <c r="K115" s="13"/>
      <c r="L115" s="13"/>
    </row>
    <row r="116" spans="1:12" ht="18" customHeight="1" x14ac:dyDescent="0.2">
      <c r="A116" s="13"/>
      <c r="B116" s="13"/>
      <c r="C116" s="13"/>
      <c r="D116" s="13"/>
      <c r="E116" s="13"/>
      <c r="F116" s="13"/>
      <c r="G116" s="13"/>
      <c r="H116" s="13"/>
      <c r="I116" s="13"/>
      <c r="J116" s="13"/>
      <c r="K116" s="13"/>
      <c r="L116" s="13"/>
    </row>
    <row r="117" spans="1:12" ht="18" customHeight="1" x14ac:dyDescent="0.2">
      <c r="A117" s="13"/>
      <c r="B117" s="13"/>
      <c r="C117" s="13"/>
      <c r="D117" s="13"/>
      <c r="E117" s="13"/>
      <c r="F117" s="13"/>
      <c r="G117" s="13"/>
      <c r="H117" s="13"/>
      <c r="I117" s="13"/>
      <c r="J117" s="13"/>
      <c r="K117" s="13"/>
      <c r="L117" s="13"/>
    </row>
    <row r="118" spans="1:12" ht="18" customHeight="1" x14ac:dyDescent="0.2">
      <c r="A118" s="13"/>
      <c r="B118" s="13"/>
      <c r="C118" s="13"/>
      <c r="D118" s="13"/>
      <c r="E118" s="13"/>
      <c r="F118" s="13"/>
      <c r="G118" s="13"/>
      <c r="H118" s="13"/>
      <c r="I118" s="13"/>
      <c r="J118" s="13"/>
      <c r="K118" s="13"/>
      <c r="L118" s="13"/>
    </row>
    <row r="119" spans="1:12" ht="18" customHeight="1" x14ac:dyDescent="0.2">
      <c r="A119" s="13"/>
      <c r="B119" s="13"/>
      <c r="C119" s="13"/>
      <c r="D119" s="13"/>
      <c r="E119" s="13"/>
      <c r="F119" s="13"/>
      <c r="G119" s="13"/>
      <c r="H119" s="13"/>
      <c r="I119" s="13"/>
      <c r="J119" s="13"/>
      <c r="K119" s="13"/>
      <c r="L119" s="13"/>
    </row>
    <row r="120" spans="1:12" ht="18" customHeight="1" x14ac:dyDescent="0.2">
      <c r="A120" s="13"/>
      <c r="B120" s="13"/>
      <c r="C120" s="13"/>
      <c r="D120" s="13"/>
      <c r="E120" s="13"/>
      <c r="F120" s="13"/>
      <c r="G120" s="13"/>
      <c r="H120" s="13"/>
      <c r="I120" s="13"/>
      <c r="J120" s="13"/>
      <c r="K120" s="13"/>
      <c r="L120" s="13"/>
    </row>
    <row r="121" spans="1:12" ht="18" customHeight="1" x14ac:dyDescent="0.2">
      <c r="A121" s="13"/>
      <c r="B121" s="13"/>
      <c r="C121" s="13"/>
      <c r="D121" s="13"/>
      <c r="E121" s="13"/>
      <c r="F121" s="13"/>
      <c r="G121" s="13"/>
      <c r="H121" s="13"/>
      <c r="I121" s="13"/>
      <c r="J121" s="13"/>
      <c r="K121" s="13"/>
      <c r="L121" s="13"/>
    </row>
    <row r="122" spans="1:12" ht="18" customHeight="1" x14ac:dyDescent="0.2">
      <c r="A122" s="13"/>
      <c r="B122" s="13"/>
      <c r="C122" s="13"/>
      <c r="D122" s="13"/>
      <c r="E122" s="13"/>
      <c r="F122" s="13"/>
      <c r="G122" s="13"/>
      <c r="H122" s="13"/>
      <c r="I122" s="13"/>
      <c r="J122" s="13"/>
      <c r="K122" s="13"/>
      <c r="L122" s="13"/>
    </row>
    <row r="123" spans="1:12" ht="18" customHeight="1" x14ac:dyDescent="0.2">
      <c r="A123" s="13"/>
      <c r="B123" s="13"/>
      <c r="C123" s="13"/>
      <c r="D123" s="13"/>
      <c r="E123" s="13"/>
      <c r="F123" s="13"/>
      <c r="G123" s="13"/>
      <c r="H123" s="13"/>
      <c r="I123" s="13"/>
      <c r="J123" s="13"/>
      <c r="K123" s="13"/>
      <c r="L123" s="13"/>
    </row>
    <row r="124" spans="1:12" ht="18" customHeight="1" x14ac:dyDescent="0.2">
      <c r="A124" s="13"/>
      <c r="B124" s="13"/>
      <c r="C124" s="13"/>
      <c r="D124" s="13"/>
      <c r="E124" s="13"/>
      <c r="F124" s="13"/>
      <c r="G124" s="13"/>
      <c r="H124" s="13"/>
      <c r="I124" s="13"/>
      <c r="J124" s="13"/>
      <c r="K124" s="13"/>
      <c r="L124" s="13"/>
    </row>
    <row r="125" spans="1:12" ht="18" customHeight="1" x14ac:dyDescent="0.2">
      <c r="A125" s="13"/>
      <c r="B125" s="13"/>
      <c r="C125" s="13"/>
      <c r="D125" s="13"/>
      <c r="E125" s="13"/>
      <c r="F125" s="13"/>
      <c r="G125" s="13"/>
      <c r="H125" s="13"/>
      <c r="I125" s="13"/>
      <c r="J125" s="13"/>
      <c r="K125" s="13"/>
      <c r="L125" s="13"/>
    </row>
    <row r="126" spans="1:12" ht="18" customHeight="1" x14ac:dyDescent="0.2">
      <c r="A126" s="13"/>
      <c r="B126" s="13"/>
      <c r="C126" s="13"/>
      <c r="D126" s="13"/>
      <c r="E126" s="13"/>
      <c r="F126" s="13"/>
      <c r="G126" s="13"/>
      <c r="H126" s="13"/>
      <c r="I126" s="13"/>
      <c r="J126" s="13"/>
      <c r="K126" s="13"/>
      <c r="L126" s="13"/>
    </row>
    <row r="127" spans="1:12" ht="18" customHeight="1" x14ac:dyDescent="0.2">
      <c r="A127" s="13"/>
      <c r="B127" s="13"/>
      <c r="C127" s="13"/>
      <c r="D127" s="13"/>
      <c r="E127" s="13"/>
      <c r="F127" s="13"/>
      <c r="G127" s="13"/>
      <c r="H127" s="13"/>
      <c r="I127" s="13"/>
      <c r="J127" s="13"/>
      <c r="K127" s="13"/>
      <c r="L127" s="13"/>
    </row>
    <row r="128" spans="1:12" ht="18" customHeight="1" x14ac:dyDescent="0.2">
      <c r="A128" s="13"/>
      <c r="B128" s="13"/>
      <c r="C128" s="13"/>
      <c r="D128" s="13"/>
      <c r="E128" s="13"/>
      <c r="F128" s="13"/>
      <c r="G128" s="13"/>
      <c r="H128" s="13"/>
      <c r="I128" s="13"/>
      <c r="J128" s="13"/>
      <c r="K128" s="13"/>
      <c r="L128" s="13"/>
    </row>
    <row r="129" spans="1:12" ht="18" customHeight="1" x14ac:dyDescent="0.2">
      <c r="A129" s="13"/>
      <c r="B129" s="13"/>
      <c r="C129" s="13"/>
      <c r="D129" s="13"/>
      <c r="E129" s="13"/>
      <c r="F129" s="13"/>
      <c r="G129" s="13"/>
      <c r="H129" s="13"/>
      <c r="I129" s="13"/>
      <c r="J129" s="13"/>
      <c r="K129" s="13"/>
      <c r="L129" s="13"/>
    </row>
    <row r="130" spans="1:12" ht="18" customHeight="1" x14ac:dyDescent="0.2">
      <c r="A130" s="13"/>
      <c r="B130" s="13"/>
      <c r="C130" s="13"/>
      <c r="D130" s="13"/>
      <c r="E130" s="13"/>
      <c r="F130" s="13"/>
      <c r="G130" s="13"/>
      <c r="H130" s="13"/>
      <c r="I130" s="13"/>
      <c r="J130" s="13"/>
      <c r="K130" s="13"/>
      <c r="L130" s="13"/>
    </row>
    <row r="131" spans="1:12" ht="18" customHeight="1" x14ac:dyDescent="0.2">
      <c r="A131" s="13"/>
      <c r="B131" s="13"/>
      <c r="C131" s="13"/>
      <c r="D131" s="13"/>
      <c r="E131" s="13"/>
      <c r="F131" s="13"/>
      <c r="G131" s="13"/>
      <c r="H131" s="13"/>
      <c r="I131" s="13"/>
      <c r="J131" s="13"/>
      <c r="K131" s="13"/>
      <c r="L131" s="13"/>
    </row>
    <row r="132" spans="1:12" ht="18" customHeight="1" x14ac:dyDescent="0.2">
      <c r="A132" s="13"/>
      <c r="B132" s="13"/>
      <c r="C132" s="13"/>
      <c r="D132" s="13"/>
      <c r="E132" s="13"/>
      <c r="F132" s="13"/>
      <c r="G132" s="13"/>
      <c r="H132" s="13"/>
      <c r="I132" s="13"/>
      <c r="J132" s="13"/>
      <c r="K132" s="13"/>
      <c r="L132" s="13"/>
    </row>
    <row r="133" spans="1:12" ht="18" customHeight="1" x14ac:dyDescent="0.2">
      <c r="A133" s="13"/>
      <c r="B133" s="13"/>
      <c r="C133" s="13"/>
      <c r="D133" s="13"/>
      <c r="E133" s="13"/>
      <c r="F133" s="13"/>
      <c r="G133" s="13"/>
      <c r="H133" s="13"/>
      <c r="I133" s="13"/>
      <c r="J133" s="13"/>
      <c r="K133" s="13"/>
      <c r="L133" s="13"/>
    </row>
    <row r="134" spans="1:12" ht="18" customHeight="1" x14ac:dyDescent="0.2">
      <c r="A134" s="13"/>
      <c r="B134" s="13"/>
      <c r="C134" s="13"/>
      <c r="D134" s="13"/>
      <c r="E134" s="13"/>
      <c r="F134" s="13"/>
      <c r="G134" s="13"/>
      <c r="H134" s="13"/>
      <c r="I134" s="13"/>
      <c r="J134" s="13"/>
      <c r="K134" s="13"/>
      <c r="L134" s="13"/>
    </row>
    <row r="135" spans="1:12" ht="18" customHeight="1" x14ac:dyDescent="0.2">
      <c r="A135" s="13"/>
      <c r="B135" s="13"/>
      <c r="C135" s="13"/>
      <c r="D135" s="13"/>
      <c r="E135" s="13"/>
      <c r="F135" s="13"/>
      <c r="G135" s="13"/>
      <c r="H135" s="13"/>
      <c r="I135" s="13"/>
      <c r="J135" s="13"/>
      <c r="K135" s="13"/>
      <c r="L135" s="13"/>
    </row>
    <row r="136" spans="1:12" ht="18" customHeight="1" x14ac:dyDescent="0.2">
      <c r="A136" s="13"/>
      <c r="B136" s="13"/>
      <c r="C136" s="13"/>
      <c r="D136" s="13"/>
      <c r="E136" s="13"/>
      <c r="F136" s="13"/>
      <c r="G136" s="13"/>
      <c r="H136" s="13"/>
      <c r="I136" s="13"/>
      <c r="J136" s="13"/>
      <c r="K136" s="13"/>
      <c r="L136" s="13"/>
    </row>
    <row r="137" spans="1:12" ht="18" customHeight="1" x14ac:dyDescent="0.2">
      <c r="A137" s="13"/>
      <c r="B137" s="13"/>
      <c r="C137" s="13"/>
      <c r="D137" s="13"/>
      <c r="E137" s="13"/>
      <c r="F137" s="13"/>
      <c r="G137" s="13"/>
      <c r="H137" s="13"/>
      <c r="I137" s="13"/>
      <c r="J137" s="13"/>
      <c r="K137" s="13"/>
      <c r="L137" s="13"/>
    </row>
    <row r="138" spans="1:12" ht="18" customHeight="1" x14ac:dyDescent="0.2">
      <c r="A138" s="13"/>
      <c r="B138" s="13"/>
      <c r="C138" s="13"/>
      <c r="D138" s="13"/>
      <c r="E138" s="13"/>
      <c r="F138" s="13"/>
      <c r="G138" s="13"/>
      <c r="H138" s="13"/>
      <c r="I138" s="13"/>
      <c r="J138" s="13"/>
      <c r="K138" s="13"/>
      <c r="L138" s="13"/>
    </row>
    <row r="139" spans="1:12" ht="18" customHeight="1" x14ac:dyDescent="0.2">
      <c r="A139" s="13"/>
      <c r="B139" s="13"/>
      <c r="C139" s="13"/>
      <c r="D139" s="13"/>
      <c r="E139" s="13"/>
      <c r="F139" s="13"/>
      <c r="G139" s="13"/>
      <c r="H139" s="13"/>
      <c r="I139" s="13"/>
      <c r="J139" s="13"/>
      <c r="K139" s="13"/>
      <c r="L139" s="13"/>
    </row>
    <row r="140" spans="1:12" ht="18" customHeight="1" x14ac:dyDescent="0.2">
      <c r="A140" s="13"/>
      <c r="B140" s="13"/>
      <c r="C140" s="13"/>
      <c r="D140" s="13"/>
      <c r="E140" s="13"/>
      <c r="F140" s="13"/>
      <c r="G140" s="13"/>
      <c r="H140" s="13"/>
      <c r="I140" s="13"/>
      <c r="J140" s="13"/>
      <c r="K140" s="13"/>
      <c r="L140" s="13"/>
    </row>
    <row r="141" spans="1:12" ht="18" customHeight="1" x14ac:dyDescent="0.2">
      <c r="A141" s="13"/>
      <c r="B141" s="13"/>
      <c r="C141" s="13"/>
      <c r="D141" s="13"/>
      <c r="E141" s="13"/>
      <c r="F141" s="13"/>
      <c r="G141" s="13"/>
      <c r="H141" s="13"/>
      <c r="I141" s="13"/>
      <c r="J141" s="13"/>
      <c r="K141" s="13"/>
      <c r="L141" s="13"/>
    </row>
    <row r="142" spans="1:12" ht="18" customHeight="1" x14ac:dyDescent="0.2">
      <c r="A142" s="13"/>
      <c r="B142" s="13"/>
      <c r="C142" s="13"/>
      <c r="D142" s="13"/>
      <c r="E142" s="13"/>
      <c r="F142" s="13"/>
      <c r="G142" s="13"/>
      <c r="H142" s="13"/>
      <c r="I142" s="13"/>
      <c r="J142" s="13"/>
      <c r="K142" s="13"/>
      <c r="L142" s="13"/>
    </row>
    <row r="143" spans="1:12" ht="18" customHeight="1" x14ac:dyDescent="0.2">
      <c r="A143" s="13"/>
      <c r="B143" s="13"/>
      <c r="C143" s="13"/>
      <c r="D143" s="13"/>
      <c r="E143" s="13"/>
      <c r="F143" s="13"/>
      <c r="G143" s="13"/>
      <c r="H143" s="13"/>
      <c r="I143" s="13"/>
      <c r="J143" s="13"/>
      <c r="K143" s="13"/>
      <c r="L143" s="13"/>
    </row>
    <row r="144" spans="1:12" ht="18" customHeight="1" x14ac:dyDescent="0.2">
      <c r="A144" s="13"/>
      <c r="B144" s="13"/>
      <c r="C144" s="13"/>
      <c r="D144" s="13"/>
      <c r="E144" s="13"/>
      <c r="F144" s="13"/>
      <c r="G144" s="13"/>
      <c r="H144" s="13"/>
      <c r="I144" s="13"/>
      <c r="J144" s="13"/>
      <c r="K144" s="13"/>
      <c r="L144" s="13"/>
    </row>
    <row r="145" spans="1:12" ht="18" customHeight="1" x14ac:dyDescent="0.2">
      <c r="A145" s="13"/>
      <c r="B145" s="13"/>
      <c r="C145" s="13"/>
      <c r="D145" s="13"/>
      <c r="E145" s="13"/>
      <c r="F145" s="13"/>
      <c r="G145" s="13"/>
      <c r="H145" s="13"/>
      <c r="I145" s="13"/>
      <c r="J145" s="13"/>
      <c r="K145" s="13"/>
      <c r="L145" s="13"/>
    </row>
    <row r="146" spans="1:12" ht="18" customHeight="1" x14ac:dyDescent="0.2">
      <c r="A146" s="13"/>
      <c r="B146" s="13"/>
      <c r="C146" s="13"/>
      <c r="D146" s="13"/>
      <c r="E146" s="13"/>
      <c r="F146" s="13"/>
      <c r="G146" s="13"/>
      <c r="H146" s="13"/>
      <c r="I146" s="13"/>
      <c r="J146" s="13"/>
      <c r="K146" s="13"/>
      <c r="L146" s="13"/>
    </row>
    <row r="147" spans="1:12" ht="18" customHeight="1" x14ac:dyDescent="0.2">
      <c r="A147" s="13"/>
      <c r="B147" s="13"/>
      <c r="C147" s="13"/>
      <c r="D147" s="13"/>
      <c r="E147" s="13"/>
      <c r="F147" s="13"/>
      <c r="G147" s="13"/>
      <c r="H147" s="13"/>
      <c r="I147" s="13"/>
      <c r="J147" s="13"/>
      <c r="K147" s="13"/>
      <c r="L147" s="13"/>
    </row>
    <row r="148" spans="1:12" ht="18" customHeight="1" x14ac:dyDescent="0.2">
      <c r="A148" s="13"/>
      <c r="B148" s="13"/>
      <c r="C148" s="13"/>
      <c r="D148" s="13"/>
      <c r="E148" s="13"/>
      <c r="F148" s="13"/>
      <c r="G148" s="13"/>
      <c r="H148" s="13"/>
      <c r="I148" s="13"/>
      <c r="J148" s="13"/>
      <c r="K148" s="13"/>
      <c r="L148" s="13"/>
    </row>
    <row r="149" spans="1:12" ht="18" customHeight="1" x14ac:dyDescent="0.2">
      <c r="A149" s="13"/>
      <c r="B149" s="13"/>
      <c r="C149" s="13"/>
      <c r="D149" s="13"/>
      <c r="E149" s="13"/>
      <c r="F149" s="13"/>
      <c r="G149" s="13"/>
      <c r="H149" s="13"/>
      <c r="I149" s="13"/>
      <c r="J149" s="13"/>
      <c r="K149" s="13"/>
      <c r="L149" s="13"/>
    </row>
    <row r="150" spans="1:12" ht="18" customHeight="1" x14ac:dyDescent="0.2">
      <c r="A150" s="13"/>
      <c r="B150" s="13"/>
      <c r="C150" s="13"/>
      <c r="D150" s="13"/>
      <c r="E150" s="13"/>
      <c r="F150" s="13"/>
      <c r="G150" s="13"/>
      <c r="H150" s="13"/>
      <c r="I150" s="13"/>
      <c r="J150" s="13"/>
      <c r="K150" s="13"/>
      <c r="L150" s="13"/>
    </row>
  </sheetData>
  <mergeCells count="8">
    <mergeCell ref="A54:F54"/>
    <mergeCell ref="A2:F3"/>
    <mergeCell ref="A28:F28"/>
    <mergeCell ref="A1:F1"/>
    <mergeCell ref="A5:F5"/>
    <mergeCell ref="A12:F12"/>
    <mergeCell ref="A20:F20"/>
    <mergeCell ref="A43:F4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7"/>
  <sheetViews>
    <sheetView showGridLines="0" workbookViewId="0">
      <pane ySplit="7" topLeftCell="A8" activePane="bottomLeft" state="frozen"/>
      <selection pane="bottomLeft" sqref="A1:J1"/>
    </sheetView>
  </sheetViews>
  <sheetFormatPr baseColWidth="10" defaultColWidth="8.83203125" defaultRowHeight="15" x14ac:dyDescent="0.2"/>
  <cols>
    <col min="1" max="2" width="28" customWidth="1"/>
    <col min="3" max="3" width="26" customWidth="1"/>
    <col min="4" max="4" width="20" customWidth="1"/>
    <col min="5" max="5" width="12" customWidth="1"/>
    <col min="6" max="6" width="58" customWidth="1"/>
    <col min="7" max="7" width="38" customWidth="1"/>
    <col min="8" max="8" width="58" customWidth="1"/>
    <col min="9" max="9" width="20" customWidth="1"/>
    <col min="10" max="10" width="46" customWidth="1"/>
  </cols>
  <sheetData>
    <row r="1" spans="1:10" ht="28" customHeight="1" x14ac:dyDescent="0.2">
      <c r="A1" s="31" t="s">
        <v>194</v>
      </c>
      <c r="B1" s="23"/>
      <c r="C1" s="23"/>
      <c r="D1" s="23"/>
      <c r="E1" s="23"/>
      <c r="F1" s="23"/>
      <c r="G1" s="23"/>
      <c r="H1" s="23"/>
      <c r="I1" s="23"/>
      <c r="J1" s="23"/>
    </row>
    <row r="2" spans="1:10" ht="24" customHeight="1" x14ac:dyDescent="0.2">
      <c r="A2" s="35" t="s">
        <v>195</v>
      </c>
      <c r="B2" s="23"/>
      <c r="C2" s="23"/>
      <c r="D2" s="23"/>
      <c r="E2" s="23"/>
      <c r="F2" s="23"/>
      <c r="G2" s="23"/>
      <c r="H2" s="23"/>
      <c r="I2" s="23"/>
      <c r="J2" s="23"/>
    </row>
    <row r="3" spans="1:10" ht="24" customHeight="1" x14ac:dyDescent="0.2">
      <c r="A3" s="8" t="s">
        <v>181</v>
      </c>
      <c r="B3" s="32" t="s">
        <v>196</v>
      </c>
      <c r="C3" s="33"/>
      <c r="D3" s="33"/>
      <c r="E3" s="33"/>
      <c r="F3" s="33"/>
      <c r="G3" s="33"/>
      <c r="H3" s="33"/>
      <c r="I3" s="33"/>
      <c r="J3" s="34"/>
    </row>
    <row r="4" spans="1:10" ht="24" customHeight="1" x14ac:dyDescent="0.2">
      <c r="A4" s="10"/>
      <c r="B4" s="32"/>
      <c r="C4" s="33"/>
      <c r="D4" s="33"/>
      <c r="E4" s="33"/>
      <c r="F4" s="33"/>
      <c r="G4" s="33"/>
      <c r="H4" s="33"/>
      <c r="I4" s="33"/>
      <c r="J4" s="34"/>
    </row>
    <row r="5" spans="1:10" ht="24" customHeight="1" x14ac:dyDescent="0.2">
      <c r="A5" s="8"/>
      <c r="B5" s="32"/>
      <c r="C5" s="33"/>
      <c r="D5" s="33"/>
      <c r="E5" s="33"/>
      <c r="F5" s="33"/>
      <c r="G5" s="33"/>
      <c r="H5" s="33"/>
      <c r="I5" s="33"/>
      <c r="J5" s="34"/>
    </row>
    <row r="6" spans="1:10" ht="24" customHeight="1" x14ac:dyDescent="0.2">
      <c r="A6" s="10" t="s">
        <v>197</v>
      </c>
      <c r="B6" s="32" t="s">
        <v>198</v>
      </c>
      <c r="C6" s="33"/>
      <c r="D6" s="33"/>
      <c r="E6" s="33"/>
      <c r="F6" s="33"/>
      <c r="G6" s="33"/>
      <c r="H6" s="33"/>
      <c r="I6" s="33"/>
      <c r="J6" s="34"/>
    </row>
    <row r="7" spans="1:10" ht="34" customHeight="1" x14ac:dyDescent="0.2">
      <c r="A7" s="11" t="s">
        <v>199</v>
      </c>
      <c r="B7" s="11" t="s">
        <v>200</v>
      </c>
      <c r="C7" s="11" t="s">
        <v>201</v>
      </c>
      <c r="D7" s="11" t="s">
        <v>202</v>
      </c>
      <c r="E7" s="11" t="s">
        <v>203</v>
      </c>
      <c r="F7" s="11" t="s">
        <v>204</v>
      </c>
      <c r="G7" s="11" t="s">
        <v>205</v>
      </c>
      <c r="H7" s="11" t="s">
        <v>206</v>
      </c>
      <c r="I7" s="11" t="s">
        <v>207</v>
      </c>
      <c r="J7" s="11" t="s">
        <v>77</v>
      </c>
    </row>
    <row r="8" spans="1:10" ht="34" customHeight="1" x14ac:dyDescent="0.2">
      <c r="A8" s="12" t="s">
        <v>208</v>
      </c>
      <c r="B8" s="12" t="s">
        <v>209</v>
      </c>
      <c r="C8" s="12" t="s">
        <v>210</v>
      </c>
      <c r="D8" s="12"/>
      <c r="E8" s="12"/>
      <c r="F8" s="12" t="s">
        <v>211</v>
      </c>
      <c r="G8" s="12" t="s">
        <v>212</v>
      </c>
      <c r="H8" s="12" t="s">
        <v>213</v>
      </c>
      <c r="I8" s="12" t="s">
        <v>214</v>
      </c>
      <c r="J8" s="12"/>
    </row>
    <row r="9" spans="1:10" ht="34" customHeight="1" x14ac:dyDescent="0.2">
      <c r="A9" s="9" t="s">
        <v>208</v>
      </c>
      <c r="B9" s="9" t="s">
        <v>215</v>
      </c>
      <c r="C9" s="9" t="s">
        <v>210</v>
      </c>
      <c r="D9" s="9"/>
      <c r="E9" s="9"/>
      <c r="F9" s="9" t="s">
        <v>216</v>
      </c>
      <c r="G9" s="9" t="s">
        <v>212</v>
      </c>
      <c r="H9" s="9" t="s">
        <v>217</v>
      </c>
      <c r="I9" s="9" t="s">
        <v>214</v>
      </c>
      <c r="J9" s="9"/>
    </row>
    <row r="10" spans="1:10" ht="34" customHeight="1" x14ac:dyDescent="0.2">
      <c r="A10" s="12" t="s">
        <v>208</v>
      </c>
      <c r="B10" s="12" t="s">
        <v>218</v>
      </c>
      <c r="C10" s="12" t="s">
        <v>210</v>
      </c>
      <c r="D10" s="12"/>
      <c r="E10" s="12" t="s">
        <v>219</v>
      </c>
      <c r="F10" s="12" t="s">
        <v>220</v>
      </c>
      <c r="G10" s="12" t="s">
        <v>221</v>
      </c>
      <c r="H10" s="12" t="s">
        <v>222</v>
      </c>
      <c r="I10" s="12" t="s">
        <v>214</v>
      </c>
      <c r="J10" s="12"/>
    </row>
    <row r="11" spans="1:10" ht="34" customHeight="1" x14ac:dyDescent="0.2">
      <c r="A11" s="9" t="s">
        <v>208</v>
      </c>
      <c r="B11" s="9" t="s">
        <v>218</v>
      </c>
      <c r="C11" s="9" t="s">
        <v>210</v>
      </c>
      <c r="D11" s="9"/>
      <c r="E11" s="9" t="s">
        <v>223</v>
      </c>
      <c r="F11" s="9" t="s">
        <v>224</v>
      </c>
      <c r="G11" s="9" t="s">
        <v>221</v>
      </c>
      <c r="H11" s="9" t="s">
        <v>222</v>
      </c>
      <c r="I11" s="9" t="s">
        <v>214</v>
      </c>
      <c r="J11" s="9"/>
    </row>
    <row r="12" spans="1:10" ht="34" customHeight="1" x14ac:dyDescent="0.2">
      <c r="A12" s="12" t="s">
        <v>208</v>
      </c>
      <c r="B12" s="12" t="s">
        <v>218</v>
      </c>
      <c r="C12" s="12" t="s">
        <v>210</v>
      </c>
      <c r="D12" s="12"/>
      <c r="E12" s="12" t="s">
        <v>225</v>
      </c>
      <c r="F12" s="12" t="s">
        <v>226</v>
      </c>
      <c r="G12" s="12" t="s">
        <v>221</v>
      </c>
      <c r="H12" s="12" t="s">
        <v>222</v>
      </c>
      <c r="I12" s="12" t="s">
        <v>214</v>
      </c>
      <c r="J12" s="12"/>
    </row>
    <row r="13" spans="1:10" ht="34" customHeight="1" x14ac:dyDescent="0.2">
      <c r="A13" s="9" t="s">
        <v>208</v>
      </c>
      <c r="B13" s="9" t="s">
        <v>227</v>
      </c>
      <c r="C13" s="9" t="s">
        <v>210</v>
      </c>
      <c r="D13" s="9"/>
      <c r="E13" s="9"/>
      <c r="F13" s="9" t="s">
        <v>228</v>
      </c>
      <c r="G13" s="9" t="s">
        <v>229</v>
      </c>
      <c r="H13" s="9" t="s">
        <v>230</v>
      </c>
      <c r="I13" s="9" t="s">
        <v>214</v>
      </c>
      <c r="J13" s="9"/>
    </row>
    <row r="14" spans="1:10" ht="34" customHeight="1" x14ac:dyDescent="0.2">
      <c r="A14" s="12" t="s">
        <v>208</v>
      </c>
      <c r="B14" s="12" t="s">
        <v>231</v>
      </c>
      <c r="C14" s="12" t="s">
        <v>210</v>
      </c>
      <c r="D14" s="12"/>
      <c r="E14" s="12"/>
      <c r="F14" s="12" t="s">
        <v>232</v>
      </c>
      <c r="G14" s="12" t="s">
        <v>233</v>
      </c>
      <c r="H14" s="12" t="s">
        <v>230</v>
      </c>
      <c r="I14" s="12" t="s">
        <v>214</v>
      </c>
      <c r="J14" s="12"/>
    </row>
    <row r="15" spans="1:10" ht="34" customHeight="1" x14ac:dyDescent="0.2">
      <c r="A15" s="9" t="s">
        <v>208</v>
      </c>
      <c r="B15" s="9" t="s">
        <v>234</v>
      </c>
      <c r="C15" s="9" t="s">
        <v>210</v>
      </c>
      <c r="D15" s="9"/>
      <c r="E15" s="9"/>
      <c r="F15" s="9" t="s">
        <v>235</v>
      </c>
      <c r="G15" s="9" t="s">
        <v>236</v>
      </c>
      <c r="H15" s="9" t="s">
        <v>230</v>
      </c>
      <c r="I15" s="9" t="s">
        <v>214</v>
      </c>
      <c r="J15" s="9"/>
    </row>
    <row r="16" spans="1:10" ht="34" customHeight="1" x14ac:dyDescent="0.2">
      <c r="A16" s="12" t="s">
        <v>208</v>
      </c>
      <c r="B16" s="12" t="s">
        <v>237</v>
      </c>
      <c r="C16" s="12" t="s">
        <v>210</v>
      </c>
      <c r="D16" s="12"/>
      <c r="E16" s="12"/>
      <c r="F16" s="12" t="s">
        <v>238</v>
      </c>
      <c r="G16" s="12" t="s">
        <v>239</v>
      </c>
      <c r="H16" s="12" t="s">
        <v>230</v>
      </c>
      <c r="I16" s="12" t="s">
        <v>214</v>
      </c>
      <c r="J16" s="12"/>
    </row>
    <row r="17" spans="1:10" ht="34" customHeight="1" x14ac:dyDescent="0.2">
      <c r="A17" s="9" t="s">
        <v>152</v>
      </c>
      <c r="B17" s="9" t="s">
        <v>240</v>
      </c>
      <c r="C17" s="9" t="s">
        <v>241</v>
      </c>
      <c r="D17" s="9" t="s">
        <v>242</v>
      </c>
      <c r="E17" s="9" t="s">
        <v>243</v>
      </c>
      <c r="F17" s="9" t="s">
        <v>244</v>
      </c>
      <c r="G17" s="9" t="s">
        <v>245</v>
      </c>
      <c r="H17" s="9" t="s">
        <v>246</v>
      </c>
      <c r="I17" s="9" t="s">
        <v>214</v>
      </c>
      <c r="J17" s="9"/>
    </row>
    <row r="18" spans="1:10" ht="34" customHeight="1" x14ac:dyDescent="0.2">
      <c r="A18" s="12" t="s">
        <v>152</v>
      </c>
      <c r="B18" s="12" t="s">
        <v>240</v>
      </c>
      <c r="C18" s="12" t="s">
        <v>241</v>
      </c>
      <c r="D18" s="12" t="s">
        <v>247</v>
      </c>
      <c r="E18" s="12" t="s">
        <v>248</v>
      </c>
      <c r="F18" s="12" t="s">
        <v>249</v>
      </c>
      <c r="G18" s="12" t="s">
        <v>245</v>
      </c>
      <c r="H18" s="12" t="s">
        <v>246</v>
      </c>
      <c r="I18" s="12" t="s">
        <v>214</v>
      </c>
      <c r="J18" s="12"/>
    </row>
    <row r="19" spans="1:10" ht="34" customHeight="1" x14ac:dyDescent="0.2">
      <c r="A19" s="9" t="s">
        <v>152</v>
      </c>
      <c r="B19" s="9" t="s">
        <v>240</v>
      </c>
      <c r="C19" s="9" t="s">
        <v>241</v>
      </c>
      <c r="D19" s="9" t="s">
        <v>250</v>
      </c>
      <c r="E19" s="9" t="s">
        <v>251</v>
      </c>
      <c r="F19" s="9" t="s">
        <v>252</v>
      </c>
      <c r="G19" s="9" t="s">
        <v>245</v>
      </c>
      <c r="H19" s="9" t="s">
        <v>246</v>
      </c>
      <c r="I19" s="9" t="s">
        <v>214</v>
      </c>
      <c r="J19" s="9"/>
    </row>
    <row r="20" spans="1:10" ht="34" customHeight="1" x14ac:dyDescent="0.2">
      <c r="A20" s="12" t="s">
        <v>152</v>
      </c>
      <c r="B20" s="12" t="s">
        <v>240</v>
      </c>
      <c r="C20" s="12" t="s">
        <v>241</v>
      </c>
      <c r="D20" s="12" t="s">
        <v>253</v>
      </c>
      <c r="E20" s="12" t="s">
        <v>254</v>
      </c>
      <c r="F20" s="12" t="s">
        <v>255</v>
      </c>
      <c r="G20" s="12" t="s">
        <v>245</v>
      </c>
      <c r="H20" s="12" t="s">
        <v>246</v>
      </c>
      <c r="I20" s="12" t="s">
        <v>214</v>
      </c>
      <c r="J20" s="12"/>
    </row>
    <row r="21" spans="1:10" ht="34" customHeight="1" x14ac:dyDescent="0.2">
      <c r="A21" s="9" t="s">
        <v>152</v>
      </c>
      <c r="B21" s="9" t="s">
        <v>240</v>
      </c>
      <c r="C21" s="9" t="s">
        <v>241</v>
      </c>
      <c r="D21" s="9" t="s">
        <v>256</v>
      </c>
      <c r="E21" s="9" t="s">
        <v>257</v>
      </c>
      <c r="F21" s="9" t="s">
        <v>258</v>
      </c>
      <c r="G21" s="9" t="s">
        <v>245</v>
      </c>
      <c r="H21" s="9" t="s">
        <v>246</v>
      </c>
      <c r="I21" s="9" t="s">
        <v>214</v>
      </c>
      <c r="J21" s="9"/>
    </row>
    <row r="22" spans="1:10" ht="34" customHeight="1" x14ac:dyDescent="0.2">
      <c r="A22" s="12" t="s">
        <v>152</v>
      </c>
      <c r="B22" s="12" t="s">
        <v>259</v>
      </c>
      <c r="C22" s="12" t="s">
        <v>241</v>
      </c>
      <c r="D22" s="12" t="s">
        <v>260</v>
      </c>
      <c r="E22" s="12" t="s">
        <v>243</v>
      </c>
      <c r="F22" s="12" t="s">
        <v>261</v>
      </c>
      <c r="G22" s="12" t="s">
        <v>245</v>
      </c>
      <c r="H22" s="12" t="s">
        <v>246</v>
      </c>
      <c r="I22" s="12" t="s">
        <v>214</v>
      </c>
      <c r="J22" s="12"/>
    </row>
    <row r="23" spans="1:10" ht="34" customHeight="1" x14ac:dyDescent="0.2">
      <c r="A23" s="9" t="s">
        <v>152</v>
      </c>
      <c r="B23" s="9" t="s">
        <v>259</v>
      </c>
      <c r="C23" s="9" t="s">
        <v>241</v>
      </c>
      <c r="D23" s="9" t="s">
        <v>262</v>
      </c>
      <c r="E23" s="9" t="s">
        <v>248</v>
      </c>
      <c r="F23" s="9" t="s">
        <v>263</v>
      </c>
      <c r="G23" s="9" t="s">
        <v>245</v>
      </c>
      <c r="H23" s="9" t="s">
        <v>246</v>
      </c>
      <c r="I23" s="9" t="s">
        <v>214</v>
      </c>
      <c r="J23" s="9"/>
    </row>
    <row r="24" spans="1:10" ht="34" customHeight="1" x14ac:dyDescent="0.2">
      <c r="A24" s="12" t="s">
        <v>152</v>
      </c>
      <c r="B24" s="12" t="s">
        <v>259</v>
      </c>
      <c r="C24" s="12" t="s">
        <v>241</v>
      </c>
      <c r="D24" s="12" t="s">
        <v>264</v>
      </c>
      <c r="E24" s="12" t="s">
        <v>251</v>
      </c>
      <c r="F24" s="12" t="s">
        <v>265</v>
      </c>
      <c r="G24" s="12" t="s">
        <v>245</v>
      </c>
      <c r="H24" s="12" t="s">
        <v>246</v>
      </c>
      <c r="I24" s="12" t="s">
        <v>214</v>
      </c>
      <c r="J24" s="12"/>
    </row>
    <row r="25" spans="1:10" ht="34" customHeight="1" x14ac:dyDescent="0.2">
      <c r="A25" s="9" t="s">
        <v>152</v>
      </c>
      <c r="B25" s="9" t="s">
        <v>259</v>
      </c>
      <c r="C25" s="9" t="s">
        <v>241</v>
      </c>
      <c r="D25" s="9" t="s">
        <v>266</v>
      </c>
      <c r="E25" s="9" t="s">
        <v>254</v>
      </c>
      <c r="F25" s="9" t="s">
        <v>267</v>
      </c>
      <c r="G25" s="9" t="s">
        <v>245</v>
      </c>
      <c r="H25" s="9" t="s">
        <v>246</v>
      </c>
      <c r="I25" s="9" t="s">
        <v>214</v>
      </c>
      <c r="J25" s="9"/>
    </row>
    <row r="26" spans="1:10" ht="34" customHeight="1" x14ac:dyDescent="0.2">
      <c r="A26" s="12" t="s">
        <v>152</v>
      </c>
      <c r="B26" s="12" t="s">
        <v>259</v>
      </c>
      <c r="C26" s="12" t="s">
        <v>241</v>
      </c>
      <c r="D26" s="12" t="s">
        <v>268</v>
      </c>
      <c r="E26" s="12" t="s">
        <v>257</v>
      </c>
      <c r="F26" s="12" t="s">
        <v>269</v>
      </c>
      <c r="G26" s="12" t="s">
        <v>245</v>
      </c>
      <c r="H26" s="12" t="s">
        <v>246</v>
      </c>
      <c r="I26" s="12" t="s">
        <v>214</v>
      </c>
      <c r="J26" s="12"/>
    </row>
    <row r="27" spans="1:10" ht="34" customHeight="1" x14ac:dyDescent="0.2">
      <c r="A27" s="9" t="s">
        <v>152</v>
      </c>
      <c r="B27" s="9" t="s">
        <v>270</v>
      </c>
      <c r="C27" s="9" t="s">
        <v>241</v>
      </c>
      <c r="D27" s="9" t="s">
        <v>271</v>
      </c>
      <c r="E27" s="9" t="s">
        <v>243</v>
      </c>
      <c r="F27" s="9" t="s">
        <v>272</v>
      </c>
      <c r="G27" s="9" t="s">
        <v>245</v>
      </c>
      <c r="H27" s="9" t="s">
        <v>246</v>
      </c>
      <c r="I27" s="9" t="s">
        <v>214</v>
      </c>
      <c r="J27" s="9"/>
    </row>
    <row r="28" spans="1:10" ht="34" customHeight="1" x14ac:dyDescent="0.2">
      <c r="A28" s="12" t="s">
        <v>152</v>
      </c>
      <c r="B28" s="12" t="s">
        <v>270</v>
      </c>
      <c r="C28" s="12" t="s">
        <v>241</v>
      </c>
      <c r="D28" s="12" t="s">
        <v>273</v>
      </c>
      <c r="E28" s="12" t="s">
        <v>248</v>
      </c>
      <c r="F28" s="12" t="s">
        <v>274</v>
      </c>
      <c r="G28" s="12" t="s">
        <v>245</v>
      </c>
      <c r="H28" s="12" t="s">
        <v>246</v>
      </c>
      <c r="I28" s="12" t="s">
        <v>214</v>
      </c>
      <c r="J28" s="12"/>
    </row>
    <row r="29" spans="1:10" ht="34" customHeight="1" x14ac:dyDescent="0.2">
      <c r="A29" s="9" t="s">
        <v>152</v>
      </c>
      <c r="B29" s="9" t="s">
        <v>270</v>
      </c>
      <c r="C29" s="9" t="s">
        <v>241</v>
      </c>
      <c r="D29" s="9" t="s">
        <v>275</v>
      </c>
      <c r="E29" s="9" t="s">
        <v>251</v>
      </c>
      <c r="F29" s="9" t="s">
        <v>276</v>
      </c>
      <c r="G29" s="9" t="s">
        <v>245</v>
      </c>
      <c r="H29" s="9" t="s">
        <v>246</v>
      </c>
      <c r="I29" s="9" t="s">
        <v>214</v>
      </c>
      <c r="J29" s="9"/>
    </row>
    <row r="30" spans="1:10" ht="34" customHeight="1" x14ac:dyDescent="0.2">
      <c r="A30" s="12" t="s">
        <v>152</v>
      </c>
      <c r="B30" s="12" t="s">
        <v>270</v>
      </c>
      <c r="C30" s="12" t="s">
        <v>241</v>
      </c>
      <c r="D30" s="12" t="s">
        <v>277</v>
      </c>
      <c r="E30" s="12" t="s">
        <v>254</v>
      </c>
      <c r="F30" s="12" t="s">
        <v>278</v>
      </c>
      <c r="G30" s="12" t="s">
        <v>245</v>
      </c>
      <c r="H30" s="12" t="s">
        <v>246</v>
      </c>
      <c r="I30" s="12" t="s">
        <v>214</v>
      </c>
      <c r="J30" s="12"/>
    </row>
    <row r="31" spans="1:10" ht="34" customHeight="1" x14ac:dyDescent="0.2">
      <c r="A31" s="9" t="s">
        <v>152</v>
      </c>
      <c r="B31" s="9" t="s">
        <v>270</v>
      </c>
      <c r="C31" s="9" t="s">
        <v>241</v>
      </c>
      <c r="D31" s="9" t="s">
        <v>279</v>
      </c>
      <c r="E31" s="9" t="s">
        <v>257</v>
      </c>
      <c r="F31" s="9" t="s">
        <v>280</v>
      </c>
      <c r="G31" s="9" t="s">
        <v>245</v>
      </c>
      <c r="H31" s="9" t="s">
        <v>246</v>
      </c>
      <c r="I31" s="9" t="s">
        <v>214</v>
      </c>
      <c r="J31" s="9"/>
    </row>
    <row r="32" spans="1:10" ht="34" customHeight="1" x14ac:dyDescent="0.2">
      <c r="A32" s="12" t="s">
        <v>281</v>
      </c>
      <c r="B32" s="12" t="s">
        <v>282</v>
      </c>
      <c r="C32" s="12" t="s">
        <v>283</v>
      </c>
      <c r="D32" s="12" t="s">
        <v>284</v>
      </c>
      <c r="E32" s="12" t="s">
        <v>243</v>
      </c>
      <c r="F32" s="12" t="s">
        <v>285</v>
      </c>
      <c r="G32" s="12" t="s">
        <v>245</v>
      </c>
      <c r="H32" s="12" t="s">
        <v>286</v>
      </c>
      <c r="I32" s="12" t="s">
        <v>214</v>
      </c>
      <c r="J32" s="12"/>
    </row>
    <row r="33" spans="1:10" ht="34" customHeight="1" x14ac:dyDescent="0.2">
      <c r="A33" s="9" t="s">
        <v>281</v>
      </c>
      <c r="B33" s="9" t="s">
        <v>282</v>
      </c>
      <c r="C33" s="9" t="s">
        <v>283</v>
      </c>
      <c r="D33" s="9" t="s">
        <v>287</v>
      </c>
      <c r="E33" s="9" t="s">
        <v>248</v>
      </c>
      <c r="F33" s="9" t="s">
        <v>288</v>
      </c>
      <c r="G33" s="9" t="s">
        <v>245</v>
      </c>
      <c r="H33" s="9" t="s">
        <v>289</v>
      </c>
      <c r="I33" s="9" t="s">
        <v>214</v>
      </c>
      <c r="J33" s="9"/>
    </row>
    <row r="34" spans="1:10" ht="34" customHeight="1" x14ac:dyDescent="0.2">
      <c r="A34" s="12" t="s">
        <v>281</v>
      </c>
      <c r="B34" s="12" t="s">
        <v>282</v>
      </c>
      <c r="C34" s="12" t="s">
        <v>283</v>
      </c>
      <c r="D34" s="12" t="s">
        <v>290</v>
      </c>
      <c r="E34" s="12" t="s">
        <v>251</v>
      </c>
      <c r="F34" s="12" t="s">
        <v>291</v>
      </c>
      <c r="G34" s="12" t="s">
        <v>245</v>
      </c>
      <c r="H34" s="12" t="s">
        <v>286</v>
      </c>
      <c r="I34" s="12" t="s">
        <v>214</v>
      </c>
      <c r="J34" s="12"/>
    </row>
    <row r="35" spans="1:10" ht="34" customHeight="1" x14ac:dyDescent="0.2">
      <c r="A35" s="9" t="s">
        <v>281</v>
      </c>
      <c r="B35" s="9" t="s">
        <v>282</v>
      </c>
      <c r="C35" s="9" t="s">
        <v>283</v>
      </c>
      <c r="D35" s="9" t="s">
        <v>292</v>
      </c>
      <c r="E35" s="9" t="s">
        <v>254</v>
      </c>
      <c r="F35" s="9" t="s">
        <v>293</v>
      </c>
      <c r="G35" s="9" t="s">
        <v>245</v>
      </c>
      <c r="H35" s="9" t="s">
        <v>289</v>
      </c>
      <c r="I35" s="9" t="s">
        <v>214</v>
      </c>
      <c r="J35" s="9"/>
    </row>
    <row r="36" spans="1:10" ht="34" customHeight="1" x14ac:dyDescent="0.2">
      <c r="A36" s="12" t="s">
        <v>281</v>
      </c>
      <c r="B36" s="12" t="s">
        <v>282</v>
      </c>
      <c r="C36" s="12" t="s">
        <v>283</v>
      </c>
      <c r="D36" s="12" t="s">
        <v>294</v>
      </c>
      <c r="E36" s="12" t="s">
        <v>257</v>
      </c>
      <c r="F36" s="12" t="s">
        <v>295</v>
      </c>
      <c r="G36" s="12" t="s">
        <v>245</v>
      </c>
      <c r="H36" s="12" t="s">
        <v>286</v>
      </c>
      <c r="I36" s="12" t="s">
        <v>214</v>
      </c>
      <c r="J36" s="12"/>
    </row>
    <row r="37" spans="1:10" ht="34" customHeight="1" x14ac:dyDescent="0.2">
      <c r="A37" s="9" t="s">
        <v>281</v>
      </c>
      <c r="B37" s="9" t="s">
        <v>282</v>
      </c>
      <c r="C37" s="9" t="s">
        <v>283</v>
      </c>
      <c r="D37" s="9" t="s">
        <v>296</v>
      </c>
      <c r="E37" s="9" t="s">
        <v>297</v>
      </c>
      <c r="F37" s="9" t="s">
        <v>298</v>
      </c>
      <c r="G37" s="9" t="s">
        <v>245</v>
      </c>
      <c r="H37" s="9" t="s">
        <v>289</v>
      </c>
      <c r="I37" s="9" t="s">
        <v>214</v>
      </c>
      <c r="J37" s="9"/>
    </row>
    <row r="38" spans="1:10" ht="34" customHeight="1" x14ac:dyDescent="0.2">
      <c r="A38" s="12" t="s">
        <v>281</v>
      </c>
      <c r="B38" s="12" t="s">
        <v>282</v>
      </c>
      <c r="C38" s="12" t="s">
        <v>283</v>
      </c>
      <c r="D38" s="12" t="s">
        <v>299</v>
      </c>
      <c r="E38" s="12" t="s">
        <v>300</v>
      </c>
      <c r="F38" s="12" t="s">
        <v>301</v>
      </c>
      <c r="G38" s="12" t="s">
        <v>245</v>
      </c>
      <c r="H38" s="12" t="s">
        <v>286</v>
      </c>
      <c r="I38" s="12" t="s">
        <v>214</v>
      </c>
      <c r="J38" s="12"/>
    </row>
    <row r="39" spans="1:10" ht="34" customHeight="1" x14ac:dyDescent="0.2">
      <c r="A39" s="9" t="s">
        <v>281</v>
      </c>
      <c r="B39" s="9" t="s">
        <v>282</v>
      </c>
      <c r="C39" s="9" t="s">
        <v>283</v>
      </c>
      <c r="D39" s="9" t="s">
        <v>302</v>
      </c>
      <c r="E39" s="9" t="s">
        <v>303</v>
      </c>
      <c r="F39" s="9" t="s">
        <v>304</v>
      </c>
      <c r="G39" s="9" t="s">
        <v>245</v>
      </c>
      <c r="H39" s="9" t="s">
        <v>289</v>
      </c>
      <c r="I39" s="9" t="s">
        <v>214</v>
      </c>
      <c r="J39" s="9"/>
    </row>
    <row r="40" spans="1:10" ht="34" customHeight="1" x14ac:dyDescent="0.2">
      <c r="A40" s="12" t="s">
        <v>281</v>
      </c>
      <c r="B40" s="12" t="s">
        <v>282</v>
      </c>
      <c r="C40" s="12" t="s">
        <v>283</v>
      </c>
      <c r="D40" s="12" t="s">
        <v>305</v>
      </c>
      <c r="E40" s="12" t="s">
        <v>306</v>
      </c>
      <c r="F40" s="12" t="s">
        <v>307</v>
      </c>
      <c r="G40" s="12" t="s">
        <v>245</v>
      </c>
      <c r="H40" s="12" t="s">
        <v>286</v>
      </c>
      <c r="I40" s="12" t="s">
        <v>214</v>
      </c>
      <c r="J40" s="12"/>
    </row>
    <row r="41" spans="1:10" ht="34" customHeight="1" x14ac:dyDescent="0.2">
      <c r="A41" s="9" t="s">
        <v>281</v>
      </c>
      <c r="B41" s="9" t="s">
        <v>282</v>
      </c>
      <c r="C41" s="9" t="s">
        <v>283</v>
      </c>
      <c r="D41" s="9" t="s">
        <v>308</v>
      </c>
      <c r="E41" s="9" t="s">
        <v>309</v>
      </c>
      <c r="F41" s="9" t="s">
        <v>310</v>
      </c>
      <c r="G41" s="9" t="s">
        <v>245</v>
      </c>
      <c r="H41" s="9" t="s">
        <v>289</v>
      </c>
      <c r="I41" s="9" t="s">
        <v>214</v>
      </c>
      <c r="J41" s="9"/>
    </row>
    <row r="42" spans="1:10" ht="34" customHeight="1" x14ac:dyDescent="0.2">
      <c r="A42" s="12" t="s">
        <v>311</v>
      </c>
      <c r="B42" s="12" t="s">
        <v>312</v>
      </c>
      <c r="C42" s="12" t="s">
        <v>313</v>
      </c>
      <c r="D42" s="12" t="s">
        <v>314</v>
      </c>
      <c r="E42" s="12" t="s">
        <v>243</v>
      </c>
      <c r="F42" s="12" t="s">
        <v>315</v>
      </c>
      <c r="G42" s="12" t="s">
        <v>245</v>
      </c>
      <c r="H42" s="12" t="s">
        <v>246</v>
      </c>
      <c r="I42" s="12" t="s">
        <v>214</v>
      </c>
      <c r="J42" s="12"/>
    </row>
    <row r="43" spans="1:10" ht="34" customHeight="1" x14ac:dyDescent="0.2">
      <c r="A43" s="9" t="s">
        <v>311</v>
      </c>
      <c r="B43" s="9" t="s">
        <v>312</v>
      </c>
      <c r="C43" s="9" t="s">
        <v>313</v>
      </c>
      <c r="D43" s="9" t="s">
        <v>316</v>
      </c>
      <c r="E43" s="9" t="s">
        <v>248</v>
      </c>
      <c r="F43" s="9" t="s">
        <v>317</v>
      </c>
      <c r="G43" s="9" t="s">
        <v>245</v>
      </c>
      <c r="H43" s="9" t="s">
        <v>246</v>
      </c>
      <c r="I43" s="9" t="s">
        <v>214</v>
      </c>
      <c r="J43" s="9"/>
    </row>
    <row r="44" spans="1:10" ht="34" customHeight="1" x14ac:dyDescent="0.2">
      <c r="A44" s="12" t="s">
        <v>311</v>
      </c>
      <c r="B44" s="12" t="s">
        <v>312</v>
      </c>
      <c r="C44" s="12" t="s">
        <v>313</v>
      </c>
      <c r="D44" s="12" t="s">
        <v>318</v>
      </c>
      <c r="E44" s="12" t="s">
        <v>251</v>
      </c>
      <c r="F44" s="12" t="s">
        <v>319</v>
      </c>
      <c r="G44" s="12" t="s">
        <v>245</v>
      </c>
      <c r="H44" s="12" t="s">
        <v>246</v>
      </c>
      <c r="I44" s="12" t="s">
        <v>214</v>
      </c>
      <c r="J44" s="12"/>
    </row>
    <row r="45" spans="1:10" ht="34" customHeight="1" x14ac:dyDescent="0.2">
      <c r="A45" s="9" t="s">
        <v>311</v>
      </c>
      <c r="B45" s="9" t="s">
        <v>312</v>
      </c>
      <c r="C45" s="9" t="s">
        <v>313</v>
      </c>
      <c r="D45" s="9" t="s">
        <v>320</v>
      </c>
      <c r="E45" s="9" t="s">
        <v>254</v>
      </c>
      <c r="F45" s="9" t="s">
        <v>321</v>
      </c>
      <c r="G45" s="9" t="s">
        <v>245</v>
      </c>
      <c r="H45" s="9" t="s">
        <v>246</v>
      </c>
      <c r="I45" s="9" t="s">
        <v>214</v>
      </c>
      <c r="J45" s="9"/>
    </row>
    <row r="46" spans="1:10" ht="34" customHeight="1" x14ac:dyDescent="0.2">
      <c r="A46" s="12" t="s">
        <v>311</v>
      </c>
      <c r="B46" s="12" t="s">
        <v>312</v>
      </c>
      <c r="C46" s="12" t="s">
        <v>313</v>
      </c>
      <c r="D46" s="12" t="s">
        <v>322</v>
      </c>
      <c r="E46" s="12" t="s">
        <v>257</v>
      </c>
      <c r="F46" s="12" t="s">
        <v>323</v>
      </c>
      <c r="G46" s="12" t="s">
        <v>245</v>
      </c>
      <c r="H46" s="12" t="s">
        <v>246</v>
      </c>
      <c r="I46" s="12" t="s">
        <v>214</v>
      </c>
      <c r="J46" s="12"/>
    </row>
    <row r="47" spans="1:10" ht="34" customHeight="1" x14ac:dyDescent="0.2">
      <c r="A47" s="9" t="s">
        <v>311</v>
      </c>
      <c r="B47" s="9" t="s">
        <v>312</v>
      </c>
      <c r="C47" s="9" t="s">
        <v>313</v>
      </c>
      <c r="D47" s="9" t="s">
        <v>324</v>
      </c>
      <c r="E47" s="9" t="s">
        <v>297</v>
      </c>
      <c r="F47" s="9" t="s">
        <v>325</v>
      </c>
      <c r="G47" s="9" t="s">
        <v>245</v>
      </c>
      <c r="H47" s="9" t="s">
        <v>246</v>
      </c>
      <c r="I47" s="9" t="s">
        <v>214</v>
      </c>
      <c r="J47" s="9"/>
    </row>
    <row r="48" spans="1:10" ht="34" customHeight="1" x14ac:dyDescent="0.2">
      <c r="A48" s="12" t="s">
        <v>311</v>
      </c>
      <c r="B48" s="12" t="s">
        <v>326</v>
      </c>
      <c r="C48" s="12" t="s">
        <v>313</v>
      </c>
      <c r="D48" s="12" t="s">
        <v>327</v>
      </c>
      <c r="E48" s="12" t="s">
        <v>243</v>
      </c>
      <c r="F48" s="12" t="s">
        <v>328</v>
      </c>
      <c r="G48" s="12" t="s">
        <v>245</v>
      </c>
      <c r="H48" s="12" t="s">
        <v>246</v>
      </c>
      <c r="I48" s="12" t="s">
        <v>214</v>
      </c>
      <c r="J48" s="12"/>
    </row>
    <row r="49" spans="1:10" ht="34" customHeight="1" x14ac:dyDescent="0.2">
      <c r="A49" s="9" t="s">
        <v>311</v>
      </c>
      <c r="B49" s="9" t="s">
        <v>326</v>
      </c>
      <c r="C49" s="9" t="s">
        <v>313</v>
      </c>
      <c r="D49" s="9" t="s">
        <v>329</v>
      </c>
      <c r="E49" s="9" t="s">
        <v>248</v>
      </c>
      <c r="F49" s="9" t="s">
        <v>330</v>
      </c>
      <c r="G49" s="9" t="s">
        <v>245</v>
      </c>
      <c r="H49" s="9" t="s">
        <v>246</v>
      </c>
      <c r="I49" s="9" t="s">
        <v>214</v>
      </c>
      <c r="J49" s="9"/>
    </row>
    <row r="50" spans="1:10" ht="34" customHeight="1" x14ac:dyDescent="0.2">
      <c r="A50" s="12" t="s">
        <v>311</v>
      </c>
      <c r="B50" s="12" t="s">
        <v>326</v>
      </c>
      <c r="C50" s="12" t="s">
        <v>313</v>
      </c>
      <c r="D50" s="12" t="s">
        <v>331</v>
      </c>
      <c r="E50" s="12" t="s">
        <v>251</v>
      </c>
      <c r="F50" s="12" t="s">
        <v>332</v>
      </c>
      <c r="G50" s="12" t="s">
        <v>245</v>
      </c>
      <c r="H50" s="12" t="s">
        <v>246</v>
      </c>
      <c r="I50" s="12" t="s">
        <v>214</v>
      </c>
      <c r="J50" s="12"/>
    </row>
    <row r="51" spans="1:10" ht="34" customHeight="1" x14ac:dyDescent="0.2">
      <c r="A51" s="9" t="s">
        <v>311</v>
      </c>
      <c r="B51" s="9" t="s">
        <v>326</v>
      </c>
      <c r="C51" s="9" t="s">
        <v>313</v>
      </c>
      <c r="D51" s="9" t="s">
        <v>333</v>
      </c>
      <c r="E51" s="9" t="s">
        <v>254</v>
      </c>
      <c r="F51" s="9" t="s">
        <v>334</v>
      </c>
      <c r="G51" s="9" t="s">
        <v>245</v>
      </c>
      <c r="H51" s="9" t="s">
        <v>246</v>
      </c>
      <c r="I51" s="9" t="s">
        <v>214</v>
      </c>
      <c r="J51" s="9"/>
    </row>
    <row r="52" spans="1:10" ht="34" customHeight="1" x14ac:dyDescent="0.2">
      <c r="A52" s="12" t="s">
        <v>311</v>
      </c>
      <c r="B52" s="12" t="s">
        <v>326</v>
      </c>
      <c r="C52" s="12" t="s">
        <v>313</v>
      </c>
      <c r="D52" s="12" t="s">
        <v>335</v>
      </c>
      <c r="E52" s="12" t="s">
        <v>257</v>
      </c>
      <c r="F52" s="12" t="s">
        <v>336</v>
      </c>
      <c r="G52" s="12" t="s">
        <v>245</v>
      </c>
      <c r="H52" s="12" t="s">
        <v>246</v>
      </c>
      <c r="I52" s="12" t="s">
        <v>214</v>
      </c>
      <c r="J52" s="12"/>
    </row>
    <row r="53" spans="1:10" ht="34" customHeight="1" x14ac:dyDescent="0.2">
      <c r="A53" s="9" t="s">
        <v>311</v>
      </c>
      <c r="B53" s="9" t="s">
        <v>326</v>
      </c>
      <c r="C53" s="9" t="s">
        <v>313</v>
      </c>
      <c r="D53" s="9" t="s">
        <v>337</v>
      </c>
      <c r="E53" s="9" t="s">
        <v>297</v>
      </c>
      <c r="F53" s="9" t="s">
        <v>338</v>
      </c>
      <c r="G53" s="9" t="s">
        <v>245</v>
      </c>
      <c r="H53" s="9" t="s">
        <v>246</v>
      </c>
      <c r="I53" s="9" t="s">
        <v>214</v>
      </c>
      <c r="J53" s="9"/>
    </row>
    <row r="54" spans="1:10" ht="34" customHeight="1" x14ac:dyDescent="0.2">
      <c r="A54" s="12" t="s">
        <v>339</v>
      </c>
      <c r="B54" s="12" t="s">
        <v>340</v>
      </c>
      <c r="C54" s="12" t="s">
        <v>341</v>
      </c>
      <c r="D54" s="12" t="s">
        <v>342</v>
      </c>
      <c r="E54" s="12"/>
      <c r="F54" s="12" t="s">
        <v>343</v>
      </c>
      <c r="G54" s="12" t="s">
        <v>344</v>
      </c>
      <c r="H54" s="12" t="s">
        <v>345</v>
      </c>
      <c r="I54" s="12" t="s">
        <v>214</v>
      </c>
      <c r="J54" s="12"/>
    </row>
    <row r="55" spans="1:10" ht="34" customHeight="1" x14ac:dyDescent="0.2">
      <c r="A55" s="9" t="s">
        <v>339</v>
      </c>
      <c r="B55" s="9" t="s">
        <v>346</v>
      </c>
      <c r="C55" s="9" t="s">
        <v>341</v>
      </c>
      <c r="D55" s="9" t="s">
        <v>347</v>
      </c>
      <c r="E55" s="9"/>
      <c r="F55" s="9" t="s">
        <v>348</v>
      </c>
      <c r="G55" s="9" t="s">
        <v>344</v>
      </c>
      <c r="H55" s="9" t="s">
        <v>345</v>
      </c>
      <c r="I55" s="9" t="s">
        <v>214</v>
      </c>
      <c r="J55" s="9"/>
    </row>
    <row r="56" spans="1:10" ht="34" customHeight="1" x14ac:dyDescent="0.2">
      <c r="A56" s="12" t="s">
        <v>339</v>
      </c>
      <c r="B56" s="12" t="s">
        <v>349</v>
      </c>
      <c r="C56" s="12" t="s">
        <v>341</v>
      </c>
      <c r="D56" s="12" t="s">
        <v>350</v>
      </c>
      <c r="E56" s="12"/>
      <c r="F56" s="12" t="s">
        <v>351</v>
      </c>
      <c r="G56" s="12" t="s">
        <v>344</v>
      </c>
      <c r="H56" s="12" t="s">
        <v>345</v>
      </c>
      <c r="I56" s="12" t="s">
        <v>214</v>
      </c>
      <c r="J56" s="12"/>
    </row>
    <row r="57" spans="1:10" ht="34" customHeight="1" x14ac:dyDescent="0.2">
      <c r="A57" s="9" t="s">
        <v>339</v>
      </c>
      <c r="B57" s="9" t="s">
        <v>352</v>
      </c>
      <c r="C57" s="9" t="s">
        <v>341</v>
      </c>
      <c r="D57" s="9" t="s">
        <v>353</v>
      </c>
      <c r="E57" s="9"/>
      <c r="F57" s="9" t="s">
        <v>354</v>
      </c>
      <c r="G57" s="9" t="s">
        <v>355</v>
      </c>
      <c r="H57" s="9" t="s">
        <v>356</v>
      </c>
      <c r="I57" s="9" t="s">
        <v>214</v>
      </c>
      <c r="J57" s="9"/>
    </row>
    <row r="58" spans="1:10" ht="34" customHeight="1" x14ac:dyDescent="0.2">
      <c r="A58" s="12" t="s">
        <v>339</v>
      </c>
      <c r="B58" s="12" t="s">
        <v>357</v>
      </c>
      <c r="C58" s="12" t="s">
        <v>341</v>
      </c>
      <c r="D58" s="12" t="s">
        <v>358</v>
      </c>
      <c r="E58" s="12"/>
      <c r="F58" s="12" t="s">
        <v>359</v>
      </c>
      <c r="G58" s="12" t="s">
        <v>360</v>
      </c>
      <c r="H58" s="12" t="s">
        <v>361</v>
      </c>
      <c r="I58" s="12" t="s">
        <v>362</v>
      </c>
      <c r="J58" s="12"/>
    </row>
    <row r="59" spans="1:10" ht="34" customHeight="1" x14ac:dyDescent="0.2">
      <c r="A59" s="9" t="s">
        <v>363</v>
      </c>
      <c r="B59" s="9" t="s">
        <v>364</v>
      </c>
      <c r="C59" s="9" t="s">
        <v>365</v>
      </c>
      <c r="D59" s="9" t="s">
        <v>366</v>
      </c>
      <c r="E59" s="9" t="s">
        <v>367</v>
      </c>
      <c r="F59" s="9" t="s">
        <v>368</v>
      </c>
      <c r="G59" s="9" t="s">
        <v>369</v>
      </c>
      <c r="H59" s="9" t="s">
        <v>370</v>
      </c>
      <c r="I59" s="9" t="s">
        <v>214</v>
      </c>
      <c r="J59" s="9"/>
    </row>
    <row r="60" spans="1:10" ht="34" customHeight="1" x14ac:dyDescent="0.2">
      <c r="A60" s="12" t="s">
        <v>363</v>
      </c>
      <c r="B60" s="12" t="s">
        <v>364</v>
      </c>
      <c r="C60" s="12" t="s">
        <v>365</v>
      </c>
      <c r="D60" s="12" t="s">
        <v>371</v>
      </c>
      <c r="E60" s="12" t="s">
        <v>372</v>
      </c>
      <c r="F60" s="12" t="s">
        <v>373</v>
      </c>
      <c r="G60" s="12" t="s">
        <v>369</v>
      </c>
      <c r="H60" s="12" t="s">
        <v>370</v>
      </c>
      <c r="I60" s="12" t="s">
        <v>214</v>
      </c>
      <c r="J60" s="12"/>
    </row>
    <row r="61" spans="1:10" ht="34" customHeight="1" x14ac:dyDescent="0.2">
      <c r="A61" s="9" t="s">
        <v>363</v>
      </c>
      <c r="B61" s="9" t="s">
        <v>364</v>
      </c>
      <c r="C61" s="9" t="s">
        <v>365</v>
      </c>
      <c r="D61" s="9" t="s">
        <v>374</v>
      </c>
      <c r="E61" s="9" t="s">
        <v>375</v>
      </c>
      <c r="F61" s="9" t="s">
        <v>376</v>
      </c>
      <c r="G61" s="9" t="s">
        <v>369</v>
      </c>
      <c r="H61" s="9" t="s">
        <v>370</v>
      </c>
      <c r="I61" s="9" t="s">
        <v>214</v>
      </c>
      <c r="J61" s="9"/>
    </row>
    <row r="62" spans="1:10" ht="34" customHeight="1" x14ac:dyDescent="0.2">
      <c r="A62" s="12" t="s">
        <v>363</v>
      </c>
      <c r="B62" s="12" t="s">
        <v>364</v>
      </c>
      <c r="C62" s="12" t="s">
        <v>365</v>
      </c>
      <c r="D62" s="12" t="s">
        <v>377</v>
      </c>
      <c r="E62" s="12" t="s">
        <v>378</v>
      </c>
      <c r="F62" s="12" t="s">
        <v>379</v>
      </c>
      <c r="G62" s="12" t="s">
        <v>369</v>
      </c>
      <c r="H62" s="12" t="s">
        <v>370</v>
      </c>
      <c r="I62" s="12" t="s">
        <v>214</v>
      </c>
      <c r="J62" s="12"/>
    </row>
    <row r="63" spans="1:10" ht="34" customHeight="1" x14ac:dyDescent="0.2">
      <c r="A63" s="9" t="s">
        <v>363</v>
      </c>
      <c r="B63" s="9" t="s">
        <v>380</v>
      </c>
      <c r="C63" s="9" t="s">
        <v>365</v>
      </c>
      <c r="D63" s="9" t="s">
        <v>381</v>
      </c>
      <c r="E63" s="9"/>
      <c r="F63" s="9" t="s">
        <v>382</v>
      </c>
      <c r="G63" s="9" t="s">
        <v>383</v>
      </c>
      <c r="H63" s="9" t="s">
        <v>384</v>
      </c>
      <c r="I63" s="9" t="s">
        <v>214</v>
      </c>
      <c r="J63" s="9"/>
    </row>
    <row r="64" spans="1:10" ht="34" customHeight="1" x14ac:dyDescent="0.2">
      <c r="A64" s="12" t="s">
        <v>385</v>
      </c>
      <c r="B64" s="12" t="s">
        <v>386</v>
      </c>
      <c r="C64" s="12" t="s">
        <v>387</v>
      </c>
      <c r="D64" s="12" t="s">
        <v>388</v>
      </c>
      <c r="E64" s="12"/>
      <c r="F64" s="12" t="s">
        <v>389</v>
      </c>
      <c r="G64" s="12" t="s">
        <v>390</v>
      </c>
      <c r="H64" s="12" t="s">
        <v>391</v>
      </c>
      <c r="I64" s="12" t="s">
        <v>392</v>
      </c>
      <c r="J64" s="12"/>
    </row>
    <row r="65" spans="1:10" ht="34" customHeight="1" x14ac:dyDescent="0.2">
      <c r="A65" s="9" t="s">
        <v>385</v>
      </c>
      <c r="B65" s="9" t="s">
        <v>386</v>
      </c>
      <c r="C65" s="9" t="s">
        <v>387</v>
      </c>
      <c r="D65" s="9" t="s">
        <v>393</v>
      </c>
      <c r="E65" s="9"/>
      <c r="F65" s="9" t="s">
        <v>394</v>
      </c>
      <c r="G65" s="9" t="s">
        <v>390</v>
      </c>
      <c r="H65" s="9" t="s">
        <v>391</v>
      </c>
      <c r="I65" s="9" t="s">
        <v>392</v>
      </c>
      <c r="J65" s="9"/>
    </row>
    <row r="66" spans="1:10" ht="34" customHeight="1" x14ac:dyDescent="0.2">
      <c r="A66" s="12" t="s">
        <v>385</v>
      </c>
      <c r="B66" s="12" t="s">
        <v>386</v>
      </c>
      <c r="C66" s="12" t="s">
        <v>387</v>
      </c>
      <c r="D66" s="12" t="s">
        <v>395</v>
      </c>
      <c r="E66" s="12"/>
      <c r="F66" s="12" t="s">
        <v>396</v>
      </c>
      <c r="G66" s="12" t="s">
        <v>390</v>
      </c>
      <c r="H66" s="12" t="s">
        <v>391</v>
      </c>
      <c r="I66" s="12" t="s">
        <v>392</v>
      </c>
      <c r="J66" s="12"/>
    </row>
    <row r="67" spans="1:10" ht="34" customHeight="1" x14ac:dyDescent="0.2">
      <c r="A67" s="9" t="s">
        <v>385</v>
      </c>
      <c r="B67" s="9" t="s">
        <v>386</v>
      </c>
      <c r="C67" s="9" t="s">
        <v>387</v>
      </c>
      <c r="D67" s="9" t="s">
        <v>397</v>
      </c>
      <c r="E67" s="9"/>
      <c r="F67" s="9" t="s">
        <v>398</v>
      </c>
      <c r="G67" s="9" t="s">
        <v>390</v>
      </c>
      <c r="H67" s="9" t="s">
        <v>391</v>
      </c>
      <c r="I67" s="9" t="s">
        <v>392</v>
      </c>
      <c r="J67" s="9"/>
    </row>
    <row r="68" spans="1:10" ht="34" customHeight="1" x14ac:dyDescent="0.2">
      <c r="A68" s="12" t="s">
        <v>385</v>
      </c>
      <c r="B68" s="12" t="s">
        <v>386</v>
      </c>
      <c r="C68" s="12" t="s">
        <v>387</v>
      </c>
      <c r="D68" s="12" t="s">
        <v>399</v>
      </c>
      <c r="E68" s="12"/>
      <c r="F68" s="12" t="s">
        <v>400</v>
      </c>
      <c r="G68" s="12" t="s">
        <v>390</v>
      </c>
      <c r="H68" s="12" t="s">
        <v>391</v>
      </c>
      <c r="I68" s="12" t="s">
        <v>392</v>
      </c>
      <c r="J68" s="12"/>
    </row>
    <row r="69" spans="1:10" ht="34" customHeight="1" x14ac:dyDescent="0.2">
      <c r="A69" s="9" t="s">
        <v>385</v>
      </c>
      <c r="B69" s="9" t="s">
        <v>386</v>
      </c>
      <c r="C69" s="9" t="s">
        <v>387</v>
      </c>
      <c r="D69" s="9" t="s">
        <v>401</v>
      </c>
      <c r="E69" s="9"/>
      <c r="F69" s="9" t="s">
        <v>402</v>
      </c>
      <c r="G69" s="9" t="s">
        <v>390</v>
      </c>
      <c r="H69" s="9" t="s">
        <v>391</v>
      </c>
      <c r="I69" s="9" t="s">
        <v>392</v>
      </c>
      <c r="J69" s="9"/>
    </row>
    <row r="70" spans="1:10" ht="34" customHeight="1" x14ac:dyDescent="0.2">
      <c r="A70" s="12" t="s">
        <v>385</v>
      </c>
      <c r="B70" s="12" t="s">
        <v>403</v>
      </c>
      <c r="C70" s="12" t="s">
        <v>387</v>
      </c>
      <c r="D70" s="12" t="s">
        <v>404</v>
      </c>
      <c r="E70" s="12"/>
      <c r="F70" s="12" t="s">
        <v>405</v>
      </c>
      <c r="G70" s="12" t="s">
        <v>406</v>
      </c>
      <c r="H70" s="12" t="s">
        <v>407</v>
      </c>
      <c r="I70" s="12" t="s">
        <v>392</v>
      </c>
      <c r="J70" s="12"/>
    </row>
    <row r="71" spans="1:10" ht="34" customHeight="1" x14ac:dyDescent="0.2">
      <c r="A71" s="9" t="s">
        <v>385</v>
      </c>
      <c r="B71" s="9" t="s">
        <v>408</v>
      </c>
      <c r="C71" s="9" t="s">
        <v>387</v>
      </c>
      <c r="D71" s="9" t="s">
        <v>409</v>
      </c>
      <c r="E71" s="9"/>
      <c r="F71" s="9" t="s">
        <v>410</v>
      </c>
      <c r="G71" s="9" t="s">
        <v>411</v>
      </c>
      <c r="H71" s="9" t="s">
        <v>412</v>
      </c>
      <c r="I71" s="9" t="s">
        <v>392</v>
      </c>
      <c r="J71" s="9"/>
    </row>
    <row r="72" spans="1:10" ht="34" customHeight="1" x14ac:dyDescent="0.2">
      <c r="A72" s="12" t="s">
        <v>385</v>
      </c>
      <c r="B72" s="12" t="s">
        <v>413</v>
      </c>
      <c r="C72" s="12" t="s">
        <v>387</v>
      </c>
      <c r="D72" s="12" t="s">
        <v>414</v>
      </c>
      <c r="E72" s="12"/>
      <c r="F72" s="12" t="s">
        <v>415</v>
      </c>
      <c r="G72" s="12" t="s">
        <v>416</v>
      </c>
      <c r="H72" s="12" t="s">
        <v>417</v>
      </c>
      <c r="I72" s="12" t="s">
        <v>418</v>
      </c>
      <c r="J72" s="12"/>
    </row>
    <row r="73" spans="1:10" ht="34" customHeight="1" x14ac:dyDescent="0.2">
      <c r="A73" s="9" t="s">
        <v>419</v>
      </c>
      <c r="B73" s="9" t="s">
        <v>420</v>
      </c>
      <c r="C73" s="9" t="s">
        <v>421</v>
      </c>
      <c r="D73" s="9" t="s">
        <v>422</v>
      </c>
      <c r="E73" s="9"/>
      <c r="F73" s="9" t="s">
        <v>423</v>
      </c>
      <c r="G73" s="9" t="s">
        <v>344</v>
      </c>
      <c r="H73" s="9" t="s">
        <v>424</v>
      </c>
      <c r="I73" s="9" t="s">
        <v>392</v>
      </c>
      <c r="J73" s="9"/>
    </row>
    <row r="74" spans="1:10" ht="34" customHeight="1" x14ac:dyDescent="0.2">
      <c r="A74" s="12" t="s">
        <v>419</v>
      </c>
      <c r="B74" s="12" t="s">
        <v>420</v>
      </c>
      <c r="C74" s="12" t="s">
        <v>421</v>
      </c>
      <c r="D74" s="12" t="s">
        <v>425</v>
      </c>
      <c r="E74" s="12"/>
      <c r="F74" s="12" t="s">
        <v>426</v>
      </c>
      <c r="G74" s="12" t="s">
        <v>344</v>
      </c>
      <c r="H74" s="12" t="s">
        <v>424</v>
      </c>
      <c r="I74" s="12" t="s">
        <v>392</v>
      </c>
      <c r="J74" s="12"/>
    </row>
    <row r="75" spans="1:10" ht="34" customHeight="1" x14ac:dyDescent="0.2">
      <c r="A75" s="9" t="s">
        <v>419</v>
      </c>
      <c r="B75" s="9" t="s">
        <v>420</v>
      </c>
      <c r="C75" s="9" t="s">
        <v>421</v>
      </c>
      <c r="D75" s="9" t="s">
        <v>427</v>
      </c>
      <c r="E75" s="9"/>
      <c r="F75" s="9" t="s">
        <v>428</v>
      </c>
      <c r="G75" s="9" t="s">
        <v>344</v>
      </c>
      <c r="H75" s="9" t="s">
        <v>424</v>
      </c>
      <c r="I75" s="9" t="s">
        <v>392</v>
      </c>
      <c r="J75" s="9"/>
    </row>
    <row r="76" spans="1:10" ht="34" customHeight="1" x14ac:dyDescent="0.2">
      <c r="A76" s="12" t="s">
        <v>419</v>
      </c>
      <c r="B76" s="12" t="s">
        <v>420</v>
      </c>
      <c r="C76" s="12" t="s">
        <v>421</v>
      </c>
      <c r="D76" s="12" t="s">
        <v>429</v>
      </c>
      <c r="E76" s="12"/>
      <c r="F76" s="12" t="s">
        <v>430</v>
      </c>
      <c r="G76" s="12" t="s">
        <v>344</v>
      </c>
      <c r="H76" s="12" t="s">
        <v>424</v>
      </c>
      <c r="I76" s="12" t="s">
        <v>392</v>
      </c>
      <c r="J76" s="12"/>
    </row>
    <row r="77" spans="1:10" ht="34" customHeight="1" x14ac:dyDescent="0.2">
      <c r="A77" s="9" t="s">
        <v>419</v>
      </c>
      <c r="B77" s="9" t="s">
        <v>420</v>
      </c>
      <c r="C77" s="9" t="s">
        <v>421</v>
      </c>
      <c r="D77" s="9" t="s">
        <v>431</v>
      </c>
      <c r="E77" s="9"/>
      <c r="F77" s="9" t="s">
        <v>432</v>
      </c>
      <c r="G77" s="9" t="s">
        <v>344</v>
      </c>
      <c r="H77" s="9" t="s">
        <v>424</v>
      </c>
      <c r="I77" s="9" t="s">
        <v>392</v>
      </c>
      <c r="J77" s="9"/>
    </row>
  </sheetData>
  <mergeCells count="6">
    <mergeCell ref="B6:J6"/>
    <mergeCell ref="A1:J1"/>
    <mergeCell ref="B3:J3"/>
    <mergeCell ref="B5:J5"/>
    <mergeCell ref="B4:J4"/>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7"/>
  <sheetViews>
    <sheetView showGridLines="0" workbookViewId="0">
      <pane ySplit="5" topLeftCell="A6" activePane="bottomLeft" state="frozen"/>
      <selection pane="bottomLeft" sqref="A1:H1"/>
    </sheetView>
  </sheetViews>
  <sheetFormatPr baseColWidth="10" defaultColWidth="8.83203125" defaultRowHeight="15" x14ac:dyDescent="0.2"/>
  <cols>
    <col min="1" max="1" width="16" customWidth="1"/>
    <col min="2" max="2" width="34" customWidth="1"/>
    <col min="3" max="3" width="18" customWidth="1"/>
    <col min="4" max="7" width="16" customWidth="1"/>
    <col min="8" max="8" width="18" customWidth="1"/>
  </cols>
  <sheetData>
    <row r="1" spans="1:8" ht="24" customHeight="1" x14ac:dyDescent="0.2">
      <c r="A1" s="31" t="s">
        <v>433</v>
      </c>
      <c r="B1" s="23"/>
      <c r="C1" s="23"/>
      <c r="D1" s="23"/>
      <c r="E1" s="23"/>
      <c r="F1" s="23"/>
      <c r="G1" s="23"/>
      <c r="H1" s="23"/>
    </row>
    <row r="2" spans="1:8" ht="32" customHeight="1" x14ac:dyDescent="0.2">
      <c r="A2" s="50" t="s">
        <v>434</v>
      </c>
      <c r="B2" s="23"/>
      <c r="C2" s="23"/>
      <c r="D2" s="23"/>
      <c r="E2" s="23"/>
      <c r="F2" s="23"/>
      <c r="G2" s="23"/>
      <c r="H2" s="23"/>
    </row>
    <row r="3" spans="1:8" ht="32" customHeight="1" x14ac:dyDescent="0.2">
      <c r="A3" s="23"/>
      <c r="B3" s="23"/>
      <c r="C3" s="23"/>
      <c r="D3" s="23"/>
      <c r="E3" s="23"/>
      <c r="F3" s="23"/>
      <c r="G3" s="23"/>
      <c r="H3" s="23"/>
    </row>
    <row r="4" spans="1:8" ht="24" customHeight="1" x14ac:dyDescent="0.2"/>
    <row r="5" spans="1:8" ht="24" customHeight="1" x14ac:dyDescent="0.2">
      <c r="A5" s="49" t="s">
        <v>435</v>
      </c>
      <c r="B5" s="23"/>
      <c r="C5" s="23"/>
      <c r="D5" s="23"/>
      <c r="E5" s="23"/>
      <c r="F5" s="23"/>
      <c r="G5" s="23"/>
      <c r="H5" s="23"/>
    </row>
    <row r="6" spans="1:8" ht="24" customHeight="1" x14ac:dyDescent="0.2">
      <c r="A6" s="14" t="s">
        <v>436</v>
      </c>
      <c r="B6" s="14" t="s">
        <v>437</v>
      </c>
      <c r="C6" s="14" t="s">
        <v>438</v>
      </c>
      <c r="D6" s="14" t="s">
        <v>439</v>
      </c>
    </row>
    <row r="7" spans="1:8" ht="32" customHeight="1" x14ac:dyDescent="0.2">
      <c r="A7" s="15" t="s">
        <v>440</v>
      </c>
      <c r="B7" s="15" t="s">
        <v>441</v>
      </c>
      <c r="C7" s="36"/>
      <c r="D7" s="37"/>
      <c r="E7" s="37"/>
      <c r="F7" s="37"/>
      <c r="G7" s="38"/>
      <c r="H7" s="15"/>
    </row>
    <row r="8" spans="1:8" ht="32" customHeight="1" x14ac:dyDescent="0.2">
      <c r="A8" s="16" t="s">
        <v>442</v>
      </c>
      <c r="B8" s="16" t="s">
        <v>443</v>
      </c>
      <c r="C8" s="48"/>
      <c r="D8" s="37"/>
      <c r="E8" s="37"/>
      <c r="F8" s="37"/>
      <c r="G8" s="38"/>
      <c r="H8" s="16"/>
    </row>
    <row r="9" spans="1:8" ht="32" customHeight="1" x14ac:dyDescent="0.2">
      <c r="A9" s="15" t="s">
        <v>444</v>
      </c>
      <c r="B9" s="15" t="s">
        <v>445</v>
      </c>
      <c r="C9" s="36"/>
      <c r="D9" s="37"/>
      <c r="E9" s="37"/>
      <c r="F9" s="37"/>
      <c r="G9" s="38"/>
      <c r="H9" s="15"/>
    </row>
    <row r="10" spans="1:8" ht="32" customHeight="1" x14ac:dyDescent="0.2">
      <c r="A10" s="16" t="s">
        <v>446</v>
      </c>
      <c r="B10" s="16" t="s">
        <v>447</v>
      </c>
      <c r="C10" s="48"/>
      <c r="D10" s="37"/>
      <c r="E10" s="37"/>
      <c r="F10" s="37"/>
      <c r="G10" s="38"/>
      <c r="H10" s="16"/>
    </row>
    <row r="11" spans="1:8" ht="32" customHeight="1" x14ac:dyDescent="0.2">
      <c r="A11" s="15" t="s">
        <v>448</v>
      </c>
      <c r="B11" s="15" t="s">
        <v>449</v>
      </c>
      <c r="C11" s="36"/>
      <c r="D11" s="37"/>
      <c r="E11" s="37"/>
      <c r="F11" s="37"/>
      <c r="G11" s="38"/>
      <c r="H11" s="15"/>
    </row>
    <row r="12" spans="1:8" ht="32" customHeight="1" x14ac:dyDescent="0.2">
      <c r="A12" s="16" t="s">
        <v>450</v>
      </c>
      <c r="B12" s="16" t="s">
        <v>451</v>
      </c>
      <c r="C12" s="48"/>
      <c r="D12" s="37"/>
      <c r="E12" s="37"/>
      <c r="F12" s="37"/>
      <c r="G12" s="38"/>
      <c r="H12" s="16"/>
    </row>
    <row r="13" spans="1:8" ht="32" customHeight="1" x14ac:dyDescent="0.2">
      <c r="A13" s="15" t="s">
        <v>452</v>
      </c>
      <c r="B13" s="15" t="s">
        <v>453</v>
      </c>
      <c r="C13" s="36"/>
      <c r="D13" s="37"/>
      <c r="E13" s="37"/>
      <c r="F13" s="37"/>
      <c r="G13" s="38"/>
      <c r="H13" s="15"/>
    </row>
    <row r="14" spans="1:8" ht="24" customHeight="1" x14ac:dyDescent="0.2"/>
    <row r="15" spans="1:8" ht="24" customHeight="1" x14ac:dyDescent="0.2"/>
    <row r="16" spans="1:8" ht="24" customHeight="1" x14ac:dyDescent="0.2">
      <c r="A16" s="49" t="s">
        <v>454</v>
      </c>
      <c r="B16" s="23"/>
      <c r="C16" s="23"/>
      <c r="D16" s="23"/>
      <c r="E16" s="23"/>
      <c r="F16" s="23"/>
      <c r="G16" s="23"/>
      <c r="H16" s="23"/>
    </row>
    <row r="17" spans="1:8" ht="24" customHeight="1" x14ac:dyDescent="0.2"/>
    <row r="18" spans="1:8" ht="24" customHeight="1" x14ac:dyDescent="0.2">
      <c r="A18" s="17" t="s">
        <v>455</v>
      </c>
      <c r="D18" s="47"/>
      <c r="E18" s="47"/>
      <c r="F18" s="47"/>
      <c r="G18" s="47"/>
      <c r="H18" s="47"/>
    </row>
    <row r="19" spans="1:8" ht="24" customHeight="1" x14ac:dyDescent="0.2"/>
    <row r="20" spans="1:8" ht="24" customHeight="1" x14ac:dyDescent="0.2">
      <c r="A20" s="17" t="s">
        <v>456</v>
      </c>
      <c r="D20" s="47"/>
      <c r="E20" s="47"/>
      <c r="F20" s="47"/>
      <c r="G20" s="47"/>
      <c r="H20" s="47"/>
    </row>
    <row r="21" spans="1:8" ht="24" customHeight="1" x14ac:dyDescent="0.2"/>
    <row r="22" spans="1:8" ht="24" customHeight="1" x14ac:dyDescent="0.2">
      <c r="A22" s="17" t="s">
        <v>457</v>
      </c>
      <c r="D22" s="47"/>
      <c r="E22" s="47"/>
      <c r="F22" s="47"/>
      <c r="G22" s="47"/>
      <c r="H22" s="47"/>
    </row>
    <row r="23" spans="1:8" ht="24" customHeight="1" x14ac:dyDescent="0.2"/>
    <row r="24" spans="1:8" ht="24" customHeight="1" x14ac:dyDescent="0.2">
      <c r="A24" s="17" t="s">
        <v>458</v>
      </c>
      <c r="D24" s="47"/>
      <c r="E24" s="47"/>
      <c r="F24" s="47"/>
      <c r="G24" s="47"/>
      <c r="H24" s="47"/>
    </row>
    <row r="25" spans="1:8" ht="24" customHeight="1" x14ac:dyDescent="0.2"/>
    <row r="26" spans="1:8" ht="24" customHeight="1" x14ac:dyDescent="0.2"/>
    <row r="27" spans="1:8" ht="24" customHeight="1" x14ac:dyDescent="0.2">
      <c r="A27" s="18" t="s">
        <v>459</v>
      </c>
      <c r="D27" s="52"/>
      <c r="E27" s="53"/>
      <c r="F27" s="53"/>
      <c r="G27" s="53"/>
      <c r="H27" s="54"/>
    </row>
    <row r="28" spans="1:8" ht="24" customHeight="1" x14ac:dyDescent="0.2">
      <c r="D28" s="55"/>
      <c r="E28" s="23"/>
      <c r="F28" s="23"/>
      <c r="G28" s="23"/>
      <c r="H28" s="43"/>
    </row>
    <row r="29" spans="1:8" ht="24" customHeight="1" x14ac:dyDescent="0.2">
      <c r="D29" s="55"/>
      <c r="E29" s="23"/>
      <c r="F29" s="23"/>
      <c r="G29" s="23"/>
      <c r="H29" s="43"/>
    </row>
    <row r="30" spans="1:8" ht="24" customHeight="1" x14ac:dyDescent="0.2">
      <c r="D30" s="56"/>
      <c r="E30" s="45"/>
      <c r="F30" s="45"/>
      <c r="G30" s="45"/>
      <c r="H30" s="46"/>
    </row>
    <row r="31" spans="1:8" ht="24" customHeight="1" x14ac:dyDescent="0.2">
      <c r="D31" s="51" t="s">
        <v>460</v>
      </c>
      <c r="E31" s="23"/>
      <c r="F31" s="23"/>
      <c r="G31" s="23"/>
      <c r="H31" s="23"/>
    </row>
    <row r="32" spans="1:8" ht="24" customHeight="1" x14ac:dyDescent="0.2"/>
    <row r="33" spans="1:8" ht="24" customHeight="1" x14ac:dyDescent="0.2"/>
    <row r="34" spans="1:8" ht="32" customHeight="1" x14ac:dyDescent="0.2">
      <c r="A34" s="39" t="s">
        <v>461</v>
      </c>
      <c r="B34" s="40"/>
      <c r="C34" s="40"/>
      <c r="D34" s="40"/>
      <c r="E34" s="40"/>
      <c r="F34" s="40"/>
      <c r="G34" s="40"/>
      <c r="H34" s="41"/>
    </row>
    <row r="35" spans="1:8" ht="32" customHeight="1" x14ac:dyDescent="0.2">
      <c r="A35" s="42"/>
      <c r="B35" s="23"/>
      <c r="C35" s="23"/>
      <c r="D35" s="23"/>
      <c r="E35" s="23"/>
      <c r="F35" s="23"/>
      <c r="G35" s="23"/>
      <c r="H35" s="43"/>
    </row>
    <row r="36" spans="1:8" ht="32" customHeight="1" x14ac:dyDescent="0.2">
      <c r="A36" s="44"/>
      <c r="B36" s="45"/>
      <c r="C36" s="45"/>
      <c r="D36" s="45"/>
      <c r="E36" s="45"/>
      <c r="F36" s="45"/>
      <c r="G36" s="45"/>
      <c r="H36" s="46"/>
    </row>
    <row r="37" spans="1:8" ht="24" customHeight="1" x14ac:dyDescent="0.2"/>
  </sheetData>
  <mergeCells count="18">
    <mergeCell ref="C8:G8"/>
    <mergeCell ref="C9:G9"/>
    <mergeCell ref="A1:H1"/>
    <mergeCell ref="C7:G7"/>
    <mergeCell ref="A34:H36"/>
    <mergeCell ref="D20:H20"/>
    <mergeCell ref="C12:G12"/>
    <mergeCell ref="C10:G10"/>
    <mergeCell ref="D24:H24"/>
    <mergeCell ref="A16:H16"/>
    <mergeCell ref="D22:H22"/>
    <mergeCell ref="C11:G11"/>
    <mergeCell ref="A2:H3"/>
    <mergeCell ref="D18:H18"/>
    <mergeCell ref="D31:H31"/>
    <mergeCell ref="A5:H5"/>
    <mergeCell ref="C13:G13"/>
    <mergeCell ref="D27:H30"/>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0"/>
  <sheetViews>
    <sheetView showGridLines="0" workbookViewId="0">
      <selection sqref="A1:H1"/>
    </sheetView>
  </sheetViews>
  <sheetFormatPr baseColWidth="10" defaultColWidth="8.83203125" defaultRowHeight="15" x14ac:dyDescent="0.2"/>
  <cols>
    <col min="1" max="1" width="48" customWidth="1"/>
    <col min="2" max="2" width="68" customWidth="1"/>
    <col min="3" max="3" width="36" customWidth="1"/>
    <col min="4" max="4" width="42" customWidth="1"/>
    <col min="5" max="8" width="12" customWidth="1"/>
  </cols>
  <sheetData>
    <row r="1" spans="1:8" ht="30" customHeight="1" x14ac:dyDescent="0.2">
      <c r="A1" s="30" t="s">
        <v>462</v>
      </c>
      <c r="B1" s="23"/>
      <c r="C1" s="23"/>
      <c r="D1" s="23"/>
      <c r="E1" s="23"/>
      <c r="F1" s="23"/>
      <c r="G1" s="23"/>
      <c r="H1" s="23"/>
    </row>
    <row r="2" spans="1:8" ht="30" customHeight="1" x14ac:dyDescent="0.2">
      <c r="A2" s="24" t="s">
        <v>463</v>
      </c>
      <c r="B2" s="25"/>
      <c r="C2" s="25"/>
      <c r="D2" s="25"/>
      <c r="E2" s="25"/>
      <c r="F2" s="25"/>
      <c r="G2" s="25"/>
      <c r="H2" s="26"/>
    </row>
    <row r="3" spans="1:8" ht="30" customHeight="1" x14ac:dyDescent="0.2">
      <c r="A3" s="27"/>
      <c r="B3" s="28"/>
      <c r="C3" s="28"/>
      <c r="D3" s="28"/>
      <c r="E3" s="28"/>
      <c r="F3" s="28"/>
      <c r="G3" s="28"/>
      <c r="H3" s="29"/>
    </row>
    <row r="4" spans="1:8" ht="30" customHeight="1" x14ac:dyDescent="0.2">
      <c r="A4" s="13"/>
      <c r="B4" s="13"/>
      <c r="C4" s="13"/>
      <c r="D4" s="13"/>
      <c r="E4" s="13"/>
      <c r="F4" s="13"/>
      <c r="G4" s="13"/>
      <c r="H4" s="13"/>
    </row>
    <row r="5" spans="1:8" ht="30" customHeight="1" x14ac:dyDescent="0.2">
      <c r="A5" s="22" t="s">
        <v>464</v>
      </c>
      <c r="B5" s="23"/>
      <c r="C5" s="23"/>
      <c r="D5" s="23"/>
      <c r="E5" s="23"/>
      <c r="F5" s="23"/>
      <c r="G5" s="23"/>
      <c r="H5" s="23"/>
    </row>
    <row r="6" spans="1:8" ht="30" customHeight="1" x14ac:dyDescent="0.2">
      <c r="A6" s="11" t="s">
        <v>465</v>
      </c>
      <c r="B6" s="11" t="s">
        <v>466</v>
      </c>
      <c r="C6" s="13"/>
      <c r="D6" s="13"/>
      <c r="E6" s="13"/>
      <c r="F6" s="13"/>
      <c r="G6" s="13"/>
      <c r="H6" s="13"/>
    </row>
    <row r="7" spans="1:8" ht="30" customHeight="1" x14ac:dyDescent="0.2">
      <c r="A7" s="19" t="s">
        <v>467</v>
      </c>
      <c r="B7" s="19" t="s">
        <v>468</v>
      </c>
      <c r="C7" s="13"/>
      <c r="D7" s="13"/>
      <c r="E7" s="13"/>
      <c r="F7" s="13"/>
      <c r="G7" s="13"/>
      <c r="H7" s="13"/>
    </row>
    <row r="8" spans="1:8" ht="30" customHeight="1" x14ac:dyDescent="0.2">
      <c r="A8" s="20" t="s">
        <v>469</v>
      </c>
      <c r="B8" s="20" t="s">
        <v>470</v>
      </c>
      <c r="C8" s="13"/>
      <c r="D8" s="13"/>
      <c r="E8" s="13"/>
      <c r="F8" s="13"/>
      <c r="G8" s="13"/>
      <c r="H8" s="13"/>
    </row>
    <row r="9" spans="1:8" ht="30" customHeight="1" x14ac:dyDescent="0.2">
      <c r="A9" s="19" t="s">
        <v>471</v>
      </c>
      <c r="B9" s="19" t="s">
        <v>472</v>
      </c>
      <c r="C9" s="13"/>
      <c r="D9" s="13"/>
      <c r="E9" s="13"/>
      <c r="F9" s="13"/>
      <c r="G9" s="13"/>
      <c r="H9" s="13"/>
    </row>
    <row r="10" spans="1:8" ht="30" customHeight="1" x14ac:dyDescent="0.2">
      <c r="A10" s="20" t="s">
        <v>473</v>
      </c>
      <c r="B10" s="20" t="s">
        <v>474</v>
      </c>
      <c r="C10" s="13"/>
      <c r="D10" s="13"/>
      <c r="E10" s="13"/>
      <c r="F10" s="13"/>
      <c r="G10" s="13"/>
      <c r="H10" s="13"/>
    </row>
    <row r="11" spans="1:8" ht="30" customHeight="1" x14ac:dyDescent="0.2">
      <c r="A11" s="19" t="s">
        <v>475</v>
      </c>
      <c r="B11" s="19" t="s">
        <v>476</v>
      </c>
      <c r="C11" s="13"/>
      <c r="D11" s="13"/>
      <c r="E11" s="13"/>
      <c r="F11" s="13"/>
      <c r="G11" s="13"/>
      <c r="H11" s="13"/>
    </row>
    <row r="12" spans="1:8" ht="30" customHeight="1" x14ac:dyDescent="0.2">
      <c r="A12" s="20" t="s">
        <v>477</v>
      </c>
      <c r="B12" s="20" t="s">
        <v>478</v>
      </c>
      <c r="C12" s="13"/>
      <c r="D12" s="13"/>
      <c r="E12" s="13"/>
      <c r="F12" s="13"/>
      <c r="G12" s="13"/>
      <c r="H12" s="13"/>
    </row>
    <row r="13" spans="1:8" ht="30" customHeight="1" x14ac:dyDescent="0.2">
      <c r="A13" s="19" t="s">
        <v>479</v>
      </c>
      <c r="B13" s="19" t="s">
        <v>480</v>
      </c>
      <c r="C13" s="13"/>
      <c r="D13" s="13"/>
      <c r="E13" s="13"/>
      <c r="F13" s="13"/>
      <c r="G13" s="13"/>
      <c r="H13" s="13"/>
    </row>
    <row r="14" spans="1:8" ht="30" customHeight="1" x14ac:dyDescent="0.2">
      <c r="A14" s="13"/>
      <c r="B14" s="13"/>
      <c r="C14" s="13"/>
      <c r="D14" s="13"/>
      <c r="E14" s="13"/>
      <c r="F14" s="13"/>
      <c r="G14" s="13"/>
      <c r="H14" s="13"/>
    </row>
    <row r="15" spans="1:8" ht="30" customHeight="1" x14ac:dyDescent="0.2">
      <c r="A15" s="22" t="s">
        <v>481</v>
      </c>
      <c r="B15" s="23"/>
      <c r="C15" s="23"/>
      <c r="D15" s="23"/>
      <c r="E15" s="23"/>
      <c r="F15" s="23"/>
      <c r="G15" s="23"/>
      <c r="H15" s="23"/>
    </row>
    <row r="16" spans="1:8" ht="30" customHeight="1" x14ac:dyDescent="0.2">
      <c r="A16" s="21" t="s">
        <v>482</v>
      </c>
      <c r="B16" s="21" t="s">
        <v>483</v>
      </c>
      <c r="C16" s="21" t="s">
        <v>484</v>
      </c>
      <c r="D16" s="21" t="s">
        <v>485</v>
      </c>
      <c r="E16" s="13"/>
      <c r="F16" s="13"/>
      <c r="G16" s="13"/>
      <c r="H16" s="13"/>
    </row>
    <row r="17" spans="1:8" ht="30" customHeight="1" x14ac:dyDescent="0.2">
      <c r="A17" s="19" t="s">
        <v>486</v>
      </c>
      <c r="B17" s="19" t="s">
        <v>487</v>
      </c>
      <c r="C17" s="19" t="s">
        <v>488</v>
      </c>
      <c r="D17" s="19" t="s">
        <v>489</v>
      </c>
      <c r="E17" s="13"/>
      <c r="F17" s="13"/>
      <c r="G17" s="13"/>
      <c r="H17" s="13"/>
    </row>
    <row r="18" spans="1:8" ht="30" customHeight="1" x14ac:dyDescent="0.2">
      <c r="A18" s="20" t="s">
        <v>490</v>
      </c>
      <c r="B18" s="20" t="s">
        <v>491</v>
      </c>
      <c r="C18" s="20" t="s">
        <v>492</v>
      </c>
      <c r="D18" s="20" t="s">
        <v>493</v>
      </c>
      <c r="E18" s="13"/>
      <c r="F18" s="13"/>
      <c r="G18" s="13"/>
      <c r="H18" s="13"/>
    </row>
    <row r="19" spans="1:8" ht="30" customHeight="1" x14ac:dyDescent="0.2">
      <c r="A19" s="19" t="s">
        <v>494</v>
      </c>
      <c r="B19" s="19" t="s">
        <v>495</v>
      </c>
      <c r="C19" s="19" t="s">
        <v>496</v>
      </c>
      <c r="D19" s="19" t="s">
        <v>497</v>
      </c>
      <c r="E19" s="13"/>
      <c r="F19" s="13"/>
      <c r="G19" s="13"/>
      <c r="H19" s="13"/>
    </row>
    <row r="20" spans="1:8" ht="30" customHeight="1" x14ac:dyDescent="0.2">
      <c r="A20" s="20" t="s">
        <v>498</v>
      </c>
      <c r="B20" s="20" t="s">
        <v>499</v>
      </c>
      <c r="C20" s="20" t="s">
        <v>500</v>
      </c>
      <c r="D20" s="20" t="s">
        <v>501</v>
      </c>
      <c r="E20" s="13"/>
      <c r="F20" s="13"/>
      <c r="G20" s="13"/>
      <c r="H20" s="13"/>
    </row>
    <row r="21" spans="1:8" ht="30" customHeight="1" x14ac:dyDescent="0.2">
      <c r="A21" s="13"/>
      <c r="B21" s="13"/>
      <c r="C21" s="13"/>
      <c r="D21" s="13"/>
      <c r="E21" s="13"/>
      <c r="F21" s="13"/>
      <c r="G21" s="13"/>
      <c r="H21" s="13"/>
    </row>
    <row r="22" spans="1:8" ht="30" customHeight="1" x14ac:dyDescent="0.2">
      <c r="A22" s="22" t="s">
        <v>502</v>
      </c>
      <c r="B22" s="23"/>
      <c r="C22" s="23"/>
      <c r="D22" s="23"/>
      <c r="E22" s="23"/>
      <c r="F22" s="23"/>
      <c r="G22" s="23"/>
      <c r="H22" s="23"/>
    </row>
    <row r="23" spans="1:8" ht="30" customHeight="1" x14ac:dyDescent="0.2">
      <c r="A23" s="11" t="s">
        <v>503</v>
      </c>
      <c r="B23" s="11" t="s">
        <v>504</v>
      </c>
      <c r="C23" s="13"/>
      <c r="D23" s="13"/>
      <c r="E23" s="13"/>
      <c r="F23" s="13"/>
      <c r="G23" s="13"/>
      <c r="H23" s="13"/>
    </row>
    <row r="24" spans="1:8" ht="30" customHeight="1" x14ac:dyDescent="0.2">
      <c r="A24" s="20" t="s">
        <v>505</v>
      </c>
      <c r="B24" s="20" t="s">
        <v>506</v>
      </c>
      <c r="C24" s="13"/>
      <c r="D24" s="13"/>
      <c r="E24" s="13"/>
      <c r="F24" s="13"/>
      <c r="G24" s="13"/>
      <c r="H24" s="13"/>
    </row>
    <row r="25" spans="1:8" ht="30" customHeight="1" x14ac:dyDescent="0.2">
      <c r="A25" s="19" t="s">
        <v>507</v>
      </c>
      <c r="B25" s="19" t="s">
        <v>508</v>
      </c>
      <c r="C25" s="13"/>
      <c r="D25" s="13"/>
      <c r="E25" s="13"/>
      <c r="F25" s="13"/>
      <c r="G25" s="13"/>
      <c r="H25" s="13"/>
    </row>
    <row r="26" spans="1:8" ht="30" customHeight="1" x14ac:dyDescent="0.2">
      <c r="A26" s="13"/>
      <c r="B26" s="13"/>
      <c r="C26" s="13"/>
      <c r="D26" s="13"/>
      <c r="E26" s="13"/>
      <c r="F26" s="13"/>
      <c r="G26" s="13"/>
      <c r="H26" s="13"/>
    </row>
    <row r="27" spans="1:8" ht="18" customHeight="1" x14ac:dyDescent="0.2">
      <c r="A27" s="13"/>
      <c r="B27" s="13"/>
      <c r="C27" s="13"/>
      <c r="D27" s="13"/>
      <c r="E27" s="13"/>
      <c r="F27" s="13"/>
      <c r="G27" s="13"/>
      <c r="H27" s="13"/>
    </row>
    <row r="28" spans="1:8" ht="18" customHeight="1" x14ac:dyDescent="0.2">
      <c r="A28" s="13"/>
      <c r="B28" s="13"/>
      <c r="C28" s="13"/>
      <c r="D28" s="13"/>
      <c r="E28" s="13"/>
      <c r="F28" s="13"/>
      <c r="G28" s="13"/>
      <c r="H28" s="13"/>
    </row>
    <row r="29" spans="1:8" ht="18" customHeight="1" x14ac:dyDescent="0.2">
      <c r="A29" s="13"/>
      <c r="B29" s="13"/>
      <c r="C29" s="13"/>
      <c r="D29" s="13"/>
      <c r="E29" s="13"/>
      <c r="F29" s="13"/>
      <c r="G29" s="13"/>
      <c r="H29" s="13"/>
    </row>
    <row r="30" spans="1:8" ht="18" customHeight="1" x14ac:dyDescent="0.2">
      <c r="A30" s="13"/>
      <c r="B30" s="13"/>
      <c r="C30" s="13"/>
      <c r="D30" s="13"/>
      <c r="E30" s="13"/>
      <c r="F30" s="13"/>
      <c r="G30" s="13"/>
      <c r="H30" s="13"/>
    </row>
    <row r="31" spans="1:8" ht="18" customHeight="1" x14ac:dyDescent="0.2">
      <c r="A31" s="13"/>
      <c r="B31" s="13"/>
      <c r="C31" s="13"/>
      <c r="D31" s="13"/>
      <c r="E31" s="13"/>
      <c r="F31" s="13"/>
      <c r="G31" s="13"/>
      <c r="H31" s="13"/>
    </row>
    <row r="32" spans="1:8" ht="18" customHeight="1" x14ac:dyDescent="0.2">
      <c r="A32" s="13"/>
      <c r="B32" s="13"/>
      <c r="C32" s="13"/>
      <c r="D32" s="13"/>
      <c r="E32" s="13"/>
      <c r="F32" s="13"/>
      <c r="G32" s="13"/>
      <c r="H32" s="13"/>
    </row>
    <row r="33" spans="1:8" ht="18" customHeight="1" x14ac:dyDescent="0.2">
      <c r="A33" s="13"/>
      <c r="B33" s="13"/>
      <c r="C33" s="13"/>
      <c r="D33" s="13"/>
      <c r="E33" s="13"/>
      <c r="F33" s="13"/>
      <c r="G33" s="13"/>
      <c r="H33" s="13"/>
    </row>
    <row r="34" spans="1:8" ht="18" customHeight="1" x14ac:dyDescent="0.2">
      <c r="A34" s="13"/>
      <c r="B34" s="13"/>
      <c r="C34" s="13"/>
      <c r="D34" s="13"/>
      <c r="E34" s="13"/>
      <c r="F34" s="13"/>
      <c r="G34" s="13"/>
      <c r="H34" s="13"/>
    </row>
    <row r="35" spans="1:8" ht="18" customHeight="1" x14ac:dyDescent="0.2">
      <c r="A35" s="13"/>
      <c r="B35" s="13"/>
      <c r="C35" s="13"/>
      <c r="D35" s="13"/>
      <c r="E35" s="13"/>
      <c r="F35" s="13"/>
      <c r="G35" s="13"/>
      <c r="H35" s="13"/>
    </row>
    <row r="36" spans="1:8" ht="18" customHeight="1" x14ac:dyDescent="0.2">
      <c r="A36" s="13"/>
      <c r="B36" s="13"/>
      <c r="C36" s="13"/>
      <c r="D36" s="13"/>
      <c r="E36" s="13"/>
      <c r="F36" s="13"/>
      <c r="G36" s="13"/>
      <c r="H36" s="13"/>
    </row>
    <row r="37" spans="1:8" ht="18" customHeight="1" x14ac:dyDescent="0.2">
      <c r="A37" s="13"/>
      <c r="B37" s="13"/>
      <c r="C37" s="13"/>
      <c r="D37" s="13"/>
      <c r="E37" s="13"/>
      <c r="F37" s="13"/>
      <c r="G37" s="13"/>
      <c r="H37" s="13"/>
    </row>
    <row r="38" spans="1:8" ht="18" customHeight="1" x14ac:dyDescent="0.2">
      <c r="A38" s="13"/>
      <c r="B38" s="13"/>
      <c r="C38" s="13"/>
      <c r="D38" s="13"/>
      <c r="E38" s="13"/>
      <c r="F38" s="13"/>
      <c r="G38" s="13"/>
      <c r="H38" s="13"/>
    </row>
    <row r="39" spans="1:8" ht="18" customHeight="1" x14ac:dyDescent="0.2">
      <c r="A39" s="13"/>
      <c r="B39" s="13"/>
      <c r="C39" s="13"/>
      <c r="D39" s="13"/>
      <c r="E39" s="13"/>
      <c r="F39" s="13"/>
      <c r="G39" s="13"/>
      <c r="H39" s="13"/>
    </row>
    <row r="40" spans="1:8" ht="18" customHeight="1" x14ac:dyDescent="0.2">
      <c r="A40" s="13"/>
      <c r="B40" s="13"/>
      <c r="C40" s="13"/>
      <c r="D40" s="13"/>
      <c r="E40" s="13"/>
      <c r="F40" s="13"/>
      <c r="G40" s="13"/>
      <c r="H40" s="13"/>
    </row>
    <row r="41" spans="1:8" ht="18" customHeight="1" x14ac:dyDescent="0.2">
      <c r="A41" s="13"/>
      <c r="B41" s="13"/>
      <c r="C41" s="13"/>
      <c r="D41" s="13"/>
      <c r="E41" s="13"/>
      <c r="F41" s="13"/>
      <c r="G41" s="13"/>
      <c r="H41" s="13"/>
    </row>
    <row r="42" spans="1:8" ht="18" customHeight="1" x14ac:dyDescent="0.2">
      <c r="A42" s="13"/>
      <c r="B42" s="13"/>
      <c r="C42" s="13"/>
      <c r="D42" s="13"/>
      <c r="E42" s="13"/>
      <c r="F42" s="13"/>
      <c r="G42" s="13"/>
      <c r="H42" s="13"/>
    </row>
    <row r="43" spans="1:8" ht="18" customHeight="1" x14ac:dyDescent="0.2">
      <c r="A43" s="13"/>
      <c r="B43" s="13"/>
      <c r="C43" s="13"/>
      <c r="D43" s="13"/>
      <c r="E43" s="13"/>
      <c r="F43" s="13"/>
      <c r="G43" s="13"/>
      <c r="H43" s="13"/>
    </row>
    <row r="44" spans="1:8" ht="18" customHeight="1" x14ac:dyDescent="0.2">
      <c r="A44" s="13"/>
      <c r="B44" s="13"/>
      <c r="C44" s="13"/>
      <c r="D44" s="13"/>
      <c r="E44" s="13"/>
      <c r="F44" s="13"/>
      <c r="G44" s="13"/>
      <c r="H44" s="13"/>
    </row>
    <row r="45" spans="1:8" ht="18" customHeight="1" x14ac:dyDescent="0.2">
      <c r="A45" s="13"/>
      <c r="B45" s="13"/>
      <c r="C45" s="13"/>
      <c r="D45" s="13"/>
      <c r="E45" s="13"/>
      <c r="F45" s="13"/>
      <c r="G45" s="13"/>
      <c r="H45" s="13"/>
    </row>
    <row r="46" spans="1:8" ht="18" customHeight="1" x14ac:dyDescent="0.2">
      <c r="A46" s="13"/>
      <c r="B46" s="13"/>
      <c r="C46" s="13"/>
      <c r="D46" s="13"/>
      <c r="E46" s="13"/>
      <c r="F46" s="13"/>
      <c r="G46" s="13"/>
      <c r="H46" s="13"/>
    </row>
    <row r="47" spans="1:8" ht="18" customHeight="1" x14ac:dyDescent="0.2">
      <c r="A47" s="13"/>
      <c r="B47" s="13"/>
      <c r="C47" s="13"/>
      <c r="D47" s="13"/>
      <c r="E47" s="13"/>
      <c r="F47" s="13"/>
      <c r="G47" s="13"/>
      <c r="H47" s="13"/>
    </row>
    <row r="48" spans="1:8" ht="18" customHeight="1" x14ac:dyDescent="0.2">
      <c r="A48" s="13"/>
      <c r="B48" s="13"/>
      <c r="C48" s="13"/>
      <c r="D48" s="13"/>
      <c r="E48" s="13"/>
      <c r="F48" s="13"/>
      <c r="G48" s="13"/>
      <c r="H48" s="13"/>
    </row>
    <row r="49" spans="1:8" ht="18" customHeight="1" x14ac:dyDescent="0.2">
      <c r="A49" s="13"/>
      <c r="B49" s="13"/>
      <c r="C49" s="13"/>
      <c r="D49" s="13"/>
      <c r="E49" s="13"/>
      <c r="F49" s="13"/>
      <c r="G49" s="13"/>
      <c r="H49" s="13"/>
    </row>
    <row r="50" spans="1:8" ht="18" customHeight="1" x14ac:dyDescent="0.2">
      <c r="A50" s="13"/>
      <c r="B50" s="13"/>
      <c r="C50" s="13"/>
      <c r="D50" s="13"/>
      <c r="E50" s="13"/>
      <c r="F50" s="13"/>
      <c r="G50" s="13"/>
      <c r="H50" s="13"/>
    </row>
    <row r="51" spans="1:8" ht="18" customHeight="1" x14ac:dyDescent="0.2">
      <c r="A51" s="13"/>
      <c r="B51" s="13"/>
      <c r="C51" s="13"/>
      <c r="D51" s="13"/>
      <c r="E51" s="13"/>
      <c r="F51" s="13"/>
      <c r="G51" s="13"/>
      <c r="H51" s="13"/>
    </row>
    <row r="52" spans="1:8" ht="18" customHeight="1" x14ac:dyDescent="0.2">
      <c r="A52" s="13"/>
      <c r="B52" s="13"/>
      <c r="C52" s="13"/>
      <c r="D52" s="13"/>
      <c r="E52" s="13"/>
      <c r="F52" s="13"/>
      <c r="G52" s="13"/>
      <c r="H52" s="13"/>
    </row>
    <row r="53" spans="1:8" ht="18" customHeight="1" x14ac:dyDescent="0.2">
      <c r="A53" s="13"/>
      <c r="B53" s="13"/>
      <c r="C53" s="13"/>
      <c r="D53" s="13"/>
      <c r="E53" s="13"/>
      <c r="F53" s="13"/>
      <c r="G53" s="13"/>
      <c r="H53" s="13"/>
    </row>
    <row r="54" spans="1:8" ht="18" customHeight="1" x14ac:dyDescent="0.2">
      <c r="A54" s="13"/>
      <c r="B54" s="13"/>
      <c r="C54" s="13"/>
      <c r="D54" s="13"/>
      <c r="E54" s="13"/>
      <c r="F54" s="13"/>
      <c r="G54" s="13"/>
      <c r="H54" s="13"/>
    </row>
    <row r="55" spans="1:8" ht="18" customHeight="1" x14ac:dyDescent="0.2">
      <c r="A55" s="13"/>
      <c r="B55" s="13"/>
      <c r="C55" s="13"/>
      <c r="D55" s="13"/>
      <c r="E55" s="13"/>
      <c r="F55" s="13"/>
      <c r="G55" s="13"/>
      <c r="H55" s="13"/>
    </row>
    <row r="56" spans="1:8" ht="18" customHeight="1" x14ac:dyDescent="0.2">
      <c r="A56" s="13"/>
      <c r="B56" s="13"/>
      <c r="C56" s="13"/>
      <c r="D56" s="13"/>
      <c r="E56" s="13"/>
      <c r="F56" s="13"/>
      <c r="G56" s="13"/>
      <c r="H56" s="13"/>
    </row>
    <row r="57" spans="1:8" ht="18" customHeight="1" x14ac:dyDescent="0.2">
      <c r="A57" s="13"/>
      <c r="B57" s="13"/>
      <c r="C57" s="13"/>
      <c r="D57" s="13"/>
      <c r="E57" s="13"/>
      <c r="F57" s="13"/>
      <c r="G57" s="13"/>
      <c r="H57" s="13"/>
    </row>
    <row r="58" spans="1:8" ht="18" customHeight="1" x14ac:dyDescent="0.2">
      <c r="A58" s="13"/>
      <c r="B58" s="13"/>
      <c r="C58" s="13"/>
      <c r="D58" s="13"/>
      <c r="E58" s="13"/>
      <c r="F58" s="13"/>
      <c r="G58" s="13"/>
      <c r="H58" s="13"/>
    </row>
    <row r="59" spans="1:8" ht="18" customHeight="1" x14ac:dyDescent="0.2">
      <c r="A59" s="13"/>
      <c r="B59" s="13"/>
      <c r="C59" s="13"/>
      <c r="D59" s="13"/>
      <c r="E59" s="13"/>
      <c r="F59" s="13"/>
      <c r="G59" s="13"/>
      <c r="H59" s="13"/>
    </row>
    <row r="60" spans="1:8" ht="18" customHeight="1" x14ac:dyDescent="0.2">
      <c r="A60" s="13"/>
      <c r="B60" s="13"/>
      <c r="C60" s="13"/>
      <c r="D60" s="13"/>
      <c r="E60" s="13"/>
      <c r="F60" s="13"/>
      <c r="G60" s="13"/>
      <c r="H60" s="13"/>
    </row>
    <row r="61" spans="1:8" ht="18" customHeight="1" x14ac:dyDescent="0.2">
      <c r="A61" s="13"/>
      <c r="B61" s="13"/>
      <c r="C61" s="13"/>
      <c r="D61" s="13"/>
      <c r="E61" s="13"/>
      <c r="F61" s="13"/>
      <c r="G61" s="13"/>
      <c r="H61" s="13"/>
    </row>
    <row r="62" spans="1:8" ht="18" customHeight="1" x14ac:dyDescent="0.2">
      <c r="A62" s="13"/>
      <c r="B62" s="13"/>
      <c r="C62" s="13"/>
      <c r="D62" s="13"/>
      <c r="E62" s="13"/>
      <c r="F62" s="13"/>
      <c r="G62" s="13"/>
      <c r="H62" s="13"/>
    </row>
    <row r="63" spans="1:8" ht="18" customHeight="1" x14ac:dyDescent="0.2">
      <c r="A63" s="13"/>
      <c r="B63" s="13"/>
      <c r="C63" s="13"/>
      <c r="D63" s="13"/>
      <c r="E63" s="13"/>
      <c r="F63" s="13"/>
      <c r="G63" s="13"/>
      <c r="H63" s="13"/>
    </row>
    <row r="64" spans="1:8" ht="18" customHeight="1" x14ac:dyDescent="0.2">
      <c r="A64" s="13"/>
      <c r="B64" s="13"/>
      <c r="C64" s="13"/>
      <c r="D64" s="13"/>
      <c r="E64" s="13"/>
      <c r="F64" s="13"/>
      <c r="G64" s="13"/>
      <c r="H64" s="13"/>
    </row>
    <row r="65" spans="1:8" ht="18" customHeight="1" x14ac:dyDescent="0.2">
      <c r="A65" s="13"/>
      <c r="B65" s="13"/>
      <c r="C65" s="13"/>
      <c r="D65" s="13"/>
      <c r="E65" s="13"/>
      <c r="F65" s="13"/>
      <c r="G65" s="13"/>
      <c r="H65" s="13"/>
    </row>
    <row r="66" spans="1:8" ht="18" customHeight="1" x14ac:dyDescent="0.2">
      <c r="A66" s="13"/>
      <c r="B66" s="13"/>
      <c r="C66" s="13"/>
      <c r="D66" s="13"/>
      <c r="E66" s="13"/>
      <c r="F66" s="13"/>
      <c r="G66" s="13"/>
      <c r="H66" s="13"/>
    </row>
    <row r="67" spans="1:8" ht="18" customHeight="1" x14ac:dyDescent="0.2">
      <c r="A67" s="13"/>
      <c r="B67" s="13"/>
      <c r="C67" s="13"/>
      <c r="D67" s="13"/>
      <c r="E67" s="13"/>
      <c r="F67" s="13"/>
      <c r="G67" s="13"/>
      <c r="H67" s="13"/>
    </row>
    <row r="68" spans="1:8" ht="18" customHeight="1" x14ac:dyDescent="0.2">
      <c r="A68" s="13"/>
      <c r="B68" s="13"/>
      <c r="C68" s="13"/>
      <c r="D68" s="13"/>
      <c r="E68" s="13"/>
      <c r="F68" s="13"/>
      <c r="G68" s="13"/>
      <c r="H68" s="13"/>
    </row>
    <row r="69" spans="1:8" ht="18" customHeight="1" x14ac:dyDescent="0.2">
      <c r="A69" s="13"/>
      <c r="B69" s="13"/>
      <c r="C69" s="13"/>
      <c r="D69" s="13"/>
      <c r="E69" s="13"/>
      <c r="F69" s="13"/>
      <c r="G69" s="13"/>
      <c r="H69" s="13"/>
    </row>
    <row r="70" spans="1:8" ht="18" customHeight="1" x14ac:dyDescent="0.2">
      <c r="A70" s="13"/>
      <c r="B70" s="13"/>
      <c r="C70" s="13"/>
      <c r="D70" s="13"/>
      <c r="E70" s="13"/>
      <c r="F70" s="13"/>
      <c r="G70" s="13"/>
      <c r="H70" s="13"/>
    </row>
    <row r="71" spans="1:8" ht="18" customHeight="1" x14ac:dyDescent="0.2">
      <c r="A71" s="13"/>
      <c r="B71" s="13"/>
      <c r="C71" s="13"/>
      <c r="D71" s="13"/>
      <c r="E71" s="13"/>
      <c r="F71" s="13"/>
      <c r="G71" s="13"/>
      <c r="H71" s="13"/>
    </row>
    <row r="72" spans="1:8" ht="18" customHeight="1" x14ac:dyDescent="0.2">
      <c r="A72" s="13"/>
      <c r="B72" s="13"/>
      <c r="C72" s="13"/>
      <c r="D72" s="13"/>
      <c r="E72" s="13"/>
      <c r="F72" s="13"/>
      <c r="G72" s="13"/>
      <c r="H72" s="13"/>
    </row>
    <row r="73" spans="1:8" ht="18" customHeight="1" x14ac:dyDescent="0.2">
      <c r="A73" s="13"/>
      <c r="B73" s="13"/>
      <c r="C73" s="13"/>
      <c r="D73" s="13"/>
      <c r="E73" s="13"/>
      <c r="F73" s="13"/>
      <c r="G73" s="13"/>
      <c r="H73" s="13"/>
    </row>
    <row r="74" spans="1:8" ht="18" customHeight="1" x14ac:dyDescent="0.2">
      <c r="A74" s="13"/>
      <c r="B74" s="13"/>
      <c r="C74" s="13"/>
      <c r="D74" s="13"/>
      <c r="E74" s="13"/>
      <c r="F74" s="13"/>
      <c r="G74" s="13"/>
      <c r="H74" s="13"/>
    </row>
    <row r="75" spans="1:8" ht="18" customHeight="1" x14ac:dyDescent="0.2">
      <c r="A75" s="13"/>
      <c r="B75" s="13"/>
      <c r="C75" s="13"/>
      <c r="D75" s="13"/>
      <c r="E75" s="13"/>
      <c r="F75" s="13"/>
      <c r="G75" s="13"/>
      <c r="H75" s="13"/>
    </row>
    <row r="76" spans="1:8" ht="18" customHeight="1" x14ac:dyDescent="0.2">
      <c r="A76" s="13"/>
      <c r="B76" s="13"/>
      <c r="C76" s="13"/>
      <c r="D76" s="13"/>
      <c r="E76" s="13"/>
      <c r="F76" s="13"/>
      <c r="G76" s="13"/>
      <c r="H76" s="13"/>
    </row>
    <row r="77" spans="1:8" ht="18" customHeight="1" x14ac:dyDescent="0.2">
      <c r="A77" s="13"/>
      <c r="B77" s="13"/>
      <c r="C77" s="13"/>
      <c r="D77" s="13"/>
      <c r="E77" s="13"/>
      <c r="F77" s="13"/>
      <c r="G77" s="13"/>
      <c r="H77" s="13"/>
    </row>
    <row r="78" spans="1:8" ht="18" customHeight="1" x14ac:dyDescent="0.2">
      <c r="A78" s="13"/>
      <c r="B78" s="13"/>
      <c r="C78" s="13"/>
      <c r="D78" s="13"/>
      <c r="E78" s="13"/>
      <c r="F78" s="13"/>
      <c r="G78" s="13"/>
      <c r="H78" s="13"/>
    </row>
    <row r="79" spans="1:8" ht="18" customHeight="1" x14ac:dyDescent="0.2">
      <c r="A79" s="13"/>
      <c r="B79" s="13"/>
      <c r="C79" s="13"/>
      <c r="D79" s="13"/>
      <c r="E79" s="13"/>
      <c r="F79" s="13"/>
      <c r="G79" s="13"/>
      <c r="H79" s="13"/>
    </row>
    <row r="80" spans="1:8" ht="18" customHeight="1" x14ac:dyDescent="0.2">
      <c r="A80" s="13"/>
      <c r="B80" s="13"/>
      <c r="C80" s="13"/>
      <c r="D80" s="13"/>
      <c r="E80" s="13"/>
      <c r="F80" s="13"/>
      <c r="G80" s="13"/>
      <c r="H80" s="13"/>
    </row>
  </sheetData>
  <mergeCells count="5">
    <mergeCell ref="A1:H1"/>
    <mergeCell ref="A15:H15"/>
    <mergeCell ref="A2:H3"/>
    <mergeCell ref="A5:H5"/>
    <mergeCell ref="A22:H2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D32"/>
  </sheetPr>
  <dimension ref="A1:K13"/>
  <sheetViews>
    <sheetView workbookViewId="0">
      <pane ySplit="2" topLeftCell="A3" activePane="bottomLeft" state="frozen"/>
      <selection pane="bottomLeft"/>
    </sheetView>
  </sheetViews>
  <sheetFormatPr baseColWidth="10" defaultColWidth="8.83203125" defaultRowHeight="15" x14ac:dyDescent="0.2"/>
  <cols>
    <col min="1" max="1" width="16" customWidth="1"/>
    <col min="2" max="2" width="30" customWidth="1"/>
    <col min="3" max="3" width="24" customWidth="1"/>
    <col min="4" max="4" width="18" customWidth="1"/>
    <col min="5" max="5" width="24" customWidth="1"/>
    <col min="6" max="6" width="58" customWidth="1"/>
    <col min="8" max="11" width="22" customWidth="1"/>
  </cols>
  <sheetData>
    <row r="1" spans="1:11" x14ac:dyDescent="0.2">
      <c r="A1" s="66" t="s">
        <v>509</v>
      </c>
      <c r="B1" s="58"/>
      <c r="C1" s="58"/>
      <c r="D1" s="58"/>
      <c r="E1" s="58"/>
      <c r="F1" s="59"/>
      <c r="H1" s="57" t="s">
        <v>510</v>
      </c>
      <c r="I1" s="58"/>
      <c r="J1" s="58"/>
      <c r="K1" s="59"/>
    </row>
    <row r="2" spans="1:11" ht="42" customHeight="1" x14ac:dyDescent="0.2">
      <c r="A2" s="1" t="s">
        <v>511</v>
      </c>
      <c r="B2" s="1" t="s">
        <v>512</v>
      </c>
      <c r="C2" s="1" t="s">
        <v>513</v>
      </c>
      <c r="D2" s="1" t="s">
        <v>514</v>
      </c>
      <c r="E2" s="1" t="s">
        <v>77</v>
      </c>
      <c r="F2" s="1" t="s">
        <v>515</v>
      </c>
      <c r="H2" s="60" t="s">
        <v>516</v>
      </c>
      <c r="I2" s="61"/>
      <c r="J2" s="61"/>
      <c r="K2" s="62"/>
    </row>
    <row r="3" spans="1:11" ht="16" customHeight="1" x14ac:dyDescent="0.2">
      <c r="A3" s="2" t="s">
        <v>517</v>
      </c>
      <c r="B3" s="2" t="s">
        <v>518</v>
      </c>
      <c r="C3" s="2">
        <f>COUNTA(study_periods.csv!$A$2:$A$51)</f>
        <v>50</v>
      </c>
      <c r="D3" s="2"/>
      <c r="E3" s="2" t="s">
        <v>519</v>
      </c>
      <c r="F3" s="2" t="s">
        <v>520</v>
      </c>
      <c r="H3" s="63"/>
      <c r="I3" s="64"/>
      <c r="J3" s="64"/>
      <c r="K3" s="65"/>
    </row>
    <row r="4" spans="1:11" ht="48" customHeight="1" x14ac:dyDescent="0.2">
      <c r="A4" s="2" t="s">
        <v>517</v>
      </c>
      <c r="B4" s="2" t="s">
        <v>521</v>
      </c>
      <c r="C4" s="2">
        <f>COUNTIF(study_periods.csv!$B$2:$B$51,"INTERVENTION")</f>
        <v>25</v>
      </c>
      <c r="D4" s="2"/>
      <c r="E4" s="2" t="s">
        <v>519</v>
      </c>
      <c r="F4" s="2"/>
      <c r="H4" s="67" t="s">
        <v>522</v>
      </c>
      <c r="I4" s="61"/>
      <c r="J4" s="61"/>
      <c r="K4" s="62"/>
    </row>
    <row r="5" spans="1:11" ht="16" customHeight="1" x14ac:dyDescent="0.2">
      <c r="A5" s="2" t="s">
        <v>517</v>
      </c>
      <c r="B5" s="2" t="s">
        <v>523</v>
      </c>
      <c r="C5" s="2">
        <f>COUNTIF(study_periods.csv!$B$2:$B$51,"CONTROL")</f>
        <v>25</v>
      </c>
      <c r="D5" s="2"/>
      <c r="E5" s="2" t="s">
        <v>519</v>
      </c>
      <c r="F5" s="2"/>
      <c r="H5" s="63"/>
      <c r="I5" s="64"/>
      <c r="J5" s="64"/>
      <c r="K5" s="65"/>
    </row>
    <row r="6" spans="1:11" ht="16" customHeight="1" x14ac:dyDescent="0.2">
      <c r="A6" s="2" t="s">
        <v>127</v>
      </c>
      <c r="B6" s="2" t="s">
        <v>524</v>
      </c>
      <c r="C6" s="2" t="str">
        <f>COUNTIF(SURVEY_ANALYSIS!$H$2:$H$7,"Met")&amp;" of "&amp;COUNTA(SURVEY_ANALYSIS!$A$2:$A$7)&amp;" met"</f>
        <v>6 of 6 met</v>
      </c>
      <c r="D6" s="2"/>
      <c r="E6" s="2" t="s">
        <v>525</v>
      </c>
      <c r="F6" s="2"/>
    </row>
    <row r="7" spans="1:11" ht="16" customHeight="1" x14ac:dyDescent="0.2">
      <c r="A7" s="2" t="s">
        <v>121</v>
      </c>
      <c r="B7" s="2" t="s">
        <v>526</v>
      </c>
      <c r="C7" s="2">
        <f>RQ2_CHANGE_TESTS!K3</f>
        <v>2.363000297223701E-4</v>
      </c>
      <c r="D7" s="2">
        <f>RQ2_CHANGE_TESTS!N3</f>
        <v>6.9484649030252376E-3</v>
      </c>
      <c r="E7" s="2" t="s">
        <v>186</v>
      </c>
      <c r="F7" s="2" t="s">
        <v>527</v>
      </c>
    </row>
    <row r="8" spans="1:11" ht="16" customHeight="1" x14ac:dyDescent="0.2">
      <c r="A8" s="2" t="s">
        <v>121</v>
      </c>
      <c r="B8" s="2" t="s">
        <v>528</v>
      </c>
      <c r="C8" s="2">
        <f>RQ2_CHANGE_TESTS!K4</f>
        <v>3.0285526599646456E-5</v>
      </c>
      <c r="D8" s="2">
        <f>RQ2_CHANGE_TESTS!N4</f>
        <v>6.9484649030252376E-3</v>
      </c>
      <c r="E8" s="2" t="s">
        <v>186</v>
      </c>
      <c r="F8" s="2"/>
    </row>
    <row r="9" spans="1:11" ht="16" customHeight="1" x14ac:dyDescent="0.2">
      <c r="A9" s="2" t="s">
        <v>121</v>
      </c>
      <c r="B9" s="2" t="s">
        <v>529</v>
      </c>
      <c r="C9" s="2">
        <f>RQ2_CHANGE_TESTS!K5</f>
        <v>1.4422394950349496E-6</v>
      </c>
      <c r="D9" s="2">
        <f>RQ2_CHANGE_TESTS!N5</f>
        <v>6.9484649030252376E-3</v>
      </c>
      <c r="E9" s="2" t="s">
        <v>186</v>
      </c>
      <c r="F9" s="2"/>
    </row>
    <row r="10" spans="1:11" ht="16" customHeight="1" x14ac:dyDescent="0.2">
      <c r="A10" s="2" t="s">
        <v>121</v>
      </c>
      <c r="B10" s="2" t="s">
        <v>530</v>
      </c>
      <c r="C10" s="2">
        <f>RQ2_CHANGE_TESTS!K7</f>
        <v>4.4272306193284912E-6</v>
      </c>
      <c r="D10" s="2">
        <f>RQ2_CHANGE_TESTS!N7</f>
        <v>6.9484649030252376E-3</v>
      </c>
      <c r="E10" s="2" t="s">
        <v>186</v>
      </c>
      <c r="F10" s="2"/>
    </row>
    <row r="11" spans="1:11" ht="16" customHeight="1" x14ac:dyDescent="0.2">
      <c r="A11" s="2" t="s">
        <v>124</v>
      </c>
      <c r="B11" s="2" t="s">
        <v>531</v>
      </c>
      <c r="C11" s="2">
        <f>RQ3_CORRELATION!E5</f>
        <v>0.82474854670595399</v>
      </c>
      <c r="D11" s="2">
        <f>RQ3_CORRELATION!G5</f>
        <v>5.7492060837801804E-13</v>
      </c>
      <c r="E11" s="2" t="s">
        <v>532</v>
      </c>
      <c r="F11" s="2" t="s">
        <v>533</v>
      </c>
    </row>
    <row r="12" spans="1:11" ht="32" customHeight="1" x14ac:dyDescent="0.2">
      <c r="A12" s="2" t="s">
        <v>84</v>
      </c>
      <c r="B12" s="2" t="s">
        <v>534</v>
      </c>
      <c r="C12" s="2" t="s">
        <v>535</v>
      </c>
      <c r="D12" s="2" t="s">
        <v>536</v>
      </c>
      <c r="E12" s="2" t="s">
        <v>341</v>
      </c>
      <c r="F12" s="2" t="s">
        <v>537</v>
      </c>
    </row>
    <row r="13" spans="1:11" ht="48" customHeight="1" x14ac:dyDescent="0.2">
      <c r="A13" s="2" t="s">
        <v>84</v>
      </c>
      <c r="B13" s="2" t="s">
        <v>131</v>
      </c>
      <c r="C13" s="2" t="s">
        <v>538</v>
      </c>
      <c r="D13" s="2" t="s">
        <v>539</v>
      </c>
      <c r="E13" s="2" t="s">
        <v>387</v>
      </c>
      <c r="F13" s="2" t="s">
        <v>540</v>
      </c>
    </row>
  </sheetData>
  <autoFilter ref="A1:F13" xr:uid="{00000000-0009-0000-0000-000005000000}"/>
  <mergeCells count="4">
    <mergeCell ref="H1:K1"/>
    <mergeCell ref="H2:K3"/>
    <mergeCell ref="A1:F1"/>
    <mergeCell ref="H4:K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D32"/>
  </sheetPr>
  <dimension ref="A1:X7"/>
  <sheetViews>
    <sheetView workbookViewId="0">
      <pane ySplit="1" topLeftCell="A2" activePane="bottomLeft" state="frozen"/>
      <selection pane="bottomLeft"/>
    </sheetView>
  </sheetViews>
  <sheetFormatPr baseColWidth="10" defaultColWidth="8.83203125" defaultRowHeight="15" x14ac:dyDescent="0.2"/>
  <cols>
    <col min="1" max="5" width="12" customWidth="1"/>
    <col min="6" max="6" width="16" customWidth="1"/>
    <col min="7" max="7" width="12" customWidth="1"/>
    <col min="8" max="8" width="15" customWidth="1"/>
    <col min="9" max="9" width="12" customWidth="1"/>
    <col min="11" max="14" width="22" customWidth="1"/>
    <col min="24" max="24" width="42" customWidth="1"/>
  </cols>
  <sheetData>
    <row r="1" spans="1:24" ht="16" customHeight="1" x14ac:dyDescent="0.2">
      <c r="A1" s="1" t="s">
        <v>541</v>
      </c>
      <c r="B1" s="1" t="s">
        <v>542</v>
      </c>
      <c r="C1" s="1" t="s">
        <v>543</v>
      </c>
      <c r="D1" s="1" t="s">
        <v>544</v>
      </c>
      <c r="E1" s="1" t="s">
        <v>545</v>
      </c>
      <c r="F1" s="1" t="s">
        <v>546</v>
      </c>
      <c r="G1" s="1" t="s">
        <v>547</v>
      </c>
      <c r="H1" s="1" t="s">
        <v>548</v>
      </c>
      <c r="I1" s="1" t="s">
        <v>549</v>
      </c>
      <c r="K1" s="57" t="s">
        <v>510</v>
      </c>
      <c r="L1" s="58"/>
      <c r="M1" s="58"/>
      <c r="N1" s="59"/>
      <c r="X1" s="13"/>
    </row>
    <row r="2" spans="1:24" ht="42" customHeight="1" x14ac:dyDescent="0.2">
      <c r="A2" s="2" t="s">
        <v>240</v>
      </c>
      <c r="B2" s="2">
        <f>COUNTA(SURVEY_SCORES!$A$2:$A$51)</f>
        <v>50</v>
      </c>
      <c r="C2" s="2">
        <v>5</v>
      </c>
      <c r="D2" s="2">
        <f>AVERAGE(SURVEY_SCORES!$B$2:$B$51)</f>
        <v>3.9279999999999999</v>
      </c>
      <c r="E2" s="2">
        <f>STDEV(SURVEY_SCORES!$B$2:$B$51)</f>
        <v>0.50103566209789618</v>
      </c>
      <c r="F2" s="2">
        <f>(5/(5-1))*(1-(SUM(VAR(survey_iso25010.csv!$B$2:$B$51),VAR(survey_iso25010.csv!$C$2:$C$51),VAR(survey_iso25010.csv!$D$2:$D$51),VAR(survey_iso25010.csv!$E$2:$E$51),VAR(survey_iso25010.csv!$F$2:$F$51))/VAR(survey_iso25010.csv!$G$2:$G$51)))</f>
        <v>0.85246488033298717</v>
      </c>
      <c r="G2" s="2">
        <v>3.5</v>
      </c>
      <c r="H2" s="2" t="str">
        <f t="shared" ref="H2:H7" si="0">IF(D2&gt;=G2,"Met","Not met")</f>
        <v>Met</v>
      </c>
      <c r="I2" s="2" t="s">
        <v>550</v>
      </c>
      <c r="K2" s="60" t="s">
        <v>551</v>
      </c>
      <c r="L2" s="61"/>
      <c r="M2" s="61"/>
      <c r="N2" s="62"/>
      <c r="X2" s="13"/>
    </row>
    <row r="3" spans="1:24" ht="32" customHeight="1" x14ac:dyDescent="0.2">
      <c r="A3" s="2" t="s">
        <v>259</v>
      </c>
      <c r="B3" s="2">
        <f>COUNTA(SURVEY_SCORES!$A$2:$A$51)</f>
        <v>50</v>
      </c>
      <c r="C3" s="2">
        <v>5</v>
      </c>
      <c r="D3" s="2">
        <f>AVERAGE(SURVEY_SCORES!$C$2:$C$51)</f>
        <v>4.0880000000000001</v>
      </c>
      <c r="E3" s="2">
        <f>STDEV(SURVEY_SCORES!$C$2:$C$51)</f>
        <v>0.54982000765370931</v>
      </c>
      <c r="F3" s="2">
        <f>(5/(5-1))*(1-(SUM(VAR(survey_iso25010.csv!$H$2:$H$51),VAR(survey_iso25010.csv!$I$2:$I$51),VAR(survey_iso25010.csv!$J$2:$J$51),VAR(survey_iso25010.csv!$K$2:$K$51),VAR(survey_iso25010.csv!$L$2:$L$51))/VAR(survey_iso25010.csv!$M$2:$M$51)))</f>
        <v>0.85939187729531219</v>
      </c>
      <c r="G3" s="2">
        <v>3.5</v>
      </c>
      <c r="H3" s="2" t="str">
        <f t="shared" si="0"/>
        <v>Met</v>
      </c>
      <c r="I3" s="2" t="s">
        <v>550</v>
      </c>
      <c r="K3" s="63"/>
      <c r="L3" s="64"/>
      <c r="M3" s="64"/>
      <c r="N3" s="65"/>
      <c r="X3" s="13"/>
    </row>
    <row r="4" spans="1:24" ht="48" customHeight="1" x14ac:dyDescent="0.2">
      <c r="A4" s="2" t="s">
        <v>270</v>
      </c>
      <c r="B4" s="2">
        <f>COUNTA(SURVEY_SCORES!$A$2:$A$51)</f>
        <v>50</v>
      </c>
      <c r="C4" s="2">
        <v>5</v>
      </c>
      <c r="D4" s="2">
        <f>AVERAGE(SURVEY_SCORES!$D$2:$D$51)</f>
        <v>4.0479999999999992</v>
      </c>
      <c r="E4" s="2">
        <f>STDEV(SURVEY_SCORES!$D$2:$D$51)</f>
        <v>0.49743833583589736</v>
      </c>
      <c r="F4" s="2">
        <f>(5/(5-1))*(1-(SUM(VAR(survey_iso25010.csv!$N$2:$N$51),VAR(survey_iso25010.csv!$O$2:$O$51),VAR(survey_iso25010.csv!$P$2:$P$51),VAR(survey_iso25010.csv!$Q$2:$Q$51),VAR(survey_iso25010.csv!$R$2:$R$51))/VAR(survey_iso25010.csv!$S$2:$S$51)))</f>
        <v>0.71720770651886923</v>
      </c>
      <c r="G4" s="2">
        <v>3.5</v>
      </c>
      <c r="H4" s="2" t="str">
        <f t="shared" si="0"/>
        <v>Met</v>
      </c>
      <c r="I4" s="2" t="s">
        <v>550</v>
      </c>
      <c r="K4" s="67" t="s">
        <v>552</v>
      </c>
      <c r="L4" s="61"/>
      <c r="M4" s="61"/>
      <c r="N4" s="62"/>
    </row>
    <row r="5" spans="1:24" ht="16" customHeight="1" x14ac:dyDescent="0.2">
      <c r="A5" s="2" t="s">
        <v>553</v>
      </c>
      <c r="B5" s="2">
        <f>COUNTA(SURVEY_SCORES!$A$2:$A$51)</f>
        <v>50</v>
      </c>
      <c r="C5" s="2">
        <v>10</v>
      </c>
      <c r="D5" s="2">
        <f>AVERAGE(SURVEY_SCORES!$E$2:$E$51)</f>
        <v>80.95</v>
      </c>
      <c r="E5" s="2">
        <f>STDEV(SURVEY_SCORES!$E$2:$E$51)</f>
        <v>14.828010586696507</v>
      </c>
      <c r="F5" s="2">
        <f>(10/(10-1))*(1-(SUM(VAR(SURVEY_SCORES!$H$2:$H$51),VAR(SURVEY_SCORES!$I$2:$I$51),VAR(SURVEY_SCORES!$J$2:$J$51),VAR(SURVEY_SCORES!$K$2:$K$51),VAR(SURVEY_SCORES!$L$2:$L$51),VAR(SURVEY_SCORES!$M$2:$M$51),VAR(SURVEY_SCORES!$N$2:$N$51),VAR(SURVEY_SCORES!$O$2:$O$51),VAR(SURVEY_SCORES!$P$2:$P$51),VAR(SURVEY_SCORES!$Q$2:$Q$51))/VAR(SURVEY_SCORES!$R$2:$R$51)))</f>
        <v>0.95670883497636305</v>
      </c>
      <c r="G5" s="2">
        <v>70</v>
      </c>
      <c r="H5" s="2" t="str">
        <f t="shared" si="0"/>
        <v>Met</v>
      </c>
      <c r="I5" s="2" t="s">
        <v>554</v>
      </c>
      <c r="K5" s="63"/>
      <c r="L5" s="64"/>
      <c r="M5" s="64"/>
      <c r="N5" s="65"/>
    </row>
    <row r="6" spans="1:24" ht="48" customHeight="1" x14ac:dyDescent="0.2">
      <c r="A6" s="2" t="s">
        <v>555</v>
      </c>
      <c r="B6" s="2">
        <f>COUNTA(SURVEY_SCORES!$A$2:$A$51)</f>
        <v>50</v>
      </c>
      <c r="C6" s="2">
        <v>6</v>
      </c>
      <c r="D6" s="2">
        <f>AVERAGE(SURVEY_SCORES!$F$2:$F$51)</f>
        <v>4.1166666666666645</v>
      </c>
      <c r="E6" s="2">
        <f>STDEV(SURVEY_SCORES!$F$2:$F$51)</f>
        <v>0.40159828079602383</v>
      </c>
      <c r="F6" s="2">
        <f>(6/(6-1))*(1-(SUM(VAR(tam_responses.csv!$B$2:$B$51),VAR(tam_responses.csv!$C$2:$C$51),VAR(tam_responses.csv!$D$2:$D$51),VAR(tam_responses.csv!$E$2:$E$51),VAR(tam_responses.csv!$F$2:$F$51),VAR(tam_responses.csv!$G$2:$G$51))/VAR(tam_responses.csv!$H$2:$H$51)))</f>
        <v>0.7497785588752196</v>
      </c>
      <c r="G6" s="2">
        <v>3.5</v>
      </c>
      <c r="H6" s="2" t="str">
        <f t="shared" si="0"/>
        <v>Met</v>
      </c>
      <c r="I6" s="2" t="s">
        <v>550</v>
      </c>
    </row>
    <row r="7" spans="1:24" ht="48" customHeight="1" x14ac:dyDescent="0.2">
      <c r="A7" s="2" t="s">
        <v>556</v>
      </c>
      <c r="B7" s="2">
        <f>COUNTA(SURVEY_SCORES!$A$2:$A$51)</f>
        <v>50</v>
      </c>
      <c r="C7" s="2">
        <v>6</v>
      </c>
      <c r="D7" s="2">
        <f>AVERAGE(SURVEY_SCORES!$G$2:$G$51)</f>
        <v>4.089999999999999</v>
      </c>
      <c r="E7" s="2">
        <f>STDEV(SURVEY_SCORES!$G$2:$G$51)</f>
        <v>0.5347451551462572</v>
      </c>
      <c r="F7" s="2">
        <f>(6/(6-1))*(1-(SUM(VAR(tam_responses.csv!$I$2:$I$51),VAR(tam_responses.csv!$J$2:$J$51),VAR(tam_responses.csv!$K$2:$K$51),VAR(tam_responses.csv!$L$2:$L$51),VAR(tam_responses.csv!$M$2:$M$51),VAR(tam_responses.csv!$N$2:$N$51))/VAR(tam_responses.csv!$O$2:$O$51)))</f>
        <v>0.85538241941239324</v>
      </c>
      <c r="G7" s="2">
        <v>3.5</v>
      </c>
      <c r="H7" s="2" t="str">
        <f t="shared" si="0"/>
        <v>Met</v>
      </c>
      <c r="I7" s="2" t="s">
        <v>550</v>
      </c>
    </row>
  </sheetData>
  <autoFilter ref="A1:I7" xr:uid="{00000000-0009-0000-0000-000006000000}"/>
  <mergeCells count="3">
    <mergeCell ref="K1:N1"/>
    <mergeCell ref="K2:N3"/>
    <mergeCell ref="K4:N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976D2"/>
  </sheetPr>
  <dimension ref="A1:AH58"/>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1" width="12" customWidth="1"/>
    <col min="2" max="2" width="13" customWidth="1"/>
    <col min="3" max="3" width="16" customWidth="1"/>
    <col min="4" max="4" width="12" customWidth="1"/>
    <col min="5" max="5" width="13" customWidth="1"/>
    <col min="6" max="12" width="12" customWidth="1"/>
    <col min="13" max="13" width="13" customWidth="1"/>
    <col min="14" max="20" width="12" customWidth="1"/>
    <col min="21" max="21" width="13" customWidth="1"/>
    <col min="22" max="27" width="12" customWidth="1"/>
    <col min="29" max="32" width="22" customWidth="1"/>
    <col min="34" max="34" width="42" customWidth="1"/>
  </cols>
  <sheetData>
    <row r="1" spans="1:34" x14ac:dyDescent="0.2">
      <c r="A1" s="66" t="s">
        <v>557</v>
      </c>
      <c r="B1" s="58"/>
      <c r="C1" s="58"/>
      <c r="D1" s="58"/>
      <c r="E1" s="58"/>
      <c r="F1" s="58"/>
      <c r="G1" s="58"/>
      <c r="H1" s="58"/>
      <c r="I1" s="58"/>
      <c r="J1" s="58"/>
      <c r="K1" s="58"/>
      <c r="L1" s="58"/>
      <c r="M1" s="58"/>
      <c r="N1" s="58"/>
      <c r="O1" s="58"/>
      <c r="P1" s="58"/>
      <c r="Q1" s="58"/>
      <c r="R1" s="58"/>
      <c r="S1" s="58"/>
      <c r="T1" s="58"/>
      <c r="U1" s="58"/>
      <c r="V1" s="58"/>
      <c r="W1" s="58"/>
      <c r="X1" s="58"/>
      <c r="Y1" s="58"/>
      <c r="Z1" s="58"/>
      <c r="AA1" s="59"/>
      <c r="AC1" s="57" t="s">
        <v>510</v>
      </c>
      <c r="AD1" s="58"/>
      <c r="AE1" s="58"/>
      <c r="AF1" s="59"/>
      <c r="AH1" s="13"/>
    </row>
    <row r="2" spans="1:34" ht="42" customHeight="1" x14ac:dyDescent="0.2">
      <c r="A2" s="2"/>
      <c r="B2" s="2"/>
      <c r="C2" s="2"/>
      <c r="D2" s="2"/>
      <c r="E2" s="2"/>
      <c r="F2" s="2"/>
      <c r="G2" s="2"/>
      <c r="H2" s="2"/>
      <c r="I2" s="2"/>
      <c r="J2" s="2"/>
      <c r="K2" s="2"/>
      <c r="L2" s="2"/>
      <c r="M2" s="2"/>
      <c r="N2" s="2"/>
      <c r="O2" s="2"/>
      <c r="P2" s="2"/>
      <c r="Q2" s="2"/>
      <c r="R2" s="2"/>
      <c r="S2" s="2"/>
      <c r="T2" s="2"/>
      <c r="U2" s="2"/>
      <c r="V2" s="2"/>
      <c r="W2" s="2"/>
      <c r="X2" s="2"/>
      <c r="Y2" s="2"/>
      <c r="Z2" s="2"/>
      <c r="AA2" s="2"/>
      <c r="AC2" s="60" t="s">
        <v>558</v>
      </c>
      <c r="AD2" s="61"/>
      <c r="AE2" s="61"/>
      <c r="AF2" s="62"/>
      <c r="AH2" s="13"/>
    </row>
    <row r="3" spans="1:34" ht="32" customHeight="1" x14ac:dyDescent="0.2">
      <c r="A3" s="2" t="s">
        <v>559</v>
      </c>
      <c r="B3" s="2" t="s">
        <v>560</v>
      </c>
      <c r="C3" s="2" t="s">
        <v>561</v>
      </c>
      <c r="D3" s="2"/>
      <c r="E3" s="68" t="s">
        <v>562</v>
      </c>
      <c r="F3" s="58"/>
      <c r="G3" s="58"/>
      <c r="H3" s="58"/>
      <c r="I3" s="58"/>
      <c r="J3" s="58"/>
      <c r="K3" s="59"/>
      <c r="L3" s="2"/>
      <c r="M3" s="68" t="s">
        <v>563</v>
      </c>
      <c r="N3" s="58"/>
      <c r="O3" s="58"/>
      <c r="P3" s="58"/>
      <c r="Q3" s="58"/>
      <c r="R3" s="58"/>
      <c r="S3" s="59"/>
      <c r="T3" s="2"/>
      <c r="U3" s="68" t="s">
        <v>564</v>
      </c>
      <c r="V3" s="58"/>
      <c r="W3" s="58"/>
      <c r="X3" s="58"/>
      <c r="Y3" s="58"/>
      <c r="Z3" s="58"/>
      <c r="AA3" s="59"/>
      <c r="AC3" s="63"/>
      <c r="AD3" s="64"/>
      <c r="AE3" s="64"/>
      <c r="AF3" s="65"/>
      <c r="AH3" s="13"/>
    </row>
    <row r="4" spans="1:34" ht="48" customHeight="1" x14ac:dyDescent="0.2">
      <c r="A4" s="1">
        <v>5</v>
      </c>
      <c r="B4" s="1" t="s">
        <v>565</v>
      </c>
      <c r="C4" s="1" t="s">
        <v>566</v>
      </c>
      <c r="D4" s="1"/>
      <c r="E4" s="1" t="s">
        <v>567</v>
      </c>
      <c r="F4" s="1" t="s">
        <v>243</v>
      </c>
      <c r="G4" s="1" t="s">
        <v>248</v>
      </c>
      <c r="H4" s="1" t="s">
        <v>251</v>
      </c>
      <c r="I4" s="1" t="s">
        <v>254</v>
      </c>
      <c r="J4" s="1" t="s">
        <v>257</v>
      </c>
      <c r="K4" s="1" t="s">
        <v>568</v>
      </c>
      <c r="L4" s="1"/>
      <c r="M4" s="1" t="s">
        <v>567</v>
      </c>
      <c r="N4" s="1" t="s">
        <v>243</v>
      </c>
      <c r="O4" s="1" t="s">
        <v>248</v>
      </c>
      <c r="P4" s="1" t="s">
        <v>251</v>
      </c>
      <c r="Q4" s="1" t="s">
        <v>254</v>
      </c>
      <c r="R4" s="1" t="s">
        <v>257</v>
      </c>
      <c r="S4" s="1" t="s">
        <v>568</v>
      </c>
      <c r="T4" s="1"/>
      <c r="U4" s="1" t="s">
        <v>567</v>
      </c>
      <c r="V4" s="1" t="s">
        <v>243</v>
      </c>
      <c r="W4" s="1" t="s">
        <v>248</v>
      </c>
      <c r="X4" s="1" t="s">
        <v>251</v>
      </c>
      <c r="Y4" s="1" t="s">
        <v>254</v>
      </c>
      <c r="Z4" s="1" t="s">
        <v>257</v>
      </c>
      <c r="AA4" s="1" t="s">
        <v>568</v>
      </c>
      <c r="AC4" s="67" t="s">
        <v>569</v>
      </c>
      <c r="AD4" s="61"/>
      <c r="AE4" s="61"/>
      <c r="AF4" s="62"/>
    </row>
    <row r="5" spans="1:34" ht="16" customHeight="1" x14ac:dyDescent="0.2">
      <c r="A5" s="2">
        <v>4</v>
      </c>
      <c r="B5" s="2" t="s">
        <v>570</v>
      </c>
      <c r="C5" s="2" t="s">
        <v>571</v>
      </c>
      <c r="D5" s="2"/>
      <c r="E5" s="2" t="str">
        <f>survey_iso25010.csv!A2</f>
        <v>R1</v>
      </c>
      <c r="F5" s="2">
        <f>survey_iso25010.csv!B2</f>
        <v>4</v>
      </c>
      <c r="G5" s="2">
        <f>survey_iso25010.csv!C2</f>
        <v>4</v>
      </c>
      <c r="H5" s="2">
        <f>survey_iso25010.csv!D2</f>
        <v>4</v>
      </c>
      <c r="I5" s="2">
        <f>survey_iso25010.csv!E2</f>
        <v>4</v>
      </c>
      <c r="J5" s="2">
        <f>survey_iso25010.csv!F2</f>
        <v>4</v>
      </c>
      <c r="K5" s="2">
        <f t="shared" ref="K5:K36" si="0">SUM(F5:J5)</f>
        <v>20</v>
      </c>
      <c r="L5" s="2"/>
      <c r="M5" s="2" t="str">
        <f>survey_iso25010.csv!A2</f>
        <v>R1</v>
      </c>
      <c r="N5" s="2">
        <f>survey_iso25010.csv!H2</f>
        <v>4</v>
      </c>
      <c r="O5" s="2">
        <f>survey_iso25010.csv!I2</f>
        <v>3</v>
      </c>
      <c r="P5" s="2">
        <f>survey_iso25010.csv!J2</f>
        <v>4</v>
      </c>
      <c r="Q5" s="2">
        <f>survey_iso25010.csv!K2</f>
        <v>5</v>
      </c>
      <c r="R5" s="2">
        <f>survey_iso25010.csv!L2</f>
        <v>4</v>
      </c>
      <c r="S5" s="2">
        <f t="shared" ref="S5:S36" si="1">SUM(N5:R5)</f>
        <v>20</v>
      </c>
      <c r="T5" s="2"/>
      <c r="U5" s="2" t="str">
        <f>survey_iso25010.csv!A2</f>
        <v>R1</v>
      </c>
      <c r="V5" s="2">
        <f>survey_iso25010.csv!N2</f>
        <v>4</v>
      </c>
      <c r="W5" s="2">
        <f>survey_iso25010.csv!O2</f>
        <v>4</v>
      </c>
      <c r="X5" s="2">
        <f>survey_iso25010.csv!P2</f>
        <v>5</v>
      </c>
      <c r="Y5" s="2">
        <f>survey_iso25010.csv!Q2</f>
        <v>5</v>
      </c>
      <c r="Z5" s="2">
        <f>survey_iso25010.csv!R2</f>
        <v>3</v>
      </c>
      <c r="AA5" s="2">
        <f t="shared" ref="AA5:AA36" si="2">SUM(V5:Z5)</f>
        <v>21</v>
      </c>
      <c r="AC5" s="63"/>
      <c r="AD5" s="64"/>
      <c r="AE5" s="64"/>
      <c r="AF5" s="65"/>
    </row>
    <row r="6" spans="1:34" ht="16" customHeight="1" x14ac:dyDescent="0.2">
      <c r="A6" s="2">
        <v>3</v>
      </c>
      <c r="B6" s="2" t="s">
        <v>572</v>
      </c>
      <c r="C6" s="2" t="s">
        <v>573</v>
      </c>
      <c r="D6" s="2"/>
      <c r="E6" s="2" t="str">
        <f>survey_iso25010.csv!A3</f>
        <v>R2</v>
      </c>
      <c r="F6" s="2">
        <f>survey_iso25010.csv!B3</f>
        <v>4</v>
      </c>
      <c r="G6" s="2">
        <f>survey_iso25010.csv!C3</f>
        <v>4</v>
      </c>
      <c r="H6" s="2">
        <f>survey_iso25010.csv!D3</f>
        <v>4</v>
      </c>
      <c r="I6" s="2">
        <f>survey_iso25010.csv!E3</f>
        <v>3</v>
      </c>
      <c r="J6" s="2">
        <f>survey_iso25010.csv!F3</f>
        <v>4</v>
      </c>
      <c r="K6" s="2">
        <f t="shared" si="0"/>
        <v>19</v>
      </c>
      <c r="L6" s="2"/>
      <c r="M6" s="2" t="str">
        <f>survey_iso25010.csv!A3</f>
        <v>R2</v>
      </c>
      <c r="N6" s="2">
        <f>survey_iso25010.csv!H3</f>
        <v>4</v>
      </c>
      <c r="O6" s="2">
        <f>survey_iso25010.csv!I3</f>
        <v>3</v>
      </c>
      <c r="P6" s="2">
        <f>survey_iso25010.csv!J3</f>
        <v>3</v>
      </c>
      <c r="Q6" s="2">
        <f>survey_iso25010.csv!K3</f>
        <v>3</v>
      </c>
      <c r="R6" s="2">
        <f>survey_iso25010.csv!L3</f>
        <v>4</v>
      </c>
      <c r="S6" s="2">
        <f t="shared" si="1"/>
        <v>17</v>
      </c>
      <c r="T6" s="2"/>
      <c r="U6" s="2" t="str">
        <f>survey_iso25010.csv!A3</f>
        <v>R2</v>
      </c>
      <c r="V6" s="2">
        <f>survey_iso25010.csv!N3</f>
        <v>4</v>
      </c>
      <c r="W6" s="2">
        <f>survey_iso25010.csv!O3</f>
        <v>3</v>
      </c>
      <c r="X6" s="2">
        <f>survey_iso25010.csv!P3</f>
        <v>4</v>
      </c>
      <c r="Y6" s="2">
        <f>survey_iso25010.csv!Q3</f>
        <v>3</v>
      </c>
      <c r="Z6" s="2">
        <f>survey_iso25010.csv!R3</f>
        <v>4</v>
      </c>
      <c r="AA6" s="2">
        <f t="shared" si="2"/>
        <v>18</v>
      </c>
    </row>
    <row r="7" spans="1:34" ht="16" customHeight="1" x14ac:dyDescent="0.2">
      <c r="A7" s="2">
        <v>2</v>
      </c>
      <c r="B7" s="2" t="s">
        <v>574</v>
      </c>
      <c r="C7" s="2" t="s">
        <v>575</v>
      </c>
      <c r="D7" s="2"/>
      <c r="E7" s="2" t="str">
        <f>survey_iso25010.csv!A4</f>
        <v>R3</v>
      </c>
      <c r="F7" s="2">
        <f>survey_iso25010.csv!B4</f>
        <v>4</v>
      </c>
      <c r="G7" s="2">
        <f>survey_iso25010.csv!C4</f>
        <v>4</v>
      </c>
      <c r="H7" s="2">
        <f>survey_iso25010.csv!D4</f>
        <v>4</v>
      </c>
      <c r="I7" s="2">
        <f>survey_iso25010.csv!E4</f>
        <v>4</v>
      </c>
      <c r="J7" s="2">
        <f>survey_iso25010.csv!F4</f>
        <v>4</v>
      </c>
      <c r="K7" s="2">
        <f t="shared" si="0"/>
        <v>20</v>
      </c>
      <c r="L7" s="2"/>
      <c r="M7" s="2" t="str">
        <f>survey_iso25010.csv!A4</f>
        <v>R3</v>
      </c>
      <c r="N7" s="2">
        <f>survey_iso25010.csv!H4</f>
        <v>4</v>
      </c>
      <c r="O7" s="2">
        <f>survey_iso25010.csv!I4</f>
        <v>4</v>
      </c>
      <c r="P7" s="2">
        <f>survey_iso25010.csv!J4</f>
        <v>4</v>
      </c>
      <c r="Q7" s="2">
        <f>survey_iso25010.csv!K4</f>
        <v>4</v>
      </c>
      <c r="R7" s="2">
        <f>survey_iso25010.csv!L4</f>
        <v>4</v>
      </c>
      <c r="S7" s="2">
        <f t="shared" si="1"/>
        <v>20</v>
      </c>
      <c r="T7" s="2"/>
      <c r="U7" s="2" t="str">
        <f>survey_iso25010.csv!A4</f>
        <v>R3</v>
      </c>
      <c r="V7" s="2">
        <f>survey_iso25010.csv!N4</f>
        <v>4</v>
      </c>
      <c r="W7" s="2">
        <f>survey_iso25010.csv!O4</f>
        <v>4</v>
      </c>
      <c r="X7" s="2">
        <f>survey_iso25010.csv!P4</f>
        <v>4</v>
      </c>
      <c r="Y7" s="2">
        <f>survey_iso25010.csv!Q4</f>
        <v>4</v>
      </c>
      <c r="Z7" s="2">
        <f>survey_iso25010.csv!R4</f>
        <v>4</v>
      </c>
      <c r="AA7" s="2">
        <f t="shared" si="2"/>
        <v>20</v>
      </c>
    </row>
    <row r="8" spans="1:34" ht="16" customHeight="1" x14ac:dyDescent="0.2">
      <c r="A8" s="2">
        <v>1</v>
      </c>
      <c r="B8" s="2" t="s">
        <v>576</v>
      </c>
      <c r="C8" s="2" t="s">
        <v>577</v>
      </c>
      <c r="D8" s="2"/>
      <c r="E8" s="2" t="str">
        <f>survey_iso25010.csv!A5</f>
        <v>R4</v>
      </c>
      <c r="F8" s="2">
        <f>survey_iso25010.csv!B5</f>
        <v>4</v>
      </c>
      <c r="G8" s="2">
        <f>survey_iso25010.csv!C5</f>
        <v>4</v>
      </c>
      <c r="H8" s="2">
        <f>survey_iso25010.csv!D5</f>
        <v>4</v>
      </c>
      <c r="I8" s="2">
        <f>survey_iso25010.csv!E5</f>
        <v>4</v>
      </c>
      <c r="J8" s="2">
        <f>survey_iso25010.csv!F5</f>
        <v>4</v>
      </c>
      <c r="K8" s="2">
        <f t="shared" si="0"/>
        <v>20</v>
      </c>
      <c r="L8" s="2"/>
      <c r="M8" s="2" t="str">
        <f>survey_iso25010.csv!A5</f>
        <v>R4</v>
      </c>
      <c r="N8" s="2">
        <f>survey_iso25010.csv!H5</f>
        <v>4</v>
      </c>
      <c r="O8" s="2">
        <f>survey_iso25010.csv!I5</f>
        <v>5</v>
      </c>
      <c r="P8" s="2">
        <f>survey_iso25010.csv!J5</f>
        <v>5</v>
      </c>
      <c r="Q8" s="2">
        <f>survey_iso25010.csv!K5</f>
        <v>5</v>
      </c>
      <c r="R8" s="2">
        <f>survey_iso25010.csv!L5</f>
        <v>5</v>
      </c>
      <c r="S8" s="2">
        <f t="shared" si="1"/>
        <v>24</v>
      </c>
      <c r="T8" s="2"/>
      <c r="U8" s="2" t="str">
        <f>survey_iso25010.csv!A5</f>
        <v>R4</v>
      </c>
      <c r="V8" s="2">
        <f>survey_iso25010.csv!N5</f>
        <v>5</v>
      </c>
      <c r="W8" s="2">
        <f>survey_iso25010.csv!O5</f>
        <v>5</v>
      </c>
      <c r="X8" s="2">
        <f>survey_iso25010.csv!P5</f>
        <v>3</v>
      </c>
      <c r="Y8" s="2">
        <f>survey_iso25010.csv!Q5</f>
        <v>5</v>
      </c>
      <c r="Z8" s="2">
        <f>survey_iso25010.csv!R5</f>
        <v>5</v>
      </c>
      <c r="AA8" s="2">
        <f t="shared" si="2"/>
        <v>23</v>
      </c>
    </row>
    <row r="9" spans="1:34" ht="16" customHeight="1" x14ac:dyDescent="0.2">
      <c r="A9" s="2"/>
      <c r="B9" s="2"/>
      <c r="C9" s="2"/>
      <c r="D9" s="2"/>
      <c r="E9" s="2" t="str">
        <f>survey_iso25010.csv!A6</f>
        <v>R5</v>
      </c>
      <c r="F9" s="2">
        <f>survey_iso25010.csv!B6</f>
        <v>4</v>
      </c>
      <c r="G9" s="2">
        <f>survey_iso25010.csv!C6</f>
        <v>4</v>
      </c>
      <c r="H9" s="2">
        <f>survey_iso25010.csv!D6</f>
        <v>4</v>
      </c>
      <c r="I9" s="2">
        <f>survey_iso25010.csv!E6</f>
        <v>4</v>
      </c>
      <c r="J9" s="2">
        <f>survey_iso25010.csv!F6</f>
        <v>4</v>
      </c>
      <c r="K9" s="2">
        <f t="shared" si="0"/>
        <v>20</v>
      </c>
      <c r="L9" s="2"/>
      <c r="M9" s="2" t="str">
        <f>survey_iso25010.csv!A6</f>
        <v>R5</v>
      </c>
      <c r="N9" s="2">
        <f>survey_iso25010.csv!H6</f>
        <v>5</v>
      </c>
      <c r="O9" s="2">
        <f>survey_iso25010.csv!I6</f>
        <v>5</v>
      </c>
      <c r="P9" s="2">
        <f>survey_iso25010.csv!J6</f>
        <v>5</v>
      </c>
      <c r="Q9" s="2">
        <f>survey_iso25010.csv!K6</f>
        <v>5</v>
      </c>
      <c r="R9" s="2">
        <f>survey_iso25010.csv!L6</f>
        <v>5</v>
      </c>
      <c r="S9" s="2">
        <f t="shared" si="1"/>
        <v>25</v>
      </c>
      <c r="T9" s="2"/>
      <c r="U9" s="2" t="str">
        <f>survey_iso25010.csv!A6</f>
        <v>R5</v>
      </c>
      <c r="V9" s="2">
        <f>survey_iso25010.csv!N6</f>
        <v>4</v>
      </c>
      <c r="W9" s="2">
        <f>survey_iso25010.csv!O6</f>
        <v>4</v>
      </c>
      <c r="X9" s="2">
        <f>survey_iso25010.csv!P6</f>
        <v>3</v>
      </c>
      <c r="Y9" s="2">
        <f>survey_iso25010.csv!Q6</f>
        <v>3</v>
      </c>
      <c r="Z9" s="2">
        <f>survey_iso25010.csv!R6</f>
        <v>3</v>
      </c>
      <c r="AA9" s="2">
        <f t="shared" si="2"/>
        <v>17</v>
      </c>
    </row>
    <row r="10" spans="1:34" ht="16" customHeight="1" x14ac:dyDescent="0.2">
      <c r="A10" s="2"/>
      <c r="B10" s="2"/>
      <c r="C10" s="2"/>
      <c r="D10" s="2"/>
      <c r="E10" s="2" t="str">
        <f>survey_iso25010.csv!A7</f>
        <v>R6</v>
      </c>
      <c r="F10" s="2">
        <f>survey_iso25010.csv!B7</f>
        <v>3</v>
      </c>
      <c r="G10" s="2">
        <f>survey_iso25010.csv!C7</f>
        <v>3</v>
      </c>
      <c r="H10" s="2">
        <f>survey_iso25010.csv!D7</f>
        <v>3</v>
      </c>
      <c r="I10" s="2">
        <f>survey_iso25010.csv!E7</f>
        <v>3</v>
      </c>
      <c r="J10" s="2">
        <f>survey_iso25010.csv!F7</f>
        <v>3</v>
      </c>
      <c r="K10" s="2">
        <f t="shared" si="0"/>
        <v>15</v>
      </c>
      <c r="L10" s="2"/>
      <c r="M10" s="2" t="str">
        <f>survey_iso25010.csv!A7</f>
        <v>R6</v>
      </c>
      <c r="N10" s="2">
        <f>survey_iso25010.csv!H7</f>
        <v>3</v>
      </c>
      <c r="O10" s="2">
        <f>survey_iso25010.csv!I7</f>
        <v>3</v>
      </c>
      <c r="P10" s="2">
        <f>survey_iso25010.csv!J7</f>
        <v>3</v>
      </c>
      <c r="Q10" s="2">
        <f>survey_iso25010.csv!K7</f>
        <v>3</v>
      </c>
      <c r="R10" s="2">
        <f>survey_iso25010.csv!L7</f>
        <v>3</v>
      </c>
      <c r="S10" s="2">
        <f t="shared" si="1"/>
        <v>15</v>
      </c>
      <c r="T10" s="2"/>
      <c r="U10" s="2" t="str">
        <f>survey_iso25010.csv!A7</f>
        <v>R6</v>
      </c>
      <c r="V10" s="2">
        <f>survey_iso25010.csv!N7</f>
        <v>3</v>
      </c>
      <c r="W10" s="2">
        <f>survey_iso25010.csv!O7</f>
        <v>3</v>
      </c>
      <c r="X10" s="2">
        <f>survey_iso25010.csv!P7</f>
        <v>3</v>
      </c>
      <c r="Y10" s="2">
        <f>survey_iso25010.csv!Q7</f>
        <v>3</v>
      </c>
      <c r="Z10" s="2">
        <f>survey_iso25010.csv!R7</f>
        <v>3</v>
      </c>
      <c r="AA10" s="2">
        <f t="shared" si="2"/>
        <v>15</v>
      </c>
    </row>
    <row r="11" spans="1:34" ht="16" customHeight="1" x14ac:dyDescent="0.2">
      <c r="A11" s="2"/>
      <c r="B11" s="2"/>
      <c r="C11" s="2"/>
      <c r="D11" s="2"/>
      <c r="E11" s="2" t="str">
        <f>survey_iso25010.csv!A8</f>
        <v>R7</v>
      </c>
      <c r="F11" s="2">
        <f>survey_iso25010.csv!B8</f>
        <v>4</v>
      </c>
      <c r="G11" s="2">
        <f>survey_iso25010.csv!C8</f>
        <v>4</v>
      </c>
      <c r="H11" s="2">
        <f>survey_iso25010.csv!D8</f>
        <v>4</v>
      </c>
      <c r="I11" s="2">
        <f>survey_iso25010.csv!E8</f>
        <v>4</v>
      </c>
      <c r="J11" s="2">
        <f>survey_iso25010.csv!F8</f>
        <v>4</v>
      </c>
      <c r="K11" s="2">
        <f t="shared" si="0"/>
        <v>20</v>
      </c>
      <c r="L11" s="2"/>
      <c r="M11" s="2" t="str">
        <f>survey_iso25010.csv!A8</f>
        <v>R7</v>
      </c>
      <c r="N11" s="2">
        <f>survey_iso25010.csv!H8</f>
        <v>4</v>
      </c>
      <c r="O11" s="2">
        <f>survey_iso25010.csv!I8</f>
        <v>4</v>
      </c>
      <c r="P11" s="2">
        <f>survey_iso25010.csv!J8</f>
        <v>4</v>
      </c>
      <c r="Q11" s="2">
        <f>survey_iso25010.csv!K8</f>
        <v>4</v>
      </c>
      <c r="R11" s="2">
        <f>survey_iso25010.csv!L8</f>
        <v>4</v>
      </c>
      <c r="S11" s="2">
        <f t="shared" si="1"/>
        <v>20</v>
      </c>
      <c r="T11" s="2"/>
      <c r="U11" s="2" t="str">
        <f>survey_iso25010.csv!A8</f>
        <v>R7</v>
      </c>
      <c r="V11" s="2">
        <f>survey_iso25010.csv!N8</f>
        <v>4</v>
      </c>
      <c r="W11" s="2">
        <f>survey_iso25010.csv!O8</f>
        <v>4</v>
      </c>
      <c r="X11" s="2">
        <f>survey_iso25010.csv!P8</f>
        <v>4</v>
      </c>
      <c r="Y11" s="2">
        <f>survey_iso25010.csv!Q8</f>
        <v>4</v>
      </c>
      <c r="Z11" s="2">
        <f>survey_iso25010.csv!R8</f>
        <v>4</v>
      </c>
      <c r="AA11" s="2">
        <f t="shared" si="2"/>
        <v>20</v>
      </c>
    </row>
    <row r="12" spans="1:34" ht="16" customHeight="1" x14ac:dyDescent="0.2">
      <c r="A12" s="2"/>
      <c r="B12" s="2"/>
      <c r="C12" s="2"/>
      <c r="D12" s="2"/>
      <c r="E12" s="2" t="str">
        <f>survey_iso25010.csv!A9</f>
        <v>R8</v>
      </c>
      <c r="F12" s="2">
        <f>survey_iso25010.csv!B9</f>
        <v>3</v>
      </c>
      <c r="G12" s="2">
        <f>survey_iso25010.csv!C9</f>
        <v>3</v>
      </c>
      <c r="H12" s="2">
        <f>survey_iso25010.csv!D9</f>
        <v>3</v>
      </c>
      <c r="I12" s="2">
        <f>survey_iso25010.csv!E9</f>
        <v>3</v>
      </c>
      <c r="J12" s="2">
        <f>survey_iso25010.csv!F9</f>
        <v>3</v>
      </c>
      <c r="K12" s="2">
        <f t="shared" si="0"/>
        <v>15</v>
      </c>
      <c r="L12" s="2"/>
      <c r="M12" s="2" t="str">
        <f>survey_iso25010.csv!A9</f>
        <v>R8</v>
      </c>
      <c r="N12" s="2">
        <f>survey_iso25010.csv!H9</f>
        <v>3</v>
      </c>
      <c r="O12" s="2">
        <f>survey_iso25010.csv!I9</f>
        <v>3</v>
      </c>
      <c r="P12" s="2">
        <f>survey_iso25010.csv!J9</f>
        <v>3</v>
      </c>
      <c r="Q12" s="2">
        <f>survey_iso25010.csv!K9</f>
        <v>4</v>
      </c>
      <c r="R12" s="2">
        <f>survey_iso25010.csv!L9</f>
        <v>4</v>
      </c>
      <c r="S12" s="2">
        <f t="shared" si="1"/>
        <v>17</v>
      </c>
      <c r="T12" s="2"/>
      <c r="U12" s="2" t="str">
        <f>survey_iso25010.csv!A9</f>
        <v>R8</v>
      </c>
      <c r="V12" s="2">
        <f>survey_iso25010.csv!N9</f>
        <v>4</v>
      </c>
      <c r="W12" s="2">
        <f>survey_iso25010.csv!O9</f>
        <v>4</v>
      </c>
      <c r="X12" s="2">
        <f>survey_iso25010.csv!P9</f>
        <v>4</v>
      </c>
      <c r="Y12" s="2">
        <f>survey_iso25010.csv!Q9</f>
        <v>4</v>
      </c>
      <c r="Z12" s="2">
        <f>survey_iso25010.csv!R9</f>
        <v>4</v>
      </c>
      <c r="AA12" s="2">
        <f t="shared" si="2"/>
        <v>20</v>
      </c>
    </row>
    <row r="13" spans="1:34" ht="16" customHeight="1" x14ac:dyDescent="0.2">
      <c r="A13" s="2"/>
      <c r="B13" s="2"/>
      <c r="C13" s="2"/>
      <c r="D13" s="2"/>
      <c r="E13" s="2" t="str">
        <f>survey_iso25010.csv!A10</f>
        <v>R9</v>
      </c>
      <c r="F13" s="2">
        <f>survey_iso25010.csv!B10</f>
        <v>4</v>
      </c>
      <c r="G13" s="2">
        <f>survey_iso25010.csv!C10</f>
        <v>4</v>
      </c>
      <c r="H13" s="2">
        <f>survey_iso25010.csv!D10</f>
        <v>4</v>
      </c>
      <c r="I13" s="2">
        <f>survey_iso25010.csv!E10</f>
        <v>4</v>
      </c>
      <c r="J13" s="2">
        <f>survey_iso25010.csv!F10</f>
        <v>4</v>
      </c>
      <c r="K13" s="2">
        <f t="shared" si="0"/>
        <v>20</v>
      </c>
      <c r="L13" s="2"/>
      <c r="M13" s="2" t="str">
        <f>survey_iso25010.csv!A10</f>
        <v>R9</v>
      </c>
      <c r="N13" s="2">
        <f>survey_iso25010.csv!H10</f>
        <v>4</v>
      </c>
      <c r="O13" s="2">
        <f>survey_iso25010.csv!I10</f>
        <v>4</v>
      </c>
      <c r="P13" s="2">
        <f>survey_iso25010.csv!J10</f>
        <v>4</v>
      </c>
      <c r="Q13" s="2">
        <f>survey_iso25010.csv!K10</f>
        <v>4</v>
      </c>
      <c r="R13" s="2">
        <f>survey_iso25010.csv!L10</f>
        <v>4</v>
      </c>
      <c r="S13" s="2">
        <f t="shared" si="1"/>
        <v>20</v>
      </c>
      <c r="T13" s="2"/>
      <c r="U13" s="2" t="str">
        <f>survey_iso25010.csv!A10</f>
        <v>R9</v>
      </c>
      <c r="V13" s="2">
        <f>survey_iso25010.csv!N10</f>
        <v>4</v>
      </c>
      <c r="W13" s="2">
        <f>survey_iso25010.csv!O10</f>
        <v>4</v>
      </c>
      <c r="X13" s="2">
        <f>survey_iso25010.csv!P10</f>
        <v>4</v>
      </c>
      <c r="Y13" s="2">
        <f>survey_iso25010.csv!Q10</f>
        <v>4</v>
      </c>
      <c r="Z13" s="2">
        <f>survey_iso25010.csv!R10</f>
        <v>4</v>
      </c>
      <c r="AA13" s="2">
        <f t="shared" si="2"/>
        <v>20</v>
      </c>
    </row>
    <row r="14" spans="1:34" ht="16" customHeight="1" x14ac:dyDescent="0.2">
      <c r="A14" s="2"/>
      <c r="B14" s="2"/>
      <c r="C14" s="2"/>
      <c r="D14" s="2"/>
      <c r="E14" s="2" t="str">
        <f>survey_iso25010.csv!A11</f>
        <v>R10</v>
      </c>
      <c r="F14" s="2">
        <f>survey_iso25010.csv!B11</f>
        <v>3</v>
      </c>
      <c r="G14" s="2">
        <f>survey_iso25010.csv!C11</f>
        <v>3</v>
      </c>
      <c r="H14" s="2">
        <f>survey_iso25010.csv!D11</f>
        <v>3</v>
      </c>
      <c r="I14" s="2">
        <f>survey_iso25010.csv!E11</f>
        <v>3</v>
      </c>
      <c r="J14" s="2">
        <f>survey_iso25010.csv!F11</f>
        <v>3</v>
      </c>
      <c r="K14" s="2">
        <f t="shared" si="0"/>
        <v>15</v>
      </c>
      <c r="L14" s="2"/>
      <c r="M14" s="2" t="str">
        <f>survey_iso25010.csv!A11</f>
        <v>R10</v>
      </c>
      <c r="N14" s="2">
        <f>survey_iso25010.csv!H11</f>
        <v>3</v>
      </c>
      <c r="O14" s="2">
        <f>survey_iso25010.csv!I11</f>
        <v>3</v>
      </c>
      <c r="P14" s="2">
        <f>survey_iso25010.csv!J11</f>
        <v>3</v>
      </c>
      <c r="Q14" s="2">
        <f>survey_iso25010.csv!K11</f>
        <v>3</v>
      </c>
      <c r="R14" s="2">
        <f>survey_iso25010.csv!L11</f>
        <v>3</v>
      </c>
      <c r="S14" s="2">
        <f t="shared" si="1"/>
        <v>15</v>
      </c>
      <c r="T14" s="2"/>
      <c r="U14" s="2" t="str">
        <f>survey_iso25010.csv!A11</f>
        <v>R10</v>
      </c>
      <c r="V14" s="2">
        <f>survey_iso25010.csv!N11</f>
        <v>3</v>
      </c>
      <c r="W14" s="2">
        <f>survey_iso25010.csv!O11</f>
        <v>3</v>
      </c>
      <c r="X14" s="2">
        <f>survey_iso25010.csv!P11</f>
        <v>3</v>
      </c>
      <c r="Y14" s="2">
        <f>survey_iso25010.csv!Q11</f>
        <v>3</v>
      </c>
      <c r="Z14" s="2">
        <f>survey_iso25010.csv!R11</f>
        <v>3</v>
      </c>
      <c r="AA14" s="2">
        <f t="shared" si="2"/>
        <v>15</v>
      </c>
    </row>
    <row r="15" spans="1:34" ht="16" customHeight="1" x14ac:dyDescent="0.2">
      <c r="A15" s="2"/>
      <c r="B15" s="2"/>
      <c r="C15" s="2"/>
      <c r="D15" s="2"/>
      <c r="E15" s="2" t="str">
        <f>survey_iso25010.csv!A12</f>
        <v>R11</v>
      </c>
      <c r="F15" s="2">
        <f>survey_iso25010.csv!B12</f>
        <v>5</v>
      </c>
      <c r="G15" s="2">
        <f>survey_iso25010.csv!C12</f>
        <v>5</v>
      </c>
      <c r="H15" s="2">
        <f>survey_iso25010.csv!D12</f>
        <v>5</v>
      </c>
      <c r="I15" s="2">
        <f>survey_iso25010.csv!E12</f>
        <v>5</v>
      </c>
      <c r="J15" s="2">
        <f>survey_iso25010.csv!F12</f>
        <v>5</v>
      </c>
      <c r="K15" s="2">
        <f t="shared" si="0"/>
        <v>25</v>
      </c>
      <c r="L15" s="2"/>
      <c r="M15" s="2" t="str">
        <f>survey_iso25010.csv!A12</f>
        <v>R11</v>
      </c>
      <c r="N15" s="2">
        <f>survey_iso25010.csv!H12</f>
        <v>5</v>
      </c>
      <c r="O15" s="2">
        <f>survey_iso25010.csv!I12</f>
        <v>4</v>
      </c>
      <c r="P15" s="2">
        <f>survey_iso25010.csv!J12</f>
        <v>4</v>
      </c>
      <c r="Q15" s="2">
        <f>survey_iso25010.csv!K12</f>
        <v>5</v>
      </c>
      <c r="R15" s="2">
        <f>survey_iso25010.csv!L12</f>
        <v>5</v>
      </c>
      <c r="S15" s="2">
        <f t="shared" si="1"/>
        <v>23</v>
      </c>
      <c r="T15" s="2"/>
      <c r="U15" s="2" t="str">
        <f>survey_iso25010.csv!A12</f>
        <v>R11</v>
      </c>
      <c r="V15" s="2">
        <f>survey_iso25010.csv!N12</f>
        <v>5</v>
      </c>
      <c r="W15" s="2">
        <f>survey_iso25010.csv!O12</f>
        <v>5</v>
      </c>
      <c r="X15" s="2">
        <f>survey_iso25010.csv!P12</f>
        <v>5</v>
      </c>
      <c r="Y15" s="2">
        <f>survey_iso25010.csv!Q12</f>
        <v>4</v>
      </c>
      <c r="Z15" s="2">
        <f>survey_iso25010.csv!R12</f>
        <v>5</v>
      </c>
      <c r="AA15" s="2">
        <f t="shared" si="2"/>
        <v>24</v>
      </c>
    </row>
    <row r="16" spans="1:34" ht="16" customHeight="1" x14ac:dyDescent="0.2">
      <c r="A16" s="2"/>
      <c r="B16" s="2"/>
      <c r="C16" s="2"/>
      <c r="D16" s="2"/>
      <c r="E16" s="2" t="str">
        <f>survey_iso25010.csv!A13</f>
        <v>R12</v>
      </c>
      <c r="F16" s="2">
        <f>survey_iso25010.csv!B13</f>
        <v>4</v>
      </c>
      <c r="G16" s="2">
        <f>survey_iso25010.csv!C13</f>
        <v>4</v>
      </c>
      <c r="H16" s="2">
        <f>survey_iso25010.csv!D13</f>
        <v>4</v>
      </c>
      <c r="I16" s="2">
        <f>survey_iso25010.csv!E13</f>
        <v>4</v>
      </c>
      <c r="J16" s="2">
        <f>survey_iso25010.csv!F13</f>
        <v>4</v>
      </c>
      <c r="K16" s="2">
        <f t="shared" si="0"/>
        <v>20</v>
      </c>
      <c r="L16" s="2"/>
      <c r="M16" s="2" t="str">
        <f>survey_iso25010.csv!A13</f>
        <v>R12</v>
      </c>
      <c r="N16" s="2">
        <f>survey_iso25010.csv!H13</f>
        <v>4</v>
      </c>
      <c r="O16" s="2">
        <f>survey_iso25010.csv!I13</f>
        <v>4</v>
      </c>
      <c r="P16" s="2">
        <f>survey_iso25010.csv!J13</f>
        <v>4</v>
      </c>
      <c r="Q16" s="2">
        <f>survey_iso25010.csv!K13</f>
        <v>4</v>
      </c>
      <c r="R16" s="2">
        <f>survey_iso25010.csv!L13</f>
        <v>4</v>
      </c>
      <c r="S16" s="2">
        <f t="shared" si="1"/>
        <v>20</v>
      </c>
      <c r="T16" s="2"/>
      <c r="U16" s="2" t="str">
        <f>survey_iso25010.csv!A13</f>
        <v>R12</v>
      </c>
      <c r="V16" s="2">
        <f>survey_iso25010.csv!N13</f>
        <v>4</v>
      </c>
      <c r="W16" s="2">
        <f>survey_iso25010.csv!O13</f>
        <v>4</v>
      </c>
      <c r="X16" s="2">
        <f>survey_iso25010.csv!P13</f>
        <v>4</v>
      </c>
      <c r="Y16" s="2">
        <f>survey_iso25010.csv!Q13</f>
        <v>4</v>
      </c>
      <c r="Z16" s="2">
        <f>survey_iso25010.csv!R13</f>
        <v>4</v>
      </c>
      <c r="AA16" s="2">
        <f t="shared" si="2"/>
        <v>20</v>
      </c>
    </row>
    <row r="17" spans="1:27" ht="16" customHeight="1" x14ac:dyDescent="0.2">
      <c r="A17" s="2"/>
      <c r="B17" s="2"/>
      <c r="C17" s="2"/>
      <c r="D17" s="2"/>
      <c r="E17" s="2" t="str">
        <f>survey_iso25010.csv!A14</f>
        <v>R13</v>
      </c>
      <c r="F17" s="2">
        <f>survey_iso25010.csv!B14</f>
        <v>5</v>
      </c>
      <c r="G17" s="2">
        <f>survey_iso25010.csv!C14</f>
        <v>4</v>
      </c>
      <c r="H17" s="2">
        <f>survey_iso25010.csv!D14</f>
        <v>5</v>
      </c>
      <c r="I17" s="2">
        <f>survey_iso25010.csv!E14</f>
        <v>3</v>
      </c>
      <c r="J17" s="2">
        <f>survey_iso25010.csv!F14</f>
        <v>4</v>
      </c>
      <c r="K17" s="2">
        <f t="shared" si="0"/>
        <v>21</v>
      </c>
      <c r="L17" s="2"/>
      <c r="M17" s="2" t="str">
        <f>survey_iso25010.csv!A14</f>
        <v>R13</v>
      </c>
      <c r="N17" s="2">
        <f>survey_iso25010.csv!H14</f>
        <v>5</v>
      </c>
      <c r="O17" s="2">
        <f>survey_iso25010.csv!I14</f>
        <v>4</v>
      </c>
      <c r="P17" s="2">
        <f>survey_iso25010.csv!J14</f>
        <v>4</v>
      </c>
      <c r="Q17" s="2">
        <f>survey_iso25010.csv!K14</f>
        <v>3</v>
      </c>
      <c r="R17" s="2">
        <f>survey_iso25010.csv!L14</f>
        <v>4</v>
      </c>
      <c r="S17" s="2">
        <f t="shared" si="1"/>
        <v>20</v>
      </c>
      <c r="T17" s="2"/>
      <c r="U17" s="2" t="str">
        <f>survey_iso25010.csv!A14</f>
        <v>R13</v>
      </c>
      <c r="V17" s="2">
        <f>survey_iso25010.csv!N14</f>
        <v>5</v>
      </c>
      <c r="W17" s="2">
        <f>survey_iso25010.csv!O14</f>
        <v>3</v>
      </c>
      <c r="X17" s="2">
        <f>survey_iso25010.csv!P14</f>
        <v>4</v>
      </c>
      <c r="Y17" s="2">
        <f>survey_iso25010.csv!Q14</f>
        <v>5</v>
      </c>
      <c r="Z17" s="2">
        <f>survey_iso25010.csv!R14</f>
        <v>3</v>
      </c>
      <c r="AA17" s="2">
        <f t="shared" si="2"/>
        <v>20</v>
      </c>
    </row>
    <row r="18" spans="1:27" ht="16" customHeight="1" x14ac:dyDescent="0.2">
      <c r="A18" s="2"/>
      <c r="B18" s="2"/>
      <c r="C18" s="2"/>
      <c r="D18" s="2"/>
      <c r="E18" s="2" t="str">
        <f>survey_iso25010.csv!A15</f>
        <v>R14</v>
      </c>
      <c r="F18" s="2">
        <f>survey_iso25010.csv!B15</f>
        <v>3</v>
      </c>
      <c r="G18" s="2">
        <f>survey_iso25010.csv!C15</f>
        <v>4</v>
      </c>
      <c r="H18" s="2">
        <f>survey_iso25010.csv!D15</f>
        <v>4</v>
      </c>
      <c r="I18" s="2">
        <f>survey_iso25010.csv!E15</f>
        <v>3</v>
      </c>
      <c r="J18" s="2">
        <f>survey_iso25010.csv!F15</f>
        <v>4</v>
      </c>
      <c r="K18" s="2">
        <f t="shared" si="0"/>
        <v>18</v>
      </c>
      <c r="L18" s="2"/>
      <c r="M18" s="2" t="str">
        <f>survey_iso25010.csv!A15</f>
        <v>R14</v>
      </c>
      <c r="N18" s="2">
        <f>survey_iso25010.csv!H15</f>
        <v>4</v>
      </c>
      <c r="O18" s="2">
        <f>survey_iso25010.csv!I15</f>
        <v>5</v>
      </c>
      <c r="P18" s="2">
        <f>survey_iso25010.csv!J15</f>
        <v>5</v>
      </c>
      <c r="Q18" s="2">
        <f>survey_iso25010.csv!K15</f>
        <v>3</v>
      </c>
      <c r="R18" s="2">
        <f>survey_iso25010.csv!L15</f>
        <v>4</v>
      </c>
      <c r="S18" s="2">
        <f t="shared" si="1"/>
        <v>21</v>
      </c>
      <c r="T18" s="2"/>
      <c r="U18" s="2" t="str">
        <f>survey_iso25010.csv!A15</f>
        <v>R14</v>
      </c>
      <c r="V18" s="2">
        <f>survey_iso25010.csv!N15</f>
        <v>4</v>
      </c>
      <c r="W18" s="2">
        <f>survey_iso25010.csv!O15</f>
        <v>5</v>
      </c>
      <c r="X18" s="2">
        <f>survey_iso25010.csv!P15</f>
        <v>3</v>
      </c>
      <c r="Y18" s="2">
        <f>survey_iso25010.csv!Q15</f>
        <v>4</v>
      </c>
      <c r="Z18" s="2">
        <f>survey_iso25010.csv!R15</f>
        <v>4</v>
      </c>
      <c r="AA18" s="2">
        <f t="shared" si="2"/>
        <v>20</v>
      </c>
    </row>
    <row r="19" spans="1:27" ht="16" customHeight="1" x14ac:dyDescent="0.2">
      <c r="A19" s="2"/>
      <c r="B19" s="2"/>
      <c r="C19" s="2"/>
      <c r="D19" s="2"/>
      <c r="E19" s="2" t="str">
        <f>survey_iso25010.csv!A16</f>
        <v>R15</v>
      </c>
      <c r="F19" s="2">
        <f>survey_iso25010.csv!B16</f>
        <v>4</v>
      </c>
      <c r="G19" s="2">
        <f>survey_iso25010.csv!C16</f>
        <v>4</v>
      </c>
      <c r="H19" s="2">
        <f>survey_iso25010.csv!D16</f>
        <v>4</v>
      </c>
      <c r="I19" s="2">
        <f>survey_iso25010.csv!E16</f>
        <v>4</v>
      </c>
      <c r="J19" s="2">
        <f>survey_iso25010.csv!F16</f>
        <v>4</v>
      </c>
      <c r="K19" s="2">
        <f t="shared" si="0"/>
        <v>20</v>
      </c>
      <c r="L19" s="2"/>
      <c r="M19" s="2" t="str">
        <f>survey_iso25010.csv!A16</f>
        <v>R15</v>
      </c>
      <c r="N19" s="2">
        <f>survey_iso25010.csv!H16</f>
        <v>4</v>
      </c>
      <c r="O19" s="2">
        <f>survey_iso25010.csv!I16</f>
        <v>4</v>
      </c>
      <c r="P19" s="2">
        <f>survey_iso25010.csv!J16</f>
        <v>4</v>
      </c>
      <c r="Q19" s="2">
        <f>survey_iso25010.csv!K16</f>
        <v>4</v>
      </c>
      <c r="R19" s="2">
        <f>survey_iso25010.csv!L16</f>
        <v>4</v>
      </c>
      <c r="S19" s="2">
        <f t="shared" si="1"/>
        <v>20</v>
      </c>
      <c r="T19" s="2"/>
      <c r="U19" s="2" t="str">
        <f>survey_iso25010.csv!A16</f>
        <v>R15</v>
      </c>
      <c r="V19" s="2">
        <f>survey_iso25010.csv!N16</f>
        <v>3</v>
      </c>
      <c r="W19" s="2">
        <f>survey_iso25010.csv!O16</f>
        <v>3</v>
      </c>
      <c r="X19" s="2">
        <f>survey_iso25010.csv!P16</f>
        <v>5</v>
      </c>
      <c r="Y19" s="2">
        <f>survey_iso25010.csv!Q16</f>
        <v>5</v>
      </c>
      <c r="Z19" s="2">
        <f>survey_iso25010.csv!R16</f>
        <v>5</v>
      </c>
      <c r="AA19" s="2">
        <f t="shared" si="2"/>
        <v>21</v>
      </c>
    </row>
    <row r="20" spans="1:27" ht="16" customHeight="1" x14ac:dyDescent="0.2">
      <c r="A20" s="2"/>
      <c r="B20" s="2"/>
      <c r="C20" s="2"/>
      <c r="D20" s="2"/>
      <c r="E20" s="2" t="str">
        <f>survey_iso25010.csv!A17</f>
        <v>R16</v>
      </c>
      <c r="F20" s="2">
        <f>survey_iso25010.csv!B17</f>
        <v>4</v>
      </c>
      <c r="G20" s="2">
        <f>survey_iso25010.csv!C17</f>
        <v>4</v>
      </c>
      <c r="H20" s="2">
        <f>survey_iso25010.csv!D17</f>
        <v>4</v>
      </c>
      <c r="I20" s="2">
        <f>survey_iso25010.csv!E17</f>
        <v>3</v>
      </c>
      <c r="J20" s="2">
        <f>survey_iso25010.csv!F17</f>
        <v>3</v>
      </c>
      <c r="K20" s="2">
        <f t="shared" si="0"/>
        <v>18</v>
      </c>
      <c r="L20" s="2"/>
      <c r="M20" s="2" t="str">
        <f>survey_iso25010.csv!A17</f>
        <v>R16</v>
      </c>
      <c r="N20" s="2">
        <f>survey_iso25010.csv!H17</f>
        <v>4</v>
      </c>
      <c r="O20" s="2">
        <f>survey_iso25010.csv!I17</f>
        <v>4</v>
      </c>
      <c r="P20" s="2">
        <f>survey_iso25010.csv!J17</f>
        <v>5</v>
      </c>
      <c r="Q20" s="2">
        <f>survey_iso25010.csv!K17</f>
        <v>5</v>
      </c>
      <c r="R20" s="2">
        <f>survey_iso25010.csv!L17</f>
        <v>5</v>
      </c>
      <c r="S20" s="2">
        <f t="shared" si="1"/>
        <v>23</v>
      </c>
      <c r="T20" s="2"/>
      <c r="U20" s="2" t="str">
        <f>survey_iso25010.csv!A17</f>
        <v>R16</v>
      </c>
      <c r="V20" s="2">
        <f>survey_iso25010.csv!N17</f>
        <v>3</v>
      </c>
      <c r="W20" s="2">
        <f>survey_iso25010.csv!O17</f>
        <v>5</v>
      </c>
      <c r="X20" s="2">
        <f>survey_iso25010.csv!P17</f>
        <v>4</v>
      </c>
      <c r="Y20" s="2">
        <f>survey_iso25010.csv!Q17</f>
        <v>4</v>
      </c>
      <c r="Z20" s="2">
        <f>survey_iso25010.csv!R17</f>
        <v>5</v>
      </c>
      <c r="AA20" s="2">
        <f t="shared" si="2"/>
        <v>21</v>
      </c>
    </row>
    <row r="21" spans="1:27" ht="16" customHeight="1" x14ac:dyDescent="0.2">
      <c r="A21" s="2"/>
      <c r="B21" s="2"/>
      <c r="C21" s="2"/>
      <c r="D21" s="2"/>
      <c r="E21" s="2" t="str">
        <f>survey_iso25010.csv!A18</f>
        <v>R17</v>
      </c>
      <c r="F21" s="2">
        <f>survey_iso25010.csv!B18</f>
        <v>5</v>
      </c>
      <c r="G21" s="2">
        <f>survey_iso25010.csv!C18</f>
        <v>5</v>
      </c>
      <c r="H21" s="2">
        <f>survey_iso25010.csv!D18</f>
        <v>5</v>
      </c>
      <c r="I21" s="2">
        <f>survey_iso25010.csv!E18</f>
        <v>4</v>
      </c>
      <c r="J21" s="2">
        <f>survey_iso25010.csv!F18</f>
        <v>4</v>
      </c>
      <c r="K21" s="2">
        <f t="shared" si="0"/>
        <v>23</v>
      </c>
      <c r="L21" s="2"/>
      <c r="M21" s="2" t="str">
        <f>survey_iso25010.csv!A18</f>
        <v>R17</v>
      </c>
      <c r="N21" s="2">
        <f>survey_iso25010.csv!H18</f>
        <v>5</v>
      </c>
      <c r="O21" s="2">
        <f>survey_iso25010.csv!I18</f>
        <v>5</v>
      </c>
      <c r="P21" s="2">
        <f>survey_iso25010.csv!J18</f>
        <v>5</v>
      </c>
      <c r="Q21" s="2">
        <f>survey_iso25010.csv!K18</f>
        <v>4</v>
      </c>
      <c r="R21" s="2">
        <f>survey_iso25010.csv!L18</f>
        <v>4</v>
      </c>
      <c r="S21" s="2">
        <f t="shared" si="1"/>
        <v>23</v>
      </c>
      <c r="T21" s="2"/>
      <c r="U21" s="2" t="str">
        <f>survey_iso25010.csv!A18</f>
        <v>R17</v>
      </c>
      <c r="V21" s="2">
        <f>survey_iso25010.csv!N18</f>
        <v>4</v>
      </c>
      <c r="W21" s="2">
        <f>survey_iso25010.csv!O18</f>
        <v>4</v>
      </c>
      <c r="X21" s="2">
        <f>survey_iso25010.csv!P18</f>
        <v>4</v>
      </c>
      <c r="Y21" s="2">
        <f>survey_iso25010.csv!Q18</f>
        <v>5</v>
      </c>
      <c r="Z21" s="2">
        <f>survey_iso25010.csv!R18</f>
        <v>4</v>
      </c>
      <c r="AA21" s="2">
        <f t="shared" si="2"/>
        <v>21</v>
      </c>
    </row>
    <row r="22" spans="1:27" ht="16" customHeight="1" x14ac:dyDescent="0.2">
      <c r="A22" s="2"/>
      <c r="B22" s="2"/>
      <c r="C22" s="2"/>
      <c r="D22" s="2"/>
      <c r="E22" s="2" t="str">
        <f>survey_iso25010.csv!A19</f>
        <v>R18</v>
      </c>
      <c r="F22" s="2">
        <f>survey_iso25010.csv!B19</f>
        <v>4</v>
      </c>
      <c r="G22" s="2">
        <f>survey_iso25010.csv!C19</f>
        <v>3</v>
      </c>
      <c r="H22" s="2">
        <f>survey_iso25010.csv!D19</f>
        <v>4</v>
      </c>
      <c r="I22" s="2">
        <f>survey_iso25010.csv!E19</f>
        <v>4</v>
      </c>
      <c r="J22" s="2">
        <f>survey_iso25010.csv!F19</f>
        <v>4</v>
      </c>
      <c r="K22" s="2">
        <f t="shared" si="0"/>
        <v>19</v>
      </c>
      <c r="L22" s="2"/>
      <c r="M22" s="2" t="str">
        <f>survey_iso25010.csv!A19</f>
        <v>R18</v>
      </c>
      <c r="N22" s="2">
        <f>survey_iso25010.csv!H19</f>
        <v>3</v>
      </c>
      <c r="O22" s="2">
        <f>survey_iso25010.csv!I19</f>
        <v>3</v>
      </c>
      <c r="P22" s="2">
        <f>survey_iso25010.csv!J19</f>
        <v>3</v>
      </c>
      <c r="Q22" s="2">
        <f>survey_iso25010.csv!K19</f>
        <v>4</v>
      </c>
      <c r="R22" s="2">
        <f>survey_iso25010.csv!L19</f>
        <v>4</v>
      </c>
      <c r="S22" s="2">
        <f t="shared" si="1"/>
        <v>17</v>
      </c>
      <c r="T22" s="2"/>
      <c r="U22" s="2" t="str">
        <f>survey_iso25010.csv!A19</f>
        <v>R18</v>
      </c>
      <c r="V22" s="2">
        <f>survey_iso25010.csv!N19</f>
        <v>5</v>
      </c>
      <c r="W22" s="2">
        <f>survey_iso25010.csv!O19</f>
        <v>5</v>
      </c>
      <c r="X22" s="2">
        <f>survey_iso25010.csv!P19</f>
        <v>5</v>
      </c>
      <c r="Y22" s="2">
        <f>survey_iso25010.csv!Q19</f>
        <v>3</v>
      </c>
      <c r="Z22" s="2">
        <f>survey_iso25010.csv!R19</f>
        <v>3</v>
      </c>
      <c r="AA22" s="2">
        <f t="shared" si="2"/>
        <v>21</v>
      </c>
    </row>
    <row r="23" spans="1:27" ht="16" customHeight="1" x14ac:dyDescent="0.2">
      <c r="A23" s="2"/>
      <c r="B23" s="2"/>
      <c r="C23" s="2"/>
      <c r="D23" s="2"/>
      <c r="E23" s="2" t="str">
        <f>survey_iso25010.csv!A20</f>
        <v>R19</v>
      </c>
      <c r="F23" s="2">
        <f>survey_iso25010.csv!B20</f>
        <v>4</v>
      </c>
      <c r="G23" s="2">
        <f>survey_iso25010.csv!C20</f>
        <v>4</v>
      </c>
      <c r="H23" s="2">
        <f>survey_iso25010.csv!D20</f>
        <v>5</v>
      </c>
      <c r="I23" s="2">
        <f>survey_iso25010.csv!E20</f>
        <v>5</v>
      </c>
      <c r="J23" s="2">
        <f>survey_iso25010.csv!F20</f>
        <v>5</v>
      </c>
      <c r="K23" s="2">
        <f t="shared" si="0"/>
        <v>23</v>
      </c>
      <c r="L23" s="2"/>
      <c r="M23" s="2" t="str">
        <f>survey_iso25010.csv!A20</f>
        <v>R19</v>
      </c>
      <c r="N23" s="2">
        <f>survey_iso25010.csv!H20</f>
        <v>4</v>
      </c>
      <c r="O23" s="2">
        <f>survey_iso25010.csv!I20</f>
        <v>4</v>
      </c>
      <c r="P23" s="2">
        <f>survey_iso25010.csv!J20</f>
        <v>3</v>
      </c>
      <c r="Q23" s="2">
        <f>survey_iso25010.csv!K20</f>
        <v>4</v>
      </c>
      <c r="R23" s="2">
        <f>survey_iso25010.csv!L20</f>
        <v>3</v>
      </c>
      <c r="S23" s="2">
        <f t="shared" si="1"/>
        <v>18</v>
      </c>
      <c r="T23" s="2"/>
      <c r="U23" s="2" t="str">
        <f>survey_iso25010.csv!A20</f>
        <v>R19</v>
      </c>
      <c r="V23" s="2">
        <f>survey_iso25010.csv!N20</f>
        <v>4</v>
      </c>
      <c r="W23" s="2">
        <f>survey_iso25010.csv!O20</f>
        <v>4</v>
      </c>
      <c r="X23" s="2">
        <f>survey_iso25010.csv!P20</f>
        <v>4</v>
      </c>
      <c r="Y23" s="2">
        <f>survey_iso25010.csv!Q20</f>
        <v>3</v>
      </c>
      <c r="Z23" s="2">
        <f>survey_iso25010.csv!R20</f>
        <v>3</v>
      </c>
      <c r="AA23" s="2">
        <f t="shared" si="2"/>
        <v>18</v>
      </c>
    </row>
    <row r="24" spans="1:27" ht="16" customHeight="1" x14ac:dyDescent="0.2">
      <c r="A24" s="2"/>
      <c r="B24" s="2"/>
      <c r="C24" s="2"/>
      <c r="D24" s="2"/>
      <c r="E24" s="2" t="str">
        <f>survey_iso25010.csv!A21</f>
        <v>R20</v>
      </c>
      <c r="F24" s="2">
        <f>survey_iso25010.csv!B21</f>
        <v>4</v>
      </c>
      <c r="G24" s="2">
        <f>survey_iso25010.csv!C21</f>
        <v>4</v>
      </c>
      <c r="H24" s="2">
        <f>survey_iso25010.csv!D21</f>
        <v>4</v>
      </c>
      <c r="I24" s="2">
        <f>survey_iso25010.csv!E21</f>
        <v>4</v>
      </c>
      <c r="J24" s="2">
        <f>survey_iso25010.csv!F21</f>
        <v>4</v>
      </c>
      <c r="K24" s="2">
        <f t="shared" si="0"/>
        <v>20</v>
      </c>
      <c r="L24" s="2"/>
      <c r="M24" s="2" t="str">
        <f>survey_iso25010.csv!A21</f>
        <v>R20</v>
      </c>
      <c r="N24" s="2">
        <f>survey_iso25010.csv!H21</f>
        <v>3</v>
      </c>
      <c r="O24" s="2">
        <f>survey_iso25010.csv!I21</f>
        <v>3</v>
      </c>
      <c r="P24" s="2">
        <f>survey_iso25010.csv!J21</f>
        <v>3</v>
      </c>
      <c r="Q24" s="2">
        <f>survey_iso25010.csv!K21</f>
        <v>3</v>
      </c>
      <c r="R24" s="2">
        <f>survey_iso25010.csv!L21</f>
        <v>3</v>
      </c>
      <c r="S24" s="2">
        <f t="shared" si="1"/>
        <v>15</v>
      </c>
      <c r="T24" s="2"/>
      <c r="U24" s="2" t="str">
        <f>survey_iso25010.csv!A21</f>
        <v>R20</v>
      </c>
      <c r="V24" s="2">
        <f>survey_iso25010.csv!N21</f>
        <v>3</v>
      </c>
      <c r="W24" s="2">
        <f>survey_iso25010.csv!O21</f>
        <v>4</v>
      </c>
      <c r="X24" s="2">
        <f>survey_iso25010.csv!P21</f>
        <v>4</v>
      </c>
      <c r="Y24" s="2">
        <f>survey_iso25010.csv!Q21</f>
        <v>3</v>
      </c>
      <c r="Z24" s="2">
        <f>survey_iso25010.csv!R21</f>
        <v>4</v>
      </c>
      <c r="AA24" s="2">
        <f t="shared" si="2"/>
        <v>18</v>
      </c>
    </row>
    <row r="25" spans="1:27" ht="16" customHeight="1" x14ac:dyDescent="0.2">
      <c r="A25" s="2"/>
      <c r="B25" s="2"/>
      <c r="C25" s="2"/>
      <c r="D25" s="2"/>
      <c r="E25" s="2" t="str">
        <f>survey_iso25010.csv!A22</f>
        <v>R21</v>
      </c>
      <c r="F25" s="2">
        <f>survey_iso25010.csv!B22</f>
        <v>4</v>
      </c>
      <c r="G25" s="2">
        <f>survey_iso25010.csv!C22</f>
        <v>4</v>
      </c>
      <c r="H25" s="2">
        <f>survey_iso25010.csv!D22</f>
        <v>4</v>
      </c>
      <c r="I25" s="2">
        <f>survey_iso25010.csv!E22</f>
        <v>4</v>
      </c>
      <c r="J25" s="2">
        <f>survey_iso25010.csv!F22</f>
        <v>4</v>
      </c>
      <c r="K25" s="2">
        <f t="shared" si="0"/>
        <v>20</v>
      </c>
      <c r="L25" s="2"/>
      <c r="M25" s="2" t="str">
        <f>survey_iso25010.csv!A22</f>
        <v>R21</v>
      </c>
      <c r="N25" s="2">
        <f>survey_iso25010.csv!H22</f>
        <v>4</v>
      </c>
      <c r="O25" s="2">
        <f>survey_iso25010.csv!I22</f>
        <v>4</v>
      </c>
      <c r="P25" s="2">
        <f>survey_iso25010.csv!J22</f>
        <v>4</v>
      </c>
      <c r="Q25" s="2">
        <f>survey_iso25010.csv!K22</f>
        <v>3</v>
      </c>
      <c r="R25" s="2">
        <f>survey_iso25010.csv!L22</f>
        <v>3</v>
      </c>
      <c r="S25" s="2">
        <f t="shared" si="1"/>
        <v>18</v>
      </c>
      <c r="T25" s="2"/>
      <c r="U25" s="2" t="str">
        <f>survey_iso25010.csv!A22</f>
        <v>R21</v>
      </c>
      <c r="V25" s="2">
        <f>survey_iso25010.csv!N22</f>
        <v>4</v>
      </c>
      <c r="W25" s="2">
        <f>survey_iso25010.csv!O22</f>
        <v>4</v>
      </c>
      <c r="X25" s="2">
        <f>survey_iso25010.csv!P22</f>
        <v>4</v>
      </c>
      <c r="Y25" s="2">
        <f>survey_iso25010.csv!Q22</f>
        <v>4</v>
      </c>
      <c r="Z25" s="2">
        <f>survey_iso25010.csv!R22</f>
        <v>4</v>
      </c>
      <c r="AA25" s="2">
        <f t="shared" si="2"/>
        <v>20</v>
      </c>
    </row>
    <row r="26" spans="1:27" ht="16" customHeight="1" x14ac:dyDescent="0.2">
      <c r="A26" s="2"/>
      <c r="B26" s="2"/>
      <c r="C26" s="2"/>
      <c r="D26" s="2"/>
      <c r="E26" s="2" t="str">
        <f>survey_iso25010.csv!A23</f>
        <v>R22</v>
      </c>
      <c r="F26" s="2">
        <f>survey_iso25010.csv!B23</f>
        <v>4</v>
      </c>
      <c r="G26" s="2">
        <f>survey_iso25010.csv!C23</f>
        <v>4</v>
      </c>
      <c r="H26" s="2">
        <f>survey_iso25010.csv!D23</f>
        <v>4</v>
      </c>
      <c r="I26" s="2">
        <f>survey_iso25010.csv!E23</f>
        <v>4</v>
      </c>
      <c r="J26" s="2">
        <f>survey_iso25010.csv!F23</f>
        <v>4</v>
      </c>
      <c r="K26" s="2">
        <f t="shared" si="0"/>
        <v>20</v>
      </c>
      <c r="L26" s="2"/>
      <c r="M26" s="2" t="str">
        <f>survey_iso25010.csv!A23</f>
        <v>R22</v>
      </c>
      <c r="N26" s="2">
        <f>survey_iso25010.csv!H23</f>
        <v>4</v>
      </c>
      <c r="O26" s="2">
        <f>survey_iso25010.csv!I23</f>
        <v>4</v>
      </c>
      <c r="P26" s="2">
        <f>survey_iso25010.csv!J23</f>
        <v>4</v>
      </c>
      <c r="Q26" s="2">
        <f>survey_iso25010.csv!K23</f>
        <v>4</v>
      </c>
      <c r="R26" s="2">
        <f>survey_iso25010.csv!L23</f>
        <v>4</v>
      </c>
      <c r="S26" s="2">
        <f t="shared" si="1"/>
        <v>20</v>
      </c>
      <c r="T26" s="2"/>
      <c r="U26" s="2" t="str">
        <f>survey_iso25010.csv!A23</f>
        <v>R22</v>
      </c>
      <c r="V26" s="2">
        <f>survey_iso25010.csv!N23</f>
        <v>4</v>
      </c>
      <c r="W26" s="2">
        <f>survey_iso25010.csv!O23</f>
        <v>4</v>
      </c>
      <c r="X26" s="2">
        <f>survey_iso25010.csv!P23</f>
        <v>5</v>
      </c>
      <c r="Y26" s="2">
        <f>survey_iso25010.csv!Q23</f>
        <v>5</v>
      </c>
      <c r="Z26" s="2">
        <f>survey_iso25010.csv!R23</f>
        <v>5</v>
      </c>
      <c r="AA26" s="2">
        <f t="shared" si="2"/>
        <v>23</v>
      </c>
    </row>
    <row r="27" spans="1:27" ht="16" customHeight="1" x14ac:dyDescent="0.2">
      <c r="A27" s="2"/>
      <c r="B27" s="2"/>
      <c r="C27" s="2"/>
      <c r="D27" s="2"/>
      <c r="E27" s="2" t="str">
        <f>survey_iso25010.csv!A24</f>
        <v>R23</v>
      </c>
      <c r="F27" s="2">
        <f>survey_iso25010.csv!B24</f>
        <v>5</v>
      </c>
      <c r="G27" s="2">
        <f>survey_iso25010.csv!C24</f>
        <v>5</v>
      </c>
      <c r="H27" s="2">
        <f>survey_iso25010.csv!D24</f>
        <v>5</v>
      </c>
      <c r="I27" s="2">
        <f>survey_iso25010.csv!E24</f>
        <v>5</v>
      </c>
      <c r="J27" s="2">
        <f>survey_iso25010.csv!F24</f>
        <v>5</v>
      </c>
      <c r="K27" s="2">
        <f t="shared" si="0"/>
        <v>25</v>
      </c>
      <c r="L27" s="2"/>
      <c r="M27" s="2" t="str">
        <f>survey_iso25010.csv!A24</f>
        <v>R23</v>
      </c>
      <c r="N27" s="2">
        <f>survey_iso25010.csv!H24</f>
        <v>5</v>
      </c>
      <c r="O27" s="2">
        <f>survey_iso25010.csv!I24</f>
        <v>5</v>
      </c>
      <c r="P27" s="2">
        <f>survey_iso25010.csv!J24</f>
        <v>5</v>
      </c>
      <c r="Q27" s="2">
        <f>survey_iso25010.csv!K24</f>
        <v>5</v>
      </c>
      <c r="R27" s="2">
        <f>survey_iso25010.csv!L24</f>
        <v>5</v>
      </c>
      <c r="S27" s="2">
        <f t="shared" si="1"/>
        <v>25</v>
      </c>
      <c r="T27" s="2"/>
      <c r="U27" s="2" t="str">
        <f>survey_iso25010.csv!A24</f>
        <v>R23</v>
      </c>
      <c r="V27" s="2">
        <f>survey_iso25010.csv!N24</f>
        <v>5</v>
      </c>
      <c r="W27" s="2">
        <f>survey_iso25010.csv!O24</f>
        <v>5</v>
      </c>
      <c r="X27" s="2">
        <f>survey_iso25010.csv!P24</f>
        <v>5</v>
      </c>
      <c r="Y27" s="2">
        <f>survey_iso25010.csv!Q24</f>
        <v>5</v>
      </c>
      <c r="Z27" s="2">
        <f>survey_iso25010.csv!R24</f>
        <v>5</v>
      </c>
      <c r="AA27" s="2">
        <f t="shared" si="2"/>
        <v>25</v>
      </c>
    </row>
    <row r="28" spans="1:27" ht="16" customHeight="1" x14ac:dyDescent="0.2">
      <c r="A28" s="2"/>
      <c r="B28" s="2"/>
      <c r="C28" s="2"/>
      <c r="D28" s="2"/>
      <c r="E28" s="2" t="str">
        <f>survey_iso25010.csv!A25</f>
        <v>R24</v>
      </c>
      <c r="F28" s="2">
        <f>survey_iso25010.csv!B25</f>
        <v>4</v>
      </c>
      <c r="G28" s="2">
        <f>survey_iso25010.csv!C25</f>
        <v>4</v>
      </c>
      <c r="H28" s="2">
        <f>survey_iso25010.csv!D25</f>
        <v>3</v>
      </c>
      <c r="I28" s="2">
        <f>survey_iso25010.csv!E25</f>
        <v>3</v>
      </c>
      <c r="J28" s="2">
        <f>survey_iso25010.csv!F25</f>
        <v>3</v>
      </c>
      <c r="K28" s="2">
        <f t="shared" si="0"/>
        <v>17</v>
      </c>
      <c r="L28" s="2"/>
      <c r="M28" s="2" t="str">
        <f>survey_iso25010.csv!A25</f>
        <v>R24</v>
      </c>
      <c r="N28" s="2">
        <f>survey_iso25010.csv!H25</f>
        <v>5</v>
      </c>
      <c r="O28" s="2">
        <f>survey_iso25010.csv!I25</f>
        <v>5</v>
      </c>
      <c r="P28" s="2">
        <f>survey_iso25010.csv!J25</f>
        <v>5</v>
      </c>
      <c r="Q28" s="2">
        <f>survey_iso25010.csv!K25</f>
        <v>5</v>
      </c>
      <c r="R28" s="2">
        <f>survey_iso25010.csv!L25</f>
        <v>5</v>
      </c>
      <c r="S28" s="2">
        <f t="shared" si="1"/>
        <v>25</v>
      </c>
      <c r="T28" s="2"/>
      <c r="U28" s="2" t="str">
        <f>survey_iso25010.csv!A25</f>
        <v>R24</v>
      </c>
      <c r="V28" s="2">
        <f>survey_iso25010.csv!N25</f>
        <v>5</v>
      </c>
      <c r="W28" s="2">
        <f>survey_iso25010.csv!O25</f>
        <v>5</v>
      </c>
      <c r="X28" s="2">
        <f>survey_iso25010.csv!P25</f>
        <v>5</v>
      </c>
      <c r="Y28" s="2">
        <f>survey_iso25010.csv!Q25</f>
        <v>5</v>
      </c>
      <c r="Z28" s="2">
        <f>survey_iso25010.csv!R25</f>
        <v>5</v>
      </c>
      <c r="AA28" s="2">
        <f t="shared" si="2"/>
        <v>25</v>
      </c>
    </row>
    <row r="29" spans="1:27" ht="16" customHeight="1" x14ac:dyDescent="0.2">
      <c r="A29" s="2"/>
      <c r="B29" s="2"/>
      <c r="C29" s="2"/>
      <c r="D29" s="2"/>
      <c r="E29" s="2" t="str">
        <f>survey_iso25010.csv!A26</f>
        <v>R25</v>
      </c>
      <c r="F29" s="2">
        <f>survey_iso25010.csv!B26</f>
        <v>4</v>
      </c>
      <c r="G29" s="2">
        <f>survey_iso25010.csv!C26</f>
        <v>5</v>
      </c>
      <c r="H29" s="2">
        <f>survey_iso25010.csv!D26</f>
        <v>4</v>
      </c>
      <c r="I29" s="2">
        <f>survey_iso25010.csv!E26</f>
        <v>5</v>
      </c>
      <c r="J29" s="2">
        <f>survey_iso25010.csv!F26</f>
        <v>4</v>
      </c>
      <c r="K29" s="2">
        <f t="shared" si="0"/>
        <v>22</v>
      </c>
      <c r="L29" s="2"/>
      <c r="M29" s="2" t="str">
        <f>survey_iso25010.csv!A26</f>
        <v>R25</v>
      </c>
      <c r="N29" s="2">
        <f>survey_iso25010.csv!H26</f>
        <v>4</v>
      </c>
      <c r="O29" s="2">
        <f>survey_iso25010.csv!I26</f>
        <v>5</v>
      </c>
      <c r="P29" s="2">
        <f>survey_iso25010.csv!J26</f>
        <v>4</v>
      </c>
      <c r="Q29" s="2">
        <f>survey_iso25010.csv!K26</f>
        <v>4</v>
      </c>
      <c r="R29" s="2">
        <f>survey_iso25010.csv!L26</f>
        <v>5</v>
      </c>
      <c r="S29" s="2">
        <f t="shared" si="1"/>
        <v>22</v>
      </c>
      <c r="T29" s="2"/>
      <c r="U29" s="2" t="str">
        <f>survey_iso25010.csv!A26</f>
        <v>R25</v>
      </c>
      <c r="V29" s="2">
        <f>survey_iso25010.csv!N26</f>
        <v>5</v>
      </c>
      <c r="W29" s="2">
        <f>survey_iso25010.csv!O26</f>
        <v>5</v>
      </c>
      <c r="X29" s="2">
        <f>survey_iso25010.csv!P26</f>
        <v>5</v>
      </c>
      <c r="Y29" s="2">
        <f>survey_iso25010.csv!Q26</f>
        <v>4</v>
      </c>
      <c r="Z29" s="2">
        <f>survey_iso25010.csv!R26</f>
        <v>4</v>
      </c>
      <c r="AA29" s="2">
        <f t="shared" si="2"/>
        <v>23</v>
      </c>
    </row>
    <row r="30" spans="1:27" ht="16" customHeight="1" x14ac:dyDescent="0.2">
      <c r="A30" s="2"/>
      <c r="B30" s="2"/>
      <c r="C30" s="2"/>
      <c r="D30" s="2"/>
      <c r="E30" s="2" t="str">
        <f>survey_iso25010.csv!A27</f>
        <v>R26</v>
      </c>
      <c r="F30" s="2">
        <f>survey_iso25010.csv!B27</f>
        <v>5</v>
      </c>
      <c r="G30" s="2">
        <f>survey_iso25010.csv!C27</f>
        <v>5</v>
      </c>
      <c r="H30" s="2">
        <f>survey_iso25010.csv!D27</f>
        <v>5</v>
      </c>
      <c r="I30" s="2">
        <f>survey_iso25010.csv!E27</f>
        <v>5</v>
      </c>
      <c r="J30" s="2">
        <f>survey_iso25010.csv!F27</f>
        <v>5</v>
      </c>
      <c r="K30" s="2">
        <f t="shared" si="0"/>
        <v>25</v>
      </c>
      <c r="L30" s="2"/>
      <c r="M30" s="2" t="str">
        <f>survey_iso25010.csv!A27</f>
        <v>R26</v>
      </c>
      <c r="N30" s="2">
        <f>survey_iso25010.csv!H27</f>
        <v>5</v>
      </c>
      <c r="O30" s="2">
        <f>survey_iso25010.csv!I27</f>
        <v>5</v>
      </c>
      <c r="P30" s="2">
        <f>survey_iso25010.csv!J27</f>
        <v>5</v>
      </c>
      <c r="Q30" s="2">
        <f>survey_iso25010.csv!K27</f>
        <v>5</v>
      </c>
      <c r="R30" s="2">
        <f>survey_iso25010.csv!L27</f>
        <v>5</v>
      </c>
      <c r="S30" s="2">
        <f t="shared" si="1"/>
        <v>25</v>
      </c>
      <c r="T30" s="2"/>
      <c r="U30" s="2" t="str">
        <f>survey_iso25010.csv!A27</f>
        <v>R26</v>
      </c>
      <c r="V30" s="2">
        <f>survey_iso25010.csv!N27</f>
        <v>5</v>
      </c>
      <c r="W30" s="2">
        <f>survey_iso25010.csv!O27</f>
        <v>5</v>
      </c>
      <c r="X30" s="2">
        <f>survey_iso25010.csv!P27</f>
        <v>5</v>
      </c>
      <c r="Y30" s="2">
        <f>survey_iso25010.csv!Q27</f>
        <v>5</v>
      </c>
      <c r="Z30" s="2">
        <f>survey_iso25010.csv!R27</f>
        <v>5</v>
      </c>
      <c r="AA30" s="2">
        <f t="shared" si="2"/>
        <v>25</v>
      </c>
    </row>
    <row r="31" spans="1:27" ht="16" customHeight="1" x14ac:dyDescent="0.2">
      <c r="A31" s="2"/>
      <c r="B31" s="2"/>
      <c r="C31" s="2"/>
      <c r="D31" s="2"/>
      <c r="E31" s="2" t="str">
        <f>survey_iso25010.csv!A28</f>
        <v>R27</v>
      </c>
      <c r="F31" s="2">
        <f>survey_iso25010.csv!B28</f>
        <v>3</v>
      </c>
      <c r="G31" s="2">
        <f>survey_iso25010.csv!C28</f>
        <v>3</v>
      </c>
      <c r="H31" s="2">
        <f>survey_iso25010.csv!D28</f>
        <v>3</v>
      </c>
      <c r="I31" s="2">
        <f>survey_iso25010.csv!E28</f>
        <v>4</v>
      </c>
      <c r="J31" s="2">
        <f>survey_iso25010.csv!F28</f>
        <v>5</v>
      </c>
      <c r="K31" s="2">
        <f t="shared" si="0"/>
        <v>18</v>
      </c>
      <c r="L31" s="2"/>
      <c r="M31" s="2" t="str">
        <f>survey_iso25010.csv!A28</f>
        <v>R27</v>
      </c>
      <c r="N31" s="2">
        <f>survey_iso25010.csv!H28</f>
        <v>5</v>
      </c>
      <c r="O31" s="2">
        <f>survey_iso25010.csv!I28</f>
        <v>5</v>
      </c>
      <c r="P31" s="2">
        <f>survey_iso25010.csv!J28</f>
        <v>5</v>
      </c>
      <c r="Q31" s="2">
        <f>survey_iso25010.csv!K28</f>
        <v>5</v>
      </c>
      <c r="R31" s="2">
        <f>survey_iso25010.csv!L28</f>
        <v>5</v>
      </c>
      <c r="S31" s="2">
        <f t="shared" si="1"/>
        <v>25</v>
      </c>
      <c r="T31" s="2"/>
      <c r="U31" s="2" t="str">
        <f>survey_iso25010.csv!A28</f>
        <v>R27</v>
      </c>
      <c r="V31" s="2">
        <f>survey_iso25010.csv!N28</f>
        <v>5</v>
      </c>
      <c r="W31" s="2">
        <f>survey_iso25010.csv!O28</f>
        <v>5</v>
      </c>
      <c r="X31" s="2">
        <f>survey_iso25010.csv!P28</f>
        <v>5</v>
      </c>
      <c r="Y31" s="2">
        <f>survey_iso25010.csv!Q28</f>
        <v>5</v>
      </c>
      <c r="Z31" s="2">
        <f>survey_iso25010.csv!R28</f>
        <v>5</v>
      </c>
      <c r="AA31" s="2">
        <f t="shared" si="2"/>
        <v>25</v>
      </c>
    </row>
    <row r="32" spans="1:27" ht="16" customHeight="1" x14ac:dyDescent="0.2">
      <c r="A32" s="2"/>
      <c r="B32" s="2"/>
      <c r="C32" s="2"/>
      <c r="D32" s="2"/>
      <c r="E32" s="2" t="str">
        <f>survey_iso25010.csv!A29</f>
        <v>R28</v>
      </c>
      <c r="F32" s="2">
        <f>survey_iso25010.csv!B29</f>
        <v>3</v>
      </c>
      <c r="G32" s="2">
        <f>survey_iso25010.csv!C29</f>
        <v>3</v>
      </c>
      <c r="H32" s="2">
        <f>survey_iso25010.csv!D29</f>
        <v>3</v>
      </c>
      <c r="I32" s="2">
        <f>survey_iso25010.csv!E29</f>
        <v>3</v>
      </c>
      <c r="J32" s="2">
        <f>survey_iso25010.csv!F29</f>
        <v>3</v>
      </c>
      <c r="K32" s="2">
        <f t="shared" si="0"/>
        <v>15</v>
      </c>
      <c r="L32" s="2"/>
      <c r="M32" s="2" t="str">
        <f>survey_iso25010.csv!A29</f>
        <v>R28</v>
      </c>
      <c r="N32" s="2">
        <f>survey_iso25010.csv!H29</f>
        <v>4</v>
      </c>
      <c r="O32" s="2">
        <f>survey_iso25010.csv!I29</f>
        <v>4</v>
      </c>
      <c r="P32" s="2">
        <f>survey_iso25010.csv!J29</f>
        <v>3</v>
      </c>
      <c r="Q32" s="2">
        <f>survey_iso25010.csv!K29</f>
        <v>4</v>
      </c>
      <c r="R32" s="2">
        <f>survey_iso25010.csv!L29</f>
        <v>3</v>
      </c>
      <c r="S32" s="2">
        <f t="shared" si="1"/>
        <v>18</v>
      </c>
      <c r="T32" s="2"/>
      <c r="U32" s="2" t="str">
        <f>survey_iso25010.csv!A29</f>
        <v>R28</v>
      </c>
      <c r="V32" s="2">
        <f>survey_iso25010.csv!N29</f>
        <v>4</v>
      </c>
      <c r="W32" s="2">
        <f>survey_iso25010.csv!O29</f>
        <v>5</v>
      </c>
      <c r="X32" s="2">
        <f>survey_iso25010.csv!P29</f>
        <v>3</v>
      </c>
      <c r="Y32" s="2">
        <f>survey_iso25010.csv!Q29</f>
        <v>4</v>
      </c>
      <c r="Z32" s="2">
        <f>survey_iso25010.csv!R29</f>
        <v>5</v>
      </c>
      <c r="AA32" s="2">
        <f t="shared" si="2"/>
        <v>21</v>
      </c>
    </row>
    <row r="33" spans="1:27" ht="16" customHeight="1" x14ac:dyDescent="0.2">
      <c r="A33" s="2"/>
      <c r="B33" s="2"/>
      <c r="C33" s="2"/>
      <c r="D33" s="2"/>
      <c r="E33" s="2" t="str">
        <f>survey_iso25010.csv!A30</f>
        <v>R29</v>
      </c>
      <c r="F33" s="2">
        <f>survey_iso25010.csv!B30</f>
        <v>3</v>
      </c>
      <c r="G33" s="2">
        <f>survey_iso25010.csv!C30</f>
        <v>4</v>
      </c>
      <c r="H33" s="2">
        <f>survey_iso25010.csv!D30</f>
        <v>4</v>
      </c>
      <c r="I33" s="2">
        <f>survey_iso25010.csv!E30</f>
        <v>5</v>
      </c>
      <c r="J33" s="2">
        <f>survey_iso25010.csv!F30</f>
        <v>5</v>
      </c>
      <c r="K33" s="2">
        <f t="shared" si="0"/>
        <v>21</v>
      </c>
      <c r="L33" s="2"/>
      <c r="M33" s="2" t="str">
        <f>survey_iso25010.csv!A30</f>
        <v>R29</v>
      </c>
      <c r="N33" s="2">
        <f>survey_iso25010.csv!H30</f>
        <v>4</v>
      </c>
      <c r="O33" s="2">
        <f>survey_iso25010.csv!I30</f>
        <v>3</v>
      </c>
      <c r="P33" s="2">
        <f>survey_iso25010.csv!J30</f>
        <v>5</v>
      </c>
      <c r="Q33" s="2">
        <f>survey_iso25010.csv!K30</f>
        <v>4</v>
      </c>
      <c r="R33" s="2">
        <f>survey_iso25010.csv!L30</f>
        <v>4</v>
      </c>
      <c r="S33" s="2">
        <f t="shared" si="1"/>
        <v>20</v>
      </c>
      <c r="T33" s="2"/>
      <c r="U33" s="2" t="str">
        <f>survey_iso25010.csv!A30</f>
        <v>R29</v>
      </c>
      <c r="V33" s="2">
        <f>survey_iso25010.csv!N30</f>
        <v>4</v>
      </c>
      <c r="W33" s="2">
        <f>survey_iso25010.csv!O30</f>
        <v>3</v>
      </c>
      <c r="X33" s="2">
        <f>survey_iso25010.csv!P30</f>
        <v>4</v>
      </c>
      <c r="Y33" s="2">
        <f>survey_iso25010.csv!Q30</f>
        <v>5</v>
      </c>
      <c r="Z33" s="2">
        <f>survey_iso25010.csv!R30</f>
        <v>4</v>
      </c>
      <c r="AA33" s="2">
        <f t="shared" si="2"/>
        <v>20</v>
      </c>
    </row>
    <row r="34" spans="1:27" ht="16" customHeight="1" x14ac:dyDescent="0.2">
      <c r="A34" s="2"/>
      <c r="B34" s="2"/>
      <c r="C34" s="2"/>
      <c r="D34" s="2"/>
      <c r="E34" s="2" t="str">
        <f>survey_iso25010.csv!A31</f>
        <v>R30</v>
      </c>
      <c r="F34" s="2">
        <f>survey_iso25010.csv!B31</f>
        <v>3</v>
      </c>
      <c r="G34" s="2">
        <f>survey_iso25010.csv!C31</f>
        <v>4</v>
      </c>
      <c r="H34" s="2">
        <f>survey_iso25010.csv!D31</f>
        <v>5</v>
      </c>
      <c r="I34" s="2">
        <f>survey_iso25010.csv!E31</f>
        <v>4</v>
      </c>
      <c r="J34" s="2">
        <f>survey_iso25010.csv!F31</f>
        <v>4</v>
      </c>
      <c r="K34" s="2">
        <f t="shared" si="0"/>
        <v>20</v>
      </c>
      <c r="L34" s="2"/>
      <c r="M34" s="2" t="str">
        <f>survey_iso25010.csv!A31</f>
        <v>R30</v>
      </c>
      <c r="N34" s="2">
        <f>survey_iso25010.csv!H31</f>
        <v>4</v>
      </c>
      <c r="O34" s="2">
        <f>survey_iso25010.csv!I31</f>
        <v>4</v>
      </c>
      <c r="P34" s="2">
        <f>survey_iso25010.csv!J31</f>
        <v>5</v>
      </c>
      <c r="Q34" s="2">
        <f>survey_iso25010.csv!K31</f>
        <v>5</v>
      </c>
      <c r="R34" s="2">
        <f>survey_iso25010.csv!L31</f>
        <v>5</v>
      </c>
      <c r="S34" s="2">
        <f t="shared" si="1"/>
        <v>23</v>
      </c>
      <c r="T34" s="2"/>
      <c r="U34" s="2" t="str">
        <f>survey_iso25010.csv!A31</f>
        <v>R30</v>
      </c>
      <c r="V34" s="2">
        <f>survey_iso25010.csv!N31</f>
        <v>4</v>
      </c>
      <c r="W34" s="2">
        <f>survey_iso25010.csv!O31</f>
        <v>4</v>
      </c>
      <c r="X34" s="2">
        <f>survey_iso25010.csv!P31</f>
        <v>4</v>
      </c>
      <c r="Y34" s="2">
        <f>survey_iso25010.csv!Q31</f>
        <v>3</v>
      </c>
      <c r="Z34" s="2">
        <f>survey_iso25010.csv!R31</f>
        <v>4</v>
      </c>
      <c r="AA34" s="2">
        <f t="shared" si="2"/>
        <v>19</v>
      </c>
    </row>
    <row r="35" spans="1:27" ht="16" customHeight="1" x14ac:dyDescent="0.2">
      <c r="A35" s="2"/>
      <c r="B35" s="2"/>
      <c r="C35" s="2"/>
      <c r="D35" s="2"/>
      <c r="E35" s="2" t="str">
        <f>survey_iso25010.csv!A32</f>
        <v>R31</v>
      </c>
      <c r="F35" s="2">
        <f>survey_iso25010.csv!B32</f>
        <v>3</v>
      </c>
      <c r="G35" s="2">
        <f>survey_iso25010.csv!C32</f>
        <v>4</v>
      </c>
      <c r="H35" s="2">
        <f>survey_iso25010.csv!D32</f>
        <v>3</v>
      </c>
      <c r="I35" s="2">
        <f>survey_iso25010.csv!E32</f>
        <v>4</v>
      </c>
      <c r="J35" s="2">
        <f>survey_iso25010.csv!F32</f>
        <v>4</v>
      </c>
      <c r="K35" s="2">
        <f t="shared" si="0"/>
        <v>18</v>
      </c>
      <c r="L35" s="2"/>
      <c r="M35" s="2" t="str">
        <f>survey_iso25010.csv!A32</f>
        <v>R31</v>
      </c>
      <c r="N35" s="2">
        <f>survey_iso25010.csv!H32</f>
        <v>4</v>
      </c>
      <c r="O35" s="2">
        <f>survey_iso25010.csv!I32</f>
        <v>4</v>
      </c>
      <c r="P35" s="2">
        <f>survey_iso25010.csv!J32</f>
        <v>4</v>
      </c>
      <c r="Q35" s="2">
        <f>survey_iso25010.csv!K32</f>
        <v>4</v>
      </c>
      <c r="R35" s="2">
        <f>survey_iso25010.csv!L32</f>
        <v>4</v>
      </c>
      <c r="S35" s="2">
        <f t="shared" si="1"/>
        <v>20</v>
      </c>
      <c r="T35" s="2"/>
      <c r="U35" s="2" t="str">
        <f>survey_iso25010.csv!A32</f>
        <v>R31</v>
      </c>
      <c r="V35" s="2">
        <f>survey_iso25010.csv!N32</f>
        <v>4</v>
      </c>
      <c r="W35" s="2">
        <f>survey_iso25010.csv!O32</f>
        <v>4</v>
      </c>
      <c r="X35" s="2">
        <f>survey_iso25010.csv!P32</f>
        <v>5</v>
      </c>
      <c r="Y35" s="2">
        <f>survey_iso25010.csv!Q32</f>
        <v>5</v>
      </c>
      <c r="Z35" s="2">
        <f>survey_iso25010.csv!R32</f>
        <v>5</v>
      </c>
      <c r="AA35" s="2">
        <f t="shared" si="2"/>
        <v>23</v>
      </c>
    </row>
    <row r="36" spans="1:27" ht="16" customHeight="1" x14ac:dyDescent="0.2">
      <c r="A36" s="2"/>
      <c r="B36" s="2"/>
      <c r="C36" s="2"/>
      <c r="D36" s="2"/>
      <c r="E36" s="2" t="str">
        <f>survey_iso25010.csv!A33</f>
        <v>R32</v>
      </c>
      <c r="F36" s="2">
        <f>survey_iso25010.csv!B33</f>
        <v>4</v>
      </c>
      <c r="G36" s="2">
        <f>survey_iso25010.csv!C33</f>
        <v>3</v>
      </c>
      <c r="H36" s="2">
        <f>survey_iso25010.csv!D33</f>
        <v>4</v>
      </c>
      <c r="I36" s="2">
        <f>survey_iso25010.csv!E33</f>
        <v>4</v>
      </c>
      <c r="J36" s="2">
        <f>survey_iso25010.csv!F33</f>
        <v>4</v>
      </c>
      <c r="K36" s="2">
        <f t="shared" si="0"/>
        <v>19</v>
      </c>
      <c r="L36" s="2"/>
      <c r="M36" s="2" t="str">
        <f>survey_iso25010.csv!A33</f>
        <v>R32</v>
      </c>
      <c r="N36" s="2">
        <f>survey_iso25010.csv!H33</f>
        <v>4</v>
      </c>
      <c r="O36" s="2">
        <f>survey_iso25010.csv!I33</f>
        <v>4</v>
      </c>
      <c r="P36" s="2">
        <f>survey_iso25010.csv!J33</f>
        <v>3</v>
      </c>
      <c r="Q36" s="2">
        <f>survey_iso25010.csv!K33</f>
        <v>3</v>
      </c>
      <c r="R36" s="2">
        <f>survey_iso25010.csv!L33</f>
        <v>3</v>
      </c>
      <c r="S36" s="2">
        <f t="shared" si="1"/>
        <v>17</v>
      </c>
      <c r="T36" s="2"/>
      <c r="U36" s="2" t="str">
        <f>survey_iso25010.csv!A33</f>
        <v>R32</v>
      </c>
      <c r="V36" s="2">
        <f>survey_iso25010.csv!N33</f>
        <v>4</v>
      </c>
      <c r="W36" s="2">
        <f>survey_iso25010.csv!O33</f>
        <v>5</v>
      </c>
      <c r="X36" s="2">
        <f>survey_iso25010.csv!P33</f>
        <v>5</v>
      </c>
      <c r="Y36" s="2">
        <f>survey_iso25010.csv!Q33</f>
        <v>4</v>
      </c>
      <c r="Z36" s="2">
        <f>survey_iso25010.csv!R33</f>
        <v>3</v>
      </c>
      <c r="AA36" s="2">
        <f t="shared" si="2"/>
        <v>21</v>
      </c>
    </row>
    <row r="37" spans="1:27" ht="16" customHeight="1" x14ac:dyDescent="0.2">
      <c r="A37" s="2"/>
      <c r="B37" s="2"/>
      <c r="C37" s="2"/>
      <c r="D37" s="2"/>
      <c r="E37" s="2" t="str">
        <f>survey_iso25010.csv!A34</f>
        <v>R33</v>
      </c>
      <c r="F37" s="2">
        <f>survey_iso25010.csv!B34</f>
        <v>4</v>
      </c>
      <c r="G37" s="2">
        <f>survey_iso25010.csv!C34</f>
        <v>5</v>
      </c>
      <c r="H37" s="2">
        <f>survey_iso25010.csv!D34</f>
        <v>5</v>
      </c>
      <c r="I37" s="2">
        <f>survey_iso25010.csv!E34</f>
        <v>5</v>
      </c>
      <c r="J37" s="2">
        <f>survey_iso25010.csv!F34</f>
        <v>5</v>
      </c>
      <c r="K37" s="2">
        <f t="shared" ref="K37:K68" si="3">SUM(F37:J37)</f>
        <v>24</v>
      </c>
      <c r="L37" s="2"/>
      <c r="M37" s="2" t="str">
        <f>survey_iso25010.csv!A34</f>
        <v>R33</v>
      </c>
      <c r="N37" s="2">
        <f>survey_iso25010.csv!H34</f>
        <v>4</v>
      </c>
      <c r="O37" s="2">
        <f>survey_iso25010.csv!I34</f>
        <v>4</v>
      </c>
      <c r="P37" s="2">
        <f>survey_iso25010.csv!J34</f>
        <v>4</v>
      </c>
      <c r="Q37" s="2">
        <f>survey_iso25010.csv!K34</f>
        <v>5</v>
      </c>
      <c r="R37" s="2">
        <f>survey_iso25010.csv!L34</f>
        <v>5</v>
      </c>
      <c r="S37" s="2">
        <f t="shared" ref="S37:S68" si="4">SUM(N37:R37)</f>
        <v>22</v>
      </c>
      <c r="T37" s="2"/>
      <c r="U37" s="2" t="str">
        <f>survey_iso25010.csv!A34</f>
        <v>R33</v>
      </c>
      <c r="V37" s="2">
        <f>survey_iso25010.csv!N34</f>
        <v>5</v>
      </c>
      <c r="W37" s="2">
        <f>survey_iso25010.csv!O34</f>
        <v>5</v>
      </c>
      <c r="X37" s="2">
        <f>survey_iso25010.csv!P34</f>
        <v>5</v>
      </c>
      <c r="Y37" s="2">
        <f>survey_iso25010.csv!Q34</f>
        <v>4</v>
      </c>
      <c r="Z37" s="2">
        <f>survey_iso25010.csv!R34</f>
        <v>4</v>
      </c>
      <c r="AA37" s="2">
        <f t="shared" ref="AA37:AA68" si="5">SUM(V37:Z37)</f>
        <v>23</v>
      </c>
    </row>
    <row r="38" spans="1:27" ht="16" customHeight="1" x14ac:dyDescent="0.2">
      <c r="A38" s="2"/>
      <c r="B38" s="2"/>
      <c r="C38" s="2"/>
      <c r="D38" s="2"/>
      <c r="E38" s="2" t="str">
        <f>survey_iso25010.csv!A35</f>
        <v>R34</v>
      </c>
      <c r="F38" s="2">
        <f>survey_iso25010.csv!B35</f>
        <v>3</v>
      </c>
      <c r="G38" s="2">
        <f>survey_iso25010.csv!C35</f>
        <v>3</v>
      </c>
      <c r="H38" s="2">
        <f>survey_iso25010.csv!D35</f>
        <v>3</v>
      </c>
      <c r="I38" s="2">
        <f>survey_iso25010.csv!E35</f>
        <v>3</v>
      </c>
      <c r="J38" s="2">
        <f>survey_iso25010.csv!F35</f>
        <v>3</v>
      </c>
      <c r="K38" s="2">
        <f t="shared" si="3"/>
        <v>15</v>
      </c>
      <c r="L38" s="2"/>
      <c r="M38" s="2" t="str">
        <f>survey_iso25010.csv!A35</f>
        <v>R34</v>
      </c>
      <c r="N38" s="2">
        <f>survey_iso25010.csv!H35</f>
        <v>4</v>
      </c>
      <c r="O38" s="2">
        <f>survey_iso25010.csv!I35</f>
        <v>4</v>
      </c>
      <c r="P38" s="2">
        <f>survey_iso25010.csv!J35</f>
        <v>4</v>
      </c>
      <c r="Q38" s="2">
        <f>survey_iso25010.csv!K35</f>
        <v>4</v>
      </c>
      <c r="R38" s="2">
        <f>survey_iso25010.csv!L35</f>
        <v>4</v>
      </c>
      <c r="S38" s="2">
        <f t="shared" si="4"/>
        <v>20</v>
      </c>
      <c r="T38" s="2"/>
      <c r="U38" s="2" t="str">
        <f>survey_iso25010.csv!A35</f>
        <v>R34</v>
      </c>
      <c r="V38" s="2">
        <f>survey_iso25010.csv!N35</f>
        <v>4</v>
      </c>
      <c r="W38" s="2">
        <f>survey_iso25010.csv!O35</f>
        <v>4</v>
      </c>
      <c r="X38" s="2">
        <f>survey_iso25010.csv!P35</f>
        <v>3</v>
      </c>
      <c r="Y38" s="2">
        <f>survey_iso25010.csv!Q35</f>
        <v>4</v>
      </c>
      <c r="Z38" s="2">
        <f>survey_iso25010.csv!R35</f>
        <v>3</v>
      </c>
      <c r="AA38" s="2">
        <f t="shared" si="5"/>
        <v>18</v>
      </c>
    </row>
    <row r="39" spans="1:27" ht="16" customHeight="1" x14ac:dyDescent="0.2">
      <c r="A39" s="2"/>
      <c r="B39" s="2"/>
      <c r="C39" s="2"/>
      <c r="D39" s="2"/>
      <c r="E39" s="2" t="str">
        <f>survey_iso25010.csv!A36</f>
        <v>R35</v>
      </c>
      <c r="F39" s="2">
        <f>survey_iso25010.csv!B36</f>
        <v>4</v>
      </c>
      <c r="G39" s="2">
        <f>survey_iso25010.csv!C36</f>
        <v>4</v>
      </c>
      <c r="H39" s="2">
        <f>survey_iso25010.csv!D36</f>
        <v>4</v>
      </c>
      <c r="I39" s="2">
        <f>survey_iso25010.csv!E36</f>
        <v>4</v>
      </c>
      <c r="J39" s="2">
        <f>survey_iso25010.csv!F36</f>
        <v>4</v>
      </c>
      <c r="K39" s="2">
        <f t="shared" si="3"/>
        <v>20</v>
      </c>
      <c r="L39" s="2"/>
      <c r="M39" s="2" t="str">
        <f>survey_iso25010.csv!A36</f>
        <v>R35</v>
      </c>
      <c r="N39" s="2">
        <f>survey_iso25010.csv!H36</f>
        <v>3</v>
      </c>
      <c r="O39" s="2">
        <f>survey_iso25010.csv!I36</f>
        <v>3</v>
      </c>
      <c r="P39" s="2">
        <f>survey_iso25010.csv!J36</f>
        <v>4</v>
      </c>
      <c r="Q39" s="2">
        <f>survey_iso25010.csv!K36</f>
        <v>4</v>
      </c>
      <c r="R39" s="2">
        <f>survey_iso25010.csv!L36</f>
        <v>4</v>
      </c>
      <c r="S39" s="2">
        <f t="shared" si="4"/>
        <v>18</v>
      </c>
      <c r="T39" s="2"/>
      <c r="U39" s="2" t="str">
        <f>survey_iso25010.csv!A36</f>
        <v>R35</v>
      </c>
      <c r="V39" s="2">
        <f>survey_iso25010.csv!N36</f>
        <v>3</v>
      </c>
      <c r="W39" s="2">
        <f>survey_iso25010.csv!O36</f>
        <v>3</v>
      </c>
      <c r="X39" s="2">
        <f>survey_iso25010.csv!P36</f>
        <v>4</v>
      </c>
      <c r="Y39" s="2">
        <f>survey_iso25010.csv!Q36</f>
        <v>4</v>
      </c>
      <c r="Z39" s="2">
        <f>survey_iso25010.csv!R36</f>
        <v>4</v>
      </c>
      <c r="AA39" s="2">
        <f t="shared" si="5"/>
        <v>18</v>
      </c>
    </row>
    <row r="40" spans="1:27" ht="16" customHeight="1" x14ac:dyDescent="0.2">
      <c r="A40" s="2"/>
      <c r="B40" s="2"/>
      <c r="C40" s="2"/>
      <c r="D40" s="2"/>
      <c r="E40" s="2" t="str">
        <f>survey_iso25010.csv!A37</f>
        <v>R36</v>
      </c>
      <c r="F40" s="2">
        <f>survey_iso25010.csv!B37</f>
        <v>4</v>
      </c>
      <c r="G40" s="2">
        <f>survey_iso25010.csv!C37</f>
        <v>4</v>
      </c>
      <c r="H40" s="2">
        <f>survey_iso25010.csv!D37</f>
        <v>4</v>
      </c>
      <c r="I40" s="2">
        <f>survey_iso25010.csv!E37</f>
        <v>4</v>
      </c>
      <c r="J40" s="2">
        <f>survey_iso25010.csv!F37</f>
        <v>4</v>
      </c>
      <c r="K40" s="2">
        <f t="shared" si="3"/>
        <v>20</v>
      </c>
      <c r="L40" s="2"/>
      <c r="M40" s="2" t="str">
        <f>survey_iso25010.csv!A37</f>
        <v>R36</v>
      </c>
      <c r="N40" s="2">
        <f>survey_iso25010.csv!H37</f>
        <v>4</v>
      </c>
      <c r="O40" s="2">
        <f>survey_iso25010.csv!I37</f>
        <v>4</v>
      </c>
      <c r="P40" s="2">
        <f>survey_iso25010.csv!J37</f>
        <v>4</v>
      </c>
      <c r="Q40" s="2">
        <f>survey_iso25010.csv!K37</f>
        <v>4</v>
      </c>
      <c r="R40" s="2">
        <f>survey_iso25010.csv!L37</f>
        <v>4</v>
      </c>
      <c r="S40" s="2">
        <f t="shared" si="4"/>
        <v>20</v>
      </c>
      <c r="T40" s="2"/>
      <c r="U40" s="2" t="str">
        <f>survey_iso25010.csv!A37</f>
        <v>R36</v>
      </c>
      <c r="V40" s="2">
        <f>survey_iso25010.csv!N37</f>
        <v>3</v>
      </c>
      <c r="W40" s="2">
        <f>survey_iso25010.csv!O37</f>
        <v>3</v>
      </c>
      <c r="X40" s="2">
        <f>survey_iso25010.csv!P37</f>
        <v>4</v>
      </c>
      <c r="Y40" s="2">
        <f>survey_iso25010.csv!Q37</f>
        <v>4</v>
      </c>
      <c r="Z40" s="2">
        <f>survey_iso25010.csv!R37</f>
        <v>5</v>
      </c>
      <c r="AA40" s="2">
        <f t="shared" si="5"/>
        <v>19</v>
      </c>
    </row>
    <row r="41" spans="1:27" ht="16" customHeight="1" x14ac:dyDescent="0.2">
      <c r="A41" s="2"/>
      <c r="B41" s="2"/>
      <c r="C41" s="2"/>
      <c r="D41" s="2"/>
      <c r="E41" s="2" t="str">
        <f>survey_iso25010.csv!A38</f>
        <v>R37</v>
      </c>
      <c r="F41" s="2">
        <f>survey_iso25010.csv!B38</f>
        <v>3</v>
      </c>
      <c r="G41" s="2">
        <f>survey_iso25010.csv!C38</f>
        <v>4</v>
      </c>
      <c r="H41" s="2">
        <f>survey_iso25010.csv!D38</f>
        <v>4</v>
      </c>
      <c r="I41" s="2">
        <f>survey_iso25010.csv!E38</f>
        <v>4</v>
      </c>
      <c r="J41" s="2">
        <f>survey_iso25010.csv!F38</f>
        <v>4</v>
      </c>
      <c r="K41" s="2">
        <f t="shared" si="3"/>
        <v>19</v>
      </c>
      <c r="L41" s="2"/>
      <c r="M41" s="2" t="str">
        <f>survey_iso25010.csv!A38</f>
        <v>R37</v>
      </c>
      <c r="N41" s="2">
        <f>survey_iso25010.csv!H38</f>
        <v>4</v>
      </c>
      <c r="O41" s="2">
        <f>survey_iso25010.csv!I38</f>
        <v>4</v>
      </c>
      <c r="P41" s="2">
        <f>survey_iso25010.csv!J38</f>
        <v>4</v>
      </c>
      <c r="Q41" s="2">
        <f>survey_iso25010.csv!K38</f>
        <v>4</v>
      </c>
      <c r="R41" s="2">
        <f>survey_iso25010.csv!L38</f>
        <v>4</v>
      </c>
      <c r="S41" s="2">
        <f t="shared" si="4"/>
        <v>20</v>
      </c>
      <c r="T41" s="2"/>
      <c r="U41" s="2" t="str">
        <f>survey_iso25010.csv!A38</f>
        <v>R37</v>
      </c>
      <c r="V41" s="2">
        <f>survey_iso25010.csv!N38</f>
        <v>4</v>
      </c>
      <c r="W41" s="2">
        <f>survey_iso25010.csv!O38</f>
        <v>3</v>
      </c>
      <c r="X41" s="2">
        <f>survey_iso25010.csv!P38</f>
        <v>4</v>
      </c>
      <c r="Y41" s="2">
        <f>survey_iso25010.csv!Q38</f>
        <v>3</v>
      </c>
      <c r="Z41" s="2">
        <f>survey_iso25010.csv!R38</f>
        <v>3</v>
      </c>
      <c r="AA41" s="2">
        <f t="shared" si="5"/>
        <v>17</v>
      </c>
    </row>
    <row r="42" spans="1:27" ht="16" customHeight="1" x14ac:dyDescent="0.2">
      <c r="A42" s="2"/>
      <c r="B42" s="2"/>
      <c r="C42" s="2"/>
      <c r="D42" s="2"/>
      <c r="E42" s="2" t="str">
        <f>survey_iso25010.csv!A39</f>
        <v>R38</v>
      </c>
      <c r="F42" s="2">
        <f>survey_iso25010.csv!B39</f>
        <v>4</v>
      </c>
      <c r="G42" s="2">
        <f>survey_iso25010.csv!C39</f>
        <v>4</v>
      </c>
      <c r="H42" s="2">
        <f>survey_iso25010.csv!D39</f>
        <v>4</v>
      </c>
      <c r="I42" s="2">
        <f>survey_iso25010.csv!E39</f>
        <v>4</v>
      </c>
      <c r="J42" s="2">
        <f>survey_iso25010.csv!F39</f>
        <v>4</v>
      </c>
      <c r="K42" s="2">
        <f t="shared" si="3"/>
        <v>20</v>
      </c>
      <c r="L42" s="2"/>
      <c r="M42" s="2" t="str">
        <f>survey_iso25010.csv!A39</f>
        <v>R38</v>
      </c>
      <c r="N42" s="2">
        <f>survey_iso25010.csv!H39</f>
        <v>4</v>
      </c>
      <c r="O42" s="2">
        <f>survey_iso25010.csv!I39</f>
        <v>4</v>
      </c>
      <c r="P42" s="2">
        <f>survey_iso25010.csv!J39</f>
        <v>5</v>
      </c>
      <c r="Q42" s="2">
        <f>survey_iso25010.csv!K39</f>
        <v>5</v>
      </c>
      <c r="R42" s="2">
        <f>survey_iso25010.csv!L39</f>
        <v>5</v>
      </c>
      <c r="S42" s="2">
        <f t="shared" si="4"/>
        <v>23</v>
      </c>
      <c r="T42" s="2"/>
      <c r="U42" s="2" t="str">
        <f>survey_iso25010.csv!A39</f>
        <v>R38</v>
      </c>
      <c r="V42" s="2">
        <f>survey_iso25010.csv!N39</f>
        <v>3</v>
      </c>
      <c r="W42" s="2">
        <f>survey_iso25010.csv!O39</f>
        <v>3</v>
      </c>
      <c r="X42" s="2">
        <f>survey_iso25010.csv!P39</f>
        <v>4</v>
      </c>
      <c r="Y42" s="2">
        <f>survey_iso25010.csv!Q39</f>
        <v>4</v>
      </c>
      <c r="Z42" s="2">
        <f>survey_iso25010.csv!R39</f>
        <v>3</v>
      </c>
      <c r="AA42" s="2">
        <f t="shared" si="5"/>
        <v>17</v>
      </c>
    </row>
    <row r="43" spans="1:27" ht="16" customHeight="1" x14ac:dyDescent="0.2">
      <c r="A43" s="2"/>
      <c r="B43" s="2"/>
      <c r="C43" s="2"/>
      <c r="D43" s="2"/>
      <c r="E43" s="2" t="str">
        <f>survey_iso25010.csv!A40</f>
        <v>R39</v>
      </c>
      <c r="F43" s="2">
        <f>survey_iso25010.csv!B40</f>
        <v>3</v>
      </c>
      <c r="G43" s="2">
        <f>survey_iso25010.csv!C40</f>
        <v>3</v>
      </c>
      <c r="H43" s="2">
        <f>survey_iso25010.csv!D40</f>
        <v>4</v>
      </c>
      <c r="I43" s="2">
        <f>survey_iso25010.csv!E40</f>
        <v>4</v>
      </c>
      <c r="J43" s="2">
        <f>survey_iso25010.csv!F40</f>
        <v>4</v>
      </c>
      <c r="K43" s="2">
        <f t="shared" si="3"/>
        <v>18</v>
      </c>
      <c r="L43" s="2"/>
      <c r="M43" s="2" t="str">
        <f>survey_iso25010.csv!A40</f>
        <v>R39</v>
      </c>
      <c r="N43" s="2">
        <f>survey_iso25010.csv!H40</f>
        <v>3</v>
      </c>
      <c r="O43" s="2">
        <f>survey_iso25010.csv!I40</f>
        <v>4</v>
      </c>
      <c r="P43" s="2">
        <f>survey_iso25010.csv!J40</f>
        <v>4</v>
      </c>
      <c r="Q43" s="2">
        <f>survey_iso25010.csv!K40</f>
        <v>4</v>
      </c>
      <c r="R43" s="2">
        <f>survey_iso25010.csv!L40</f>
        <v>5</v>
      </c>
      <c r="S43" s="2">
        <f t="shared" si="4"/>
        <v>20</v>
      </c>
      <c r="T43" s="2"/>
      <c r="U43" s="2" t="str">
        <f>survey_iso25010.csv!A40</f>
        <v>R39</v>
      </c>
      <c r="V43" s="2">
        <f>survey_iso25010.csv!N40</f>
        <v>5</v>
      </c>
      <c r="W43" s="2">
        <f>survey_iso25010.csv!O40</f>
        <v>5</v>
      </c>
      <c r="X43" s="2">
        <f>survey_iso25010.csv!P40</f>
        <v>5</v>
      </c>
      <c r="Y43" s="2">
        <f>survey_iso25010.csv!Q40</f>
        <v>4</v>
      </c>
      <c r="Z43" s="2">
        <f>survey_iso25010.csv!R40</f>
        <v>4</v>
      </c>
      <c r="AA43" s="2">
        <f t="shared" si="5"/>
        <v>23</v>
      </c>
    </row>
    <row r="44" spans="1:27" ht="16" customHeight="1" x14ac:dyDescent="0.2">
      <c r="A44" s="2"/>
      <c r="B44" s="2"/>
      <c r="C44" s="2"/>
      <c r="D44" s="2"/>
      <c r="E44" s="2" t="str">
        <f>survey_iso25010.csv!A41</f>
        <v>R40</v>
      </c>
      <c r="F44" s="2">
        <f>survey_iso25010.csv!B41</f>
        <v>3</v>
      </c>
      <c r="G44" s="2">
        <f>survey_iso25010.csv!C41</f>
        <v>3</v>
      </c>
      <c r="H44" s="2">
        <f>survey_iso25010.csv!D41</f>
        <v>3</v>
      </c>
      <c r="I44" s="2">
        <f>survey_iso25010.csv!E41</f>
        <v>4</v>
      </c>
      <c r="J44" s="2">
        <f>survey_iso25010.csv!F41</f>
        <v>4</v>
      </c>
      <c r="K44" s="2">
        <f t="shared" si="3"/>
        <v>17</v>
      </c>
      <c r="L44" s="2"/>
      <c r="M44" s="2" t="str">
        <f>survey_iso25010.csv!A41</f>
        <v>R40</v>
      </c>
      <c r="N44" s="2">
        <f>survey_iso25010.csv!H41</f>
        <v>5</v>
      </c>
      <c r="O44" s="2">
        <f>survey_iso25010.csv!I41</f>
        <v>5</v>
      </c>
      <c r="P44" s="2">
        <f>survey_iso25010.csv!J41</f>
        <v>5</v>
      </c>
      <c r="Q44" s="2">
        <f>survey_iso25010.csv!K41</f>
        <v>5</v>
      </c>
      <c r="R44" s="2">
        <f>survey_iso25010.csv!L41</f>
        <v>5</v>
      </c>
      <c r="S44" s="2">
        <f t="shared" si="4"/>
        <v>25</v>
      </c>
      <c r="T44" s="2"/>
      <c r="U44" s="2" t="str">
        <f>survey_iso25010.csv!A41</f>
        <v>R40</v>
      </c>
      <c r="V44" s="2">
        <f>survey_iso25010.csv!N41</f>
        <v>4</v>
      </c>
      <c r="W44" s="2">
        <f>survey_iso25010.csv!O41</f>
        <v>3</v>
      </c>
      <c r="X44" s="2">
        <f>survey_iso25010.csv!P41</f>
        <v>3</v>
      </c>
      <c r="Y44" s="2">
        <f>survey_iso25010.csv!Q41</f>
        <v>4</v>
      </c>
      <c r="Z44" s="2">
        <f>survey_iso25010.csv!R41</f>
        <v>4</v>
      </c>
      <c r="AA44" s="2">
        <f t="shared" si="5"/>
        <v>18</v>
      </c>
    </row>
    <row r="45" spans="1:27" ht="16" customHeight="1" x14ac:dyDescent="0.2">
      <c r="A45" s="2"/>
      <c r="B45" s="2"/>
      <c r="C45" s="2"/>
      <c r="D45" s="2"/>
      <c r="E45" s="2" t="str">
        <f>survey_iso25010.csv!A42</f>
        <v>R41</v>
      </c>
      <c r="F45" s="2">
        <f>survey_iso25010.csv!B42</f>
        <v>4</v>
      </c>
      <c r="G45" s="2">
        <f>survey_iso25010.csv!C42</f>
        <v>4</v>
      </c>
      <c r="H45" s="2">
        <f>survey_iso25010.csv!D42</f>
        <v>4</v>
      </c>
      <c r="I45" s="2">
        <f>survey_iso25010.csv!E42</f>
        <v>4</v>
      </c>
      <c r="J45" s="2">
        <f>survey_iso25010.csv!F42</f>
        <v>4</v>
      </c>
      <c r="K45" s="2">
        <f t="shared" si="3"/>
        <v>20</v>
      </c>
      <c r="L45" s="2"/>
      <c r="M45" s="2" t="str">
        <f>survey_iso25010.csv!A42</f>
        <v>R41</v>
      </c>
      <c r="N45" s="2">
        <f>survey_iso25010.csv!H42</f>
        <v>4</v>
      </c>
      <c r="O45" s="2">
        <f>survey_iso25010.csv!I42</f>
        <v>4</v>
      </c>
      <c r="P45" s="2">
        <f>survey_iso25010.csv!J42</f>
        <v>4</v>
      </c>
      <c r="Q45" s="2">
        <f>survey_iso25010.csv!K42</f>
        <v>4</v>
      </c>
      <c r="R45" s="2">
        <f>survey_iso25010.csv!L42</f>
        <v>4</v>
      </c>
      <c r="S45" s="2">
        <f t="shared" si="4"/>
        <v>20</v>
      </c>
      <c r="T45" s="2"/>
      <c r="U45" s="2" t="str">
        <f>survey_iso25010.csv!A42</f>
        <v>R41</v>
      </c>
      <c r="V45" s="2">
        <f>survey_iso25010.csv!N42</f>
        <v>4</v>
      </c>
      <c r="W45" s="2">
        <f>survey_iso25010.csv!O42</f>
        <v>4</v>
      </c>
      <c r="X45" s="2">
        <f>survey_iso25010.csv!P42</f>
        <v>4</v>
      </c>
      <c r="Y45" s="2">
        <f>survey_iso25010.csv!Q42</f>
        <v>4</v>
      </c>
      <c r="Z45" s="2">
        <f>survey_iso25010.csv!R42</f>
        <v>4</v>
      </c>
      <c r="AA45" s="2">
        <f t="shared" si="5"/>
        <v>20</v>
      </c>
    </row>
    <row r="46" spans="1:27" ht="16" customHeight="1" x14ac:dyDescent="0.2">
      <c r="A46" s="2"/>
      <c r="B46" s="2"/>
      <c r="C46" s="2"/>
      <c r="D46" s="2"/>
      <c r="E46" s="2" t="str">
        <f>survey_iso25010.csv!A43</f>
        <v>R42</v>
      </c>
      <c r="F46" s="2">
        <f>survey_iso25010.csv!B43</f>
        <v>4</v>
      </c>
      <c r="G46" s="2">
        <f>survey_iso25010.csv!C43</f>
        <v>4</v>
      </c>
      <c r="H46" s="2">
        <f>survey_iso25010.csv!D43</f>
        <v>4</v>
      </c>
      <c r="I46" s="2">
        <f>survey_iso25010.csv!E43</f>
        <v>4</v>
      </c>
      <c r="J46" s="2">
        <f>survey_iso25010.csv!F43</f>
        <v>4</v>
      </c>
      <c r="K46" s="2">
        <f t="shared" si="3"/>
        <v>20</v>
      </c>
      <c r="L46" s="2"/>
      <c r="M46" s="2" t="str">
        <f>survey_iso25010.csv!A43</f>
        <v>R42</v>
      </c>
      <c r="N46" s="2">
        <f>survey_iso25010.csv!H43</f>
        <v>4</v>
      </c>
      <c r="O46" s="2">
        <f>survey_iso25010.csv!I43</f>
        <v>4</v>
      </c>
      <c r="P46" s="2">
        <f>survey_iso25010.csv!J43</f>
        <v>4</v>
      </c>
      <c r="Q46" s="2">
        <f>survey_iso25010.csv!K43</f>
        <v>4</v>
      </c>
      <c r="R46" s="2">
        <f>survey_iso25010.csv!L43</f>
        <v>4</v>
      </c>
      <c r="S46" s="2">
        <f t="shared" si="4"/>
        <v>20</v>
      </c>
      <c r="T46" s="2"/>
      <c r="U46" s="2" t="str">
        <f>survey_iso25010.csv!A43</f>
        <v>R42</v>
      </c>
      <c r="V46" s="2">
        <f>survey_iso25010.csv!N43</f>
        <v>4</v>
      </c>
      <c r="W46" s="2">
        <f>survey_iso25010.csv!O43</f>
        <v>4</v>
      </c>
      <c r="X46" s="2">
        <f>survey_iso25010.csv!P43</f>
        <v>4</v>
      </c>
      <c r="Y46" s="2">
        <f>survey_iso25010.csv!Q43</f>
        <v>4</v>
      </c>
      <c r="Z46" s="2">
        <f>survey_iso25010.csv!R43</f>
        <v>4</v>
      </c>
      <c r="AA46" s="2">
        <f t="shared" si="5"/>
        <v>20</v>
      </c>
    </row>
    <row r="47" spans="1:27" ht="16" customHeight="1" x14ac:dyDescent="0.2">
      <c r="A47" s="2"/>
      <c r="B47" s="2"/>
      <c r="C47" s="2"/>
      <c r="D47" s="2"/>
      <c r="E47" s="2" t="str">
        <f>survey_iso25010.csv!A44</f>
        <v>R43</v>
      </c>
      <c r="F47" s="2">
        <f>survey_iso25010.csv!B44</f>
        <v>3</v>
      </c>
      <c r="G47" s="2">
        <f>survey_iso25010.csv!C44</f>
        <v>4</v>
      </c>
      <c r="H47" s="2">
        <f>survey_iso25010.csv!D44</f>
        <v>4</v>
      </c>
      <c r="I47" s="2">
        <f>survey_iso25010.csv!E44</f>
        <v>4</v>
      </c>
      <c r="J47" s="2">
        <f>survey_iso25010.csv!F44</f>
        <v>5</v>
      </c>
      <c r="K47" s="2">
        <f t="shared" si="3"/>
        <v>20</v>
      </c>
      <c r="L47" s="2"/>
      <c r="M47" s="2" t="str">
        <f>survey_iso25010.csv!A44</f>
        <v>R43</v>
      </c>
      <c r="N47" s="2">
        <f>survey_iso25010.csv!H44</f>
        <v>5</v>
      </c>
      <c r="O47" s="2">
        <f>survey_iso25010.csv!I44</f>
        <v>5</v>
      </c>
      <c r="P47" s="2">
        <f>survey_iso25010.csv!J44</f>
        <v>4</v>
      </c>
      <c r="Q47" s="2">
        <f>survey_iso25010.csv!K44</f>
        <v>4</v>
      </c>
      <c r="R47" s="2">
        <f>survey_iso25010.csv!L44</f>
        <v>4</v>
      </c>
      <c r="S47" s="2">
        <f t="shared" si="4"/>
        <v>22</v>
      </c>
      <c r="T47" s="2"/>
      <c r="U47" s="2" t="str">
        <f>survey_iso25010.csv!A44</f>
        <v>R43</v>
      </c>
      <c r="V47" s="2">
        <f>survey_iso25010.csv!N44</f>
        <v>3</v>
      </c>
      <c r="W47" s="2">
        <f>survey_iso25010.csv!O44</f>
        <v>3</v>
      </c>
      <c r="X47" s="2">
        <f>survey_iso25010.csv!P44</f>
        <v>3</v>
      </c>
      <c r="Y47" s="2">
        <f>survey_iso25010.csv!Q44</f>
        <v>4</v>
      </c>
      <c r="Z47" s="2">
        <f>survey_iso25010.csv!R44</f>
        <v>4</v>
      </c>
      <c r="AA47" s="2">
        <f t="shared" si="5"/>
        <v>17</v>
      </c>
    </row>
    <row r="48" spans="1:27" ht="16" customHeight="1" x14ac:dyDescent="0.2">
      <c r="A48" s="2"/>
      <c r="B48" s="2"/>
      <c r="C48" s="2"/>
      <c r="D48" s="2"/>
      <c r="E48" s="2" t="str">
        <f>survey_iso25010.csv!A45</f>
        <v>R44</v>
      </c>
      <c r="F48" s="2">
        <f>survey_iso25010.csv!B45</f>
        <v>4</v>
      </c>
      <c r="G48" s="2">
        <f>survey_iso25010.csv!C45</f>
        <v>4</v>
      </c>
      <c r="H48" s="2">
        <f>survey_iso25010.csv!D45</f>
        <v>4</v>
      </c>
      <c r="I48" s="2">
        <f>survey_iso25010.csv!E45</f>
        <v>4</v>
      </c>
      <c r="J48" s="2">
        <f>survey_iso25010.csv!F45</f>
        <v>4</v>
      </c>
      <c r="K48" s="2">
        <f t="shared" si="3"/>
        <v>20</v>
      </c>
      <c r="L48" s="2"/>
      <c r="M48" s="2" t="str">
        <f>survey_iso25010.csv!A45</f>
        <v>R44</v>
      </c>
      <c r="N48" s="2">
        <f>survey_iso25010.csv!H45</f>
        <v>5</v>
      </c>
      <c r="O48" s="2">
        <f>survey_iso25010.csv!I45</f>
        <v>5</v>
      </c>
      <c r="P48" s="2">
        <f>survey_iso25010.csv!J45</f>
        <v>5</v>
      </c>
      <c r="Q48" s="2">
        <f>survey_iso25010.csv!K45</f>
        <v>5</v>
      </c>
      <c r="R48" s="2">
        <f>survey_iso25010.csv!L45</f>
        <v>4</v>
      </c>
      <c r="S48" s="2">
        <f t="shared" si="4"/>
        <v>24</v>
      </c>
      <c r="T48" s="2"/>
      <c r="U48" s="2" t="str">
        <f>survey_iso25010.csv!A45</f>
        <v>R44</v>
      </c>
      <c r="V48" s="2">
        <f>survey_iso25010.csv!N45</f>
        <v>5</v>
      </c>
      <c r="W48" s="2">
        <f>survey_iso25010.csv!O45</f>
        <v>4</v>
      </c>
      <c r="X48" s="2">
        <f>survey_iso25010.csv!P45</f>
        <v>5</v>
      </c>
      <c r="Y48" s="2">
        <f>survey_iso25010.csv!Q45</f>
        <v>4</v>
      </c>
      <c r="Z48" s="2">
        <f>survey_iso25010.csv!R45</f>
        <v>5</v>
      </c>
      <c r="AA48" s="2">
        <f t="shared" si="5"/>
        <v>23</v>
      </c>
    </row>
    <row r="49" spans="1:27" ht="16" customHeight="1" x14ac:dyDescent="0.2">
      <c r="A49" s="2"/>
      <c r="B49" s="2"/>
      <c r="C49" s="2"/>
      <c r="D49" s="2"/>
      <c r="E49" s="2" t="str">
        <f>survey_iso25010.csv!A46</f>
        <v>R45</v>
      </c>
      <c r="F49" s="2">
        <f>survey_iso25010.csv!B46</f>
        <v>4</v>
      </c>
      <c r="G49" s="2">
        <f>survey_iso25010.csv!C46</f>
        <v>4</v>
      </c>
      <c r="H49" s="2">
        <f>survey_iso25010.csv!D46</f>
        <v>4</v>
      </c>
      <c r="I49" s="2">
        <f>survey_iso25010.csv!E46</f>
        <v>5</v>
      </c>
      <c r="J49" s="2">
        <f>survey_iso25010.csv!F46</f>
        <v>5</v>
      </c>
      <c r="K49" s="2">
        <f t="shared" si="3"/>
        <v>22</v>
      </c>
      <c r="L49" s="2"/>
      <c r="M49" s="2" t="str">
        <f>survey_iso25010.csv!A46</f>
        <v>R45</v>
      </c>
      <c r="N49" s="2">
        <f>survey_iso25010.csv!H46</f>
        <v>5</v>
      </c>
      <c r="O49" s="2">
        <f>survey_iso25010.csv!I46</f>
        <v>5</v>
      </c>
      <c r="P49" s="2">
        <f>survey_iso25010.csv!J46</f>
        <v>4</v>
      </c>
      <c r="Q49" s="2">
        <f>survey_iso25010.csv!K46</f>
        <v>3</v>
      </c>
      <c r="R49" s="2">
        <f>survey_iso25010.csv!L46</f>
        <v>3</v>
      </c>
      <c r="S49" s="2">
        <f t="shared" si="4"/>
        <v>20</v>
      </c>
      <c r="T49" s="2"/>
      <c r="U49" s="2" t="str">
        <f>survey_iso25010.csv!A46</f>
        <v>R45</v>
      </c>
      <c r="V49" s="2">
        <f>survey_iso25010.csv!N46</f>
        <v>3</v>
      </c>
      <c r="W49" s="2">
        <f>survey_iso25010.csv!O46</f>
        <v>3</v>
      </c>
      <c r="X49" s="2">
        <f>survey_iso25010.csv!P46</f>
        <v>4</v>
      </c>
      <c r="Y49" s="2">
        <f>survey_iso25010.csv!Q46</f>
        <v>4</v>
      </c>
      <c r="Z49" s="2">
        <f>survey_iso25010.csv!R46</f>
        <v>5</v>
      </c>
      <c r="AA49" s="2">
        <f t="shared" si="5"/>
        <v>19</v>
      </c>
    </row>
    <row r="50" spans="1:27" ht="16" customHeight="1" x14ac:dyDescent="0.2">
      <c r="A50" s="2"/>
      <c r="B50" s="2"/>
      <c r="C50" s="2"/>
      <c r="D50" s="2"/>
      <c r="E50" s="2" t="str">
        <f>survey_iso25010.csv!A47</f>
        <v>R46</v>
      </c>
      <c r="F50" s="2">
        <f>survey_iso25010.csv!B47</f>
        <v>3</v>
      </c>
      <c r="G50" s="2">
        <f>survey_iso25010.csv!C47</f>
        <v>3</v>
      </c>
      <c r="H50" s="2">
        <f>survey_iso25010.csv!D47</f>
        <v>3</v>
      </c>
      <c r="I50" s="2">
        <f>survey_iso25010.csv!E47</f>
        <v>3</v>
      </c>
      <c r="J50" s="2">
        <f>survey_iso25010.csv!F47</f>
        <v>3</v>
      </c>
      <c r="K50" s="2">
        <f t="shared" si="3"/>
        <v>15</v>
      </c>
      <c r="L50" s="2"/>
      <c r="M50" s="2" t="str">
        <f>survey_iso25010.csv!A47</f>
        <v>R46</v>
      </c>
      <c r="N50" s="2">
        <f>survey_iso25010.csv!H47</f>
        <v>4</v>
      </c>
      <c r="O50" s="2">
        <f>survey_iso25010.csv!I47</f>
        <v>4</v>
      </c>
      <c r="P50" s="2">
        <f>survey_iso25010.csv!J47</f>
        <v>4</v>
      </c>
      <c r="Q50" s="2">
        <f>survey_iso25010.csv!K47</f>
        <v>3</v>
      </c>
      <c r="R50" s="2">
        <f>survey_iso25010.csv!L47</f>
        <v>3</v>
      </c>
      <c r="S50" s="2">
        <f t="shared" si="4"/>
        <v>18</v>
      </c>
      <c r="T50" s="2"/>
      <c r="U50" s="2" t="str">
        <f>survey_iso25010.csv!A47</f>
        <v>R46</v>
      </c>
      <c r="V50" s="2">
        <f>survey_iso25010.csv!N47</f>
        <v>4</v>
      </c>
      <c r="W50" s="2">
        <f>survey_iso25010.csv!O47</f>
        <v>3</v>
      </c>
      <c r="X50" s="2">
        <f>survey_iso25010.csv!P47</f>
        <v>4</v>
      </c>
      <c r="Y50" s="2">
        <f>survey_iso25010.csv!Q47</f>
        <v>5</v>
      </c>
      <c r="Z50" s="2">
        <f>survey_iso25010.csv!R47</f>
        <v>5</v>
      </c>
      <c r="AA50" s="2">
        <f t="shared" si="5"/>
        <v>21</v>
      </c>
    </row>
    <row r="51" spans="1:27" ht="16" customHeight="1" x14ac:dyDescent="0.2">
      <c r="A51" s="2"/>
      <c r="B51" s="2"/>
      <c r="C51" s="2"/>
      <c r="D51" s="2"/>
      <c r="E51" s="2" t="str">
        <f>survey_iso25010.csv!A48</f>
        <v>R47</v>
      </c>
      <c r="F51" s="2">
        <f>survey_iso25010.csv!B48</f>
        <v>4</v>
      </c>
      <c r="G51" s="2">
        <f>survey_iso25010.csv!C48</f>
        <v>4</v>
      </c>
      <c r="H51" s="2">
        <f>survey_iso25010.csv!D48</f>
        <v>4</v>
      </c>
      <c r="I51" s="2">
        <f>survey_iso25010.csv!E48</f>
        <v>5</v>
      </c>
      <c r="J51" s="2">
        <f>survey_iso25010.csv!F48</f>
        <v>4</v>
      </c>
      <c r="K51" s="2">
        <f t="shared" si="3"/>
        <v>21</v>
      </c>
      <c r="L51" s="2"/>
      <c r="M51" s="2" t="str">
        <f>survey_iso25010.csv!A48</f>
        <v>R47</v>
      </c>
      <c r="N51" s="2">
        <f>survey_iso25010.csv!H48</f>
        <v>4</v>
      </c>
      <c r="O51" s="2">
        <f>survey_iso25010.csv!I48</f>
        <v>4</v>
      </c>
      <c r="P51" s="2">
        <f>survey_iso25010.csv!J48</f>
        <v>4</v>
      </c>
      <c r="Q51" s="2">
        <f>survey_iso25010.csv!K48</f>
        <v>3</v>
      </c>
      <c r="R51" s="2">
        <f>survey_iso25010.csv!L48</f>
        <v>3</v>
      </c>
      <c r="S51" s="2">
        <f t="shared" si="4"/>
        <v>18</v>
      </c>
      <c r="T51" s="2"/>
      <c r="U51" s="2" t="str">
        <f>survey_iso25010.csv!A48</f>
        <v>R47</v>
      </c>
      <c r="V51" s="2">
        <f>survey_iso25010.csv!N48</f>
        <v>4</v>
      </c>
      <c r="W51" s="2">
        <f>survey_iso25010.csv!O48</f>
        <v>4</v>
      </c>
      <c r="X51" s="2">
        <f>survey_iso25010.csv!P48</f>
        <v>3</v>
      </c>
      <c r="Y51" s="2">
        <f>survey_iso25010.csv!Q48</f>
        <v>5</v>
      </c>
      <c r="Z51" s="2">
        <f>survey_iso25010.csv!R48</f>
        <v>3</v>
      </c>
      <c r="AA51" s="2">
        <f t="shared" si="5"/>
        <v>19</v>
      </c>
    </row>
    <row r="52" spans="1:27" ht="16" customHeight="1" x14ac:dyDescent="0.2">
      <c r="A52" s="2"/>
      <c r="B52" s="2"/>
      <c r="C52" s="2"/>
      <c r="D52" s="2"/>
      <c r="E52" s="2" t="str">
        <f>survey_iso25010.csv!A49</f>
        <v>R48</v>
      </c>
      <c r="F52" s="2">
        <f>survey_iso25010.csv!B49</f>
        <v>4</v>
      </c>
      <c r="G52" s="2">
        <f>survey_iso25010.csv!C49</f>
        <v>4</v>
      </c>
      <c r="H52" s="2">
        <f>survey_iso25010.csv!D49</f>
        <v>3</v>
      </c>
      <c r="I52" s="2">
        <f>survey_iso25010.csv!E49</f>
        <v>4</v>
      </c>
      <c r="J52" s="2">
        <f>survey_iso25010.csv!F49</f>
        <v>5</v>
      </c>
      <c r="K52" s="2">
        <f t="shared" si="3"/>
        <v>20</v>
      </c>
      <c r="L52" s="2"/>
      <c r="M52" s="2" t="str">
        <f>survey_iso25010.csv!A49</f>
        <v>R48</v>
      </c>
      <c r="N52" s="2">
        <f>survey_iso25010.csv!H49</f>
        <v>5</v>
      </c>
      <c r="O52" s="2">
        <f>survey_iso25010.csv!I49</f>
        <v>5</v>
      </c>
      <c r="P52" s="2">
        <f>survey_iso25010.csv!J49</f>
        <v>5</v>
      </c>
      <c r="Q52" s="2">
        <f>survey_iso25010.csv!K49</f>
        <v>3</v>
      </c>
      <c r="R52" s="2">
        <f>survey_iso25010.csv!L49</f>
        <v>4</v>
      </c>
      <c r="S52" s="2">
        <f t="shared" si="4"/>
        <v>22</v>
      </c>
      <c r="T52" s="2"/>
      <c r="U52" s="2" t="str">
        <f>survey_iso25010.csv!A49</f>
        <v>R48</v>
      </c>
      <c r="V52" s="2">
        <f>survey_iso25010.csv!N49</f>
        <v>4</v>
      </c>
      <c r="W52" s="2">
        <f>survey_iso25010.csv!O49</f>
        <v>5</v>
      </c>
      <c r="X52" s="2">
        <f>survey_iso25010.csv!P49</f>
        <v>4</v>
      </c>
      <c r="Y52" s="2">
        <f>survey_iso25010.csv!Q49</f>
        <v>3</v>
      </c>
      <c r="Z52" s="2">
        <f>survey_iso25010.csv!R49</f>
        <v>3</v>
      </c>
      <c r="AA52" s="2">
        <f t="shared" si="5"/>
        <v>19</v>
      </c>
    </row>
    <row r="53" spans="1:27" ht="16" customHeight="1" x14ac:dyDescent="0.2">
      <c r="A53" s="2"/>
      <c r="B53" s="2"/>
      <c r="C53" s="2"/>
      <c r="D53" s="2"/>
      <c r="E53" s="2" t="str">
        <f>survey_iso25010.csv!A50</f>
        <v>R49</v>
      </c>
      <c r="F53" s="2">
        <f>survey_iso25010.csv!B50</f>
        <v>5</v>
      </c>
      <c r="G53" s="2">
        <f>survey_iso25010.csv!C50</f>
        <v>5</v>
      </c>
      <c r="H53" s="2">
        <f>survey_iso25010.csv!D50</f>
        <v>5</v>
      </c>
      <c r="I53" s="2">
        <f>survey_iso25010.csv!E50</f>
        <v>3</v>
      </c>
      <c r="J53" s="2">
        <f>survey_iso25010.csv!F50</f>
        <v>3</v>
      </c>
      <c r="K53" s="2">
        <f t="shared" si="3"/>
        <v>21</v>
      </c>
      <c r="L53" s="2"/>
      <c r="M53" s="2" t="str">
        <f>survey_iso25010.csv!A50</f>
        <v>R49</v>
      </c>
      <c r="N53" s="2">
        <f>survey_iso25010.csv!H50</f>
        <v>4</v>
      </c>
      <c r="O53" s="2">
        <f>survey_iso25010.csv!I50</f>
        <v>4</v>
      </c>
      <c r="P53" s="2">
        <f>survey_iso25010.csv!J50</f>
        <v>4</v>
      </c>
      <c r="Q53" s="2">
        <f>survey_iso25010.csv!K50</f>
        <v>4</v>
      </c>
      <c r="R53" s="2">
        <f>survey_iso25010.csv!L50</f>
        <v>4</v>
      </c>
      <c r="S53" s="2">
        <f t="shared" si="4"/>
        <v>20</v>
      </c>
      <c r="T53" s="2"/>
      <c r="U53" s="2" t="str">
        <f>survey_iso25010.csv!A50</f>
        <v>R49</v>
      </c>
      <c r="V53" s="2">
        <f>survey_iso25010.csv!N50</f>
        <v>4</v>
      </c>
      <c r="W53" s="2">
        <f>survey_iso25010.csv!O50</f>
        <v>4</v>
      </c>
      <c r="X53" s="2">
        <f>survey_iso25010.csv!P50</f>
        <v>4</v>
      </c>
      <c r="Y53" s="2">
        <f>survey_iso25010.csv!Q50</f>
        <v>4</v>
      </c>
      <c r="Z53" s="2">
        <f>survey_iso25010.csv!R50</f>
        <v>4</v>
      </c>
      <c r="AA53" s="2">
        <f t="shared" si="5"/>
        <v>20</v>
      </c>
    </row>
    <row r="54" spans="1:27" ht="16" customHeight="1" x14ac:dyDescent="0.2">
      <c r="A54" s="2"/>
      <c r="B54" s="2"/>
      <c r="C54" s="2"/>
      <c r="D54" s="2"/>
      <c r="E54" s="2" t="str">
        <f>survey_iso25010.csv!A51</f>
        <v>R50</v>
      </c>
      <c r="F54" s="2">
        <f>survey_iso25010.csv!B51</f>
        <v>4</v>
      </c>
      <c r="G54" s="2">
        <f>survey_iso25010.csv!C51</f>
        <v>4</v>
      </c>
      <c r="H54" s="2">
        <f>survey_iso25010.csv!D51</f>
        <v>4</v>
      </c>
      <c r="I54" s="2">
        <f>survey_iso25010.csv!E51</f>
        <v>4</v>
      </c>
      <c r="J54" s="2">
        <f>survey_iso25010.csv!F51</f>
        <v>3</v>
      </c>
      <c r="K54" s="2">
        <f t="shared" si="3"/>
        <v>19</v>
      </c>
      <c r="L54" s="2"/>
      <c r="M54" s="2" t="str">
        <f>survey_iso25010.csv!A51</f>
        <v>R50</v>
      </c>
      <c r="N54" s="2">
        <f>survey_iso25010.csv!H51</f>
        <v>4</v>
      </c>
      <c r="O54" s="2">
        <f>survey_iso25010.csv!I51</f>
        <v>4</v>
      </c>
      <c r="P54" s="2">
        <f>survey_iso25010.csv!J51</f>
        <v>4</v>
      </c>
      <c r="Q54" s="2">
        <f>survey_iso25010.csv!K51</f>
        <v>3</v>
      </c>
      <c r="R54" s="2">
        <f>survey_iso25010.csv!L51</f>
        <v>4</v>
      </c>
      <c r="S54" s="2">
        <f t="shared" si="4"/>
        <v>19</v>
      </c>
      <c r="T54" s="2"/>
      <c r="U54" s="2" t="str">
        <f>survey_iso25010.csv!A51</f>
        <v>R50</v>
      </c>
      <c r="V54" s="2">
        <f>survey_iso25010.csv!N51</f>
        <v>4</v>
      </c>
      <c r="W54" s="2">
        <f>survey_iso25010.csv!O51</f>
        <v>3</v>
      </c>
      <c r="X54" s="2">
        <f>survey_iso25010.csv!P51</f>
        <v>3</v>
      </c>
      <c r="Y54" s="2">
        <f>survey_iso25010.csv!Q51</f>
        <v>4</v>
      </c>
      <c r="Z54" s="2">
        <f>survey_iso25010.csv!R51</f>
        <v>4</v>
      </c>
      <c r="AA54" s="2">
        <f t="shared" si="5"/>
        <v>18</v>
      </c>
    </row>
    <row r="55" spans="1:27"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6" customHeight="1" x14ac:dyDescent="0.2">
      <c r="A56" s="2"/>
      <c r="B56" s="2"/>
      <c r="C56" s="2"/>
      <c r="D56" s="2"/>
      <c r="E56" s="2" t="s">
        <v>578</v>
      </c>
      <c r="F56" s="2"/>
      <c r="G56" s="2"/>
      <c r="H56" s="2"/>
      <c r="I56" s="2"/>
      <c r="J56" s="2"/>
      <c r="K56" s="2">
        <f>SURVEY_ANALYSIS!D2</f>
        <v>3.9279999999999999</v>
      </c>
      <c r="L56" s="2"/>
      <c r="M56" s="2" t="s">
        <v>578</v>
      </c>
      <c r="N56" s="2"/>
      <c r="O56" s="2"/>
      <c r="P56" s="2"/>
      <c r="Q56" s="2"/>
      <c r="R56" s="2"/>
      <c r="S56" s="2">
        <f>SURVEY_ANALYSIS!D3</f>
        <v>4.0880000000000001</v>
      </c>
      <c r="T56" s="2"/>
      <c r="U56" s="2" t="s">
        <v>578</v>
      </c>
      <c r="V56" s="2"/>
      <c r="W56" s="2"/>
      <c r="X56" s="2"/>
      <c r="Y56" s="2"/>
      <c r="Z56" s="2"/>
      <c r="AA56" s="2">
        <f>SURVEY_ANALYSIS!D4</f>
        <v>4.0479999999999992</v>
      </c>
    </row>
    <row r="57" spans="1:27" ht="16" customHeight="1" x14ac:dyDescent="0.2">
      <c r="A57" s="2"/>
      <c r="B57" s="2"/>
      <c r="C57" s="2"/>
      <c r="D57" s="2"/>
      <c r="E57" s="2" t="s">
        <v>579</v>
      </c>
      <c r="F57" s="2"/>
      <c r="G57" s="2"/>
      <c r="H57" s="2"/>
      <c r="I57" s="2"/>
      <c r="J57" s="2"/>
      <c r="K57" s="2">
        <f>SURVEY_ANALYSIS!E2</f>
        <v>0.50103566209789618</v>
      </c>
      <c r="L57" s="2"/>
      <c r="M57" s="2" t="s">
        <v>579</v>
      </c>
      <c r="N57" s="2"/>
      <c r="O57" s="2"/>
      <c r="P57" s="2"/>
      <c r="Q57" s="2"/>
      <c r="R57" s="2"/>
      <c r="S57" s="2">
        <f>SURVEY_ANALYSIS!E3</f>
        <v>0.54982000765370931</v>
      </c>
      <c r="T57" s="2"/>
      <c r="U57" s="2" t="s">
        <v>579</v>
      </c>
      <c r="V57" s="2"/>
      <c r="W57" s="2"/>
      <c r="X57" s="2"/>
      <c r="Y57" s="2"/>
      <c r="Z57" s="2"/>
      <c r="AA57" s="2">
        <f>SURVEY_ANALYSIS!E4</f>
        <v>0.49743833583589736</v>
      </c>
    </row>
    <row r="58" spans="1:27" ht="16" customHeight="1" x14ac:dyDescent="0.2">
      <c r="A58" s="2"/>
      <c r="B58" s="2"/>
      <c r="C58" s="2"/>
      <c r="D58" s="2"/>
      <c r="E58" s="2" t="s">
        <v>580</v>
      </c>
      <c r="F58" s="2"/>
      <c r="G58" s="2"/>
      <c r="H58" s="2"/>
      <c r="I58" s="2"/>
      <c r="J58" s="2"/>
      <c r="K58" s="2">
        <f>SURVEY_ANALYSIS!F2</f>
        <v>0.85246488033298717</v>
      </c>
      <c r="L58" s="2"/>
      <c r="M58" s="2" t="s">
        <v>580</v>
      </c>
      <c r="N58" s="2"/>
      <c r="O58" s="2"/>
      <c r="P58" s="2"/>
      <c r="Q58" s="2"/>
      <c r="R58" s="2"/>
      <c r="S58" s="2">
        <f>SURVEY_ANALYSIS!F3</f>
        <v>0.85939187729531219</v>
      </c>
      <c r="T58" s="2"/>
      <c r="U58" s="2" t="s">
        <v>580</v>
      </c>
      <c r="V58" s="2"/>
      <c r="W58" s="2"/>
      <c r="X58" s="2"/>
      <c r="Y58" s="2"/>
      <c r="Z58" s="2"/>
      <c r="AA58" s="2">
        <f>SURVEY_ANALYSIS!F4</f>
        <v>0.71720770651886923</v>
      </c>
    </row>
  </sheetData>
  <autoFilter ref="A1:AA58" xr:uid="{00000000-0009-0000-0000-000007000000}"/>
  <mergeCells count="7">
    <mergeCell ref="M3:S3"/>
    <mergeCell ref="E3:K3"/>
    <mergeCell ref="AC4:AF5"/>
    <mergeCell ref="U3:AA3"/>
    <mergeCell ref="A1:AA1"/>
    <mergeCell ref="AC1:AF1"/>
    <mergeCell ref="AC2:AF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976D2"/>
  </sheetPr>
  <dimension ref="A1:AF57"/>
  <sheetViews>
    <sheetView workbookViewId="0">
      <pane ySplit="3" topLeftCell="A4" activePane="bottomLeft" state="frozen"/>
      <selection pane="bottomLeft"/>
    </sheetView>
  </sheetViews>
  <sheetFormatPr baseColWidth="10" defaultColWidth="8.83203125" defaultRowHeight="15" x14ac:dyDescent="0.2"/>
  <cols>
    <col min="1" max="1" width="13" customWidth="1"/>
    <col min="2" max="14" width="12" customWidth="1"/>
    <col min="15" max="15" width="13" customWidth="1"/>
    <col min="16" max="25" width="12" customWidth="1"/>
    <col min="27" max="30" width="22" customWidth="1"/>
    <col min="32" max="32" width="42" customWidth="1"/>
  </cols>
  <sheetData>
    <row r="1" spans="1:32" x14ac:dyDescent="0.2">
      <c r="A1" s="66" t="s">
        <v>281</v>
      </c>
      <c r="B1" s="58"/>
      <c r="C1" s="58"/>
      <c r="D1" s="58"/>
      <c r="E1" s="58"/>
      <c r="F1" s="58"/>
      <c r="G1" s="58"/>
      <c r="H1" s="58"/>
      <c r="I1" s="58"/>
      <c r="J1" s="58"/>
      <c r="K1" s="58"/>
      <c r="L1" s="58"/>
      <c r="M1" s="58"/>
      <c r="N1" s="58"/>
      <c r="O1" s="58"/>
      <c r="P1" s="58"/>
      <c r="Q1" s="58"/>
      <c r="R1" s="58"/>
      <c r="S1" s="58"/>
      <c r="T1" s="58"/>
      <c r="U1" s="58"/>
      <c r="V1" s="58"/>
      <c r="W1" s="58"/>
      <c r="X1" s="58"/>
      <c r="Y1" s="59"/>
      <c r="AA1" s="57" t="s">
        <v>510</v>
      </c>
      <c r="AB1" s="58"/>
      <c r="AC1" s="58"/>
      <c r="AD1" s="59"/>
      <c r="AF1" s="13"/>
    </row>
    <row r="2" spans="1:32" ht="42" customHeight="1" x14ac:dyDescent="0.2">
      <c r="A2" s="68" t="s">
        <v>581</v>
      </c>
      <c r="B2" s="58"/>
      <c r="C2" s="58"/>
      <c r="D2" s="58"/>
      <c r="E2" s="58"/>
      <c r="F2" s="58"/>
      <c r="G2" s="58"/>
      <c r="H2" s="58"/>
      <c r="I2" s="58"/>
      <c r="J2" s="58"/>
      <c r="K2" s="58"/>
      <c r="L2" s="58"/>
      <c r="M2" s="59"/>
      <c r="N2" s="2"/>
      <c r="O2" s="68" t="s">
        <v>582</v>
      </c>
      <c r="P2" s="58"/>
      <c r="Q2" s="58"/>
      <c r="R2" s="58"/>
      <c r="S2" s="58"/>
      <c r="T2" s="58"/>
      <c r="U2" s="58"/>
      <c r="V2" s="58"/>
      <c r="W2" s="58"/>
      <c r="X2" s="58"/>
      <c r="Y2" s="59"/>
      <c r="AA2" s="60" t="s">
        <v>583</v>
      </c>
      <c r="AB2" s="61"/>
      <c r="AC2" s="61"/>
      <c r="AD2" s="62"/>
      <c r="AF2" s="13"/>
    </row>
    <row r="3" spans="1:32" ht="16" customHeight="1" x14ac:dyDescent="0.2">
      <c r="A3" s="1" t="s">
        <v>567</v>
      </c>
      <c r="B3" s="1" t="s">
        <v>243</v>
      </c>
      <c r="C3" s="1" t="s">
        <v>248</v>
      </c>
      <c r="D3" s="1" t="s">
        <v>251</v>
      </c>
      <c r="E3" s="1" t="s">
        <v>254</v>
      </c>
      <c r="F3" s="1" t="s">
        <v>257</v>
      </c>
      <c r="G3" s="1" t="s">
        <v>297</v>
      </c>
      <c r="H3" s="1" t="s">
        <v>300</v>
      </c>
      <c r="I3" s="1" t="s">
        <v>303</v>
      </c>
      <c r="J3" s="1" t="s">
        <v>306</v>
      </c>
      <c r="K3" s="1" t="s">
        <v>309</v>
      </c>
      <c r="L3" s="1" t="s">
        <v>584</v>
      </c>
      <c r="M3" s="1" t="s">
        <v>568</v>
      </c>
      <c r="N3" s="1"/>
      <c r="O3" s="1" t="s">
        <v>567</v>
      </c>
      <c r="P3" s="1" t="s">
        <v>243</v>
      </c>
      <c r="Q3" s="1" t="s">
        <v>248</v>
      </c>
      <c r="R3" s="1" t="s">
        <v>251</v>
      </c>
      <c r="S3" s="1" t="s">
        <v>254</v>
      </c>
      <c r="T3" s="1" t="s">
        <v>257</v>
      </c>
      <c r="U3" s="1" t="s">
        <v>297</v>
      </c>
      <c r="V3" s="1" t="s">
        <v>300</v>
      </c>
      <c r="W3" s="1" t="s">
        <v>303</v>
      </c>
      <c r="X3" s="1" t="s">
        <v>306</v>
      </c>
      <c r="Y3" s="1" t="s">
        <v>309</v>
      </c>
      <c r="AA3" s="63"/>
      <c r="AB3" s="64"/>
      <c r="AC3" s="64"/>
      <c r="AD3" s="65"/>
      <c r="AF3" s="13"/>
    </row>
    <row r="4" spans="1:32" ht="48" customHeight="1" x14ac:dyDescent="0.2">
      <c r="A4" s="2" t="str">
        <f>sus_responses.csv!A2</f>
        <v>R1</v>
      </c>
      <c r="B4" s="2">
        <f>sus_responses.csv!B2</f>
        <v>5</v>
      </c>
      <c r="C4" s="2">
        <f>6-sus_responses.csv!C2</f>
        <v>4</v>
      </c>
      <c r="D4" s="2">
        <f>sus_responses.csv!D2</f>
        <v>4</v>
      </c>
      <c r="E4" s="2">
        <f>6-sus_responses.csv!E2</f>
        <v>5</v>
      </c>
      <c r="F4" s="2">
        <f>sus_responses.csv!F2</f>
        <v>5</v>
      </c>
      <c r="G4" s="2">
        <f>6-sus_responses.csv!G2</f>
        <v>5</v>
      </c>
      <c r="H4" s="2">
        <f>sus_responses.csv!H2</f>
        <v>5</v>
      </c>
      <c r="I4" s="2">
        <f>6-sus_responses.csv!I2</f>
        <v>5</v>
      </c>
      <c r="J4" s="2">
        <f>sus_responses.csv!J2</f>
        <v>5</v>
      </c>
      <c r="K4" s="2">
        <f>6-sus_responses.csv!K2</f>
        <v>5</v>
      </c>
      <c r="L4" s="2">
        <f t="shared" ref="L4:L35" si="0">(SUM(B4:K4)-10)*2.5</f>
        <v>95</v>
      </c>
      <c r="M4" s="2">
        <f t="shared" ref="M4:M35" si="1">SUM(B4:K4)</f>
        <v>48</v>
      </c>
      <c r="N4" s="2"/>
      <c r="O4" s="2" t="str">
        <f>sus_responses.csv!A2</f>
        <v>R1</v>
      </c>
      <c r="P4" s="2">
        <f>sus_responses.csv!B2</f>
        <v>5</v>
      </c>
      <c r="Q4" s="2">
        <f>sus_responses.csv!C2</f>
        <v>2</v>
      </c>
      <c r="R4" s="2">
        <f>sus_responses.csv!D2</f>
        <v>4</v>
      </c>
      <c r="S4" s="2">
        <f>sus_responses.csv!E2</f>
        <v>1</v>
      </c>
      <c r="T4" s="2">
        <f>sus_responses.csv!F2</f>
        <v>5</v>
      </c>
      <c r="U4" s="2">
        <f>sus_responses.csv!G2</f>
        <v>1</v>
      </c>
      <c r="V4" s="2">
        <f>sus_responses.csv!H2</f>
        <v>5</v>
      </c>
      <c r="W4" s="2">
        <f>sus_responses.csv!I2</f>
        <v>1</v>
      </c>
      <c r="X4" s="2">
        <f>sus_responses.csv!J2</f>
        <v>5</v>
      </c>
      <c r="Y4" s="2">
        <f>sus_responses.csv!K2</f>
        <v>1</v>
      </c>
      <c r="AA4" s="67" t="s">
        <v>585</v>
      </c>
      <c r="AB4" s="61"/>
      <c r="AC4" s="61"/>
      <c r="AD4" s="62"/>
    </row>
    <row r="5" spans="1:32" ht="16" customHeight="1" x14ac:dyDescent="0.2">
      <c r="A5" s="2" t="str">
        <f>sus_responses.csv!A3</f>
        <v>R2</v>
      </c>
      <c r="B5" s="2">
        <f>sus_responses.csv!B3</f>
        <v>4</v>
      </c>
      <c r="C5" s="2">
        <f>6-sus_responses.csv!C3</f>
        <v>5</v>
      </c>
      <c r="D5" s="2">
        <f>sus_responses.csv!D3</f>
        <v>5</v>
      </c>
      <c r="E5" s="2">
        <f>6-sus_responses.csv!E3</f>
        <v>5</v>
      </c>
      <c r="F5" s="2">
        <f>sus_responses.csv!F3</f>
        <v>4</v>
      </c>
      <c r="G5" s="2">
        <f>6-sus_responses.csv!G3</f>
        <v>4</v>
      </c>
      <c r="H5" s="2">
        <f>sus_responses.csv!H3</f>
        <v>5</v>
      </c>
      <c r="I5" s="2">
        <f>6-sus_responses.csv!I3</f>
        <v>5</v>
      </c>
      <c r="J5" s="2">
        <f>sus_responses.csv!J3</f>
        <v>5</v>
      </c>
      <c r="K5" s="2">
        <f>6-sus_responses.csv!K3</f>
        <v>5</v>
      </c>
      <c r="L5" s="2">
        <f t="shared" si="0"/>
        <v>92.5</v>
      </c>
      <c r="M5" s="2">
        <f t="shared" si="1"/>
        <v>47</v>
      </c>
      <c r="N5" s="2"/>
      <c r="O5" s="2" t="str">
        <f>sus_responses.csv!A3</f>
        <v>R2</v>
      </c>
      <c r="P5" s="2">
        <f>sus_responses.csv!B3</f>
        <v>4</v>
      </c>
      <c r="Q5" s="2">
        <f>sus_responses.csv!C3</f>
        <v>1</v>
      </c>
      <c r="R5" s="2">
        <f>sus_responses.csv!D3</f>
        <v>5</v>
      </c>
      <c r="S5" s="2">
        <f>sus_responses.csv!E3</f>
        <v>1</v>
      </c>
      <c r="T5" s="2">
        <f>sus_responses.csv!F3</f>
        <v>4</v>
      </c>
      <c r="U5" s="2">
        <f>sus_responses.csv!G3</f>
        <v>2</v>
      </c>
      <c r="V5" s="2">
        <f>sus_responses.csv!H3</f>
        <v>5</v>
      </c>
      <c r="W5" s="2">
        <f>sus_responses.csv!I3</f>
        <v>1</v>
      </c>
      <c r="X5" s="2">
        <f>sus_responses.csv!J3</f>
        <v>5</v>
      </c>
      <c r="Y5" s="2">
        <f>sus_responses.csv!K3</f>
        <v>1</v>
      </c>
      <c r="AA5" s="63"/>
      <c r="AB5" s="64"/>
      <c r="AC5" s="64"/>
      <c r="AD5" s="65"/>
    </row>
    <row r="6" spans="1:32" ht="16" customHeight="1" x14ac:dyDescent="0.2">
      <c r="A6" s="2" t="str">
        <f>sus_responses.csv!A4</f>
        <v>R3</v>
      </c>
      <c r="B6" s="2">
        <f>sus_responses.csv!B4</f>
        <v>4</v>
      </c>
      <c r="C6" s="2">
        <f>6-sus_responses.csv!C4</f>
        <v>5</v>
      </c>
      <c r="D6" s="2">
        <f>sus_responses.csv!D4</f>
        <v>4</v>
      </c>
      <c r="E6" s="2">
        <f>6-sus_responses.csv!E4</f>
        <v>5</v>
      </c>
      <c r="F6" s="2">
        <f>sus_responses.csv!F4</f>
        <v>5</v>
      </c>
      <c r="G6" s="2">
        <f>6-sus_responses.csv!G4</f>
        <v>5</v>
      </c>
      <c r="H6" s="2">
        <f>sus_responses.csv!H4</f>
        <v>5</v>
      </c>
      <c r="I6" s="2">
        <f>6-sus_responses.csv!I4</f>
        <v>5</v>
      </c>
      <c r="J6" s="2">
        <f>sus_responses.csv!J4</f>
        <v>5</v>
      </c>
      <c r="K6" s="2">
        <f>6-sus_responses.csv!K4</f>
        <v>5</v>
      </c>
      <c r="L6" s="2">
        <f t="shared" si="0"/>
        <v>95</v>
      </c>
      <c r="M6" s="2">
        <f t="shared" si="1"/>
        <v>48</v>
      </c>
      <c r="N6" s="2"/>
      <c r="O6" s="2" t="str">
        <f>sus_responses.csv!A4</f>
        <v>R3</v>
      </c>
      <c r="P6" s="2">
        <f>sus_responses.csv!B4</f>
        <v>4</v>
      </c>
      <c r="Q6" s="2">
        <f>sus_responses.csv!C4</f>
        <v>1</v>
      </c>
      <c r="R6" s="2">
        <f>sus_responses.csv!D4</f>
        <v>4</v>
      </c>
      <c r="S6" s="2">
        <f>sus_responses.csv!E4</f>
        <v>1</v>
      </c>
      <c r="T6" s="2">
        <f>sus_responses.csv!F4</f>
        <v>5</v>
      </c>
      <c r="U6" s="2">
        <f>sus_responses.csv!G4</f>
        <v>1</v>
      </c>
      <c r="V6" s="2">
        <f>sus_responses.csv!H4</f>
        <v>5</v>
      </c>
      <c r="W6" s="2">
        <f>sus_responses.csv!I4</f>
        <v>1</v>
      </c>
      <c r="X6" s="2">
        <f>sus_responses.csv!J4</f>
        <v>5</v>
      </c>
      <c r="Y6" s="2">
        <f>sus_responses.csv!K4</f>
        <v>1</v>
      </c>
    </row>
    <row r="7" spans="1:32" ht="16" customHeight="1" x14ac:dyDescent="0.2">
      <c r="A7" s="2" t="str">
        <f>sus_responses.csv!A5</f>
        <v>R4</v>
      </c>
      <c r="B7" s="2">
        <f>sus_responses.csv!B5</f>
        <v>4</v>
      </c>
      <c r="C7" s="2">
        <f>6-sus_responses.csv!C5</f>
        <v>5</v>
      </c>
      <c r="D7" s="2">
        <f>sus_responses.csv!D5</f>
        <v>5</v>
      </c>
      <c r="E7" s="2">
        <f>6-sus_responses.csv!E5</f>
        <v>5</v>
      </c>
      <c r="F7" s="2">
        <f>sus_responses.csv!F5</f>
        <v>5</v>
      </c>
      <c r="G7" s="2">
        <f>6-sus_responses.csv!G5</f>
        <v>4</v>
      </c>
      <c r="H7" s="2">
        <f>sus_responses.csv!H5</f>
        <v>5</v>
      </c>
      <c r="I7" s="2">
        <f>6-sus_responses.csv!I5</f>
        <v>5</v>
      </c>
      <c r="J7" s="2">
        <f>sus_responses.csv!J5</f>
        <v>4</v>
      </c>
      <c r="K7" s="2">
        <f>6-sus_responses.csv!K5</f>
        <v>5</v>
      </c>
      <c r="L7" s="2">
        <f t="shared" si="0"/>
        <v>92.5</v>
      </c>
      <c r="M7" s="2">
        <f t="shared" si="1"/>
        <v>47</v>
      </c>
      <c r="N7" s="2"/>
      <c r="O7" s="2" t="str">
        <f>sus_responses.csv!A5</f>
        <v>R4</v>
      </c>
      <c r="P7" s="2">
        <f>sus_responses.csv!B5</f>
        <v>4</v>
      </c>
      <c r="Q7" s="2">
        <f>sus_responses.csv!C5</f>
        <v>1</v>
      </c>
      <c r="R7" s="2">
        <f>sus_responses.csv!D5</f>
        <v>5</v>
      </c>
      <c r="S7" s="2">
        <f>sus_responses.csv!E5</f>
        <v>1</v>
      </c>
      <c r="T7" s="2">
        <f>sus_responses.csv!F5</f>
        <v>5</v>
      </c>
      <c r="U7" s="2">
        <f>sus_responses.csv!G5</f>
        <v>2</v>
      </c>
      <c r="V7" s="2">
        <f>sus_responses.csv!H5</f>
        <v>5</v>
      </c>
      <c r="W7" s="2">
        <f>sus_responses.csv!I5</f>
        <v>1</v>
      </c>
      <c r="X7" s="2">
        <f>sus_responses.csv!J5</f>
        <v>4</v>
      </c>
      <c r="Y7" s="2">
        <f>sus_responses.csv!K5</f>
        <v>1</v>
      </c>
    </row>
    <row r="8" spans="1:32" ht="16" customHeight="1" x14ac:dyDescent="0.2">
      <c r="A8" s="2" t="str">
        <f>sus_responses.csv!A6</f>
        <v>R5</v>
      </c>
      <c r="B8" s="2">
        <f>sus_responses.csv!B6</f>
        <v>5</v>
      </c>
      <c r="C8" s="2">
        <f>6-sus_responses.csv!C6</f>
        <v>5</v>
      </c>
      <c r="D8" s="2">
        <f>sus_responses.csv!D6</f>
        <v>4</v>
      </c>
      <c r="E8" s="2">
        <f>6-sus_responses.csv!E6</f>
        <v>5</v>
      </c>
      <c r="F8" s="2">
        <f>sus_responses.csv!F6</f>
        <v>5</v>
      </c>
      <c r="G8" s="2">
        <f>6-sus_responses.csv!G6</f>
        <v>4</v>
      </c>
      <c r="H8" s="2">
        <f>sus_responses.csv!H6</f>
        <v>5</v>
      </c>
      <c r="I8" s="2">
        <f>6-sus_responses.csv!I6</f>
        <v>5</v>
      </c>
      <c r="J8" s="2">
        <f>sus_responses.csv!J6</f>
        <v>4</v>
      </c>
      <c r="K8" s="2">
        <f>6-sus_responses.csv!K6</f>
        <v>4</v>
      </c>
      <c r="L8" s="2">
        <f t="shared" si="0"/>
        <v>90</v>
      </c>
      <c r="M8" s="2">
        <f t="shared" si="1"/>
        <v>46</v>
      </c>
      <c r="N8" s="2"/>
      <c r="O8" s="2" t="str">
        <f>sus_responses.csv!A6</f>
        <v>R5</v>
      </c>
      <c r="P8" s="2">
        <f>sus_responses.csv!B6</f>
        <v>5</v>
      </c>
      <c r="Q8" s="2">
        <f>sus_responses.csv!C6</f>
        <v>1</v>
      </c>
      <c r="R8" s="2">
        <f>sus_responses.csv!D6</f>
        <v>4</v>
      </c>
      <c r="S8" s="2">
        <f>sus_responses.csv!E6</f>
        <v>1</v>
      </c>
      <c r="T8" s="2">
        <f>sus_responses.csv!F6</f>
        <v>5</v>
      </c>
      <c r="U8" s="2">
        <f>sus_responses.csv!G6</f>
        <v>2</v>
      </c>
      <c r="V8" s="2">
        <f>sus_responses.csv!H6</f>
        <v>5</v>
      </c>
      <c r="W8" s="2">
        <f>sus_responses.csv!I6</f>
        <v>1</v>
      </c>
      <c r="X8" s="2">
        <f>sus_responses.csv!J6</f>
        <v>4</v>
      </c>
      <c r="Y8" s="2">
        <f>sus_responses.csv!K6</f>
        <v>2</v>
      </c>
    </row>
    <row r="9" spans="1:32" ht="16" customHeight="1" x14ac:dyDescent="0.2">
      <c r="A9" s="2" t="str">
        <f>sus_responses.csv!A7</f>
        <v>R6</v>
      </c>
      <c r="B9" s="2">
        <f>sus_responses.csv!B7</f>
        <v>5</v>
      </c>
      <c r="C9" s="2">
        <f>6-sus_responses.csv!C7</f>
        <v>5</v>
      </c>
      <c r="D9" s="2">
        <f>sus_responses.csv!D7</f>
        <v>5</v>
      </c>
      <c r="E9" s="2">
        <f>6-sus_responses.csv!E7</f>
        <v>5</v>
      </c>
      <c r="F9" s="2">
        <f>sus_responses.csv!F7</f>
        <v>5</v>
      </c>
      <c r="G9" s="2">
        <f>6-sus_responses.csv!G7</f>
        <v>5</v>
      </c>
      <c r="H9" s="2">
        <f>sus_responses.csv!H7</f>
        <v>5</v>
      </c>
      <c r="I9" s="2">
        <f>6-sus_responses.csv!I7</f>
        <v>5</v>
      </c>
      <c r="J9" s="2">
        <f>sus_responses.csv!J7</f>
        <v>5</v>
      </c>
      <c r="K9" s="2">
        <f>6-sus_responses.csv!K7</f>
        <v>5</v>
      </c>
      <c r="L9" s="2">
        <f t="shared" si="0"/>
        <v>100</v>
      </c>
      <c r="M9" s="2">
        <f t="shared" si="1"/>
        <v>50</v>
      </c>
      <c r="N9" s="2"/>
      <c r="O9" s="2" t="str">
        <f>sus_responses.csv!A7</f>
        <v>R6</v>
      </c>
      <c r="P9" s="2">
        <f>sus_responses.csv!B7</f>
        <v>5</v>
      </c>
      <c r="Q9" s="2">
        <f>sus_responses.csv!C7</f>
        <v>1</v>
      </c>
      <c r="R9" s="2">
        <f>sus_responses.csv!D7</f>
        <v>5</v>
      </c>
      <c r="S9" s="2">
        <f>sus_responses.csv!E7</f>
        <v>1</v>
      </c>
      <c r="T9" s="2">
        <f>sus_responses.csv!F7</f>
        <v>5</v>
      </c>
      <c r="U9" s="2">
        <f>sus_responses.csv!G7</f>
        <v>1</v>
      </c>
      <c r="V9" s="2">
        <f>sus_responses.csv!H7</f>
        <v>5</v>
      </c>
      <c r="W9" s="2">
        <f>sus_responses.csv!I7</f>
        <v>1</v>
      </c>
      <c r="X9" s="2">
        <f>sus_responses.csv!J7</f>
        <v>5</v>
      </c>
      <c r="Y9" s="2">
        <f>sus_responses.csv!K7</f>
        <v>1</v>
      </c>
    </row>
    <row r="10" spans="1:32" ht="16" customHeight="1" x14ac:dyDescent="0.2">
      <c r="A10" s="2" t="str">
        <f>sus_responses.csv!A8</f>
        <v>R7</v>
      </c>
      <c r="B10" s="2">
        <f>sus_responses.csv!B8</f>
        <v>5</v>
      </c>
      <c r="C10" s="2">
        <f>6-sus_responses.csv!C8</f>
        <v>4</v>
      </c>
      <c r="D10" s="2">
        <f>sus_responses.csv!D8</f>
        <v>5</v>
      </c>
      <c r="E10" s="2">
        <f>6-sus_responses.csv!E8</f>
        <v>4</v>
      </c>
      <c r="F10" s="2">
        <f>sus_responses.csv!F8</f>
        <v>5</v>
      </c>
      <c r="G10" s="2">
        <f>6-sus_responses.csv!G8</f>
        <v>5</v>
      </c>
      <c r="H10" s="2">
        <f>sus_responses.csv!H8</f>
        <v>5</v>
      </c>
      <c r="I10" s="2">
        <f>6-sus_responses.csv!I8</f>
        <v>5</v>
      </c>
      <c r="J10" s="2">
        <f>sus_responses.csv!J8</f>
        <v>5</v>
      </c>
      <c r="K10" s="2">
        <f>6-sus_responses.csv!K8</f>
        <v>5</v>
      </c>
      <c r="L10" s="2">
        <f t="shared" si="0"/>
        <v>95</v>
      </c>
      <c r="M10" s="2">
        <f t="shared" si="1"/>
        <v>48</v>
      </c>
      <c r="N10" s="2"/>
      <c r="O10" s="2" t="str">
        <f>sus_responses.csv!A8</f>
        <v>R7</v>
      </c>
      <c r="P10" s="2">
        <f>sus_responses.csv!B8</f>
        <v>5</v>
      </c>
      <c r="Q10" s="2">
        <f>sus_responses.csv!C8</f>
        <v>2</v>
      </c>
      <c r="R10" s="2">
        <f>sus_responses.csv!D8</f>
        <v>5</v>
      </c>
      <c r="S10" s="2">
        <f>sus_responses.csv!E8</f>
        <v>2</v>
      </c>
      <c r="T10" s="2">
        <f>sus_responses.csv!F8</f>
        <v>5</v>
      </c>
      <c r="U10" s="2">
        <f>sus_responses.csv!G8</f>
        <v>1</v>
      </c>
      <c r="V10" s="2">
        <f>sus_responses.csv!H8</f>
        <v>5</v>
      </c>
      <c r="W10" s="2">
        <f>sus_responses.csv!I8</f>
        <v>1</v>
      </c>
      <c r="X10" s="2">
        <f>sus_responses.csv!J8</f>
        <v>5</v>
      </c>
      <c r="Y10" s="2">
        <f>sus_responses.csv!K8</f>
        <v>1</v>
      </c>
    </row>
    <row r="11" spans="1:32" ht="16" customHeight="1" x14ac:dyDescent="0.2">
      <c r="A11" s="2" t="str">
        <f>sus_responses.csv!A9</f>
        <v>R8</v>
      </c>
      <c r="B11" s="2">
        <f>sus_responses.csv!B9</f>
        <v>5</v>
      </c>
      <c r="C11" s="2">
        <f>6-sus_responses.csv!C9</f>
        <v>4</v>
      </c>
      <c r="D11" s="2">
        <f>sus_responses.csv!D9</f>
        <v>5</v>
      </c>
      <c r="E11" s="2">
        <f>6-sus_responses.csv!E9</f>
        <v>5</v>
      </c>
      <c r="F11" s="2">
        <f>sus_responses.csv!F9</f>
        <v>5</v>
      </c>
      <c r="G11" s="2">
        <f>6-sus_responses.csv!G9</f>
        <v>5</v>
      </c>
      <c r="H11" s="2">
        <f>sus_responses.csv!H9</f>
        <v>5</v>
      </c>
      <c r="I11" s="2">
        <f>6-sus_responses.csv!I9</f>
        <v>5</v>
      </c>
      <c r="J11" s="2">
        <f>sus_responses.csv!J9</f>
        <v>4</v>
      </c>
      <c r="K11" s="2">
        <f>6-sus_responses.csv!K9</f>
        <v>4</v>
      </c>
      <c r="L11" s="2">
        <f t="shared" si="0"/>
        <v>92.5</v>
      </c>
      <c r="M11" s="2">
        <f t="shared" si="1"/>
        <v>47</v>
      </c>
      <c r="N11" s="2"/>
      <c r="O11" s="2" t="str">
        <f>sus_responses.csv!A9</f>
        <v>R8</v>
      </c>
      <c r="P11" s="2">
        <f>sus_responses.csv!B9</f>
        <v>5</v>
      </c>
      <c r="Q11" s="2">
        <f>sus_responses.csv!C9</f>
        <v>2</v>
      </c>
      <c r="R11" s="2">
        <f>sus_responses.csv!D9</f>
        <v>5</v>
      </c>
      <c r="S11" s="2">
        <f>sus_responses.csv!E9</f>
        <v>1</v>
      </c>
      <c r="T11" s="2">
        <f>sus_responses.csv!F9</f>
        <v>5</v>
      </c>
      <c r="U11" s="2">
        <f>sus_responses.csv!G9</f>
        <v>1</v>
      </c>
      <c r="V11" s="2">
        <f>sus_responses.csv!H9</f>
        <v>5</v>
      </c>
      <c r="W11" s="2">
        <f>sus_responses.csv!I9</f>
        <v>1</v>
      </c>
      <c r="X11" s="2">
        <f>sus_responses.csv!J9</f>
        <v>4</v>
      </c>
      <c r="Y11" s="2">
        <f>sus_responses.csv!K9</f>
        <v>2</v>
      </c>
    </row>
    <row r="12" spans="1:32" ht="16" customHeight="1" x14ac:dyDescent="0.2">
      <c r="A12" s="2" t="str">
        <f>sus_responses.csv!A10</f>
        <v>R9</v>
      </c>
      <c r="B12" s="2">
        <f>sus_responses.csv!B10</f>
        <v>4</v>
      </c>
      <c r="C12" s="2">
        <f>6-sus_responses.csv!C10</f>
        <v>5</v>
      </c>
      <c r="D12" s="2">
        <f>sus_responses.csv!D10</f>
        <v>5</v>
      </c>
      <c r="E12" s="2">
        <f>6-sus_responses.csv!E10</f>
        <v>5</v>
      </c>
      <c r="F12" s="2">
        <f>sus_responses.csv!F10</f>
        <v>5</v>
      </c>
      <c r="G12" s="2">
        <f>6-sus_responses.csv!G10</f>
        <v>5</v>
      </c>
      <c r="H12" s="2">
        <f>sus_responses.csv!H10</f>
        <v>4</v>
      </c>
      <c r="I12" s="2">
        <f>6-sus_responses.csv!I10</f>
        <v>5</v>
      </c>
      <c r="J12" s="2">
        <f>sus_responses.csv!J10</f>
        <v>5</v>
      </c>
      <c r="K12" s="2">
        <f>6-sus_responses.csv!K10</f>
        <v>4</v>
      </c>
      <c r="L12" s="2">
        <f t="shared" si="0"/>
        <v>92.5</v>
      </c>
      <c r="M12" s="2">
        <f t="shared" si="1"/>
        <v>47</v>
      </c>
      <c r="N12" s="2"/>
      <c r="O12" s="2" t="str">
        <f>sus_responses.csv!A10</f>
        <v>R9</v>
      </c>
      <c r="P12" s="2">
        <f>sus_responses.csv!B10</f>
        <v>4</v>
      </c>
      <c r="Q12" s="2">
        <f>sus_responses.csv!C10</f>
        <v>1</v>
      </c>
      <c r="R12" s="2">
        <f>sus_responses.csv!D10</f>
        <v>5</v>
      </c>
      <c r="S12" s="2">
        <f>sus_responses.csv!E10</f>
        <v>1</v>
      </c>
      <c r="T12" s="2">
        <f>sus_responses.csv!F10</f>
        <v>5</v>
      </c>
      <c r="U12" s="2">
        <f>sus_responses.csv!G10</f>
        <v>1</v>
      </c>
      <c r="V12" s="2">
        <f>sus_responses.csv!H10</f>
        <v>4</v>
      </c>
      <c r="W12" s="2">
        <f>sus_responses.csv!I10</f>
        <v>1</v>
      </c>
      <c r="X12" s="2">
        <f>sus_responses.csv!J10</f>
        <v>5</v>
      </c>
      <c r="Y12" s="2">
        <f>sus_responses.csv!K10</f>
        <v>2</v>
      </c>
    </row>
    <row r="13" spans="1:32" ht="16" customHeight="1" x14ac:dyDescent="0.2">
      <c r="A13" s="2" t="str">
        <f>sus_responses.csv!A11</f>
        <v>R10</v>
      </c>
      <c r="B13" s="2">
        <f>sus_responses.csv!B11</f>
        <v>5</v>
      </c>
      <c r="C13" s="2">
        <f>6-sus_responses.csv!C11</f>
        <v>5</v>
      </c>
      <c r="D13" s="2">
        <f>sus_responses.csv!D11</f>
        <v>5</v>
      </c>
      <c r="E13" s="2">
        <f>6-sus_responses.csv!E11</f>
        <v>5</v>
      </c>
      <c r="F13" s="2">
        <f>sus_responses.csv!F11</f>
        <v>5</v>
      </c>
      <c r="G13" s="2">
        <f>6-sus_responses.csv!G11</f>
        <v>5</v>
      </c>
      <c r="H13" s="2">
        <f>sus_responses.csv!H11</f>
        <v>5</v>
      </c>
      <c r="I13" s="2">
        <f>6-sus_responses.csv!I11</f>
        <v>5</v>
      </c>
      <c r="J13" s="2">
        <f>sus_responses.csv!J11</f>
        <v>5</v>
      </c>
      <c r="K13" s="2">
        <f>6-sus_responses.csv!K11</f>
        <v>5</v>
      </c>
      <c r="L13" s="2">
        <f t="shared" si="0"/>
        <v>100</v>
      </c>
      <c r="M13" s="2">
        <f t="shared" si="1"/>
        <v>50</v>
      </c>
      <c r="N13" s="2"/>
      <c r="O13" s="2" t="str">
        <f>sus_responses.csv!A11</f>
        <v>R10</v>
      </c>
      <c r="P13" s="2">
        <f>sus_responses.csv!B11</f>
        <v>5</v>
      </c>
      <c r="Q13" s="2">
        <f>sus_responses.csv!C11</f>
        <v>1</v>
      </c>
      <c r="R13" s="2">
        <f>sus_responses.csv!D11</f>
        <v>5</v>
      </c>
      <c r="S13" s="2">
        <f>sus_responses.csv!E11</f>
        <v>1</v>
      </c>
      <c r="T13" s="2">
        <f>sus_responses.csv!F11</f>
        <v>5</v>
      </c>
      <c r="U13" s="2">
        <f>sus_responses.csv!G11</f>
        <v>1</v>
      </c>
      <c r="V13" s="2">
        <f>sus_responses.csv!H11</f>
        <v>5</v>
      </c>
      <c r="W13" s="2">
        <f>sus_responses.csv!I11</f>
        <v>1</v>
      </c>
      <c r="X13" s="2">
        <f>sus_responses.csv!J11</f>
        <v>5</v>
      </c>
      <c r="Y13" s="2">
        <f>sus_responses.csv!K11</f>
        <v>1</v>
      </c>
    </row>
    <row r="14" spans="1:32" ht="16" customHeight="1" x14ac:dyDescent="0.2">
      <c r="A14" s="2" t="str">
        <f>sus_responses.csv!A12</f>
        <v>R11</v>
      </c>
      <c r="B14" s="2">
        <f>sus_responses.csv!B12</f>
        <v>4</v>
      </c>
      <c r="C14" s="2">
        <f>6-sus_responses.csv!C12</f>
        <v>5</v>
      </c>
      <c r="D14" s="2">
        <f>sus_responses.csv!D12</f>
        <v>5</v>
      </c>
      <c r="E14" s="2">
        <f>6-sus_responses.csv!E12</f>
        <v>4</v>
      </c>
      <c r="F14" s="2">
        <f>sus_responses.csv!F12</f>
        <v>5</v>
      </c>
      <c r="G14" s="2">
        <f>6-sus_responses.csv!G12</f>
        <v>5</v>
      </c>
      <c r="H14" s="2">
        <f>sus_responses.csv!H12</f>
        <v>5</v>
      </c>
      <c r="I14" s="2">
        <f>6-sus_responses.csv!I12</f>
        <v>5</v>
      </c>
      <c r="J14" s="2">
        <f>sus_responses.csv!J12</f>
        <v>5</v>
      </c>
      <c r="K14" s="2">
        <f>6-sus_responses.csv!K12</f>
        <v>5</v>
      </c>
      <c r="L14" s="2">
        <f t="shared" si="0"/>
        <v>95</v>
      </c>
      <c r="M14" s="2">
        <f t="shared" si="1"/>
        <v>48</v>
      </c>
      <c r="N14" s="2"/>
      <c r="O14" s="2" t="str">
        <f>sus_responses.csv!A12</f>
        <v>R11</v>
      </c>
      <c r="P14" s="2">
        <f>sus_responses.csv!B12</f>
        <v>4</v>
      </c>
      <c r="Q14" s="2">
        <f>sus_responses.csv!C12</f>
        <v>1</v>
      </c>
      <c r="R14" s="2">
        <f>sus_responses.csv!D12</f>
        <v>5</v>
      </c>
      <c r="S14" s="2">
        <f>sus_responses.csv!E12</f>
        <v>2</v>
      </c>
      <c r="T14" s="2">
        <f>sus_responses.csv!F12</f>
        <v>5</v>
      </c>
      <c r="U14" s="2">
        <f>sus_responses.csv!G12</f>
        <v>1</v>
      </c>
      <c r="V14" s="2">
        <f>sus_responses.csv!H12</f>
        <v>5</v>
      </c>
      <c r="W14" s="2">
        <f>sus_responses.csv!I12</f>
        <v>1</v>
      </c>
      <c r="X14" s="2">
        <f>sus_responses.csv!J12</f>
        <v>5</v>
      </c>
      <c r="Y14" s="2">
        <f>sus_responses.csv!K12</f>
        <v>1</v>
      </c>
    </row>
    <row r="15" spans="1:32" ht="16" customHeight="1" x14ac:dyDescent="0.2">
      <c r="A15" s="2" t="str">
        <f>sus_responses.csv!A13</f>
        <v>R12</v>
      </c>
      <c r="B15" s="2">
        <f>sus_responses.csv!B13</f>
        <v>4</v>
      </c>
      <c r="C15" s="2">
        <f>6-sus_responses.csv!C13</f>
        <v>5</v>
      </c>
      <c r="D15" s="2">
        <f>sus_responses.csv!D13</f>
        <v>4</v>
      </c>
      <c r="E15" s="2">
        <f>6-sus_responses.csv!E13</f>
        <v>5</v>
      </c>
      <c r="F15" s="2">
        <f>sus_responses.csv!F13</f>
        <v>5</v>
      </c>
      <c r="G15" s="2">
        <f>6-sus_responses.csv!G13</f>
        <v>5</v>
      </c>
      <c r="H15" s="2">
        <f>sus_responses.csv!H13</f>
        <v>5</v>
      </c>
      <c r="I15" s="2">
        <f>6-sus_responses.csv!I13</f>
        <v>5</v>
      </c>
      <c r="J15" s="2">
        <f>sus_responses.csv!J13</f>
        <v>5</v>
      </c>
      <c r="K15" s="2">
        <f>6-sus_responses.csv!K13</f>
        <v>5</v>
      </c>
      <c r="L15" s="2">
        <f t="shared" si="0"/>
        <v>95</v>
      </c>
      <c r="M15" s="2">
        <f t="shared" si="1"/>
        <v>48</v>
      </c>
      <c r="N15" s="2"/>
      <c r="O15" s="2" t="str">
        <f>sus_responses.csv!A13</f>
        <v>R12</v>
      </c>
      <c r="P15" s="2">
        <f>sus_responses.csv!B13</f>
        <v>4</v>
      </c>
      <c r="Q15" s="2">
        <f>sus_responses.csv!C13</f>
        <v>1</v>
      </c>
      <c r="R15" s="2">
        <f>sus_responses.csv!D13</f>
        <v>4</v>
      </c>
      <c r="S15" s="2">
        <f>sus_responses.csv!E13</f>
        <v>1</v>
      </c>
      <c r="T15" s="2">
        <f>sus_responses.csv!F13</f>
        <v>5</v>
      </c>
      <c r="U15" s="2">
        <f>sus_responses.csv!G13</f>
        <v>1</v>
      </c>
      <c r="V15" s="2">
        <f>sus_responses.csv!H13</f>
        <v>5</v>
      </c>
      <c r="W15" s="2">
        <f>sus_responses.csv!I13</f>
        <v>1</v>
      </c>
      <c r="X15" s="2">
        <f>sus_responses.csv!J13</f>
        <v>5</v>
      </c>
      <c r="Y15" s="2">
        <f>sus_responses.csv!K13</f>
        <v>1</v>
      </c>
    </row>
    <row r="16" spans="1:32" ht="16" customHeight="1" x14ac:dyDescent="0.2">
      <c r="A16" s="2" t="str">
        <f>sus_responses.csv!A14</f>
        <v>R13</v>
      </c>
      <c r="B16" s="2">
        <f>sus_responses.csv!B14</f>
        <v>5</v>
      </c>
      <c r="C16" s="2">
        <f>6-sus_responses.csv!C14</f>
        <v>5</v>
      </c>
      <c r="D16" s="2">
        <f>sus_responses.csv!D14</f>
        <v>5</v>
      </c>
      <c r="E16" s="2">
        <f>6-sus_responses.csv!E14</f>
        <v>5</v>
      </c>
      <c r="F16" s="2">
        <f>sus_responses.csv!F14</f>
        <v>5</v>
      </c>
      <c r="G16" s="2">
        <f>6-sus_responses.csv!G14</f>
        <v>5</v>
      </c>
      <c r="H16" s="2">
        <f>sus_responses.csv!H14</f>
        <v>5</v>
      </c>
      <c r="I16" s="2">
        <f>6-sus_responses.csv!I14</f>
        <v>5</v>
      </c>
      <c r="J16" s="2">
        <f>sus_responses.csv!J14</f>
        <v>5</v>
      </c>
      <c r="K16" s="2">
        <f>6-sus_responses.csv!K14</f>
        <v>5</v>
      </c>
      <c r="L16" s="2">
        <f t="shared" si="0"/>
        <v>100</v>
      </c>
      <c r="M16" s="2">
        <f t="shared" si="1"/>
        <v>50</v>
      </c>
      <c r="N16" s="2"/>
      <c r="O16" s="2" t="str">
        <f>sus_responses.csv!A14</f>
        <v>R13</v>
      </c>
      <c r="P16" s="2">
        <f>sus_responses.csv!B14</f>
        <v>5</v>
      </c>
      <c r="Q16" s="2">
        <f>sus_responses.csv!C14</f>
        <v>1</v>
      </c>
      <c r="R16" s="2">
        <f>sus_responses.csv!D14</f>
        <v>5</v>
      </c>
      <c r="S16" s="2">
        <f>sus_responses.csv!E14</f>
        <v>1</v>
      </c>
      <c r="T16" s="2">
        <f>sus_responses.csv!F14</f>
        <v>5</v>
      </c>
      <c r="U16" s="2">
        <f>sus_responses.csv!G14</f>
        <v>1</v>
      </c>
      <c r="V16" s="2">
        <f>sus_responses.csv!H14</f>
        <v>5</v>
      </c>
      <c r="W16" s="2">
        <f>sus_responses.csv!I14</f>
        <v>1</v>
      </c>
      <c r="X16" s="2">
        <f>sus_responses.csv!J14</f>
        <v>5</v>
      </c>
      <c r="Y16" s="2">
        <f>sus_responses.csv!K14</f>
        <v>1</v>
      </c>
    </row>
    <row r="17" spans="1:25" ht="16" customHeight="1" x14ac:dyDescent="0.2">
      <c r="A17" s="2" t="str">
        <f>sus_responses.csv!A15</f>
        <v>R14</v>
      </c>
      <c r="B17" s="2">
        <f>sus_responses.csv!B15</f>
        <v>5</v>
      </c>
      <c r="C17" s="2">
        <f>6-sus_responses.csv!C15</f>
        <v>5</v>
      </c>
      <c r="D17" s="2">
        <f>sus_responses.csv!D15</f>
        <v>5</v>
      </c>
      <c r="E17" s="2">
        <f>6-sus_responses.csv!E15</f>
        <v>5</v>
      </c>
      <c r="F17" s="2">
        <f>sus_responses.csv!F15</f>
        <v>5</v>
      </c>
      <c r="G17" s="2">
        <f>6-sus_responses.csv!G15</f>
        <v>5</v>
      </c>
      <c r="H17" s="2">
        <f>sus_responses.csv!H15</f>
        <v>5</v>
      </c>
      <c r="I17" s="2">
        <f>6-sus_responses.csv!I15</f>
        <v>5</v>
      </c>
      <c r="J17" s="2">
        <f>sus_responses.csv!J15</f>
        <v>5</v>
      </c>
      <c r="K17" s="2">
        <f>6-sus_responses.csv!K15</f>
        <v>5</v>
      </c>
      <c r="L17" s="2">
        <f t="shared" si="0"/>
        <v>100</v>
      </c>
      <c r="M17" s="2">
        <f t="shared" si="1"/>
        <v>50</v>
      </c>
      <c r="N17" s="2"/>
      <c r="O17" s="2" t="str">
        <f>sus_responses.csv!A15</f>
        <v>R14</v>
      </c>
      <c r="P17" s="2">
        <f>sus_responses.csv!B15</f>
        <v>5</v>
      </c>
      <c r="Q17" s="2">
        <f>sus_responses.csv!C15</f>
        <v>1</v>
      </c>
      <c r="R17" s="2">
        <f>sus_responses.csv!D15</f>
        <v>5</v>
      </c>
      <c r="S17" s="2">
        <f>sus_responses.csv!E15</f>
        <v>1</v>
      </c>
      <c r="T17" s="2">
        <f>sus_responses.csv!F15</f>
        <v>5</v>
      </c>
      <c r="U17" s="2">
        <f>sus_responses.csv!G15</f>
        <v>1</v>
      </c>
      <c r="V17" s="2">
        <f>sus_responses.csv!H15</f>
        <v>5</v>
      </c>
      <c r="W17" s="2">
        <f>sus_responses.csv!I15</f>
        <v>1</v>
      </c>
      <c r="X17" s="2">
        <f>sus_responses.csv!J15</f>
        <v>5</v>
      </c>
      <c r="Y17" s="2">
        <f>sus_responses.csv!K15</f>
        <v>1</v>
      </c>
    </row>
    <row r="18" spans="1:25" ht="16" customHeight="1" x14ac:dyDescent="0.2">
      <c r="A18" s="2" t="str">
        <f>sus_responses.csv!A16</f>
        <v>R15</v>
      </c>
      <c r="B18" s="2">
        <f>sus_responses.csv!B16</f>
        <v>5</v>
      </c>
      <c r="C18" s="2">
        <f>6-sus_responses.csv!C16</f>
        <v>5</v>
      </c>
      <c r="D18" s="2">
        <f>sus_responses.csv!D16</f>
        <v>5</v>
      </c>
      <c r="E18" s="2">
        <f>6-sus_responses.csv!E16</f>
        <v>4</v>
      </c>
      <c r="F18" s="2">
        <f>sus_responses.csv!F16</f>
        <v>5</v>
      </c>
      <c r="G18" s="2">
        <f>6-sus_responses.csv!G16</f>
        <v>5</v>
      </c>
      <c r="H18" s="2">
        <f>sus_responses.csv!H16</f>
        <v>5</v>
      </c>
      <c r="I18" s="2">
        <f>6-sus_responses.csv!I16</f>
        <v>5</v>
      </c>
      <c r="J18" s="2">
        <f>sus_responses.csv!J16</f>
        <v>4</v>
      </c>
      <c r="K18" s="2">
        <f>6-sus_responses.csv!K16</f>
        <v>5</v>
      </c>
      <c r="L18" s="2">
        <f t="shared" si="0"/>
        <v>95</v>
      </c>
      <c r="M18" s="2">
        <f t="shared" si="1"/>
        <v>48</v>
      </c>
      <c r="N18" s="2"/>
      <c r="O18" s="2" t="str">
        <f>sus_responses.csv!A16</f>
        <v>R15</v>
      </c>
      <c r="P18" s="2">
        <f>sus_responses.csv!B16</f>
        <v>5</v>
      </c>
      <c r="Q18" s="2">
        <f>sus_responses.csv!C16</f>
        <v>1</v>
      </c>
      <c r="R18" s="2">
        <f>sus_responses.csv!D16</f>
        <v>5</v>
      </c>
      <c r="S18" s="2">
        <f>sus_responses.csv!E16</f>
        <v>2</v>
      </c>
      <c r="T18" s="2">
        <f>sus_responses.csv!F16</f>
        <v>5</v>
      </c>
      <c r="U18" s="2">
        <f>sus_responses.csv!G16</f>
        <v>1</v>
      </c>
      <c r="V18" s="2">
        <f>sus_responses.csv!H16</f>
        <v>5</v>
      </c>
      <c r="W18" s="2">
        <f>sus_responses.csv!I16</f>
        <v>1</v>
      </c>
      <c r="X18" s="2">
        <f>sus_responses.csv!J16</f>
        <v>4</v>
      </c>
      <c r="Y18" s="2">
        <f>sus_responses.csv!K16</f>
        <v>1</v>
      </c>
    </row>
    <row r="19" spans="1:25" ht="16" customHeight="1" x14ac:dyDescent="0.2">
      <c r="A19" s="2" t="str">
        <f>sus_responses.csv!A17</f>
        <v>R16</v>
      </c>
      <c r="B19" s="2">
        <f>sus_responses.csv!B17</f>
        <v>5</v>
      </c>
      <c r="C19" s="2">
        <f>6-sus_responses.csv!C17</f>
        <v>5</v>
      </c>
      <c r="D19" s="2">
        <f>sus_responses.csv!D17</f>
        <v>5</v>
      </c>
      <c r="E19" s="2">
        <f>6-sus_responses.csv!E17</f>
        <v>5</v>
      </c>
      <c r="F19" s="2">
        <f>sus_responses.csv!F17</f>
        <v>5</v>
      </c>
      <c r="G19" s="2">
        <f>6-sus_responses.csv!G17</f>
        <v>5</v>
      </c>
      <c r="H19" s="2">
        <f>sus_responses.csv!H17</f>
        <v>5</v>
      </c>
      <c r="I19" s="2">
        <f>6-sus_responses.csv!I17</f>
        <v>5</v>
      </c>
      <c r="J19" s="2">
        <f>sus_responses.csv!J17</f>
        <v>5</v>
      </c>
      <c r="K19" s="2">
        <f>6-sus_responses.csv!K17</f>
        <v>5</v>
      </c>
      <c r="L19" s="2">
        <f t="shared" si="0"/>
        <v>100</v>
      </c>
      <c r="M19" s="2">
        <f t="shared" si="1"/>
        <v>50</v>
      </c>
      <c r="N19" s="2"/>
      <c r="O19" s="2" t="str">
        <f>sus_responses.csv!A17</f>
        <v>R16</v>
      </c>
      <c r="P19" s="2">
        <f>sus_responses.csv!B17</f>
        <v>5</v>
      </c>
      <c r="Q19" s="2">
        <f>sus_responses.csv!C17</f>
        <v>1</v>
      </c>
      <c r="R19" s="2">
        <f>sus_responses.csv!D17</f>
        <v>5</v>
      </c>
      <c r="S19" s="2">
        <f>sus_responses.csv!E17</f>
        <v>1</v>
      </c>
      <c r="T19" s="2">
        <f>sus_responses.csv!F17</f>
        <v>5</v>
      </c>
      <c r="U19" s="2">
        <f>sus_responses.csv!G17</f>
        <v>1</v>
      </c>
      <c r="V19" s="2">
        <f>sus_responses.csv!H17</f>
        <v>5</v>
      </c>
      <c r="W19" s="2">
        <f>sus_responses.csv!I17</f>
        <v>1</v>
      </c>
      <c r="X19" s="2">
        <f>sus_responses.csv!J17</f>
        <v>5</v>
      </c>
      <c r="Y19" s="2">
        <f>sus_responses.csv!K17</f>
        <v>1</v>
      </c>
    </row>
    <row r="20" spans="1:25" ht="16" customHeight="1" x14ac:dyDescent="0.2">
      <c r="A20" s="2" t="str">
        <f>sus_responses.csv!A18</f>
        <v>R17</v>
      </c>
      <c r="B20" s="2">
        <f>sus_responses.csv!B18</f>
        <v>4</v>
      </c>
      <c r="C20" s="2">
        <f>6-sus_responses.csv!C18</f>
        <v>5</v>
      </c>
      <c r="D20" s="2">
        <f>sus_responses.csv!D18</f>
        <v>5</v>
      </c>
      <c r="E20" s="2">
        <f>6-sus_responses.csv!E18</f>
        <v>5</v>
      </c>
      <c r="F20" s="2">
        <f>sus_responses.csv!F18</f>
        <v>5</v>
      </c>
      <c r="G20" s="2">
        <f>6-sus_responses.csv!G18</f>
        <v>4</v>
      </c>
      <c r="H20" s="2">
        <f>sus_responses.csv!H18</f>
        <v>5</v>
      </c>
      <c r="I20" s="2">
        <f>6-sus_responses.csv!I18</f>
        <v>4</v>
      </c>
      <c r="J20" s="2">
        <f>sus_responses.csv!J18</f>
        <v>5</v>
      </c>
      <c r="K20" s="2">
        <f>6-sus_responses.csv!K18</f>
        <v>5</v>
      </c>
      <c r="L20" s="2">
        <f t="shared" si="0"/>
        <v>92.5</v>
      </c>
      <c r="M20" s="2">
        <f t="shared" si="1"/>
        <v>47</v>
      </c>
      <c r="N20" s="2"/>
      <c r="O20" s="2" t="str">
        <f>sus_responses.csv!A18</f>
        <v>R17</v>
      </c>
      <c r="P20" s="2">
        <f>sus_responses.csv!B18</f>
        <v>4</v>
      </c>
      <c r="Q20" s="2">
        <f>sus_responses.csv!C18</f>
        <v>1</v>
      </c>
      <c r="R20" s="2">
        <f>sus_responses.csv!D18</f>
        <v>5</v>
      </c>
      <c r="S20" s="2">
        <f>sus_responses.csv!E18</f>
        <v>1</v>
      </c>
      <c r="T20" s="2">
        <f>sus_responses.csv!F18</f>
        <v>5</v>
      </c>
      <c r="U20" s="2">
        <f>sus_responses.csv!G18</f>
        <v>2</v>
      </c>
      <c r="V20" s="2">
        <f>sus_responses.csv!H18</f>
        <v>5</v>
      </c>
      <c r="W20" s="2">
        <f>sus_responses.csv!I18</f>
        <v>2</v>
      </c>
      <c r="X20" s="2">
        <f>sus_responses.csv!J18</f>
        <v>5</v>
      </c>
      <c r="Y20" s="2">
        <f>sus_responses.csv!K18</f>
        <v>1</v>
      </c>
    </row>
    <row r="21" spans="1:25" ht="16" customHeight="1" x14ac:dyDescent="0.2">
      <c r="A21" s="2" t="str">
        <f>sus_responses.csv!A19</f>
        <v>R18</v>
      </c>
      <c r="B21" s="2">
        <f>sus_responses.csv!B19</f>
        <v>5</v>
      </c>
      <c r="C21" s="2">
        <f>6-sus_responses.csv!C19</f>
        <v>5</v>
      </c>
      <c r="D21" s="2">
        <f>sus_responses.csv!D19</f>
        <v>5</v>
      </c>
      <c r="E21" s="2">
        <f>6-sus_responses.csv!E19</f>
        <v>5</v>
      </c>
      <c r="F21" s="2">
        <f>sus_responses.csv!F19</f>
        <v>5</v>
      </c>
      <c r="G21" s="2">
        <f>6-sus_responses.csv!G19</f>
        <v>5</v>
      </c>
      <c r="H21" s="2">
        <f>sus_responses.csv!H19</f>
        <v>5</v>
      </c>
      <c r="I21" s="2">
        <f>6-sus_responses.csv!I19</f>
        <v>5</v>
      </c>
      <c r="J21" s="2">
        <f>sus_responses.csv!J19</f>
        <v>5</v>
      </c>
      <c r="K21" s="2">
        <f>6-sus_responses.csv!K19</f>
        <v>4</v>
      </c>
      <c r="L21" s="2">
        <f t="shared" si="0"/>
        <v>97.5</v>
      </c>
      <c r="M21" s="2">
        <f t="shared" si="1"/>
        <v>49</v>
      </c>
      <c r="N21" s="2"/>
      <c r="O21" s="2" t="str">
        <f>sus_responses.csv!A19</f>
        <v>R18</v>
      </c>
      <c r="P21" s="2">
        <f>sus_responses.csv!B19</f>
        <v>5</v>
      </c>
      <c r="Q21" s="2">
        <f>sus_responses.csv!C19</f>
        <v>1</v>
      </c>
      <c r="R21" s="2">
        <f>sus_responses.csv!D19</f>
        <v>5</v>
      </c>
      <c r="S21" s="2">
        <f>sus_responses.csv!E19</f>
        <v>1</v>
      </c>
      <c r="T21" s="2">
        <f>sus_responses.csv!F19</f>
        <v>5</v>
      </c>
      <c r="U21" s="2">
        <f>sus_responses.csv!G19</f>
        <v>1</v>
      </c>
      <c r="V21" s="2">
        <f>sus_responses.csv!H19</f>
        <v>5</v>
      </c>
      <c r="W21" s="2">
        <f>sus_responses.csv!I19</f>
        <v>1</v>
      </c>
      <c r="X21" s="2">
        <f>sus_responses.csv!J19</f>
        <v>5</v>
      </c>
      <c r="Y21" s="2">
        <f>sus_responses.csv!K19</f>
        <v>2</v>
      </c>
    </row>
    <row r="22" spans="1:25" ht="16" customHeight="1" x14ac:dyDescent="0.2">
      <c r="A22" s="2" t="str">
        <f>sus_responses.csv!A20</f>
        <v>R19</v>
      </c>
      <c r="B22" s="2">
        <f>sus_responses.csv!B20</f>
        <v>4</v>
      </c>
      <c r="C22" s="2">
        <f>6-sus_responses.csv!C20</f>
        <v>5</v>
      </c>
      <c r="D22" s="2">
        <f>sus_responses.csv!D20</f>
        <v>5</v>
      </c>
      <c r="E22" s="2">
        <f>6-sus_responses.csv!E20</f>
        <v>5</v>
      </c>
      <c r="F22" s="2">
        <f>sus_responses.csv!F20</f>
        <v>5</v>
      </c>
      <c r="G22" s="2">
        <f>6-sus_responses.csv!G20</f>
        <v>5</v>
      </c>
      <c r="H22" s="2">
        <f>sus_responses.csv!H20</f>
        <v>5</v>
      </c>
      <c r="I22" s="2">
        <f>6-sus_responses.csv!I20</f>
        <v>4</v>
      </c>
      <c r="J22" s="2">
        <f>sus_responses.csv!J20</f>
        <v>5</v>
      </c>
      <c r="K22" s="2">
        <f>6-sus_responses.csv!K20</f>
        <v>5</v>
      </c>
      <c r="L22" s="2">
        <f t="shared" si="0"/>
        <v>95</v>
      </c>
      <c r="M22" s="2">
        <f t="shared" si="1"/>
        <v>48</v>
      </c>
      <c r="N22" s="2"/>
      <c r="O22" s="2" t="str">
        <f>sus_responses.csv!A20</f>
        <v>R19</v>
      </c>
      <c r="P22" s="2">
        <f>sus_responses.csv!B20</f>
        <v>4</v>
      </c>
      <c r="Q22" s="2">
        <f>sus_responses.csv!C20</f>
        <v>1</v>
      </c>
      <c r="R22" s="2">
        <f>sus_responses.csv!D20</f>
        <v>5</v>
      </c>
      <c r="S22" s="2">
        <f>sus_responses.csv!E20</f>
        <v>1</v>
      </c>
      <c r="T22" s="2">
        <f>sus_responses.csv!F20</f>
        <v>5</v>
      </c>
      <c r="U22" s="2">
        <f>sus_responses.csv!G20</f>
        <v>1</v>
      </c>
      <c r="V22" s="2">
        <f>sus_responses.csv!H20</f>
        <v>5</v>
      </c>
      <c r="W22" s="2">
        <f>sus_responses.csv!I20</f>
        <v>2</v>
      </c>
      <c r="X22" s="2">
        <f>sus_responses.csv!J20</f>
        <v>5</v>
      </c>
      <c r="Y22" s="2">
        <f>sus_responses.csv!K20</f>
        <v>1</v>
      </c>
    </row>
    <row r="23" spans="1:25" ht="16" customHeight="1" x14ac:dyDescent="0.2">
      <c r="A23" s="2" t="str">
        <f>sus_responses.csv!A21</f>
        <v>R20</v>
      </c>
      <c r="B23" s="2">
        <f>sus_responses.csv!B21</f>
        <v>4</v>
      </c>
      <c r="C23" s="2">
        <f>6-sus_responses.csv!C21</f>
        <v>5</v>
      </c>
      <c r="D23" s="2">
        <f>sus_responses.csv!D21</f>
        <v>5</v>
      </c>
      <c r="E23" s="2">
        <f>6-sus_responses.csv!E21</f>
        <v>5</v>
      </c>
      <c r="F23" s="2">
        <f>sus_responses.csv!F21</f>
        <v>4</v>
      </c>
      <c r="G23" s="2">
        <f>6-sus_responses.csv!G21</f>
        <v>5</v>
      </c>
      <c r="H23" s="2">
        <f>sus_responses.csv!H21</f>
        <v>5</v>
      </c>
      <c r="I23" s="2">
        <f>6-sus_responses.csv!I21</f>
        <v>5</v>
      </c>
      <c r="J23" s="2">
        <f>sus_responses.csv!J21</f>
        <v>4</v>
      </c>
      <c r="K23" s="2">
        <f>6-sus_responses.csv!K21</f>
        <v>4</v>
      </c>
      <c r="L23" s="2">
        <f t="shared" si="0"/>
        <v>90</v>
      </c>
      <c r="M23" s="2">
        <f t="shared" si="1"/>
        <v>46</v>
      </c>
      <c r="N23" s="2"/>
      <c r="O23" s="2" t="str">
        <f>sus_responses.csv!A21</f>
        <v>R20</v>
      </c>
      <c r="P23" s="2">
        <f>sus_responses.csv!B21</f>
        <v>4</v>
      </c>
      <c r="Q23" s="2">
        <f>sus_responses.csv!C21</f>
        <v>1</v>
      </c>
      <c r="R23" s="2">
        <f>sus_responses.csv!D21</f>
        <v>5</v>
      </c>
      <c r="S23" s="2">
        <f>sus_responses.csv!E21</f>
        <v>1</v>
      </c>
      <c r="T23" s="2">
        <f>sus_responses.csv!F21</f>
        <v>4</v>
      </c>
      <c r="U23" s="2">
        <f>sus_responses.csv!G21</f>
        <v>1</v>
      </c>
      <c r="V23" s="2">
        <f>sus_responses.csv!H21</f>
        <v>5</v>
      </c>
      <c r="W23" s="2">
        <f>sus_responses.csv!I21</f>
        <v>1</v>
      </c>
      <c r="X23" s="2">
        <f>sus_responses.csv!J21</f>
        <v>4</v>
      </c>
      <c r="Y23" s="2">
        <f>sus_responses.csv!K21</f>
        <v>2</v>
      </c>
    </row>
    <row r="24" spans="1:25" ht="16" customHeight="1" x14ac:dyDescent="0.2">
      <c r="A24" s="2" t="str">
        <f>sus_responses.csv!A22</f>
        <v>R21</v>
      </c>
      <c r="B24" s="2">
        <f>sus_responses.csv!B22</f>
        <v>4</v>
      </c>
      <c r="C24" s="2">
        <f>6-sus_responses.csv!C22</f>
        <v>4</v>
      </c>
      <c r="D24" s="2">
        <f>sus_responses.csv!D22</f>
        <v>5</v>
      </c>
      <c r="E24" s="2">
        <f>6-sus_responses.csv!E22</f>
        <v>4</v>
      </c>
      <c r="F24" s="2">
        <f>sus_responses.csv!F22</f>
        <v>4</v>
      </c>
      <c r="G24" s="2">
        <f>6-sus_responses.csv!G22</f>
        <v>4</v>
      </c>
      <c r="H24" s="2">
        <f>sus_responses.csv!H22</f>
        <v>4</v>
      </c>
      <c r="I24" s="2">
        <f>6-sus_responses.csv!I22</f>
        <v>5</v>
      </c>
      <c r="J24" s="2">
        <f>sus_responses.csv!J22</f>
        <v>4</v>
      </c>
      <c r="K24" s="2">
        <f>6-sus_responses.csv!K22</f>
        <v>4</v>
      </c>
      <c r="L24" s="2">
        <f t="shared" si="0"/>
        <v>80</v>
      </c>
      <c r="M24" s="2">
        <f t="shared" si="1"/>
        <v>42</v>
      </c>
      <c r="N24" s="2"/>
      <c r="O24" s="2" t="str">
        <f>sus_responses.csv!A22</f>
        <v>R21</v>
      </c>
      <c r="P24" s="2">
        <f>sus_responses.csv!B22</f>
        <v>4</v>
      </c>
      <c r="Q24" s="2">
        <f>sus_responses.csv!C22</f>
        <v>2</v>
      </c>
      <c r="R24" s="2">
        <f>sus_responses.csv!D22</f>
        <v>5</v>
      </c>
      <c r="S24" s="2">
        <f>sus_responses.csv!E22</f>
        <v>2</v>
      </c>
      <c r="T24" s="2">
        <f>sus_responses.csv!F22</f>
        <v>4</v>
      </c>
      <c r="U24" s="2">
        <f>sus_responses.csv!G22</f>
        <v>2</v>
      </c>
      <c r="V24" s="2">
        <f>sus_responses.csv!H22</f>
        <v>4</v>
      </c>
      <c r="W24" s="2">
        <f>sus_responses.csv!I22</f>
        <v>1</v>
      </c>
      <c r="X24" s="2">
        <f>sus_responses.csv!J22</f>
        <v>4</v>
      </c>
      <c r="Y24" s="2">
        <f>sus_responses.csv!K22</f>
        <v>2</v>
      </c>
    </row>
    <row r="25" spans="1:25" ht="16" customHeight="1" x14ac:dyDescent="0.2">
      <c r="A25" s="2" t="str">
        <f>sus_responses.csv!A23</f>
        <v>R22</v>
      </c>
      <c r="B25" s="2">
        <f>sus_responses.csv!B23</f>
        <v>4</v>
      </c>
      <c r="C25" s="2">
        <f>6-sus_responses.csv!C23</f>
        <v>4</v>
      </c>
      <c r="D25" s="2">
        <f>sus_responses.csv!D23</f>
        <v>4</v>
      </c>
      <c r="E25" s="2">
        <f>6-sus_responses.csv!E23</f>
        <v>5</v>
      </c>
      <c r="F25" s="2">
        <f>sus_responses.csv!F23</f>
        <v>4</v>
      </c>
      <c r="G25" s="2">
        <f>6-sus_responses.csv!G23</f>
        <v>4</v>
      </c>
      <c r="H25" s="2">
        <f>sus_responses.csv!H23</f>
        <v>4</v>
      </c>
      <c r="I25" s="2">
        <f>6-sus_responses.csv!I23</f>
        <v>5</v>
      </c>
      <c r="J25" s="2">
        <f>sus_responses.csv!J23</f>
        <v>4</v>
      </c>
      <c r="K25" s="2">
        <f>6-sus_responses.csv!K23</f>
        <v>4</v>
      </c>
      <c r="L25" s="2">
        <f t="shared" si="0"/>
        <v>80</v>
      </c>
      <c r="M25" s="2">
        <f t="shared" si="1"/>
        <v>42</v>
      </c>
      <c r="N25" s="2"/>
      <c r="O25" s="2" t="str">
        <f>sus_responses.csv!A23</f>
        <v>R22</v>
      </c>
      <c r="P25" s="2">
        <f>sus_responses.csv!B23</f>
        <v>4</v>
      </c>
      <c r="Q25" s="2">
        <f>sus_responses.csv!C23</f>
        <v>2</v>
      </c>
      <c r="R25" s="2">
        <f>sus_responses.csv!D23</f>
        <v>4</v>
      </c>
      <c r="S25" s="2">
        <f>sus_responses.csv!E23</f>
        <v>1</v>
      </c>
      <c r="T25" s="2">
        <f>sus_responses.csv!F23</f>
        <v>4</v>
      </c>
      <c r="U25" s="2">
        <f>sus_responses.csv!G23</f>
        <v>2</v>
      </c>
      <c r="V25" s="2">
        <f>sus_responses.csv!H23</f>
        <v>4</v>
      </c>
      <c r="W25" s="2">
        <f>sus_responses.csv!I23</f>
        <v>1</v>
      </c>
      <c r="X25" s="2">
        <f>sus_responses.csv!J23</f>
        <v>4</v>
      </c>
      <c r="Y25" s="2">
        <f>sus_responses.csv!K23</f>
        <v>2</v>
      </c>
    </row>
    <row r="26" spans="1:25" ht="16" customHeight="1" x14ac:dyDescent="0.2">
      <c r="A26" s="2" t="str">
        <f>sus_responses.csv!A24</f>
        <v>R23</v>
      </c>
      <c r="B26" s="2">
        <f>sus_responses.csv!B24</f>
        <v>4</v>
      </c>
      <c r="C26" s="2">
        <f>6-sus_responses.csv!C24</f>
        <v>4</v>
      </c>
      <c r="D26" s="2">
        <f>sus_responses.csv!D24</f>
        <v>4</v>
      </c>
      <c r="E26" s="2">
        <f>6-sus_responses.csv!E24</f>
        <v>4</v>
      </c>
      <c r="F26" s="2">
        <f>sus_responses.csv!F24</f>
        <v>5</v>
      </c>
      <c r="G26" s="2">
        <f>6-sus_responses.csv!G24</f>
        <v>4</v>
      </c>
      <c r="H26" s="2">
        <f>sus_responses.csv!H24</f>
        <v>4</v>
      </c>
      <c r="I26" s="2">
        <f>6-sus_responses.csv!I24</f>
        <v>4</v>
      </c>
      <c r="J26" s="2">
        <f>sus_responses.csv!J24</f>
        <v>4</v>
      </c>
      <c r="K26" s="2">
        <f>6-sus_responses.csv!K24</f>
        <v>5</v>
      </c>
      <c r="L26" s="2">
        <f t="shared" si="0"/>
        <v>80</v>
      </c>
      <c r="M26" s="2">
        <f t="shared" si="1"/>
        <v>42</v>
      </c>
      <c r="N26" s="2"/>
      <c r="O26" s="2" t="str">
        <f>sus_responses.csv!A24</f>
        <v>R23</v>
      </c>
      <c r="P26" s="2">
        <f>sus_responses.csv!B24</f>
        <v>4</v>
      </c>
      <c r="Q26" s="2">
        <f>sus_responses.csv!C24</f>
        <v>2</v>
      </c>
      <c r="R26" s="2">
        <f>sus_responses.csv!D24</f>
        <v>4</v>
      </c>
      <c r="S26" s="2">
        <f>sus_responses.csv!E24</f>
        <v>2</v>
      </c>
      <c r="T26" s="2">
        <f>sus_responses.csv!F24</f>
        <v>5</v>
      </c>
      <c r="U26" s="2">
        <f>sus_responses.csv!G24</f>
        <v>2</v>
      </c>
      <c r="V26" s="2">
        <f>sus_responses.csv!H24</f>
        <v>4</v>
      </c>
      <c r="W26" s="2">
        <f>sus_responses.csv!I24</f>
        <v>2</v>
      </c>
      <c r="X26" s="2">
        <f>sus_responses.csv!J24</f>
        <v>4</v>
      </c>
      <c r="Y26" s="2">
        <f>sus_responses.csv!K24</f>
        <v>1</v>
      </c>
    </row>
    <row r="27" spans="1:25" ht="16" customHeight="1" x14ac:dyDescent="0.2">
      <c r="A27" s="2" t="str">
        <f>sus_responses.csv!A25</f>
        <v>R24</v>
      </c>
      <c r="B27" s="2">
        <f>sus_responses.csv!B25</f>
        <v>4</v>
      </c>
      <c r="C27" s="2">
        <f>6-sus_responses.csv!C25</f>
        <v>4</v>
      </c>
      <c r="D27" s="2">
        <f>sus_responses.csv!D25</f>
        <v>4</v>
      </c>
      <c r="E27" s="2">
        <f>6-sus_responses.csv!E25</f>
        <v>4</v>
      </c>
      <c r="F27" s="2">
        <f>sus_responses.csv!F25</f>
        <v>4</v>
      </c>
      <c r="G27" s="2">
        <f>6-sus_responses.csv!G25</f>
        <v>4</v>
      </c>
      <c r="H27" s="2">
        <f>sus_responses.csv!H25</f>
        <v>4</v>
      </c>
      <c r="I27" s="2">
        <f>6-sus_responses.csv!I25</f>
        <v>4</v>
      </c>
      <c r="J27" s="2">
        <f>sus_responses.csv!J25</f>
        <v>4</v>
      </c>
      <c r="K27" s="2">
        <f>6-sus_responses.csv!K25</f>
        <v>5</v>
      </c>
      <c r="L27" s="2">
        <f t="shared" si="0"/>
        <v>77.5</v>
      </c>
      <c r="M27" s="2">
        <f t="shared" si="1"/>
        <v>41</v>
      </c>
      <c r="N27" s="2"/>
      <c r="O27" s="2" t="str">
        <f>sus_responses.csv!A25</f>
        <v>R24</v>
      </c>
      <c r="P27" s="2">
        <f>sus_responses.csv!B25</f>
        <v>4</v>
      </c>
      <c r="Q27" s="2">
        <f>sus_responses.csv!C25</f>
        <v>2</v>
      </c>
      <c r="R27" s="2">
        <f>sus_responses.csv!D25</f>
        <v>4</v>
      </c>
      <c r="S27" s="2">
        <f>sus_responses.csv!E25</f>
        <v>2</v>
      </c>
      <c r="T27" s="2">
        <f>sus_responses.csv!F25</f>
        <v>4</v>
      </c>
      <c r="U27" s="2">
        <f>sus_responses.csv!G25</f>
        <v>2</v>
      </c>
      <c r="V27" s="2">
        <f>sus_responses.csv!H25</f>
        <v>4</v>
      </c>
      <c r="W27" s="2">
        <f>sus_responses.csv!I25</f>
        <v>2</v>
      </c>
      <c r="X27" s="2">
        <f>sus_responses.csv!J25</f>
        <v>4</v>
      </c>
      <c r="Y27" s="2">
        <f>sus_responses.csv!K25</f>
        <v>1</v>
      </c>
    </row>
    <row r="28" spans="1:25" ht="16" customHeight="1" x14ac:dyDescent="0.2">
      <c r="A28" s="2" t="str">
        <f>sus_responses.csv!A26</f>
        <v>R25</v>
      </c>
      <c r="B28" s="2">
        <f>sus_responses.csv!B26</f>
        <v>4</v>
      </c>
      <c r="C28" s="2">
        <f>6-sus_responses.csv!C26</f>
        <v>4</v>
      </c>
      <c r="D28" s="2">
        <f>sus_responses.csv!D26</f>
        <v>5</v>
      </c>
      <c r="E28" s="2">
        <f>6-sus_responses.csv!E26</f>
        <v>4</v>
      </c>
      <c r="F28" s="2">
        <f>sus_responses.csv!F26</f>
        <v>4</v>
      </c>
      <c r="G28" s="2">
        <f>6-sus_responses.csv!G26</f>
        <v>4</v>
      </c>
      <c r="H28" s="2">
        <f>sus_responses.csv!H26</f>
        <v>4</v>
      </c>
      <c r="I28" s="2">
        <f>6-sus_responses.csv!I26</f>
        <v>4</v>
      </c>
      <c r="J28" s="2">
        <f>sus_responses.csv!J26</f>
        <v>4</v>
      </c>
      <c r="K28" s="2">
        <f>6-sus_responses.csv!K26</f>
        <v>4</v>
      </c>
      <c r="L28" s="2">
        <f t="shared" si="0"/>
        <v>77.5</v>
      </c>
      <c r="M28" s="2">
        <f t="shared" si="1"/>
        <v>41</v>
      </c>
      <c r="N28" s="2"/>
      <c r="O28" s="2" t="str">
        <f>sus_responses.csv!A26</f>
        <v>R25</v>
      </c>
      <c r="P28" s="2">
        <f>sus_responses.csv!B26</f>
        <v>4</v>
      </c>
      <c r="Q28" s="2">
        <f>sus_responses.csv!C26</f>
        <v>2</v>
      </c>
      <c r="R28" s="2">
        <f>sus_responses.csv!D26</f>
        <v>5</v>
      </c>
      <c r="S28" s="2">
        <f>sus_responses.csv!E26</f>
        <v>2</v>
      </c>
      <c r="T28" s="2">
        <f>sus_responses.csv!F26</f>
        <v>4</v>
      </c>
      <c r="U28" s="2">
        <f>sus_responses.csv!G26</f>
        <v>2</v>
      </c>
      <c r="V28" s="2">
        <f>sus_responses.csv!H26</f>
        <v>4</v>
      </c>
      <c r="W28" s="2">
        <f>sus_responses.csv!I26</f>
        <v>2</v>
      </c>
      <c r="X28" s="2">
        <f>sus_responses.csv!J26</f>
        <v>4</v>
      </c>
      <c r="Y28" s="2">
        <f>sus_responses.csv!K26</f>
        <v>2</v>
      </c>
    </row>
    <row r="29" spans="1:25" ht="16" customHeight="1" x14ac:dyDescent="0.2">
      <c r="A29" s="2" t="str">
        <f>sus_responses.csv!A27</f>
        <v>R26</v>
      </c>
      <c r="B29" s="2">
        <f>sus_responses.csv!B27</f>
        <v>4</v>
      </c>
      <c r="C29" s="2">
        <f>6-sus_responses.csv!C27</f>
        <v>4</v>
      </c>
      <c r="D29" s="2">
        <f>sus_responses.csv!D27</f>
        <v>4</v>
      </c>
      <c r="E29" s="2">
        <f>6-sus_responses.csv!E27</f>
        <v>4</v>
      </c>
      <c r="F29" s="2">
        <f>sus_responses.csv!F27</f>
        <v>5</v>
      </c>
      <c r="G29" s="2">
        <f>6-sus_responses.csv!G27</f>
        <v>4</v>
      </c>
      <c r="H29" s="2">
        <f>sus_responses.csv!H27</f>
        <v>4</v>
      </c>
      <c r="I29" s="2">
        <f>6-sus_responses.csv!I27</f>
        <v>4</v>
      </c>
      <c r="J29" s="2">
        <f>sus_responses.csv!J27</f>
        <v>4</v>
      </c>
      <c r="K29" s="2">
        <f>6-sus_responses.csv!K27</f>
        <v>5</v>
      </c>
      <c r="L29" s="2">
        <f t="shared" si="0"/>
        <v>80</v>
      </c>
      <c r="M29" s="2">
        <f t="shared" si="1"/>
        <v>42</v>
      </c>
      <c r="N29" s="2"/>
      <c r="O29" s="2" t="str">
        <f>sus_responses.csv!A27</f>
        <v>R26</v>
      </c>
      <c r="P29" s="2">
        <f>sus_responses.csv!B27</f>
        <v>4</v>
      </c>
      <c r="Q29" s="2">
        <f>sus_responses.csv!C27</f>
        <v>2</v>
      </c>
      <c r="R29" s="2">
        <f>sus_responses.csv!D27</f>
        <v>4</v>
      </c>
      <c r="S29" s="2">
        <f>sus_responses.csv!E27</f>
        <v>2</v>
      </c>
      <c r="T29" s="2">
        <f>sus_responses.csv!F27</f>
        <v>5</v>
      </c>
      <c r="U29" s="2">
        <f>sus_responses.csv!G27</f>
        <v>2</v>
      </c>
      <c r="V29" s="2">
        <f>sus_responses.csv!H27</f>
        <v>4</v>
      </c>
      <c r="W29" s="2">
        <f>sus_responses.csv!I27</f>
        <v>2</v>
      </c>
      <c r="X29" s="2">
        <f>sus_responses.csv!J27</f>
        <v>4</v>
      </c>
      <c r="Y29" s="2">
        <f>sus_responses.csv!K27</f>
        <v>1</v>
      </c>
    </row>
    <row r="30" spans="1:25" ht="16" customHeight="1" x14ac:dyDescent="0.2">
      <c r="A30" s="2" t="str">
        <f>sus_responses.csv!A28</f>
        <v>R27</v>
      </c>
      <c r="B30" s="2">
        <f>sus_responses.csv!B28</f>
        <v>4</v>
      </c>
      <c r="C30" s="2">
        <f>6-sus_responses.csv!C28</f>
        <v>4</v>
      </c>
      <c r="D30" s="2">
        <f>sus_responses.csv!D28</f>
        <v>4</v>
      </c>
      <c r="E30" s="2">
        <f>6-sus_responses.csv!E28</f>
        <v>4</v>
      </c>
      <c r="F30" s="2">
        <f>sus_responses.csv!F28</f>
        <v>4</v>
      </c>
      <c r="G30" s="2">
        <f>6-sus_responses.csv!G28</f>
        <v>4</v>
      </c>
      <c r="H30" s="2">
        <f>sus_responses.csv!H28</f>
        <v>4</v>
      </c>
      <c r="I30" s="2">
        <f>6-sus_responses.csv!I28</f>
        <v>4</v>
      </c>
      <c r="J30" s="2">
        <f>sus_responses.csv!J28</f>
        <v>4</v>
      </c>
      <c r="K30" s="2">
        <f>6-sus_responses.csv!K28</f>
        <v>4</v>
      </c>
      <c r="L30" s="2">
        <f t="shared" si="0"/>
        <v>75</v>
      </c>
      <c r="M30" s="2">
        <f t="shared" si="1"/>
        <v>40</v>
      </c>
      <c r="N30" s="2"/>
      <c r="O30" s="2" t="str">
        <f>sus_responses.csv!A28</f>
        <v>R27</v>
      </c>
      <c r="P30" s="2">
        <f>sus_responses.csv!B28</f>
        <v>4</v>
      </c>
      <c r="Q30" s="2">
        <f>sus_responses.csv!C28</f>
        <v>2</v>
      </c>
      <c r="R30" s="2">
        <f>sus_responses.csv!D28</f>
        <v>4</v>
      </c>
      <c r="S30" s="2">
        <f>sus_responses.csv!E28</f>
        <v>2</v>
      </c>
      <c r="T30" s="2">
        <f>sus_responses.csv!F28</f>
        <v>4</v>
      </c>
      <c r="U30" s="2">
        <f>sus_responses.csv!G28</f>
        <v>2</v>
      </c>
      <c r="V30" s="2">
        <f>sus_responses.csv!H28</f>
        <v>4</v>
      </c>
      <c r="W30" s="2">
        <f>sus_responses.csv!I28</f>
        <v>2</v>
      </c>
      <c r="X30" s="2">
        <f>sus_responses.csv!J28</f>
        <v>4</v>
      </c>
      <c r="Y30" s="2">
        <f>sus_responses.csv!K28</f>
        <v>2</v>
      </c>
    </row>
    <row r="31" spans="1:25" ht="16" customHeight="1" x14ac:dyDescent="0.2">
      <c r="A31" s="2" t="str">
        <f>sus_responses.csv!A29</f>
        <v>R28</v>
      </c>
      <c r="B31" s="2">
        <f>sus_responses.csv!B29</f>
        <v>4</v>
      </c>
      <c r="C31" s="2">
        <f>6-sus_responses.csv!C29</f>
        <v>4</v>
      </c>
      <c r="D31" s="2">
        <f>sus_responses.csv!D29</f>
        <v>4</v>
      </c>
      <c r="E31" s="2">
        <f>6-sus_responses.csv!E29</f>
        <v>4</v>
      </c>
      <c r="F31" s="2">
        <f>sus_responses.csv!F29</f>
        <v>4</v>
      </c>
      <c r="G31" s="2">
        <f>6-sus_responses.csv!G29</f>
        <v>4</v>
      </c>
      <c r="H31" s="2">
        <f>sus_responses.csv!H29</f>
        <v>5</v>
      </c>
      <c r="I31" s="2">
        <f>6-sus_responses.csv!I29</f>
        <v>4</v>
      </c>
      <c r="J31" s="2">
        <f>sus_responses.csv!J29</f>
        <v>5</v>
      </c>
      <c r="K31" s="2">
        <f>6-sus_responses.csv!K29</f>
        <v>4</v>
      </c>
      <c r="L31" s="2">
        <f t="shared" si="0"/>
        <v>80</v>
      </c>
      <c r="M31" s="2">
        <f t="shared" si="1"/>
        <v>42</v>
      </c>
      <c r="N31" s="2"/>
      <c r="O31" s="2" t="str">
        <f>sus_responses.csv!A29</f>
        <v>R28</v>
      </c>
      <c r="P31" s="2">
        <f>sus_responses.csv!B29</f>
        <v>4</v>
      </c>
      <c r="Q31" s="2">
        <f>sus_responses.csv!C29</f>
        <v>2</v>
      </c>
      <c r="R31" s="2">
        <f>sus_responses.csv!D29</f>
        <v>4</v>
      </c>
      <c r="S31" s="2">
        <f>sus_responses.csv!E29</f>
        <v>2</v>
      </c>
      <c r="T31" s="2">
        <f>sus_responses.csv!F29</f>
        <v>4</v>
      </c>
      <c r="U31" s="2">
        <f>sus_responses.csv!G29</f>
        <v>2</v>
      </c>
      <c r="V31" s="2">
        <f>sus_responses.csv!H29</f>
        <v>5</v>
      </c>
      <c r="W31" s="2">
        <f>sus_responses.csv!I29</f>
        <v>2</v>
      </c>
      <c r="X31" s="2">
        <f>sus_responses.csv!J29</f>
        <v>5</v>
      </c>
      <c r="Y31" s="2">
        <f>sus_responses.csv!K29</f>
        <v>2</v>
      </c>
    </row>
    <row r="32" spans="1:25" ht="16" customHeight="1" x14ac:dyDescent="0.2">
      <c r="A32" s="2" t="str">
        <f>sus_responses.csv!A30</f>
        <v>R29</v>
      </c>
      <c r="B32" s="2">
        <f>sus_responses.csv!B30</f>
        <v>4</v>
      </c>
      <c r="C32" s="2">
        <f>6-sus_responses.csv!C30</f>
        <v>5</v>
      </c>
      <c r="D32" s="2">
        <f>sus_responses.csv!D30</f>
        <v>5</v>
      </c>
      <c r="E32" s="2">
        <f>6-sus_responses.csv!E30</f>
        <v>5</v>
      </c>
      <c r="F32" s="2">
        <f>sus_responses.csv!F30</f>
        <v>4</v>
      </c>
      <c r="G32" s="2">
        <f>6-sus_responses.csv!G30</f>
        <v>5</v>
      </c>
      <c r="H32" s="2">
        <f>sus_responses.csv!H30</f>
        <v>4</v>
      </c>
      <c r="I32" s="2">
        <f>6-sus_responses.csv!I30</f>
        <v>4</v>
      </c>
      <c r="J32" s="2">
        <f>sus_responses.csv!J30</f>
        <v>4</v>
      </c>
      <c r="K32" s="2">
        <f>6-sus_responses.csv!K30</f>
        <v>4</v>
      </c>
      <c r="L32" s="2">
        <f t="shared" si="0"/>
        <v>85</v>
      </c>
      <c r="M32" s="2">
        <f t="shared" si="1"/>
        <v>44</v>
      </c>
      <c r="N32" s="2"/>
      <c r="O32" s="2" t="str">
        <f>sus_responses.csv!A30</f>
        <v>R29</v>
      </c>
      <c r="P32" s="2">
        <f>sus_responses.csv!B30</f>
        <v>4</v>
      </c>
      <c r="Q32" s="2">
        <f>sus_responses.csv!C30</f>
        <v>1</v>
      </c>
      <c r="R32" s="2">
        <f>sus_responses.csv!D30</f>
        <v>5</v>
      </c>
      <c r="S32" s="2">
        <f>sus_responses.csv!E30</f>
        <v>1</v>
      </c>
      <c r="T32" s="2">
        <f>sus_responses.csv!F30</f>
        <v>4</v>
      </c>
      <c r="U32" s="2">
        <f>sus_responses.csv!G30</f>
        <v>1</v>
      </c>
      <c r="V32" s="2">
        <f>sus_responses.csv!H30</f>
        <v>4</v>
      </c>
      <c r="W32" s="2">
        <f>sus_responses.csv!I30</f>
        <v>2</v>
      </c>
      <c r="X32" s="2">
        <f>sus_responses.csv!J30</f>
        <v>4</v>
      </c>
      <c r="Y32" s="2">
        <f>sus_responses.csv!K30</f>
        <v>2</v>
      </c>
    </row>
    <row r="33" spans="1:25" ht="16" customHeight="1" x14ac:dyDescent="0.2">
      <c r="A33" s="2" t="str">
        <f>sus_responses.csv!A31</f>
        <v>R30</v>
      </c>
      <c r="B33" s="2">
        <f>sus_responses.csv!B31</f>
        <v>4</v>
      </c>
      <c r="C33" s="2">
        <f>6-sus_responses.csv!C31</f>
        <v>4</v>
      </c>
      <c r="D33" s="2">
        <f>sus_responses.csv!D31</f>
        <v>4</v>
      </c>
      <c r="E33" s="2">
        <f>6-sus_responses.csv!E31</f>
        <v>4</v>
      </c>
      <c r="F33" s="2">
        <f>sus_responses.csv!F31</f>
        <v>4</v>
      </c>
      <c r="G33" s="2">
        <f>6-sus_responses.csv!G31</f>
        <v>4</v>
      </c>
      <c r="H33" s="2">
        <f>sus_responses.csv!H31</f>
        <v>5</v>
      </c>
      <c r="I33" s="2">
        <f>6-sus_responses.csv!I31</f>
        <v>4</v>
      </c>
      <c r="J33" s="2">
        <f>sus_responses.csv!J31</f>
        <v>4</v>
      </c>
      <c r="K33" s="2">
        <f>6-sus_responses.csv!K31</f>
        <v>4</v>
      </c>
      <c r="L33" s="2">
        <f t="shared" si="0"/>
        <v>77.5</v>
      </c>
      <c r="M33" s="2">
        <f t="shared" si="1"/>
        <v>41</v>
      </c>
      <c r="N33" s="2"/>
      <c r="O33" s="2" t="str">
        <f>sus_responses.csv!A31</f>
        <v>R30</v>
      </c>
      <c r="P33" s="2">
        <f>sus_responses.csv!B31</f>
        <v>4</v>
      </c>
      <c r="Q33" s="2">
        <f>sus_responses.csv!C31</f>
        <v>2</v>
      </c>
      <c r="R33" s="2">
        <f>sus_responses.csv!D31</f>
        <v>4</v>
      </c>
      <c r="S33" s="2">
        <f>sus_responses.csv!E31</f>
        <v>2</v>
      </c>
      <c r="T33" s="2">
        <f>sus_responses.csv!F31</f>
        <v>4</v>
      </c>
      <c r="U33" s="2">
        <f>sus_responses.csv!G31</f>
        <v>2</v>
      </c>
      <c r="V33" s="2">
        <f>sus_responses.csv!H31</f>
        <v>5</v>
      </c>
      <c r="W33" s="2">
        <f>sus_responses.csv!I31</f>
        <v>2</v>
      </c>
      <c r="X33" s="2">
        <f>sus_responses.csv!J31</f>
        <v>4</v>
      </c>
      <c r="Y33" s="2">
        <f>sus_responses.csv!K31</f>
        <v>2</v>
      </c>
    </row>
    <row r="34" spans="1:25" ht="16" customHeight="1" x14ac:dyDescent="0.2">
      <c r="A34" s="2" t="str">
        <f>sus_responses.csv!A32</f>
        <v>R31</v>
      </c>
      <c r="B34" s="2">
        <f>sus_responses.csv!B32</f>
        <v>4</v>
      </c>
      <c r="C34" s="2">
        <f>6-sus_responses.csv!C32</f>
        <v>4</v>
      </c>
      <c r="D34" s="2">
        <f>sus_responses.csv!D32</f>
        <v>4</v>
      </c>
      <c r="E34" s="2">
        <f>6-sus_responses.csv!E32</f>
        <v>4</v>
      </c>
      <c r="F34" s="2">
        <f>sus_responses.csv!F32</f>
        <v>4</v>
      </c>
      <c r="G34" s="2">
        <f>6-sus_responses.csv!G32</f>
        <v>4</v>
      </c>
      <c r="H34" s="2">
        <f>sus_responses.csv!H32</f>
        <v>4</v>
      </c>
      <c r="I34" s="2">
        <f>6-sus_responses.csv!I32</f>
        <v>4</v>
      </c>
      <c r="J34" s="2">
        <f>sus_responses.csv!J32</f>
        <v>4</v>
      </c>
      <c r="K34" s="2">
        <f>6-sus_responses.csv!K32</f>
        <v>4</v>
      </c>
      <c r="L34" s="2">
        <f t="shared" si="0"/>
        <v>75</v>
      </c>
      <c r="M34" s="2">
        <f t="shared" si="1"/>
        <v>40</v>
      </c>
      <c r="N34" s="2"/>
      <c r="O34" s="2" t="str">
        <f>sus_responses.csv!A32</f>
        <v>R31</v>
      </c>
      <c r="P34" s="2">
        <f>sus_responses.csv!B32</f>
        <v>4</v>
      </c>
      <c r="Q34" s="2">
        <f>sus_responses.csv!C32</f>
        <v>2</v>
      </c>
      <c r="R34" s="2">
        <f>sus_responses.csv!D32</f>
        <v>4</v>
      </c>
      <c r="S34" s="2">
        <f>sus_responses.csv!E32</f>
        <v>2</v>
      </c>
      <c r="T34" s="2">
        <f>sus_responses.csv!F32</f>
        <v>4</v>
      </c>
      <c r="U34" s="2">
        <f>sus_responses.csv!G32</f>
        <v>2</v>
      </c>
      <c r="V34" s="2">
        <f>sus_responses.csv!H32</f>
        <v>4</v>
      </c>
      <c r="W34" s="2">
        <f>sus_responses.csv!I32</f>
        <v>2</v>
      </c>
      <c r="X34" s="2">
        <f>sus_responses.csv!J32</f>
        <v>4</v>
      </c>
      <c r="Y34" s="2">
        <f>sus_responses.csv!K32</f>
        <v>2</v>
      </c>
    </row>
    <row r="35" spans="1:25" ht="16" customHeight="1" x14ac:dyDescent="0.2">
      <c r="A35" s="2" t="str">
        <f>sus_responses.csv!A33</f>
        <v>R32</v>
      </c>
      <c r="B35" s="2">
        <f>sus_responses.csv!B33</f>
        <v>4</v>
      </c>
      <c r="C35" s="2">
        <f>6-sus_responses.csv!C33</f>
        <v>4</v>
      </c>
      <c r="D35" s="2">
        <f>sus_responses.csv!D33</f>
        <v>4</v>
      </c>
      <c r="E35" s="2">
        <f>6-sus_responses.csv!E33</f>
        <v>4</v>
      </c>
      <c r="F35" s="2">
        <f>sus_responses.csv!F33</f>
        <v>4</v>
      </c>
      <c r="G35" s="2">
        <f>6-sus_responses.csv!G33</f>
        <v>5</v>
      </c>
      <c r="H35" s="2">
        <f>sus_responses.csv!H33</f>
        <v>4</v>
      </c>
      <c r="I35" s="2">
        <f>6-sus_responses.csv!I33</f>
        <v>4</v>
      </c>
      <c r="J35" s="2">
        <f>sus_responses.csv!J33</f>
        <v>5</v>
      </c>
      <c r="K35" s="2">
        <f>6-sus_responses.csv!K33</f>
        <v>4</v>
      </c>
      <c r="L35" s="2">
        <f t="shared" si="0"/>
        <v>80</v>
      </c>
      <c r="M35" s="2">
        <f t="shared" si="1"/>
        <v>42</v>
      </c>
      <c r="N35" s="2"/>
      <c r="O35" s="2" t="str">
        <f>sus_responses.csv!A33</f>
        <v>R32</v>
      </c>
      <c r="P35" s="2">
        <f>sus_responses.csv!B33</f>
        <v>4</v>
      </c>
      <c r="Q35" s="2">
        <f>sus_responses.csv!C33</f>
        <v>2</v>
      </c>
      <c r="R35" s="2">
        <f>sus_responses.csv!D33</f>
        <v>4</v>
      </c>
      <c r="S35" s="2">
        <f>sus_responses.csv!E33</f>
        <v>2</v>
      </c>
      <c r="T35" s="2">
        <f>sus_responses.csv!F33</f>
        <v>4</v>
      </c>
      <c r="U35" s="2">
        <f>sus_responses.csv!G33</f>
        <v>1</v>
      </c>
      <c r="V35" s="2">
        <f>sus_responses.csv!H33</f>
        <v>4</v>
      </c>
      <c r="W35" s="2">
        <f>sus_responses.csv!I33</f>
        <v>2</v>
      </c>
      <c r="X35" s="2">
        <f>sus_responses.csv!J33</f>
        <v>5</v>
      </c>
      <c r="Y35" s="2">
        <f>sus_responses.csv!K33</f>
        <v>2</v>
      </c>
    </row>
    <row r="36" spans="1:25" ht="16" customHeight="1" x14ac:dyDescent="0.2">
      <c r="A36" s="2" t="str">
        <f>sus_responses.csv!A34</f>
        <v>R33</v>
      </c>
      <c r="B36" s="2">
        <f>sus_responses.csv!B34</f>
        <v>4</v>
      </c>
      <c r="C36" s="2">
        <f>6-sus_responses.csv!C34</f>
        <v>4</v>
      </c>
      <c r="D36" s="2">
        <f>sus_responses.csv!D34</f>
        <v>4</v>
      </c>
      <c r="E36" s="2">
        <f>6-sus_responses.csv!E34</f>
        <v>4</v>
      </c>
      <c r="F36" s="2">
        <f>sus_responses.csv!F34</f>
        <v>4</v>
      </c>
      <c r="G36" s="2">
        <f>6-sus_responses.csv!G34</f>
        <v>4</v>
      </c>
      <c r="H36" s="2">
        <f>sus_responses.csv!H34</f>
        <v>4</v>
      </c>
      <c r="I36" s="2">
        <f>6-sus_responses.csv!I34</f>
        <v>4</v>
      </c>
      <c r="J36" s="2">
        <f>sus_responses.csv!J34</f>
        <v>4</v>
      </c>
      <c r="K36" s="2">
        <f>6-sus_responses.csv!K34</f>
        <v>4</v>
      </c>
      <c r="L36" s="2">
        <f t="shared" ref="L36:L67" si="2">(SUM(B36:K36)-10)*2.5</f>
        <v>75</v>
      </c>
      <c r="M36" s="2">
        <f t="shared" ref="M36:M53" si="3">SUM(B36:K36)</f>
        <v>40</v>
      </c>
      <c r="N36" s="2"/>
      <c r="O36" s="2" t="str">
        <f>sus_responses.csv!A34</f>
        <v>R33</v>
      </c>
      <c r="P36" s="2">
        <f>sus_responses.csv!B34</f>
        <v>4</v>
      </c>
      <c r="Q36" s="2">
        <f>sus_responses.csv!C34</f>
        <v>2</v>
      </c>
      <c r="R36" s="2">
        <f>sus_responses.csv!D34</f>
        <v>4</v>
      </c>
      <c r="S36" s="2">
        <f>sus_responses.csv!E34</f>
        <v>2</v>
      </c>
      <c r="T36" s="2">
        <f>sus_responses.csv!F34</f>
        <v>4</v>
      </c>
      <c r="U36" s="2">
        <f>sus_responses.csv!G34</f>
        <v>2</v>
      </c>
      <c r="V36" s="2">
        <f>sus_responses.csv!H34</f>
        <v>4</v>
      </c>
      <c r="W36" s="2">
        <f>sus_responses.csv!I34</f>
        <v>2</v>
      </c>
      <c r="X36" s="2">
        <f>sus_responses.csv!J34</f>
        <v>4</v>
      </c>
      <c r="Y36" s="2">
        <f>sus_responses.csv!K34</f>
        <v>2</v>
      </c>
    </row>
    <row r="37" spans="1:25" ht="16" customHeight="1" x14ac:dyDescent="0.2">
      <c r="A37" s="2" t="str">
        <f>sus_responses.csv!A35</f>
        <v>R34</v>
      </c>
      <c r="B37" s="2">
        <f>sus_responses.csv!B35</f>
        <v>4</v>
      </c>
      <c r="C37" s="2">
        <f>6-sus_responses.csv!C35</f>
        <v>4</v>
      </c>
      <c r="D37" s="2">
        <f>sus_responses.csv!D35</f>
        <v>4</v>
      </c>
      <c r="E37" s="2">
        <f>6-sus_responses.csv!E35</f>
        <v>4</v>
      </c>
      <c r="F37" s="2">
        <f>sus_responses.csv!F35</f>
        <v>4</v>
      </c>
      <c r="G37" s="2">
        <f>6-sus_responses.csv!G35</f>
        <v>4</v>
      </c>
      <c r="H37" s="2">
        <f>sus_responses.csv!H35</f>
        <v>4</v>
      </c>
      <c r="I37" s="2">
        <f>6-sus_responses.csv!I35</f>
        <v>4</v>
      </c>
      <c r="J37" s="2">
        <f>sus_responses.csv!J35</f>
        <v>5</v>
      </c>
      <c r="K37" s="2">
        <f>6-sus_responses.csv!K35</f>
        <v>5</v>
      </c>
      <c r="L37" s="2">
        <f t="shared" si="2"/>
        <v>80</v>
      </c>
      <c r="M37" s="2">
        <f t="shared" si="3"/>
        <v>42</v>
      </c>
      <c r="N37" s="2"/>
      <c r="O37" s="2" t="str">
        <f>sus_responses.csv!A35</f>
        <v>R34</v>
      </c>
      <c r="P37" s="2">
        <f>sus_responses.csv!B35</f>
        <v>4</v>
      </c>
      <c r="Q37" s="2">
        <f>sus_responses.csv!C35</f>
        <v>2</v>
      </c>
      <c r="R37" s="2">
        <f>sus_responses.csv!D35</f>
        <v>4</v>
      </c>
      <c r="S37" s="2">
        <f>sus_responses.csv!E35</f>
        <v>2</v>
      </c>
      <c r="T37" s="2">
        <f>sus_responses.csv!F35</f>
        <v>4</v>
      </c>
      <c r="U37" s="2">
        <f>sus_responses.csv!G35</f>
        <v>2</v>
      </c>
      <c r="V37" s="2">
        <f>sus_responses.csv!H35</f>
        <v>4</v>
      </c>
      <c r="W37" s="2">
        <f>sus_responses.csv!I35</f>
        <v>2</v>
      </c>
      <c r="X37" s="2">
        <f>sus_responses.csv!J35</f>
        <v>5</v>
      </c>
      <c r="Y37" s="2">
        <f>sus_responses.csv!K35</f>
        <v>1</v>
      </c>
    </row>
    <row r="38" spans="1:25" ht="16" customHeight="1" x14ac:dyDescent="0.2">
      <c r="A38" s="2" t="str">
        <f>sus_responses.csv!A36</f>
        <v>R35</v>
      </c>
      <c r="B38" s="2">
        <f>sus_responses.csv!B36</f>
        <v>4</v>
      </c>
      <c r="C38" s="2">
        <f>6-sus_responses.csv!C36</f>
        <v>4</v>
      </c>
      <c r="D38" s="2">
        <f>sus_responses.csv!D36</f>
        <v>4</v>
      </c>
      <c r="E38" s="2">
        <f>6-sus_responses.csv!E36</f>
        <v>4</v>
      </c>
      <c r="F38" s="2">
        <f>sus_responses.csv!F36</f>
        <v>4</v>
      </c>
      <c r="G38" s="2">
        <f>6-sus_responses.csv!G36</f>
        <v>4</v>
      </c>
      <c r="H38" s="2">
        <f>sus_responses.csv!H36</f>
        <v>4</v>
      </c>
      <c r="I38" s="2">
        <f>6-sus_responses.csv!I36</f>
        <v>4</v>
      </c>
      <c r="J38" s="2">
        <f>sus_responses.csv!J36</f>
        <v>4</v>
      </c>
      <c r="K38" s="2">
        <f>6-sus_responses.csv!K36</f>
        <v>5</v>
      </c>
      <c r="L38" s="2">
        <f t="shared" si="2"/>
        <v>77.5</v>
      </c>
      <c r="M38" s="2">
        <f t="shared" si="3"/>
        <v>41</v>
      </c>
      <c r="N38" s="2"/>
      <c r="O38" s="2" t="str">
        <f>sus_responses.csv!A36</f>
        <v>R35</v>
      </c>
      <c r="P38" s="2">
        <f>sus_responses.csv!B36</f>
        <v>4</v>
      </c>
      <c r="Q38" s="2">
        <f>sus_responses.csv!C36</f>
        <v>2</v>
      </c>
      <c r="R38" s="2">
        <f>sus_responses.csv!D36</f>
        <v>4</v>
      </c>
      <c r="S38" s="2">
        <f>sus_responses.csv!E36</f>
        <v>2</v>
      </c>
      <c r="T38" s="2">
        <f>sus_responses.csv!F36</f>
        <v>4</v>
      </c>
      <c r="U38" s="2">
        <f>sus_responses.csv!G36</f>
        <v>2</v>
      </c>
      <c r="V38" s="2">
        <f>sus_responses.csv!H36</f>
        <v>4</v>
      </c>
      <c r="W38" s="2">
        <f>sus_responses.csv!I36</f>
        <v>2</v>
      </c>
      <c r="X38" s="2">
        <f>sus_responses.csv!J36</f>
        <v>4</v>
      </c>
      <c r="Y38" s="2">
        <f>sus_responses.csv!K36</f>
        <v>1</v>
      </c>
    </row>
    <row r="39" spans="1:25" ht="16" customHeight="1" x14ac:dyDescent="0.2">
      <c r="A39" s="2" t="str">
        <f>sus_responses.csv!A37</f>
        <v>R36</v>
      </c>
      <c r="B39" s="2">
        <f>sus_responses.csv!B37</f>
        <v>4</v>
      </c>
      <c r="C39" s="2">
        <f>6-sus_responses.csv!C37</f>
        <v>4</v>
      </c>
      <c r="D39" s="2">
        <f>sus_responses.csv!D37</f>
        <v>4</v>
      </c>
      <c r="E39" s="2">
        <f>6-sus_responses.csv!E37</f>
        <v>4</v>
      </c>
      <c r="F39" s="2">
        <f>sus_responses.csv!F37</f>
        <v>4</v>
      </c>
      <c r="G39" s="2">
        <f>6-sus_responses.csv!G37</f>
        <v>4</v>
      </c>
      <c r="H39" s="2">
        <f>sus_responses.csv!H37</f>
        <v>4</v>
      </c>
      <c r="I39" s="2">
        <f>6-sus_responses.csv!I37</f>
        <v>4</v>
      </c>
      <c r="J39" s="2">
        <f>sus_responses.csv!J37</f>
        <v>4</v>
      </c>
      <c r="K39" s="2">
        <f>6-sus_responses.csv!K37</f>
        <v>4</v>
      </c>
      <c r="L39" s="2">
        <f t="shared" si="2"/>
        <v>75</v>
      </c>
      <c r="M39" s="2">
        <f t="shared" si="3"/>
        <v>40</v>
      </c>
      <c r="N39" s="2"/>
      <c r="O39" s="2" t="str">
        <f>sus_responses.csv!A37</f>
        <v>R36</v>
      </c>
      <c r="P39" s="2">
        <f>sus_responses.csv!B37</f>
        <v>4</v>
      </c>
      <c r="Q39" s="2">
        <f>sus_responses.csv!C37</f>
        <v>2</v>
      </c>
      <c r="R39" s="2">
        <f>sus_responses.csv!D37</f>
        <v>4</v>
      </c>
      <c r="S39" s="2">
        <f>sus_responses.csv!E37</f>
        <v>2</v>
      </c>
      <c r="T39" s="2">
        <f>sus_responses.csv!F37</f>
        <v>4</v>
      </c>
      <c r="U39" s="2">
        <f>sus_responses.csv!G37</f>
        <v>2</v>
      </c>
      <c r="V39" s="2">
        <f>sus_responses.csv!H37</f>
        <v>4</v>
      </c>
      <c r="W39" s="2">
        <f>sus_responses.csv!I37</f>
        <v>2</v>
      </c>
      <c r="X39" s="2">
        <f>sus_responses.csv!J37</f>
        <v>4</v>
      </c>
      <c r="Y39" s="2">
        <f>sus_responses.csv!K37</f>
        <v>2</v>
      </c>
    </row>
    <row r="40" spans="1:25" ht="16" customHeight="1" x14ac:dyDescent="0.2">
      <c r="A40" s="2" t="str">
        <f>sus_responses.csv!A38</f>
        <v>R37</v>
      </c>
      <c r="B40" s="2">
        <f>sus_responses.csv!B38</f>
        <v>4</v>
      </c>
      <c r="C40" s="2">
        <f>6-sus_responses.csv!C38</f>
        <v>4</v>
      </c>
      <c r="D40" s="2">
        <f>sus_responses.csv!D38</f>
        <v>5</v>
      </c>
      <c r="E40" s="2">
        <f>6-sus_responses.csv!E38</f>
        <v>5</v>
      </c>
      <c r="F40" s="2">
        <f>sus_responses.csv!F38</f>
        <v>5</v>
      </c>
      <c r="G40" s="2">
        <f>6-sus_responses.csv!G38</f>
        <v>4</v>
      </c>
      <c r="H40" s="2">
        <f>sus_responses.csv!H38</f>
        <v>4</v>
      </c>
      <c r="I40" s="2">
        <f>6-sus_responses.csv!I38</f>
        <v>4</v>
      </c>
      <c r="J40" s="2">
        <f>sus_responses.csv!J38</f>
        <v>4</v>
      </c>
      <c r="K40" s="2">
        <f>6-sus_responses.csv!K38</f>
        <v>4</v>
      </c>
      <c r="L40" s="2">
        <f t="shared" si="2"/>
        <v>82.5</v>
      </c>
      <c r="M40" s="2">
        <f t="shared" si="3"/>
        <v>43</v>
      </c>
      <c r="N40" s="2"/>
      <c r="O40" s="2" t="str">
        <f>sus_responses.csv!A38</f>
        <v>R37</v>
      </c>
      <c r="P40" s="2">
        <f>sus_responses.csv!B38</f>
        <v>4</v>
      </c>
      <c r="Q40" s="2">
        <f>sus_responses.csv!C38</f>
        <v>2</v>
      </c>
      <c r="R40" s="2">
        <f>sus_responses.csv!D38</f>
        <v>5</v>
      </c>
      <c r="S40" s="2">
        <f>sus_responses.csv!E38</f>
        <v>1</v>
      </c>
      <c r="T40" s="2">
        <f>sus_responses.csv!F38</f>
        <v>5</v>
      </c>
      <c r="U40" s="2">
        <f>sus_responses.csv!G38</f>
        <v>2</v>
      </c>
      <c r="V40" s="2">
        <f>sus_responses.csv!H38</f>
        <v>4</v>
      </c>
      <c r="W40" s="2">
        <f>sus_responses.csv!I38</f>
        <v>2</v>
      </c>
      <c r="X40" s="2">
        <f>sus_responses.csv!J38</f>
        <v>4</v>
      </c>
      <c r="Y40" s="2">
        <f>sus_responses.csv!K38</f>
        <v>2</v>
      </c>
    </row>
    <row r="41" spans="1:25" ht="16" customHeight="1" x14ac:dyDescent="0.2">
      <c r="A41" s="2" t="str">
        <f>sus_responses.csv!A39</f>
        <v>R38</v>
      </c>
      <c r="B41" s="2">
        <f>sus_responses.csv!B39</f>
        <v>4</v>
      </c>
      <c r="C41" s="2">
        <f>6-sus_responses.csv!C39</f>
        <v>4</v>
      </c>
      <c r="D41" s="2">
        <f>sus_responses.csv!D39</f>
        <v>4</v>
      </c>
      <c r="E41" s="2">
        <f>6-sus_responses.csv!E39</f>
        <v>4</v>
      </c>
      <c r="F41" s="2">
        <f>sus_responses.csv!F39</f>
        <v>5</v>
      </c>
      <c r="G41" s="2">
        <f>6-sus_responses.csv!G39</f>
        <v>5</v>
      </c>
      <c r="H41" s="2">
        <f>sus_responses.csv!H39</f>
        <v>4</v>
      </c>
      <c r="I41" s="2">
        <f>6-sus_responses.csv!I39</f>
        <v>4</v>
      </c>
      <c r="J41" s="2">
        <f>sus_responses.csv!J39</f>
        <v>4</v>
      </c>
      <c r="K41" s="2">
        <f>6-sus_responses.csv!K39</f>
        <v>4</v>
      </c>
      <c r="L41" s="2">
        <f t="shared" si="2"/>
        <v>80</v>
      </c>
      <c r="M41" s="2">
        <f t="shared" si="3"/>
        <v>42</v>
      </c>
      <c r="N41" s="2"/>
      <c r="O41" s="2" t="str">
        <f>sus_responses.csv!A39</f>
        <v>R38</v>
      </c>
      <c r="P41" s="2">
        <f>sus_responses.csv!B39</f>
        <v>4</v>
      </c>
      <c r="Q41" s="2">
        <f>sus_responses.csv!C39</f>
        <v>2</v>
      </c>
      <c r="R41" s="2">
        <f>sus_responses.csv!D39</f>
        <v>4</v>
      </c>
      <c r="S41" s="2">
        <f>sus_responses.csv!E39</f>
        <v>2</v>
      </c>
      <c r="T41" s="2">
        <f>sus_responses.csv!F39</f>
        <v>5</v>
      </c>
      <c r="U41" s="2">
        <f>sus_responses.csv!G39</f>
        <v>1</v>
      </c>
      <c r="V41" s="2">
        <f>sus_responses.csv!H39</f>
        <v>4</v>
      </c>
      <c r="W41" s="2">
        <f>sus_responses.csv!I39</f>
        <v>2</v>
      </c>
      <c r="X41" s="2">
        <f>sus_responses.csv!J39</f>
        <v>4</v>
      </c>
      <c r="Y41" s="2">
        <f>sus_responses.csv!K39</f>
        <v>2</v>
      </c>
    </row>
    <row r="42" spans="1:25" ht="16" customHeight="1" x14ac:dyDescent="0.2">
      <c r="A42" s="2" t="str">
        <f>sus_responses.csv!A40</f>
        <v>R39</v>
      </c>
      <c r="B42" s="2">
        <f>sus_responses.csv!B40</f>
        <v>5</v>
      </c>
      <c r="C42" s="2">
        <f>6-sus_responses.csv!C40</f>
        <v>4</v>
      </c>
      <c r="D42" s="2">
        <f>sus_responses.csv!D40</f>
        <v>4</v>
      </c>
      <c r="E42" s="2">
        <f>6-sus_responses.csv!E40</f>
        <v>4</v>
      </c>
      <c r="F42" s="2">
        <f>sus_responses.csv!F40</f>
        <v>4</v>
      </c>
      <c r="G42" s="2">
        <f>6-sus_responses.csv!G40</f>
        <v>4</v>
      </c>
      <c r="H42" s="2">
        <f>sus_responses.csv!H40</f>
        <v>4</v>
      </c>
      <c r="I42" s="2">
        <f>6-sus_responses.csv!I40</f>
        <v>4</v>
      </c>
      <c r="J42" s="2">
        <f>sus_responses.csv!J40</f>
        <v>4</v>
      </c>
      <c r="K42" s="2">
        <f>6-sus_responses.csv!K40</f>
        <v>4</v>
      </c>
      <c r="L42" s="2">
        <f t="shared" si="2"/>
        <v>77.5</v>
      </c>
      <c r="M42" s="2">
        <f t="shared" si="3"/>
        <v>41</v>
      </c>
      <c r="N42" s="2"/>
      <c r="O42" s="2" t="str">
        <f>sus_responses.csv!A40</f>
        <v>R39</v>
      </c>
      <c r="P42" s="2">
        <f>sus_responses.csv!B40</f>
        <v>5</v>
      </c>
      <c r="Q42" s="2">
        <f>sus_responses.csv!C40</f>
        <v>2</v>
      </c>
      <c r="R42" s="2">
        <f>sus_responses.csv!D40</f>
        <v>4</v>
      </c>
      <c r="S42" s="2">
        <f>sus_responses.csv!E40</f>
        <v>2</v>
      </c>
      <c r="T42" s="2">
        <f>sus_responses.csv!F40</f>
        <v>4</v>
      </c>
      <c r="U42" s="2">
        <f>sus_responses.csv!G40</f>
        <v>2</v>
      </c>
      <c r="V42" s="2">
        <f>sus_responses.csv!H40</f>
        <v>4</v>
      </c>
      <c r="W42" s="2">
        <f>sus_responses.csv!I40</f>
        <v>2</v>
      </c>
      <c r="X42" s="2">
        <f>sus_responses.csv!J40</f>
        <v>4</v>
      </c>
      <c r="Y42" s="2">
        <f>sus_responses.csv!K40</f>
        <v>2</v>
      </c>
    </row>
    <row r="43" spans="1:25" ht="16" customHeight="1" x14ac:dyDescent="0.2">
      <c r="A43" s="2" t="str">
        <f>sus_responses.csv!A41</f>
        <v>R40</v>
      </c>
      <c r="B43" s="2">
        <f>sus_responses.csv!B41</f>
        <v>4</v>
      </c>
      <c r="C43" s="2">
        <f>6-sus_responses.csv!C41</f>
        <v>5</v>
      </c>
      <c r="D43" s="2">
        <f>sus_responses.csv!D41</f>
        <v>5</v>
      </c>
      <c r="E43" s="2">
        <f>6-sus_responses.csv!E41</f>
        <v>4</v>
      </c>
      <c r="F43" s="2">
        <f>sus_responses.csv!F41</f>
        <v>4</v>
      </c>
      <c r="G43" s="2">
        <f>6-sus_responses.csv!G41</f>
        <v>4</v>
      </c>
      <c r="H43" s="2">
        <f>sus_responses.csv!H41</f>
        <v>5</v>
      </c>
      <c r="I43" s="2">
        <f>6-sus_responses.csv!I41</f>
        <v>4</v>
      </c>
      <c r="J43" s="2">
        <f>sus_responses.csv!J41</f>
        <v>5</v>
      </c>
      <c r="K43" s="2">
        <f>6-sus_responses.csv!K41</f>
        <v>4</v>
      </c>
      <c r="L43" s="2">
        <f t="shared" si="2"/>
        <v>85</v>
      </c>
      <c r="M43" s="2">
        <f t="shared" si="3"/>
        <v>44</v>
      </c>
      <c r="N43" s="2"/>
      <c r="O43" s="2" t="str">
        <f>sus_responses.csv!A41</f>
        <v>R40</v>
      </c>
      <c r="P43" s="2">
        <f>sus_responses.csv!B41</f>
        <v>4</v>
      </c>
      <c r="Q43" s="2">
        <f>sus_responses.csv!C41</f>
        <v>1</v>
      </c>
      <c r="R43" s="2">
        <f>sus_responses.csv!D41</f>
        <v>5</v>
      </c>
      <c r="S43" s="2">
        <f>sus_responses.csv!E41</f>
        <v>2</v>
      </c>
      <c r="T43" s="2">
        <f>sus_responses.csv!F41</f>
        <v>4</v>
      </c>
      <c r="U43" s="2">
        <f>sus_responses.csv!G41</f>
        <v>2</v>
      </c>
      <c r="V43" s="2">
        <f>sus_responses.csv!H41</f>
        <v>5</v>
      </c>
      <c r="W43" s="2">
        <f>sus_responses.csv!I41</f>
        <v>2</v>
      </c>
      <c r="X43" s="2">
        <f>sus_responses.csv!J41</f>
        <v>5</v>
      </c>
      <c r="Y43" s="2">
        <f>sus_responses.csv!K41</f>
        <v>2</v>
      </c>
    </row>
    <row r="44" spans="1:25" ht="16" customHeight="1" x14ac:dyDescent="0.2">
      <c r="A44" s="2" t="str">
        <f>sus_responses.csv!A42</f>
        <v>R41</v>
      </c>
      <c r="B44" s="2">
        <f>sus_responses.csv!B42</f>
        <v>3</v>
      </c>
      <c r="C44" s="2">
        <f>6-sus_responses.csv!C42</f>
        <v>3</v>
      </c>
      <c r="D44" s="2">
        <f>sus_responses.csv!D42</f>
        <v>3</v>
      </c>
      <c r="E44" s="2">
        <f>6-sus_responses.csv!E42</f>
        <v>3</v>
      </c>
      <c r="F44" s="2">
        <f>sus_responses.csv!F42</f>
        <v>3</v>
      </c>
      <c r="G44" s="2">
        <f>6-sus_responses.csv!G42</f>
        <v>4</v>
      </c>
      <c r="H44" s="2">
        <f>sus_responses.csv!H42</f>
        <v>3</v>
      </c>
      <c r="I44" s="2">
        <f>6-sus_responses.csv!I42</f>
        <v>3</v>
      </c>
      <c r="J44" s="2">
        <f>sus_responses.csv!J42</f>
        <v>3</v>
      </c>
      <c r="K44" s="2">
        <f>6-sus_responses.csv!K42</f>
        <v>3</v>
      </c>
      <c r="L44" s="2">
        <f t="shared" si="2"/>
        <v>52.5</v>
      </c>
      <c r="M44" s="2">
        <f t="shared" si="3"/>
        <v>31</v>
      </c>
      <c r="N44" s="2"/>
      <c r="O44" s="2" t="str">
        <f>sus_responses.csv!A42</f>
        <v>R41</v>
      </c>
      <c r="P44" s="2">
        <f>sus_responses.csv!B42</f>
        <v>3</v>
      </c>
      <c r="Q44" s="2">
        <f>sus_responses.csv!C42</f>
        <v>3</v>
      </c>
      <c r="R44" s="2">
        <f>sus_responses.csv!D42</f>
        <v>3</v>
      </c>
      <c r="S44" s="2">
        <f>sus_responses.csv!E42</f>
        <v>3</v>
      </c>
      <c r="T44" s="2">
        <f>sus_responses.csv!F42</f>
        <v>3</v>
      </c>
      <c r="U44" s="2">
        <f>sus_responses.csv!G42</f>
        <v>2</v>
      </c>
      <c r="V44" s="2">
        <f>sus_responses.csv!H42</f>
        <v>3</v>
      </c>
      <c r="W44" s="2">
        <f>sus_responses.csv!I42</f>
        <v>3</v>
      </c>
      <c r="X44" s="2">
        <f>sus_responses.csv!J42</f>
        <v>3</v>
      </c>
      <c r="Y44" s="2">
        <f>sus_responses.csv!K42</f>
        <v>3</v>
      </c>
    </row>
    <row r="45" spans="1:25" ht="16" customHeight="1" x14ac:dyDescent="0.2">
      <c r="A45" s="2" t="str">
        <f>sus_responses.csv!A43</f>
        <v>R42</v>
      </c>
      <c r="B45" s="2">
        <f>sus_responses.csv!B43</f>
        <v>4</v>
      </c>
      <c r="C45" s="2">
        <f>6-sus_responses.csv!C43</f>
        <v>3</v>
      </c>
      <c r="D45" s="2">
        <f>sus_responses.csv!D43</f>
        <v>3</v>
      </c>
      <c r="E45" s="2">
        <f>6-sus_responses.csv!E43</f>
        <v>3</v>
      </c>
      <c r="F45" s="2">
        <f>sus_responses.csv!F43</f>
        <v>3</v>
      </c>
      <c r="G45" s="2">
        <f>6-sus_responses.csv!G43</f>
        <v>4</v>
      </c>
      <c r="H45" s="2">
        <f>sus_responses.csv!H43</f>
        <v>3</v>
      </c>
      <c r="I45" s="2">
        <f>6-sus_responses.csv!I43</f>
        <v>4</v>
      </c>
      <c r="J45" s="2">
        <f>sus_responses.csv!J43</f>
        <v>3</v>
      </c>
      <c r="K45" s="2">
        <f>6-sus_responses.csv!K43</f>
        <v>3</v>
      </c>
      <c r="L45" s="2">
        <f t="shared" si="2"/>
        <v>57.5</v>
      </c>
      <c r="M45" s="2">
        <f t="shared" si="3"/>
        <v>33</v>
      </c>
      <c r="N45" s="2"/>
      <c r="O45" s="2" t="str">
        <f>sus_responses.csv!A43</f>
        <v>R42</v>
      </c>
      <c r="P45" s="2">
        <f>sus_responses.csv!B43</f>
        <v>4</v>
      </c>
      <c r="Q45" s="2">
        <f>sus_responses.csv!C43</f>
        <v>3</v>
      </c>
      <c r="R45" s="2">
        <f>sus_responses.csv!D43</f>
        <v>3</v>
      </c>
      <c r="S45" s="2">
        <f>sus_responses.csv!E43</f>
        <v>3</v>
      </c>
      <c r="T45" s="2">
        <f>sus_responses.csv!F43</f>
        <v>3</v>
      </c>
      <c r="U45" s="2">
        <f>sus_responses.csv!G43</f>
        <v>2</v>
      </c>
      <c r="V45" s="2">
        <f>sus_responses.csv!H43</f>
        <v>3</v>
      </c>
      <c r="W45" s="2">
        <f>sus_responses.csv!I43</f>
        <v>2</v>
      </c>
      <c r="X45" s="2">
        <f>sus_responses.csv!J43</f>
        <v>3</v>
      </c>
      <c r="Y45" s="2">
        <f>sus_responses.csv!K43</f>
        <v>3</v>
      </c>
    </row>
    <row r="46" spans="1:25" ht="16" customHeight="1" x14ac:dyDescent="0.2">
      <c r="A46" s="2" t="str">
        <f>sus_responses.csv!A44</f>
        <v>R43</v>
      </c>
      <c r="B46" s="2">
        <f>sus_responses.csv!B44</f>
        <v>3</v>
      </c>
      <c r="C46" s="2">
        <f>6-sus_responses.csv!C44</f>
        <v>3</v>
      </c>
      <c r="D46" s="2">
        <f>sus_responses.csv!D44</f>
        <v>3</v>
      </c>
      <c r="E46" s="2">
        <f>6-sus_responses.csv!E44</f>
        <v>4</v>
      </c>
      <c r="F46" s="2">
        <f>sus_responses.csv!F44</f>
        <v>3</v>
      </c>
      <c r="G46" s="2">
        <f>6-sus_responses.csv!G44</f>
        <v>3</v>
      </c>
      <c r="H46" s="2">
        <f>sus_responses.csv!H44</f>
        <v>3</v>
      </c>
      <c r="I46" s="2">
        <f>6-sus_responses.csv!I44</f>
        <v>4</v>
      </c>
      <c r="J46" s="2">
        <f>sus_responses.csv!J44</f>
        <v>4</v>
      </c>
      <c r="K46" s="2">
        <f>6-sus_responses.csv!K44</f>
        <v>3</v>
      </c>
      <c r="L46" s="2">
        <f t="shared" si="2"/>
        <v>57.5</v>
      </c>
      <c r="M46" s="2">
        <f t="shared" si="3"/>
        <v>33</v>
      </c>
      <c r="N46" s="2"/>
      <c r="O46" s="2" t="str">
        <f>sus_responses.csv!A44</f>
        <v>R43</v>
      </c>
      <c r="P46" s="2">
        <f>sus_responses.csv!B44</f>
        <v>3</v>
      </c>
      <c r="Q46" s="2">
        <f>sus_responses.csv!C44</f>
        <v>3</v>
      </c>
      <c r="R46" s="2">
        <f>sus_responses.csv!D44</f>
        <v>3</v>
      </c>
      <c r="S46" s="2">
        <f>sus_responses.csv!E44</f>
        <v>2</v>
      </c>
      <c r="T46" s="2">
        <f>sus_responses.csv!F44</f>
        <v>3</v>
      </c>
      <c r="U46" s="2">
        <f>sus_responses.csv!G44</f>
        <v>3</v>
      </c>
      <c r="V46" s="2">
        <f>sus_responses.csv!H44</f>
        <v>3</v>
      </c>
      <c r="W46" s="2">
        <f>sus_responses.csv!I44</f>
        <v>2</v>
      </c>
      <c r="X46" s="2">
        <f>sus_responses.csv!J44</f>
        <v>4</v>
      </c>
      <c r="Y46" s="2">
        <f>sus_responses.csv!K44</f>
        <v>3</v>
      </c>
    </row>
    <row r="47" spans="1:25" ht="16" customHeight="1" x14ac:dyDescent="0.2">
      <c r="A47" s="2" t="str">
        <f>sus_responses.csv!A45</f>
        <v>R44</v>
      </c>
      <c r="B47" s="2">
        <f>sus_responses.csv!B45</f>
        <v>3</v>
      </c>
      <c r="C47" s="2">
        <f>6-sus_responses.csv!C45</f>
        <v>3</v>
      </c>
      <c r="D47" s="2">
        <f>sus_responses.csv!D45</f>
        <v>4</v>
      </c>
      <c r="E47" s="2">
        <f>6-sus_responses.csv!E45</f>
        <v>3</v>
      </c>
      <c r="F47" s="2">
        <f>sus_responses.csv!F45</f>
        <v>4</v>
      </c>
      <c r="G47" s="2">
        <f>6-sus_responses.csv!G45</f>
        <v>3</v>
      </c>
      <c r="H47" s="2">
        <f>sus_responses.csv!H45</f>
        <v>3</v>
      </c>
      <c r="I47" s="2">
        <f>6-sus_responses.csv!I45</f>
        <v>4</v>
      </c>
      <c r="J47" s="2">
        <f>sus_responses.csv!J45</f>
        <v>3</v>
      </c>
      <c r="K47" s="2">
        <f>6-sus_responses.csv!K45</f>
        <v>4</v>
      </c>
      <c r="L47" s="2">
        <f t="shared" si="2"/>
        <v>60</v>
      </c>
      <c r="M47" s="2">
        <f t="shared" si="3"/>
        <v>34</v>
      </c>
      <c r="N47" s="2"/>
      <c r="O47" s="2" t="str">
        <f>sus_responses.csv!A45</f>
        <v>R44</v>
      </c>
      <c r="P47" s="2">
        <f>sus_responses.csv!B45</f>
        <v>3</v>
      </c>
      <c r="Q47" s="2">
        <f>sus_responses.csv!C45</f>
        <v>3</v>
      </c>
      <c r="R47" s="2">
        <f>sus_responses.csv!D45</f>
        <v>4</v>
      </c>
      <c r="S47" s="2">
        <f>sus_responses.csv!E45</f>
        <v>3</v>
      </c>
      <c r="T47" s="2">
        <f>sus_responses.csv!F45</f>
        <v>4</v>
      </c>
      <c r="U47" s="2">
        <f>sus_responses.csv!G45</f>
        <v>3</v>
      </c>
      <c r="V47" s="2">
        <f>sus_responses.csv!H45</f>
        <v>3</v>
      </c>
      <c r="W47" s="2">
        <f>sus_responses.csv!I45</f>
        <v>2</v>
      </c>
      <c r="X47" s="2">
        <f>sus_responses.csv!J45</f>
        <v>3</v>
      </c>
      <c r="Y47" s="2">
        <f>sus_responses.csv!K45</f>
        <v>2</v>
      </c>
    </row>
    <row r="48" spans="1:25" ht="16" customHeight="1" x14ac:dyDescent="0.2">
      <c r="A48" s="2" t="str">
        <f>sus_responses.csv!A46</f>
        <v>R45</v>
      </c>
      <c r="B48" s="2">
        <f>sus_responses.csv!B46</f>
        <v>4</v>
      </c>
      <c r="C48" s="2">
        <f>6-sus_responses.csv!C46</f>
        <v>4</v>
      </c>
      <c r="D48" s="2">
        <f>sus_responses.csv!D46</f>
        <v>3</v>
      </c>
      <c r="E48" s="2">
        <f>6-sus_responses.csv!E46</f>
        <v>3</v>
      </c>
      <c r="F48" s="2">
        <f>sus_responses.csv!F46</f>
        <v>3</v>
      </c>
      <c r="G48" s="2">
        <f>6-sus_responses.csv!G46</f>
        <v>3</v>
      </c>
      <c r="H48" s="2">
        <f>sus_responses.csv!H46</f>
        <v>3</v>
      </c>
      <c r="I48" s="2">
        <f>6-sus_responses.csv!I46</f>
        <v>4</v>
      </c>
      <c r="J48" s="2">
        <f>sus_responses.csv!J46</f>
        <v>3</v>
      </c>
      <c r="K48" s="2">
        <f>6-sus_responses.csv!K46</f>
        <v>4</v>
      </c>
      <c r="L48" s="2">
        <f t="shared" si="2"/>
        <v>60</v>
      </c>
      <c r="M48" s="2">
        <f t="shared" si="3"/>
        <v>34</v>
      </c>
      <c r="N48" s="2"/>
      <c r="O48" s="2" t="str">
        <f>sus_responses.csv!A46</f>
        <v>R45</v>
      </c>
      <c r="P48" s="2">
        <f>sus_responses.csv!B46</f>
        <v>4</v>
      </c>
      <c r="Q48" s="2">
        <f>sus_responses.csv!C46</f>
        <v>2</v>
      </c>
      <c r="R48" s="2">
        <f>sus_responses.csv!D46</f>
        <v>3</v>
      </c>
      <c r="S48" s="2">
        <f>sus_responses.csv!E46</f>
        <v>3</v>
      </c>
      <c r="T48" s="2">
        <f>sus_responses.csv!F46</f>
        <v>3</v>
      </c>
      <c r="U48" s="2">
        <f>sus_responses.csv!G46</f>
        <v>3</v>
      </c>
      <c r="V48" s="2">
        <f>sus_responses.csv!H46</f>
        <v>3</v>
      </c>
      <c r="W48" s="2">
        <f>sus_responses.csv!I46</f>
        <v>2</v>
      </c>
      <c r="X48" s="2">
        <f>sus_responses.csv!J46</f>
        <v>3</v>
      </c>
      <c r="Y48" s="2">
        <f>sus_responses.csv!K46</f>
        <v>2</v>
      </c>
    </row>
    <row r="49" spans="1:25" ht="16" customHeight="1" x14ac:dyDescent="0.2">
      <c r="A49" s="2" t="str">
        <f>sus_responses.csv!A47</f>
        <v>R46</v>
      </c>
      <c r="B49" s="2">
        <f>sus_responses.csv!B47</f>
        <v>3</v>
      </c>
      <c r="C49" s="2">
        <f>6-sus_responses.csv!C47</f>
        <v>4</v>
      </c>
      <c r="D49" s="2">
        <f>sus_responses.csv!D47</f>
        <v>3</v>
      </c>
      <c r="E49" s="2">
        <f>6-sus_responses.csv!E47</f>
        <v>3</v>
      </c>
      <c r="F49" s="2">
        <f>sus_responses.csv!F47</f>
        <v>3</v>
      </c>
      <c r="G49" s="2">
        <f>6-sus_responses.csv!G47</f>
        <v>3</v>
      </c>
      <c r="H49" s="2">
        <f>sus_responses.csv!H47</f>
        <v>3</v>
      </c>
      <c r="I49" s="2">
        <f>6-sus_responses.csv!I47</f>
        <v>3</v>
      </c>
      <c r="J49" s="2">
        <f>sus_responses.csv!J47</f>
        <v>3</v>
      </c>
      <c r="K49" s="2">
        <f>6-sus_responses.csv!K47</f>
        <v>3</v>
      </c>
      <c r="L49" s="2">
        <f t="shared" si="2"/>
        <v>52.5</v>
      </c>
      <c r="M49" s="2">
        <f t="shared" si="3"/>
        <v>31</v>
      </c>
      <c r="N49" s="2"/>
      <c r="O49" s="2" t="str">
        <f>sus_responses.csv!A47</f>
        <v>R46</v>
      </c>
      <c r="P49" s="2">
        <f>sus_responses.csv!B47</f>
        <v>3</v>
      </c>
      <c r="Q49" s="2">
        <f>sus_responses.csv!C47</f>
        <v>2</v>
      </c>
      <c r="R49" s="2">
        <f>sus_responses.csv!D47</f>
        <v>3</v>
      </c>
      <c r="S49" s="2">
        <f>sus_responses.csv!E47</f>
        <v>3</v>
      </c>
      <c r="T49" s="2">
        <f>sus_responses.csv!F47</f>
        <v>3</v>
      </c>
      <c r="U49" s="2">
        <f>sus_responses.csv!G47</f>
        <v>3</v>
      </c>
      <c r="V49" s="2">
        <f>sus_responses.csv!H47</f>
        <v>3</v>
      </c>
      <c r="W49" s="2">
        <f>sus_responses.csv!I47</f>
        <v>3</v>
      </c>
      <c r="X49" s="2">
        <f>sus_responses.csv!J47</f>
        <v>3</v>
      </c>
      <c r="Y49" s="2">
        <f>sus_responses.csv!K47</f>
        <v>3</v>
      </c>
    </row>
    <row r="50" spans="1:25" ht="16" customHeight="1" x14ac:dyDescent="0.2">
      <c r="A50" s="2" t="str">
        <f>sus_responses.csv!A48</f>
        <v>R47</v>
      </c>
      <c r="B50" s="2">
        <f>sus_responses.csv!B48</f>
        <v>3</v>
      </c>
      <c r="C50" s="2">
        <f>6-sus_responses.csv!C48</f>
        <v>3</v>
      </c>
      <c r="D50" s="2">
        <f>sus_responses.csv!D48</f>
        <v>4</v>
      </c>
      <c r="E50" s="2">
        <f>6-sus_responses.csv!E48</f>
        <v>3</v>
      </c>
      <c r="F50" s="2">
        <f>sus_responses.csv!F48</f>
        <v>3</v>
      </c>
      <c r="G50" s="2">
        <f>6-sus_responses.csv!G48</f>
        <v>3</v>
      </c>
      <c r="H50" s="2">
        <f>sus_responses.csv!H48</f>
        <v>3</v>
      </c>
      <c r="I50" s="2">
        <f>6-sus_responses.csv!I48</f>
        <v>3</v>
      </c>
      <c r="J50" s="2">
        <f>sus_responses.csv!J48</f>
        <v>3</v>
      </c>
      <c r="K50" s="2">
        <f>6-sus_responses.csv!K48</f>
        <v>3</v>
      </c>
      <c r="L50" s="2">
        <f t="shared" si="2"/>
        <v>52.5</v>
      </c>
      <c r="M50" s="2">
        <f t="shared" si="3"/>
        <v>31</v>
      </c>
      <c r="N50" s="2"/>
      <c r="O50" s="2" t="str">
        <f>sus_responses.csv!A48</f>
        <v>R47</v>
      </c>
      <c r="P50" s="2">
        <f>sus_responses.csv!B48</f>
        <v>3</v>
      </c>
      <c r="Q50" s="2">
        <f>sus_responses.csv!C48</f>
        <v>3</v>
      </c>
      <c r="R50" s="2">
        <f>sus_responses.csv!D48</f>
        <v>4</v>
      </c>
      <c r="S50" s="2">
        <f>sus_responses.csv!E48</f>
        <v>3</v>
      </c>
      <c r="T50" s="2">
        <f>sus_responses.csv!F48</f>
        <v>3</v>
      </c>
      <c r="U50" s="2">
        <f>sus_responses.csv!G48</f>
        <v>3</v>
      </c>
      <c r="V50" s="2">
        <f>sus_responses.csv!H48</f>
        <v>3</v>
      </c>
      <c r="W50" s="2">
        <f>sus_responses.csv!I48</f>
        <v>3</v>
      </c>
      <c r="X50" s="2">
        <f>sus_responses.csv!J48</f>
        <v>3</v>
      </c>
      <c r="Y50" s="2">
        <f>sus_responses.csv!K48</f>
        <v>3</v>
      </c>
    </row>
    <row r="51" spans="1:25" ht="16" customHeight="1" x14ac:dyDescent="0.2">
      <c r="A51" s="2" t="str">
        <f>sus_responses.csv!A49</f>
        <v>R48</v>
      </c>
      <c r="B51" s="2">
        <f>sus_responses.csv!B49</f>
        <v>4</v>
      </c>
      <c r="C51" s="2">
        <f>6-sus_responses.csv!C49</f>
        <v>3</v>
      </c>
      <c r="D51" s="2">
        <f>sus_responses.csv!D49</f>
        <v>3</v>
      </c>
      <c r="E51" s="2">
        <f>6-sus_responses.csv!E49</f>
        <v>3</v>
      </c>
      <c r="F51" s="2">
        <f>sus_responses.csv!F49</f>
        <v>3</v>
      </c>
      <c r="G51" s="2">
        <f>6-sus_responses.csv!G49</f>
        <v>3</v>
      </c>
      <c r="H51" s="2">
        <f>sus_responses.csv!H49</f>
        <v>3</v>
      </c>
      <c r="I51" s="2">
        <f>6-sus_responses.csv!I49</f>
        <v>3</v>
      </c>
      <c r="J51" s="2">
        <f>sus_responses.csv!J49</f>
        <v>3</v>
      </c>
      <c r="K51" s="2">
        <f>6-sus_responses.csv!K49</f>
        <v>3</v>
      </c>
      <c r="L51" s="2">
        <f t="shared" si="2"/>
        <v>52.5</v>
      </c>
      <c r="M51" s="2">
        <f t="shared" si="3"/>
        <v>31</v>
      </c>
      <c r="N51" s="2"/>
      <c r="O51" s="2" t="str">
        <f>sus_responses.csv!A49</f>
        <v>R48</v>
      </c>
      <c r="P51" s="2">
        <f>sus_responses.csv!B49</f>
        <v>4</v>
      </c>
      <c r="Q51" s="2">
        <f>sus_responses.csv!C49</f>
        <v>3</v>
      </c>
      <c r="R51" s="2">
        <f>sus_responses.csv!D49</f>
        <v>3</v>
      </c>
      <c r="S51" s="2">
        <f>sus_responses.csv!E49</f>
        <v>3</v>
      </c>
      <c r="T51" s="2">
        <f>sus_responses.csv!F49</f>
        <v>3</v>
      </c>
      <c r="U51" s="2">
        <f>sus_responses.csv!G49</f>
        <v>3</v>
      </c>
      <c r="V51" s="2">
        <f>sus_responses.csv!H49</f>
        <v>3</v>
      </c>
      <c r="W51" s="2">
        <f>sus_responses.csv!I49</f>
        <v>3</v>
      </c>
      <c r="X51" s="2">
        <f>sus_responses.csv!J49</f>
        <v>3</v>
      </c>
      <c r="Y51" s="2">
        <f>sus_responses.csv!K49</f>
        <v>3</v>
      </c>
    </row>
    <row r="52" spans="1:25" ht="16" customHeight="1" x14ac:dyDescent="0.2">
      <c r="A52" s="2" t="str">
        <f>sus_responses.csv!A50</f>
        <v>R49</v>
      </c>
      <c r="B52" s="2">
        <f>sus_responses.csv!B50</f>
        <v>3</v>
      </c>
      <c r="C52" s="2">
        <f>6-sus_responses.csv!C50</f>
        <v>3</v>
      </c>
      <c r="D52" s="2">
        <f>sus_responses.csv!D50</f>
        <v>4</v>
      </c>
      <c r="E52" s="2">
        <f>6-sus_responses.csv!E50</f>
        <v>3</v>
      </c>
      <c r="F52" s="2">
        <f>sus_responses.csv!F50</f>
        <v>4</v>
      </c>
      <c r="G52" s="2">
        <f>6-sus_responses.csv!G50</f>
        <v>3</v>
      </c>
      <c r="H52" s="2">
        <f>sus_responses.csv!H50</f>
        <v>3</v>
      </c>
      <c r="I52" s="2">
        <f>6-sus_responses.csv!I50</f>
        <v>4</v>
      </c>
      <c r="J52" s="2">
        <f>sus_responses.csv!J50</f>
        <v>4</v>
      </c>
      <c r="K52" s="2">
        <f>6-sus_responses.csv!K50</f>
        <v>4</v>
      </c>
      <c r="L52" s="2">
        <f t="shared" si="2"/>
        <v>62.5</v>
      </c>
      <c r="M52" s="2">
        <f t="shared" si="3"/>
        <v>35</v>
      </c>
      <c r="N52" s="2"/>
      <c r="O52" s="2" t="str">
        <f>sus_responses.csv!A50</f>
        <v>R49</v>
      </c>
      <c r="P52" s="2">
        <f>sus_responses.csv!B50</f>
        <v>3</v>
      </c>
      <c r="Q52" s="2">
        <f>sus_responses.csv!C50</f>
        <v>3</v>
      </c>
      <c r="R52" s="2">
        <f>sus_responses.csv!D50</f>
        <v>4</v>
      </c>
      <c r="S52" s="2">
        <f>sus_responses.csv!E50</f>
        <v>3</v>
      </c>
      <c r="T52" s="2">
        <f>sus_responses.csv!F50</f>
        <v>4</v>
      </c>
      <c r="U52" s="2">
        <f>sus_responses.csv!G50</f>
        <v>3</v>
      </c>
      <c r="V52" s="2">
        <f>sus_responses.csv!H50</f>
        <v>3</v>
      </c>
      <c r="W52" s="2">
        <f>sus_responses.csv!I50</f>
        <v>2</v>
      </c>
      <c r="X52" s="2">
        <f>sus_responses.csv!J50</f>
        <v>4</v>
      </c>
      <c r="Y52" s="2">
        <f>sus_responses.csv!K50</f>
        <v>2</v>
      </c>
    </row>
    <row r="53" spans="1:25" ht="16" customHeight="1" x14ac:dyDescent="0.2">
      <c r="A53" s="2" t="str">
        <f>sus_responses.csv!A51</f>
        <v>R50</v>
      </c>
      <c r="B53" s="2">
        <f>sus_responses.csv!B51</f>
        <v>4</v>
      </c>
      <c r="C53" s="2">
        <f>6-sus_responses.csv!C51</f>
        <v>3</v>
      </c>
      <c r="D53" s="2">
        <f>sus_responses.csv!D51</f>
        <v>3</v>
      </c>
      <c r="E53" s="2">
        <f>6-sus_responses.csv!E51</f>
        <v>3</v>
      </c>
      <c r="F53" s="2">
        <f>sus_responses.csv!F51</f>
        <v>3</v>
      </c>
      <c r="G53" s="2">
        <f>6-sus_responses.csv!G51</f>
        <v>4</v>
      </c>
      <c r="H53" s="2">
        <f>sus_responses.csv!H51</f>
        <v>3</v>
      </c>
      <c r="I53" s="2">
        <f>6-sus_responses.csv!I51</f>
        <v>3</v>
      </c>
      <c r="J53" s="2">
        <f>sus_responses.csv!J51</f>
        <v>3</v>
      </c>
      <c r="K53" s="2">
        <f>6-sus_responses.csv!K51</f>
        <v>3</v>
      </c>
      <c r="L53" s="2">
        <f t="shared" si="2"/>
        <v>55</v>
      </c>
      <c r="M53" s="2">
        <f t="shared" si="3"/>
        <v>32</v>
      </c>
      <c r="N53" s="2"/>
      <c r="O53" s="2" t="str">
        <f>sus_responses.csv!A51</f>
        <v>R50</v>
      </c>
      <c r="P53" s="2">
        <f>sus_responses.csv!B51</f>
        <v>4</v>
      </c>
      <c r="Q53" s="2">
        <f>sus_responses.csv!C51</f>
        <v>3</v>
      </c>
      <c r="R53" s="2">
        <f>sus_responses.csv!D51</f>
        <v>3</v>
      </c>
      <c r="S53" s="2">
        <f>sus_responses.csv!E51</f>
        <v>3</v>
      </c>
      <c r="T53" s="2">
        <f>sus_responses.csv!F51</f>
        <v>3</v>
      </c>
      <c r="U53" s="2">
        <f>sus_responses.csv!G51</f>
        <v>2</v>
      </c>
      <c r="V53" s="2">
        <f>sus_responses.csv!H51</f>
        <v>3</v>
      </c>
      <c r="W53" s="2">
        <f>sus_responses.csv!I51</f>
        <v>3</v>
      </c>
      <c r="X53" s="2">
        <f>sus_responses.csv!J51</f>
        <v>3</v>
      </c>
      <c r="Y53" s="2">
        <f>sus_responses.csv!K51</f>
        <v>3</v>
      </c>
    </row>
    <row r="54" spans="1:25" x14ac:dyDescent="0.2">
      <c r="A54" s="2"/>
      <c r="B54" s="2"/>
      <c r="C54" s="2"/>
      <c r="D54" s="2"/>
      <c r="E54" s="2"/>
      <c r="F54" s="2"/>
      <c r="G54" s="2"/>
      <c r="H54" s="2"/>
      <c r="I54" s="2"/>
      <c r="J54" s="2"/>
      <c r="K54" s="2"/>
      <c r="L54" s="2"/>
      <c r="M54" s="2"/>
      <c r="N54" s="2"/>
      <c r="O54" s="2"/>
      <c r="P54" s="2"/>
      <c r="Q54" s="2"/>
      <c r="R54" s="2"/>
      <c r="S54" s="2"/>
      <c r="T54" s="2"/>
      <c r="U54" s="2"/>
      <c r="V54" s="2"/>
      <c r="W54" s="2"/>
      <c r="X54" s="2"/>
      <c r="Y54" s="2"/>
    </row>
    <row r="55" spans="1:25" ht="16" customHeight="1" x14ac:dyDescent="0.2">
      <c r="A55" s="2" t="s">
        <v>578</v>
      </c>
      <c r="B55" s="2"/>
      <c r="C55" s="2"/>
      <c r="D55" s="2"/>
      <c r="E55" s="2"/>
      <c r="F55" s="2"/>
      <c r="G55" s="2"/>
      <c r="H55" s="2"/>
      <c r="I55" s="2"/>
      <c r="J55" s="2"/>
      <c r="K55" s="2"/>
      <c r="L55" s="2">
        <f>SURVEY_ANALYSIS!D5</f>
        <v>80.95</v>
      </c>
      <c r="M55" s="2"/>
      <c r="N55" s="2"/>
      <c r="O55" s="2"/>
      <c r="P55" s="2"/>
      <c r="Q55" s="2"/>
      <c r="R55" s="2"/>
      <c r="S55" s="2"/>
      <c r="T55" s="2"/>
      <c r="U55" s="2"/>
      <c r="V55" s="2"/>
      <c r="W55" s="2"/>
      <c r="X55" s="2"/>
      <c r="Y55" s="2"/>
    </row>
    <row r="56" spans="1:25" ht="16" customHeight="1" x14ac:dyDescent="0.2">
      <c r="A56" s="2" t="s">
        <v>579</v>
      </c>
      <c r="B56" s="2"/>
      <c r="C56" s="2"/>
      <c r="D56" s="2"/>
      <c r="E56" s="2"/>
      <c r="F56" s="2"/>
      <c r="G56" s="2"/>
      <c r="H56" s="2"/>
      <c r="I56" s="2"/>
      <c r="J56" s="2"/>
      <c r="K56" s="2"/>
      <c r="L56" s="2">
        <f>SURVEY_ANALYSIS!E5</f>
        <v>14.828010586696507</v>
      </c>
      <c r="M56" s="2"/>
      <c r="N56" s="2"/>
      <c r="O56" s="2"/>
      <c r="P56" s="2"/>
      <c r="Q56" s="2"/>
      <c r="R56" s="2"/>
      <c r="S56" s="2"/>
      <c r="T56" s="2"/>
      <c r="U56" s="2"/>
      <c r="V56" s="2"/>
      <c r="W56" s="2"/>
      <c r="X56" s="2"/>
      <c r="Y56" s="2"/>
    </row>
    <row r="57" spans="1:25" ht="16" customHeight="1" x14ac:dyDescent="0.2">
      <c r="A57" s="2" t="s">
        <v>580</v>
      </c>
      <c r="B57" s="2"/>
      <c r="C57" s="2"/>
      <c r="D57" s="2"/>
      <c r="E57" s="2"/>
      <c r="F57" s="2"/>
      <c r="G57" s="2"/>
      <c r="H57" s="2"/>
      <c r="I57" s="2"/>
      <c r="J57" s="2"/>
      <c r="K57" s="2"/>
      <c r="L57" s="2">
        <f>SURVEY_ANALYSIS!F5</f>
        <v>0.95670883497636305</v>
      </c>
      <c r="M57" s="2"/>
      <c r="N57" s="2"/>
      <c r="O57" s="2"/>
      <c r="P57" s="2"/>
      <c r="Q57" s="2"/>
      <c r="R57" s="2"/>
      <c r="S57" s="2"/>
      <c r="T57" s="2"/>
      <c r="U57" s="2"/>
      <c r="V57" s="2"/>
      <c r="W57" s="2"/>
      <c r="X57" s="2"/>
      <c r="Y57" s="2"/>
    </row>
  </sheetData>
  <autoFilter ref="A1:Y57" xr:uid="{00000000-0009-0000-0000-000008000000}"/>
  <mergeCells count="6">
    <mergeCell ref="O2:Y2"/>
    <mergeCell ref="A1:Y1"/>
    <mergeCell ref="AA4:AD5"/>
    <mergeCell ref="AA2:AD3"/>
    <mergeCell ref="A2:M2"/>
    <mergeCell ref="AA1:AD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976D2"/>
  </sheetPr>
  <dimension ref="A1:X57"/>
  <sheetViews>
    <sheetView workbookViewId="0">
      <pane ySplit="3" topLeftCell="A4" activePane="bottomLeft" state="frozen"/>
      <selection pane="bottomLeft"/>
    </sheetView>
  </sheetViews>
  <sheetFormatPr baseColWidth="10" defaultColWidth="8.83203125" defaultRowHeight="15" x14ac:dyDescent="0.2"/>
  <cols>
    <col min="1" max="1" width="13" customWidth="1"/>
    <col min="2" max="9" width="12" customWidth="1"/>
    <col min="10" max="10" width="13" customWidth="1"/>
    <col min="11" max="17" width="12" customWidth="1"/>
    <col min="19" max="22" width="22" customWidth="1"/>
    <col min="24" max="24" width="42" customWidth="1"/>
  </cols>
  <sheetData>
    <row r="1" spans="1:24" x14ac:dyDescent="0.2">
      <c r="A1" s="66" t="s">
        <v>311</v>
      </c>
      <c r="B1" s="58"/>
      <c r="C1" s="58"/>
      <c r="D1" s="58"/>
      <c r="E1" s="58"/>
      <c r="F1" s="58"/>
      <c r="G1" s="58"/>
      <c r="H1" s="58"/>
      <c r="I1" s="58"/>
      <c r="J1" s="58"/>
      <c r="K1" s="58"/>
      <c r="L1" s="58"/>
      <c r="M1" s="58"/>
      <c r="N1" s="58"/>
      <c r="O1" s="58"/>
      <c r="P1" s="58"/>
      <c r="Q1" s="59"/>
      <c r="S1" s="57" t="s">
        <v>510</v>
      </c>
      <c r="T1" s="58"/>
      <c r="U1" s="58"/>
      <c r="V1" s="59"/>
      <c r="X1" s="13"/>
    </row>
    <row r="2" spans="1:24" ht="42" customHeight="1" x14ac:dyDescent="0.2">
      <c r="A2" s="68" t="s">
        <v>586</v>
      </c>
      <c r="B2" s="58"/>
      <c r="C2" s="58"/>
      <c r="D2" s="58"/>
      <c r="E2" s="58"/>
      <c r="F2" s="58"/>
      <c r="G2" s="58"/>
      <c r="H2" s="59"/>
      <c r="I2" s="2"/>
      <c r="J2" s="68" t="s">
        <v>587</v>
      </c>
      <c r="K2" s="58"/>
      <c r="L2" s="58"/>
      <c r="M2" s="58"/>
      <c r="N2" s="58"/>
      <c r="O2" s="58"/>
      <c r="P2" s="58"/>
      <c r="Q2" s="59"/>
      <c r="S2" s="60" t="s">
        <v>588</v>
      </c>
      <c r="T2" s="61"/>
      <c r="U2" s="61"/>
      <c r="V2" s="62"/>
      <c r="X2" s="13"/>
    </row>
    <row r="3" spans="1:24" ht="16" customHeight="1" x14ac:dyDescent="0.2">
      <c r="A3" s="1" t="s">
        <v>567</v>
      </c>
      <c r="B3" s="1" t="s">
        <v>243</v>
      </c>
      <c r="C3" s="1" t="s">
        <v>248</v>
      </c>
      <c r="D3" s="1" t="s">
        <v>251</v>
      </c>
      <c r="E3" s="1" t="s">
        <v>254</v>
      </c>
      <c r="F3" s="1" t="s">
        <v>257</v>
      </c>
      <c r="G3" s="1" t="s">
        <v>297</v>
      </c>
      <c r="H3" s="1" t="s">
        <v>568</v>
      </c>
      <c r="I3" s="1"/>
      <c r="J3" s="1" t="s">
        <v>567</v>
      </c>
      <c r="K3" s="1" t="s">
        <v>243</v>
      </c>
      <c r="L3" s="1" t="s">
        <v>248</v>
      </c>
      <c r="M3" s="1" t="s">
        <v>251</v>
      </c>
      <c r="N3" s="1" t="s">
        <v>254</v>
      </c>
      <c r="O3" s="1" t="s">
        <v>257</v>
      </c>
      <c r="P3" s="1" t="s">
        <v>297</v>
      </c>
      <c r="Q3" s="1" t="s">
        <v>568</v>
      </c>
      <c r="S3" s="63"/>
      <c r="T3" s="64"/>
      <c r="U3" s="64"/>
      <c r="V3" s="65"/>
      <c r="X3" s="13"/>
    </row>
    <row r="4" spans="1:24" ht="48" customHeight="1" x14ac:dyDescent="0.2">
      <c r="A4" s="2" t="str">
        <f>tam_responses.csv!A2</f>
        <v>R1</v>
      </c>
      <c r="B4" s="2">
        <f>tam_responses.csv!B2</f>
        <v>5</v>
      </c>
      <c r="C4" s="2">
        <f>tam_responses.csv!C2</f>
        <v>5</v>
      </c>
      <c r="D4" s="2">
        <f>tam_responses.csv!D2</f>
        <v>4</v>
      </c>
      <c r="E4" s="2">
        <f>tam_responses.csv!E2</f>
        <v>4</v>
      </c>
      <c r="F4" s="2">
        <f>tam_responses.csv!F2</f>
        <v>3</v>
      </c>
      <c r="G4" s="2">
        <f>tam_responses.csv!G2</f>
        <v>4</v>
      </c>
      <c r="H4" s="2">
        <f t="shared" ref="H4:H35" si="0">SUM(B4:G4)</f>
        <v>25</v>
      </c>
      <c r="I4" s="2"/>
      <c r="J4" s="2" t="str">
        <f>tam_responses.csv!A2</f>
        <v>R1</v>
      </c>
      <c r="K4" s="2">
        <f>tam_responses.csv!I2</f>
        <v>4</v>
      </c>
      <c r="L4" s="2">
        <f>tam_responses.csv!J2</f>
        <v>5</v>
      </c>
      <c r="M4" s="2">
        <f>tam_responses.csv!K2</f>
        <v>5</v>
      </c>
      <c r="N4" s="2">
        <f>tam_responses.csv!L2</f>
        <v>5</v>
      </c>
      <c r="O4" s="2">
        <f>tam_responses.csv!M2</f>
        <v>5</v>
      </c>
      <c r="P4" s="2">
        <f>tam_responses.csv!N2</f>
        <v>5</v>
      </c>
      <c r="Q4" s="2">
        <f t="shared" ref="Q4:Q35" si="1">SUM(K4:P4)</f>
        <v>29</v>
      </c>
      <c r="S4" s="67" t="s">
        <v>589</v>
      </c>
      <c r="T4" s="61"/>
      <c r="U4" s="61"/>
      <c r="V4" s="62"/>
    </row>
    <row r="5" spans="1:24" ht="16" customHeight="1" x14ac:dyDescent="0.2">
      <c r="A5" s="2" t="str">
        <f>tam_responses.csv!A3</f>
        <v>R2</v>
      </c>
      <c r="B5" s="2">
        <f>tam_responses.csv!B3</f>
        <v>4</v>
      </c>
      <c r="C5" s="2">
        <f>tam_responses.csv!C3</f>
        <v>4</v>
      </c>
      <c r="D5" s="2">
        <f>tam_responses.csv!D3</f>
        <v>4</v>
      </c>
      <c r="E5" s="2">
        <f>tam_responses.csv!E3</f>
        <v>4</v>
      </c>
      <c r="F5" s="2">
        <f>tam_responses.csv!F3</f>
        <v>4</v>
      </c>
      <c r="G5" s="2">
        <f>tam_responses.csv!G3</f>
        <v>3</v>
      </c>
      <c r="H5" s="2">
        <f t="shared" si="0"/>
        <v>23</v>
      </c>
      <c r="I5" s="2"/>
      <c r="J5" s="2" t="str">
        <f>tam_responses.csv!A3</f>
        <v>R2</v>
      </c>
      <c r="K5" s="2">
        <f>tam_responses.csv!I3</f>
        <v>4</v>
      </c>
      <c r="L5" s="2">
        <f>tam_responses.csv!J3</f>
        <v>4</v>
      </c>
      <c r="M5" s="2">
        <f>tam_responses.csv!K3</f>
        <v>4</v>
      </c>
      <c r="N5" s="2">
        <f>tam_responses.csv!L3</f>
        <v>3</v>
      </c>
      <c r="O5" s="2">
        <f>tam_responses.csv!M3</f>
        <v>4</v>
      </c>
      <c r="P5" s="2">
        <f>tam_responses.csv!N3</f>
        <v>3</v>
      </c>
      <c r="Q5" s="2">
        <f t="shared" si="1"/>
        <v>22</v>
      </c>
      <c r="S5" s="63"/>
      <c r="T5" s="64"/>
      <c r="U5" s="64"/>
      <c r="V5" s="65"/>
    </row>
    <row r="6" spans="1:24" ht="16" customHeight="1" x14ac:dyDescent="0.2">
      <c r="A6" s="2" t="str">
        <f>tam_responses.csv!A4</f>
        <v>R3</v>
      </c>
      <c r="B6" s="2">
        <f>tam_responses.csv!B4</f>
        <v>4</v>
      </c>
      <c r="C6" s="2">
        <f>tam_responses.csv!C4</f>
        <v>4</v>
      </c>
      <c r="D6" s="2">
        <f>tam_responses.csv!D4</f>
        <v>3</v>
      </c>
      <c r="E6" s="2">
        <f>tam_responses.csv!E4</f>
        <v>4</v>
      </c>
      <c r="F6" s="2">
        <f>tam_responses.csv!F4</f>
        <v>4</v>
      </c>
      <c r="G6" s="2">
        <f>tam_responses.csv!G4</f>
        <v>3</v>
      </c>
      <c r="H6" s="2">
        <f t="shared" si="0"/>
        <v>22</v>
      </c>
      <c r="I6" s="2"/>
      <c r="J6" s="2" t="str">
        <f>tam_responses.csv!A4</f>
        <v>R3</v>
      </c>
      <c r="K6" s="2">
        <f>tam_responses.csv!I4</f>
        <v>4</v>
      </c>
      <c r="L6" s="2">
        <f>tam_responses.csv!J4</f>
        <v>4</v>
      </c>
      <c r="M6" s="2">
        <f>tam_responses.csv!K4</f>
        <v>4</v>
      </c>
      <c r="N6" s="2">
        <f>tam_responses.csv!L4</f>
        <v>3</v>
      </c>
      <c r="O6" s="2">
        <f>tam_responses.csv!M4</f>
        <v>3</v>
      </c>
      <c r="P6" s="2">
        <f>tam_responses.csv!N4</f>
        <v>5</v>
      </c>
      <c r="Q6" s="2">
        <f t="shared" si="1"/>
        <v>23</v>
      </c>
    </row>
    <row r="7" spans="1:24" ht="16" customHeight="1" x14ac:dyDescent="0.2">
      <c r="A7" s="2" t="str">
        <f>tam_responses.csv!A5</f>
        <v>R4</v>
      </c>
      <c r="B7" s="2">
        <f>tam_responses.csv!B5</f>
        <v>4</v>
      </c>
      <c r="C7" s="2">
        <f>tam_responses.csv!C5</f>
        <v>4</v>
      </c>
      <c r="D7" s="2">
        <f>tam_responses.csv!D5</f>
        <v>4</v>
      </c>
      <c r="E7" s="2">
        <f>tam_responses.csv!E5</f>
        <v>5</v>
      </c>
      <c r="F7" s="2">
        <f>tam_responses.csv!F5</f>
        <v>5</v>
      </c>
      <c r="G7" s="2">
        <f>tam_responses.csv!G5</f>
        <v>5</v>
      </c>
      <c r="H7" s="2">
        <f t="shared" si="0"/>
        <v>27</v>
      </c>
      <c r="I7" s="2"/>
      <c r="J7" s="2" t="str">
        <f>tam_responses.csv!A5</f>
        <v>R4</v>
      </c>
      <c r="K7" s="2">
        <f>tam_responses.csv!I5</f>
        <v>4</v>
      </c>
      <c r="L7" s="2">
        <f>tam_responses.csv!J5</f>
        <v>4</v>
      </c>
      <c r="M7" s="2">
        <f>tam_responses.csv!K5</f>
        <v>5</v>
      </c>
      <c r="N7" s="2">
        <f>tam_responses.csv!L5</f>
        <v>5</v>
      </c>
      <c r="O7" s="2">
        <f>tam_responses.csv!M5</f>
        <v>5</v>
      </c>
      <c r="P7" s="2">
        <f>tam_responses.csv!N5</f>
        <v>3</v>
      </c>
      <c r="Q7" s="2">
        <f t="shared" si="1"/>
        <v>26</v>
      </c>
    </row>
    <row r="8" spans="1:24" ht="16" customHeight="1" x14ac:dyDescent="0.2">
      <c r="A8" s="2" t="str">
        <f>tam_responses.csv!A6</f>
        <v>R5</v>
      </c>
      <c r="B8" s="2">
        <f>tam_responses.csv!B6</f>
        <v>4</v>
      </c>
      <c r="C8" s="2">
        <f>tam_responses.csv!C6</f>
        <v>4</v>
      </c>
      <c r="D8" s="2">
        <f>tam_responses.csv!D6</f>
        <v>4</v>
      </c>
      <c r="E8" s="2">
        <f>tam_responses.csv!E6</f>
        <v>4</v>
      </c>
      <c r="F8" s="2">
        <f>tam_responses.csv!F6</f>
        <v>3</v>
      </c>
      <c r="G8" s="2">
        <f>tam_responses.csv!G6</f>
        <v>3</v>
      </c>
      <c r="H8" s="2">
        <f t="shared" si="0"/>
        <v>22</v>
      </c>
      <c r="I8" s="2"/>
      <c r="J8" s="2" t="str">
        <f>tam_responses.csv!A6</f>
        <v>R5</v>
      </c>
      <c r="K8" s="2">
        <f>tam_responses.csv!I6</f>
        <v>4</v>
      </c>
      <c r="L8" s="2">
        <f>tam_responses.csv!J6</f>
        <v>5</v>
      </c>
      <c r="M8" s="2">
        <f>tam_responses.csv!K6</f>
        <v>5</v>
      </c>
      <c r="N8" s="2">
        <f>tam_responses.csv!L6</f>
        <v>4</v>
      </c>
      <c r="O8" s="2">
        <f>tam_responses.csv!M6</f>
        <v>3</v>
      </c>
      <c r="P8" s="2">
        <f>tam_responses.csv!N6</f>
        <v>5</v>
      </c>
      <c r="Q8" s="2">
        <f t="shared" si="1"/>
        <v>26</v>
      </c>
    </row>
    <row r="9" spans="1:24" ht="16" customHeight="1" x14ac:dyDescent="0.2">
      <c r="A9" s="2" t="str">
        <f>tam_responses.csv!A7</f>
        <v>R6</v>
      </c>
      <c r="B9" s="2">
        <f>tam_responses.csv!B7</f>
        <v>4</v>
      </c>
      <c r="C9" s="2">
        <f>tam_responses.csv!C7</f>
        <v>4</v>
      </c>
      <c r="D9" s="2">
        <f>tam_responses.csv!D7</f>
        <v>4</v>
      </c>
      <c r="E9" s="2">
        <f>tam_responses.csv!E7</f>
        <v>4</v>
      </c>
      <c r="F9" s="2">
        <f>tam_responses.csv!F7</f>
        <v>4</v>
      </c>
      <c r="G9" s="2">
        <f>tam_responses.csv!G7</f>
        <v>4</v>
      </c>
      <c r="H9" s="2">
        <f t="shared" si="0"/>
        <v>24</v>
      </c>
      <c r="I9" s="2"/>
      <c r="J9" s="2" t="str">
        <f>tam_responses.csv!A7</f>
        <v>R6</v>
      </c>
      <c r="K9" s="2">
        <f>tam_responses.csv!I7</f>
        <v>3</v>
      </c>
      <c r="L9" s="2">
        <f>tam_responses.csv!J7</f>
        <v>3</v>
      </c>
      <c r="M9" s="2">
        <f>tam_responses.csv!K7</f>
        <v>3</v>
      </c>
      <c r="N9" s="2">
        <f>tam_responses.csv!L7</f>
        <v>4</v>
      </c>
      <c r="O9" s="2">
        <f>tam_responses.csv!M7</f>
        <v>4</v>
      </c>
      <c r="P9" s="2">
        <f>tam_responses.csv!N7</f>
        <v>4</v>
      </c>
      <c r="Q9" s="2">
        <f t="shared" si="1"/>
        <v>21</v>
      </c>
    </row>
    <row r="10" spans="1:24" ht="16" customHeight="1" x14ac:dyDescent="0.2">
      <c r="A10" s="2" t="str">
        <f>tam_responses.csv!A8</f>
        <v>R7</v>
      </c>
      <c r="B10" s="2">
        <f>tam_responses.csv!B8</f>
        <v>4</v>
      </c>
      <c r="C10" s="2">
        <f>tam_responses.csv!C8</f>
        <v>4</v>
      </c>
      <c r="D10" s="2">
        <f>tam_responses.csv!D8</f>
        <v>4</v>
      </c>
      <c r="E10" s="2">
        <f>tam_responses.csv!E8</f>
        <v>4</v>
      </c>
      <c r="F10" s="2">
        <f>tam_responses.csv!F8</f>
        <v>4</v>
      </c>
      <c r="G10" s="2">
        <f>tam_responses.csv!G8</f>
        <v>4</v>
      </c>
      <c r="H10" s="2">
        <f t="shared" si="0"/>
        <v>24</v>
      </c>
      <c r="I10" s="2"/>
      <c r="J10" s="2" t="str">
        <f>tam_responses.csv!A8</f>
        <v>R7</v>
      </c>
      <c r="K10" s="2">
        <f>tam_responses.csv!I8</f>
        <v>4</v>
      </c>
      <c r="L10" s="2">
        <f>tam_responses.csv!J8</f>
        <v>4</v>
      </c>
      <c r="M10" s="2">
        <f>tam_responses.csv!K8</f>
        <v>4</v>
      </c>
      <c r="N10" s="2">
        <f>tam_responses.csv!L8</f>
        <v>4</v>
      </c>
      <c r="O10" s="2">
        <f>tam_responses.csv!M8</f>
        <v>4</v>
      </c>
      <c r="P10" s="2">
        <f>tam_responses.csv!N8</f>
        <v>4</v>
      </c>
      <c r="Q10" s="2">
        <f t="shared" si="1"/>
        <v>24</v>
      </c>
    </row>
    <row r="11" spans="1:24" ht="16" customHeight="1" x14ac:dyDescent="0.2">
      <c r="A11" s="2" t="str">
        <f>tam_responses.csv!A9</f>
        <v>R8</v>
      </c>
      <c r="B11" s="2">
        <f>tam_responses.csv!B9</f>
        <v>4</v>
      </c>
      <c r="C11" s="2">
        <f>tam_responses.csv!C9</f>
        <v>4</v>
      </c>
      <c r="D11" s="2">
        <f>tam_responses.csv!D9</f>
        <v>4</v>
      </c>
      <c r="E11" s="2">
        <f>tam_responses.csv!E9</f>
        <v>4</v>
      </c>
      <c r="F11" s="2">
        <f>tam_responses.csv!F9</f>
        <v>4</v>
      </c>
      <c r="G11" s="2">
        <f>tam_responses.csv!G9</f>
        <v>4</v>
      </c>
      <c r="H11" s="2">
        <f t="shared" si="0"/>
        <v>24</v>
      </c>
      <c r="I11" s="2"/>
      <c r="J11" s="2" t="str">
        <f>tam_responses.csv!A9</f>
        <v>R8</v>
      </c>
      <c r="K11" s="2">
        <f>tam_responses.csv!I9</f>
        <v>4</v>
      </c>
      <c r="L11" s="2">
        <f>tam_responses.csv!J9</f>
        <v>4</v>
      </c>
      <c r="M11" s="2">
        <f>tam_responses.csv!K9</f>
        <v>4</v>
      </c>
      <c r="N11" s="2">
        <f>tam_responses.csv!L9</f>
        <v>4</v>
      </c>
      <c r="O11" s="2">
        <f>tam_responses.csv!M9</f>
        <v>4</v>
      </c>
      <c r="P11" s="2">
        <f>tam_responses.csv!N9</f>
        <v>4</v>
      </c>
      <c r="Q11" s="2">
        <f t="shared" si="1"/>
        <v>24</v>
      </c>
    </row>
    <row r="12" spans="1:24" ht="16" customHeight="1" x14ac:dyDescent="0.2">
      <c r="A12" s="2" t="str">
        <f>tam_responses.csv!A10</f>
        <v>R9</v>
      </c>
      <c r="B12" s="2">
        <f>tam_responses.csv!B10</f>
        <v>4</v>
      </c>
      <c r="C12" s="2">
        <f>tam_responses.csv!C10</f>
        <v>4</v>
      </c>
      <c r="D12" s="2">
        <f>tam_responses.csv!D10</f>
        <v>5</v>
      </c>
      <c r="E12" s="2">
        <f>tam_responses.csv!E10</f>
        <v>5</v>
      </c>
      <c r="F12" s="2">
        <f>tam_responses.csv!F10</f>
        <v>5</v>
      </c>
      <c r="G12" s="2">
        <f>tam_responses.csv!G10</f>
        <v>5</v>
      </c>
      <c r="H12" s="2">
        <f t="shared" si="0"/>
        <v>28</v>
      </c>
      <c r="I12" s="2"/>
      <c r="J12" s="2" t="str">
        <f>tam_responses.csv!A10</f>
        <v>R9</v>
      </c>
      <c r="K12" s="2">
        <f>tam_responses.csv!I10</f>
        <v>5</v>
      </c>
      <c r="L12" s="2">
        <f>tam_responses.csv!J10</f>
        <v>5</v>
      </c>
      <c r="M12" s="2">
        <f>tam_responses.csv!K10</f>
        <v>5</v>
      </c>
      <c r="N12" s="2">
        <f>tam_responses.csv!L10</f>
        <v>5</v>
      </c>
      <c r="O12" s="2">
        <f>tam_responses.csv!M10</f>
        <v>5</v>
      </c>
      <c r="P12" s="2">
        <f>tam_responses.csv!N10</f>
        <v>5</v>
      </c>
      <c r="Q12" s="2">
        <f t="shared" si="1"/>
        <v>30</v>
      </c>
    </row>
    <row r="13" spans="1:24" ht="16" customHeight="1" x14ac:dyDescent="0.2">
      <c r="A13" s="2" t="str">
        <f>tam_responses.csv!A11</f>
        <v>R10</v>
      </c>
      <c r="B13" s="2">
        <f>tam_responses.csv!B11</f>
        <v>5</v>
      </c>
      <c r="C13" s="2">
        <f>tam_responses.csv!C11</f>
        <v>5</v>
      </c>
      <c r="D13" s="2">
        <f>tam_responses.csv!D11</f>
        <v>5</v>
      </c>
      <c r="E13" s="2">
        <f>tam_responses.csv!E11</f>
        <v>5</v>
      </c>
      <c r="F13" s="2">
        <f>tam_responses.csv!F11</f>
        <v>4</v>
      </c>
      <c r="G13" s="2">
        <f>tam_responses.csv!G11</f>
        <v>3</v>
      </c>
      <c r="H13" s="2">
        <f t="shared" si="0"/>
        <v>27</v>
      </c>
      <c r="I13" s="2"/>
      <c r="J13" s="2" t="str">
        <f>tam_responses.csv!A11</f>
        <v>R10</v>
      </c>
      <c r="K13" s="2">
        <f>tam_responses.csv!I11</f>
        <v>3</v>
      </c>
      <c r="L13" s="2">
        <f>tam_responses.csv!J11</f>
        <v>3</v>
      </c>
      <c r="M13" s="2">
        <f>tam_responses.csv!K11</f>
        <v>3</v>
      </c>
      <c r="N13" s="2">
        <f>tam_responses.csv!L11</f>
        <v>3</v>
      </c>
      <c r="O13" s="2">
        <f>tam_responses.csv!M11</f>
        <v>3</v>
      </c>
      <c r="P13" s="2">
        <f>tam_responses.csv!N11</f>
        <v>3</v>
      </c>
      <c r="Q13" s="2">
        <f t="shared" si="1"/>
        <v>18</v>
      </c>
    </row>
    <row r="14" spans="1:24" ht="16" customHeight="1" x14ac:dyDescent="0.2">
      <c r="A14" s="2" t="str">
        <f>tam_responses.csv!A12</f>
        <v>R11</v>
      </c>
      <c r="B14" s="2">
        <f>tam_responses.csv!B12</f>
        <v>5</v>
      </c>
      <c r="C14" s="2">
        <f>tam_responses.csv!C12</f>
        <v>5</v>
      </c>
      <c r="D14" s="2">
        <f>tam_responses.csv!D12</f>
        <v>5</v>
      </c>
      <c r="E14" s="2">
        <f>tam_responses.csv!E12</f>
        <v>5</v>
      </c>
      <c r="F14" s="2">
        <f>tam_responses.csv!F12</f>
        <v>5</v>
      </c>
      <c r="G14" s="2">
        <f>tam_responses.csv!G12</f>
        <v>5</v>
      </c>
      <c r="H14" s="2">
        <f t="shared" si="0"/>
        <v>30</v>
      </c>
      <c r="I14" s="2"/>
      <c r="J14" s="2" t="str">
        <f>tam_responses.csv!A12</f>
        <v>R11</v>
      </c>
      <c r="K14" s="2">
        <f>tam_responses.csv!I12</f>
        <v>5</v>
      </c>
      <c r="L14" s="2">
        <f>tam_responses.csv!J12</f>
        <v>5</v>
      </c>
      <c r="M14" s="2">
        <f>tam_responses.csv!K12</f>
        <v>5</v>
      </c>
      <c r="N14" s="2">
        <f>tam_responses.csv!L12</f>
        <v>4</v>
      </c>
      <c r="O14" s="2">
        <f>tam_responses.csv!M12</f>
        <v>5</v>
      </c>
      <c r="P14" s="2">
        <f>tam_responses.csv!N12</f>
        <v>5</v>
      </c>
      <c r="Q14" s="2">
        <f t="shared" si="1"/>
        <v>29</v>
      </c>
    </row>
    <row r="15" spans="1:24" ht="16" customHeight="1" x14ac:dyDescent="0.2">
      <c r="A15" s="2" t="str">
        <f>tam_responses.csv!A13</f>
        <v>R12</v>
      </c>
      <c r="B15" s="2">
        <f>tam_responses.csv!B13</f>
        <v>4</v>
      </c>
      <c r="C15" s="2">
        <f>tam_responses.csv!C13</f>
        <v>4</v>
      </c>
      <c r="D15" s="2">
        <f>tam_responses.csv!D13</f>
        <v>5</v>
      </c>
      <c r="E15" s="2">
        <f>tam_responses.csv!E13</f>
        <v>5</v>
      </c>
      <c r="F15" s="2">
        <f>tam_responses.csv!F13</f>
        <v>5</v>
      </c>
      <c r="G15" s="2">
        <f>tam_responses.csv!G13</f>
        <v>4</v>
      </c>
      <c r="H15" s="2">
        <f t="shared" si="0"/>
        <v>27</v>
      </c>
      <c r="I15" s="2"/>
      <c r="J15" s="2" t="str">
        <f>tam_responses.csv!A13</f>
        <v>R12</v>
      </c>
      <c r="K15" s="2">
        <f>tam_responses.csv!I13</f>
        <v>5</v>
      </c>
      <c r="L15" s="2">
        <f>tam_responses.csv!J13</f>
        <v>5</v>
      </c>
      <c r="M15" s="2">
        <f>tam_responses.csv!K13</f>
        <v>5</v>
      </c>
      <c r="N15" s="2">
        <f>tam_responses.csv!L13</f>
        <v>3</v>
      </c>
      <c r="O15" s="2">
        <f>tam_responses.csv!M13</f>
        <v>3</v>
      </c>
      <c r="P15" s="2">
        <f>tam_responses.csv!N13</f>
        <v>4</v>
      </c>
      <c r="Q15" s="2">
        <f t="shared" si="1"/>
        <v>25</v>
      </c>
    </row>
    <row r="16" spans="1:24" ht="16" customHeight="1" x14ac:dyDescent="0.2">
      <c r="A16" s="2" t="str">
        <f>tam_responses.csv!A14</f>
        <v>R13</v>
      </c>
      <c r="B16" s="2">
        <f>tam_responses.csv!B14</f>
        <v>4</v>
      </c>
      <c r="C16" s="2">
        <f>tam_responses.csv!C14</f>
        <v>4</v>
      </c>
      <c r="D16" s="2">
        <f>tam_responses.csv!D14</f>
        <v>4</v>
      </c>
      <c r="E16" s="2">
        <f>tam_responses.csv!E14</f>
        <v>4</v>
      </c>
      <c r="F16" s="2">
        <f>tam_responses.csv!F14</f>
        <v>4</v>
      </c>
      <c r="G16" s="2">
        <f>tam_responses.csv!G14</f>
        <v>4</v>
      </c>
      <c r="H16" s="2">
        <f t="shared" si="0"/>
        <v>24</v>
      </c>
      <c r="I16" s="2"/>
      <c r="J16" s="2" t="str">
        <f>tam_responses.csv!A14</f>
        <v>R13</v>
      </c>
      <c r="K16" s="2">
        <f>tam_responses.csv!I14</f>
        <v>4</v>
      </c>
      <c r="L16" s="2">
        <f>tam_responses.csv!J14</f>
        <v>4</v>
      </c>
      <c r="M16" s="2">
        <f>tam_responses.csv!K14</f>
        <v>4</v>
      </c>
      <c r="N16" s="2">
        <f>tam_responses.csv!L14</f>
        <v>4</v>
      </c>
      <c r="O16" s="2">
        <f>tam_responses.csv!M14</f>
        <v>4</v>
      </c>
      <c r="P16" s="2">
        <f>tam_responses.csv!N14</f>
        <v>4</v>
      </c>
      <c r="Q16" s="2">
        <f t="shared" si="1"/>
        <v>24</v>
      </c>
    </row>
    <row r="17" spans="1:17" ht="16" customHeight="1" x14ac:dyDescent="0.2">
      <c r="A17" s="2" t="str">
        <f>tam_responses.csv!A15</f>
        <v>R14</v>
      </c>
      <c r="B17" s="2">
        <f>tam_responses.csv!B15</f>
        <v>4</v>
      </c>
      <c r="C17" s="2">
        <f>tam_responses.csv!C15</f>
        <v>5</v>
      </c>
      <c r="D17" s="2">
        <f>tam_responses.csv!D15</f>
        <v>4</v>
      </c>
      <c r="E17" s="2">
        <f>tam_responses.csv!E15</f>
        <v>4</v>
      </c>
      <c r="F17" s="2">
        <f>tam_responses.csv!F15</f>
        <v>5</v>
      </c>
      <c r="G17" s="2">
        <f>tam_responses.csv!G15</f>
        <v>5</v>
      </c>
      <c r="H17" s="2">
        <f t="shared" si="0"/>
        <v>27</v>
      </c>
      <c r="I17" s="2"/>
      <c r="J17" s="2" t="str">
        <f>tam_responses.csv!A15</f>
        <v>R14</v>
      </c>
      <c r="K17" s="2">
        <f>tam_responses.csv!I15</f>
        <v>4</v>
      </c>
      <c r="L17" s="2">
        <f>tam_responses.csv!J15</f>
        <v>5</v>
      </c>
      <c r="M17" s="2">
        <f>tam_responses.csv!K15</f>
        <v>3</v>
      </c>
      <c r="N17" s="2">
        <f>tam_responses.csv!L15</f>
        <v>5</v>
      </c>
      <c r="O17" s="2">
        <f>tam_responses.csv!M15</f>
        <v>5</v>
      </c>
      <c r="P17" s="2">
        <f>tam_responses.csv!N15</f>
        <v>3</v>
      </c>
      <c r="Q17" s="2">
        <f t="shared" si="1"/>
        <v>25</v>
      </c>
    </row>
    <row r="18" spans="1:17" ht="16" customHeight="1" x14ac:dyDescent="0.2">
      <c r="A18" s="2" t="str">
        <f>tam_responses.csv!A16</f>
        <v>R15</v>
      </c>
      <c r="B18" s="2">
        <f>tam_responses.csv!B16</f>
        <v>4</v>
      </c>
      <c r="C18" s="2">
        <f>tam_responses.csv!C16</f>
        <v>4</v>
      </c>
      <c r="D18" s="2">
        <f>tam_responses.csv!D16</f>
        <v>4</v>
      </c>
      <c r="E18" s="2">
        <f>tam_responses.csv!E16</f>
        <v>4</v>
      </c>
      <c r="F18" s="2">
        <f>tam_responses.csv!F16</f>
        <v>4</v>
      </c>
      <c r="G18" s="2">
        <f>tam_responses.csv!G16</f>
        <v>4</v>
      </c>
      <c r="H18" s="2">
        <f t="shared" si="0"/>
        <v>24</v>
      </c>
      <c r="I18" s="2"/>
      <c r="J18" s="2" t="str">
        <f>tam_responses.csv!A16</f>
        <v>R15</v>
      </c>
      <c r="K18" s="2">
        <f>tam_responses.csv!I16</f>
        <v>3</v>
      </c>
      <c r="L18" s="2">
        <f>tam_responses.csv!J16</f>
        <v>4</v>
      </c>
      <c r="M18" s="2">
        <f>tam_responses.csv!K16</f>
        <v>3</v>
      </c>
      <c r="N18" s="2">
        <f>tam_responses.csv!L16</f>
        <v>4</v>
      </c>
      <c r="O18" s="2">
        <f>tam_responses.csv!M16</f>
        <v>3</v>
      </c>
      <c r="P18" s="2">
        <f>tam_responses.csv!N16</f>
        <v>4</v>
      </c>
      <c r="Q18" s="2">
        <f t="shared" si="1"/>
        <v>21</v>
      </c>
    </row>
    <row r="19" spans="1:17" ht="16" customHeight="1" x14ac:dyDescent="0.2">
      <c r="A19" s="2" t="str">
        <f>tam_responses.csv!A17</f>
        <v>R16</v>
      </c>
      <c r="B19" s="2">
        <f>tam_responses.csv!B17</f>
        <v>4</v>
      </c>
      <c r="C19" s="2">
        <f>tam_responses.csv!C17</f>
        <v>4</v>
      </c>
      <c r="D19" s="2">
        <f>tam_responses.csv!D17</f>
        <v>4</v>
      </c>
      <c r="E19" s="2">
        <f>tam_responses.csv!E17</f>
        <v>4</v>
      </c>
      <c r="F19" s="2">
        <f>tam_responses.csv!F17</f>
        <v>4</v>
      </c>
      <c r="G19" s="2">
        <f>tam_responses.csv!G17</f>
        <v>4</v>
      </c>
      <c r="H19" s="2">
        <f t="shared" si="0"/>
        <v>24</v>
      </c>
      <c r="I19" s="2"/>
      <c r="J19" s="2" t="str">
        <f>tam_responses.csv!A17</f>
        <v>R16</v>
      </c>
      <c r="K19" s="2">
        <f>tam_responses.csv!I17</f>
        <v>4</v>
      </c>
      <c r="L19" s="2">
        <f>tam_responses.csv!J17</f>
        <v>4</v>
      </c>
      <c r="M19" s="2">
        <f>tam_responses.csv!K17</f>
        <v>4</v>
      </c>
      <c r="N19" s="2">
        <f>tam_responses.csv!L17</f>
        <v>4</v>
      </c>
      <c r="O19" s="2">
        <f>tam_responses.csv!M17</f>
        <v>4</v>
      </c>
      <c r="P19" s="2">
        <f>tam_responses.csv!N17</f>
        <v>4</v>
      </c>
      <c r="Q19" s="2">
        <f t="shared" si="1"/>
        <v>24</v>
      </c>
    </row>
    <row r="20" spans="1:17" ht="16" customHeight="1" x14ac:dyDescent="0.2">
      <c r="A20" s="2" t="str">
        <f>tam_responses.csv!A18</f>
        <v>R17</v>
      </c>
      <c r="B20" s="2">
        <f>tam_responses.csv!B18</f>
        <v>5</v>
      </c>
      <c r="C20" s="2">
        <f>tam_responses.csv!C18</f>
        <v>5</v>
      </c>
      <c r="D20" s="2">
        <f>tam_responses.csv!D18</f>
        <v>5</v>
      </c>
      <c r="E20" s="2">
        <f>tam_responses.csv!E18</f>
        <v>4</v>
      </c>
      <c r="F20" s="2">
        <f>tam_responses.csv!F18</f>
        <v>3</v>
      </c>
      <c r="G20" s="2">
        <f>tam_responses.csv!G18</f>
        <v>4</v>
      </c>
      <c r="H20" s="2">
        <f t="shared" si="0"/>
        <v>26</v>
      </c>
      <c r="I20" s="2"/>
      <c r="J20" s="2" t="str">
        <f>tam_responses.csv!A18</f>
        <v>R17</v>
      </c>
      <c r="K20" s="2">
        <f>tam_responses.csv!I18</f>
        <v>3</v>
      </c>
      <c r="L20" s="2">
        <f>tam_responses.csv!J18</f>
        <v>4</v>
      </c>
      <c r="M20" s="2">
        <f>tam_responses.csv!K18</f>
        <v>4</v>
      </c>
      <c r="N20" s="2">
        <f>tam_responses.csv!L18</f>
        <v>4</v>
      </c>
      <c r="O20" s="2">
        <f>tam_responses.csv!M18</f>
        <v>3</v>
      </c>
      <c r="P20" s="2">
        <f>tam_responses.csv!N18</f>
        <v>4</v>
      </c>
      <c r="Q20" s="2">
        <f t="shared" si="1"/>
        <v>22</v>
      </c>
    </row>
    <row r="21" spans="1:17" ht="16" customHeight="1" x14ac:dyDescent="0.2">
      <c r="A21" s="2" t="str">
        <f>tam_responses.csv!A19</f>
        <v>R18</v>
      </c>
      <c r="B21" s="2">
        <f>tam_responses.csv!B19</f>
        <v>3</v>
      </c>
      <c r="C21" s="2">
        <f>tam_responses.csv!C19</f>
        <v>3</v>
      </c>
      <c r="D21" s="2">
        <f>tam_responses.csv!D19</f>
        <v>3</v>
      </c>
      <c r="E21" s="2">
        <f>tam_responses.csv!E19</f>
        <v>4</v>
      </c>
      <c r="F21" s="2">
        <f>tam_responses.csv!F19</f>
        <v>4</v>
      </c>
      <c r="G21" s="2">
        <f>tam_responses.csv!G19</f>
        <v>4</v>
      </c>
      <c r="H21" s="2">
        <f t="shared" si="0"/>
        <v>21</v>
      </c>
      <c r="I21" s="2"/>
      <c r="J21" s="2" t="str">
        <f>tam_responses.csv!A19</f>
        <v>R18</v>
      </c>
      <c r="K21" s="2">
        <f>tam_responses.csv!I19</f>
        <v>4</v>
      </c>
      <c r="L21" s="2">
        <f>tam_responses.csv!J19</f>
        <v>4</v>
      </c>
      <c r="M21" s="2">
        <f>tam_responses.csv!K19</f>
        <v>4</v>
      </c>
      <c r="N21" s="2">
        <f>tam_responses.csv!L19</f>
        <v>3</v>
      </c>
      <c r="O21" s="2">
        <f>tam_responses.csv!M19</f>
        <v>4</v>
      </c>
      <c r="P21" s="2">
        <f>tam_responses.csv!N19</f>
        <v>4</v>
      </c>
      <c r="Q21" s="2">
        <f t="shared" si="1"/>
        <v>23</v>
      </c>
    </row>
    <row r="22" spans="1:17" ht="16" customHeight="1" x14ac:dyDescent="0.2">
      <c r="A22" s="2" t="str">
        <f>tam_responses.csv!A20</f>
        <v>R19</v>
      </c>
      <c r="B22" s="2">
        <f>tam_responses.csv!B20</f>
        <v>4</v>
      </c>
      <c r="C22" s="2">
        <f>tam_responses.csv!C20</f>
        <v>4</v>
      </c>
      <c r="D22" s="2">
        <f>tam_responses.csv!D20</f>
        <v>4</v>
      </c>
      <c r="E22" s="2">
        <f>tam_responses.csv!E20</f>
        <v>4</v>
      </c>
      <c r="F22" s="2">
        <f>tam_responses.csv!F20</f>
        <v>4</v>
      </c>
      <c r="G22" s="2">
        <f>tam_responses.csv!G20</f>
        <v>4</v>
      </c>
      <c r="H22" s="2">
        <f t="shared" si="0"/>
        <v>24</v>
      </c>
      <c r="I22" s="2"/>
      <c r="J22" s="2" t="str">
        <f>tam_responses.csv!A20</f>
        <v>R19</v>
      </c>
      <c r="K22" s="2">
        <f>tam_responses.csv!I20</f>
        <v>4</v>
      </c>
      <c r="L22" s="2">
        <f>tam_responses.csv!J20</f>
        <v>4</v>
      </c>
      <c r="M22" s="2">
        <f>tam_responses.csv!K20</f>
        <v>4</v>
      </c>
      <c r="N22" s="2">
        <f>tam_responses.csv!L20</f>
        <v>4</v>
      </c>
      <c r="O22" s="2">
        <f>tam_responses.csv!M20</f>
        <v>4</v>
      </c>
      <c r="P22" s="2">
        <f>tam_responses.csv!N20</f>
        <v>4</v>
      </c>
      <c r="Q22" s="2">
        <f t="shared" si="1"/>
        <v>24</v>
      </c>
    </row>
    <row r="23" spans="1:17" ht="16" customHeight="1" x14ac:dyDescent="0.2">
      <c r="A23" s="2" t="str">
        <f>tam_responses.csv!A21</f>
        <v>R20</v>
      </c>
      <c r="B23" s="2">
        <f>tam_responses.csv!B21</f>
        <v>4</v>
      </c>
      <c r="C23" s="2">
        <f>tam_responses.csv!C21</f>
        <v>5</v>
      </c>
      <c r="D23" s="2">
        <f>tam_responses.csv!D21</f>
        <v>5</v>
      </c>
      <c r="E23" s="2">
        <f>tam_responses.csv!E21</f>
        <v>3</v>
      </c>
      <c r="F23" s="2">
        <f>tam_responses.csv!F21</f>
        <v>5</v>
      </c>
      <c r="G23" s="2">
        <f>tam_responses.csv!G21</f>
        <v>3</v>
      </c>
      <c r="H23" s="2">
        <f t="shared" si="0"/>
        <v>25</v>
      </c>
      <c r="I23" s="2"/>
      <c r="J23" s="2" t="str">
        <f>tam_responses.csv!A21</f>
        <v>R20</v>
      </c>
      <c r="K23" s="2">
        <f>tam_responses.csv!I21</f>
        <v>4</v>
      </c>
      <c r="L23" s="2">
        <f>tam_responses.csv!J21</f>
        <v>5</v>
      </c>
      <c r="M23" s="2">
        <f>tam_responses.csv!K21</f>
        <v>4</v>
      </c>
      <c r="N23" s="2">
        <f>tam_responses.csv!L21</f>
        <v>4</v>
      </c>
      <c r="O23" s="2">
        <f>tam_responses.csv!M21</f>
        <v>5</v>
      </c>
      <c r="P23" s="2">
        <f>tam_responses.csv!N21</f>
        <v>5</v>
      </c>
      <c r="Q23" s="2">
        <f t="shared" si="1"/>
        <v>27</v>
      </c>
    </row>
    <row r="24" spans="1:17" ht="16" customHeight="1" x14ac:dyDescent="0.2">
      <c r="A24" s="2" t="str">
        <f>tam_responses.csv!A22</f>
        <v>R21</v>
      </c>
      <c r="B24" s="2">
        <f>tam_responses.csv!B22</f>
        <v>4</v>
      </c>
      <c r="C24" s="2">
        <f>tam_responses.csv!C22</f>
        <v>4</v>
      </c>
      <c r="D24" s="2">
        <f>tam_responses.csv!D22</f>
        <v>4</v>
      </c>
      <c r="E24" s="2">
        <f>tam_responses.csv!E22</f>
        <v>4</v>
      </c>
      <c r="F24" s="2">
        <f>tam_responses.csv!F22</f>
        <v>3</v>
      </c>
      <c r="G24" s="2">
        <f>tam_responses.csv!G22</f>
        <v>3</v>
      </c>
      <c r="H24" s="2">
        <f t="shared" si="0"/>
        <v>22</v>
      </c>
      <c r="I24" s="2"/>
      <c r="J24" s="2" t="str">
        <f>tam_responses.csv!A22</f>
        <v>R21</v>
      </c>
      <c r="K24" s="2">
        <f>tam_responses.csv!I22</f>
        <v>4</v>
      </c>
      <c r="L24" s="2">
        <f>tam_responses.csv!J22</f>
        <v>4</v>
      </c>
      <c r="M24" s="2">
        <f>tam_responses.csv!K22</f>
        <v>4</v>
      </c>
      <c r="N24" s="2">
        <f>tam_responses.csv!L22</f>
        <v>4</v>
      </c>
      <c r="O24" s="2">
        <f>tam_responses.csv!M22</f>
        <v>3</v>
      </c>
      <c r="P24" s="2">
        <f>tam_responses.csv!N22</f>
        <v>3</v>
      </c>
      <c r="Q24" s="2">
        <f t="shared" si="1"/>
        <v>22</v>
      </c>
    </row>
    <row r="25" spans="1:17" ht="16" customHeight="1" x14ac:dyDescent="0.2">
      <c r="A25" s="2" t="str">
        <f>tam_responses.csv!A23</f>
        <v>R22</v>
      </c>
      <c r="B25" s="2">
        <f>tam_responses.csv!B23</f>
        <v>4</v>
      </c>
      <c r="C25" s="2">
        <f>tam_responses.csv!C23</f>
        <v>4</v>
      </c>
      <c r="D25" s="2">
        <f>tam_responses.csv!D23</f>
        <v>4</v>
      </c>
      <c r="E25" s="2">
        <f>tam_responses.csv!E23</f>
        <v>4</v>
      </c>
      <c r="F25" s="2">
        <f>tam_responses.csv!F23</f>
        <v>4</v>
      </c>
      <c r="G25" s="2">
        <f>tam_responses.csv!G23</f>
        <v>4</v>
      </c>
      <c r="H25" s="2">
        <f t="shared" si="0"/>
        <v>24</v>
      </c>
      <c r="I25" s="2"/>
      <c r="J25" s="2" t="str">
        <f>tam_responses.csv!A23</f>
        <v>R22</v>
      </c>
      <c r="K25" s="2">
        <f>tam_responses.csv!I23</f>
        <v>4</v>
      </c>
      <c r="L25" s="2">
        <f>tam_responses.csv!J23</f>
        <v>4</v>
      </c>
      <c r="M25" s="2">
        <f>tam_responses.csv!K23</f>
        <v>4</v>
      </c>
      <c r="N25" s="2">
        <f>tam_responses.csv!L23</f>
        <v>4</v>
      </c>
      <c r="O25" s="2">
        <f>tam_responses.csv!M23</f>
        <v>4</v>
      </c>
      <c r="P25" s="2">
        <f>tam_responses.csv!N23</f>
        <v>4</v>
      </c>
      <c r="Q25" s="2">
        <f t="shared" si="1"/>
        <v>24</v>
      </c>
    </row>
    <row r="26" spans="1:17" ht="16" customHeight="1" x14ac:dyDescent="0.2">
      <c r="A26" s="2" t="str">
        <f>tam_responses.csv!A24</f>
        <v>R23</v>
      </c>
      <c r="B26" s="2">
        <f>tam_responses.csv!B24</f>
        <v>5</v>
      </c>
      <c r="C26" s="2">
        <f>tam_responses.csv!C24</f>
        <v>5</v>
      </c>
      <c r="D26" s="2">
        <f>tam_responses.csv!D24</f>
        <v>5</v>
      </c>
      <c r="E26" s="2">
        <f>tam_responses.csv!E24</f>
        <v>5</v>
      </c>
      <c r="F26" s="2">
        <f>tam_responses.csv!F24</f>
        <v>5</v>
      </c>
      <c r="G26" s="2">
        <f>tam_responses.csv!G24</f>
        <v>5</v>
      </c>
      <c r="H26" s="2">
        <f t="shared" si="0"/>
        <v>30</v>
      </c>
      <c r="I26" s="2"/>
      <c r="J26" s="2" t="str">
        <f>tam_responses.csv!A24</f>
        <v>R23</v>
      </c>
      <c r="K26" s="2">
        <f>tam_responses.csv!I24</f>
        <v>5</v>
      </c>
      <c r="L26" s="2">
        <f>tam_responses.csv!J24</f>
        <v>5</v>
      </c>
      <c r="M26" s="2">
        <f>tam_responses.csv!K24</f>
        <v>5</v>
      </c>
      <c r="N26" s="2">
        <f>tam_responses.csv!L24</f>
        <v>5</v>
      </c>
      <c r="O26" s="2">
        <f>tam_responses.csv!M24</f>
        <v>5</v>
      </c>
      <c r="P26" s="2">
        <f>tam_responses.csv!N24</f>
        <v>5</v>
      </c>
      <c r="Q26" s="2">
        <f t="shared" si="1"/>
        <v>30</v>
      </c>
    </row>
    <row r="27" spans="1:17" ht="16" customHeight="1" x14ac:dyDescent="0.2">
      <c r="A27" s="2" t="str">
        <f>tam_responses.csv!A25</f>
        <v>R24</v>
      </c>
      <c r="B27" s="2">
        <f>tam_responses.csv!B25</f>
        <v>5</v>
      </c>
      <c r="C27" s="2">
        <f>tam_responses.csv!C25</f>
        <v>5</v>
      </c>
      <c r="D27" s="2">
        <f>tam_responses.csv!D25</f>
        <v>5</v>
      </c>
      <c r="E27" s="2">
        <f>tam_responses.csv!E25</f>
        <v>5</v>
      </c>
      <c r="F27" s="2">
        <f>tam_responses.csv!F25</f>
        <v>5</v>
      </c>
      <c r="G27" s="2">
        <f>tam_responses.csv!G25</f>
        <v>5</v>
      </c>
      <c r="H27" s="2">
        <f t="shared" si="0"/>
        <v>30</v>
      </c>
      <c r="I27" s="2"/>
      <c r="J27" s="2" t="str">
        <f>tam_responses.csv!A25</f>
        <v>R24</v>
      </c>
      <c r="K27" s="2">
        <f>tam_responses.csv!I25</f>
        <v>5</v>
      </c>
      <c r="L27" s="2">
        <f>tam_responses.csv!J25</f>
        <v>5</v>
      </c>
      <c r="M27" s="2">
        <f>tam_responses.csv!K25</f>
        <v>5</v>
      </c>
      <c r="N27" s="2">
        <f>tam_responses.csv!L25</f>
        <v>5</v>
      </c>
      <c r="O27" s="2">
        <f>tam_responses.csv!M25</f>
        <v>5</v>
      </c>
      <c r="P27" s="2">
        <f>tam_responses.csv!N25</f>
        <v>5</v>
      </c>
      <c r="Q27" s="2">
        <f t="shared" si="1"/>
        <v>30</v>
      </c>
    </row>
    <row r="28" spans="1:17" ht="16" customHeight="1" x14ac:dyDescent="0.2">
      <c r="A28" s="2" t="str">
        <f>tam_responses.csv!A26</f>
        <v>R25</v>
      </c>
      <c r="B28" s="2">
        <f>tam_responses.csv!B26</f>
        <v>4</v>
      </c>
      <c r="C28" s="2">
        <f>tam_responses.csv!C26</f>
        <v>4</v>
      </c>
      <c r="D28" s="2">
        <f>tam_responses.csv!D26</f>
        <v>4</v>
      </c>
      <c r="E28" s="2">
        <f>tam_responses.csv!E26</f>
        <v>5</v>
      </c>
      <c r="F28" s="2">
        <f>tam_responses.csv!F26</f>
        <v>5</v>
      </c>
      <c r="G28" s="2">
        <f>tam_responses.csv!G26</f>
        <v>5</v>
      </c>
      <c r="H28" s="2">
        <f t="shared" si="0"/>
        <v>27</v>
      </c>
      <c r="I28" s="2"/>
      <c r="J28" s="2" t="str">
        <f>tam_responses.csv!A26</f>
        <v>R25</v>
      </c>
      <c r="K28" s="2">
        <f>tam_responses.csv!I26</f>
        <v>5</v>
      </c>
      <c r="L28" s="2">
        <f>tam_responses.csv!J26</f>
        <v>5</v>
      </c>
      <c r="M28" s="2">
        <f>tam_responses.csv!K26</f>
        <v>5</v>
      </c>
      <c r="N28" s="2">
        <f>tam_responses.csv!L26</f>
        <v>5</v>
      </c>
      <c r="O28" s="2">
        <f>tam_responses.csv!M26</f>
        <v>5</v>
      </c>
      <c r="P28" s="2">
        <f>tam_responses.csv!N26</f>
        <v>5</v>
      </c>
      <c r="Q28" s="2">
        <f t="shared" si="1"/>
        <v>30</v>
      </c>
    </row>
    <row r="29" spans="1:17" ht="16" customHeight="1" x14ac:dyDescent="0.2">
      <c r="A29" s="2" t="str">
        <f>tam_responses.csv!A27</f>
        <v>R26</v>
      </c>
      <c r="B29" s="2">
        <f>tam_responses.csv!B27</f>
        <v>4</v>
      </c>
      <c r="C29" s="2">
        <f>tam_responses.csv!C27</f>
        <v>4</v>
      </c>
      <c r="D29" s="2">
        <f>tam_responses.csv!D27</f>
        <v>4</v>
      </c>
      <c r="E29" s="2">
        <f>tam_responses.csv!E27</f>
        <v>4</v>
      </c>
      <c r="F29" s="2">
        <f>tam_responses.csv!F27</f>
        <v>4</v>
      </c>
      <c r="G29" s="2">
        <f>tam_responses.csv!G27</f>
        <v>4</v>
      </c>
      <c r="H29" s="2">
        <f t="shared" si="0"/>
        <v>24</v>
      </c>
      <c r="I29" s="2"/>
      <c r="J29" s="2" t="str">
        <f>tam_responses.csv!A27</f>
        <v>R26</v>
      </c>
      <c r="K29" s="2">
        <f>tam_responses.csv!I27</f>
        <v>4</v>
      </c>
      <c r="L29" s="2">
        <f>tam_responses.csv!J27</f>
        <v>4</v>
      </c>
      <c r="M29" s="2">
        <f>tam_responses.csv!K27</f>
        <v>3</v>
      </c>
      <c r="N29" s="2">
        <f>tam_responses.csv!L27</f>
        <v>3</v>
      </c>
      <c r="O29" s="2">
        <f>tam_responses.csv!M27</f>
        <v>3</v>
      </c>
      <c r="P29" s="2">
        <f>tam_responses.csv!N27</f>
        <v>3</v>
      </c>
      <c r="Q29" s="2">
        <f t="shared" si="1"/>
        <v>20</v>
      </c>
    </row>
    <row r="30" spans="1:17" ht="16" customHeight="1" x14ac:dyDescent="0.2">
      <c r="A30" s="2" t="str">
        <f>tam_responses.csv!A28</f>
        <v>R27</v>
      </c>
      <c r="B30" s="2">
        <f>tam_responses.csv!B28</f>
        <v>4</v>
      </c>
      <c r="C30" s="2">
        <f>tam_responses.csv!C28</f>
        <v>4</v>
      </c>
      <c r="D30" s="2">
        <f>tam_responses.csv!D28</f>
        <v>4</v>
      </c>
      <c r="E30" s="2">
        <f>tam_responses.csv!E28</f>
        <v>4</v>
      </c>
      <c r="F30" s="2">
        <f>tam_responses.csv!F28</f>
        <v>4</v>
      </c>
      <c r="G30" s="2">
        <f>tam_responses.csv!G28</f>
        <v>4</v>
      </c>
      <c r="H30" s="2">
        <f t="shared" si="0"/>
        <v>24</v>
      </c>
      <c r="I30" s="2"/>
      <c r="J30" s="2" t="str">
        <f>tam_responses.csv!A28</f>
        <v>R27</v>
      </c>
      <c r="K30" s="2">
        <f>tam_responses.csv!I28</f>
        <v>4</v>
      </c>
      <c r="L30" s="2">
        <f>tam_responses.csv!J28</f>
        <v>4</v>
      </c>
      <c r="M30" s="2">
        <f>tam_responses.csv!K28</f>
        <v>4</v>
      </c>
      <c r="N30" s="2">
        <f>tam_responses.csv!L28</f>
        <v>4</v>
      </c>
      <c r="O30" s="2">
        <f>tam_responses.csv!M28</f>
        <v>4</v>
      </c>
      <c r="P30" s="2">
        <f>tam_responses.csv!N28</f>
        <v>4</v>
      </c>
      <c r="Q30" s="2">
        <f t="shared" si="1"/>
        <v>24</v>
      </c>
    </row>
    <row r="31" spans="1:17" ht="16" customHeight="1" x14ac:dyDescent="0.2">
      <c r="A31" s="2" t="str">
        <f>tam_responses.csv!A29</f>
        <v>R28</v>
      </c>
      <c r="B31" s="2">
        <f>tam_responses.csv!B29</f>
        <v>4</v>
      </c>
      <c r="C31" s="2">
        <f>tam_responses.csv!C29</f>
        <v>5</v>
      </c>
      <c r="D31" s="2">
        <f>tam_responses.csv!D29</f>
        <v>4</v>
      </c>
      <c r="E31" s="2">
        <f>tam_responses.csv!E29</f>
        <v>5</v>
      </c>
      <c r="F31" s="2">
        <f>tam_responses.csv!F29</f>
        <v>4</v>
      </c>
      <c r="G31" s="2">
        <f>tam_responses.csv!G29</f>
        <v>5</v>
      </c>
      <c r="H31" s="2">
        <f t="shared" si="0"/>
        <v>27</v>
      </c>
      <c r="I31" s="2"/>
      <c r="J31" s="2" t="str">
        <f>tam_responses.csv!A29</f>
        <v>R28</v>
      </c>
      <c r="K31" s="2">
        <f>tam_responses.csv!I29</f>
        <v>5</v>
      </c>
      <c r="L31" s="2">
        <f>tam_responses.csv!J29</f>
        <v>4</v>
      </c>
      <c r="M31" s="2">
        <f>tam_responses.csv!K29</f>
        <v>5</v>
      </c>
      <c r="N31" s="2">
        <f>tam_responses.csv!L29</f>
        <v>4</v>
      </c>
      <c r="O31" s="2">
        <f>tam_responses.csv!M29</f>
        <v>5</v>
      </c>
      <c r="P31" s="2">
        <f>tam_responses.csv!N29</f>
        <v>4</v>
      </c>
      <c r="Q31" s="2">
        <f t="shared" si="1"/>
        <v>27</v>
      </c>
    </row>
    <row r="32" spans="1:17" ht="16" customHeight="1" x14ac:dyDescent="0.2">
      <c r="A32" s="2" t="str">
        <f>tam_responses.csv!A30</f>
        <v>R29</v>
      </c>
      <c r="B32" s="2">
        <f>tam_responses.csv!B30</f>
        <v>3</v>
      </c>
      <c r="C32" s="2">
        <f>tam_responses.csv!C30</f>
        <v>4</v>
      </c>
      <c r="D32" s="2">
        <f>tam_responses.csv!D30</f>
        <v>5</v>
      </c>
      <c r="E32" s="2">
        <f>tam_responses.csv!E30</f>
        <v>4</v>
      </c>
      <c r="F32" s="2">
        <f>tam_responses.csv!F30</f>
        <v>3</v>
      </c>
      <c r="G32" s="2">
        <f>tam_responses.csv!G30</f>
        <v>4</v>
      </c>
      <c r="H32" s="2">
        <f t="shared" si="0"/>
        <v>23</v>
      </c>
      <c r="I32" s="2"/>
      <c r="J32" s="2" t="str">
        <f>tam_responses.csv!A30</f>
        <v>R29</v>
      </c>
      <c r="K32" s="2">
        <f>tam_responses.csv!I30</f>
        <v>4</v>
      </c>
      <c r="L32" s="2">
        <f>tam_responses.csv!J30</f>
        <v>4</v>
      </c>
      <c r="M32" s="2">
        <f>tam_responses.csv!K30</f>
        <v>4</v>
      </c>
      <c r="N32" s="2">
        <f>tam_responses.csv!L30</f>
        <v>3</v>
      </c>
      <c r="O32" s="2">
        <f>tam_responses.csv!M30</f>
        <v>3</v>
      </c>
      <c r="P32" s="2">
        <f>tam_responses.csv!N30</f>
        <v>4</v>
      </c>
      <c r="Q32" s="2">
        <f t="shared" si="1"/>
        <v>22</v>
      </c>
    </row>
    <row r="33" spans="1:17" ht="16" customHeight="1" x14ac:dyDescent="0.2">
      <c r="A33" s="2" t="str">
        <f>tam_responses.csv!A31</f>
        <v>R30</v>
      </c>
      <c r="B33" s="2">
        <f>tam_responses.csv!B31</f>
        <v>4</v>
      </c>
      <c r="C33" s="2">
        <f>tam_responses.csv!C31</f>
        <v>4</v>
      </c>
      <c r="D33" s="2">
        <f>tam_responses.csv!D31</f>
        <v>5</v>
      </c>
      <c r="E33" s="2">
        <f>tam_responses.csv!E31</f>
        <v>4</v>
      </c>
      <c r="F33" s="2">
        <f>tam_responses.csv!F31</f>
        <v>4</v>
      </c>
      <c r="G33" s="2">
        <f>tam_responses.csv!G31</f>
        <v>5</v>
      </c>
      <c r="H33" s="2">
        <f t="shared" si="0"/>
        <v>26</v>
      </c>
      <c r="I33" s="2"/>
      <c r="J33" s="2" t="str">
        <f>tam_responses.csv!A31</f>
        <v>R30</v>
      </c>
      <c r="K33" s="2">
        <f>tam_responses.csv!I31</f>
        <v>4</v>
      </c>
      <c r="L33" s="2">
        <f>tam_responses.csv!J31</f>
        <v>4</v>
      </c>
      <c r="M33" s="2">
        <f>tam_responses.csv!K31</f>
        <v>5</v>
      </c>
      <c r="N33" s="2">
        <f>tam_responses.csv!L31</f>
        <v>4</v>
      </c>
      <c r="O33" s="2">
        <f>tam_responses.csv!M31</f>
        <v>4</v>
      </c>
      <c r="P33" s="2">
        <f>tam_responses.csv!N31</f>
        <v>4</v>
      </c>
      <c r="Q33" s="2">
        <f t="shared" si="1"/>
        <v>25</v>
      </c>
    </row>
    <row r="34" spans="1:17" ht="16" customHeight="1" x14ac:dyDescent="0.2">
      <c r="A34" s="2" t="str">
        <f>tam_responses.csv!A32</f>
        <v>R31</v>
      </c>
      <c r="B34" s="2">
        <f>tam_responses.csv!B32</f>
        <v>4</v>
      </c>
      <c r="C34" s="2">
        <f>tam_responses.csv!C32</f>
        <v>4</v>
      </c>
      <c r="D34" s="2">
        <f>tam_responses.csv!D32</f>
        <v>5</v>
      </c>
      <c r="E34" s="2">
        <f>tam_responses.csv!E32</f>
        <v>5</v>
      </c>
      <c r="F34" s="2">
        <f>tam_responses.csv!F32</f>
        <v>4</v>
      </c>
      <c r="G34" s="2">
        <f>tam_responses.csv!G32</f>
        <v>5</v>
      </c>
      <c r="H34" s="2">
        <f t="shared" si="0"/>
        <v>27</v>
      </c>
      <c r="I34" s="2"/>
      <c r="J34" s="2" t="str">
        <f>tam_responses.csv!A32</f>
        <v>R31</v>
      </c>
      <c r="K34" s="2">
        <f>tam_responses.csv!I32</f>
        <v>4</v>
      </c>
      <c r="L34" s="2">
        <f>tam_responses.csv!J32</f>
        <v>5</v>
      </c>
      <c r="M34" s="2">
        <f>tam_responses.csv!K32</f>
        <v>4</v>
      </c>
      <c r="N34" s="2">
        <f>tam_responses.csv!L32</f>
        <v>4</v>
      </c>
      <c r="O34" s="2">
        <f>tam_responses.csv!M32</f>
        <v>4</v>
      </c>
      <c r="P34" s="2">
        <f>tam_responses.csv!N32</f>
        <v>5</v>
      </c>
      <c r="Q34" s="2">
        <f t="shared" si="1"/>
        <v>26</v>
      </c>
    </row>
    <row r="35" spans="1:17" ht="16" customHeight="1" x14ac:dyDescent="0.2">
      <c r="A35" s="2" t="str">
        <f>tam_responses.csv!A33</f>
        <v>R32</v>
      </c>
      <c r="B35" s="2">
        <f>tam_responses.csv!B33</f>
        <v>4</v>
      </c>
      <c r="C35" s="2">
        <f>tam_responses.csv!C33</f>
        <v>4</v>
      </c>
      <c r="D35" s="2">
        <f>tam_responses.csv!D33</f>
        <v>4</v>
      </c>
      <c r="E35" s="2">
        <f>tam_responses.csv!E33</f>
        <v>4</v>
      </c>
      <c r="F35" s="2">
        <f>tam_responses.csv!F33</f>
        <v>4</v>
      </c>
      <c r="G35" s="2">
        <f>tam_responses.csv!G33</f>
        <v>4</v>
      </c>
      <c r="H35" s="2">
        <f t="shared" si="0"/>
        <v>24</v>
      </c>
      <c r="I35" s="2"/>
      <c r="J35" s="2" t="str">
        <f>tam_responses.csv!A33</f>
        <v>R32</v>
      </c>
      <c r="K35" s="2">
        <f>tam_responses.csv!I33</f>
        <v>4</v>
      </c>
      <c r="L35" s="2">
        <f>tam_responses.csv!J33</f>
        <v>4</v>
      </c>
      <c r="M35" s="2">
        <f>tam_responses.csv!K33</f>
        <v>3</v>
      </c>
      <c r="N35" s="2">
        <f>tam_responses.csv!L33</f>
        <v>3</v>
      </c>
      <c r="O35" s="2">
        <f>tam_responses.csv!M33</f>
        <v>5</v>
      </c>
      <c r="P35" s="2">
        <f>tam_responses.csv!N33</f>
        <v>5</v>
      </c>
      <c r="Q35" s="2">
        <f t="shared" si="1"/>
        <v>24</v>
      </c>
    </row>
    <row r="36" spans="1:17" ht="16" customHeight="1" x14ac:dyDescent="0.2">
      <c r="A36" s="2" t="str">
        <f>tam_responses.csv!A34</f>
        <v>R33</v>
      </c>
      <c r="B36" s="2">
        <f>tam_responses.csv!B34</f>
        <v>3</v>
      </c>
      <c r="C36" s="2">
        <f>tam_responses.csv!C34</f>
        <v>3</v>
      </c>
      <c r="D36" s="2">
        <f>tam_responses.csv!D34</f>
        <v>4</v>
      </c>
      <c r="E36" s="2">
        <f>tam_responses.csv!E34</f>
        <v>5</v>
      </c>
      <c r="F36" s="2">
        <f>tam_responses.csv!F34</f>
        <v>5</v>
      </c>
      <c r="G36" s="2">
        <f>tam_responses.csv!G34</f>
        <v>5</v>
      </c>
      <c r="H36" s="2">
        <f t="shared" ref="H36:H67" si="2">SUM(B36:G36)</f>
        <v>25</v>
      </c>
      <c r="I36" s="2"/>
      <c r="J36" s="2" t="str">
        <f>tam_responses.csv!A34</f>
        <v>R33</v>
      </c>
      <c r="K36" s="2">
        <f>tam_responses.csv!I34</f>
        <v>5</v>
      </c>
      <c r="L36" s="2">
        <f>tam_responses.csv!J34</f>
        <v>5</v>
      </c>
      <c r="M36" s="2">
        <f>tam_responses.csv!K34</f>
        <v>5</v>
      </c>
      <c r="N36" s="2">
        <f>tam_responses.csv!L34</f>
        <v>5</v>
      </c>
      <c r="O36" s="2">
        <f>tam_responses.csv!M34</f>
        <v>5</v>
      </c>
      <c r="P36" s="2">
        <f>tam_responses.csv!N34</f>
        <v>5</v>
      </c>
      <c r="Q36" s="2">
        <f t="shared" ref="Q36:Q67" si="3">SUM(K36:P36)</f>
        <v>30</v>
      </c>
    </row>
    <row r="37" spans="1:17" ht="16" customHeight="1" x14ac:dyDescent="0.2">
      <c r="A37" s="2" t="str">
        <f>tam_responses.csv!A35</f>
        <v>R34</v>
      </c>
      <c r="B37" s="2">
        <f>tam_responses.csv!B35</f>
        <v>4</v>
      </c>
      <c r="C37" s="2">
        <f>tam_responses.csv!C35</f>
        <v>4</v>
      </c>
      <c r="D37" s="2">
        <f>tam_responses.csv!D35</f>
        <v>4</v>
      </c>
      <c r="E37" s="2">
        <f>tam_responses.csv!E35</f>
        <v>5</v>
      </c>
      <c r="F37" s="2">
        <f>tam_responses.csv!F35</f>
        <v>5</v>
      </c>
      <c r="G37" s="2">
        <f>tam_responses.csv!G35</f>
        <v>5</v>
      </c>
      <c r="H37" s="2">
        <f t="shared" si="2"/>
        <v>27</v>
      </c>
      <c r="I37" s="2"/>
      <c r="J37" s="2" t="str">
        <f>tam_responses.csv!A35</f>
        <v>R34</v>
      </c>
      <c r="K37" s="2">
        <f>tam_responses.csv!I35</f>
        <v>4</v>
      </c>
      <c r="L37" s="2">
        <f>tam_responses.csv!J35</f>
        <v>4</v>
      </c>
      <c r="M37" s="2">
        <f>tam_responses.csv!K35</f>
        <v>4</v>
      </c>
      <c r="N37" s="2">
        <f>tam_responses.csv!L35</f>
        <v>4</v>
      </c>
      <c r="O37" s="2">
        <f>tam_responses.csv!M35</f>
        <v>4</v>
      </c>
      <c r="P37" s="2">
        <f>tam_responses.csv!N35</f>
        <v>4</v>
      </c>
      <c r="Q37" s="2">
        <f t="shared" si="3"/>
        <v>24</v>
      </c>
    </row>
    <row r="38" spans="1:17" ht="16" customHeight="1" x14ac:dyDescent="0.2">
      <c r="A38" s="2" t="str">
        <f>tam_responses.csv!A36</f>
        <v>R35</v>
      </c>
      <c r="B38" s="2">
        <f>tam_responses.csv!B36</f>
        <v>3</v>
      </c>
      <c r="C38" s="2">
        <f>tam_responses.csv!C36</f>
        <v>3</v>
      </c>
      <c r="D38" s="2">
        <f>tam_responses.csv!D36</f>
        <v>3</v>
      </c>
      <c r="E38" s="2">
        <f>tam_responses.csv!E36</f>
        <v>4</v>
      </c>
      <c r="F38" s="2">
        <f>tam_responses.csv!F36</f>
        <v>4</v>
      </c>
      <c r="G38" s="2">
        <f>tam_responses.csv!G36</f>
        <v>2</v>
      </c>
      <c r="H38" s="2">
        <f t="shared" si="2"/>
        <v>19</v>
      </c>
      <c r="I38" s="2"/>
      <c r="J38" s="2" t="str">
        <f>tam_responses.csv!A36</f>
        <v>R35</v>
      </c>
      <c r="K38" s="2">
        <f>tam_responses.csv!I36</f>
        <v>2</v>
      </c>
      <c r="L38" s="2">
        <f>tam_responses.csv!J36</f>
        <v>3</v>
      </c>
      <c r="M38" s="2">
        <f>tam_responses.csv!K36</f>
        <v>3</v>
      </c>
      <c r="N38" s="2">
        <f>tam_responses.csv!L36</f>
        <v>2</v>
      </c>
      <c r="O38" s="2">
        <f>tam_responses.csv!M36</f>
        <v>3</v>
      </c>
      <c r="P38" s="2">
        <f>tam_responses.csv!N36</f>
        <v>3</v>
      </c>
      <c r="Q38" s="2">
        <f t="shared" si="3"/>
        <v>16</v>
      </c>
    </row>
    <row r="39" spans="1:17" ht="16" customHeight="1" x14ac:dyDescent="0.2">
      <c r="A39" s="2" t="str">
        <f>tam_responses.csv!A37</f>
        <v>R36</v>
      </c>
      <c r="B39" s="2">
        <f>tam_responses.csv!B37</f>
        <v>3</v>
      </c>
      <c r="C39" s="2">
        <f>tam_responses.csv!C37</f>
        <v>4</v>
      </c>
      <c r="D39" s="2">
        <f>tam_responses.csv!D37</f>
        <v>4</v>
      </c>
      <c r="E39" s="2">
        <f>tam_responses.csv!E37</f>
        <v>4</v>
      </c>
      <c r="F39" s="2">
        <f>tam_responses.csv!F37</f>
        <v>4</v>
      </c>
      <c r="G39" s="2">
        <f>tam_responses.csv!G37</f>
        <v>4</v>
      </c>
      <c r="H39" s="2">
        <f t="shared" si="2"/>
        <v>23</v>
      </c>
      <c r="I39" s="2"/>
      <c r="J39" s="2" t="str">
        <f>tam_responses.csv!A37</f>
        <v>R36</v>
      </c>
      <c r="K39" s="2">
        <f>tam_responses.csv!I37</f>
        <v>4</v>
      </c>
      <c r="L39" s="2">
        <f>tam_responses.csv!J37</f>
        <v>4</v>
      </c>
      <c r="M39" s="2">
        <f>tam_responses.csv!K37</f>
        <v>5</v>
      </c>
      <c r="N39" s="2">
        <f>tam_responses.csv!L37</f>
        <v>5</v>
      </c>
      <c r="O39" s="2">
        <f>tam_responses.csv!M37</f>
        <v>5</v>
      </c>
      <c r="P39" s="2">
        <f>tam_responses.csv!N37</f>
        <v>4</v>
      </c>
      <c r="Q39" s="2">
        <f t="shared" si="3"/>
        <v>27</v>
      </c>
    </row>
    <row r="40" spans="1:17" ht="16" customHeight="1" x14ac:dyDescent="0.2">
      <c r="A40" s="2" t="str">
        <f>tam_responses.csv!A38</f>
        <v>R37</v>
      </c>
      <c r="B40" s="2">
        <f>tam_responses.csv!B38</f>
        <v>4</v>
      </c>
      <c r="C40" s="2">
        <f>tam_responses.csv!C38</f>
        <v>4</v>
      </c>
      <c r="D40" s="2">
        <f>tam_responses.csv!D38</f>
        <v>4</v>
      </c>
      <c r="E40" s="2">
        <f>tam_responses.csv!E38</f>
        <v>4</v>
      </c>
      <c r="F40" s="2">
        <f>tam_responses.csv!F38</f>
        <v>4</v>
      </c>
      <c r="G40" s="2">
        <f>tam_responses.csv!G38</f>
        <v>4</v>
      </c>
      <c r="H40" s="2">
        <f t="shared" si="2"/>
        <v>24</v>
      </c>
      <c r="I40" s="2"/>
      <c r="J40" s="2" t="str">
        <f>tam_responses.csv!A38</f>
        <v>R37</v>
      </c>
      <c r="K40" s="2">
        <f>tam_responses.csv!I38</f>
        <v>4</v>
      </c>
      <c r="L40" s="2">
        <f>tam_responses.csv!J38</f>
        <v>4</v>
      </c>
      <c r="M40" s="2">
        <f>tam_responses.csv!K38</f>
        <v>4</v>
      </c>
      <c r="N40" s="2">
        <f>tam_responses.csv!L38</f>
        <v>4</v>
      </c>
      <c r="O40" s="2">
        <f>tam_responses.csv!M38</f>
        <v>4</v>
      </c>
      <c r="P40" s="2">
        <f>tam_responses.csv!N38</f>
        <v>4</v>
      </c>
      <c r="Q40" s="2">
        <f t="shared" si="3"/>
        <v>24</v>
      </c>
    </row>
    <row r="41" spans="1:17" ht="16" customHeight="1" x14ac:dyDescent="0.2">
      <c r="A41" s="2" t="str">
        <f>tam_responses.csv!A39</f>
        <v>R38</v>
      </c>
      <c r="B41" s="2">
        <f>tam_responses.csv!B39</f>
        <v>3</v>
      </c>
      <c r="C41" s="2">
        <f>tam_responses.csv!C39</f>
        <v>4</v>
      </c>
      <c r="D41" s="2">
        <f>tam_responses.csv!D39</f>
        <v>4</v>
      </c>
      <c r="E41" s="2">
        <f>tam_responses.csv!E39</f>
        <v>4</v>
      </c>
      <c r="F41" s="2">
        <f>tam_responses.csv!F39</f>
        <v>5</v>
      </c>
      <c r="G41" s="2">
        <f>tam_responses.csv!G39</f>
        <v>5</v>
      </c>
      <c r="H41" s="2">
        <f t="shared" si="2"/>
        <v>25</v>
      </c>
      <c r="I41" s="2"/>
      <c r="J41" s="2" t="str">
        <f>tam_responses.csv!A39</f>
        <v>R38</v>
      </c>
      <c r="K41" s="2">
        <f>tam_responses.csv!I39</f>
        <v>5</v>
      </c>
      <c r="L41" s="2">
        <f>tam_responses.csv!J39</f>
        <v>5</v>
      </c>
      <c r="M41" s="2">
        <f>tam_responses.csv!K39</f>
        <v>5</v>
      </c>
      <c r="N41" s="2">
        <f>tam_responses.csv!L39</f>
        <v>5</v>
      </c>
      <c r="O41" s="2">
        <f>tam_responses.csv!M39</f>
        <v>5</v>
      </c>
      <c r="P41" s="2">
        <f>tam_responses.csv!N39</f>
        <v>4</v>
      </c>
      <c r="Q41" s="2">
        <f t="shared" si="3"/>
        <v>29</v>
      </c>
    </row>
    <row r="42" spans="1:17" ht="16" customHeight="1" x14ac:dyDescent="0.2">
      <c r="A42" s="2" t="str">
        <f>tam_responses.csv!A40</f>
        <v>R39</v>
      </c>
      <c r="B42" s="2">
        <f>tam_responses.csv!B40</f>
        <v>3</v>
      </c>
      <c r="C42" s="2">
        <f>tam_responses.csv!C40</f>
        <v>3</v>
      </c>
      <c r="D42" s="2">
        <f>tam_responses.csv!D40</f>
        <v>4</v>
      </c>
      <c r="E42" s="2">
        <f>tam_responses.csv!E40</f>
        <v>4</v>
      </c>
      <c r="F42" s="2">
        <f>tam_responses.csv!F40</f>
        <v>4</v>
      </c>
      <c r="G42" s="2">
        <f>tam_responses.csv!G40</f>
        <v>4</v>
      </c>
      <c r="H42" s="2">
        <f t="shared" si="2"/>
        <v>22</v>
      </c>
      <c r="I42" s="2"/>
      <c r="J42" s="2" t="str">
        <f>tam_responses.csv!A40</f>
        <v>R39</v>
      </c>
      <c r="K42" s="2">
        <f>tam_responses.csv!I40</f>
        <v>5</v>
      </c>
      <c r="L42" s="2">
        <f>tam_responses.csv!J40</f>
        <v>5</v>
      </c>
      <c r="M42" s="2">
        <f>tam_responses.csv!K40</f>
        <v>5</v>
      </c>
      <c r="N42" s="2">
        <f>tam_responses.csv!L40</f>
        <v>4</v>
      </c>
      <c r="O42" s="2">
        <f>tam_responses.csv!M40</f>
        <v>4</v>
      </c>
      <c r="P42" s="2">
        <f>tam_responses.csv!N40</f>
        <v>5</v>
      </c>
      <c r="Q42" s="2">
        <f t="shared" si="3"/>
        <v>28</v>
      </c>
    </row>
    <row r="43" spans="1:17" ht="16" customHeight="1" x14ac:dyDescent="0.2">
      <c r="A43" s="2" t="str">
        <f>tam_responses.csv!A41</f>
        <v>R40</v>
      </c>
      <c r="B43" s="2">
        <f>tam_responses.csv!B41</f>
        <v>4</v>
      </c>
      <c r="C43" s="2">
        <f>tam_responses.csv!C41</f>
        <v>4</v>
      </c>
      <c r="D43" s="2">
        <f>tam_responses.csv!D41</f>
        <v>4</v>
      </c>
      <c r="E43" s="2">
        <f>tam_responses.csv!E41</f>
        <v>4</v>
      </c>
      <c r="F43" s="2">
        <f>tam_responses.csv!F41</f>
        <v>4</v>
      </c>
      <c r="G43" s="2">
        <f>tam_responses.csv!G41</f>
        <v>4</v>
      </c>
      <c r="H43" s="2">
        <f t="shared" si="2"/>
        <v>24</v>
      </c>
      <c r="I43" s="2"/>
      <c r="J43" s="2" t="str">
        <f>tam_responses.csv!A41</f>
        <v>R40</v>
      </c>
      <c r="K43" s="2">
        <f>tam_responses.csv!I41</f>
        <v>4</v>
      </c>
      <c r="L43" s="2">
        <f>tam_responses.csv!J41</f>
        <v>4</v>
      </c>
      <c r="M43" s="2">
        <f>tam_responses.csv!K41</f>
        <v>4</v>
      </c>
      <c r="N43" s="2">
        <f>tam_responses.csv!L41</f>
        <v>4</v>
      </c>
      <c r="O43" s="2">
        <f>tam_responses.csv!M41</f>
        <v>4</v>
      </c>
      <c r="P43" s="2">
        <f>tam_responses.csv!N41</f>
        <v>4</v>
      </c>
      <c r="Q43" s="2">
        <f t="shared" si="3"/>
        <v>24</v>
      </c>
    </row>
    <row r="44" spans="1:17" ht="16" customHeight="1" x14ac:dyDescent="0.2">
      <c r="A44" s="2" t="str">
        <f>tam_responses.csv!A42</f>
        <v>R41</v>
      </c>
      <c r="B44" s="2">
        <f>tam_responses.csv!B42</f>
        <v>4</v>
      </c>
      <c r="C44" s="2">
        <f>tam_responses.csv!C42</f>
        <v>4</v>
      </c>
      <c r="D44" s="2">
        <f>tam_responses.csv!D42</f>
        <v>4</v>
      </c>
      <c r="E44" s="2">
        <f>tam_responses.csv!E42</f>
        <v>4</v>
      </c>
      <c r="F44" s="2">
        <f>tam_responses.csv!F42</f>
        <v>4</v>
      </c>
      <c r="G44" s="2">
        <f>tam_responses.csv!G42</f>
        <v>4</v>
      </c>
      <c r="H44" s="2">
        <f t="shared" si="2"/>
        <v>24</v>
      </c>
      <c r="I44" s="2"/>
      <c r="J44" s="2" t="str">
        <f>tam_responses.csv!A42</f>
        <v>R41</v>
      </c>
      <c r="K44" s="2">
        <f>tam_responses.csv!I42</f>
        <v>4</v>
      </c>
      <c r="L44" s="2">
        <f>tam_responses.csv!J42</f>
        <v>4</v>
      </c>
      <c r="M44" s="2">
        <f>tam_responses.csv!K42</f>
        <v>4</v>
      </c>
      <c r="N44" s="2">
        <f>tam_responses.csv!L42</f>
        <v>4</v>
      </c>
      <c r="O44" s="2">
        <f>tam_responses.csv!M42</f>
        <v>4</v>
      </c>
      <c r="P44" s="2">
        <f>tam_responses.csv!N42</f>
        <v>4</v>
      </c>
      <c r="Q44" s="2">
        <f t="shared" si="3"/>
        <v>24</v>
      </c>
    </row>
    <row r="45" spans="1:17" ht="16" customHeight="1" x14ac:dyDescent="0.2">
      <c r="A45" s="2" t="str">
        <f>tam_responses.csv!A43</f>
        <v>R42</v>
      </c>
      <c r="B45" s="2">
        <f>tam_responses.csv!B43</f>
        <v>4</v>
      </c>
      <c r="C45" s="2">
        <f>tam_responses.csv!C43</f>
        <v>4</v>
      </c>
      <c r="D45" s="2">
        <f>tam_responses.csv!D43</f>
        <v>4</v>
      </c>
      <c r="E45" s="2">
        <f>tam_responses.csv!E43</f>
        <v>5</v>
      </c>
      <c r="F45" s="2">
        <f>tam_responses.csv!F43</f>
        <v>5</v>
      </c>
      <c r="G45" s="2">
        <f>tam_responses.csv!G43</f>
        <v>5</v>
      </c>
      <c r="H45" s="2">
        <f t="shared" si="2"/>
        <v>27</v>
      </c>
      <c r="I45" s="2"/>
      <c r="J45" s="2" t="str">
        <f>tam_responses.csv!A43</f>
        <v>R42</v>
      </c>
      <c r="K45" s="2">
        <f>tam_responses.csv!I43</f>
        <v>4</v>
      </c>
      <c r="L45" s="2">
        <f>tam_responses.csv!J43</f>
        <v>4</v>
      </c>
      <c r="M45" s="2">
        <f>tam_responses.csv!K43</f>
        <v>5</v>
      </c>
      <c r="N45" s="2">
        <f>tam_responses.csv!L43</f>
        <v>3</v>
      </c>
      <c r="O45" s="2">
        <f>tam_responses.csv!M43</f>
        <v>3</v>
      </c>
      <c r="P45" s="2">
        <f>tam_responses.csv!N43</f>
        <v>4</v>
      </c>
      <c r="Q45" s="2">
        <f t="shared" si="3"/>
        <v>23</v>
      </c>
    </row>
    <row r="46" spans="1:17" ht="16" customHeight="1" x14ac:dyDescent="0.2">
      <c r="A46" s="2" t="str">
        <f>tam_responses.csv!A44</f>
        <v>R43</v>
      </c>
      <c r="B46" s="2">
        <f>tam_responses.csv!B44</f>
        <v>4</v>
      </c>
      <c r="C46" s="2">
        <f>tam_responses.csv!C44</f>
        <v>5</v>
      </c>
      <c r="D46" s="2">
        <f>tam_responses.csv!D44</f>
        <v>5</v>
      </c>
      <c r="E46" s="2">
        <f>tam_responses.csv!E44</f>
        <v>5</v>
      </c>
      <c r="F46" s="2">
        <f>tam_responses.csv!F44</f>
        <v>5</v>
      </c>
      <c r="G46" s="2">
        <f>tam_responses.csv!G44</f>
        <v>4</v>
      </c>
      <c r="H46" s="2">
        <f t="shared" si="2"/>
        <v>28</v>
      </c>
      <c r="I46" s="2"/>
      <c r="J46" s="2" t="str">
        <f>tam_responses.csv!A44</f>
        <v>R43</v>
      </c>
      <c r="K46" s="2">
        <f>tam_responses.csv!I44</f>
        <v>4</v>
      </c>
      <c r="L46" s="2">
        <f>tam_responses.csv!J44</f>
        <v>4</v>
      </c>
      <c r="M46" s="2">
        <f>tam_responses.csv!K44</f>
        <v>3</v>
      </c>
      <c r="N46" s="2">
        <f>tam_responses.csv!L44</f>
        <v>3</v>
      </c>
      <c r="O46" s="2">
        <f>tam_responses.csv!M44</f>
        <v>4</v>
      </c>
      <c r="P46" s="2">
        <f>tam_responses.csv!N44</f>
        <v>4</v>
      </c>
      <c r="Q46" s="2">
        <f t="shared" si="3"/>
        <v>22</v>
      </c>
    </row>
    <row r="47" spans="1:17" ht="16" customHeight="1" x14ac:dyDescent="0.2">
      <c r="A47" s="2" t="str">
        <f>tam_responses.csv!A45</f>
        <v>R44</v>
      </c>
      <c r="B47" s="2">
        <f>tam_responses.csv!B45</f>
        <v>3</v>
      </c>
      <c r="C47" s="2">
        <f>tam_responses.csv!C45</f>
        <v>3</v>
      </c>
      <c r="D47" s="2">
        <f>tam_responses.csv!D45</f>
        <v>3</v>
      </c>
      <c r="E47" s="2">
        <f>tam_responses.csv!E45</f>
        <v>4</v>
      </c>
      <c r="F47" s="2">
        <f>tam_responses.csv!F45</f>
        <v>4</v>
      </c>
      <c r="G47" s="2">
        <f>tam_responses.csv!G45</f>
        <v>4</v>
      </c>
      <c r="H47" s="2">
        <f t="shared" si="2"/>
        <v>21</v>
      </c>
      <c r="I47" s="2"/>
      <c r="J47" s="2" t="str">
        <f>tam_responses.csv!A45</f>
        <v>R44</v>
      </c>
      <c r="K47" s="2">
        <f>tam_responses.csv!I45</f>
        <v>4</v>
      </c>
      <c r="L47" s="2">
        <f>tam_responses.csv!J45</f>
        <v>4</v>
      </c>
      <c r="M47" s="2">
        <f>tam_responses.csv!K45</f>
        <v>4</v>
      </c>
      <c r="N47" s="2">
        <f>tam_responses.csv!L45</f>
        <v>5</v>
      </c>
      <c r="O47" s="2">
        <f>tam_responses.csv!M45</f>
        <v>5</v>
      </c>
      <c r="P47" s="2">
        <f>tam_responses.csv!N45</f>
        <v>4</v>
      </c>
      <c r="Q47" s="2">
        <f t="shared" si="3"/>
        <v>26</v>
      </c>
    </row>
    <row r="48" spans="1:17" ht="16" customHeight="1" x14ac:dyDescent="0.2">
      <c r="A48" s="2" t="str">
        <f>tam_responses.csv!A46</f>
        <v>R45</v>
      </c>
      <c r="B48" s="2">
        <f>tam_responses.csv!B46</f>
        <v>4</v>
      </c>
      <c r="C48" s="2">
        <f>tam_responses.csv!C46</f>
        <v>4</v>
      </c>
      <c r="D48" s="2">
        <f>tam_responses.csv!D46</f>
        <v>4</v>
      </c>
      <c r="E48" s="2">
        <f>tam_responses.csv!E46</f>
        <v>3</v>
      </c>
      <c r="F48" s="2">
        <f>tam_responses.csv!F46</f>
        <v>4</v>
      </c>
      <c r="G48" s="2">
        <f>tam_responses.csv!G46</f>
        <v>3</v>
      </c>
      <c r="H48" s="2">
        <f t="shared" si="2"/>
        <v>22</v>
      </c>
      <c r="I48" s="2"/>
      <c r="J48" s="2" t="str">
        <f>tam_responses.csv!A46</f>
        <v>R45</v>
      </c>
      <c r="K48" s="2">
        <f>tam_responses.csv!I46</f>
        <v>3</v>
      </c>
      <c r="L48" s="2">
        <f>tam_responses.csv!J46</f>
        <v>3</v>
      </c>
      <c r="M48" s="2">
        <f>tam_responses.csv!K46</f>
        <v>4</v>
      </c>
      <c r="N48" s="2">
        <f>tam_responses.csv!L46</f>
        <v>4</v>
      </c>
      <c r="O48" s="2">
        <f>tam_responses.csv!M46</f>
        <v>3</v>
      </c>
      <c r="P48" s="2">
        <f>tam_responses.csv!N46</f>
        <v>3</v>
      </c>
      <c r="Q48" s="2">
        <f t="shared" si="3"/>
        <v>20</v>
      </c>
    </row>
    <row r="49" spans="1:17" ht="16" customHeight="1" x14ac:dyDescent="0.2">
      <c r="A49" s="2" t="str">
        <f>tam_responses.csv!A47</f>
        <v>R46</v>
      </c>
      <c r="B49" s="2">
        <f>tam_responses.csv!B47</f>
        <v>3</v>
      </c>
      <c r="C49" s="2">
        <f>tam_responses.csv!C47</f>
        <v>4</v>
      </c>
      <c r="D49" s="2">
        <f>tam_responses.csv!D47</f>
        <v>4</v>
      </c>
      <c r="E49" s="2">
        <f>tam_responses.csv!E47</f>
        <v>4</v>
      </c>
      <c r="F49" s="2">
        <f>tam_responses.csv!F47</f>
        <v>5</v>
      </c>
      <c r="G49" s="2">
        <f>tam_responses.csv!G47</f>
        <v>5</v>
      </c>
      <c r="H49" s="2">
        <f t="shared" si="2"/>
        <v>25</v>
      </c>
      <c r="I49" s="2"/>
      <c r="J49" s="2" t="str">
        <f>tam_responses.csv!A47</f>
        <v>R46</v>
      </c>
      <c r="K49" s="2">
        <f>tam_responses.csv!I47</f>
        <v>5</v>
      </c>
      <c r="L49" s="2">
        <f>tam_responses.csv!J47</f>
        <v>5</v>
      </c>
      <c r="M49" s="2">
        <f>tam_responses.csv!K47</f>
        <v>5</v>
      </c>
      <c r="N49" s="2">
        <f>tam_responses.csv!L47</f>
        <v>5</v>
      </c>
      <c r="O49" s="2">
        <f>tam_responses.csv!M47</f>
        <v>3</v>
      </c>
      <c r="P49" s="2">
        <f>tam_responses.csv!N47</f>
        <v>5</v>
      </c>
      <c r="Q49" s="2">
        <f t="shared" si="3"/>
        <v>28</v>
      </c>
    </row>
    <row r="50" spans="1:17" ht="16" customHeight="1" x14ac:dyDescent="0.2">
      <c r="A50" s="2" t="str">
        <f>tam_responses.csv!A48</f>
        <v>R47</v>
      </c>
      <c r="B50" s="2">
        <f>tam_responses.csv!B48</f>
        <v>4</v>
      </c>
      <c r="C50" s="2">
        <f>tam_responses.csv!C48</f>
        <v>4</v>
      </c>
      <c r="D50" s="2">
        <f>tam_responses.csv!D48</f>
        <v>4</v>
      </c>
      <c r="E50" s="2">
        <f>tam_responses.csv!E48</f>
        <v>4</v>
      </c>
      <c r="F50" s="2">
        <f>tam_responses.csv!F48</f>
        <v>4</v>
      </c>
      <c r="G50" s="2">
        <f>tam_responses.csv!G48</f>
        <v>4</v>
      </c>
      <c r="H50" s="2">
        <f t="shared" si="2"/>
        <v>24</v>
      </c>
      <c r="I50" s="2"/>
      <c r="J50" s="2" t="str">
        <f>tam_responses.csv!A48</f>
        <v>R47</v>
      </c>
      <c r="K50" s="2">
        <f>tam_responses.csv!I48</f>
        <v>4</v>
      </c>
      <c r="L50" s="2">
        <f>tam_responses.csv!J48</f>
        <v>4</v>
      </c>
      <c r="M50" s="2">
        <f>tam_responses.csv!K48</f>
        <v>4</v>
      </c>
      <c r="N50" s="2">
        <f>tam_responses.csv!L48</f>
        <v>3</v>
      </c>
      <c r="O50" s="2">
        <f>tam_responses.csv!M48</f>
        <v>3</v>
      </c>
      <c r="P50" s="2">
        <f>tam_responses.csv!N48</f>
        <v>4</v>
      </c>
      <c r="Q50" s="2">
        <f t="shared" si="3"/>
        <v>22</v>
      </c>
    </row>
    <row r="51" spans="1:17" ht="16" customHeight="1" x14ac:dyDescent="0.2">
      <c r="A51" s="2" t="str">
        <f>tam_responses.csv!A49</f>
        <v>R48</v>
      </c>
      <c r="B51" s="2">
        <f>tam_responses.csv!B49</f>
        <v>4</v>
      </c>
      <c r="C51" s="2">
        <f>tam_responses.csv!C49</f>
        <v>4</v>
      </c>
      <c r="D51" s="2">
        <f>tam_responses.csv!D49</f>
        <v>4</v>
      </c>
      <c r="E51" s="2">
        <f>tam_responses.csv!E49</f>
        <v>4</v>
      </c>
      <c r="F51" s="2">
        <f>tam_responses.csv!F49</f>
        <v>4</v>
      </c>
      <c r="G51" s="2">
        <f>tam_responses.csv!G49</f>
        <v>5</v>
      </c>
      <c r="H51" s="2">
        <f t="shared" si="2"/>
        <v>25</v>
      </c>
      <c r="I51" s="2"/>
      <c r="J51" s="2" t="str">
        <f>tam_responses.csv!A49</f>
        <v>R48</v>
      </c>
      <c r="K51" s="2">
        <f>tam_responses.csv!I49</f>
        <v>5</v>
      </c>
      <c r="L51" s="2">
        <f>tam_responses.csv!J49</f>
        <v>5</v>
      </c>
      <c r="M51" s="2">
        <f>tam_responses.csv!K49</f>
        <v>5</v>
      </c>
      <c r="N51" s="2">
        <f>tam_responses.csv!L49</f>
        <v>4</v>
      </c>
      <c r="O51" s="2">
        <f>tam_responses.csv!M49</f>
        <v>3</v>
      </c>
      <c r="P51" s="2">
        <f>tam_responses.csv!N49</f>
        <v>3</v>
      </c>
      <c r="Q51" s="2">
        <f t="shared" si="3"/>
        <v>25</v>
      </c>
    </row>
    <row r="52" spans="1:17" ht="16" customHeight="1" x14ac:dyDescent="0.2">
      <c r="A52" s="2" t="str">
        <f>tam_responses.csv!A50</f>
        <v>R49</v>
      </c>
      <c r="B52" s="2">
        <f>tam_responses.csv!B50</f>
        <v>4</v>
      </c>
      <c r="C52" s="2">
        <f>tam_responses.csv!C50</f>
        <v>4</v>
      </c>
      <c r="D52" s="2">
        <f>tam_responses.csv!D50</f>
        <v>3</v>
      </c>
      <c r="E52" s="2">
        <f>tam_responses.csv!E50</f>
        <v>3</v>
      </c>
      <c r="F52" s="2">
        <f>tam_responses.csv!F50</f>
        <v>4</v>
      </c>
      <c r="G52" s="2">
        <f>tam_responses.csv!G50</f>
        <v>4</v>
      </c>
      <c r="H52" s="2">
        <f t="shared" si="2"/>
        <v>22</v>
      </c>
      <c r="I52" s="2"/>
      <c r="J52" s="2" t="str">
        <f>tam_responses.csv!A50</f>
        <v>R49</v>
      </c>
      <c r="K52" s="2">
        <f>tam_responses.csv!I50</f>
        <v>4</v>
      </c>
      <c r="L52" s="2">
        <f>tam_responses.csv!J50</f>
        <v>4</v>
      </c>
      <c r="M52" s="2">
        <f>tam_responses.csv!K50</f>
        <v>4</v>
      </c>
      <c r="N52" s="2">
        <f>tam_responses.csv!L50</f>
        <v>3</v>
      </c>
      <c r="O52" s="2">
        <f>tam_responses.csv!M50</f>
        <v>3</v>
      </c>
      <c r="P52" s="2">
        <f>tam_responses.csv!N50</f>
        <v>4</v>
      </c>
      <c r="Q52" s="2">
        <f t="shared" si="3"/>
        <v>22</v>
      </c>
    </row>
    <row r="53" spans="1:17" ht="16" customHeight="1" x14ac:dyDescent="0.2">
      <c r="A53" s="2" t="str">
        <f>tam_responses.csv!A51</f>
        <v>R50</v>
      </c>
      <c r="B53" s="2">
        <f>tam_responses.csv!B51</f>
        <v>4</v>
      </c>
      <c r="C53" s="2">
        <f>tam_responses.csv!C51</f>
        <v>4</v>
      </c>
      <c r="D53" s="2">
        <f>tam_responses.csv!D51</f>
        <v>4</v>
      </c>
      <c r="E53" s="2">
        <f>tam_responses.csv!E51</f>
        <v>3</v>
      </c>
      <c r="F53" s="2">
        <f>tam_responses.csv!F51</f>
        <v>3</v>
      </c>
      <c r="G53" s="2">
        <f>tam_responses.csv!G51</f>
        <v>4</v>
      </c>
      <c r="H53" s="2">
        <f t="shared" si="2"/>
        <v>22</v>
      </c>
      <c r="I53" s="2"/>
      <c r="J53" s="2" t="str">
        <f>tam_responses.csv!A51</f>
        <v>R50</v>
      </c>
      <c r="K53" s="2">
        <f>tam_responses.csv!I51</f>
        <v>4</v>
      </c>
      <c r="L53" s="2">
        <f>tam_responses.csv!J51</f>
        <v>4</v>
      </c>
      <c r="M53" s="2">
        <f>tam_responses.csv!K51</f>
        <v>4</v>
      </c>
      <c r="N53" s="2">
        <f>tam_responses.csv!L51</f>
        <v>3</v>
      </c>
      <c r="O53" s="2">
        <f>tam_responses.csv!M51</f>
        <v>3</v>
      </c>
      <c r="P53" s="2">
        <f>tam_responses.csv!N51</f>
        <v>4</v>
      </c>
      <c r="Q53" s="2">
        <f t="shared" si="3"/>
        <v>22</v>
      </c>
    </row>
    <row r="54" spans="1:17" x14ac:dyDescent="0.2">
      <c r="A54" s="2"/>
      <c r="B54" s="2"/>
      <c r="C54" s="2"/>
      <c r="D54" s="2"/>
      <c r="E54" s="2"/>
      <c r="F54" s="2"/>
      <c r="G54" s="2"/>
      <c r="H54" s="2"/>
      <c r="I54" s="2"/>
      <c r="J54" s="2"/>
      <c r="K54" s="2"/>
      <c r="L54" s="2"/>
      <c r="M54" s="2"/>
      <c r="N54" s="2"/>
      <c r="O54" s="2"/>
      <c r="P54" s="2"/>
      <c r="Q54" s="2"/>
    </row>
    <row r="55" spans="1:17" ht="16" customHeight="1" x14ac:dyDescent="0.2">
      <c r="A55" s="2" t="s">
        <v>578</v>
      </c>
      <c r="B55" s="2"/>
      <c r="C55" s="2"/>
      <c r="D55" s="2"/>
      <c r="E55" s="2"/>
      <c r="F55" s="2"/>
      <c r="G55" s="2"/>
      <c r="H55" s="2">
        <f>SURVEY_ANALYSIS!D6</f>
        <v>4.1166666666666645</v>
      </c>
      <c r="I55" s="2"/>
      <c r="J55" s="2" t="s">
        <v>578</v>
      </c>
      <c r="K55" s="2"/>
      <c r="L55" s="2"/>
      <c r="M55" s="2"/>
      <c r="N55" s="2"/>
      <c r="O55" s="2"/>
      <c r="P55" s="2"/>
      <c r="Q55" s="2">
        <f>SURVEY_ANALYSIS!D7</f>
        <v>4.089999999999999</v>
      </c>
    </row>
    <row r="56" spans="1:17" ht="16" customHeight="1" x14ac:dyDescent="0.2">
      <c r="A56" s="2" t="s">
        <v>579</v>
      </c>
      <c r="B56" s="2"/>
      <c r="C56" s="2"/>
      <c r="D56" s="2"/>
      <c r="E56" s="2"/>
      <c r="F56" s="2"/>
      <c r="G56" s="2"/>
      <c r="H56" s="2">
        <f>SURVEY_ANALYSIS!E6</f>
        <v>0.40159828079602383</v>
      </c>
      <c r="I56" s="2"/>
      <c r="J56" s="2" t="s">
        <v>579</v>
      </c>
      <c r="K56" s="2"/>
      <c r="L56" s="2"/>
      <c r="M56" s="2"/>
      <c r="N56" s="2"/>
      <c r="O56" s="2"/>
      <c r="P56" s="2"/>
      <c r="Q56" s="2">
        <f>SURVEY_ANALYSIS!E7</f>
        <v>0.5347451551462572</v>
      </c>
    </row>
    <row r="57" spans="1:17" ht="16" customHeight="1" x14ac:dyDescent="0.2">
      <c r="A57" s="2" t="s">
        <v>580</v>
      </c>
      <c r="B57" s="2"/>
      <c r="C57" s="2"/>
      <c r="D57" s="2"/>
      <c r="E57" s="2"/>
      <c r="F57" s="2"/>
      <c r="G57" s="2"/>
      <c r="H57" s="2">
        <f>SURVEY_ANALYSIS!F6</f>
        <v>0.7497785588752196</v>
      </c>
      <c r="I57" s="2"/>
      <c r="J57" s="2" t="s">
        <v>580</v>
      </c>
      <c r="K57" s="2"/>
      <c r="L57" s="2"/>
      <c r="M57" s="2"/>
      <c r="N57" s="2"/>
      <c r="O57" s="2"/>
      <c r="P57" s="2"/>
      <c r="Q57" s="2">
        <f>SURVEY_ANALYSIS!F7</f>
        <v>0.85538241941239324</v>
      </c>
    </row>
  </sheetData>
  <autoFilter ref="A1:Q57" xr:uid="{00000000-0009-0000-0000-000009000000}"/>
  <mergeCells count="6">
    <mergeCell ref="S2:V3"/>
    <mergeCell ref="A2:H2"/>
    <mergeCell ref="J2:Q2"/>
    <mergeCell ref="S4:V5"/>
    <mergeCell ref="A1:Q1"/>
    <mergeCell ref="S1:V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D32"/>
  </sheetPr>
  <dimension ref="A1:R10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4" width="13" customWidth="1"/>
    <col min="5" max="5" width="15" customWidth="1"/>
    <col min="6" max="7" width="19" customWidth="1"/>
    <col min="8" max="8" width="25" customWidth="1"/>
    <col min="9" max="9" width="16" customWidth="1"/>
    <col min="10" max="10" width="18" customWidth="1"/>
    <col min="11" max="11" width="12" customWidth="1"/>
    <col min="12" max="12" width="21" customWidth="1"/>
    <col min="13" max="13" width="12" customWidth="1"/>
    <col min="15" max="18" width="22" customWidth="1"/>
  </cols>
  <sheetData>
    <row r="1" spans="1:18" ht="16" customHeight="1" x14ac:dyDescent="0.2">
      <c r="A1" s="1" t="s">
        <v>0</v>
      </c>
      <c r="B1" s="1" t="s">
        <v>1</v>
      </c>
      <c r="C1" s="1" t="s">
        <v>590</v>
      </c>
      <c r="D1" s="1" t="s">
        <v>591</v>
      </c>
      <c r="E1" s="1" t="s">
        <v>592</v>
      </c>
      <c r="F1" s="1" t="s">
        <v>593</v>
      </c>
      <c r="G1" s="1" t="s">
        <v>594</v>
      </c>
      <c r="H1" s="1" t="s">
        <v>595</v>
      </c>
      <c r="I1" s="1" t="s">
        <v>596</v>
      </c>
      <c r="J1" s="1" t="s">
        <v>597</v>
      </c>
      <c r="K1" s="1" t="s">
        <v>598</v>
      </c>
      <c r="L1" s="1" t="s">
        <v>599</v>
      </c>
      <c r="M1" s="1" t="s">
        <v>600</v>
      </c>
      <c r="O1" s="57" t="s">
        <v>510</v>
      </c>
      <c r="P1" s="58"/>
      <c r="Q1" s="58"/>
      <c r="R1" s="59"/>
    </row>
    <row r="2" spans="1:18" ht="42" customHeight="1" x14ac:dyDescent="0.2">
      <c r="A2" s="2" t="s">
        <v>7</v>
      </c>
      <c r="B2" s="2" t="str">
        <f>INDEX(WEEK_DAILY!$B$2:$B$701,MATCH(A2,WEEK_DAILY!$A$2:$A$701,0))</f>
        <v>INTERVENTION</v>
      </c>
      <c r="C2" s="2">
        <v>1</v>
      </c>
      <c r="D2" s="2">
        <f>COUNTIFS(WEEK_DAILY!$A$2:$A$701,A2,WEEK_DAILY!$C$2:$C$701,C2,WEEK_DAILY!$E$2:$E$701,"&gt;0")</f>
        <v>7</v>
      </c>
      <c r="E2" s="2">
        <f>SUMIFS(WEEK_DAILY!$E$2:$E$701,WEEK_DAILY!$A$2:$A$701,A2,WEEK_DAILY!$C$2:$C$701,C2)</f>
        <v>29</v>
      </c>
      <c r="F2" s="2">
        <f>SUMIFS(WEEK_DAILY!$F$2:$F$701,WEEK_DAILY!$A$2:$A$701,A2,WEEK_DAILY!$C$2:$C$701,C2)</f>
        <v>28</v>
      </c>
      <c r="G2" s="3">
        <f t="shared" ref="G2:G33" si="0">E2/7</f>
        <v>4.1428571428571432</v>
      </c>
      <c r="H2" s="3">
        <f>SUMIFS(WEEK_DAILY!$G$2:$G$701,WEEK_DAILY!$A$2:$A$701,A2,WEEK_DAILY!$C$2:$C$701,C2)/7</f>
        <v>53.354654761904769</v>
      </c>
      <c r="I2" s="3">
        <f>IFERROR(AVERAGEIFS(WEEK_DAILY!$H$2:$H$701,WEEK_DAILY!$A$2:$A$701,A2,WEEK_DAILY!$C$2:$C$701,C2,WEEK_DAILY!$H$2:$H$701,"&lt;&gt;"),"")</f>
        <v>6.9538285714285717</v>
      </c>
      <c r="J2" s="3">
        <f>IFERROR(AVERAGEIFS(WEEK_DAILY!$I$2:$I$701,WEEK_DAILY!$A$2:$A$701,A2,WEEK_DAILY!$C$2:$C$701,C2,WEEK_DAILY!$I$2:$I$701,"&lt;&gt;"),"")</f>
        <v>30.965809523809526</v>
      </c>
      <c r="K2" s="3">
        <f>IF(F2&gt;=3,AVERAGEIFS(sessions.csv!$L$2:$L$10135,sessions.csv!$A$2:$A$10135,A2,sessions.csv!$D$2:$D$10135,C2,sessions.csv!$N$2:$N$10135,"RELIABLE"),"")</f>
        <v>46.616428571428564</v>
      </c>
      <c r="L2" s="3">
        <f>SUMIFS(doomscrolling_scale.csv!$E$2:$E$101,doomscrolling_scale.csv!$A$2:$A$101,A2,doomscrolling_scale.csv!$C$2:$C$101,C2)+SUMIFS(doomscrolling_scale.csv!$F$2:$F$101,doomscrolling_scale.csv!$A$2:$A$101,A2,doomscrolling_scale.csv!$C$2:$C$101,C2)+SUMIFS(doomscrolling_scale.csv!$G$2:$G$101,doomscrolling_scale.csv!$A$2:$A$101,A2,doomscrolling_scale.csv!$C$2:$C$101,C2)+SUMIFS(doomscrolling_scale.csv!$H$2:$H$101,doomscrolling_scale.csv!$A$2:$A$101,A2,doomscrolling_scale.csv!$C$2:$C$101,C2)</f>
        <v>11</v>
      </c>
      <c r="M2" s="2" t="str">
        <f t="shared" ref="M2:M33" si="1">IF(F2&gt;=3,"DSI eligible","DSI excluded")</f>
        <v>DSI eligible</v>
      </c>
      <c r="O2" s="60" t="s">
        <v>601</v>
      </c>
      <c r="P2" s="61"/>
      <c r="Q2" s="61"/>
      <c r="R2" s="62"/>
    </row>
    <row r="3" spans="1:18" ht="32" customHeight="1" x14ac:dyDescent="0.2">
      <c r="A3" s="2" t="s">
        <v>7</v>
      </c>
      <c r="B3" s="2" t="str">
        <f>INDEX(WEEK_DAILY!$B$2:$B$701,MATCH(A3,WEEK_DAILY!$A$2:$A$701,0))</f>
        <v>INTERVENTION</v>
      </c>
      <c r="C3" s="2">
        <v>2</v>
      </c>
      <c r="D3" s="2">
        <f>COUNTIFS(WEEK_DAILY!$A$2:$A$701,A3,WEEK_DAILY!$C$2:$C$701,C3,WEEK_DAILY!$E$2:$E$701,"&gt;0")</f>
        <v>7</v>
      </c>
      <c r="E3" s="2">
        <f>SUMIFS(WEEK_DAILY!$E$2:$E$701,WEEK_DAILY!$A$2:$A$701,A3,WEEK_DAILY!$C$2:$C$701,C3)</f>
        <v>15</v>
      </c>
      <c r="F3" s="2">
        <f>SUMIFS(WEEK_DAILY!$F$2:$F$701,WEEK_DAILY!$A$2:$A$701,A3,WEEK_DAILY!$C$2:$C$701,C3)</f>
        <v>14</v>
      </c>
      <c r="G3" s="3">
        <f t="shared" si="0"/>
        <v>2.1428571428571428</v>
      </c>
      <c r="H3" s="3">
        <f>SUMIFS(WEEK_DAILY!$G$2:$G$701,WEEK_DAILY!$A$2:$A$701,A3,WEEK_DAILY!$C$2:$C$701,C3)/7</f>
        <v>22.053907142857145</v>
      </c>
      <c r="I3" s="3">
        <f>IFERROR(AVERAGEIFS(WEEK_DAILY!$H$2:$H$701,WEEK_DAILY!$A$2:$A$701,A3,WEEK_DAILY!$C$2:$C$701,C3,WEEK_DAILY!$H$2:$H$701,"&lt;&gt;"),"")</f>
        <v>6.7418452380952392</v>
      </c>
      <c r="J3" s="3">
        <f>IFERROR(AVERAGEIFS(WEEK_DAILY!$I$2:$I$701,WEEK_DAILY!$A$2:$A$701,A3,WEEK_DAILY!$C$2:$C$701,C3,WEEK_DAILY!$I$2:$I$701,"&lt;&gt;"),"")</f>
        <v>26.104285714285716</v>
      </c>
      <c r="K3" s="3">
        <f>IF(F3&gt;=3,AVERAGEIFS(sessions.csv!$L$2:$L$10135,sessions.csv!$A$2:$A$10135,A3,sessions.csv!$D$2:$D$10135,C3,sessions.csv!$N$2:$N$10135,"RELIABLE"),"")</f>
        <v>42.997142857142855</v>
      </c>
      <c r="L3" s="3">
        <f>SUMIFS(doomscrolling_scale.csv!$E$2:$E$101,doomscrolling_scale.csv!$A$2:$A$101,A3,doomscrolling_scale.csv!$C$2:$C$101,C3)+SUMIFS(doomscrolling_scale.csv!$F$2:$F$101,doomscrolling_scale.csv!$A$2:$A$101,A3,doomscrolling_scale.csv!$C$2:$C$101,C3)+SUMIFS(doomscrolling_scale.csv!$G$2:$G$101,doomscrolling_scale.csv!$A$2:$A$101,A3,doomscrolling_scale.csv!$C$2:$C$101,C3)+SUMIFS(doomscrolling_scale.csv!$H$2:$H$101,doomscrolling_scale.csv!$A$2:$A$101,A3,doomscrolling_scale.csv!$C$2:$C$101,C3)</f>
        <v>9</v>
      </c>
      <c r="M3" s="2" t="str">
        <f t="shared" si="1"/>
        <v>DSI eligible</v>
      </c>
      <c r="O3" s="63"/>
      <c r="P3" s="64"/>
      <c r="Q3" s="64"/>
      <c r="R3" s="65"/>
    </row>
    <row r="4" spans="1:18" ht="48" customHeight="1" x14ac:dyDescent="0.2">
      <c r="A4" s="2" t="s">
        <v>12</v>
      </c>
      <c r="B4" s="2" t="str">
        <f>INDEX(WEEK_DAILY!$B$2:$B$701,MATCH(A4,WEEK_DAILY!$A$2:$A$701,0))</f>
        <v>CONTROL</v>
      </c>
      <c r="C4" s="2">
        <v>1</v>
      </c>
      <c r="D4" s="2">
        <f>COUNTIFS(WEEK_DAILY!$A$2:$A$701,A4,WEEK_DAILY!$C$2:$C$701,C4,WEEK_DAILY!$E$2:$E$701,"&gt;0")</f>
        <v>7</v>
      </c>
      <c r="E4" s="2">
        <f>SUMIFS(WEEK_DAILY!$E$2:$E$701,WEEK_DAILY!$A$2:$A$701,A4,WEEK_DAILY!$C$2:$C$701,C4)</f>
        <v>36</v>
      </c>
      <c r="F4" s="2">
        <f>SUMIFS(WEEK_DAILY!$F$2:$F$701,WEEK_DAILY!$A$2:$A$701,A4,WEEK_DAILY!$C$2:$C$701,C4)</f>
        <v>29</v>
      </c>
      <c r="G4" s="3">
        <f t="shared" si="0"/>
        <v>5.1428571428571432</v>
      </c>
      <c r="H4" s="3">
        <f>SUMIFS(WEEK_DAILY!$G$2:$G$701,WEEK_DAILY!$A$2:$A$701,A4,WEEK_DAILY!$C$2:$C$701,C4)/7</f>
        <v>71.89680238095238</v>
      </c>
      <c r="I4" s="3">
        <f>IFERROR(AVERAGEIFS(WEEK_DAILY!$H$2:$H$701,WEEK_DAILY!$A$2:$A$701,A4,WEEK_DAILY!$C$2:$C$701,C4,WEEK_DAILY!$H$2:$H$701,"&lt;&gt;"),"")</f>
        <v>7.1941615646258503</v>
      </c>
      <c r="J4" s="3">
        <f>IFERROR(AVERAGEIFS(WEEK_DAILY!$I$2:$I$701,WEEK_DAILY!$A$2:$A$701,A4,WEEK_DAILY!$C$2:$C$701,C4,WEEK_DAILY!$I$2:$I$701,"&lt;&gt;"),"")</f>
        <v>31.045857142857148</v>
      </c>
      <c r="K4" s="3">
        <f>IF(F4&gt;=3,AVERAGEIFS(sessions.csv!$L$2:$L$10135,sessions.csv!$A$2:$A$10135,A4,sessions.csv!$D$2:$D$10135,C4,sessions.csv!$N$2:$N$10135,"RELIABLE"),"")</f>
        <v>47.462068965517254</v>
      </c>
      <c r="L4" s="3">
        <f>SUMIFS(doomscrolling_scale.csv!$E$2:$E$101,doomscrolling_scale.csv!$A$2:$A$101,A4,doomscrolling_scale.csv!$C$2:$C$101,C4)+SUMIFS(doomscrolling_scale.csv!$F$2:$F$101,doomscrolling_scale.csv!$A$2:$A$101,A4,doomscrolling_scale.csv!$C$2:$C$101,C4)+SUMIFS(doomscrolling_scale.csv!$G$2:$G$101,doomscrolling_scale.csv!$A$2:$A$101,A4,doomscrolling_scale.csv!$C$2:$C$101,C4)+SUMIFS(doomscrolling_scale.csv!$H$2:$H$101,doomscrolling_scale.csv!$A$2:$A$101,A4,doomscrolling_scale.csv!$C$2:$C$101,C4)</f>
        <v>12</v>
      </c>
      <c r="M4" s="2" t="str">
        <f t="shared" si="1"/>
        <v>DSI eligible</v>
      </c>
      <c r="O4" s="67" t="s">
        <v>602</v>
      </c>
      <c r="P4" s="61"/>
      <c r="Q4" s="61"/>
      <c r="R4" s="62"/>
    </row>
    <row r="5" spans="1:18" ht="16" customHeight="1" x14ac:dyDescent="0.2">
      <c r="A5" s="2" t="s">
        <v>12</v>
      </c>
      <c r="B5" s="2" t="str">
        <f>INDEX(WEEK_DAILY!$B$2:$B$701,MATCH(A5,WEEK_DAILY!$A$2:$A$701,0))</f>
        <v>CONTROL</v>
      </c>
      <c r="C5" s="2">
        <v>2</v>
      </c>
      <c r="D5" s="2">
        <f>COUNTIFS(WEEK_DAILY!$A$2:$A$701,A5,WEEK_DAILY!$C$2:$C$701,C5,WEEK_DAILY!$E$2:$E$701,"&gt;0")</f>
        <v>7</v>
      </c>
      <c r="E5" s="2">
        <f>SUMIFS(WEEK_DAILY!$E$2:$E$701,WEEK_DAILY!$A$2:$A$701,A5,WEEK_DAILY!$C$2:$C$701,C5)</f>
        <v>36</v>
      </c>
      <c r="F5" s="2">
        <f>SUMIFS(WEEK_DAILY!$F$2:$F$701,WEEK_DAILY!$A$2:$A$701,A5,WEEK_DAILY!$C$2:$C$701,C5)</f>
        <v>32</v>
      </c>
      <c r="G5" s="3">
        <f t="shared" si="0"/>
        <v>5.1428571428571432</v>
      </c>
      <c r="H5" s="3">
        <f>SUMIFS(WEEK_DAILY!$G$2:$G$701,WEEK_DAILY!$A$2:$A$701,A5,WEEK_DAILY!$C$2:$C$701,C5)/7</f>
        <v>72.378523809523827</v>
      </c>
      <c r="I5" s="3">
        <f>IFERROR(AVERAGEIFS(WEEK_DAILY!$H$2:$H$701,WEEK_DAILY!$A$2:$A$701,A5,WEEK_DAILY!$C$2:$C$701,C5,WEEK_DAILY!$H$2:$H$701,"&lt;&gt;"),"")</f>
        <v>7.2967761904761916</v>
      </c>
      <c r="J5" s="3">
        <f>IFERROR(AVERAGEIFS(WEEK_DAILY!$I$2:$I$701,WEEK_DAILY!$A$2:$A$701,A5,WEEK_DAILY!$C$2:$C$701,C5,WEEK_DAILY!$I$2:$I$701,"&lt;&gt;"),"")</f>
        <v>31.431336734693879</v>
      </c>
      <c r="K5" s="3">
        <f>IF(F5&gt;=3,AVERAGEIFS(sessions.csv!$L$2:$L$10135,sessions.csv!$A$2:$A$10135,A5,sessions.csv!$D$2:$D$10135,C5,sessions.csv!$N$2:$N$10135,"RELIABLE"),"")</f>
        <v>47.930624999999999</v>
      </c>
      <c r="L5" s="3">
        <f>SUMIFS(doomscrolling_scale.csv!$E$2:$E$101,doomscrolling_scale.csv!$A$2:$A$101,A5,doomscrolling_scale.csv!$C$2:$C$101,C5)+SUMIFS(doomscrolling_scale.csv!$F$2:$F$101,doomscrolling_scale.csv!$A$2:$A$101,A5,doomscrolling_scale.csv!$C$2:$C$101,C5)+SUMIFS(doomscrolling_scale.csv!$G$2:$G$101,doomscrolling_scale.csv!$A$2:$A$101,A5,doomscrolling_scale.csv!$C$2:$C$101,C5)+SUMIFS(doomscrolling_scale.csv!$H$2:$H$101,doomscrolling_scale.csv!$A$2:$A$101,A5,doomscrolling_scale.csv!$C$2:$C$101,C5)</f>
        <v>12</v>
      </c>
      <c r="M5" s="2" t="str">
        <f t="shared" si="1"/>
        <v>DSI eligible</v>
      </c>
      <c r="O5" s="63"/>
      <c r="P5" s="64"/>
      <c r="Q5" s="64"/>
      <c r="R5" s="65"/>
    </row>
    <row r="6" spans="1:18" ht="32" customHeight="1" x14ac:dyDescent="0.2">
      <c r="A6" s="2" t="s">
        <v>16</v>
      </c>
      <c r="B6" s="2" t="str">
        <f>INDEX(WEEK_DAILY!$B$2:$B$701,MATCH(A6,WEEK_DAILY!$A$2:$A$701,0))</f>
        <v>INTERVENTION</v>
      </c>
      <c r="C6" s="2">
        <v>1</v>
      </c>
      <c r="D6" s="2">
        <f>COUNTIFS(WEEK_DAILY!$A$2:$A$701,A6,WEEK_DAILY!$C$2:$C$701,C6,WEEK_DAILY!$E$2:$E$701,"&gt;0")</f>
        <v>7</v>
      </c>
      <c r="E6" s="2">
        <f>SUMIFS(WEEK_DAILY!$E$2:$E$701,WEEK_DAILY!$A$2:$A$701,A6,WEEK_DAILY!$C$2:$C$701,C6)</f>
        <v>43</v>
      </c>
      <c r="F6" s="2">
        <f>SUMIFS(WEEK_DAILY!$F$2:$F$701,WEEK_DAILY!$A$2:$A$701,A6,WEEK_DAILY!$C$2:$C$701,C6)</f>
        <v>37</v>
      </c>
      <c r="G6" s="3">
        <f t="shared" si="0"/>
        <v>6.1428571428571432</v>
      </c>
      <c r="H6" s="3">
        <f>SUMIFS(WEEK_DAILY!$G$2:$G$701,WEEK_DAILY!$A$2:$A$701,A6,WEEK_DAILY!$C$2:$C$701,C6)/7</f>
        <v>83.861907142857135</v>
      </c>
      <c r="I6" s="3">
        <f>IFERROR(AVERAGEIFS(WEEK_DAILY!$H$2:$H$701,WEEK_DAILY!$A$2:$A$701,A6,WEEK_DAILY!$C$2:$C$701,C6,WEEK_DAILY!$H$2:$H$701,"&lt;&gt;"),"")</f>
        <v>7.469667517006803</v>
      </c>
      <c r="J6" s="3">
        <f>IFERROR(AVERAGEIFS(WEEK_DAILY!$I$2:$I$701,WEEK_DAILY!$A$2:$A$701,A6,WEEK_DAILY!$C$2:$C$701,C6,WEEK_DAILY!$I$2:$I$701,"&lt;&gt;"),"")</f>
        <v>32.699071428571429</v>
      </c>
      <c r="K6" s="3">
        <f>IF(F6&gt;=3,AVERAGEIFS(sessions.csv!$L$2:$L$10135,sessions.csv!$A$2:$A$10135,A6,sessions.csv!$D$2:$D$10135,C6,sessions.csv!$N$2:$N$10135,"RELIABLE"),"")</f>
        <v>48.686216216216224</v>
      </c>
      <c r="L6" s="3">
        <f>SUMIFS(doomscrolling_scale.csv!$E$2:$E$101,doomscrolling_scale.csv!$A$2:$A$101,A6,doomscrolling_scale.csv!$C$2:$C$101,C6)+SUMIFS(doomscrolling_scale.csv!$F$2:$F$101,doomscrolling_scale.csv!$A$2:$A$101,A6,doomscrolling_scale.csv!$C$2:$C$101,C6)+SUMIFS(doomscrolling_scale.csv!$G$2:$G$101,doomscrolling_scale.csv!$A$2:$A$101,A6,doomscrolling_scale.csv!$C$2:$C$101,C6)+SUMIFS(doomscrolling_scale.csv!$H$2:$H$101,doomscrolling_scale.csv!$A$2:$A$101,A6,doomscrolling_scale.csv!$C$2:$C$101,C6)</f>
        <v>13</v>
      </c>
      <c r="M6" s="2" t="str">
        <f t="shared" si="1"/>
        <v>DSI eligible</v>
      </c>
    </row>
    <row r="7" spans="1:18" ht="32" customHeight="1" x14ac:dyDescent="0.2">
      <c r="A7" s="2" t="s">
        <v>16</v>
      </c>
      <c r="B7" s="2" t="str">
        <f>INDEX(WEEK_DAILY!$B$2:$B$701,MATCH(A7,WEEK_DAILY!$A$2:$A$701,0))</f>
        <v>INTERVENTION</v>
      </c>
      <c r="C7" s="2">
        <v>2</v>
      </c>
      <c r="D7" s="2">
        <f>COUNTIFS(WEEK_DAILY!$A$2:$A$701,A7,WEEK_DAILY!$C$2:$C$701,C7,WEEK_DAILY!$E$2:$E$701,"&gt;0")</f>
        <v>7</v>
      </c>
      <c r="E7" s="2">
        <f>SUMIFS(WEEK_DAILY!$E$2:$E$701,WEEK_DAILY!$A$2:$A$701,A7,WEEK_DAILY!$C$2:$C$701,C7)</f>
        <v>29</v>
      </c>
      <c r="F7" s="2">
        <f>SUMIFS(WEEK_DAILY!$F$2:$F$701,WEEK_DAILY!$A$2:$A$701,A7,WEEK_DAILY!$C$2:$C$701,C7)</f>
        <v>28</v>
      </c>
      <c r="G7" s="3">
        <f t="shared" si="0"/>
        <v>4.1428571428571432</v>
      </c>
      <c r="H7" s="3">
        <f>SUMIFS(WEEK_DAILY!$G$2:$G$701,WEEK_DAILY!$A$2:$A$701,A7,WEEK_DAILY!$C$2:$C$701,C7)/7</f>
        <v>45.55844761904762</v>
      </c>
      <c r="I7" s="3">
        <f>IFERROR(AVERAGEIFS(WEEK_DAILY!$H$2:$H$701,WEEK_DAILY!$A$2:$A$701,A7,WEEK_DAILY!$C$2:$C$701,C7,WEEK_DAILY!$H$2:$H$701,"&lt;&gt;"),"")</f>
        <v>6.8143309523809519</v>
      </c>
      <c r="J7" s="3">
        <f>IFERROR(AVERAGEIFS(WEEK_DAILY!$I$2:$I$701,WEEK_DAILY!$A$2:$A$701,A7,WEEK_DAILY!$C$2:$C$701,C7,WEEK_DAILY!$I$2:$I$701,"&lt;&gt;"),"")</f>
        <v>27.493833333333331</v>
      </c>
      <c r="K7" s="3">
        <f>IF(F7&gt;=3,AVERAGEIFS(sessions.csv!$L$2:$L$10135,sessions.csv!$A$2:$A$10135,A7,sessions.csv!$D$2:$D$10135,C7,sessions.csv!$N$2:$N$10135,"RELIABLE"),"")</f>
        <v>43.712857142857139</v>
      </c>
      <c r="L7" s="3">
        <f>SUMIFS(doomscrolling_scale.csv!$E$2:$E$101,doomscrolling_scale.csv!$A$2:$A$101,A7,doomscrolling_scale.csv!$C$2:$C$101,C7)+SUMIFS(doomscrolling_scale.csv!$F$2:$F$101,doomscrolling_scale.csv!$A$2:$A$101,A7,doomscrolling_scale.csv!$C$2:$C$101,C7)+SUMIFS(doomscrolling_scale.csv!$G$2:$G$101,doomscrolling_scale.csv!$A$2:$A$101,A7,doomscrolling_scale.csv!$C$2:$C$101,C7)+SUMIFS(doomscrolling_scale.csv!$H$2:$H$101,doomscrolling_scale.csv!$A$2:$A$101,A7,doomscrolling_scale.csv!$C$2:$C$101,C7)</f>
        <v>11</v>
      </c>
      <c r="M7" s="2" t="str">
        <f t="shared" si="1"/>
        <v>DSI eligible</v>
      </c>
    </row>
    <row r="8" spans="1:18" ht="16" customHeight="1" x14ac:dyDescent="0.2">
      <c r="A8" s="2" t="s">
        <v>19</v>
      </c>
      <c r="B8" s="2" t="str">
        <f>INDEX(WEEK_DAILY!$B$2:$B$701,MATCH(A8,WEEK_DAILY!$A$2:$A$701,0))</f>
        <v>CONTROL</v>
      </c>
      <c r="C8" s="2">
        <v>1</v>
      </c>
      <c r="D8" s="2">
        <f>COUNTIFS(WEEK_DAILY!$A$2:$A$701,A8,WEEK_DAILY!$C$2:$C$701,C8,WEEK_DAILY!$E$2:$E$701,"&gt;0")</f>
        <v>7</v>
      </c>
      <c r="E8" s="2">
        <f>SUMIFS(WEEK_DAILY!$E$2:$E$701,WEEK_DAILY!$A$2:$A$701,A8,WEEK_DAILY!$C$2:$C$701,C8)</f>
        <v>50</v>
      </c>
      <c r="F8" s="2">
        <f>SUMIFS(WEEK_DAILY!$F$2:$F$701,WEEK_DAILY!$A$2:$A$701,A8,WEEK_DAILY!$C$2:$C$701,C8)</f>
        <v>45</v>
      </c>
      <c r="G8" s="3">
        <f t="shared" si="0"/>
        <v>7.1428571428571432</v>
      </c>
      <c r="H8" s="3">
        <f>SUMIFS(WEEK_DAILY!$G$2:$G$701,WEEK_DAILY!$A$2:$A$701,A8,WEEK_DAILY!$C$2:$C$701,C8)/7</f>
        <v>97.320947619047629</v>
      </c>
      <c r="I8" s="3">
        <f>IFERROR(AVERAGEIFS(WEEK_DAILY!$H$2:$H$701,WEEK_DAILY!$A$2:$A$701,A8,WEEK_DAILY!$C$2:$C$701,C8,WEEK_DAILY!$H$2:$H$701,"&lt;&gt;"),"")</f>
        <v>7.0389640022675737</v>
      </c>
      <c r="J8" s="3">
        <f>IFERROR(AVERAGEIFS(WEEK_DAILY!$I$2:$I$701,WEEK_DAILY!$A$2:$A$701,A8,WEEK_DAILY!$C$2:$C$701,C8,WEEK_DAILY!$I$2:$I$701,"&lt;&gt;"),"")</f>
        <v>31.117105442176868</v>
      </c>
      <c r="K8" s="3">
        <f>IF(F8&gt;=3,AVERAGEIFS(sessions.csv!$L$2:$L$10135,sessions.csv!$A$2:$A$10135,A8,sessions.csv!$D$2:$D$10135,C8,sessions.csv!$N$2:$N$10135,"RELIABLE"),"")</f>
        <v>47.385777777777761</v>
      </c>
      <c r="L8" s="3">
        <f>SUMIFS(doomscrolling_scale.csv!$E$2:$E$101,doomscrolling_scale.csv!$A$2:$A$101,A8,doomscrolling_scale.csv!$C$2:$C$101,C8)+SUMIFS(doomscrolling_scale.csv!$F$2:$F$101,doomscrolling_scale.csv!$A$2:$A$101,A8,doomscrolling_scale.csv!$C$2:$C$101,C8)+SUMIFS(doomscrolling_scale.csv!$G$2:$G$101,doomscrolling_scale.csv!$A$2:$A$101,A8,doomscrolling_scale.csv!$C$2:$C$101,C8)+SUMIFS(doomscrolling_scale.csv!$H$2:$H$101,doomscrolling_scale.csv!$A$2:$A$101,A8,doomscrolling_scale.csv!$C$2:$C$101,C8)</f>
        <v>14</v>
      </c>
      <c r="M8" s="2" t="str">
        <f t="shared" si="1"/>
        <v>DSI eligible</v>
      </c>
    </row>
    <row r="9" spans="1:18" ht="16" customHeight="1" x14ac:dyDescent="0.2">
      <c r="A9" s="2" t="s">
        <v>19</v>
      </c>
      <c r="B9" s="2" t="str">
        <f>INDEX(WEEK_DAILY!$B$2:$B$701,MATCH(A9,WEEK_DAILY!$A$2:$A$701,0))</f>
        <v>CONTROL</v>
      </c>
      <c r="C9" s="2">
        <v>2</v>
      </c>
      <c r="D9" s="2">
        <f>COUNTIFS(WEEK_DAILY!$A$2:$A$701,A9,WEEK_DAILY!$C$2:$C$701,C9,WEEK_DAILY!$E$2:$E$701,"&gt;0")</f>
        <v>7</v>
      </c>
      <c r="E9" s="2">
        <f>SUMIFS(WEEK_DAILY!$E$2:$E$701,WEEK_DAILY!$A$2:$A$701,A9,WEEK_DAILY!$C$2:$C$701,C9)</f>
        <v>50</v>
      </c>
      <c r="F9" s="2">
        <f>SUMIFS(WEEK_DAILY!$F$2:$F$701,WEEK_DAILY!$A$2:$A$701,A9,WEEK_DAILY!$C$2:$C$701,C9)</f>
        <v>44</v>
      </c>
      <c r="G9" s="3">
        <f t="shared" si="0"/>
        <v>7.1428571428571432</v>
      </c>
      <c r="H9" s="3">
        <f>SUMIFS(WEEK_DAILY!$G$2:$G$701,WEEK_DAILY!$A$2:$A$701,A9,WEEK_DAILY!$C$2:$C$701,C9)/7</f>
        <v>97.649745238095221</v>
      </c>
      <c r="I9" s="3">
        <f>IFERROR(AVERAGEIFS(WEEK_DAILY!$H$2:$H$701,WEEK_DAILY!$A$2:$A$701,A9,WEEK_DAILY!$C$2:$C$701,C9,WEEK_DAILY!$H$2:$H$701,"&lt;&gt;"),"")</f>
        <v>7.2571037414965991</v>
      </c>
      <c r="J9" s="3">
        <f>IFERROR(AVERAGEIFS(WEEK_DAILY!$I$2:$I$701,WEEK_DAILY!$A$2:$A$701,A9,WEEK_DAILY!$C$2:$C$701,C9,WEEK_DAILY!$I$2:$I$701,"&lt;&gt;"),"")</f>
        <v>31.341411564625847</v>
      </c>
      <c r="K9" s="3">
        <f>IF(F9&gt;=3,AVERAGEIFS(sessions.csv!$L$2:$L$10135,sessions.csv!$A$2:$A$10135,A9,sessions.csv!$D$2:$D$10135,C9,sessions.csv!$N$2:$N$10135,"RELIABLE"),"")</f>
        <v>47.569545454545462</v>
      </c>
      <c r="L9" s="3">
        <f>SUMIFS(doomscrolling_scale.csv!$E$2:$E$101,doomscrolling_scale.csv!$A$2:$A$101,A9,doomscrolling_scale.csv!$C$2:$C$101,C9)+SUMIFS(doomscrolling_scale.csv!$F$2:$F$101,doomscrolling_scale.csv!$A$2:$A$101,A9,doomscrolling_scale.csv!$C$2:$C$101,C9)+SUMIFS(doomscrolling_scale.csv!$G$2:$G$101,doomscrolling_scale.csv!$A$2:$A$101,A9,doomscrolling_scale.csv!$C$2:$C$101,C9)+SUMIFS(doomscrolling_scale.csv!$H$2:$H$101,doomscrolling_scale.csv!$A$2:$A$101,A9,doomscrolling_scale.csv!$C$2:$C$101,C9)</f>
        <v>14</v>
      </c>
      <c r="M9" s="2" t="str">
        <f t="shared" si="1"/>
        <v>DSI eligible</v>
      </c>
    </row>
    <row r="10" spans="1:18" ht="32" customHeight="1" x14ac:dyDescent="0.2">
      <c r="A10" s="2" t="s">
        <v>20</v>
      </c>
      <c r="B10" s="2" t="str">
        <f>INDEX(WEEK_DAILY!$B$2:$B$701,MATCH(A10,WEEK_DAILY!$A$2:$A$701,0))</f>
        <v>INTERVENTION</v>
      </c>
      <c r="C10" s="2">
        <v>1</v>
      </c>
      <c r="D10" s="2">
        <f>COUNTIFS(WEEK_DAILY!$A$2:$A$701,A10,WEEK_DAILY!$C$2:$C$701,C10,WEEK_DAILY!$E$2:$E$701,"&gt;0")</f>
        <v>3</v>
      </c>
      <c r="E10" s="2">
        <f>SUMIFS(WEEK_DAILY!$E$2:$E$701,WEEK_DAILY!$A$2:$A$701,A10,WEEK_DAILY!$C$2:$C$701,C10)</f>
        <v>4</v>
      </c>
      <c r="F10" s="2">
        <f>SUMIFS(WEEK_DAILY!$F$2:$F$701,WEEK_DAILY!$A$2:$A$701,A10,WEEK_DAILY!$C$2:$C$701,C10)</f>
        <v>0</v>
      </c>
      <c r="G10" s="3">
        <f t="shared" si="0"/>
        <v>0.5714285714285714</v>
      </c>
      <c r="H10" s="3">
        <f>SUMIFS(WEEK_DAILY!$G$2:$G$701,WEEK_DAILY!$A$2:$A$701,A10,WEEK_DAILY!$C$2:$C$701,C10)/7</f>
        <v>8.5370071428571439</v>
      </c>
      <c r="I10" s="3">
        <f>IFERROR(AVERAGEIFS(WEEK_DAILY!$H$2:$H$701,WEEK_DAILY!$A$2:$A$701,A10,WEEK_DAILY!$C$2:$C$701,C10,WEEK_DAILY!$H$2:$H$701,"&lt;&gt;"),"")</f>
        <v>6.8453333333333335</v>
      </c>
      <c r="J10" s="3" t="str">
        <f>IFERROR(AVERAGEIFS(WEEK_DAILY!$I$2:$I$701,WEEK_DAILY!$A$2:$A$701,A10,WEEK_DAILY!$C$2:$C$701,C10,WEEK_DAILY!$I$2:$I$701,"&lt;&gt;"),"")</f>
        <v/>
      </c>
      <c r="K10" s="3" t="str">
        <f>IF(F10&gt;=3,AVERAGEIFS(sessions.csv!$L$2:$L$10135,sessions.csv!$A$2:$A$10135,A10,sessions.csv!$D$2:$D$10135,C10,sessions.csv!$N$2:$N$10135,"RELIABLE"),"")</f>
        <v/>
      </c>
      <c r="L10" s="3">
        <f>SUMIFS(doomscrolling_scale.csv!$E$2:$E$101,doomscrolling_scale.csv!$A$2:$A$101,A10,doomscrolling_scale.csv!$C$2:$C$101,C10)+SUMIFS(doomscrolling_scale.csv!$F$2:$F$101,doomscrolling_scale.csv!$A$2:$A$101,A10,doomscrolling_scale.csv!$C$2:$C$101,C10)+SUMIFS(doomscrolling_scale.csv!$G$2:$G$101,doomscrolling_scale.csv!$A$2:$A$101,A10,doomscrolling_scale.csv!$C$2:$C$101,C10)+SUMIFS(doomscrolling_scale.csv!$H$2:$H$101,doomscrolling_scale.csv!$A$2:$A$101,A10,doomscrolling_scale.csv!$C$2:$C$101,C10)</f>
        <v>10</v>
      </c>
      <c r="M10" s="2" t="str">
        <f t="shared" si="1"/>
        <v>DSI excluded</v>
      </c>
    </row>
    <row r="11" spans="1:18" ht="32" customHeight="1" x14ac:dyDescent="0.2">
      <c r="A11" s="2" t="s">
        <v>20</v>
      </c>
      <c r="B11" s="2" t="str">
        <f>INDEX(WEEK_DAILY!$B$2:$B$701,MATCH(A11,WEEK_DAILY!$A$2:$A$701,0))</f>
        <v>INTERVENTION</v>
      </c>
      <c r="C11" s="2">
        <v>2</v>
      </c>
      <c r="D11" s="2">
        <f>COUNTIFS(WEEK_DAILY!$A$2:$A$701,A11,WEEK_DAILY!$C$2:$C$701,C11,WEEK_DAILY!$E$2:$E$701,"&gt;0")</f>
        <v>7</v>
      </c>
      <c r="E11" s="2">
        <f>SUMIFS(WEEK_DAILY!$E$2:$E$701,WEEK_DAILY!$A$2:$A$701,A11,WEEK_DAILY!$C$2:$C$701,C11)</f>
        <v>15</v>
      </c>
      <c r="F11" s="2">
        <f>SUMIFS(WEEK_DAILY!$F$2:$F$701,WEEK_DAILY!$A$2:$A$701,A11,WEEK_DAILY!$C$2:$C$701,C11)</f>
        <v>13</v>
      </c>
      <c r="G11" s="3">
        <f t="shared" si="0"/>
        <v>2.1428571428571428</v>
      </c>
      <c r="H11" s="3">
        <f>SUMIFS(WEEK_DAILY!$G$2:$G$701,WEEK_DAILY!$A$2:$A$701,A11,WEEK_DAILY!$C$2:$C$701,C11)/7</f>
        <v>25.110254761904766</v>
      </c>
      <c r="I11" s="3">
        <f>IFERROR(AVERAGEIFS(WEEK_DAILY!$H$2:$H$701,WEEK_DAILY!$A$2:$A$701,A11,WEEK_DAILY!$C$2:$C$701,C11,WEEK_DAILY!$H$2:$H$701,"&lt;&gt;"),"")</f>
        <v>6.7107857142857137</v>
      </c>
      <c r="J11" s="3">
        <f>IFERROR(AVERAGEIFS(WEEK_DAILY!$I$2:$I$701,WEEK_DAILY!$A$2:$A$701,A11,WEEK_DAILY!$C$2:$C$701,C11,WEEK_DAILY!$I$2:$I$701,"&lt;&gt;"),"")</f>
        <v>29.78916666666667</v>
      </c>
      <c r="K11" s="3">
        <f>IF(F11&gt;=3,AVERAGEIFS(sessions.csv!$L$2:$L$10135,sessions.csv!$A$2:$A$10135,A11,sessions.csv!$D$2:$D$10135,C11,sessions.csv!$N$2:$N$10135,"RELIABLE"),"")</f>
        <v>44.442307692307693</v>
      </c>
      <c r="L11" s="3">
        <f>SUMIFS(doomscrolling_scale.csv!$E$2:$E$101,doomscrolling_scale.csv!$A$2:$A$101,A11,doomscrolling_scale.csv!$C$2:$C$101,C11)+SUMIFS(doomscrolling_scale.csv!$F$2:$F$101,doomscrolling_scale.csv!$A$2:$A$101,A11,doomscrolling_scale.csv!$C$2:$C$101,C11)+SUMIFS(doomscrolling_scale.csv!$G$2:$G$101,doomscrolling_scale.csv!$A$2:$A$101,A11,doomscrolling_scale.csv!$C$2:$C$101,C11)+SUMIFS(doomscrolling_scale.csv!$H$2:$H$101,doomscrolling_scale.csv!$A$2:$A$101,A11,doomscrolling_scale.csv!$C$2:$C$101,C11)</f>
        <v>9</v>
      </c>
      <c r="M11" s="2" t="str">
        <f t="shared" si="1"/>
        <v>DSI eligible</v>
      </c>
    </row>
    <row r="12" spans="1:18" ht="16" customHeight="1" x14ac:dyDescent="0.2">
      <c r="A12" s="2" t="s">
        <v>22</v>
      </c>
      <c r="B12" s="2" t="str">
        <f>INDEX(WEEK_DAILY!$B$2:$B$701,MATCH(A12,WEEK_DAILY!$A$2:$A$701,0))</f>
        <v>CONTROL</v>
      </c>
      <c r="C12" s="2">
        <v>1</v>
      </c>
      <c r="D12" s="2">
        <f>COUNTIFS(WEEK_DAILY!$A$2:$A$701,A12,WEEK_DAILY!$C$2:$C$701,C12,WEEK_DAILY!$E$2:$E$701,"&gt;0")</f>
        <v>7</v>
      </c>
      <c r="E12" s="2">
        <f>SUMIFS(WEEK_DAILY!$E$2:$E$701,WEEK_DAILY!$A$2:$A$701,A12,WEEK_DAILY!$C$2:$C$701,C12)</f>
        <v>29</v>
      </c>
      <c r="F12" s="2">
        <f>SUMIFS(WEEK_DAILY!$F$2:$F$701,WEEK_DAILY!$A$2:$A$701,A12,WEEK_DAILY!$C$2:$C$701,C12)</f>
        <v>27</v>
      </c>
      <c r="G12" s="3">
        <f t="shared" si="0"/>
        <v>4.1428571428571432</v>
      </c>
      <c r="H12" s="3">
        <f>SUMIFS(WEEK_DAILY!$G$2:$G$701,WEEK_DAILY!$A$2:$A$701,A12,WEEK_DAILY!$C$2:$C$701,C12)/7</f>
        <v>54.065054761904761</v>
      </c>
      <c r="I12" s="3">
        <f>IFERROR(AVERAGEIFS(WEEK_DAILY!$H$2:$H$701,WEEK_DAILY!$A$2:$A$701,A12,WEEK_DAILY!$C$2:$C$701,C12,WEEK_DAILY!$H$2:$H$701,"&lt;&gt;"),"")</f>
        <v>7.4008880952380958</v>
      </c>
      <c r="J12" s="3">
        <f>IFERROR(AVERAGEIFS(WEEK_DAILY!$I$2:$I$701,WEEK_DAILY!$A$2:$A$701,A12,WEEK_DAILY!$C$2:$C$701,C12,WEEK_DAILY!$I$2:$I$701,"&lt;&gt;"),"")</f>
        <v>28.674452380952381</v>
      </c>
      <c r="K12" s="3">
        <f>IF(F12&gt;=3,AVERAGEIFS(sessions.csv!$L$2:$L$10135,sessions.csv!$A$2:$A$10135,A12,sessions.csv!$D$2:$D$10135,C12,sessions.csv!$N$2:$N$10135,"RELIABLE"),"")</f>
        <v>46.292592592592598</v>
      </c>
      <c r="L12" s="3">
        <f>SUMIFS(doomscrolling_scale.csv!$E$2:$E$101,doomscrolling_scale.csv!$A$2:$A$101,A12,doomscrolling_scale.csv!$C$2:$C$101,C12)+SUMIFS(doomscrolling_scale.csv!$F$2:$F$101,doomscrolling_scale.csv!$A$2:$A$101,A12,doomscrolling_scale.csv!$C$2:$C$101,C12)+SUMIFS(doomscrolling_scale.csv!$G$2:$G$101,doomscrolling_scale.csv!$A$2:$A$101,A12,doomscrolling_scale.csv!$C$2:$C$101,C12)+SUMIFS(doomscrolling_scale.csv!$H$2:$H$101,doomscrolling_scale.csv!$A$2:$A$101,A12,doomscrolling_scale.csv!$C$2:$C$101,C12)</f>
        <v>11</v>
      </c>
      <c r="M12" s="2" t="str">
        <f t="shared" si="1"/>
        <v>DSI eligible</v>
      </c>
    </row>
    <row r="13" spans="1:18" ht="16" customHeight="1" x14ac:dyDescent="0.2">
      <c r="A13" s="2" t="s">
        <v>22</v>
      </c>
      <c r="B13" s="2" t="str">
        <f>INDEX(WEEK_DAILY!$B$2:$B$701,MATCH(A13,WEEK_DAILY!$A$2:$A$701,0))</f>
        <v>CONTROL</v>
      </c>
      <c r="C13" s="2">
        <v>2</v>
      </c>
      <c r="D13" s="2">
        <f>COUNTIFS(WEEK_DAILY!$A$2:$A$701,A13,WEEK_DAILY!$C$2:$C$701,C13,WEEK_DAILY!$E$2:$E$701,"&gt;0")</f>
        <v>7</v>
      </c>
      <c r="E13" s="2">
        <f>SUMIFS(WEEK_DAILY!$E$2:$E$701,WEEK_DAILY!$A$2:$A$701,A13,WEEK_DAILY!$C$2:$C$701,C13)</f>
        <v>29</v>
      </c>
      <c r="F13" s="2">
        <f>SUMIFS(WEEK_DAILY!$F$2:$F$701,WEEK_DAILY!$A$2:$A$701,A13,WEEK_DAILY!$C$2:$C$701,C13)</f>
        <v>26</v>
      </c>
      <c r="G13" s="3">
        <f t="shared" si="0"/>
        <v>4.1428571428571432</v>
      </c>
      <c r="H13" s="3">
        <f>SUMIFS(WEEK_DAILY!$G$2:$G$701,WEEK_DAILY!$A$2:$A$701,A13,WEEK_DAILY!$C$2:$C$701,C13)/7</f>
        <v>55.118404761904763</v>
      </c>
      <c r="I13" s="3">
        <f>IFERROR(AVERAGEIFS(WEEK_DAILY!$H$2:$H$701,WEEK_DAILY!$A$2:$A$701,A13,WEEK_DAILY!$C$2:$C$701,C13,WEEK_DAILY!$H$2:$H$701,"&lt;&gt;"),"")</f>
        <v>7.1988309523809511</v>
      </c>
      <c r="J13" s="3">
        <f>IFERROR(AVERAGEIFS(WEEK_DAILY!$I$2:$I$701,WEEK_DAILY!$A$2:$A$701,A13,WEEK_DAILY!$C$2:$C$701,C13,WEEK_DAILY!$I$2:$I$701,"&lt;&gt;"),"")</f>
        <v>30.405714285714282</v>
      </c>
      <c r="K13" s="3">
        <f>IF(F13&gt;=3,AVERAGEIFS(sessions.csv!$L$2:$L$10135,sessions.csv!$A$2:$A$10135,A13,sessions.csv!$D$2:$D$10135,C13,sessions.csv!$N$2:$N$10135,"RELIABLE"),"")</f>
        <v>47.007307692307677</v>
      </c>
      <c r="L13" s="3">
        <f>SUMIFS(doomscrolling_scale.csv!$E$2:$E$101,doomscrolling_scale.csv!$A$2:$A$101,A13,doomscrolling_scale.csv!$C$2:$C$101,C13)+SUMIFS(doomscrolling_scale.csv!$F$2:$F$101,doomscrolling_scale.csv!$A$2:$A$101,A13,doomscrolling_scale.csv!$C$2:$C$101,C13)+SUMIFS(doomscrolling_scale.csv!$G$2:$G$101,doomscrolling_scale.csv!$A$2:$A$101,A13,doomscrolling_scale.csv!$C$2:$C$101,C13)+SUMIFS(doomscrolling_scale.csv!$H$2:$H$101,doomscrolling_scale.csv!$A$2:$A$101,A13,doomscrolling_scale.csv!$C$2:$C$101,C13)</f>
        <v>11</v>
      </c>
      <c r="M13" s="2" t="str">
        <f t="shared" si="1"/>
        <v>DSI eligible</v>
      </c>
    </row>
    <row r="14" spans="1:18" ht="32" customHeight="1" x14ac:dyDescent="0.2">
      <c r="A14" s="2" t="s">
        <v>24</v>
      </c>
      <c r="B14" s="2" t="str">
        <f>INDEX(WEEK_DAILY!$B$2:$B$701,MATCH(A14,WEEK_DAILY!$A$2:$A$701,0))</f>
        <v>INTERVENTION</v>
      </c>
      <c r="C14" s="2">
        <v>1</v>
      </c>
      <c r="D14" s="2">
        <f>COUNTIFS(WEEK_DAILY!$A$2:$A$701,A14,WEEK_DAILY!$C$2:$C$701,C14,WEEK_DAILY!$E$2:$E$701,"&gt;0")</f>
        <v>7</v>
      </c>
      <c r="E14" s="2">
        <f>SUMIFS(WEEK_DAILY!$E$2:$E$701,WEEK_DAILY!$A$2:$A$701,A14,WEEK_DAILY!$C$2:$C$701,C14)</f>
        <v>36</v>
      </c>
      <c r="F14" s="2">
        <f>SUMIFS(WEEK_DAILY!$F$2:$F$701,WEEK_DAILY!$A$2:$A$701,A14,WEEK_DAILY!$C$2:$C$701,C14)</f>
        <v>31</v>
      </c>
      <c r="G14" s="3">
        <f t="shared" si="0"/>
        <v>5.1428571428571432</v>
      </c>
      <c r="H14" s="3">
        <f>SUMIFS(WEEK_DAILY!$G$2:$G$701,WEEK_DAILY!$A$2:$A$701,A14,WEEK_DAILY!$C$2:$C$701,C14)/7</f>
        <v>71.948452380952389</v>
      </c>
      <c r="I14" s="3">
        <f>IFERROR(AVERAGEIFS(WEEK_DAILY!$H$2:$H$701,WEEK_DAILY!$A$2:$A$701,A14,WEEK_DAILY!$C$2:$C$701,C14,WEEK_DAILY!$H$2:$H$701,"&lt;&gt;"),"")</f>
        <v>7.0515731292517003</v>
      </c>
      <c r="J14" s="3">
        <f>IFERROR(AVERAGEIFS(WEEK_DAILY!$I$2:$I$701,WEEK_DAILY!$A$2:$A$701,A14,WEEK_DAILY!$C$2:$C$701,C14,WEEK_DAILY!$I$2:$I$701,"&lt;&gt;"),"")</f>
        <v>29.807499999999997</v>
      </c>
      <c r="K14" s="3">
        <f>IF(F14&gt;=3,AVERAGEIFS(sessions.csv!$L$2:$L$10135,sessions.csv!$A$2:$A$10135,A14,sessions.csv!$D$2:$D$10135,C14,sessions.csv!$N$2:$N$10135,"RELIABLE"),"")</f>
        <v>47.120967741935495</v>
      </c>
      <c r="L14" s="3">
        <f>SUMIFS(doomscrolling_scale.csv!$E$2:$E$101,doomscrolling_scale.csv!$A$2:$A$101,A14,doomscrolling_scale.csv!$C$2:$C$101,C14)+SUMIFS(doomscrolling_scale.csv!$F$2:$F$101,doomscrolling_scale.csv!$A$2:$A$101,A14,doomscrolling_scale.csv!$C$2:$C$101,C14)+SUMIFS(doomscrolling_scale.csv!$G$2:$G$101,doomscrolling_scale.csv!$A$2:$A$101,A14,doomscrolling_scale.csv!$C$2:$C$101,C14)+SUMIFS(doomscrolling_scale.csv!$H$2:$H$101,doomscrolling_scale.csv!$A$2:$A$101,A14,doomscrolling_scale.csv!$C$2:$C$101,C14)</f>
        <v>12</v>
      </c>
      <c r="M14" s="2" t="str">
        <f t="shared" si="1"/>
        <v>DSI eligible</v>
      </c>
    </row>
    <row r="15" spans="1:18" ht="32" customHeight="1" x14ac:dyDescent="0.2">
      <c r="A15" s="2" t="s">
        <v>24</v>
      </c>
      <c r="B15" s="2" t="str">
        <f>INDEX(WEEK_DAILY!$B$2:$B$701,MATCH(A15,WEEK_DAILY!$A$2:$A$701,0))</f>
        <v>INTERVENTION</v>
      </c>
      <c r="C15" s="2">
        <v>2</v>
      </c>
      <c r="D15" s="2">
        <f>COUNTIFS(WEEK_DAILY!$A$2:$A$701,A15,WEEK_DAILY!$C$2:$C$701,C15,WEEK_DAILY!$E$2:$E$701,"&gt;0")</f>
        <v>7</v>
      </c>
      <c r="E15" s="2">
        <f>SUMIFS(WEEK_DAILY!$E$2:$E$701,WEEK_DAILY!$A$2:$A$701,A15,WEEK_DAILY!$C$2:$C$701,C15)</f>
        <v>36</v>
      </c>
      <c r="F15" s="2">
        <f>SUMIFS(WEEK_DAILY!$F$2:$F$701,WEEK_DAILY!$A$2:$A$701,A15,WEEK_DAILY!$C$2:$C$701,C15)</f>
        <v>31</v>
      </c>
      <c r="G15" s="3">
        <f t="shared" si="0"/>
        <v>5.1428571428571432</v>
      </c>
      <c r="H15" s="3">
        <f>SUMIFS(WEEK_DAILY!$G$2:$G$701,WEEK_DAILY!$A$2:$A$701,A15,WEEK_DAILY!$C$2:$C$701,C15)/7</f>
        <v>66.361647619047616</v>
      </c>
      <c r="I15" s="3">
        <f>IFERROR(AVERAGEIFS(WEEK_DAILY!$H$2:$H$701,WEEK_DAILY!$A$2:$A$701,A15,WEEK_DAILY!$C$2:$C$701,C15,WEEK_DAILY!$H$2:$H$701,"&lt;&gt;"),"")</f>
        <v>7.2987010204081644</v>
      </c>
      <c r="J15" s="3">
        <f>IFERROR(AVERAGEIFS(WEEK_DAILY!$I$2:$I$701,WEEK_DAILY!$A$2:$A$701,A15,WEEK_DAILY!$C$2:$C$701,C15,WEEK_DAILY!$I$2:$I$701,"&lt;&gt;"),"")</f>
        <v>30.177095238095241</v>
      </c>
      <c r="K15" s="3">
        <f>IF(F15&gt;=3,AVERAGEIFS(sessions.csv!$L$2:$L$10135,sessions.csv!$A$2:$A$10135,A15,sessions.csv!$D$2:$D$10135,C15,sessions.csv!$N$2:$N$10135,"RELIABLE"),"")</f>
        <v>46.844838709677411</v>
      </c>
      <c r="L15" s="3">
        <f>SUMIFS(doomscrolling_scale.csv!$E$2:$E$101,doomscrolling_scale.csv!$A$2:$A$101,A15,doomscrolling_scale.csv!$C$2:$C$101,C15)+SUMIFS(doomscrolling_scale.csv!$F$2:$F$101,doomscrolling_scale.csv!$A$2:$A$101,A15,doomscrolling_scale.csv!$C$2:$C$101,C15)+SUMIFS(doomscrolling_scale.csv!$G$2:$G$101,doomscrolling_scale.csv!$A$2:$A$101,A15,doomscrolling_scale.csv!$C$2:$C$101,C15)+SUMIFS(doomscrolling_scale.csv!$H$2:$H$101,doomscrolling_scale.csv!$A$2:$A$101,A15,doomscrolling_scale.csv!$C$2:$C$101,C15)</f>
        <v>12</v>
      </c>
      <c r="M15" s="2" t="str">
        <f t="shared" si="1"/>
        <v>DSI eligible</v>
      </c>
    </row>
    <row r="16" spans="1:18" ht="16" customHeight="1" x14ac:dyDescent="0.2">
      <c r="A16" s="2" t="s">
        <v>25</v>
      </c>
      <c r="B16" s="2" t="str">
        <f>INDEX(WEEK_DAILY!$B$2:$B$701,MATCH(A16,WEEK_DAILY!$A$2:$A$701,0))</f>
        <v>CONTROL</v>
      </c>
      <c r="C16" s="2">
        <v>1</v>
      </c>
      <c r="D16" s="2">
        <f>COUNTIFS(WEEK_DAILY!$A$2:$A$701,A16,WEEK_DAILY!$C$2:$C$701,C16,WEEK_DAILY!$E$2:$E$701,"&gt;0")</f>
        <v>7</v>
      </c>
      <c r="E16" s="2">
        <f>SUMIFS(WEEK_DAILY!$E$2:$E$701,WEEK_DAILY!$A$2:$A$701,A16,WEEK_DAILY!$C$2:$C$701,C16)</f>
        <v>43</v>
      </c>
      <c r="F16" s="2">
        <f>SUMIFS(WEEK_DAILY!$F$2:$F$701,WEEK_DAILY!$A$2:$A$701,A16,WEEK_DAILY!$C$2:$C$701,C16)</f>
        <v>39</v>
      </c>
      <c r="G16" s="3">
        <f t="shared" si="0"/>
        <v>6.1428571428571432</v>
      </c>
      <c r="H16" s="3">
        <f>SUMIFS(WEEK_DAILY!$G$2:$G$701,WEEK_DAILY!$A$2:$A$701,A16,WEEK_DAILY!$C$2:$C$701,C16)/7</f>
        <v>83.373007142857134</v>
      </c>
      <c r="I16" s="3">
        <f>IFERROR(AVERAGEIFS(WEEK_DAILY!$H$2:$H$701,WEEK_DAILY!$A$2:$A$701,A16,WEEK_DAILY!$C$2:$C$701,C16,WEEK_DAILY!$H$2:$H$701,"&lt;&gt;"),"")</f>
        <v>6.8700379251700685</v>
      </c>
      <c r="J16" s="3">
        <f>IFERROR(AVERAGEIFS(WEEK_DAILY!$I$2:$I$701,WEEK_DAILY!$A$2:$A$701,A16,WEEK_DAILY!$C$2:$C$701,C16,WEEK_DAILY!$I$2:$I$701,"&lt;&gt;"),"")</f>
        <v>31.057083333333335</v>
      </c>
      <c r="K16" s="3">
        <f>IF(F16&gt;=3,AVERAGEIFS(sessions.csv!$L$2:$L$10135,sessions.csv!$A$2:$A$10135,A16,sessions.csv!$D$2:$D$10135,C16,sessions.csv!$N$2:$N$10135,"RELIABLE"),"")</f>
        <v>47.061282051282056</v>
      </c>
      <c r="L16" s="3">
        <f>SUMIFS(doomscrolling_scale.csv!$E$2:$E$101,doomscrolling_scale.csv!$A$2:$A$101,A16,doomscrolling_scale.csv!$C$2:$C$101,C16)+SUMIFS(doomscrolling_scale.csv!$F$2:$F$101,doomscrolling_scale.csv!$A$2:$A$101,A16,doomscrolling_scale.csv!$C$2:$C$101,C16)+SUMIFS(doomscrolling_scale.csv!$G$2:$G$101,doomscrolling_scale.csv!$A$2:$A$101,A16,doomscrolling_scale.csv!$C$2:$C$101,C16)+SUMIFS(doomscrolling_scale.csv!$H$2:$H$101,doomscrolling_scale.csv!$A$2:$A$101,A16,doomscrolling_scale.csv!$C$2:$C$101,C16)</f>
        <v>13</v>
      </c>
      <c r="M16" s="2" t="str">
        <f t="shared" si="1"/>
        <v>DSI eligible</v>
      </c>
    </row>
    <row r="17" spans="1:13" ht="16" customHeight="1" x14ac:dyDescent="0.2">
      <c r="A17" s="2" t="s">
        <v>25</v>
      </c>
      <c r="B17" s="2" t="str">
        <f>INDEX(WEEK_DAILY!$B$2:$B$701,MATCH(A17,WEEK_DAILY!$A$2:$A$701,0))</f>
        <v>CONTROL</v>
      </c>
      <c r="C17" s="2">
        <v>2</v>
      </c>
      <c r="D17" s="2">
        <f>COUNTIFS(WEEK_DAILY!$A$2:$A$701,A17,WEEK_DAILY!$C$2:$C$701,C17,WEEK_DAILY!$E$2:$E$701,"&gt;0")</f>
        <v>7</v>
      </c>
      <c r="E17" s="2">
        <f>SUMIFS(WEEK_DAILY!$E$2:$E$701,WEEK_DAILY!$A$2:$A$701,A17,WEEK_DAILY!$C$2:$C$701,C17)</f>
        <v>50</v>
      </c>
      <c r="F17" s="2">
        <f>SUMIFS(WEEK_DAILY!$F$2:$F$701,WEEK_DAILY!$A$2:$A$701,A17,WEEK_DAILY!$C$2:$C$701,C17)</f>
        <v>46</v>
      </c>
      <c r="G17" s="3">
        <f t="shared" si="0"/>
        <v>7.1428571428571432</v>
      </c>
      <c r="H17" s="3">
        <f>SUMIFS(WEEK_DAILY!$G$2:$G$701,WEEK_DAILY!$A$2:$A$701,A17,WEEK_DAILY!$C$2:$C$701,C17)/7</f>
        <v>103.14568333333331</v>
      </c>
      <c r="I17" s="3">
        <f>IFERROR(AVERAGEIFS(WEEK_DAILY!$H$2:$H$701,WEEK_DAILY!$A$2:$A$701,A17,WEEK_DAILY!$C$2:$C$701,C17,WEEK_DAILY!$H$2:$H$701,"&lt;&gt;"),"")</f>
        <v>7.3311669501133778</v>
      </c>
      <c r="J17" s="3">
        <f>IFERROR(AVERAGEIFS(WEEK_DAILY!$I$2:$I$701,WEEK_DAILY!$A$2:$A$701,A17,WEEK_DAILY!$C$2:$C$701,C17,WEEK_DAILY!$I$2:$I$701,"&lt;&gt;"),"")</f>
        <v>33.32140306122448</v>
      </c>
      <c r="K17" s="3">
        <f>IF(F17&gt;=3,AVERAGEIFS(sessions.csv!$L$2:$L$10135,sessions.csv!$A$2:$A$10135,A17,sessions.csv!$D$2:$D$10135,C17,sessions.csv!$N$2:$N$10135,"RELIABLE"),"")</f>
        <v>49.207391304347816</v>
      </c>
      <c r="L17" s="3">
        <f>SUMIFS(doomscrolling_scale.csv!$E$2:$E$101,doomscrolling_scale.csv!$A$2:$A$101,A17,doomscrolling_scale.csv!$C$2:$C$101,C17)+SUMIFS(doomscrolling_scale.csv!$F$2:$F$101,doomscrolling_scale.csv!$A$2:$A$101,A17,doomscrolling_scale.csv!$C$2:$C$101,C17)+SUMIFS(doomscrolling_scale.csv!$G$2:$G$101,doomscrolling_scale.csv!$A$2:$A$101,A17,doomscrolling_scale.csv!$C$2:$C$101,C17)+SUMIFS(doomscrolling_scale.csv!$H$2:$H$101,doomscrolling_scale.csv!$A$2:$A$101,A17,doomscrolling_scale.csv!$C$2:$C$101,C17)</f>
        <v>14</v>
      </c>
      <c r="M17" s="2" t="str">
        <f t="shared" si="1"/>
        <v>DSI eligible</v>
      </c>
    </row>
    <row r="18" spans="1:13" ht="32" customHeight="1" x14ac:dyDescent="0.2">
      <c r="A18" s="2" t="s">
        <v>27</v>
      </c>
      <c r="B18" s="2" t="str">
        <f>INDEX(WEEK_DAILY!$B$2:$B$701,MATCH(A18,WEEK_DAILY!$A$2:$A$701,0))</f>
        <v>INTERVENTION</v>
      </c>
      <c r="C18" s="2">
        <v>1</v>
      </c>
      <c r="D18" s="2">
        <f>COUNTIFS(WEEK_DAILY!$A$2:$A$701,A18,WEEK_DAILY!$C$2:$C$701,C18,WEEK_DAILY!$E$2:$E$701,"&gt;0")</f>
        <v>3</v>
      </c>
      <c r="E18" s="2">
        <f>SUMIFS(WEEK_DAILY!$E$2:$E$701,WEEK_DAILY!$A$2:$A$701,A18,WEEK_DAILY!$C$2:$C$701,C18)</f>
        <v>4</v>
      </c>
      <c r="F18" s="2">
        <f>SUMIFS(WEEK_DAILY!$F$2:$F$701,WEEK_DAILY!$A$2:$A$701,A18,WEEK_DAILY!$C$2:$C$701,C18)</f>
        <v>0</v>
      </c>
      <c r="G18" s="3">
        <f t="shared" si="0"/>
        <v>0.5714285714285714</v>
      </c>
      <c r="H18" s="3">
        <f>SUMIFS(WEEK_DAILY!$G$2:$G$701,WEEK_DAILY!$A$2:$A$701,A18,WEEK_DAILY!$C$2:$C$701,C18)/7</f>
        <v>6.4892095238095235</v>
      </c>
      <c r="I18" s="3">
        <f>IFERROR(AVERAGEIFS(WEEK_DAILY!$H$2:$H$701,WEEK_DAILY!$A$2:$A$701,A18,WEEK_DAILY!$C$2:$C$701,C18,WEEK_DAILY!$H$2:$H$701,"&lt;&gt;"),"")</f>
        <v>7.7888333333333328</v>
      </c>
      <c r="J18" s="3" t="str">
        <f>IFERROR(AVERAGEIFS(WEEK_DAILY!$I$2:$I$701,WEEK_DAILY!$A$2:$A$701,A18,WEEK_DAILY!$C$2:$C$701,C18,WEEK_DAILY!$I$2:$I$701,"&lt;&gt;"),"")</f>
        <v/>
      </c>
      <c r="K18" s="3" t="str">
        <f>IF(F18&gt;=3,AVERAGEIFS(sessions.csv!$L$2:$L$10135,sessions.csv!$A$2:$A$10135,A18,sessions.csv!$D$2:$D$10135,C18,sessions.csv!$N$2:$N$10135,"RELIABLE"),"")</f>
        <v/>
      </c>
      <c r="L18" s="3">
        <f>SUMIFS(doomscrolling_scale.csv!$E$2:$E$101,doomscrolling_scale.csv!$A$2:$A$101,A18,doomscrolling_scale.csv!$C$2:$C$101,C18)+SUMIFS(doomscrolling_scale.csv!$F$2:$F$101,doomscrolling_scale.csv!$A$2:$A$101,A18,doomscrolling_scale.csv!$C$2:$C$101,C18)+SUMIFS(doomscrolling_scale.csv!$G$2:$G$101,doomscrolling_scale.csv!$A$2:$A$101,A18,doomscrolling_scale.csv!$C$2:$C$101,C18)+SUMIFS(doomscrolling_scale.csv!$H$2:$H$101,doomscrolling_scale.csv!$A$2:$A$101,A18,doomscrolling_scale.csv!$C$2:$C$101,C18)</f>
        <v>14</v>
      </c>
      <c r="M18" s="2" t="str">
        <f t="shared" si="1"/>
        <v>DSI excluded</v>
      </c>
    </row>
    <row r="19" spans="1:13" ht="32" customHeight="1" x14ac:dyDescent="0.2">
      <c r="A19" s="2" t="s">
        <v>27</v>
      </c>
      <c r="B19" s="2" t="str">
        <f>INDEX(WEEK_DAILY!$B$2:$B$701,MATCH(A19,WEEK_DAILY!$A$2:$A$701,0))</f>
        <v>INTERVENTION</v>
      </c>
      <c r="C19" s="2">
        <v>2</v>
      </c>
      <c r="D19" s="2">
        <f>COUNTIFS(WEEK_DAILY!$A$2:$A$701,A19,WEEK_DAILY!$C$2:$C$701,C19,WEEK_DAILY!$E$2:$E$701,"&gt;0")</f>
        <v>7</v>
      </c>
      <c r="E19" s="2">
        <f>SUMIFS(WEEK_DAILY!$E$2:$E$701,WEEK_DAILY!$A$2:$A$701,A19,WEEK_DAILY!$C$2:$C$701,C19)</f>
        <v>36</v>
      </c>
      <c r="F19" s="2">
        <f>SUMIFS(WEEK_DAILY!$F$2:$F$701,WEEK_DAILY!$A$2:$A$701,A19,WEEK_DAILY!$C$2:$C$701,C19)</f>
        <v>29</v>
      </c>
      <c r="G19" s="3">
        <f t="shared" si="0"/>
        <v>5.1428571428571432</v>
      </c>
      <c r="H19" s="3">
        <f>SUMIFS(WEEK_DAILY!$G$2:$G$701,WEEK_DAILY!$A$2:$A$701,A19,WEEK_DAILY!$C$2:$C$701,C19)/7</f>
        <v>56.335228571428566</v>
      </c>
      <c r="I19" s="3">
        <f>IFERROR(AVERAGEIFS(WEEK_DAILY!$H$2:$H$701,WEEK_DAILY!$A$2:$A$701,A19,WEEK_DAILY!$C$2:$C$701,C19,WEEK_DAILY!$H$2:$H$701,"&lt;&gt;"),"")</f>
        <v>6.4096731292517015</v>
      </c>
      <c r="J19" s="3">
        <f>IFERROR(AVERAGEIFS(WEEK_DAILY!$I$2:$I$701,WEEK_DAILY!$A$2:$A$701,A19,WEEK_DAILY!$C$2:$C$701,C19,WEEK_DAILY!$I$2:$I$701,"&lt;&gt;"),"")</f>
        <v>25.468690476190478</v>
      </c>
      <c r="K19" s="3">
        <f>IF(F19&gt;=3,AVERAGEIFS(sessions.csv!$L$2:$L$10135,sessions.csv!$A$2:$A$10135,A19,sessions.csv!$D$2:$D$10135,C19,sessions.csv!$N$2:$N$10135,"RELIABLE"),"")</f>
        <v>42.544137931034484</v>
      </c>
      <c r="L19" s="3">
        <f>SUMIFS(doomscrolling_scale.csv!$E$2:$E$101,doomscrolling_scale.csv!$A$2:$A$101,A19,doomscrolling_scale.csv!$C$2:$C$101,C19)+SUMIFS(doomscrolling_scale.csv!$F$2:$F$101,doomscrolling_scale.csv!$A$2:$A$101,A19,doomscrolling_scale.csv!$C$2:$C$101,C19)+SUMIFS(doomscrolling_scale.csv!$G$2:$G$101,doomscrolling_scale.csv!$A$2:$A$101,A19,doomscrolling_scale.csv!$C$2:$C$101,C19)+SUMIFS(doomscrolling_scale.csv!$H$2:$H$101,doomscrolling_scale.csv!$A$2:$A$101,A19,doomscrolling_scale.csv!$C$2:$C$101,C19)</f>
        <v>12</v>
      </c>
      <c r="M19" s="2" t="str">
        <f t="shared" si="1"/>
        <v>DSI eligible</v>
      </c>
    </row>
    <row r="20" spans="1:13" ht="16" customHeight="1" x14ac:dyDescent="0.2">
      <c r="A20" s="2" t="s">
        <v>28</v>
      </c>
      <c r="B20" s="2" t="str">
        <f>INDEX(WEEK_DAILY!$B$2:$B$701,MATCH(A20,WEEK_DAILY!$A$2:$A$701,0))</f>
        <v>CONTROL</v>
      </c>
      <c r="C20" s="2">
        <v>1</v>
      </c>
      <c r="D20" s="2">
        <f>COUNTIFS(WEEK_DAILY!$A$2:$A$701,A20,WEEK_DAILY!$C$2:$C$701,C20,WEEK_DAILY!$E$2:$E$701,"&gt;0")</f>
        <v>7</v>
      </c>
      <c r="E20" s="2">
        <f>SUMIFS(WEEK_DAILY!$E$2:$E$701,WEEK_DAILY!$A$2:$A$701,A20,WEEK_DAILY!$C$2:$C$701,C20)</f>
        <v>22</v>
      </c>
      <c r="F20" s="2">
        <f>SUMIFS(WEEK_DAILY!$F$2:$F$701,WEEK_DAILY!$A$2:$A$701,A20,WEEK_DAILY!$C$2:$C$701,C20)</f>
        <v>19</v>
      </c>
      <c r="G20" s="3">
        <f t="shared" si="0"/>
        <v>3.1428571428571428</v>
      </c>
      <c r="H20" s="3">
        <f>SUMIFS(WEEK_DAILY!$G$2:$G$701,WEEK_DAILY!$A$2:$A$701,A20,WEEK_DAILY!$C$2:$C$701,C20)/7</f>
        <v>44.810971428571428</v>
      </c>
      <c r="I20" s="3">
        <f>IFERROR(AVERAGEIFS(WEEK_DAILY!$H$2:$H$701,WEEK_DAILY!$A$2:$A$701,A20,WEEK_DAILY!$C$2:$C$701,C20,WEEK_DAILY!$H$2:$H$701,"&lt;&gt;"),"")</f>
        <v>7.459197619047619</v>
      </c>
      <c r="J20" s="3">
        <f>IFERROR(AVERAGEIFS(WEEK_DAILY!$I$2:$I$701,WEEK_DAILY!$A$2:$A$701,A20,WEEK_DAILY!$C$2:$C$701,C20,WEEK_DAILY!$I$2:$I$701,"&lt;&gt;"),"")</f>
        <v>31.712428571428571</v>
      </c>
      <c r="K20" s="3">
        <f>IF(F20&gt;=3,AVERAGEIFS(sessions.csv!$L$2:$L$10135,sessions.csv!$A$2:$A$10135,A20,sessions.csv!$D$2:$D$10135,C20,sessions.csv!$N$2:$N$10135,"RELIABLE"),"")</f>
        <v>48.075263157894732</v>
      </c>
      <c r="L20" s="3">
        <f>SUMIFS(doomscrolling_scale.csv!$E$2:$E$101,doomscrolling_scale.csv!$A$2:$A$101,A20,doomscrolling_scale.csv!$C$2:$C$101,C20)+SUMIFS(doomscrolling_scale.csv!$F$2:$F$101,doomscrolling_scale.csv!$A$2:$A$101,A20,doomscrolling_scale.csv!$C$2:$C$101,C20)+SUMIFS(doomscrolling_scale.csv!$G$2:$G$101,doomscrolling_scale.csv!$A$2:$A$101,A20,doomscrolling_scale.csv!$C$2:$C$101,C20)+SUMIFS(doomscrolling_scale.csv!$H$2:$H$101,doomscrolling_scale.csv!$A$2:$A$101,A20,doomscrolling_scale.csv!$C$2:$C$101,C20)</f>
        <v>10</v>
      </c>
      <c r="M20" s="2" t="str">
        <f t="shared" si="1"/>
        <v>DSI eligible</v>
      </c>
    </row>
    <row r="21" spans="1:13" ht="16" customHeight="1" x14ac:dyDescent="0.2">
      <c r="A21" s="2" t="s">
        <v>28</v>
      </c>
      <c r="B21" s="2" t="str">
        <f>INDEX(WEEK_DAILY!$B$2:$B$701,MATCH(A21,WEEK_DAILY!$A$2:$A$701,0))</f>
        <v>CONTROL</v>
      </c>
      <c r="C21" s="2">
        <v>2</v>
      </c>
      <c r="D21" s="2">
        <f>COUNTIFS(WEEK_DAILY!$A$2:$A$701,A21,WEEK_DAILY!$C$2:$C$701,C21,WEEK_DAILY!$E$2:$E$701,"&gt;0")</f>
        <v>7</v>
      </c>
      <c r="E21" s="2">
        <f>SUMIFS(WEEK_DAILY!$E$2:$E$701,WEEK_DAILY!$A$2:$A$701,A21,WEEK_DAILY!$C$2:$C$701,C21)</f>
        <v>15</v>
      </c>
      <c r="F21" s="2">
        <f>SUMIFS(WEEK_DAILY!$F$2:$F$701,WEEK_DAILY!$A$2:$A$701,A21,WEEK_DAILY!$C$2:$C$701,C21)</f>
        <v>13</v>
      </c>
      <c r="G21" s="3">
        <f t="shared" si="0"/>
        <v>2.1428571428571428</v>
      </c>
      <c r="H21" s="3">
        <f>SUMIFS(WEEK_DAILY!$G$2:$G$701,WEEK_DAILY!$A$2:$A$701,A21,WEEK_DAILY!$C$2:$C$701,C21)/7</f>
        <v>26.849830952380955</v>
      </c>
      <c r="I21" s="3">
        <f>IFERROR(AVERAGEIFS(WEEK_DAILY!$H$2:$H$701,WEEK_DAILY!$A$2:$A$701,A21,WEEK_DAILY!$C$2:$C$701,C21,WEEK_DAILY!$H$2:$H$701,"&lt;&gt;"),"")</f>
        <v>6.5842500000000017</v>
      </c>
      <c r="J21" s="3">
        <f>IFERROR(AVERAGEIFS(WEEK_DAILY!$I$2:$I$701,WEEK_DAILY!$A$2:$A$701,A21,WEEK_DAILY!$C$2:$C$701,C21,WEEK_DAILY!$I$2:$I$701,"&lt;&gt;"),"")</f>
        <v>30.327638888888888</v>
      </c>
      <c r="K21" s="3">
        <f>IF(F21&gt;=3,AVERAGEIFS(sessions.csv!$L$2:$L$10135,sessions.csv!$A$2:$A$10135,A21,sessions.csv!$D$2:$D$10135,C21,sessions.csv!$N$2:$N$10135,"RELIABLE"),"")</f>
        <v>45.423846153846156</v>
      </c>
      <c r="L21" s="3">
        <f>SUMIFS(doomscrolling_scale.csv!$E$2:$E$101,doomscrolling_scale.csv!$A$2:$A$101,A21,doomscrolling_scale.csv!$C$2:$C$101,C21)+SUMIFS(doomscrolling_scale.csv!$F$2:$F$101,doomscrolling_scale.csv!$A$2:$A$101,A21,doomscrolling_scale.csv!$C$2:$C$101,C21)+SUMIFS(doomscrolling_scale.csv!$G$2:$G$101,doomscrolling_scale.csv!$A$2:$A$101,A21,doomscrolling_scale.csv!$C$2:$C$101,C21)+SUMIFS(doomscrolling_scale.csv!$H$2:$H$101,doomscrolling_scale.csv!$A$2:$A$101,A21,doomscrolling_scale.csv!$C$2:$C$101,C21)</f>
        <v>9</v>
      </c>
      <c r="M21" s="2" t="str">
        <f t="shared" si="1"/>
        <v>DSI eligible</v>
      </c>
    </row>
    <row r="22" spans="1:13" ht="32" customHeight="1" x14ac:dyDescent="0.2">
      <c r="A22" s="2" t="s">
        <v>29</v>
      </c>
      <c r="B22" s="2" t="str">
        <f>INDEX(WEEK_DAILY!$B$2:$B$701,MATCH(A22,WEEK_DAILY!$A$2:$A$701,0))</f>
        <v>INTERVENTION</v>
      </c>
      <c r="C22" s="2">
        <v>1</v>
      </c>
      <c r="D22" s="2">
        <f>COUNTIFS(WEEK_DAILY!$A$2:$A$701,A22,WEEK_DAILY!$C$2:$C$701,C22,WEEK_DAILY!$E$2:$E$701,"&gt;0")</f>
        <v>7</v>
      </c>
      <c r="E22" s="2">
        <f>SUMIFS(WEEK_DAILY!$E$2:$E$701,WEEK_DAILY!$A$2:$A$701,A22,WEEK_DAILY!$C$2:$C$701,C22)</f>
        <v>88</v>
      </c>
      <c r="F22" s="2">
        <f>SUMIFS(WEEK_DAILY!$F$2:$F$701,WEEK_DAILY!$A$2:$A$701,A22,WEEK_DAILY!$C$2:$C$701,C22)</f>
        <v>75</v>
      </c>
      <c r="G22" s="3">
        <f t="shared" si="0"/>
        <v>12.571428571428571</v>
      </c>
      <c r="H22" s="3">
        <f>SUMIFS(WEEK_DAILY!$G$2:$G$701,WEEK_DAILY!$A$2:$A$701,A22,WEEK_DAILY!$C$2:$C$701,C22)/7</f>
        <v>270.08979999999997</v>
      </c>
      <c r="I22" s="3">
        <f>IFERROR(AVERAGEIFS(WEEK_DAILY!$H$2:$H$701,WEEK_DAILY!$A$2:$A$701,A22,WEEK_DAILY!$C$2:$C$701,C22,WEEK_DAILY!$H$2:$H$701,"&lt;&gt;"),"")</f>
        <v>8.6327184482184496</v>
      </c>
      <c r="J22" s="3">
        <f>IFERROR(AVERAGEIFS(WEEK_DAILY!$I$2:$I$701,WEEK_DAILY!$A$2:$A$701,A22,WEEK_DAILY!$C$2:$C$701,C22,WEEK_DAILY!$I$2:$I$701,"&lt;&gt;"),"")</f>
        <v>39.348296465439326</v>
      </c>
      <c r="K22" s="3">
        <f>IF(F22&gt;=3,AVERAGEIFS(sessions.csv!$L$2:$L$10135,sessions.csv!$A$2:$A$10135,A22,sessions.csv!$D$2:$D$10135,C22,sessions.csv!$N$2:$N$10135,"RELIABLE"),"")</f>
        <v>57.787200000000013</v>
      </c>
      <c r="L22" s="3">
        <f>SUMIFS(doomscrolling_scale.csv!$E$2:$E$101,doomscrolling_scale.csv!$A$2:$A$101,A22,doomscrolling_scale.csv!$C$2:$C$101,C22)+SUMIFS(doomscrolling_scale.csv!$F$2:$F$101,doomscrolling_scale.csv!$A$2:$A$101,A22,doomscrolling_scale.csv!$C$2:$C$101,C22)+SUMIFS(doomscrolling_scale.csv!$G$2:$G$101,doomscrolling_scale.csv!$A$2:$A$101,A22,doomscrolling_scale.csv!$C$2:$C$101,C22)+SUMIFS(doomscrolling_scale.csv!$H$2:$H$101,doomscrolling_scale.csv!$A$2:$A$101,A22,doomscrolling_scale.csv!$C$2:$C$101,C22)</f>
        <v>14</v>
      </c>
      <c r="M22" s="2" t="str">
        <f t="shared" si="1"/>
        <v>DSI eligible</v>
      </c>
    </row>
    <row r="23" spans="1:13" ht="32" customHeight="1" x14ac:dyDescent="0.2">
      <c r="A23" s="2" t="s">
        <v>29</v>
      </c>
      <c r="B23" s="2" t="str">
        <f>INDEX(WEEK_DAILY!$B$2:$B$701,MATCH(A23,WEEK_DAILY!$A$2:$A$701,0))</f>
        <v>INTERVENTION</v>
      </c>
      <c r="C23" s="2">
        <v>2</v>
      </c>
      <c r="D23" s="2">
        <f>COUNTIFS(WEEK_DAILY!$A$2:$A$701,A23,WEEK_DAILY!$C$2:$C$701,C23,WEEK_DAILY!$E$2:$E$701,"&gt;0")</f>
        <v>7</v>
      </c>
      <c r="E23" s="2">
        <f>SUMIFS(WEEK_DAILY!$E$2:$E$701,WEEK_DAILY!$A$2:$A$701,A23,WEEK_DAILY!$C$2:$C$701,C23)</f>
        <v>95</v>
      </c>
      <c r="F23" s="2">
        <f>SUMIFS(WEEK_DAILY!$F$2:$F$701,WEEK_DAILY!$A$2:$A$701,A23,WEEK_DAILY!$C$2:$C$701,C23)</f>
        <v>77</v>
      </c>
      <c r="G23" s="3">
        <f t="shared" si="0"/>
        <v>13.571428571428571</v>
      </c>
      <c r="H23" s="3">
        <f>SUMIFS(WEEK_DAILY!$G$2:$G$701,WEEK_DAILY!$A$2:$A$701,A23,WEEK_DAILY!$C$2:$C$701,C23)/7</f>
        <v>300.26871904761907</v>
      </c>
      <c r="I23" s="3">
        <f>IFERROR(AVERAGEIFS(WEEK_DAILY!$H$2:$H$701,WEEK_DAILY!$A$2:$A$701,A23,WEEK_DAILY!$C$2:$C$701,C23,WEEK_DAILY!$H$2:$H$701,"&lt;&gt;"),"")</f>
        <v>8.8813880429094727</v>
      </c>
      <c r="J23" s="3">
        <f>IFERROR(AVERAGEIFS(WEEK_DAILY!$I$2:$I$701,WEEK_DAILY!$A$2:$A$701,A23,WEEK_DAILY!$C$2:$C$701,C23,WEEK_DAILY!$I$2:$I$701,"&lt;&gt;"),"")</f>
        <v>42.403334304584305</v>
      </c>
      <c r="K23" s="3">
        <f>IF(F23&gt;=3,AVERAGEIFS(sessions.csv!$L$2:$L$10135,sessions.csv!$A$2:$A$10135,A23,sessions.csv!$D$2:$D$10135,C23,sessions.csv!$N$2:$N$10135,"RELIABLE"),"")</f>
        <v>59.820389610389626</v>
      </c>
      <c r="L23" s="3">
        <f>SUMIFS(doomscrolling_scale.csv!$E$2:$E$101,doomscrolling_scale.csv!$A$2:$A$101,A23,doomscrolling_scale.csv!$C$2:$C$101,C23)+SUMIFS(doomscrolling_scale.csv!$F$2:$F$101,doomscrolling_scale.csv!$A$2:$A$101,A23,doomscrolling_scale.csv!$C$2:$C$101,C23)+SUMIFS(doomscrolling_scale.csv!$G$2:$G$101,doomscrolling_scale.csv!$A$2:$A$101,A23,doomscrolling_scale.csv!$C$2:$C$101,C23)+SUMIFS(doomscrolling_scale.csv!$H$2:$H$101,doomscrolling_scale.csv!$A$2:$A$101,A23,doomscrolling_scale.csv!$C$2:$C$101,C23)</f>
        <v>15</v>
      </c>
      <c r="M23" s="2" t="str">
        <f t="shared" si="1"/>
        <v>DSI eligible</v>
      </c>
    </row>
    <row r="24" spans="1:13" ht="16" customHeight="1" x14ac:dyDescent="0.2">
      <c r="A24" s="2" t="s">
        <v>32</v>
      </c>
      <c r="B24" s="2" t="str">
        <f>INDEX(WEEK_DAILY!$B$2:$B$701,MATCH(A24,WEEK_DAILY!$A$2:$A$701,0))</f>
        <v>CONTROL</v>
      </c>
      <c r="C24" s="2">
        <v>1</v>
      </c>
      <c r="D24" s="2">
        <f>COUNTIFS(WEEK_DAILY!$A$2:$A$701,A24,WEEK_DAILY!$C$2:$C$701,C24,WEEK_DAILY!$E$2:$E$701,"&gt;0")</f>
        <v>7</v>
      </c>
      <c r="E24" s="2">
        <f>SUMIFS(WEEK_DAILY!$E$2:$E$701,WEEK_DAILY!$A$2:$A$701,A24,WEEK_DAILY!$C$2:$C$701,C24)</f>
        <v>95</v>
      </c>
      <c r="F24" s="2">
        <f>SUMIFS(WEEK_DAILY!$F$2:$F$701,WEEK_DAILY!$A$2:$A$701,A24,WEEK_DAILY!$C$2:$C$701,C24)</f>
        <v>82</v>
      </c>
      <c r="G24" s="3">
        <f t="shared" si="0"/>
        <v>13.571428571428571</v>
      </c>
      <c r="H24" s="3">
        <f>SUMIFS(WEEK_DAILY!$G$2:$G$701,WEEK_DAILY!$A$2:$A$701,A24,WEEK_DAILY!$C$2:$C$701,C24)/7</f>
        <v>292.45079761904765</v>
      </c>
      <c r="I24" s="3">
        <f>IFERROR(AVERAGEIFS(WEEK_DAILY!$H$2:$H$701,WEEK_DAILY!$A$2:$A$701,A24,WEEK_DAILY!$C$2:$C$701,C24,WEEK_DAILY!$H$2:$H$701,"&lt;&gt;"),"")</f>
        <v>8.7781624803767677</v>
      </c>
      <c r="J24" s="3">
        <f>IFERROR(AVERAGEIFS(WEEK_DAILY!$I$2:$I$701,WEEK_DAILY!$A$2:$A$701,A24,WEEK_DAILY!$C$2:$C$701,C24,WEEK_DAILY!$I$2:$I$701,"&lt;&gt;"),"")</f>
        <v>40.0148893487465</v>
      </c>
      <c r="K24" s="3">
        <f>IF(F24&gt;=3,AVERAGEIFS(sessions.csv!$L$2:$L$10135,sessions.csv!$A$2:$A$10135,A24,sessions.csv!$D$2:$D$10135,C24,sessions.csv!$N$2:$N$10135,"RELIABLE"),"")</f>
        <v>58.274390243902417</v>
      </c>
      <c r="L24" s="3">
        <f>SUMIFS(doomscrolling_scale.csv!$E$2:$E$101,doomscrolling_scale.csv!$A$2:$A$101,A24,doomscrolling_scale.csv!$C$2:$C$101,C24)+SUMIFS(doomscrolling_scale.csv!$F$2:$F$101,doomscrolling_scale.csv!$A$2:$A$101,A24,doomscrolling_scale.csv!$C$2:$C$101,C24)+SUMIFS(doomscrolling_scale.csv!$G$2:$G$101,doomscrolling_scale.csv!$A$2:$A$101,A24,doomscrolling_scale.csv!$C$2:$C$101,C24)+SUMIFS(doomscrolling_scale.csv!$H$2:$H$101,doomscrolling_scale.csv!$A$2:$A$101,A24,doomscrolling_scale.csv!$C$2:$C$101,C24)</f>
        <v>15</v>
      </c>
      <c r="M24" s="2" t="str">
        <f t="shared" si="1"/>
        <v>DSI eligible</v>
      </c>
    </row>
    <row r="25" spans="1:13" ht="16" customHeight="1" x14ac:dyDescent="0.2">
      <c r="A25" s="2" t="s">
        <v>32</v>
      </c>
      <c r="B25" s="2" t="str">
        <f>INDEX(WEEK_DAILY!$B$2:$B$701,MATCH(A25,WEEK_DAILY!$A$2:$A$701,0))</f>
        <v>CONTROL</v>
      </c>
      <c r="C25" s="2">
        <v>2</v>
      </c>
      <c r="D25" s="2">
        <f>COUNTIFS(WEEK_DAILY!$A$2:$A$701,A25,WEEK_DAILY!$C$2:$C$701,C25,WEEK_DAILY!$E$2:$E$701,"&gt;0")</f>
        <v>7</v>
      </c>
      <c r="E25" s="2">
        <f>SUMIFS(WEEK_DAILY!$E$2:$E$701,WEEK_DAILY!$A$2:$A$701,A25,WEEK_DAILY!$C$2:$C$701,C25)</f>
        <v>95</v>
      </c>
      <c r="F25" s="2">
        <f>SUMIFS(WEEK_DAILY!$F$2:$F$701,WEEK_DAILY!$A$2:$A$701,A25,WEEK_DAILY!$C$2:$C$701,C25)</f>
        <v>80</v>
      </c>
      <c r="G25" s="3">
        <f t="shared" si="0"/>
        <v>13.571428571428571</v>
      </c>
      <c r="H25" s="3">
        <f>SUMIFS(WEEK_DAILY!$G$2:$G$701,WEEK_DAILY!$A$2:$A$701,A25,WEEK_DAILY!$C$2:$C$701,C25)/7</f>
        <v>291.32272380952378</v>
      </c>
      <c r="I25" s="3">
        <f>IFERROR(AVERAGEIFS(WEEK_DAILY!$H$2:$H$701,WEEK_DAILY!$A$2:$A$701,A25,WEEK_DAILY!$C$2:$C$701,C25,WEEK_DAILY!$H$2:$H$701,"&lt;&gt;"),"")</f>
        <v>8.7206509419152276</v>
      </c>
      <c r="J25" s="3">
        <f>IFERROR(AVERAGEIFS(WEEK_DAILY!$I$2:$I$701,WEEK_DAILY!$A$2:$A$701,A25,WEEK_DAILY!$C$2:$C$701,C25,WEEK_DAILY!$I$2:$I$701,"&lt;&gt;"),"")</f>
        <v>39.04093466057752</v>
      </c>
      <c r="K25" s="3">
        <f>IF(F25&gt;=3,AVERAGEIFS(sessions.csv!$L$2:$L$10135,sessions.csv!$A$2:$A$10135,A25,sessions.csv!$D$2:$D$10135,C25,sessions.csv!$N$2:$N$10135,"RELIABLE"),"")</f>
        <v>58.002374999999994</v>
      </c>
      <c r="L25" s="3">
        <f>SUMIFS(doomscrolling_scale.csv!$E$2:$E$101,doomscrolling_scale.csv!$A$2:$A$101,A25,doomscrolling_scale.csv!$C$2:$C$101,C25)+SUMIFS(doomscrolling_scale.csv!$F$2:$F$101,doomscrolling_scale.csv!$A$2:$A$101,A25,doomscrolling_scale.csv!$C$2:$C$101,C25)+SUMIFS(doomscrolling_scale.csv!$G$2:$G$101,doomscrolling_scale.csv!$A$2:$A$101,A25,doomscrolling_scale.csv!$C$2:$C$101,C25)+SUMIFS(doomscrolling_scale.csv!$H$2:$H$101,doomscrolling_scale.csv!$A$2:$A$101,A25,doomscrolling_scale.csv!$C$2:$C$101,C25)</f>
        <v>15</v>
      </c>
      <c r="M25" s="2" t="str">
        <f t="shared" si="1"/>
        <v>DSI eligible</v>
      </c>
    </row>
    <row r="26" spans="1:13" ht="32" customHeight="1" x14ac:dyDescent="0.2">
      <c r="A26" s="2" t="s">
        <v>34</v>
      </c>
      <c r="B26" s="2" t="str">
        <f>INDEX(WEEK_DAILY!$B$2:$B$701,MATCH(A26,WEEK_DAILY!$A$2:$A$701,0))</f>
        <v>INTERVENTION</v>
      </c>
      <c r="C26" s="2">
        <v>1</v>
      </c>
      <c r="D26" s="2">
        <f>COUNTIFS(WEEK_DAILY!$A$2:$A$701,A26,WEEK_DAILY!$C$2:$C$701,C26,WEEK_DAILY!$E$2:$E$701,"&gt;0")</f>
        <v>7</v>
      </c>
      <c r="E26" s="2">
        <f>SUMIFS(WEEK_DAILY!$E$2:$E$701,WEEK_DAILY!$A$2:$A$701,A26,WEEK_DAILY!$C$2:$C$701,C26)</f>
        <v>102</v>
      </c>
      <c r="F26" s="2">
        <f>SUMIFS(WEEK_DAILY!$F$2:$F$701,WEEK_DAILY!$A$2:$A$701,A26,WEEK_DAILY!$C$2:$C$701,C26)</f>
        <v>92</v>
      </c>
      <c r="G26" s="3">
        <f t="shared" si="0"/>
        <v>14.571428571428571</v>
      </c>
      <c r="H26" s="3">
        <f>SUMIFS(WEEK_DAILY!$G$2:$G$701,WEEK_DAILY!$A$2:$A$701,A26,WEEK_DAILY!$C$2:$C$701,C26)/7</f>
        <v>320.84754047619043</v>
      </c>
      <c r="I26" s="3">
        <f>IFERROR(AVERAGEIFS(WEEK_DAILY!$H$2:$H$701,WEEK_DAILY!$A$2:$A$701,A26,WEEK_DAILY!$C$2:$C$701,C26,WEEK_DAILY!$H$2:$H$701,"&lt;&gt;"),"")</f>
        <v>8.7509192176870734</v>
      </c>
      <c r="J26" s="3">
        <f>IFERROR(AVERAGEIFS(WEEK_DAILY!$I$2:$I$701,WEEK_DAILY!$A$2:$A$701,A26,WEEK_DAILY!$C$2:$C$701,C26,WEEK_DAILY!$I$2:$I$701,"&lt;&gt;"),"")</f>
        <v>39.915055825127254</v>
      </c>
      <c r="K26" s="3">
        <f>IF(F26&gt;=3,AVERAGEIFS(sessions.csv!$L$2:$L$10135,sessions.csv!$A$2:$A$10135,A26,sessions.csv!$D$2:$D$10135,C26,sessions.csv!$N$2:$N$10135,"RELIABLE"),"")</f>
        <v>58.556956521739117</v>
      </c>
      <c r="L26" s="3">
        <f>SUMIFS(doomscrolling_scale.csv!$E$2:$E$101,doomscrolling_scale.csv!$A$2:$A$101,A26,doomscrolling_scale.csv!$C$2:$C$101,C26)+SUMIFS(doomscrolling_scale.csv!$F$2:$F$101,doomscrolling_scale.csv!$A$2:$A$101,A26,doomscrolling_scale.csv!$C$2:$C$101,C26)+SUMIFS(doomscrolling_scale.csv!$G$2:$G$101,doomscrolling_scale.csv!$A$2:$A$101,A26,doomscrolling_scale.csv!$C$2:$C$101,C26)+SUMIFS(doomscrolling_scale.csv!$H$2:$H$101,doomscrolling_scale.csv!$A$2:$A$101,A26,doomscrolling_scale.csv!$C$2:$C$101,C26)</f>
        <v>16</v>
      </c>
      <c r="M26" s="2" t="str">
        <f t="shared" si="1"/>
        <v>DSI eligible</v>
      </c>
    </row>
    <row r="27" spans="1:13" ht="32" customHeight="1" x14ac:dyDescent="0.2">
      <c r="A27" s="2" t="s">
        <v>34</v>
      </c>
      <c r="B27" s="2" t="str">
        <f>INDEX(WEEK_DAILY!$B$2:$B$701,MATCH(A27,WEEK_DAILY!$A$2:$A$701,0))</f>
        <v>INTERVENTION</v>
      </c>
      <c r="C27" s="2">
        <v>2</v>
      </c>
      <c r="D27" s="2">
        <f>COUNTIFS(WEEK_DAILY!$A$2:$A$701,A27,WEEK_DAILY!$C$2:$C$701,C27,WEEK_DAILY!$E$2:$E$701,"&gt;0")</f>
        <v>7</v>
      </c>
      <c r="E27" s="2">
        <f>SUMIFS(WEEK_DAILY!$E$2:$E$701,WEEK_DAILY!$A$2:$A$701,A27,WEEK_DAILY!$C$2:$C$701,C27)</f>
        <v>88</v>
      </c>
      <c r="F27" s="2">
        <f>SUMIFS(WEEK_DAILY!$F$2:$F$701,WEEK_DAILY!$A$2:$A$701,A27,WEEK_DAILY!$C$2:$C$701,C27)</f>
        <v>80</v>
      </c>
      <c r="G27" s="3">
        <f t="shared" si="0"/>
        <v>12.571428571428571</v>
      </c>
      <c r="H27" s="3">
        <f>SUMIFS(WEEK_DAILY!$G$2:$G$701,WEEK_DAILY!$A$2:$A$701,A27,WEEK_DAILY!$C$2:$C$701,C27)/7</f>
        <v>224.6281880952381</v>
      </c>
      <c r="I27" s="3">
        <f>IFERROR(AVERAGEIFS(WEEK_DAILY!$H$2:$H$701,WEEK_DAILY!$A$2:$A$701,A27,WEEK_DAILY!$C$2:$C$701,C27,WEEK_DAILY!$H$2:$H$701,"&lt;&gt;"),"")</f>
        <v>8.0325675990675993</v>
      </c>
      <c r="J27" s="3">
        <f>IFERROR(AVERAGEIFS(WEEK_DAILY!$I$2:$I$701,WEEK_DAILY!$A$2:$A$701,A27,WEEK_DAILY!$C$2:$C$701,C27,WEEK_DAILY!$I$2:$I$701,"&lt;&gt;"),"")</f>
        <v>35.23002231102231</v>
      </c>
      <c r="K27" s="3">
        <f>IF(F27&gt;=3,AVERAGEIFS(sessions.csv!$L$2:$L$10135,sessions.csv!$A$2:$A$10135,A27,sessions.csv!$D$2:$D$10135,C27,sessions.csv!$N$2:$N$10135,"RELIABLE"),"")</f>
        <v>53.130749999999992</v>
      </c>
      <c r="L27" s="3">
        <f>SUMIFS(doomscrolling_scale.csv!$E$2:$E$101,doomscrolling_scale.csv!$A$2:$A$101,A27,doomscrolling_scale.csv!$C$2:$C$101,C27)+SUMIFS(doomscrolling_scale.csv!$F$2:$F$101,doomscrolling_scale.csv!$A$2:$A$101,A27,doomscrolling_scale.csv!$C$2:$C$101,C27)+SUMIFS(doomscrolling_scale.csv!$G$2:$G$101,doomscrolling_scale.csv!$A$2:$A$101,A27,doomscrolling_scale.csv!$C$2:$C$101,C27)+SUMIFS(doomscrolling_scale.csv!$H$2:$H$101,doomscrolling_scale.csv!$A$2:$A$101,A27,doomscrolling_scale.csv!$C$2:$C$101,C27)</f>
        <v>14</v>
      </c>
      <c r="M27" s="2" t="str">
        <f t="shared" si="1"/>
        <v>DSI eligible</v>
      </c>
    </row>
    <row r="28" spans="1:13" ht="16" customHeight="1" x14ac:dyDescent="0.2">
      <c r="A28" s="2" t="s">
        <v>37</v>
      </c>
      <c r="B28" s="2" t="str">
        <f>INDEX(WEEK_DAILY!$B$2:$B$701,MATCH(A28,WEEK_DAILY!$A$2:$A$701,0))</f>
        <v>CONTROL</v>
      </c>
      <c r="C28" s="2">
        <v>1</v>
      </c>
      <c r="D28" s="2">
        <f>COUNTIFS(WEEK_DAILY!$A$2:$A$701,A28,WEEK_DAILY!$C$2:$C$701,C28,WEEK_DAILY!$E$2:$E$701,"&gt;0")</f>
        <v>7</v>
      </c>
      <c r="E28" s="2">
        <f>SUMIFS(WEEK_DAILY!$E$2:$E$701,WEEK_DAILY!$A$2:$A$701,A28,WEEK_DAILY!$C$2:$C$701,C28)</f>
        <v>109</v>
      </c>
      <c r="F28" s="2">
        <f>SUMIFS(WEEK_DAILY!$F$2:$F$701,WEEK_DAILY!$A$2:$A$701,A28,WEEK_DAILY!$C$2:$C$701,C28)</f>
        <v>97</v>
      </c>
      <c r="G28" s="3">
        <f t="shared" si="0"/>
        <v>15.571428571428571</v>
      </c>
      <c r="H28" s="3">
        <f>SUMIFS(WEEK_DAILY!$G$2:$G$701,WEEK_DAILY!$A$2:$A$701,A28,WEEK_DAILY!$C$2:$C$701,C28)/7</f>
        <v>333.13168333333334</v>
      </c>
      <c r="I28" s="3">
        <f>IFERROR(AVERAGEIFS(WEEK_DAILY!$H$2:$H$701,WEEK_DAILY!$A$2:$A$701,A28,WEEK_DAILY!$C$2:$C$701,C28,WEEK_DAILY!$H$2:$H$701,"&lt;&gt;"),"")</f>
        <v>8.5386473589435763</v>
      </c>
      <c r="J28" s="3">
        <f>IFERROR(AVERAGEIFS(WEEK_DAILY!$I$2:$I$701,WEEK_DAILY!$A$2:$A$701,A28,WEEK_DAILY!$C$2:$C$701,C28,WEEK_DAILY!$I$2:$I$701,"&lt;&gt;"),"")</f>
        <v>39.207606161695445</v>
      </c>
      <c r="K28" s="3">
        <f>IF(F28&gt;=3,AVERAGEIFS(sessions.csv!$L$2:$L$10135,sessions.csv!$A$2:$A$10135,A28,sessions.csv!$D$2:$D$10135,C28,sessions.csv!$N$2:$N$10135,"RELIABLE"),"")</f>
        <v>57.574742268041227</v>
      </c>
      <c r="L28" s="3">
        <f>SUMIFS(doomscrolling_scale.csv!$E$2:$E$101,doomscrolling_scale.csv!$A$2:$A$101,A28,doomscrolling_scale.csv!$C$2:$C$101,C28)+SUMIFS(doomscrolling_scale.csv!$F$2:$F$101,doomscrolling_scale.csv!$A$2:$A$101,A28,doomscrolling_scale.csv!$C$2:$C$101,C28)+SUMIFS(doomscrolling_scale.csv!$G$2:$G$101,doomscrolling_scale.csv!$A$2:$A$101,A28,doomscrolling_scale.csv!$C$2:$C$101,C28)+SUMIFS(doomscrolling_scale.csv!$H$2:$H$101,doomscrolling_scale.csv!$A$2:$A$101,A28,doomscrolling_scale.csv!$C$2:$C$101,C28)</f>
        <v>17</v>
      </c>
      <c r="M28" s="2" t="str">
        <f t="shared" si="1"/>
        <v>DSI eligible</v>
      </c>
    </row>
    <row r="29" spans="1:13" ht="16" customHeight="1" x14ac:dyDescent="0.2">
      <c r="A29" s="2" t="s">
        <v>37</v>
      </c>
      <c r="B29" s="2" t="str">
        <f>INDEX(WEEK_DAILY!$B$2:$B$701,MATCH(A29,WEEK_DAILY!$A$2:$A$701,0))</f>
        <v>CONTROL</v>
      </c>
      <c r="C29" s="2">
        <v>2</v>
      </c>
      <c r="D29" s="2">
        <f>COUNTIFS(WEEK_DAILY!$A$2:$A$701,A29,WEEK_DAILY!$C$2:$C$701,C29,WEEK_DAILY!$E$2:$E$701,"&gt;0")</f>
        <v>7</v>
      </c>
      <c r="E29" s="2">
        <f>SUMIFS(WEEK_DAILY!$E$2:$E$701,WEEK_DAILY!$A$2:$A$701,A29,WEEK_DAILY!$C$2:$C$701,C29)</f>
        <v>109</v>
      </c>
      <c r="F29" s="2">
        <f>SUMIFS(WEEK_DAILY!$F$2:$F$701,WEEK_DAILY!$A$2:$A$701,A29,WEEK_DAILY!$C$2:$C$701,C29)</f>
        <v>99</v>
      </c>
      <c r="G29" s="3">
        <f t="shared" si="0"/>
        <v>15.571428571428571</v>
      </c>
      <c r="H29" s="3">
        <f>SUMIFS(WEEK_DAILY!$G$2:$G$701,WEEK_DAILY!$A$2:$A$701,A29,WEEK_DAILY!$C$2:$C$701,C29)/7</f>
        <v>340.70411190476187</v>
      </c>
      <c r="I29" s="3">
        <f>IFERROR(AVERAGEIFS(WEEK_DAILY!$H$2:$H$701,WEEK_DAILY!$A$2:$A$701,A29,WEEK_DAILY!$C$2:$C$701,C29,WEEK_DAILY!$H$2:$H$701,"&lt;&gt;"),"")</f>
        <v>8.7828775810324125</v>
      </c>
      <c r="J29" s="3">
        <f>IFERROR(AVERAGEIFS(WEEK_DAILY!$I$2:$I$701,WEEK_DAILY!$A$2:$A$701,A29,WEEK_DAILY!$C$2:$C$701,C29,WEEK_DAILY!$I$2:$I$701,"&lt;&gt;"),"")</f>
        <v>39.928323652537934</v>
      </c>
      <c r="K29" s="3">
        <f>IF(F29&gt;=3,AVERAGEIFS(sessions.csv!$L$2:$L$10135,sessions.csv!$A$2:$A$10135,A29,sessions.csv!$D$2:$D$10135,C29,sessions.csv!$N$2:$N$10135,"RELIABLE"),"")</f>
        <v>58.554545454545462</v>
      </c>
      <c r="L29" s="3">
        <f>SUMIFS(doomscrolling_scale.csv!$E$2:$E$101,doomscrolling_scale.csv!$A$2:$A$101,A29,doomscrolling_scale.csv!$C$2:$C$101,C29)+SUMIFS(doomscrolling_scale.csv!$F$2:$F$101,doomscrolling_scale.csv!$A$2:$A$101,A29,doomscrolling_scale.csv!$C$2:$C$101,C29)+SUMIFS(doomscrolling_scale.csv!$G$2:$G$101,doomscrolling_scale.csv!$A$2:$A$101,A29,doomscrolling_scale.csv!$C$2:$C$101,C29)+SUMIFS(doomscrolling_scale.csv!$H$2:$H$101,doomscrolling_scale.csv!$A$2:$A$101,A29,doomscrolling_scale.csv!$C$2:$C$101,C29)</f>
        <v>17</v>
      </c>
      <c r="M29" s="2" t="str">
        <f t="shared" si="1"/>
        <v>DSI eligible</v>
      </c>
    </row>
    <row r="30" spans="1:13" ht="32" customHeight="1" x14ac:dyDescent="0.2">
      <c r="A30" s="2" t="s">
        <v>38</v>
      </c>
      <c r="B30" s="2" t="str">
        <f>INDEX(WEEK_DAILY!$B$2:$B$701,MATCH(A30,WEEK_DAILY!$A$2:$A$701,0))</f>
        <v>INTERVENTION</v>
      </c>
      <c r="C30" s="2">
        <v>1</v>
      </c>
      <c r="D30" s="2">
        <f>COUNTIFS(WEEK_DAILY!$A$2:$A$701,A30,WEEK_DAILY!$C$2:$C$701,C30,WEEK_DAILY!$E$2:$E$701,"&gt;0")</f>
        <v>7</v>
      </c>
      <c r="E30" s="2">
        <f>SUMIFS(WEEK_DAILY!$E$2:$E$701,WEEK_DAILY!$A$2:$A$701,A30,WEEK_DAILY!$C$2:$C$701,C30)</f>
        <v>81</v>
      </c>
      <c r="F30" s="2">
        <f>SUMIFS(WEEK_DAILY!$F$2:$F$701,WEEK_DAILY!$A$2:$A$701,A30,WEEK_DAILY!$C$2:$C$701,C30)</f>
        <v>75</v>
      </c>
      <c r="G30" s="3">
        <f t="shared" si="0"/>
        <v>11.571428571428571</v>
      </c>
      <c r="H30" s="3">
        <f>SUMIFS(WEEK_DAILY!$G$2:$G$701,WEEK_DAILY!$A$2:$A$701,A30,WEEK_DAILY!$C$2:$C$701,C30)/7</f>
        <v>246.42688809523813</v>
      </c>
      <c r="I30" s="3">
        <f>IFERROR(AVERAGEIFS(WEEK_DAILY!$H$2:$H$701,WEEK_DAILY!$A$2:$A$701,A30,WEEK_DAILY!$C$2:$C$701,C30,WEEK_DAILY!$H$2:$H$701,"&lt;&gt;"),"")</f>
        <v>8.6925769730269735</v>
      </c>
      <c r="J30" s="3">
        <f>IFERROR(AVERAGEIFS(WEEK_DAILY!$I$2:$I$701,WEEK_DAILY!$A$2:$A$701,A30,WEEK_DAILY!$C$2:$C$701,C30,WEEK_DAILY!$I$2:$I$701,"&lt;&gt;"),"")</f>
        <v>39.666706709956713</v>
      </c>
      <c r="K30" s="3">
        <f>IF(F30&gt;=3,AVERAGEIFS(sessions.csv!$L$2:$L$10135,sessions.csv!$A$2:$A$10135,A30,sessions.csv!$D$2:$D$10135,C30,sessions.csv!$N$2:$N$10135,"RELIABLE"),"")</f>
        <v>57.959066666666672</v>
      </c>
      <c r="L30" s="3">
        <f>SUMIFS(doomscrolling_scale.csv!$E$2:$E$101,doomscrolling_scale.csv!$A$2:$A$101,A30,doomscrolling_scale.csv!$C$2:$C$101,C30)+SUMIFS(doomscrolling_scale.csv!$F$2:$F$101,doomscrolling_scale.csv!$A$2:$A$101,A30,doomscrolling_scale.csv!$C$2:$C$101,C30)+SUMIFS(doomscrolling_scale.csv!$G$2:$G$101,doomscrolling_scale.csv!$A$2:$A$101,A30,doomscrolling_scale.csv!$C$2:$C$101,C30)+SUMIFS(doomscrolling_scale.csv!$H$2:$H$101,doomscrolling_scale.csv!$A$2:$A$101,A30,doomscrolling_scale.csv!$C$2:$C$101,C30)</f>
        <v>13</v>
      </c>
      <c r="M30" s="2" t="str">
        <f t="shared" si="1"/>
        <v>DSI eligible</v>
      </c>
    </row>
    <row r="31" spans="1:13" ht="32" customHeight="1" x14ac:dyDescent="0.2">
      <c r="A31" s="2" t="s">
        <v>38</v>
      </c>
      <c r="B31" s="2" t="str">
        <f>INDEX(WEEK_DAILY!$B$2:$B$701,MATCH(A31,WEEK_DAILY!$A$2:$A$701,0))</f>
        <v>INTERVENTION</v>
      </c>
      <c r="C31" s="2">
        <v>2</v>
      </c>
      <c r="D31" s="2">
        <f>COUNTIFS(WEEK_DAILY!$A$2:$A$701,A31,WEEK_DAILY!$C$2:$C$701,C31,WEEK_DAILY!$E$2:$E$701,"&gt;0")</f>
        <v>7</v>
      </c>
      <c r="E31" s="2">
        <f>SUMIFS(WEEK_DAILY!$E$2:$E$701,WEEK_DAILY!$A$2:$A$701,A31,WEEK_DAILY!$C$2:$C$701,C31)</f>
        <v>75</v>
      </c>
      <c r="F31" s="2">
        <f>SUMIFS(WEEK_DAILY!$F$2:$F$701,WEEK_DAILY!$A$2:$A$701,A31,WEEK_DAILY!$C$2:$C$701,C31)</f>
        <v>69</v>
      </c>
      <c r="G31" s="3">
        <f t="shared" si="0"/>
        <v>10.714285714285714</v>
      </c>
      <c r="H31" s="3">
        <f>SUMIFS(WEEK_DAILY!$G$2:$G$701,WEEK_DAILY!$A$2:$A$701,A31,WEEK_DAILY!$C$2:$C$701,C31)/7</f>
        <v>209.32476190476191</v>
      </c>
      <c r="I31" s="3">
        <f>IFERROR(AVERAGEIFS(WEEK_DAILY!$H$2:$H$701,WEEK_DAILY!$A$2:$A$701,A31,WEEK_DAILY!$C$2:$C$701,C31,WEEK_DAILY!$H$2:$H$701,"&lt;&gt;"),"")</f>
        <v>8.2679690476190473</v>
      </c>
      <c r="J31" s="3">
        <f>IFERROR(AVERAGEIFS(WEEK_DAILY!$I$2:$I$701,WEEK_DAILY!$A$2:$A$701,A31,WEEK_DAILY!$C$2:$C$701,C31,WEEK_DAILY!$I$2:$I$701,"&lt;&gt;"),"")</f>
        <v>38.003605699855697</v>
      </c>
      <c r="K31" s="3">
        <f>IF(F31&gt;=3,AVERAGEIFS(sessions.csv!$L$2:$L$10135,sessions.csv!$A$2:$A$10135,A31,sessions.csv!$D$2:$D$10135,C31,sessions.csv!$N$2:$N$10135,"RELIABLE"),"")</f>
        <v>55.57913043478262</v>
      </c>
      <c r="L31" s="3">
        <f>SUMIFS(doomscrolling_scale.csv!$E$2:$E$101,doomscrolling_scale.csv!$A$2:$A$101,A31,doomscrolling_scale.csv!$C$2:$C$101,C31)+SUMIFS(doomscrolling_scale.csv!$F$2:$F$101,doomscrolling_scale.csv!$A$2:$A$101,A31,doomscrolling_scale.csv!$C$2:$C$101,C31)+SUMIFS(doomscrolling_scale.csv!$G$2:$G$101,doomscrolling_scale.csv!$A$2:$A$101,A31,doomscrolling_scale.csv!$C$2:$C$101,C31)+SUMIFS(doomscrolling_scale.csv!$H$2:$H$101,doomscrolling_scale.csv!$A$2:$A$101,A31,doomscrolling_scale.csv!$C$2:$C$101,C31)</f>
        <v>12</v>
      </c>
      <c r="M31" s="2" t="str">
        <f t="shared" si="1"/>
        <v>DSI eligible</v>
      </c>
    </row>
    <row r="32" spans="1:13" ht="16" customHeight="1" x14ac:dyDescent="0.2">
      <c r="A32" s="2" t="s">
        <v>39</v>
      </c>
      <c r="B32" s="2" t="str">
        <f>INDEX(WEEK_DAILY!$B$2:$B$701,MATCH(A32,WEEK_DAILY!$A$2:$A$701,0))</f>
        <v>CONTROL</v>
      </c>
      <c r="C32" s="2">
        <v>1</v>
      </c>
      <c r="D32" s="2">
        <f>COUNTIFS(WEEK_DAILY!$A$2:$A$701,A32,WEEK_DAILY!$C$2:$C$701,C32,WEEK_DAILY!$E$2:$E$701,"&gt;0")</f>
        <v>7</v>
      </c>
      <c r="E32" s="2">
        <f>SUMIFS(WEEK_DAILY!$E$2:$E$701,WEEK_DAILY!$A$2:$A$701,A32,WEEK_DAILY!$C$2:$C$701,C32)</f>
        <v>88</v>
      </c>
      <c r="F32" s="2">
        <f>SUMIFS(WEEK_DAILY!$F$2:$F$701,WEEK_DAILY!$A$2:$A$701,A32,WEEK_DAILY!$C$2:$C$701,C32)</f>
        <v>72</v>
      </c>
      <c r="G32" s="3">
        <f t="shared" si="0"/>
        <v>12.571428571428571</v>
      </c>
      <c r="H32" s="3">
        <f>SUMIFS(WEEK_DAILY!$G$2:$G$701,WEEK_DAILY!$A$2:$A$701,A32,WEEK_DAILY!$C$2:$C$701,C32)/7</f>
        <v>265.06445476190481</v>
      </c>
      <c r="I32" s="3">
        <f>IFERROR(AVERAGEIFS(WEEK_DAILY!$H$2:$H$701,WEEK_DAILY!$A$2:$A$701,A32,WEEK_DAILY!$C$2:$C$701,C32,WEEK_DAILY!$H$2:$H$701,"&lt;&gt;"),"")</f>
        <v>8.7568869939584228</v>
      </c>
      <c r="J32" s="3">
        <f>IFERROR(AVERAGEIFS(WEEK_DAILY!$I$2:$I$701,WEEK_DAILY!$A$2:$A$701,A32,WEEK_DAILY!$C$2:$C$701,C32,WEEK_DAILY!$I$2:$I$701,"&lt;&gt;"),"")</f>
        <v>40.407665223665227</v>
      </c>
      <c r="K32" s="3">
        <f>IF(F32&gt;=3,AVERAGEIFS(sessions.csv!$L$2:$L$10135,sessions.csv!$A$2:$A$10135,A32,sessions.csv!$D$2:$D$10135,C32,sessions.csv!$N$2:$N$10135,"RELIABLE"),"")</f>
        <v>58.076805555555552</v>
      </c>
      <c r="L32" s="3">
        <f>SUMIFS(doomscrolling_scale.csv!$E$2:$E$101,doomscrolling_scale.csv!$A$2:$A$101,A32,doomscrolling_scale.csv!$C$2:$C$101,C32)+SUMIFS(doomscrolling_scale.csv!$F$2:$F$101,doomscrolling_scale.csv!$A$2:$A$101,A32,doomscrolling_scale.csv!$C$2:$C$101,C32)+SUMIFS(doomscrolling_scale.csv!$G$2:$G$101,doomscrolling_scale.csv!$A$2:$A$101,A32,doomscrolling_scale.csv!$C$2:$C$101,C32)+SUMIFS(doomscrolling_scale.csv!$H$2:$H$101,doomscrolling_scale.csv!$A$2:$A$101,A32,doomscrolling_scale.csv!$C$2:$C$101,C32)</f>
        <v>14</v>
      </c>
      <c r="M32" s="2" t="str">
        <f t="shared" si="1"/>
        <v>DSI eligible</v>
      </c>
    </row>
    <row r="33" spans="1:13" ht="16" customHeight="1" x14ac:dyDescent="0.2">
      <c r="A33" s="2" t="s">
        <v>39</v>
      </c>
      <c r="B33" s="2" t="str">
        <f>INDEX(WEEK_DAILY!$B$2:$B$701,MATCH(A33,WEEK_DAILY!$A$2:$A$701,0))</f>
        <v>CONTROL</v>
      </c>
      <c r="C33" s="2">
        <v>2</v>
      </c>
      <c r="D33" s="2">
        <f>COUNTIFS(WEEK_DAILY!$A$2:$A$701,A33,WEEK_DAILY!$C$2:$C$701,C33,WEEK_DAILY!$E$2:$E$701,"&gt;0")</f>
        <v>7</v>
      </c>
      <c r="E33" s="2">
        <f>SUMIFS(WEEK_DAILY!$E$2:$E$701,WEEK_DAILY!$A$2:$A$701,A33,WEEK_DAILY!$C$2:$C$701,C33)</f>
        <v>95</v>
      </c>
      <c r="F33" s="2">
        <f>SUMIFS(WEEK_DAILY!$F$2:$F$701,WEEK_DAILY!$A$2:$A$701,A33,WEEK_DAILY!$C$2:$C$701,C33)</f>
        <v>81</v>
      </c>
      <c r="G33" s="3">
        <f t="shared" si="0"/>
        <v>13.571428571428571</v>
      </c>
      <c r="H33" s="3">
        <f>SUMIFS(WEEK_DAILY!$G$2:$G$701,WEEK_DAILY!$A$2:$A$701,A33,WEEK_DAILY!$C$2:$C$701,C33)/7</f>
        <v>301.97646904761905</v>
      </c>
      <c r="I33" s="3">
        <f>IFERROR(AVERAGEIFS(WEEK_DAILY!$H$2:$H$701,WEEK_DAILY!$A$2:$A$701,A33,WEEK_DAILY!$C$2:$C$701,C33,WEEK_DAILY!$H$2:$H$701,"&lt;&gt;"),"")</f>
        <v>8.8406585295656743</v>
      </c>
      <c r="J33" s="3">
        <f>IFERROR(AVERAGEIFS(WEEK_DAILY!$I$2:$I$701,WEEK_DAILY!$A$2:$A$701,A33,WEEK_DAILY!$C$2:$C$701,C33,WEEK_DAILY!$I$2:$I$701,"&lt;&gt;"),"")</f>
        <v>40.963157509157512</v>
      </c>
      <c r="K33" s="3">
        <f>IF(F33&gt;=3,AVERAGEIFS(sessions.csv!$L$2:$L$10135,sessions.csv!$A$2:$A$10135,A33,sessions.csv!$D$2:$D$10135,C33,sessions.csv!$N$2:$N$10135,"RELIABLE"),"")</f>
        <v>59.016296296296289</v>
      </c>
      <c r="L33" s="3">
        <f>SUMIFS(doomscrolling_scale.csv!$E$2:$E$101,doomscrolling_scale.csv!$A$2:$A$101,A33,doomscrolling_scale.csv!$C$2:$C$101,C33)+SUMIFS(doomscrolling_scale.csv!$F$2:$F$101,doomscrolling_scale.csv!$A$2:$A$101,A33,doomscrolling_scale.csv!$C$2:$C$101,C33)+SUMIFS(doomscrolling_scale.csv!$G$2:$G$101,doomscrolling_scale.csv!$A$2:$A$101,A33,doomscrolling_scale.csv!$C$2:$C$101,C33)+SUMIFS(doomscrolling_scale.csv!$H$2:$H$101,doomscrolling_scale.csv!$A$2:$A$101,A33,doomscrolling_scale.csv!$C$2:$C$101,C33)</f>
        <v>15</v>
      </c>
      <c r="M33" s="2" t="str">
        <f t="shared" si="1"/>
        <v>DSI eligible</v>
      </c>
    </row>
    <row r="34" spans="1:13" ht="32" customHeight="1" x14ac:dyDescent="0.2">
      <c r="A34" s="2" t="s">
        <v>40</v>
      </c>
      <c r="B34" s="2" t="str">
        <f>INDEX(WEEK_DAILY!$B$2:$B$701,MATCH(A34,WEEK_DAILY!$A$2:$A$701,0))</f>
        <v>INTERVENTION</v>
      </c>
      <c r="C34" s="2">
        <v>1</v>
      </c>
      <c r="D34" s="2">
        <f>COUNTIFS(WEEK_DAILY!$A$2:$A$701,A34,WEEK_DAILY!$C$2:$C$701,C34,WEEK_DAILY!$E$2:$E$701,"&gt;0")</f>
        <v>7</v>
      </c>
      <c r="E34" s="2">
        <f>SUMIFS(WEEK_DAILY!$E$2:$E$701,WEEK_DAILY!$A$2:$A$701,A34,WEEK_DAILY!$C$2:$C$701,C34)</f>
        <v>95</v>
      </c>
      <c r="F34" s="2">
        <f>SUMIFS(WEEK_DAILY!$F$2:$F$701,WEEK_DAILY!$A$2:$A$701,A34,WEEK_DAILY!$C$2:$C$701,C34)</f>
        <v>87</v>
      </c>
      <c r="G34" s="3">
        <f t="shared" ref="G34:G65" si="2">E34/7</f>
        <v>13.571428571428571</v>
      </c>
      <c r="H34" s="3">
        <f>SUMIFS(WEEK_DAILY!$G$2:$G$701,WEEK_DAILY!$A$2:$A$701,A34,WEEK_DAILY!$C$2:$C$701,C34)/7</f>
        <v>294.71934761904765</v>
      </c>
      <c r="I34" s="3">
        <f>IFERROR(AVERAGEIFS(WEEK_DAILY!$H$2:$H$701,WEEK_DAILY!$A$2:$A$701,A34,WEEK_DAILY!$C$2:$C$701,C34,WEEK_DAILY!$H$2:$H$701,"&lt;&gt;"),"")</f>
        <v>8.6798630559916283</v>
      </c>
      <c r="J34" s="3">
        <f>IFERROR(AVERAGEIFS(WEEK_DAILY!$I$2:$I$701,WEEK_DAILY!$A$2:$A$701,A34,WEEK_DAILY!$C$2:$C$701,C34,WEEK_DAILY!$I$2:$I$701,"&lt;&gt;"),"")</f>
        <v>39.885961102389672</v>
      </c>
      <c r="K34" s="3">
        <f>IF(F34&gt;=3,AVERAGEIFS(sessions.csv!$L$2:$L$10135,sessions.csv!$A$2:$A$10135,A34,sessions.csv!$D$2:$D$10135,C34,sessions.csv!$N$2:$N$10135,"RELIABLE"),"")</f>
        <v>58.126321839080468</v>
      </c>
      <c r="L34" s="3">
        <f>SUMIFS(doomscrolling_scale.csv!$E$2:$E$101,doomscrolling_scale.csv!$A$2:$A$101,A34,doomscrolling_scale.csv!$C$2:$C$101,C34)+SUMIFS(doomscrolling_scale.csv!$F$2:$F$101,doomscrolling_scale.csv!$A$2:$A$101,A34,doomscrolling_scale.csv!$C$2:$C$101,C34)+SUMIFS(doomscrolling_scale.csv!$G$2:$G$101,doomscrolling_scale.csv!$A$2:$A$101,A34,doomscrolling_scale.csv!$C$2:$C$101,C34)+SUMIFS(doomscrolling_scale.csv!$H$2:$H$101,doomscrolling_scale.csv!$A$2:$A$101,A34,doomscrolling_scale.csv!$C$2:$C$101,C34)</f>
        <v>15</v>
      </c>
      <c r="M34" s="2" t="str">
        <f t="shared" ref="M34:M65" si="3">IF(F34&gt;=3,"DSI eligible","DSI excluded")</f>
        <v>DSI eligible</v>
      </c>
    </row>
    <row r="35" spans="1:13" ht="32" customHeight="1" x14ac:dyDescent="0.2">
      <c r="A35" s="2" t="s">
        <v>40</v>
      </c>
      <c r="B35" s="2" t="str">
        <f>INDEX(WEEK_DAILY!$B$2:$B$701,MATCH(A35,WEEK_DAILY!$A$2:$A$701,0))</f>
        <v>INTERVENTION</v>
      </c>
      <c r="C35" s="2">
        <v>2</v>
      </c>
      <c r="D35" s="2">
        <f>COUNTIFS(WEEK_DAILY!$A$2:$A$701,A35,WEEK_DAILY!$C$2:$C$701,C35,WEEK_DAILY!$E$2:$E$701,"&gt;0")</f>
        <v>7</v>
      </c>
      <c r="E35" s="2">
        <f>SUMIFS(WEEK_DAILY!$E$2:$E$701,WEEK_DAILY!$A$2:$A$701,A35,WEEK_DAILY!$C$2:$C$701,C35)</f>
        <v>81</v>
      </c>
      <c r="F35" s="2">
        <f>SUMIFS(WEEK_DAILY!$F$2:$F$701,WEEK_DAILY!$A$2:$A$701,A35,WEEK_DAILY!$C$2:$C$701,C35)</f>
        <v>70</v>
      </c>
      <c r="G35" s="3">
        <f t="shared" si="2"/>
        <v>11.571428571428571</v>
      </c>
      <c r="H35" s="3">
        <f>SUMIFS(WEEK_DAILY!$G$2:$G$701,WEEK_DAILY!$A$2:$A$701,A35,WEEK_DAILY!$C$2:$C$701,C35)/7</f>
        <v>211.27513809523811</v>
      </c>
      <c r="I35" s="3">
        <f>IFERROR(AVERAGEIFS(WEEK_DAILY!$H$2:$H$701,WEEK_DAILY!$A$2:$A$701,A35,WEEK_DAILY!$C$2:$C$701,C35,WEEK_DAILY!$H$2:$H$701,"&lt;&gt;"),"")</f>
        <v>8.0617273226773225</v>
      </c>
      <c r="J35" s="3">
        <f>IFERROR(AVERAGEIFS(WEEK_DAILY!$I$2:$I$701,WEEK_DAILY!$A$2:$A$701,A35,WEEK_DAILY!$C$2:$C$701,C35,WEEK_DAILY!$I$2:$I$701,"&lt;&gt;"),"")</f>
        <v>35.369753968253967</v>
      </c>
      <c r="K35" s="3">
        <f>IF(F35&gt;=3,AVERAGEIFS(sessions.csv!$L$2:$L$10135,sessions.csv!$A$2:$A$10135,A35,sessions.csv!$D$2:$D$10135,C35,sessions.csv!$N$2:$N$10135,"RELIABLE"),"")</f>
        <v>53.584714285714277</v>
      </c>
      <c r="L35" s="3">
        <f>SUMIFS(doomscrolling_scale.csv!$E$2:$E$101,doomscrolling_scale.csv!$A$2:$A$101,A35,doomscrolling_scale.csv!$C$2:$C$101,C35)+SUMIFS(doomscrolling_scale.csv!$F$2:$F$101,doomscrolling_scale.csv!$A$2:$A$101,A35,doomscrolling_scale.csv!$C$2:$C$101,C35)+SUMIFS(doomscrolling_scale.csv!$G$2:$G$101,doomscrolling_scale.csv!$A$2:$A$101,A35,doomscrolling_scale.csv!$C$2:$C$101,C35)+SUMIFS(doomscrolling_scale.csv!$H$2:$H$101,doomscrolling_scale.csv!$A$2:$A$101,A35,doomscrolling_scale.csv!$C$2:$C$101,C35)</f>
        <v>13</v>
      </c>
      <c r="M35" s="2" t="str">
        <f t="shared" si="3"/>
        <v>DSI eligible</v>
      </c>
    </row>
    <row r="36" spans="1:13" ht="16" customHeight="1" x14ac:dyDescent="0.2">
      <c r="A36" s="2" t="s">
        <v>41</v>
      </c>
      <c r="B36" s="2" t="str">
        <f>INDEX(WEEK_DAILY!$B$2:$B$701,MATCH(A36,WEEK_DAILY!$A$2:$A$701,0))</f>
        <v>CONTROL</v>
      </c>
      <c r="C36" s="2">
        <v>1</v>
      </c>
      <c r="D36" s="2">
        <f>COUNTIFS(WEEK_DAILY!$A$2:$A$701,A36,WEEK_DAILY!$C$2:$C$701,C36,WEEK_DAILY!$E$2:$E$701,"&gt;0")</f>
        <v>7</v>
      </c>
      <c r="E36" s="2">
        <f>SUMIFS(WEEK_DAILY!$E$2:$E$701,WEEK_DAILY!$A$2:$A$701,A36,WEEK_DAILY!$C$2:$C$701,C36)</f>
        <v>102</v>
      </c>
      <c r="F36" s="2">
        <f>SUMIFS(WEEK_DAILY!$F$2:$F$701,WEEK_DAILY!$A$2:$A$701,A36,WEEK_DAILY!$C$2:$C$701,C36)</f>
        <v>87</v>
      </c>
      <c r="G36" s="3">
        <f t="shared" si="2"/>
        <v>14.571428571428571</v>
      </c>
      <c r="H36" s="3">
        <f>SUMIFS(WEEK_DAILY!$G$2:$G$701,WEEK_DAILY!$A$2:$A$701,A36,WEEK_DAILY!$C$2:$C$701,C36)/7</f>
        <v>317.86668571428572</v>
      </c>
      <c r="I36" s="3">
        <f>IFERROR(AVERAGEIFS(WEEK_DAILY!$H$2:$H$701,WEEK_DAILY!$A$2:$A$701,A36,WEEK_DAILY!$C$2:$C$701,C36,WEEK_DAILY!$H$2:$H$701,"&lt;&gt;"),"")</f>
        <v>8.7997860805860793</v>
      </c>
      <c r="J36" s="3">
        <f>IFERROR(AVERAGEIFS(WEEK_DAILY!$I$2:$I$701,WEEK_DAILY!$A$2:$A$701,A36,WEEK_DAILY!$C$2:$C$701,C36,WEEK_DAILY!$I$2:$I$701,"&lt;&gt;"),"")</f>
        <v>41.067495670995676</v>
      </c>
      <c r="K36" s="3">
        <f>IF(F36&gt;=3,AVERAGEIFS(sessions.csv!$L$2:$L$10135,sessions.csv!$A$2:$A$10135,A36,sessions.csv!$D$2:$D$10135,C36,sessions.csv!$N$2:$N$10135,"RELIABLE"),"")</f>
        <v>58.99609195402298</v>
      </c>
      <c r="L36" s="3">
        <f>SUMIFS(doomscrolling_scale.csv!$E$2:$E$101,doomscrolling_scale.csv!$A$2:$A$101,A36,doomscrolling_scale.csv!$C$2:$C$101,C36)+SUMIFS(doomscrolling_scale.csv!$F$2:$F$101,doomscrolling_scale.csv!$A$2:$A$101,A36,doomscrolling_scale.csv!$C$2:$C$101,C36)+SUMIFS(doomscrolling_scale.csv!$G$2:$G$101,doomscrolling_scale.csv!$A$2:$A$101,A36,doomscrolling_scale.csv!$C$2:$C$101,C36)+SUMIFS(doomscrolling_scale.csv!$H$2:$H$101,doomscrolling_scale.csv!$A$2:$A$101,A36,doomscrolling_scale.csv!$C$2:$C$101,C36)</f>
        <v>16</v>
      </c>
      <c r="M36" s="2" t="str">
        <f t="shared" si="3"/>
        <v>DSI eligible</v>
      </c>
    </row>
    <row r="37" spans="1:13" ht="16" customHeight="1" x14ac:dyDescent="0.2">
      <c r="A37" s="2" t="s">
        <v>41</v>
      </c>
      <c r="B37" s="2" t="str">
        <f>INDEX(WEEK_DAILY!$B$2:$B$701,MATCH(A37,WEEK_DAILY!$A$2:$A$701,0))</f>
        <v>CONTROL</v>
      </c>
      <c r="C37" s="2">
        <v>2</v>
      </c>
      <c r="D37" s="2">
        <f>COUNTIFS(WEEK_DAILY!$A$2:$A$701,A37,WEEK_DAILY!$C$2:$C$701,C37,WEEK_DAILY!$E$2:$E$701,"&gt;0")</f>
        <v>7</v>
      </c>
      <c r="E37" s="2">
        <f>SUMIFS(WEEK_DAILY!$E$2:$E$701,WEEK_DAILY!$A$2:$A$701,A37,WEEK_DAILY!$C$2:$C$701,C37)</f>
        <v>102</v>
      </c>
      <c r="F37" s="2">
        <f>SUMIFS(WEEK_DAILY!$F$2:$F$701,WEEK_DAILY!$A$2:$A$701,A37,WEEK_DAILY!$C$2:$C$701,C37)</f>
        <v>96</v>
      </c>
      <c r="G37" s="3">
        <f t="shared" si="2"/>
        <v>14.571428571428571</v>
      </c>
      <c r="H37" s="3">
        <f>SUMIFS(WEEK_DAILY!$G$2:$G$701,WEEK_DAILY!$A$2:$A$701,A37,WEEK_DAILY!$C$2:$C$701,C37)/7</f>
        <v>307.9652857142857</v>
      </c>
      <c r="I37" s="3">
        <f>IFERROR(AVERAGEIFS(WEEK_DAILY!$H$2:$H$701,WEEK_DAILY!$A$2:$A$701,A37,WEEK_DAILY!$C$2:$C$701,C37,WEEK_DAILY!$H$2:$H$701,"&lt;&gt;"),"")</f>
        <v>8.6080605245944533</v>
      </c>
      <c r="J37" s="3">
        <f>IFERROR(AVERAGEIFS(WEEK_DAILY!$I$2:$I$701,WEEK_DAILY!$A$2:$A$701,A37,WEEK_DAILY!$C$2:$C$701,C37,WEEK_DAILY!$I$2:$I$701,"&lt;&gt;"),"")</f>
        <v>39.626164216735653</v>
      </c>
      <c r="K37" s="3">
        <f>IF(F37&gt;=3,AVERAGEIFS(sessions.csv!$L$2:$L$10135,sessions.csv!$A$2:$A$10135,A37,sessions.csv!$D$2:$D$10135,C37,sessions.csv!$N$2:$N$10135,"RELIABLE"),"")</f>
        <v>57.690416666666657</v>
      </c>
      <c r="L37" s="3">
        <f>SUMIFS(doomscrolling_scale.csv!$E$2:$E$101,doomscrolling_scale.csv!$A$2:$A$101,A37,doomscrolling_scale.csv!$C$2:$C$101,C37)+SUMIFS(doomscrolling_scale.csv!$F$2:$F$101,doomscrolling_scale.csv!$A$2:$A$101,A37,doomscrolling_scale.csv!$C$2:$C$101,C37)+SUMIFS(doomscrolling_scale.csv!$G$2:$G$101,doomscrolling_scale.csv!$A$2:$A$101,A37,doomscrolling_scale.csv!$C$2:$C$101,C37)+SUMIFS(doomscrolling_scale.csv!$H$2:$H$101,doomscrolling_scale.csv!$A$2:$A$101,A37,doomscrolling_scale.csv!$C$2:$C$101,C37)</f>
        <v>16</v>
      </c>
      <c r="M37" s="2" t="str">
        <f t="shared" si="3"/>
        <v>DSI eligible</v>
      </c>
    </row>
    <row r="38" spans="1:13" ht="32" customHeight="1" x14ac:dyDescent="0.2">
      <c r="A38" s="2" t="s">
        <v>42</v>
      </c>
      <c r="B38" s="2" t="str">
        <f>INDEX(WEEK_DAILY!$B$2:$B$701,MATCH(A38,WEEK_DAILY!$A$2:$A$701,0))</f>
        <v>INTERVENTION</v>
      </c>
      <c r="C38" s="2">
        <v>1</v>
      </c>
      <c r="D38" s="2">
        <f>COUNTIFS(WEEK_DAILY!$A$2:$A$701,A38,WEEK_DAILY!$C$2:$C$701,C38,WEEK_DAILY!$E$2:$E$701,"&gt;0")</f>
        <v>7</v>
      </c>
      <c r="E38" s="2">
        <f>SUMIFS(WEEK_DAILY!$E$2:$E$701,WEEK_DAILY!$A$2:$A$701,A38,WEEK_DAILY!$C$2:$C$701,C38)</f>
        <v>109</v>
      </c>
      <c r="F38" s="2">
        <f>SUMIFS(WEEK_DAILY!$F$2:$F$701,WEEK_DAILY!$A$2:$A$701,A38,WEEK_DAILY!$C$2:$C$701,C38)</f>
        <v>95</v>
      </c>
      <c r="G38" s="3">
        <f t="shared" si="2"/>
        <v>15.571428571428571</v>
      </c>
      <c r="H38" s="3">
        <f>SUMIFS(WEEK_DAILY!$G$2:$G$701,WEEK_DAILY!$A$2:$A$701,A38,WEEK_DAILY!$C$2:$C$701,C38)/7</f>
        <v>335.56095476190472</v>
      </c>
      <c r="I38" s="3">
        <f>IFERROR(AVERAGEIFS(WEEK_DAILY!$H$2:$H$701,WEEK_DAILY!$A$2:$A$701,A38,WEEK_DAILY!$C$2:$C$701,C38,WEEK_DAILY!$H$2:$H$701,"&lt;&gt;"),"")</f>
        <v>8.8548759453781525</v>
      </c>
      <c r="J38" s="3">
        <f>IFERROR(AVERAGEIFS(WEEK_DAILY!$I$2:$I$701,WEEK_DAILY!$A$2:$A$701,A38,WEEK_DAILY!$C$2:$C$701,C38,WEEK_DAILY!$I$2:$I$701,"&lt;&gt;"),"")</f>
        <v>41.245281052281051</v>
      </c>
      <c r="K38" s="3">
        <f>IF(F38&gt;=3,AVERAGEIFS(sessions.csv!$L$2:$L$10135,sessions.csv!$A$2:$A$10135,A38,sessions.csv!$D$2:$D$10135,C38,sessions.csv!$N$2:$N$10135,"RELIABLE"),"")</f>
        <v>58.812105263157903</v>
      </c>
      <c r="L38" s="3">
        <f>SUMIFS(doomscrolling_scale.csv!$E$2:$E$101,doomscrolling_scale.csv!$A$2:$A$101,A38,doomscrolling_scale.csv!$C$2:$C$101,C38)+SUMIFS(doomscrolling_scale.csv!$F$2:$F$101,doomscrolling_scale.csv!$A$2:$A$101,A38,doomscrolling_scale.csv!$C$2:$C$101,C38)+SUMIFS(doomscrolling_scale.csv!$G$2:$G$101,doomscrolling_scale.csv!$A$2:$A$101,A38,doomscrolling_scale.csv!$C$2:$C$101,C38)+SUMIFS(doomscrolling_scale.csv!$H$2:$H$101,doomscrolling_scale.csv!$A$2:$A$101,A38,doomscrolling_scale.csv!$C$2:$C$101,C38)</f>
        <v>17</v>
      </c>
      <c r="M38" s="2" t="str">
        <f t="shared" si="3"/>
        <v>DSI eligible</v>
      </c>
    </row>
    <row r="39" spans="1:13" ht="32" customHeight="1" x14ac:dyDescent="0.2">
      <c r="A39" s="2" t="s">
        <v>42</v>
      </c>
      <c r="B39" s="2" t="str">
        <f>INDEX(WEEK_DAILY!$B$2:$B$701,MATCH(A39,WEEK_DAILY!$A$2:$A$701,0))</f>
        <v>INTERVENTION</v>
      </c>
      <c r="C39" s="2">
        <v>2</v>
      </c>
      <c r="D39" s="2">
        <f>COUNTIFS(WEEK_DAILY!$A$2:$A$701,A39,WEEK_DAILY!$C$2:$C$701,C39,WEEK_DAILY!$E$2:$E$701,"&gt;0")</f>
        <v>7</v>
      </c>
      <c r="E39" s="2">
        <f>SUMIFS(WEEK_DAILY!$E$2:$E$701,WEEK_DAILY!$A$2:$A$701,A39,WEEK_DAILY!$C$2:$C$701,C39)</f>
        <v>95</v>
      </c>
      <c r="F39" s="2">
        <f>SUMIFS(WEEK_DAILY!$F$2:$F$701,WEEK_DAILY!$A$2:$A$701,A39,WEEK_DAILY!$C$2:$C$701,C39)</f>
        <v>87</v>
      </c>
      <c r="G39" s="3">
        <f t="shared" si="2"/>
        <v>13.571428571428571</v>
      </c>
      <c r="H39" s="3">
        <f>SUMIFS(WEEK_DAILY!$G$2:$G$701,WEEK_DAILY!$A$2:$A$701,A39,WEEK_DAILY!$C$2:$C$701,C39)/7</f>
        <v>243.79094523809525</v>
      </c>
      <c r="I39" s="3">
        <f>IFERROR(AVERAGEIFS(WEEK_DAILY!$H$2:$H$701,WEEK_DAILY!$A$2:$A$701,A39,WEEK_DAILY!$C$2:$C$701,C39,WEEK_DAILY!$H$2:$H$701,"&lt;&gt;"),"")</f>
        <v>8.1661996075353223</v>
      </c>
      <c r="J39" s="3">
        <f>IFERROR(AVERAGEIFS(WEEK_DAILY!$I$2:$I$701,WEEK_DAILY!$A$2:$A$701,A39,WEEK_DAILY!$C$2:$C$701,C39,WEEK_DAILY!$I$2:$I$701,"&lt;&gt;"),"")</f>
        <v>34.931536717251007</v>
      </c>
      <c r="K39" s="3">
        <f>IF(F39&gt;=3,AVERAGEIFS(sessions.csv!$L$2:$L$10135,sessions.csv!$A$2:$A$10135,A39,sessions.csv!$D$2:$D$10135,C39,sessions.csv!$N$2:$N$10135,"RELIABLE"),"")</f>
        <v>53.020459770114932</v>
      </c>
      <c r="L39" s="3">
        <f>SUMIFS(doomscrolling_scale.csv!$E$2:$E$101,doomscrolling_scale.csv!$A$2:$A$101,A39,doomscrolling_scale.csv!$C$2:$C$101,C39)+SUMIFS(doomscrolling_scale.csv!$F$2:$F$101,doomscrolling_scale.csv!$A$2:$A$101,A39,doomscrolling_scale.csv!$C$2:$C$101,C39)+SUMIFS(doomscrolling_scale.csv!$G$2:$G$101,doomscrolling_scale.csv!$A$2:$A$101,A39,doomscrolling_scale.csv!$C$2:$C$101,C39)+SUMIFS(doomscrolling_scale.csv!$H$2:$H$101,doomscrolling_scale.csv!$A$2:$A$101,A39,doomscrolling_scale.csv!$C$2:$C$101,C39)</f>
        <v>15</v>
      </c>
      <c r="M39" s="2" t="str">
        <f t="shared" si="3"/>
        <v>DSI eligible</v>
      </c>
    </row>
    <row r="40" spans="1:13" ht="16" customHeight="1" x14ac:dyDescent="0.2">
      <c r="A40" s="2" t="s">
        <v>43</v>
      </c>
      <c r="B40" s="2" t="str">
        <f>INDEX(WEEK_DAILY!$B$2:$B$701,MATCH(A40,WEEK_DAILY!$A$2:$A$701,0))</f>
        <v>CONTROL</v>
      </c>
      <c r="C40" s="2">
        <v>1</v>
      </c>
      <c r="D40" s="2">
        <f>COUNTIFS(WEEK_DAILY!$A$2:$A$701,A40,WEEK_DAILY!$C$2:$C$701,C40,WEEK_DAILY!$E$2:$E$701,"&gt;0")</f>
        <v>7</v>
      </c>
      <c r="E40" s="2">
        <f>SUMIFS(WEEK_DAILY!$E$2:$E$701,WEEK_DAILY!$A$2:$A$701,A40,WEEK_DAILY!$C$2:$C$701,C40)</f>
        <v>81</v>
      </c>
      <c r="F40" s="2">
        <f>SUMIFS(WEEK_DAILY!$F$2:$F$701,WEEK_DAILY!$A$2:$A$701,A40,WEEK_DAILY!$C$2:$C$701,C40)</f>
        <v>59</v>
      </c>
      <c r="G40" s="3">
        <f t="shared" si="2"/>
        <v>11.571428571428571</v>
      </c>
      <c r="H40" s="3">
        <f>SUMIFS(WEEK_DAILY!$G$2:$G$701,WEEK_DAILY!$A$2:$A$701,A40,WEEK_DAILY!$C$2:$C$701,C40)/7</f>
        <v>249.3032380952381</v>
      </c>
      <c r="I40" s="3">
        <f>IFERROR(AVERAGEIFS(WEEK_DAILY!$H$2:$H$701,WEEK_DAILY!$A$2:$A$701,A40,WEEK_DAILY!$C$2:$C$701,C40,WEEK_DAILY!$H$2:$H$701,"&lt;&gt;"),"")</f>
        <v>8.62083598068598</v>
      </c>
      <c r="J40" s="3">
        <f>IFERROR(AVERAGEIFS(WEEK_DAILY!$I$2:$I$701,WEEK_DAILY!$A$2:$A$701,A40,WEEK_DAILY!$C$2:$C$701,C40,WEEK_DAILY!$I$2:$I$701,"&lt;&gt;"),"")</f>
        <v>39.252630385487521</v>
      </c>
      <c r="K40" s="3">
        <f>IF(F40&gt;=3,AVERAGEIFS(sessions.csv!$L$2:$L$10135,sessions.csv!$A$2:$A$10135,A40,sessions.csv!$D$2:$D$10135,C40,sessions.csv!$N$2:$N$10135,"RELIABLE"),"")</f>
        <v>57.72050847457627</v>
      </c>
      <c r="L40" s="3">
        <f>SUMIFS(doomscrolling_scale.csv!$E$2:$E$101,doomscrolling_scale.csv!$A$2:$A$101,A40,doomscrolling_scale.csv!$C$2:$C$101,C40)+SUMIFS(doomscrolling_scale.csv!$F$2:$F$101,doomscrolling_scale.csv!$A$2:$A$101,A40,doomscrolling_scale.csv!$C$2:$C$101,C40)+SUMIFS(doomscrolling_scale.csv!$G$2:$G$101,doomscrolling_scale.csv!$A$2:$A$101,A40,doomscrolling_scale.csv!$C$2:$C$101,C40)+SUMIFS(doomscrolling_scale.csv!$H$2:$H$101,doomscrolling_scale.csv!$A$2:$A$101,A40,doomscrolling_scale.csv!$C$2:$C$101,C40)</f>
        <v>13</v>
      </c>
      <c r="M40" s="2" t="str">
        <f t="shared" si="3"/>
        <v>DSI eligible</v>
      </c>
    </row>
    <row r="41" spans="1:13" ht="16" customHeight="1" x14ac:dyDescent="0.2">
      <c r="A41" s="2" t="s">
        <v>43</v>
      </c>
      <c r="B41" s="2" t="str">
        <f>INDEX(WEEK_DAILY!$B$2:$B$701,MATCH(A41,WEEK_DAILY!$A$2:$A$701,0))</f>
        <v>CONTROL</v>
      </c>
      <c r="C41" s="2">
        <v>2</v>
      </c>
      <c r="D41" s="2">
        <f>COUNTIFS(WEEK_DAILY!$A$2:$A$701,A41,WEEK_DAILY!$C$2:$C$701,C41,WEEK_DAILY!$E$2:$E$701,"&gt;0")</f>
        <v>7</v>
      </c>
      <c r="E41" s="2">
        <f>SUMIFS(WEEK_DAILY!$E$2:$E$701,WEEK_DAILY!$A$2:$A$701,A41,WEEK_DAILY!$C$2:$C$701,C41)</f>
        <v>75</v>
      </c>
      <c r="F41" s="2">
        <f>SUMIFS(WEEK_DAILY!$F$2:$F$701,WEEK_DAILY!$A$2:$A$701,A41,WEEK_DAILY!$C$2:$C$701,C41)</f>
        <v>67</v>
      </c>
      <c r="G41" s="3">
        <f t="shared" si="2"/>
        <v>10.714285714285714</v>
      </c>
      <c r="H41" s="3">
        <f>SUMIFS(WEEK_DAILY!$G$2:$G$701,WEEK_DAILY!$A$2:$A$701,A41,WEEK_DAILY!$C$2:$C$701,C41)/7</f>
        <v>225.75670714285712</v>
      </c>
      <c r="I41" s="3">
        <f>IFERROR(AVERAGEIFS(WEEK_DAILY!$H$2:$H$701,WEEK_DAILY!$A$2:$A$701,A41,WEEK_DAILY!$C$2:$C$701,C41,WEEK_DAILY!$H$2:$H$701,"&lt;&gt;"),"")</f>
        <v>8.6974632034632045</v>
      </c>
      <c r="J41" s="3">
        <f>IFERROR(AVERAGEIFS(WEEK_DAILY!$I$2:$I$701,WEEK_DAILY!$A$2:$A$701,A41,WEEK_DAILY!$C$2:$C$701,C41,WEEK_DAILY!$I$2:$I$701,"&lt;&gt;"),"")</f>
        <v>39.225033807462374</v>
      </c>
      <c r="K41" s="3">
        <f>IF(F41&gt;=3,AVERAGEIFS(sessions.csv!$L$2:$L$10135,sessions.csv!$A$2:$A$10135,A41,sessions.csv!$D$2:$D$10135,C41,sessions.csv!$N$2:$N$10135,"RELIABLE"),"")</f>
        <v>57.397462686567174</v>
      </c>
      <c r="L41" s="3">
        <f>SUMIFS(doomscrolling_scale.csv!$E$2:$E$101,doomscrolling_scale.csv!$A$2:$A$101,A41,doomscrolling_scale.csv!$C$2:$C$101,C41)+SUMIFS(doomscrolling_scale.csv!$F$2:$F$101,doomscrolling_scale.csv!$A$2:$A$101,A41,doomscrolling_scale.csv!$C$2:$C$101,C41)+SUMIFS(doomscrolling_scale.csv!$G$2:$G$101,doomscrolling_scale.csv!$A$2:$A$101,A41,doomscrolling_scale.csv!$C$2:$C$101,C41)+SUMIFS(doomscrolling_scale.csv!$H$2:$H$101,doomscrolling_scale.csv!$A$2:$A$101,A41,doomscrolling_scale.csv!$C$2:$C$101,C41)</f>
        <v>12</v>
      </c>
      <c r="M41" s="2" t="str">
        <f t="shared" si="3"/>
        <v>DSI eligible</v>
      </c>
    </row>
    <row r="42" spans="1:13" ht="32" customHeight="1" x14ac:dyDescent="0.2">
      <c r="A42" s="2" t="s">
        <v>44</v>
      </c>
      <c r="B42" s="2" t="str">
        <f>INDEX(WEEK_DAILY!$B$2:$B$701,MATCH(A42,WEEK_DAILY!$A$2:$A$701,0))</f>
        <v>INTERVENTION</v>
      </c>
      <c r="C42" s="2">
        <v>1</v>
      </c>
      <c r="D42" s="2">
        <f>COUNTIFS(WEEK_DAILY!$A$2:$A$701,A42,WEEK_DAILY!$C$2:$C$701,C42,WEEK_DAILY!$E$2:$E$701,"&gt;0")</f>
        <v>7</v>
      </c>
      <c r="E42" s="2">
        <f>SUMIFS(WEEK_DAILY!$E$2:$E$701,WEEK_DAILY!$A$2:$A$701,A42,WEEK_DAILY!$C$2:$C$701,C42)</f>
        <v>88</v>
      </c>
      <c r="F42" s="2">
        <f>SUMIFS(WEEK_DAILY!$F$2:$F$701,WEEK_DAILY!$A$2:$A$701,A42,WEEK_DAILY!$C$2:$C$701,C42)</f>
        <v>81</v>
      </c>
      <c r="G42" s="3">
        <f t="shared" si="2"/>
        <v>12.571428571428571</v>
      </c>
      <c r="H42" s="3">
        <f>SUMIFS(WEEK_DAILY!$G$2:$G$701,WEEK_DAILY!$A$2:$A$701,A42,WEEK_DAILY!$C$2:$C$701,C42)/7</f>
        <v>269.35276904761901</v>
      </c>
      <c r="I42" s="3">
        <f>IFERROR(AVERAGEIFS(WEEK_DAILY!$H$2:$H$701,WEEK_DAILY!$A$2:$A$701,A42,WEEK_DAILY!$C$2:$C$701,C42,WEEK_DAILY!$H$2:$H$701,"&lt;&gt;"),"")</f>
        <v>8.5995577874506459</v>
      </c>
      <c r="J42" s="3">
        <f>IFERROR(AVERAGEIFS(WEEK_DAILY!$I$2:$I$701,WEEK_DAILY!$A$2:$A$701,A42,WEEK_DAILY!$C$2:$C$701,C42,WEEK_DAILY!$I$2:$I$701,"&lt;&gt;"),"")</f>
        <v>40.376790709290709</v>
      </c>
      <c r="K42" s="3">
        <f>IF(F42&gt;=3,AVERAGEIFS(sessions.csv!$L$2:$L$10135,sessions.csv!$A$2:$A$10135,A42,sessions.csv!$D$2:$D$10135,C42,sessions.csv!$N$2:$N$10135,"RELIABLE"),"")</f>
        <v>58.256172839506171</v>
      </c>
      <c r="L42" s="3">
        <f>SUMIFS(doomscrolling_scale.csv!$E$2:$E$101,doomscrolling_scale.csv!$A$2:$A$101,A42,doomscrolling_scale.csv!$C$2:$C$101,C42)+SUMIFS(doomscrolling_scale.csv!$F$2:$F$101,doomscrolling_scale.csv!$A$2:$A$101,A42,doomscrolling_scale.csv!$C$2:$C$101,C42)+SUMIFS(doomscrolling_scale.csv!$G$2:$G$101,doomscrolling_scale.csv!$A$2:$A$101,A42,doomscrolling_scale.csv!$C$2:$C$101,C42)+SUMIFS(doomscrolling_scale.csv!$H$2:$H$101,doomscrolling_scale.csv!$A$2:$A$101,A42,doomscrolling_scale.csv!$C$2:$C$101,C42)</f>
        <v>14</v>
      </c>
      <c r="M42" s="2" t="str">
        <f t="shared" si="3"/>
        <v>DSI eligible</v>
      </c>
    </row>
    <row r="43" spans="1:13" ht="32" customHeight="1" x14ac:dyDescent="0.2">
      <c r="A43" s="2" t="s">
        <v>44</v>
      </c>
      <c r="B43" s="2" t="str">
        <f>INDEX(WEEK_DAILY!$B$2:$B$701,MATCH(A43,WEEK_DAILY!$A$2:$A$701,0))</f>
        <v>INTERVENTION</v>
      </c>
      <c r="C43" s="2">
        <v>2</v>
      </c>
      <c r="D43" s="2">
        <f>COUNTIFS(WEEK_DAILY!$A$2:$A$701,A43,WEEK_DAILY!$C$2:$C$701,C43,WEEK_DAILY!$E$2:$E$701,"&gt;0")</f>
        <v>7</v>
      </c>
      <c r="E43" s="2">
        <f>SUMIFS(WEEK_DAILY!$E$2:$E$701,WEEK_DAILY!$A$2:$A$701,A43,WEEK_DAILY!$C$2:$C$701,C43)</f>
        <v>88</v>
      </c>
      <c r="F43" s="2">
        <f>SUMIFS(WEEK_DAILY!$F$2:$F$701,WEEK_DAILY!$A$2:$A$701,A43,WEEK_DAILY!$C$2:$C$701,C43)</f>
        <v>77</v>
      </c>
      <c r="G43" s="3">
        <f t="shared" si="2"/>
        <v>12.571428571428571</v>
      </c>
      <c r="H43" s="3">
        <f>SUMIFS(WEEK_DAILY!$G$2:$G$701,WEEK_DAILY!$A$2:$A$701,A43,WEEK_DAILY!$C$2:$C$701,C43)/7</f>
        <v>265.53580238095236</v>
      </c>
      <c r="I43" s="3">
        <f>IFERROR(AVERAGEIFS(WEEK_DAILY!$H$2:$H$701,WEEK_DAILY!$A$2:$A$701,A43,WEEK_DAILY!$C$2:$C$701,C43,WEEK_DAILY!$H$2:$H$701,"&lt;&gt;"),"")</f>
        <v>8.6902307097664249</v>
      </c>
      <c r="J43" s="3">
        <f>IFERROR(AVERAGEIFS(WEEK_DAILY!$I$2:$I$701,WEEK_DAILY!$A$2:$A$701,A43,WEEK_DAILY!$C$2:$C$701,C43,WEEK_DAILY!$I$2:$I$701,"&lt;&gt;"),"")</f>
        <v>39.520753555967836</v>
      </c>
      <c r="K43" s="3">
        <f>IF(F43&gt;=3,AVERAGEIFS(sessions.csv!$L$2:$L$10135,sessions.csv!$A$2:$A$10135,A43,sessions.csv!$D$2:$D$10135,C43,sessions.csv!$N$2:$N$10135,"RELIABLE"),"")</f>
        <v>57.798441558441567</v>
      </c>
      <c r="L43" s="3">
        <f>SUMIFS(doomscrolling_scale.csv!$E$2:$E$101,doomscrolling_scale.csv!$A$2:$A$101,A43,doomscrolling_scale.csv!$C$2:$C$101,C43)+SUMIFS(doomscrolling_scale.csv!$F$2:$F$101,doomscrolling_scale.csv!$A$2:$A$101,A43,doomscrolling_scale.csv!$C$2:$C$101,C43)+SUMIFS(doomscrolling_scale.csv!$G$2:$G$101,doomscrolling_scale.csv!$A$2:$A$101,A43,doomscrolling_scale.csv!$C$2:$C$101,C43)+SUMIFS(doomscrolling_scale.csv!$H$2:$H$101,doomscrolling_scale.csv!$A$2:$A$101,A43,doomscrolling_scale.csv!$C$2:$C$101,C43)</f>
        <v>14</v>
      </c>
      <c r="M43" s="2" t="str">
        <f t="shared" si="3"/>
        <v>DSI eligible</v>
      </c>
    </row>
    <row r="44" spans="1:13" ht="16" customHeight="1" x14ac:dyDescent="0.2">
      <c r="A44" s="2" t="s">
        <v>45</v>
      </c>
      <c r="B44" s="2" t="str">
        <f>INDEX(WEEK_DAILY!$B$2:$B$701,MATCH(A44,WEEK_DAILY!$A$2:$A$701,0))</f>
        <v>CONTROL</v>
      </c>
      <c r="C44" s="2">
        <v>1</v>
      </c>
      <c r="D44" s="2">
        <f>COUNTIFS(WEEK_DAILY!$A$2:$A$701,A44,WEEK_DAILY!$C$2:$C$701,C44,WEEK_DAILY!$E$2:$E$701,"&gt;0")</f>
        <v>7</v>
      </c>
      <c r="E44" s="2">
        <f>SUMIFS(WEEK_DAILY!$E$2:$E$701,WEEK_DAILY!$A$2:$A$701,A44,WEEK_DAILY!$C$2:$C$701,C44)</f>
        <v>95</v>
      </c>
      <c r="F44" s="2">
        <f>SUMIFS(WEEK_DAILY!$F$2:$F$701,WEEK_DAILY!$A$2:$A$701,A44,WEEK_DAILY!$C$2:$C$701,C44)</f>
        <v>78</v>
      </c>
      <c r="G44" s="3">
        <f t="shared" si="2"/>
        <v>13.571428571428571</v>
      </c>
      <c r="H44" s="3">
        <f>SUMIFS(WEEK_DAILY!$G$2:$G$701,WEEK_DAILY!$A$2:$A$701,A44,WEEK_DAILY!$C$2:$C$701,C44)/7</f>
        <v>290.31844047619046</v>
      </c>
      <c r="I44" s="3">
        <f>IFERROR(AVERAGEIFS(WEEK_DAILY!$H$2:$H$701,WEEK_DAILY!$A$2:$A$701,A44,WEEK_DAILY!$C$2:$C$701,C44,WEEK_DAILY!$H$2:$H$701,"&lt;&gt;"),"")</f>
        <v>8.6706915227629491</v>
      </c>
      <c r="J44" s="3">
        <f>IFERROR(AVERAGEIFS(WEEK_DAILY!$I$2:$I$701,WEEK_DAILY!$A$2:$A$701,A44,WEEK_DAILY!$C$2:$C$701,C44,WEEK_DAILY!$I$2:$I$701,"&lt;&gt;"),"")</f>
        <v>39.361059357309365</v>
      </c>
      <c r="K44" s="3">
        <f>IF(F44&gt;=3,AVERAGEIFS(sessions.csv!$L$2:$L$10135,sessions.csv!$A$2:$A$10135,A44,sessions.csv!$D$2:$D$10135,C44,sessions.csv!$N$2:$N$10135,"RELIABLE"),"")</f>
        <v>57.759743589743593</v>
      </c>
      <c r="L44" s="3">
        <f>SUMIFS(doomscrolling_scale.csv!$E$2:$E$101,doomscrolling_scale.csv!$A$2:$A$101,A44,doomscrolling_scale.csv!$C$2:$C$101,C44)+SUMIFS(doomscrolling_scale.csv!$F$2:$F$101,doomscrolling_scale.csv!$A$2:$A$101,A44,doomscrolling_scale.csv!$C$2:$C$101,C44)+SUMIFS(doomscrolling_scale.csv!$G$2:$G$101,doomscrolling_scale.csv!$A$2:$A$101,A44,doomscrolling_scale.csv!$C$2:$C$101,C44)+SUMIFS(doomscrolling_scale.csv!$H$2:$H$101,doomscrolling_scale.csv!$A$2:$A$101,A44,doomscrolling_scale.csv!$C$2:$C$101,C44)</f>
        <v>15</v>
      </c>
      <c r="M44" s="2" t="str">
        <f t="shared" si="3"/>
        <v>DSI eligible</v>
      </c>
    </row>
    <row r="45" spans="1:13" ht="16" customHeight="1" x14ac:dyDescent="0.2">
      <c r="A45" s="2" t="s">
        <v>45</v>
      </c>
      <c r="B45" s="2" t="str">
        <f>INDEX(WEEK_DAILY!$B$2:$B$701,MATCH(A45,WEEK_DAILY!$A$2:$A$701,0))</f>
        <v>CONTROL</v>
      </c>
      <c r="C45" s="2">
        <v>2</v>
      </c>
      <c r="D45" s="2">
        <f>COUNTIFS(WEEK_DAILY!$A$2:$A$701,A45,WEEK_DAILY!$C$2:$C$701,C45,WEEK_DAILY!$E$2:$E$701,"&gt;0")</f>
        <v>7</v>
      </c>
      <c r="E45" s="2">
        <f>SUMIFS(WEEK_DAILY!$E$2:$E$701,WEEK_DAILY!$A$2:$A$701,A45,WEEK_DAILY!$C$2:$C$701,C45)</f>
        <v>95</v>
      </c>
      <c r="F45" s="2">
        <f>SUMIFS(WEEK_DAILY!$F$2:$F$701,WEEK_DAILY!$A$2:$A$701,A45,WEEK_DAILY!$C$2:$C$701,C45)</f>
        <v>85</v>
      </c>
      <c r="G45" s="3">
        <f t="shared" si="2"/>
        <v>13.571428571428571</v>
      </c>
      <c r="H45" s="3">
        <f>SUMIFS(WEEK_DAILY!$G$2:$G$701,WEEK_DAILY!$A$2:$A$701,A45,WEEK_DAILY!$C$2:$C$701,C45)/7</f>
        <v>285.99371666666667</v>
      </c>
      <c r="I45" s="3">
        <f>IFERROR(AVERAGEIFS(WEEK_DAILY!$H$2:$H$701,WEEK_DAILY!$A$2:$A$701,A45,WEEK_DAILY!$C$2:$C$701,C45,WEEK_DAILY!$H$2:$H$701,"&lt;&gt;"),"")</f>
        <v>8.5739490580847733</v>
      </c>
      <c r="J45" s="3">
        <f>IFERROR(AVERAGEIFS(WEEK_DAILY!$I$2:$I$701,WEEK_DAILY!$A$2:$A$701,A45,WEEK_DAILY!$C$2:$C$701,C45,WEEK_DAILY!$I$2:$I$701,"&lt;&gt;"),"")</f>
        <v>40.626739094239092</v>
      </c>
      <c r="K45" s="3">
        <f>IF(F45&gt;=3,AVERAGEIFS(sessions.csv!$L$2:$L$10135,sessions.csv!$A$2:$A$10135,A45,sessions.csv!$D$2:$D$10135,C45,sessions.csv!$N$2:$N$10135,"RELIABLE"),"")</f>
        <v>58.073058823529401</v>
      </c>
      <c r="L45" s="3">
        <f>SUMIFS(doomscrolling_scale.csv!$E$2:$E$101,doomscrolling_scale.csv!$A$2:$A$101,A45,doomscrolling_scale.csv!$C$2:$C$101,C45)+SUMIFS(doomscrolling_scale.csv!$F$2:$F$101,doomscrolling_scale.csv!$A$2:$A$101,A45,doomscrolling_scale.csv!$C$2:$C$101,C45)+SUMIFS(doomscrolling_scale.csv!$G$2:$G$101,doomscrolling_scale.csv!$A$2:$A$101,A45,doomscrolling_scale.csv!$C$2:$C$101,C45)+SUMIFS(doomscrolling_scale.csv!$H$2:$H$101,doomscrolling_scale.csv!$A$2:$A$101,A45,doomscrolling_scale.csv!$C$2:$C$101,C45)</f>
        <v>15</v>
      </c>
      <c r="M45" s="2" t="str">
        <f t="shared" si="3"/>
        <v>DSI eligible</v>
      </c>
    </row>
    <row r="46" spans="1:13" ht="32" customHeight="1" x14ac:dyDescent="0.2">
      <c r="A46" s="2" t="s">
        <v>46</v>
      </c>
      <c r="B46" s="2" t="str">
        <f>INDEX(WEEK_DAILY!$B$2:$B$701,MATCH(A46,WEEK_DAILY!$A$2:$A$701,0))</f>
        <v>INTERVENTION</v>
      </c>
      <c r="C46" s="2">
        <v>1</v>
      </c>
      <c r="D46" s="2">
        <f>COUNTIFS(WEEK_DAILY!$A$2:$A$701,A46,WEEK_DAILY!$C$2:$C$701,C46,WEEK_DAILY!$E$2:$E$701,"&gt;0")</f>
        <v>7</v>
      </c>
      <c r="E46" s="2">
        <f>SUMIFS(WEEK_DAILY!$E$2:$E$701,WEEK_DAILY!$A$2:$A$701,A46,WEEK_DAILY!$C$2:$C$701,C46)</f>
        <v>102</v>
      </c>
      <c r="F46" s="2">
        <f>SUMIFS(WEEK_DAILY!$F$2:$F$701,WEEK_DAILY!$A$2:$A$701,A46,WEEK_DAILY!$C$2:$C$701,C46)</f>
        <v>88</v>
      </c>
      <c r="G46" s="3">
        <f t="shared" si="2"/>
        <v>14.571428571428571</v>
      </c>
      <c r="H46" s="3">
        <f>SUMIFS(WEEK_DAILY!$G$2:$G$701,WEEK_DAILY!$A$2:$A$701,A46,WEEK_DAILY!$C$2:$C$701,C46)/7</f>
        <v>308.38432142857135</v>
      </c>
      <c r="I46" s="3">
        <f>IFERROR(AVERAGEIFS(WEEK_DAILY!$H$2:$H$701,WEEK_DAILY!$A$2:$A$701,A46,WEEK_DAILY!$C$2:$C$701,C46,WEEK_DAILY!$H$2:$H$701,"&lt;&gt;"),"")</f>
        <v>8.7047861983254844</v>
      </c>
      <c r="J46" s="3">
        <f>IFERROR(AVERAGEIFS(WEEK_DAILY!$I$2:$I$701,WEEK_DAILY!$A$2:$A$701,A46,WEEK_DAILY!$C$2:$C$701,C46,WEEK_DAILY!$I$2:$I$701,"&lt;&gt;"),"")</f>
        <v>39.694228747443034</v>
      </c>
      <c r="K46" s="3">
        <f>IF(F46&gt;=3,AVERAGEIFS(sessions.csv!$L$2:$L$10135,sessions.csv!$A$2:$A$10135,A46,sessions.csv!$D$2:$D$10135,C46,sessions.csv!$N$2:$N$10135,"RELIABLE"),"")</f>
        <v>57.751249999999985</v>
      </c>
      <c r="L46" s="3">
        <f>SUMIFS(doomscrolling_scale.csv!$E$2:$E$101,doomscrolling_scale.csv!$A$2:$A$101,A46,doomscrolling_scale.csv!$C$2:$C$101,C46)+SUMIFS(doomscrolling_scale.csv!$F$2:$F$101,doomscrolling_scale.csv!$A$2:$A$101,A46,doomscrolling_scale.csv!$C$2:$C$101,C46)+SUMIFS(doomscrolling_scale.csv!$G$2:$G$101,doomscrolling_scale.csv!$A$2:$A$101,A46,doomscrolling_scale.csv!$C$2:$C$101,C46)+SUMIFS(doomscrolling_scale.csv!$H$2:$H$101,doomscrolling_scale.csv!$A$2:$A$101,A46,doomscrolling_scale.csv!$C$2:$C$101,C46)</f>
        <v>16</v>
      </c>
      <c r="M46" s="2" t="str">
        <f t="shared" si="3"/>
        <v>DSI eligible</v>
      </c>
    </row>
    <row r="47" spans="1:13" ht="32" customHeight="1" x14ac:dyDescent="0.2">
      <c r="A47" s="2" t="s">
        <v>46</v>
      </c>
      <c r="B47" s="2" t="str">
        <f>INDEX(WEEK_DAILY!$B$2:$B$701,MATCH(A47,WEEK_DAILY!$A$2:$A$701,0))</f>
        <v>INTERVENTION</v>
      </c>
      <c r="C47" s="2">
        <v>2</v>
      </c>
      <c r="D47" s="2">
        <f>COUNTIFS(WEEK_DAILY!$A$2:$A$701,A47,WEEK_DAILY!$C$2:$C$701,C47,WEEK_DAILY!$E$2:$E$701,"&gt;0")</f>
        <v>7</v>
      </c>
      <c r="E47" s="2">
        <f>SUMIFS(WEEK_DAILY!$E$2:$E$701,WEEK_DAILY!$A$2:$A$701,A47,WEEK_DAILY!$C$2:$C$701,C47)</f>
        <v>88</v>
      </c>
      <c r="F47" s="2">
        <f>SUMIFS(WEEK_DAILY!$F$2:$F$701,WEEK_DAILY!$A$2:$A$701,A47,WEEK_DAILY!$C$2:$C$701,C47)</f>
        <v>77</v>
      </c>
      <c r="G47" s="3">
        <f t="shared" si="2"/>
        <v>12.571428571428571</v>
      </c>
      <c r="H47" s="3">
        <f>SUMIFS(WEEK_DAILY!$G$2:$G$701,WEEK_DAILY!$A$2:$A$701,A47,WEEK_DAILY!$C$2:$C$701,C47)/7</f>
        <v>223.22936666666669</v>
      </c>
      <c r="I47" s="3">
        <f>IFERROR(AVERAGEIFS(WEEK_DAILY!$H$2:$H$701,WEEK_DAILY!$A$2:$A$701,A47,WEEK_DAILY!$C$2:$C$701,C47,WEEK_DAILY!$H$2:$H$701,"&lt;&gt;"),"")</f>
        <v>7.9555503187288901</v>
      </c>
      <c r="J47" s="3">
        <f>IFERROR(AVERAGEIFS(WEEK_DAILY!$I$2:$I$701,WEEK_DAILY!$A$2:$A$701,A47,WEEK_DAILY!$C$2:$C$701,C47,WEEK_DAILY!$I$2:$I$701,"&lt;&gt;"),"")</f>
        <v>35.452516483516483</v>
      </c>
      <c r="K47" s="3">
        <f>IF(F47&gt;=3,AVERAGEIFS(sessions.csv!$L$2:$L$10135,sessions.csv!$A$2:$A$10135,A47,sessions.csv!$D$2:$D$10135,C47,sessions.csv!$N$2:$N$10135,"RELIABLE"),"")</f>
        <v>52.923636363636362</v>
      </c>
      <c r="L47" s="3">
        <f>SUMIFS(doomscrolling_scale.csv!$E$2:$E$101,doomscrolling_scale.csv!$A$2:$A$101,A47,doomscrolling_scale.csv!$C$2:$C$101,C47)+SUMIFS(doomscrolling_scale.csv!$F$2:$F$101,doomscrolling_scale.csv!$A$2:$A$101,A47,doomscrolling_scale.csv!$C$2:$C$101,C47)+SUMIFS(doomscrolling_scale.csv!$G$2:$G$101,doomscrolling_scale.csv!$A$2:$A$101,A47,doomscrolling_scale.csv!$C$2:$C$101,C47)+SUMIFS(doomscrolling_scale.csv!$H$2:$H$101,doomscrolling_scale.csv!$A$2:$A$101,A47,doomscrolling_scale.csv!$C$2:$C$101,C47)</f>
        <v>14</v>
      </c>
      <c r="M47" s="2" t="str">
        <f t="shared" si="3"/>
        <v>DSI eligible</v>
      </c>
    </row>
    <row r="48" spans="1:13" ht="16" customHeight="1" x14ac:dyDescent="0.2">
      <c r="A48" s="2" t="s">
        <v>47</v>
      </c>
      <c r="B48" s="2" t="str">
        <f>INDEX(WEEK_DAILY!$B$2:$B$701,MATCH(A48,WEEK_DAILY!$A$2:$A$701,0))</f>
        <v>CONTROL</v>
      </c>
      <c r="C48" s="2">
        <v>1</v>
      </c>
      <c r="D48" s="2">
        <f>COUNTIFS(WEEK_DAILY!$A$2:$A$701,A48,WEEK_DAILY!$C$2:$C$701,C48,WEEK_DAILY!$E$2:$E$701,"&gt;0")</f>
        <v>7</v>
      </c>
      <c r="E48" s="2">
        <f>SUMIFS(WEEK_DAILY!$E$2:$E$701,WEEK_DAILY!$A$2:$A$701,A48,WEEK_DAILY!$C$2:$C$701,C48)</f>
        <v>109</v>
      </c>
      <c r="F48" s="2">
        <f>SUMIFS(WEEK_DAILY!$F$2:$F$701,WEEK_DAILY!$A$2:$A$701,A48,WEEK_DAILY!$C$2:$C$701,C48)</f>
        <v>87</v>
      </c>
      <c r="G48" s="3">
        <f t="shared" si="2"/>
        <v>15.571428571428571</v>
      </c>
      <c r="H48" s="3">
        <f>SUMIFS(WEEK_DAILY!$G$2:$G$701,WEEK_DAILY!$A$2:$A$701,A48,WEEK_DAILY!$C$2:$C$701,C48)/7</f>
        <v>326.2102595238095</v>
      </c>
      <c r="I48" s="3">
        <f>IFERROR(AVERAGEIFS(WEEK_DAILY!$H$2:$H$701,WEEK_DAILY!$A$2:$A$701,A48,WEEK_DAILY!$C$2:$C$701,C48,WEEK_DAILY!$H$2:$H$701,"&lt;&gt;"),"")</f>
        <v>8.631080407162866</v>
      </c>
      <c r="J48" s="3">
        <f>IFERROR(AVERAGEIFS(WEEK_DAILY!$I$2:$I$701,WEEK_DAILY!$A$2:$A$701,A48,WEEK_DAILY!$C$2:$C$701,C48,WEEK_DAILY!$I$2:$I$701,"&lt;&gt;"),"")</f>
        <v>40.133301587301581</v>
      </c>
      <c r="K48" s="3">
        <f>IF(F48&gt;=3,AVERAGEIFS(sessions.csv!$L$2:$L$10135,sessions.csv!$A$2:$A$10135,A48,sessions.csv!$D$2:$D$10135,C48,sessions.csv!$N$2:$N$10135,"RELIABLE"),"")</f>
        <v>57.664597701149461</v>
      </c>
      <c r="L48" s="3">
        <f>SUMIFS(doomscrolling_scale.csv!$E$2:$E$101,doomscrolling_scale.csv!$A$2:$A$101,A48,doomscrolling_scale.csv!$C$2:$C$101,C48)+SUMIFS(doomscrolling_scale.csv!$F$2:$F$101,doomscrolling_scale.csv!$A$2:$A$101,A48,doomscrolling_scale.csv!$C$2:$C$101,C48)+SUMIFS(doomscrolling_scale.csv!$G$2:$G$101,doomscrolling_scale.csv!$A$2:$A$101,A48,doomscrolling_scale.csv!$C$2:$C$101,C48)+SUMIFS(doomscrolling_scale.csv!$H$2:$H$101,doomscrolling_scale.csv!$A$2:$A$101,A48,doomscrolling_scale.csv!$C$2:$C$101,C48)</f>
        <v>17</v>
      </c>
      <c r="M48" s="2" t="str">
        <f t="shared" si="3"/>
        <v>DSI eligible</v>
      </c>
    </row>
    <row r="49" spans="1:13" ht="16" customHeight="1" x14ac:dyDescent="0.2">
      <c r="A49" s="2" t="s">
        <v>47</v>
      </c>
      <c r="B49" s="2" t="str">
        <f>INDEX(WEEK_DAILY!$B$2:$B$701,MATCH(A49,WEEK_DAILY!$A$2:$A$701,0))</f>
        <v>CONTROL</v>
      </c>
      <c r="C49" s="2">
        <v>2</v>
      </c>
      <c r="D49" s="2">
        <f>COUNTIFS(WEEK_DAILY!$A$2:$A$701,A49,WEEK_DAILY!$C$2:$C$701,C49,WEEK_DAILY!$E$2:$E$701,"&gt;0")</f>
        <v>7</v>
      </c>
      <c r="E49" s="2">
        <f>SUMIFS(WEEK_DAILY!$E$2:$E$701,WEEK_DAILY!$A$2:$A$701,A49,WEEK_DAILY!$C$2:$C$701,C49)</f>
        <v>116</v>
      </c>
      <c r="F49" s="2">
        <f>SUMIFS(WEEK_DAILY!$F$2:$F$701,WEEK_DAILY!$A$2:$A$701,A49,WEEK_DAILY!$C$2:$C$701,C49)</f>
        <v>99</v>
      </c>
      <c r="G49" s="3">
        <f t="shared" si="2"/>
        <v>16.571428571428573</v>
      </c>
      <c r="H49" s="3">
        <f>SUMIFS(WEEK_DAILY!$G$2:$G$701,WEEK_DAILY!$A$2:$A$701,A49,WEEK_DAILY!$C$2:$C$701,C49)/7</f>
        <v>374.47402857142851</v>
      </c>
      <c r="I49" s="3">
        <f>IFERROR(AVERAGEIFS(WEEK_DAILY!$H$2:$H$701,WEEK_DAILY!$A$2:$A$701,A49,WEEK_DAILY!$C$2:$C$701,C49,WEEK_DAILY!$H$2:$H$701,"&lt;&gt;"),"")</f>
        <v>8.8083407913165264</v>
      </c>
      <c r="J49" s="3">
        <f>IFERROR(AVERAGEIFS(WEEK_DAILY!$I$2:$I$701,WEEK_DAILY!$A$2:$A$701,A49,WEEK_DAILY!$C$2:$C$701,C49,WEEK_DAILY!$I$2:$I$701,"&lt;&gt;"),"")</f>
        <v>41.34747924344564</v>
      </c>
      <c r="K49" s="3">
        <f>IF(F49&gt;=3,AVERAGEIFS(sessions.csv!$L$2:$L$10135,sessions.csv!$A$2:$A$10135,A49,sessions.csv!$D$2:$D$10135,C49,sessions.csv!$N$2:$N$10135,"RELIABLE"),"")</f>
        <v>59.635353535353559</v>
      </c>
      <c r="L49" s="3">
        <f>SUMIFS(doomscrolling_scale.csv!$E$2:$E$101,doomscrolling_scale.csv!$A$2:$A$101,A49,doomscrolling_scale.csv!$C$2:$C$101,C49)+SUMIFS(doomscrolling_scale.csv!$F$2:$F$101,doomscrolling_scale.csv!$A$2:$A$101,A49,doomscrolling_scale.csv!$C$2:$C$101,C49)+SUMIFS(doomscrolling_scale.csv!$G$2:$G$101,doomscrolling_scale.csv!$A$2:$A$101,A49,doomscrolling_scale.csv!$C$2:$C$101,C49)+SUMIFS(doomscrolling_scale.csv!$H$2:$H$101,doomscrolling_scale.csv!$A$2:$A$101,A49,doomscrolling_scale.csv!$C$2:$C$101,C49)</f>
        <v>18</v>
      </c>
      <c r="M49" s="2" t="str">
        <f t="shared" si="3"/>
        <v>DSI eligible</v>
      </c>
    </row>
    <row r="50" spans="1:13" ht="32" customHeight="1" x14ac:dyDescent="0.2">
      <c r="A50" s="2" t="s">
        <v>48</v>
      </c>
      <c r="B50" s="2" t="str">
        <f>INDEX(WEEK_DAILY!$B$2:$B$701,MATCH(A50,WEEK_DAILY!$A$2:$A$701,0))</f>
        <v>INTERVENTION</v>
      </c>
      <c r="C50" s="2">
        <v>1</v>
      </c>
      <c r="D50" s="2">
        <f>COUNTIFS(WEEK_DAILY!$A$2:$A$701,A50,WEEK_DAILY!$C$2:$C$701,C50,WEEK_DAILY!$E$2:$E$701,"&gt;0")</f>
        <v>7</v>
      </c>
      <c r="E50" s="2">
        <f>SUMIFS(WEEK_DAILY!$E$2:$E$701,WEEK_DAILY!$A$2:$A$701,A50,WEEK_DAILY!$C$2:$C$701,C50)</f>
        <v>81</v>
      </c>
      <c r="F50" s="2">
        <f>SUMIFS(WEEK_DAILY!$F$2:$F$701,WEEK_DAILY!$A$2:$A$701,A50,WEEK_DAILY!$C$2:$C$701,C50)</f>
        <v>66</v>
      </c>
      <c r="G50" s="3">
        <f t="shared" si="2"/>
        <v>11.571428571428571</v>
      </c>
      <c r="H50" s="3">
        <f>SUMIFS(WEEK_DAILY!$G$2:$G$701,WEEK_DAILY!$A$2:$A$701,A50,WEEK_DAILY!$C$2:$C$701,C50)/7</f>
        <v>254.59162857142857</v>
      </c>
      <c r="I50" s="3">
        <f>IFERROR(AVERAGEIFS(WEEK_DAILY!$H$2:$H$701,WEEK_DAILY!$A$2:$A$701,A50,WEEK_DAILY!$C$2:$C$701,C50,WEEK_DAILY!$H$2:$H$701,"&lt;&gt;"),"")</f>
        <v>8.836556043956044</v>
      </c>
      <c r="J50" s="3">
        <f>IFERROR(AVERAGEIFS(WEEK_DAILY!$I$2:$I$701,WEEK_DAILY!$A$2:$A$701,A50,WEEK_DAILY!$C$2:$C$701,C50,WEEK_DAILY!$I$2:$I$701,"&lt;&gt;"),"")</f>
        <v>40.712478354978352</v>
      </c>
      <c r="K50" s="3">
        <f>IF(F50&gt;=3,AVERAGEIFS(sessions.csv!$L$2:$L$10135,sessions.csv!$A$2:$A$10135,A50,sessions.csv!$D$2:$D$10135,C50,sessions.csv!$N$2:$N$10135,"RELIABLE"),"")</f>
        <v>58.753333333333337</v>
      </c>
      <c r="L50" s="3">
        <f>SUMIFS(doomscrolling_scale.csv!$E$2:$E$101,doomscrolling_scale.csv!$A$2:$A$101,A50,doomscrolling_scale.csv!$C$2:$C$101,C50)+SUMIFS(doomscrolling_scale.csv!$F$2:$F$101,doomscrolling_scale.csv!$A$2:$A$101,A50,doomscrolling_scale.csv!$C$2:$C$101,C50)+SUMIFS(doomscrolling_scale.csv!$G$2:$G$101,doomscrolling_scale.csv!$A$2:$A$101,A50,doomscrolling_scale.csv!$C$2:$C$101,C50)+SUMIFS(doomscrolling_scale.csv!$H$2:$H$101,doomscrolling_scale.csv!$A$2:$A$101,A50,doomscrolling_scale.csv!$C$2:$C$101,C50)</f>
        <v>13</v>
      </c>
      <c r="M50" s="2" t="str">
        <f t="shared" si="3"/>
        <v>DSI eligible</v>
      </c>
    </row>
    <row r="51" spans="1:13" ht="32" customHeight="1" x14ac:dyDescent="0.2">
      <c r="A51" s="2" t="s">
        <v>48</v>
      </c>
      <c r="B51" s="2" t="str">
        <f>INDEX(WEEK_DAILY!$B$2:$B$701,MATCH(A51,WEEK_DAILY!$A$2:$A$701,0))</f>
        <v>INTERVENTION</v>
      </c>
      <c r="C51" s="2">
        <v>2</v>
      </c>
      <c r="D51" s="2">
        <f>COUNTIFS(WEEK_DAILY!$A$2:$A$701,A51,WEEK_DAILY!$C$2:$C$701,C51,WEEK_DAILY!$E$2:$E$701,"&gt;0")</f>
        <v>7</v>
      </c>
      <c r="E51" s="2">
        <f>SUMIFS(WEEK_DAILY!$E$2:$E$701,WEEK_DAILY!$A$2:$A$701,A51,WEEK_DAILY!$C$2:$C$701,C51)</f>
        <v>75</v>
      </c>
      <c r="F51" s="2">
        <f>SUMIFS(WEEK_DAILY!$F$2:$F$701,WEEK_DAILY!$A$2:$A$701,A51,WEEK_DAILY!$C$2:$C$701,C51)</f>
        <v>67</v>
      </c>
      <c r="G51" s="3">
        <f t="shared" si="2"/>
        <v>10.714285714285714</v>
      </c>
      <c r="H51" s="3">
        <f>SUMIFS(WEEK_DAILY!$G$2:$G$701,WEEK_DAILY!$A$2:$A$701,A51,WEEK_DAILY!$C$2:$C$701,C51)/7</f>
        <v>214.00487142857142</v>
      </c>
      <c r="I51" s="3">
        <f>IFERROR(AVERAGEIFS(WEEK_DAILY!$H$2:$H$701,WEEK_DAILY!$A$2:$A$701,A51,WEEK_DAILY!$C$2:$C$701,C51,WEEK_DAILY!$H$2:$H$701,"&lt;&gt;"),"")</f>
        <v>8.4637463203463206</v>
      </c>
      <c r="J51" s="3">
        <f>IFERROR(AVERAGEIFS(WEEK_DAILY!$I$2:$I$701,WEEK_DAILY!$A$2:$A$701,A51,WEEK_DAILY!$C$2:$C$701,C51,WEEK_DAILY!$I$2:$I$701,"&lt;&gt;"),"")</f>
        <v>38.417572871572872</v>
      </c>
      <c r="K51" s="3">
        <f>IF(F51&gt;=3,AVERAGEIFS(sessions.csv!$L$2:$L$10135,sessions.csv!$A$2:$A$10135,A51,sessions.csv!$D$2:$D$10135,C51,sessions.csv!$N$2:$N$10135,"RELIABLE"),"")</f>
        <v>56.046417910447765</v>
      </c>
      <c r="L51" s="3">
        <f>SUMIFS(doomscrolling_scale.csv!$E$2:$E$101,doomscrolling_scale.csv!$A$2:$A$101,A51,doomscrolling_scale.csv!$C$2:$C$101,C51)+SUMIFS(doomscrolling_scale.csv!$F$2:$F$101,doomscrolling_scale.csv!$A$2:$A$101,A51,doomscrolling_scale.csv!$C$2:$C$101,C51)+SUMIFS(doomscrolling_scale.csv!$G$2:$G$101,doomscrolling_scale.csv!$A$2:$A$101,A51,doomscrolling_scale.csv!$C$2:$C$101,C51)+SUMIFS(doomscrolling_scale.csv!$H$2:$H$101,doomscrolling_scale.csv!$A$2:$A$101,A51,doomscrolling_scale.csv!$C$2:$C$101,C51)</f>
        <v>12</v>
      </c>
      <c r="M51" s="2" t="str">
        <f t="shared" si="3"/>
        <v>DSI eligible</v>
      </c>
    </row>
    <row r="52" spans="1:13" ht="16" customHeight="1" x14ac:dyDescent="0.2">
      <c r="A52" s="2" t="s">
        <v>49</v>
      </c>
      <c r="B52" s="2" t="str">
        <f>INDEX(WEEK_DAILY!$B$2:$B$701,MATCH(A52,WEEK_DAILY!$A$2:$A$701,0))</f>
        <v>CONTROL</v>
      </c>
      <c r="C52" s="2">
        <v>1</v>
      </c>
      <c r="D52" s="2">
        <f>COUNTIFS(WEEK_DAILY!$A$2:$A$701,A52,WEEK_DAILY!$C$2:$C$701,C52,WEEK_DAILY!$E$2:$E$701,"&gt;0")</f>
        <v>7</v>
      </c>
      <c r="E52" s="2">
        <f>SUMIFS(WEEK_DAILY!$E$2:$E$701,WEEK_DAILY!$A$2:$A$701,A52,WEEK_DAILY!$C$2:$C$701,C52)</f>
        <v>88</v>
      </c>
      <c r="F52" s="2">
        <f>SUMIFS(WEEK_DAILY!$F$2:$F$701,WEEK_DAILY!$A$2:$A$701,A52,WEEK_DAILY!$C$2:$C$701,C52)</f>
        <v>81</v>
      </c>
      <c r="G52" s="3">
        <f t="shared" si="2"/>
        <v>12.571428571428571</v>
      </c>
      <c r="H52" s="3">
        <f>SUMIFS(WEEK_DAILY!$G$2:$G$701,WEEK_DAILY!$A$2:$A$701,A52,WEEK_DAILY!$C$2:$C$701,C52)/7</f>
        <v>267.06883333333332</v>
      </c>
      <c r="I52" s="3">
        <f>IFERROR(AVERAGEIFS(WEEK_DAILY!$H$2:$H$701,WEEK_DAILY!$A$2:$A$701,A52,WEEK_DAILY!$C$2:$C$701,C52,WEEK_DAILY!$H$2:$H$701,"&lt;&gt;"),"")</f>
        <v>8.707239676989678</v>
      </c>
      <c r="J52" s="3">
        <f>IFERROR(AVERAGEIFS(WEEK_DAILY!$I$2:$I$701,WEEK_DAILY!$A$2:$A$701,A52,WEEK_DAILY!$C$2:$C$701,C52,WEEK_DAILY!$I$2:$I$701,"&lt;&gt;"),"")</f>
        <v>39.593458041958044</v>
      </c>
      <c r="K52" s="3">
        <f>IF(F52&gt;=3,AVERAGEIFS(sessions.csv!$L$2:$L$10135,sessions.csv!$A$2:$A$10135,A52,sessions.csv!$D$2:$D$10135,C52,sessions.csv!$N$2:$N$10135,"RELIABLE"),"")</f>
        <v>57.86037037037039</v>
      </c>
      <c r="L52" s="3">
        <f>SUMIFS(doomscrolling_scale.csv!$E$2:$E$101,doomscrolling_scale.csv!$A$2:$A$101,A52,doomscrolling_scale.csv!$C$2:$C$101,C52)+SUMIFS(doomscrolling_scale.csv!$F$2:$F$101,doomscrolling_scale.csv!$A$2:$A$101,A52,doomscrolling_scale.csv!$C$2:$C$101,C52)+SUMIFS(doomscrolling_scale.csv!$G$2:$G$101,doomscrolling_scale.csv!$A$2:$A$101,A52,doomscrolling_scale.csv!$C$2:$C$101,C52)+SUMIFS(doomscrolling_scale.csv!$H$2:$H$101,doomscrolling_scale.csv!$A$2:$A$101,A52,doomscrolling_scale.csv!$C$2:$C$101,C52)</f>
        <v>14</v>
      </c>
      <c r="M52" s="2" t="str">
        <f t="shared" si="3"/>
        <v>DSI eligible</v>
      </c>
    </row>
    <row r="53" spans="1:13" ht="16" customHeight="1" x14ac:dyDescent="0.2">
      <c r="A53" s="2" t="s">
        <v>49</v>
      </c>
      <c r="B53" s="2" t="str">
        <f>INDEX(WEEK_DAILY!$B$2:$B$701,MATCH(A53,WEEK_DAILY!$A$2:$A$701,0))</f>
        <v>CONTROL</v>
      </c>
      <c r="C53" s="2">
        <v>2</v>
      </c>
      <c r="D53" s="2">
        <f>COUNTIFS(WEEK_DAILY!$A$2:$A$701,A53,WEEK_DAILY!$C$2:$C$701,C53,WEEK_DAILY!$E$2:$E$701,"&gt;0")</f>
        <v>7</v>
      </c>
      <c r="E53" s="2">
        <f>SUMIFS(WEEK_DAILY!$E$2:$E$701,WEEK_DAILY!$A$2:$A$701,A53,WEEK_DAILY!$C$2:$C$701,C53)</f>
        <v>88</v>
      </c>
      <c r="F53" s="2">
        <f>SUMIFS(WEEK_DAILY!$F$2:$F$701,WEEK_DAILY!$A$2:$A$701,A53,WEEK_DAILY!$C$2:$C$701,C53)</f>
        <v>79</v>
      </c>
      <c r="G53" s="3">
        <f t="shared" si="2"/>
        <v>12.571428571428571</v>
      </c>
      <c r="H53" s="3">
        <f>SUMIFS(WEEK_DAILY!$G$2:$G$701,WEEK_DAILY!$A$2:$A$701,A53,WEEK_DAILY!$C$2:$C$701,C53)/7</f>
        <v>269.5993666666667</v>
      </c>
      <c r="I53" s="3">
        <f>IFERROR(AVERAGEIFS(WEEK_DAILY!$H$2:$H$701,WEEK_DAILY!$A$2:$A$701,A53,WEEK_DAILY!$C$2:$C$701,C53,WEEK_DAILY!$H$2:$H$701,"&lt;&gt;"),"")</f>
        <v>8.7599448884448883</v>
      </c>
      <c r="J53" s="3">
        <f>IFERROR(AVERAGEIFS(WEEK_DAILY!$I$2:$I$701,WEEK_DAILY!$A$2:$A$701,A53,WEEK_DAILY!$C$2:$C$701,C53,WEEK_DAILY!$I$2:$I$701,"&lt;&gt;"),"")</f>
        <v>39.982599979385704</v>
      </c>
      <c r="K53" s="3">
        <f>IF(F53&gt;=3,AVERAGEIFS(sessions.csv!$L$2:$L$10135,sessions.csv!$A$2:$A$10135,A53,sessions.csv!$D$2:$D$10135,C53,sessions.csv!$N$2:$N$10135,"RELIABLE"),"")</f>
        <v>58.277974683544329</v>
      </c>
      <c r="L53" s="3">
        <f>SUMIFS(doomscrolling_scale.csv!$E$2:$E$101,doomscrolling_scale.csv!$A$2:$A$101,A53,doomscrolling_scale.csv!$C$2:$C$101,C53)+SUMIFS(doomscrolling_scale.csv!$F$2:$F$101,doomscrolling_scale.csv!$A$2:$A$101,A53,doomscrolling_scale.csv!$C$2:$C$101,C53)+SUMIFS(doomscrolling_scale.csv!$G$2:$G$101,doomscrolling_scale.csv!$A$2:$A$101,A53,doomscrolling_scale.csv!$C$2:$C$101,C53)+SUMIFS(doomscrolling_scale.csv!$H$2:$H$101,doomscrolling_scale.csv!$A$2:$A$101,A53,doomscrolling_scale.csv!$C$2:$C$101,C53)</f>
        <v>14</v>
      </c>
      <c r="M53" s="2" t="str">
        <f t="shared" si="3"/>
        <v>DSI eligible</v>
      </c>
    </row>
    <row r="54" spans="1:13" ht="32" customHeight="1" x14ac:dyDescent="0.2">
      <c r="A54" s="2" t="s">
        <v>50</v>
      </c>
      <c r="B54" s="2" t="str">
        <f>INDEX(WEEK_DAILY!$B$2:$B$701,MATCH(A54,WEEK_DAILY!$A$2:$A$701,0))</f>
        <v>INTERVENTION</v>
      </c>
      <c r="C54" s="2">
        <v>1</v>
      </c>
      <c r="D54" s="2">
        <f>COUNTIFS(WEEK_DAILY!$A$2:$A$701,A54,WEEK_DAILY!$C$2:$C$701,C54,WEEK_DAILY!$E$2:$E$701,"&gt;0")</f>
        <v>7</v>
      </c>
      <c r="E54" s="2">
        <f>SUMIFS(WEEK_DAILY!$E$2:$E$701,WEEK_DAILY!$A$2:$A$701,A54,WEEK_DAILY!$C$2:$C$701,C54)</f>
        <v>95</v>
      </c>
      <c r="F54" s="2">
        <f>SUMIFS(WEEK_DAILY!$F$2:$F$701,WEEK_DAILY!$A$2:$A$701,A54,WEEK_DAILY!$C$2:$C$701,C54)</f>
        <v>84</v>
      </c>
      <c r="G54" s="3">
        <f t="shared" si="2"/>
        <v>13.571428571428571</v>
      </c>
      <c r="H54" s="3">
        <f>SUMIFS(WEEK_DAILY!$G$2:$G$701,WEEK_DAILY!$A$2:$A$701,A54,WEEK_DAILY!$C$2:$C$701,C54)/7</f>
        <v>292.34441666666669</v>
      </c>
      <c r="I54" s="3">
        <f>IFERROR(AVERAGEIFS(WEEK_DAILY!$H$2:$H$701,WEEK_DAILY!$A$2:$A$701,A54,WEEK_DAILY!$C$2:$C$701,C54,WEEK_DAILY!$H$2:$H$701,"&lt;&gt;"),"")</f>
        <v>8.7161689167974892</v>
      </c>
      <c r="J54" s="3">
        <f>IFERROR(AVERAGEIFS(WEEK_DAILY!$I$2:$I$701,WEEK_DAILY!$A$2:$A$701,A54,WEEK_DAILY!$C$2:$C$701,C54,WEEK_DAILY!$I$2:$I$701,"&lt;&gt;"),"")</f>
        <v>40.482025046382191</v>
      </c>
      <c r="K54" s="3">
        <f>IF(F54&gt;=3,AVERAGEIFS(sessions.csv!$L$2:$L$10135,sessions.csv!$A$2:$A$10135,A54,sessions.csv!$D$2:$D$10135,C54,sessions.csv!$N$2:$N$10135,"RELIABLE"),"")</f>
        <v>58.415238095238088</v>
      </c>
      <c r="L54" s="3">
        <f>SUMIFS(doomscrolling_scale.csv!$E$2:$E$101,doomscrolling_scale.csv!$A$2:$A$101,A54,doomscrolling_scale.csv!$C$2:$C$101,C54)+SUMIFS(doomscrolling_scale.csv!$F$2:$F$101,doomscrolling_scale.csv!$A$2:$A$101,A54,doomscrolling_scale.csv!$C$2:$C$101,C54)+SUMIFS(doomscrolling_scale.csv!$G$2:$G$101,doomscrolling_scale.csv!$A$2:$A$101,A54,doomscrolling_scale.csv!$C$2:$C$101,C54)+SUMIFS(doomscrolling_scale.csv!$H$2:$H$101,doomscrolling_scale.csv!$A$2:$A$101,A54,doomscrolling_scale.csv!$C$2:$C$101,C54)</f>
        <v>15</v>
      </c>
      <c r="M54" s="2" t="str">
        <f t="shared" si="3"/>
        <v>DSI eligible</v>
      </c>
    </row>
    <row r="55" spans="1:13" ht="32" customHeight="1" x14ac:dyDescent="0.2">
      <c r="A55" s="2" t="s">
        <v>50</v>
      </c>
      <c r="B55" s="2" t="str">
        <f>INDEX(WEEK_DAILY!$B$2:$B$701,MATCH(A55,WEEK_DAILY!$A$2:$A$701,0))</f>
        <v>INTERVENTION</v>
      </c>
      <c r="C55" s="2">
        <v>2</v>
      </c>
      <c r="D55" s="2">
        <f>COUNTIFS(WEEK_DAILY!$A$2:$A$701,A55,WEEK_DAILY!$C$2:$C$701,C55,WEEK_DAILY!$E$2:$E$701,"&gt;0")</f>
        <v>7</v>
      </c>
      <c r="E55" s="2">
        <f>SUMIFS(WEEK_DAILY!$E$2:$E$701,WEEK_DAILY!$A$2:$A$701,A55,WEEK_DAILY!$C$2:$C$701,C55)</f>
        <v>81</v>
      </c>
      <c r="F55" s="2">
        <f>SUMIFS(WEEK_DAILY!$F$2:$F$701,WEEK_DAILY!$A$2:$A$701,A55,WEEK_DAILY!$C$2:$C$701,C55)</f>
        <v>66</v>
      </c>
      <c r="G55" s="3">
        <f t="shared" si="2"/>
        <v>11.571428571428571</v>
      </c>
      <c r="H55" s="3">
        <f>SUMIFS(WEEK_DAILY!$G$2:$G$701,WEEK_DAILY!$A$2:$A$701,A55,WEEK_DAILY!$C$2:$C$701,C55)/7</f>
        <v>209.99210952380949</v>
      </c>
      <c r="I55" s="3">
        <f>IFERROR(AVERAGEIFS(WEEK_DAILY!$H$2:$H$701,WEEK_DAILY!$A$2:$A$701,A55,WEEK_DAILY!$C$2:$C$701,C55,WEEK_DAILY!$H$2:$H$701,"&lt;&gt;"),"")</f>
        <v>8.15553404928405</v>
      </c>
      <c r="J55" s="3">
        <f>IFERROR(AVERAGEIFS(WEEK_DAILY!$I$2:$I$701,WEEK_DAILY!$A$2:$A$701,A55,WEEK_DAILY!$C$2:$C$701,C55,WEEK_DAILY!$I$2:$I$701,"&lt;&gt;"),"")</f>
        <v>34.805364357864356</v>
      </c>
      <c r="K55" s="3">
        <f>IF(F55&gt;=3,AVERAGEIFS(sessions.csv!$L$2:$L$10135,sessions.csv!$A$2:$A$10135,A55,sessions.csv!$D$2:$D$10135,C55,sessions.csv!$N$2:$N$10135,"RELIABLE"),"")</f>
        <v>53.001818181818187</v>
      </c>
      <c r="L55" s="3">
        <f>SUMIFS(doomscrolling_scale.csv!$E$2:$E$101,doomscrolling_scale.csv!$A$2:$A$101,A55,doomscrolling_scale.csv!$C$2:$C$101,C55)+SUMIFS(doomscrolling_scale.csv!$F$2:$F$101,doomscrolling_scale.csv!$A$2:$A$101,A55,doomscrolling_scale.csv!$C$2:$C$101,C55)+SUMIFS(doomscrolling_scale.csv!$G$2:$G$101,doomscrolling_scale.csv!$A$2:$A$101,A55,doomscrolling_scale.csv!$C$2:$C$101,C55)+SUMIFS(doomscrolling_scale.csv!$H$2:$H$101,doomscrolling_scale.csv!$A$2:$A$101,A55,doomscrolling_scale.csv!$C$2:$C$101,C55)</f>
        <v>13</v>
      </c>
      <c r="M55" s="2" t="str">
        <f t="shared" si="3"/>
        <v>DSI eligible</v>
      </c>
    </row>
    <row r="56" spans="1:13" ht="16" customHeight="1" x14ac:dyDescent="0.2">
      <c r="A56" s="2" t="s">
        <v>51</v>
      </c>
      <c r="B56" s="2" t="str">
        <f>INDEX(WEEK_DAILY!$B$2:$B$701,MATCH(A56,WEEK_DAILY!$A$2:$A$701,0))</f>
        <v>CONTROL</v>
      </c>
      <c r="C56" s="2">
        <v>1</v>
      </c>
      <c r="D56" s="2">
        <f>COUNTIFS(WEEK_DAILY!$A$2:$A$701,A56,WEEK_DAILY!$C$2:$C$701,C56,WEEK_DAILY!$E$2:$E$701,"&gt;0")</f>
        <v>7</v>
      </c>
      <c r="E56" s="2">
        <f>SUMIFS(WEEK_DAILY!$E$2:$E$701,WEEK_DAILY!$A$2:$A$701,A56,WEEK_DAILY!$C$2:$C$701,C56)</f>
        <v>102</v>
      </c>
      <c r="F56" s="2">
        <f>SUMIFS(WEEK_DAILY!$F$2:$F$701,WEEK_DAILY!$A$2:$A$701,A56,WEEK_DAILY!$C$2:$C$701,C56)</f>
        <v>92</v>
      </c>
      <c r="G56" s="3">
        <f t="shared" si="2"/>
        <v>14.571428571428571</v>
      </c>
      <c r="H56" s="3">
        <f>SUMIFS(WEEK_DAILY!$G$2:$G$701,WEEK_DAILY!$A$2:$A$701,A56,WEEK_DAILY!$C$2:$C$701,C56)/7</f>
        <v>315.97656428571429</v>
      </c>
      <c r="I56" s="3">
        <f>IFERROR(AVERAGEIFS(WEEK_DAILY!$H$2:$H$701,WEEK_DAILY!$A$2:$A$701,A56,WEEK_DAILY!$C$2:$C$701,C56,WEEK_DAILY!$H$2:$H$701,"&lt;&gt;"),"")</f>
        <v>8.8382179879644163</v>
      </c>
      <c r="J56" s="3">
        <f>IFERROR(AVERAGEIFS(WEEK_DAILY!$I$2:$I$701,WEEK_DAILY!$A$2:$A$701,A56,WEEK_DAILY!$C$2:$C$701,C56,WEEK_DAILY!$I$2:$I$701,"&lt;&gt;"),"")</f>
        <v>40.605659340659336</v>
      </c>
      <c r="K56" s="3">
        <f>IF(F56&gt;=3,AVERAGEIFS(sessions.csv!$L$2:$L$10135,sessions.csv!$A$2:$A$10135,A56,sessions.csv!$D$2:$D$10135,C56,sessions.csv!$N$2:$N$10135,"RELIABLE"),"")</f>
        <v>58.87467391304348</v>
      </c>
      <c r="L56" s="3">
        <f>SUMIFS(doomscrolling_scale.csv!$E$2:$E$101,doomscrolling_scale.csv!$A$2:$A$101,A56,doomscrolling_scale.csv!$C$2:$C$101,C56)+SUMIFS(doomscrolling_scale.csv!$F$2:$F$101,doomscrolling_scale.csv!$A$2:$A$101,A56,doomscrolling_scale.csv!$C$2:$C$101,C56)+SUMIFS(doomscrolling_scale.csv!$G$2:$G$101,doomscrolling_scale.csv!$A$2:$A$101,A56,doomscrolling_scale.csv!$C$2:$C$101,C56)+SUMIFS(doomscrolling_scale.csv!$H$2:$H$101,doomscrolling_scale.csv!$A$2:$A$101,A56,doomscrolling_scale.csv!$C$2:$C$101,C56)</f>
        <v>16</v>
      </c>
      <c r="M56" s="2" t="str">
        <f t="shared" si="3"/>
        <v>DSI eligible</v>
      </c>
    </row>
    <row r="57" spans="1:13" ht="16" customHeight="1" x14ac:dyDescent="0.2">
      <c r="A57" s="2" t="s">
        <v>51</v>
      </c>
      <c r="B57" s="2" t="str">
        <f>INDEX(WEEK_DAILY!$B$2:$B$701,MATCH(A57,WEEK_DAILY!$A$2:$A$701,0))</f>
        <v>CONTROL</v>
      </c>
      <c r="C57" s="2">
        <v>2</v>
      </c>
      <c r="D57" s="2">
        <f>COUNTIFS(WEEK_DAILY!$A$2:$A$701,A57,WEEK_DAILY!$C$2:$C$701,C57,WEEK_DAILY!$E$2:$E$701,"&gt;0")</f>
        <v>7</v>
      </c>
      <c r="E57" s="2">
        <f>SUMIFS(WEEK_DAILY!$E$2:$E$701,WEEK_DAILY!$A$2:$A$701,A57,WEEK_DAILY!$C$2:$C$701,C57)</f>
        <v>102</v>
      </c>
      <c r="F57" s="2">
        <f>SUMIFS(WEEK_DAILY!$F$2:$F$701,WEEK_DAILY!$A$2:$A$701,A57,WEEK_DAILY!$C$2:$C$701,C57)</f>
        <v>89</v>
      </c>
      <c r="G57" s="3">
        <f t="shared" si="2"/>
        <v>14.571428571428571</v>
      </c>
      <c r="H57" s="3">
        <f>SUMIFS(WEEK_DAILY!$G$2:$G$701,WEEK_DAILY!$A$2:$A$701,A57,WEEK_DAILY!$C$2:$C$701,C57)/7</f>
        <v>314.9067</v>
      </c>
      <c r="I57" s="3">
        <f>IFERROR(AVERAGEIFS(WEEK_DAILY!$H$2:$H$701,WEEK_DAILY!$A$2:$A$701,A57,WEEK_DAILY!$C$2:$C$701,C57,WEEK_DAILY!$H$2:$H$701,"&lt;&gt;"),"")</f>
        <v>8.8217441588173724</v>
      </c>
      <c r="J57" s="3">
        <f>IFERROR(AVERAGEIFS(WEEK_DAILY!$I$2:$I$701,WEEK_DAILY!$A$2:$A$701,A57,WEEK_DAILY!$C$2:$C$701,C57,WEEK_DAILY!$I$2:$I$701,"&lt;&gt;"),"")</f>
        <v>40.188742281527993</v>
      </c>
      <c r="K57" s="3">
        <f>IF(F57&gt;=3,AVERAGEIFS(sessions.csv!$L$2:$L$10135,sessions.csv!$A$2:$A$10135,A57,sessions.csv!$D$2:$D$10135,C57,sessions.csv!$N$2:$N$10135,"RELIABLE"),"")</f>
        <v>58.52134831460674</v>
      </c>
      <c r="L57" s="3">
        <f>SUMIFS(doomscrolling_scale.csv!$E$2:$E$101,doomscrolling_scale.csv!$A$2:$A$101,A57,doomscrolling_scale.csv!$C$2:$C$101,C57)+SUMIFS(doomscrolling_scale.csv!$F$2:$F$101,doomscrolling_scale.csv!$A$2:$A$101,A57,doomscrolling_scale.csv!$C$2:$C$101,C57)+SUMIFS(doomscrolling_scale.csv!$G$2:$G$101,doomscrolling_scale.csv!$A$2:$A$101,A57,doomscrolling_scale.csv!$C$2:$C$101,C57)+SUMIFS(doomscrolling_scale.csv!$H$2:$H$101,doomscrolling_scale.csv!$A$2:$A$101,A57,doomscrolling_scale.csv!$C$2:$C$101,C57)</f>
        <v>16</v>
      </c>
      <c r="M57" s="2" t="str">
        <f t="shared" si="3"/>
        <v>DSI eligible</v>
      </c>
    </row>
    <row r="58" spans="1:13" ht="32" customHeight="1" x14ac:dyDescent="0.2">
      <c r="A58" s="2" t="s">
        <v>52</v>
      </c>
      <c r="B58" s="2" t="str">
        <f>INDEX(WEEK_DAILY!$B$2:$B$701,MATCH(A58,WEEK_DAILY!$A$2:$A$701,0))</f>
        <v>INTERVENTION</v>
      </c>
      <c r="C58" s="2">
        <v>1</v>
      </c>
      <c r="D58" s="2">
        <f>COUNTIFS(WEEK_DAILY!$A$2:$A$701,A58,WEEK_DAILY!$C$2:$C$701,C58,WEEK_DAILY!$E$2:$E$701,"&gt;0")</f>
        <v>7</v>
      </c>
      <c r="E58" s="2">
        <f>SUMIFS(WEEK_DAILY!$E$2:$E$701,WEEK_DAILY!$A$2:$A$701,A58,WEEK_DAILY!$C$2:$C$701,C58)</f>
        <v>109</v>
      </c>
      <c r="F58" s="2">
        <f>SUMIFS(WEEK_DAILY!$F$2:$F$701,WEEK_DAILY!$A$2:$A$701,A58,WEEK_DAILY!$C$2:$C$701,C58)</f>
        <v>98</v>
      </c>
      <c r="G58" s="3">
        <f t="shared" si="2"/>
        <v>15.571428571428571</v>
      </c>
      <c r="H58" s="3">
        <f>SUMIFS(WEEK_DAILY!$G$2:$G$701,WEEK_DAILY!$A$2:$A$701,A58,WEEK_DAILY!$C$2:$C$701,C58)/7</f>
        <v>334.98599761904768</v>
      </c>
      <c r="I58" s="3">
        <f>IFERROR(AVERAGEIFS(WEEK_DAILY!$H$2:$H$701,WEEK_DAILY!$A$2:$A$701,A58,WEEK_DAILY!$C$2:$C$701,C58,WEEK_DAILY!$H$2:$H$701,"&lt;&gt;"),"")</f>
        <v>8.657030707282912</v>
      </c>
      <c r="J58" s="3">
        <f>IFERROR(AVERAGEIFS(WEEK_DAILY!$I$2:$I$701,WEEK_DAILY!$A$2:$A$701,A58,WEEK_DAILY!$C$2:$C$701,C58,WEEK_DAILY!$I$2:$I$701,"&lt;&gt;"),"")</f>
        <v>40.250321131249713</v>
      </c>
      <c r="K58" s="3">
        <f>IF(F58&gt;=3,AVERAGEIFS(sessions.csv!$L$2:$L$10135,sessions.csv!$A$2:$A$10135,A58,sessions.csv!$D$2:$D$10135,C58,sessions.csv!$N$2:$N$10135,"RELIABLE"),"")</f>
        <v>58.382959183673506</v>
      </c>
      <c r="L58" s="3">
        <f>SUMIFS(doomscrolling_scale.csv!$E$2:$E$101,doomscrolling_scale.csv!$A$2:$A$101,A58,doomscrolling_scale.csv!$C$2:$C$101,C58)+SUMIFS(doomscrolling_scale.csv!$F$2:$F$101,doomscrolling_scale.csv!$A$2:$A$101,A58,doomscrolling_scale.csv!$C$2:$C$101,C58)+SUMIFS(doomscrolling_scale.csv!$G$2:$G$101,doomscrolling_scale.csv!$A$2:$A$101,A58,doomscrolling_scale.csv!$C$2:$C$101,C58)+SUMIFS(doomscrolling_scale.csv!$H$2:$H$101,doomscrolling_scale.csv!$A$2:$A$101,A58,doomscrolling_scale.csv!$C$2:$C$101,C58)</f>
        <v>17</v>
      </c>
      <c r="M58" s="2" t="str">
        <f t="shared" si="3"/>
        <v>DSI eligible</v>
      </c>
    </row>
    <row r="59" spans="1:13" ht="32" customHeight="1" x14ac:dyDescent="0.2">
      <c r="A59" s="2" t="s">
        <v>52</v>
      </c>
      <c r="B59" s="2" t="str">
        <f>INDEX(WEEK_DAILY!$B$2:$B$701,MATCH(A59,WEEK_DAILY!$A$2:$A$701,0))</f>
        <v>INTERVENTION</v>
      </c>
      <c r="C59" s="2">
        <v>2</v>
      </c>
      <c r="D59" s="2">
        <f>COUNTIFS(WEEK_DAILY!$A$2:$A$701,A59,WEEK_DAILY!$C$2:$C$701,C59,WEEK_DAILY!$E$2:$E$701,"&gt;0")</f>
        <v>7</v>
      </c>
      <c r="E59" s="2">
        <f>SUMIFS(WEEK_DAILY!$E$2:$E$701,WEEK_DAILY!$A$2:$A$701,A59,WEEK_DAILY!$C$2:$C$701,C59)</f>
        <v>95</v>
      </c>
      <c r="F59" s="2">
        <f>SUMIFS(WEEK_DAILY!$F$2:$F$701,WEEK_DAILY!$A$2:$A$701,A59,WEEK_DAILY!$C$2:$C$701,C59)</f>
        <v>89</v>
      </c>
      <c r="G59" s="3">
        <f t="shared" si="2"/>
        <v>13.571428571428571</v>
      </c>
      <c r="H59" s="3">
        <f>SUMIFS(WEEK_DAILY!$G$2:$G$701,WEEK_DAILY!$A$2:$A$701,A59,WEEK_DAILY!$C$2:$C$701,C59)/7</f>
        <v>248.16247142857142</v>
      </c>
      <c r="I59" s="3">
        <f>IFERROR(AVERAGEIFS(WEEK_DAILY!$H$2:$H$701,WEEK_DAILY!$A$2:$A$701,A59,WEEK_DAILY!$C$2:$C$701,C59,WEEK_DAILY!$H$2:$H$701,"&lt;&gt;"),"")</f>
        <v>8.030966797488226</v>
      </c>
      <c r="J59" s="3">
        <f>IFERROR(AVERAGEIFS(WEEK_DAILY!$I$2:$I$701,WEEK_DAILY!$A$2:$A$701,A59,WEEK_DAILY!$C$2:$C$701,C59,WEEK_DAILY!$I$2:$I$701,"&lt;&gt;"),"")</f>
        <v>35.398773607345042</v>
      </c>
      <c r="K59" s="3">
        <f>IF(F59&gt;=3,AVERAGEIFS(sessions.csv!$L$2:$L$10135,sessions.csv!$A$2:$A$10135,A59,sessions.csv!$D$2:$D$10135,C59,sessions.csv!$N$2:$N$10135,"RELIABLE"),"")</f>
        <v>53.36370786516855</v>
      </c>
      <c r="L59" s="3">
        <f>SUMIFS(doomscrolling_scale.csv!$E$2:$E$101,doomscrolling_scale.csv!$A$2:$A$101,A59,doomscrolling_scale.csv!$C$2:$C$101,C59)+SUMIFS(doomscrolling_scale.csv!$F$2:$F$101,doomscrolling_scale.csv!$A$2:$A$101,A59,doomscrolling_scale.csv!$C$2:$C$101,C59)+SUMIFS(doomscrolling_scale.csv!$G$2:$G$101,doomscrolling_scale.csv!$A$2:$A$101,A59,doomscrolling_scale.csv!$C$2:$C$101,C59)+SUMIFS(doomscrolling_scale.csv!$H$2:$H$101,doomscrolling_scale.csv!$A$2:$A$101,A59,doomscrolling_scale.csv!$C$2:$C$101,C59)</f>
        <v>15</v>
      </c>
      <c r="M59" s="2" t="str">
        <f t="shared" si="3"/>
        <v>DSI eligible</v>
      </c>
    </row>
    <row r="60" spans="1:13" ht="16" customHeight="1" x14ac:dyDescent="0.2">
      <c r="A60" s="2" t="s">
        <v>53</v>
      </c>
      <c r="B60" s="2" t="str">
        <f>INDEX(WEEK_DAILY!$B$2:$B$701,MATCH(A60,WEEK_DAILY!$A$2:$A$701,0))</f>
        <v>CONTROL</v>
      </c>
      <c r="C60" s="2">
        <v>1</v>
      </c>
      <c r="D60" s="2">
        <f>COUNTIFS(WEEK_DAILY!$A$2:$A$701,A60,WEEK_DAILY!$C$2:$C$701,C60,WEEK_DAILY!$E$2:$E$701,"&gt;0")</f>
        <v>7</v>
      </c>
      <c r="E60" s="2">
        <f>SUMIFS(WEEK_DAILY!$E$2:$E$701,WEEK_DAILY!$A$2:$A$701,A60,WEEK_DAILY!$C$2:$C$701,C60)</f>
        <v>81</v>
      </c>
      <c r="F60" s="2">
        <f>SUMIFS(WEEK_DAILY!$F$2:$F$701,WEEK_DAILY!$A$2:$A$701,A60,WEEK_DAILY!$C$2:$C$701,C60)</f>
        <v>70</v>
      </c>
      <c r="G60" s="3">
        <f t="shared" si="2"/>
        <v>11.571428571428571</v>
      </c>
      <c r="H60" s="3">
        <f>SUMIFS(WEEK_DAILY!$G$2:$G$701,WEEK_DAILY!$A$2:$A$701,A60,WEEK_DAILY!$C$2:$C$701,C60)/7</f>
        <v>243.2662</v>
      </c>
      <c r="I60" s="3">
        <f>IFERROR(AVERAGEIFS(WEEK_DAILY!$H$2:$H$701,WEEK_DAILY!$A$2:$A$701,A60,WEEK_DAILY!$C$2:$C$701,C60,WEEK_DAILY!$H$2:$H$701,"&lt;&gt;"),"")</f>
        <v>8.6835058941058936</v>
      </c>
      <c r="J60" s="3">
        <f>IFERROR(AVERAGEIFS(WEEK_DAILY!$I$2:$I$701,WEEK_DAILY!$A$2:$A$701,A60,WEEK_DAILY!$C$2:$C$701,C60,WEEK_DAILY!$I$2:$I$701,"&lt;&gt;"),"")</f>
        <v>40.582477994227993</v>
      </c>
      <c r="K60" s="3">
        <f>IF(F60&gt;=3,AVERAGEIFS(sessions.csv!$L$2:$L$10135,sessions.csv!$A$2:$A$10135,A60,sessions.csv!$D$2:$D$10135,C60,sessions.csv!$N$2:$N$10135,"RELIABLE"),"")</f>
        <v>58.134142857142841</v>
      </c>
      <c r="L60" s="3">
        <f>SUMIFS(doomscrolling_scale.csv!$E$2:$E$101,doomscrolling_scale.csv!$A$2:$A$101,A60,doomscrolling_scale.csv!$C$2:$C$101,C60)+SUMIFS(doomscrolling_scale.csv!$F$2:$F$101,doomscrolling_scale.csv!$A$2:$A$101,A60,doomscrolling_scale.csv!$C$2:$C$101,C60)+SUMIFS(doomscrolling_scale.csv!$G$2:$G$101,doomscrolling_scale.csv!$A$2:$A$101,A60,doomscrolling_scale.csv!$C$2:$C$101,C60)+SUMIFS(doomscrolling_scale.csv!$H$2:$H$101,doomscrolling_scale.csv!$A$2:$A$101,A60,doomscrolling_scale.csv!$C$2:$C$101,C60)</f>
        <v>13</v>
      </c>
      <c r="M60" s="2" t="str">
        <f t="shared" si="3"/>
        <v>DSI eligible</v>
      </c>
    </row>
    <row r="61" spans="1:13" ht="16" customHeight="1" x14ac:dyDescent="0.2">
      <c r="A61" s="2" t="s">
        <v>53</v>
      </c>
      <c r="B61" s="2" t="str">
        <f>INDEX(WEEK_DAILY!$B$2:$B$701,MATCH(A61,WEEK_DAILY!$A$2:$A$701,0))</f>
        <v>CONTROL</v>
      </c>
      <c r="C61" s="2">
        <v>2</v>
      </c>
      <c r="D61" s="2">
        <f>COUNTIFS(WEEK_DAILY!$A$2:$A$701,A61,WEEK_DAILY!$C$2:$C$701,C61,WEEK_DAILY!$E$2:$E$701,"&gt;0")</f>
        <v>7</v>
      </c>
      <c r="E61" s="2">
        <f>SUMIFS(WEEK_DAILY!$E$2:$E$701,WEEK_DAILY!$A$2:$A$701,A61,WEEK_DAILY!$C$2:$C$701,C61)</f>
        <v>75</v>
      </c>
      <c r="F61" s="2">
        <f>SUMIFS(WEEK_DAILY!$F$2:$F$701,WEEK_DAILY!$A$2:$A$701,A61,WEEK_DAILY!$C$2:$C$701,C61)</f>
        <v>67</v>
      </c>
      <c r="G61" s="3">
        <f t="shared" si="2"/>
        <v>10.714285714285714</v>
      </c>
      <c r="H61" s="3">
        <f>SUMIFS(WEEK_DAILY!$G$2:$G$701,WEEK_DAILY!$A$2:$A$701,A61,WEEK_DAILY!$C$2:$C$701,C61)/7</f>
        <v>223.67257142857144</v>
      </c>
      <c r="I61" s="3">
        <f>IFERROR(AVERAGEIFS(WEEK_DAILY!$H$2:$H$701,WEEK_DAILY!$A$2:$A$701,A61,WEEK_DAILY!$C$2:$C$701,C61,WEEK_DAILY!$H$2:$H$701,"&lt;&gt;"),"")</f>
        <v>8.5900376623376626</v>
      </c>
      <c r="J61" s="3">
        <f>IFERROR(AVERAGEIFS(WEEK_DAILY!$I$2:$I$701,WEEK_DAILY!$A$2:$A$701,A61,WEEK_DAILY!$C$2:$C$701,C61,WEEK_DAILY!$I$2:$I$701,"&lt;&gt;"),"")</f>
        <v>39.865327561327554</v>
      </c>
      <c r="K61" s="3">
        <f>IF(F61&gt;=3,AVERAGEIFS(sessions.csv!$L$2:$L$10135,sessions.csv!$A$2:$A$10135,A61,sessions.csv!$D$2:$D$10135,C61,sessions.csv!$N$2:$N$10135,"RELIABLE"),"")</f>
        <v>57.392985074626871</v>
      </c>
      <c r="L61" s="3">
        <f>SUMIFS(doomscrolling_scale.csv!$E$2:$E$101,doomscrolling_scale.csv!$A$2:$A$101,A61,doomscrolling_scale.csv!$C$2:$C$101,C61)+SUMIFS(doomscrolling_scale.csv!$F$2:$F$101,doomscrolling_scale.csv!$A$2:$A$101,A61,doomscrolling_scale.csv!$C$2:$C$101,C61)+SUMIFS(doomscrolling_scale.csv!$G$2:$G$101,doomscrolling_scale.csv!$A$2:$A$101,A61,doomscrolling_scale.csv!$C$2:$C$101,C61)+SUMIFS(doomscrolling_scale.csv!$H$2:$H$101,doomscrolling_scale.csv!$A$2:$A$101,A61,doomscrolling_scale.csv!$C$2:$C$101,C61)</f>
        <v>12</v>
      </c>
      <c r="M61" s="2" t="str">
        <f t="shared" si="3"/>
        <v>DSI eligible</v>
      </c>
    </row>
    <row r="62" spans="1:13" ht="32" customHeight="1" x14ac:dyDescent="0.2">
      <c r="A62" s="2" t="s">
        <v>54</v>
      </c>
      <c r="B62" s="2" t="str">
        <f>INDEX(WEEK_DAILY!$B$2:$B$701,MATCH(A62,WEEK_DAILY!$A$2:$A$701,0))</f>
        <v>INTERVENTION</v>
      </c>
      <c r="C62" s="2">
        <v>1</v>
      </c>
      <c r="D62" s="2">
        <f>COUNTIFS(WEEK_DAILY!$A$2:$A$701,A62,WEEK_DAILY!$C$2:$C$701,C62,WEEK_DAILY!$E$2:$E$701,"&gt;0")</f>
        <v>7</v>
      </c>
      <c r="E62" s="2">
        <f>SUMIFS(WEEK_DAILY!$E$2:$E$701,WEEK_DAILY!$A$2:$A$701,A62,WEEK_DAILY!$C$2:$C$701,C62)</f>
        <v>88</v>
      </c>
      <c r="F62" s="2">
        <f>SUMIFS(WEEK_DAILY!$F$2:$F$701,WEEK_DAILY!$A$2:$A$701,A62,WEEK_DAILY!$C$2:$C$701,C62)</f>
        <v>78</v>
      </c>
      <c r="G62" s="3">
        <f t="shared" si="2"/>
        <v>12.571428571428571</v>
      </c>
      <c r="H62" s="3">
        <f>SUMIFS(WEEK_DAILY!$G$2:$G$701,WEEK_DAILY!$A$2:$A$701,A62,WEEK_DAILY!$C$2:$C$701,C62)/7</f>
        <v>263.66781190476189</v>
      </c>
      <c r="I62" s="3">
        <f>IFERROR(AVERAGEIFS(WEEK_DAILY!$H$2:$H$701,WEEK_DAILY!$A$2:$A$701,A62,WEEK_DAILY!$C$2:$C$701,C62,WEEK_DAILY!$H$2:$H$701,"&lt;&gt;"),"")</f>
        <v>8.6225492364778091</v>
      </c>
      <c r="J62" s="3">
        <f>IFERROR(AVERAGEIFS(WEEK_DAILY!$I$2:$I$701,WEEK_DAILY!$A$2:$A$701,A62,WEEK_DAILY!$C$2:$C$701,C62,WEEK_DAILY!$I$2:$I$701,"&lt;&gt;"),"")</f>
        <v>40.122279276279279</v>
      </c>
      <c r="K62" s="3">
        <f>IF(F62&gt;=3,AVERAGEIFS(sessions.csv!$L$2:$L$10135,sessions.csv!$A$2:$A$10135,A62,sessions.csv!$D$2:$D$10135,C62,sessions.csv!$N$2:$N$10135,"RELIABLE"),"")</f>
        <v>57.998717948717946</v>
      </c>
      <c r="L62" s="3">
        <f>SUMIFS(doomscrolling_scale.csv!$E$2:$E$101,doomscrolling_scale.csv!$A$2:$A$101,A62,doomscrolling_scale.csv!$C$2:$C$101,C62)+SUMIFS(doomscrolling_scale.csv!$F$2:$F$101,doomscrolling_scale.csv!$A$2:$A$101,A62,doomscrolling_scale.csv!$C$2:$C$101,C62)+SUMIFS(doomscrolling_scale.csv!$G$2:$G$101,doomscrolling_scale.csv!$A$2:$A$101,A62,doomscrolling_scale.csv!$C$2:$C$101,C62)+SUMIFS(doomscrolling_scale.csv!$H$2:$H$101,doomscrolling_scale.csv!$A$2:$A$101,A62,doomscrolling_scale.csv!$C$2:$C$101,C62)</f>
        <v>14</v>
      </c>
      <c r="M62" s="2" t="str">
        <f t="shared" si="3"/>
        <v>DSI eligible</v>
      </c>
    </row>
    <row r="63" spans="1:13" ht="32" customHeight="1" x14ac:dyDescent="0.2">
      <c r="A63" s="2" t="s">
        <v>54</v>
      </c>
      <c r="B63" s="2" t="str">
        <f>INDEX(WEEK_DAILY!$B$2:$B$701,MATCH(A63,WEEK_DAILY!$A$2:$A$701,0))</f>
        <v>INTERVENTION</v>
      </c>
      <c r="C63" s="2">
        <v>2</v>
      </c>
      <c r="D63" s="2">
        <f>COUNTIFS(WEEK_DAILY!$A$2:$A$701,A63,WEEK_DAILY!$C$2:$C$701,C63,WEEK_DAILY!$E$2:$E$701,"&gt;0")</f>
        <v>7</v>
      </c>
      <c r="E63" s="2">
        <f>SUMIFS(WEEK_DAILY!$E$2:$E$701,WEEK_DAILY!$A$2:$A$701,A63,WEEK_DAILY!$C$2:$C$701,C63)</f>
        <v>75</v>
      </c>
      <c r="F63" s="2">
        <f>SUMIFS(WEEK_DAILY!$F$2:$F$701,WEEK_DAILY!$A$2:$A$701,A63,WEEK_DAILY!$C$2:$C$701,C63)</f>
        <v>63</v>
      </c>
      <c r="G63" s="3">
        <f t="shared" si="2"/>
        <v>10.714285714285714</v>
      </c>
      <c r="H63" s="3">
        <f>SUMIFS(WEEK_DAILY!$G$2:$G$701,WEEK_DAILY!$A$2:$A$701,A63,WEEK_DAILY!$C$2:$C$701,C63)/7</f>
        <v>192.65144285714285</v>
      </c>
      <c r="I63" s="3">
        <f>IFERROR(AVERAGEIFS(WEEK_DAILY!$H$2:$H$701,WEEK_DAILY!$A$2:$A$701,A63,WEEK_DAILY!$C$2:$C$701,C63,WEEK_DAILY!$H$2:$H$701,"&lt;&gt;"),"")</f>
        <v>7.9296956709956703</v>
      </c>
      <c r="J63" s="3">
        <f>IFERROR(AVERAGEIFS(WEEK_DAILY!$I$2:$I$701,WEEK_DAILY!$A$2:$A$701,A63,WEEK_DAILY!$C$2:$C$701,C63,WEEK_DAILY!$I$2:$I$701,"&lt;&gt;"),"")</f>
        <v>35.017063492063485</v>
      </c>
      <c r="K63" s="3">
        <f>IF(F63&gt;=3,AVERAGEIFS(sessions.csv!$L$2:$L$10135,sessions.csv!$A$2:$A$10135,A63,sessions.csv!$D$2:$D$10135,C63,sessions.csv!$N$2:$N$10135,"RELIABLE"),"")</f>
        <v>52.840634920634933</v>
      </c>
      <c r="L63" s="3">
        <f>SUMIFS(doomscrolling_scale.csv!$E$2:$E$101,doomscrolling_scale.csv!$A$2:$A$101,A63,doomscrolling_scale.csv!$C$2:$C$101,C63)+SUMIFS(doomscrolling_scale.csv!$F$2:$F$101,doomscrolling_scale.csv!$A$2:$A$101,A63,doomscrolling_scale.csv!$C$2:$C$101,C63)+SUMIFS(doomscrolling_scale.csv!$G$2:$G$101,doomscrolling_scale.csv!$A$2:$A$101,A63,doomscrolling_scale.csv!$C$2:$C$101,C63)+SUMIFS(doomscrolling_scale.csv!$H$2:$H$101,doomscrolling_scale.csv!$A$2:$A$101,A63,doomscrolling_scale.csv!$C$2:$C$101,C63)</f>
        <v>12</v>
      </c>
      <c r="M63" s="2" t="str">
        <f t="shared" si="3"/>
        <v>DSI eligible</v>
      </c>
    </row>
    <row r="64" spans="1:13" ht="16" customHeight="1" x14ac:dyDescent="0.2">
      <c r="A64" s="2" t="s">
        <v>55</v>
      </c>
      <c r="B64" s="2" t="str">
        <f>INDEX(WEEK_DAILY!$B$2:$B$701,MATCH(A64,WEEK_DAILY!$A$2:$A$701,0))</f>
        <v>CONTROL</v>
      </c>
      <c r="C64" s="2">
        <v>1</v>
      </c>
      <c r="D64" s="2">
        <f>COUNTIFS(WEEK_DAILY!$A$2:$A$701,A64,WEEK_DAILY!$C$2:$C$701,C64,WEEK_DAILY!$E$2:$E$701,"&gt;0")</f>
        <v>7</v>
      </c>
      <c r="E64" s="2">
        <f>SUMIFS(WEEK_DAILY!$E$2:$E$701,WEEK_DAILY!$A$2:$A$701,A64,WEEK_DAILY!$C$2:$C$701,C64)</f>
        <v>95</v>
      </c>
      <c r="F64" s="2">
        <f>SUMIFS(WEEK_DAILY!$F$2:$F$701,WEEK_DAILY!$A$2:$A$701,A64,WEEK_DAILY!$C$2:$C$701,C64)</f>
        <v>79</v>
      </c>
      <c r="G64" s="3">
        <f t="shared" si="2"/>
        <v>13.571428571428571</v>
      </c>
      <c r="H64" s="3">
        <f>SUMIFS(WEEK_DAILY!$G$2:$G$701,WEEK_DAILY!$A$2:$A$701,A64,WEEK_DAILY!$C$2:$C$701,C64)/7</f>
        <v>283.10070952380954</v>
      </c>
      <c r="I64" s="3">
        <f>IFERROR(AVERAGEIFS(WEEK_DAILY!$H$2:$H$701,WEEK_DAILY!$A$2:$A$701,A64,WEEK_DAILY!$C$2:$C$701,C64,WEEK_DAILY!$H$2:$H$701,"&lt;&gt;"),"")</f>
        <v>8.5378094191522766</v>
      </c>
      <c r="J64" s="3">
        <f>IFERROR(AVERAGEIFS(WEEK_DAILY!$I$2:$I$701,WEEK_DAILY!$A$2:$A$701,A64,WEEK_DAILY!$C$2:$C$701,C64,WEEK_DAILY!$I$2:$I$701,"&lt;&gt;"),"")</f>
        <v>39.649147852147848</v>
      </c>
      <c r="K64" s="3">
        <f>IF(F64&gt;=3,AVERAGEIFS(sessions.csv!$L$2:$L$10135,sessions.csv!$A$2:$A$10135,A64,sessions.csv!$D$2:$D$10135,C64,sessions.csv!$N$2:$N$10135,"RELIABLE"),"")</f>
        <v>57.406075949367079</v>
      </c>
      <c r="L64" s="3">
        <f>SUMIFS(doomscrolling_scale.csv!$E$2:$E$101,doomscrolling_scale.csv!$A$2:$A$101,A64,doomscrolling_scale.csv!$C$2:$C$101,C64)+SUMIFS(doomscrolling_scale.csv!$F$2:$F$101,doomscrolling_scale.csv!$A$2:$A$101,A64,doomscrolling_scale.csv!$C$2:$C$101,C64)+SUMIFS(doomscrolling_scale.csv!$G$2:$G$101,doomscrolling_scale.csv!$A$2:$A$101,A64,doomscrolling_scale.csv!$C$2:$C$101,C64)+SUMIFS(doomscrolling_scale.csv!$H$2:$H$101,doomscrolling_scale.csv!$A$2:$A$101,A64,doomscrolling_scale.csv!$C$2:$C$101,C64)</f>
        <v>15</v>
      </c>
      <c r="M64" s="2" t="str">
        <f t="shared" si="3"/>
        <v>DSI eligible</v>
      </c>
    </row>
    <row r="65" spans="1:13" ht="16" customHeight="1" x14ac:dyDescent="0.2">
      <c r="A65" s="2" t="s">
        <v>55</v>
      </c>
      <c r="B65" s="2" t="str">
        <f>INDEX(WEEK_DAILY!$B$2:$B$701,MATCH(A65,WEEK_DAILY!$A$2:$A$701,0))</f>
        <v>CONTROL</v>
      </c>
      <c r="C65" s="2">
        <v>2</v>
      </c>
      <c r="D65" s="2">
        <f>COUNTIFS(WEEK_DAILY!$A$2:$A$701,A65,WEEK_DAILY!$C$2:$C$701,C65,WEEK_DAILY!$E$2:$E$701,"&gt;0")</f>
        <v>7</v>
      </c>
      <c r="E65" s="2">
        <f>SUMIFS(WEEK_DAILY!$E$2:$E$701,WEEK_DAILY!$A$2:$A$701,A65,WEEK_DAILY!$C$2:$C$701,C65)</f>
        <v>102</v>
      </c>
      <c r="F65" s="2">
        <f>SUMIFS(WEEK_DAILY!$F$2:$F$701,WEEK_DAILY!$A$2:$A$701,A65,WEEK_DAILY!$C$2:$C$701,C65)</f>
        <v>93</v>
      </c>
      <c r="G65" s="3">
        <f t="shared" si="2"/>
        <v>14.571428571428571</v>
      </c>
      <c r="H65" s="3">
        <f>SUMIFS(WEEK_DAILY!$G$2:$G$701,WEEK_DAILY!$A$2:$A$701,A65,WEEK_DAILY!$C$2:$C$701,C65)/7</f>
        <v>329.24074523809526</v>
      </c>
      <c r="I65" s="3">
        <f>IFERROR(AVERAGEIFS(WEEK_DAILY!$H$2:$H$701,WEEK_DAILY!$A$2:$A$701,A65,WEEK_DAILY!$C$2:$C$701,C65,WEEK_DAILY!$H$2:$H$701,"&lt;&gt;"),"")</f>
        <v>8.6850902799581373</v>
      </c>
      <c r="J65" s="3">
        <f>IFERROR(AVERAGEIFS(WEEK_DAILY!$I$2:$I$701,WEEK_DAILY!$A$2:$A$701,A65,WEEK_DAILY!$C$2:$C$701,C65,WEEK_DAILY!$I$2:$I$701,"&lt;&gt;"),"")</f>
        <v>41.085933399933403</v>
      </c>
      <c r="K65" s="3">
        <f>IF(F65&gt;=3,AVERAGEIFS(sessions.csv!$L$2:$L$10135,sessions.csv!$A$2:$A$10135,A65,sessions.csv!$D$2:$D$10135,C65,sessions.csv!$N$2:$N$10135,"RELIABLE"),"")</f>
        <v>59.412258064516131</v>
      </c>
      <c r="L65" s="3">
        <f>SUMIFS(doomscrolling_scale.csv!$E$2:$E$101,doomscrolling_scale.csv!$A$2:$A$101,A65,doomscrolling_scale.csv!$C$2:$C$101,C65)+SUMIFS(doomscrolling_scale.csv!$F$2:$F$101,doomscrolling_scale.csv!$A$2:$A$101,A65,doomscrolling_scale.csv!$C$2:$C$101,C65)+SUMIFS(doomscrolling_scale.csv!$G$2:$G$101,doomscrolling_scale.csv!$A$2:$A$101,A65,doomscrolling_scale.csv!$C$2:$C$101,C65)+SUMIFS(doomscrolling_scale.csv!$H$2:$H$101,doomscrolling_scale.csv!$A$2:$A$101,A65,doomscrolling_scale.csv!$C$2:$C$101,C65)</f>
        <v>16</v>
      </c>
      <c r="M65" s="2" t="str">
        <f t="shared" si="3"/>
        <v>DSI eligible</v>
      </c>
    </row>
    <row r="66" spans="1:13" ht="32" customHeight="1" x14ac:dyDescent="0.2">
      <c r="A66" s="2" t="s">
        <v>56</v>
      </c>
      <c r="B66" s="2" t="str">
        <f>INDEX(WEEK_DAILY!$B$2:$B$701,MATCH(A66,WEEK_DAILY!$A$2:$A$701,0))</f>
        <v>INTERVENTION</v>
      </c>
      <c r="C66" s="2">
        <v>1</v>
      </c>
      <c r="D66" s="2">
        <f>COUNTIFS(WEEK_DAILY!$A$2:$A$701,A66,WEEK_DAILY!$C$2:$C$701,C66,WEEK_DAILY!$E$2:$E$701,"&gt;0")</f>
        <v>7</v>
      </c>
      <c r="E66" s="2">
        <f>SUMIFS(WEEK_DAILY!$E$2:$E$701,WEEK_DAILY!$A$2:$A$701,A66,WEEK_DAILY!$C$2:$C$701,C66)</f>
        <v>102</v>
      </c>
      <c r="F66" s="2">
        <f>SUMIFS(WEEK_DAILY!$F$2:$F$701,WEEK_DAILY!$A$2:$A$701,A66,WEEK_DAILY!$C$2:$C$701,C66)</f>
        <v>89</v>
      </c>
      <c r="G66" s="3">
        <f t="shared" ref="G66:G101" si="4">E66/7</f>
        <v>14.571428571428571</v>
      </c>
      <c r="H66" s="3">
        <f>SUMIFS(WEEK_DAILY!$G$2:$G$701,WEEK_DAILY!$A$2:$A$701,A66,WEEK_DAILY!$C$2:$C$701,C66)/7</f>
        <v>313.78974285714287</v>
      </c>
      <c r="I66" s="3">
        <f>IFERROR(AVERAGEIFS(WEEK_DAILY!$H$2:$H$701,WEEK_DAILY!$A$2:$A$701,A66,WEEK_DAILY!$C$2:$C$701,C66,WEEK_DAILY!$H$2:$H$701,"&lt;&gt;"),"")</f>
        <v>8.7864680337519623</v>
      </c>
      <c r="J66" s="3">
        <f>IFERROR(AVERAGEIFS(WEEK_DAILY!$I$2:$I$701,WEEK_DAILY!$A$2:$A$701,A66,WEEK_DAILY!$C$2:$C$701,C66,WEEK_DAILY!$I$2:$I$701,"&lt;&gt;"),"")</f>
        <v>39.940218353075501</v>
      </c>
      <c r="K66" s="3">
        <f>IF(F66&gt;=3,AVERAGEIFS(sessions.csv!$L$2:$L$10135,sessions.csv!$A$2:$A$10135,A66,sessions.csv!$D$2:$D$10135,C66,sessions.csv!$N$2:$N$10135,"RELIABLE"),"")</f>
        <v>58.22831460674157</v>
      </c>
      <c r="L66" s="3">
        <f>SUMIFS(doomscrolling_scale.csv!$E$2:$E$101,doomscrolling_scale.csv!$A$2:$A$101,A66,doomscrolling_scale.csv!$C$2:$C$101,C66)+SUMIFS(doomscrolling_scale.csv!$F$2:$F$101,doomscrolling_scale.csv!$A$2:$A$101,A66,doomscrolling_scale.csv!$C$2:$C$101,C66)+SUMIFS(doomscrolling_scale.csv!$G$2:$G$101,doomscrolling_scale.csv!$A$2:$A$101,A66,doomscrolling_scale.csv!$C$2:$C$101,C66)+SUMIFS(doomscrolling_scale.csv!$H$2:$H$101,doomscrolling_scale.csv!$A$2:$A$101,A66,doomscrolling_scale.csv!$C$2:$C$101,C66)</f>
        <v>16</v>
      </c>
      <c r="M66" s="2" t="str">
        <f t="shared" ref="M66:M101" si="5">IF(F66&gt;=3,"DSI eligible","DSI excluded")</f>
        <v>DSI eligible</v>
      </c>
    </row>
    <row r="67" spans="1:13" ht="32" customHeight="1" x14ac:dyDescent="0.2">
      <c r="A67" s="2" t="s">
        <v>56</v>
      </c>
      <c r="B67" s="2" t="str">
        <f>INDEX(WEEK_DAILY!$B$2:$B$701,MATCH(A67,WEEK_DAILY!$A$2:$A$701,0))</f>
        <v>INTERVENTION</v>
      </c>
      <c r="C67" s="2">
        <v>2</v>
      </c>
      <c r="D67" s="2">
        <f>COUNTIFS(WEEK_DAILY!$A$2:$A$701,A67,WEEK_DAILY!$C$2:$C$701,C67,WEEK_DAILY!$E$2:$E$701,"&gt;0")</f>
        <v>7</v>
      </c>
      <c r="E67" s="2">
        <f>SUMIFS(WEEK_DAILY!$E$2:$E$701,WEEK_DAILY!$A$2:$A$701,A67,WEEK_DAILY!$C$2:$C$701,C67)</f>
        <v>109</v>
      </c>
      <c r="F67" s="2">
        <f>SUMIFS(WEEK_DAILY!$F$2:$F$701,WEEK_DAILY!$A$2:$A$701,A67,WEEK_DAILY!$C$2:$C$701,C67)</f>
        <v>91</v>
      </c>
      <c r="G67" s="3">
        <f t="shared" si="4"/>
        <v>15.571428571428571</v>
      </c>
      <c r="H67" s="3">
        <f>SUMIFS(WEEK_DAILY!$G$2:$G$701,WEEK_DAILY!$A$2:$A$701,A67,WEEK_DAILY!$C$2:$C$701,C67)/7</f>
        <v>346.33367619047618</v>
      </c>
      <c r="I67" s="3">
        <f>IFERROR(AVERAGEIFS(WEEK_DAILY!$H$2:$H$701,WEEK_DAILY!$A$2:$A$701,A67,WEEK_DAILY!$C$2:$C$701,C67,WEEK_DAILY!$H$2:$H$701,"&lt;&gt;"),"")</f>
        <v>8.8486404361744686</v>
      </c>
      <c r="J67" s="3">
        <f>IFERROR(AVERAGEIFS(WEEK_DAILY!$I$2:$I$701,WEEK_DAILY!$A$2:$A$701,A67,WEEK_DAILY!$C$2:$C$701,C67,WEEK_DAILY!$I$2:$I$701,"&lt;&gt;"),"")</f>
        <v>41.662606778375689</v>
      </c>
      <c r="K67" s="3">
        <f>IF(F67&gt;=3,AVERAGEIFS(sessions.csv!$L$2:$L$10135,sessions.csv!$A$2:$A$10135,A67,sessions.csv!$D$2:$D$10135,C67,sessions.csv!$N$2:$N$10135,"RELIABLE"),"")</f>
        <v>59.715494505494519</v>
      </c>
      <c r="L67" s="3">
        <f>SUMIFS(doomscrolling_scale.csv!$E$2:$E$101,doomscrolling_scale.csv!$A$2:$A$101,A67,doomscrolling_scale.csv!$C$2:$C$101,C67)+SUMIFS(doomscrolling_scale.csv!$F$2:$F$101,doomscrolling_scale.csv!$A$2:$A$101,A67,doomscrolling_scale.csv!$C$2:$C$101,C67)+SUMIFS(doomscrolling_scale.csv!$G$2:$G$101,doomscrolling_scale.csv!$A$2:$A$101,A67,doomscrolling_scale.csv!$C$2:$C$101,C67)+SUMIFS(doomscrolling_scale.csv!$H$2:$H$101,doomscrolling_scale.csv!$A$2:$A$101,A67,doomscrolling_scale.csv!$C$2:$C$101,C67)</f>
        <v>17</v>
      </c>
      <c r="M67" s="2" t="str">
        <f t="shared" si="5"/>
        <v>DSI eligible</v>
      </c>
    </row>
    <row r="68" spans="1:13" ht="16" customHeight="1" x14ac:dyDescent="0.2">
      <c r="A68" s="2" t="s">
        <v>57</v>
      </c>
      <c r="B68" s="2" t="str">
        <f>INDEX(WEEK_DAILY!$B$2:$B$701,MATCH(A68,WEEK_DAILY!$A$2:$A$701,0))</f>
        <v>CONTROL</v>
      </c>
      <c r="C68" s="2">
        <v>1</v>
      </c>
      <c r="D68" s="2">
        <f>COUNTIFS(WEEK_DAILY!$A$2:$A$701,A68,WEEK_DAILY!$C$2:$C$701,C68,WEEK_DAILY!$E$2:$E$701,"&gt;0")</f>
        <v>7</v>
      </c>
      <c r="E68" s="2">
        <f>SUMIFS(WEEK_DAILY!$E$2:$E$701,WEEK_DAILY!$A$2:$A$701,A68,WEEK_DAILY!$C$2:$C$701,C68)</f>
        <v>109</v>
      </c>
      <c r="F68" s="2">
        <f>SUMIFS(WEEK_DAILY!$F$2:$F$701,WEEK_DAILY!$A$2:$A$701,A68,WEEK_DAILY!$C$2:$C$701,C68)</f>
        <v>101</v>
      </c>
      <c r="G68" s="3">
        <f t="shared" si="4"/>
        <v>15.571428571428571</v>
      </c>
      <c r="H68" s="3">
        <f>SUMIFS(WEEK_DAILY!$G$2:$G$701,WEEK_DAILY!$A$2:$A$701,A68,WEEK_DAILY!$C$2:$C$701,C68)/7</f>
        <v>334.35680238095244</v>
      </c>
      <c r="I68" s="3">
        <f>IFERROR(AVERAGEIFS(WEEK_DAILY!$H$2:$H$701,WEEK_DAILY!$A$2:$A$701,A68,WEEK_DAILY!$C$2:$C$701,C68,WEEK_DAILY!$H$2:$H$701,"&lt;&gt;"),"")</f>
        <v>8.7564403111244502</v>
      </c>
      <c r="J68" s="3">
        <f>IFERROR(AVERAGEIFS(WEEK_DAILY!$I$2:$I$701,WEEK_DAILY!$A$2:$A$701,A68,WEEK_DAILY!$C$2:$C$701,C68,WEEK_DAILY!$I$2:$I$701,"&lt;&gt;"),"")</f>
        <v>39.967604591836739</v>
      </c>
      <c r="K68" s="3">
        <f>IF(F68&gt;=3,AVERAGEIFS(sessions.csv!$L$2:$L$10135,sessions.csv!$A$2:$A$10135,A68,sessions.csv!$D$2:$D$10135,C68,sessions.csv!$N$2:$N$10135,"RELIABLE"),"")</f>
        <v>58.139702970297002</v>
      </c>
      <c r="L68" s="3">
        <f>SUMIFS(doomscrolling_scale.csv!$E$2:$E$101,doomscrolling_scale.csv!$A$2:$A$101,A68,doomscrolling_scale.csv!$C$2:$C$101,C68)+SUMIFS(doomscrolling_scale.csv!$F$2:$F$101,doomscrolling_scale.csv!$A$2:$A$101,A68,doomscrolling_scale.csv!$C$2:$C$101,C68)+SUMIFS(doomscrolling_scale.csv!$G$2:$G$101,doomscrolling_scale.csv!$A$2:$A$101,A68,doomscrolling_scale.csv!$C$2:$C$101,C68)+SUMIFS(doomscrolling_scale.csv!$H$2:$H$101,doomscrolling_scale.csv!$A$2:$A$101,A68,doomscrolling_scale.csv!$C$2:$C$101,C68)</f>
        <v>17</v>
      </c>
      <c r="M68" s="2" t="str">
        <f t="shared" si="5"/>
        <v>DSI eligible</v>
      </c>
    </row>
    <row r="69" spans="1:13" ht="16" customHeight="1" x14ac:dyDescent="0.2">
      <c r="A69" s="2" t="s">
        <v>57</v>
      </c>
      <c r="B69" s="2" t="str">
        <f>INDEX(WEEK_DAILY!$B$2:$B$701,MATCH(A69,WEEK_DAILY!$A$2:$A$701,0))</f>
        <v>CONTROL</v>
      </c>
      <c r="C69" s="2">
        <v>2</v>
      </c>
      <c r="D69" s="2">
        <f>COUNTIFS(WEEK_DAILY!$A$2:$A$701,A69,WEEK_DAILY!$C$2:$C$701,C69,WEEK_DAILY!$E$2:$E$701,"&gt;0")</f>
        <v>7</v>
      </c>
      <c r="E69" s="2">
        <f>SUMIFS(WEEK_DAILY!$E$2:$E$701,WEEK_DAILY!$A$2:$A$701,A69,WEEK_DAILY!$C$2:$C$701,C69)</f>
        <v>109</v>
      </c>
      <c r="F69" s="2">
        <f>SUMIFS(WEEK_DAILY!$F$2:$F$701,WEEK_DAILY!$A$2:$A$701,A69,WEEK_DAILY!$C$2:$C$701,C69)</f>
        <v>100</v>
      </c>
      <c r="G69" s="3">
        <f t="shared" si="4"/>
        <v>15.571428571428571</v>
      </c>
      <c r="H69" s="3">
        <f>SUMIFS(WEEK_DAILY!$G$2:$G$701,WEEK_DAILY!$A$2:$A$701,A69,WEEK_DAILY!$C$2:$C$701,C69)/7</f>
        <v>342.47133571428566</v>
      </c>
      <c r="I69" s="3">
        <f>IFERROR(AVERAGEIFS(WEEK_DAILY!$H$2:$H$701,WEEK_DAILY!$A$2:$A$701,A69,WEEK_DAILY!$C$2:$C$701,C69,WEEK_DAILY!$H$2:$H$701,"&lt;&gt;"),"")</f>
        <v>8.8866248049219685</v>
      </c>
      <c r="J69" s="3">
        <f>IFERROR(AVERAGEIFS(WEEK_DAILY!$I$2:$I$701,WEEK_DAILY!$A$2:$A$701,A69,WEEK_DAILY!$C$2:$C$701,C69,WEEK_DAILY!$I$2:$I$701,"&lt;&gt;"),"")</f>
        <v>40.710452380952383</v>
      </c>
      <c r="K69" s="3">
        <f>IF(F69&gt;=3,AVERAGEIFS(sessions.csv!$L$2:$L$10135,sessions.csv!$A$2:$A$10135,A69,sessions.csv!$D$2:$D$10135,C69,sessions.csv!$N$2:$N$10135,"RELIABLE"),"")</f>
        <v>58.972099999999998</v>
      </c>
      <c r="L69" s="3">
        <f>SUMIFS(doomscrolling_scale.csv!$E$2:$E$101,doomscrolling_scale.csv!$A$2:$A$101,A69,doomscrolling_scale.csv!$C$2:$C$101,C69)+SUMIFS(doomscrolling_scale.csv!$F$2:$F$101,doomscrolling_scale.csv!$A$2:$A$101,A69,doomscrolling_scale.csv!$C$2:$C$101,C69)+SUMIFS(doomscrolling_scale.csv!$G$2:$G$101,doomscrolling_scale.csv!$A$2:$A$101,A69,doomscrolling_scale.csv!$C$2:$C$101,C69)+SUMIFS(doomscrolling_scale.csv!$H$2:$H$101,doomscrolling_scale.csv!$A$2:$A$101,A69,doomscrolling_scale.csv!$C$2:$C$101,C69)</f>
        <v>17</v>
      </c>
      <c r="M69" s="2" t="str">
        <f t="shared" si="5"/>
        <v>DSI eligible</v>
      </c>
    </row>
    <row r="70" spans="1:13" ht="32" customHeight="1" x14ac:dyDescent="0.2">
      <c r="A70" s="2" t="s">
        <v>58</v>
      </c>
      <c r="B70" s="2" t="str">
        <f>INDEX(WEEK_DAILY!$B$2:$B$701,MATCH(A70,WEEK_DAILY!$A$2:$A$701,0))</f>
        <v>INTERVENTION</v>
      </c>
      <c r="C70" s="2">
        <v>1</v>
      </c>
      <c r="D70" s="2">
        <f>COUNTIFS(WEEK_DAILY!$A$2:$A$701,A70,WEEK_DAILY!$C$2:$C$701,C70,WEEK_DAILY!$E$2:$E$701,"&gt;0")</f>
        <v>7</v>
      </c>
      <c r="E70" s="2">
        <f>SUMIFS(WEEK_DAILY!$E$2:$E$701,WEEK_DAILY!$A$2:$A$701,A70,WEEK_DAILY!$C$2:$C$701,C70)</f>
        <v>81</v>
      </c>
      <c r="F70" s="2">
        <f>SUMIFS(WEEK_DAILY!$F$2:$F$701,WEEK_DAILY!$A$2:$A$701,A70,WEEK_DAILY!$C$2:$C$701,C70)</f>
        <v>67</v>
      </c>
      <c r="G70" s="3">
        <f t="shared" si="4"/>
        <v>11.571428571428571</v>
      </c>
      <c r="H70" s="3">
        <f>SUMIFS(WEEK_DAILY!$G$2:$G$701,WEEK_DAILY!$A$2:$A$701,A70,WEEK_DAILY!$C$2:$C$701,C70)/7</f>
        <v>246.00300000000001</v>
      </c>
      <c r="I70" s="3">
        <f>IFERROR(AVERAGEIFS(WEEK_DAILY!$H$2:$H$701,WEEK_DAILY!$A$2:$A$701,A70,WEEK_DAILY!$C$2:$C$701,C70,WEEK_DAILY!$H$2:$H$701,"&lt;&gt;"),"")</f>
        <v>8.7804434898434902</v>
      </c>
      <c r="J70" s="3">
        <f>IFERROR(AVERAGEIFS(WEEK_DAILY!$I$2:$I$701,WEEK_DAILY!$A$2:$A$701,A70,WEEK_DAILY!$C$2:$C$701,C70,WEEK_DAILY!$I$2:$I$701,"&lt;&gt;"),"")</f>
        <v>40.347748917748916</v>
      </c>
      <c r="K70" s="3">
        <f>IF(F70&gt;=3,AVERAGEIFS(sessions.csv!$L$2:$L$10135,sessions.csv!$A$2:$A$10135,A70,sessions.csv!$D$2:$D$10135,C70,sessions.csv!$N$2:$N$10135,"RELIABLE"),"")</f>
        <v>58.45537313432834</v>
      </c>
      <c r="L70" s="3">
        <f>SUMIFS(doomscrolling_scale.csv!$E$2:$E$101,doomscrolling_scale.csv!$A$2:$A$101,A70,doomscrolling_scale.csv!$C$2:$C$101,C70)+SUMIFS(doomscrolling_scale.csv!$F$2:$F$101,doomscrolling_scale.csv!$A$2:$A$101,A70,doomscrolling_scale.csv!$C$2:$C$101,C70)+SUMIFS(doomscrolling_scale.csv!$G$2:$G$101,doomscrolling_scale.csv!$A$2:$A$101,A70,doomscrolling_scale.csv!$C$2:$C$101,C70)+SUMIFS(doomscrolling_scale.csv!$H$2:$H$101,doomscrolling_scale.csv!$A$2:$A$101,A70,doomscrolling_scale.csv!$C$2:$C$101,C70)</f>
        <v>13</v>
      </c>
      <c r="M70" s="2" t="str">
        <f t="shared" si="5"/>
        <v>DSI eligible</v>
      </c>
    </row>
    <row r="71" spans="1:13" ht="32" customHeight="1" x14ac:dyDescent="0.2">
      <c r="A71" s="2" t="s">
        <v>58</v>
      </c>
      <c r="B71" s="2" t="str">
        <f>INDEX(WEEK_DAILY!$B$2:$B$701,MATCH(A71,WEEK_DAILY!$A$2:$A$701,0))</f>
        <v>INTERVENTION</v>
      </c>
      <c r="C71" s="2">
        <v>2</v>
      </c>
      <c r="D71" s="2">
        <f>COUNTIFS(WEEK_DAILY!$A$2:$A$701,A71,WEEK_DAILY!$C$2:$C$701,C71,WEEK_DAILY!$E$2:$E$701,"&gt;0")</f>
        <v>7</v>
      </c>
      <c r="E71" s="2">
        <f>SUMIFS(WEEK_DAILY!$E$2:$E$701,WEEK_DAILY!$A$2:$A$701,A71,WEEK_DAILY!$C$2:$C$701,C71)</f>
        <v>81</v>
      </c>
      <c r="F71" s="2">
        <f>SUMIFS(WEEK_DAILY!$F$2:$F$701,WEEK_DAILY!$A$2:$A$701,A71,WEEK_DAILY!$C$2:$C$701,C71)</f>
        <v>75</v>
      </c>
      <c r="G71" s="3">
        <f t="shared" si="4"/>
        <v>11.571428571428571</v>
      </c>
      <c r="H71" s="3">
        <f>SUMIFS(WEEK_DAILY!$G$2:$G$701,WEEK_DAILY!$A$2:$A$701,A71,WEEK_DAILY!$C$2:$C$701,C71)/7</f>
        <v>249.0916</v>
      </c>
      <c r="I71" s="3">
        <f>IFERROR(AVERAGEIFS(WEEK_DAILY!$H$2:$H$701,WEEK_DAILY!$A$2:$A$701,A71,WEEK_DAILY!$C$2:$C$701,C71,WEEK_DAILY!$H$2:$H$701,"&lt;&gt;"),"")</f>
        <v>8.7995831668331679</v>
      </c>
      <c r="J71" s="3">
        <f>IFERROR(AVERAGEIFS(WEEK_DAILY!$I$2:$I$701,WEEK_DAILY!$A$2:$A$701,A71,WEEK_DAILY!$C$2:$C$701,C71,WEEK_DAILY!$I$2:$I$701,"&lt;&gt;"),"")</f>
        <v>39.327328449328448</v>
      </c>
      <c r="K71" s="3">
        <f>IF(F71&gt;=3,AVERAGEIFS(sessions.csv!$L$2:$L$10135,sessions.csv!$A$2:$A$10135,A71,sessions.csv!$D$2:$D$10135,C71,sessions.csv!$N$2:$N$10135,"RELIABLE"),"")</f>
        <v>57.884800000000006</v>
      </c>
      <c r="L71" s="3">
        <f>SUMIFS(doomscrolling_scale.csv!$E$2:$E$101,doomscrolling_scale.csv!$A$2:$A$101,A71,doomscrolling_scale.csv!$C$2:$C$101,C71)+SUMIFS(doomscrolling_scale.csv!$F$2:$F$101,doomscrolling_scale.csv!$A$2:$A$101,A71,doomscrolling_scale.csv!$C$2:$C$101,C71)+SUMIFS(doomscrolling_scale.csv!$G$2:$G$101,doomscrolling_scale.csv!$A$2:$A$101,A71,doomscrolling_scale.csv!$C$2:$C$101,C71)+SUMIFS(doomscrolling_scale.csv!$H$2:$H$101,doomscrolling_scale.csv!$A$2:$A$101,A71,doomscrolling_scale.csv!$C$2:$C$101,C71)</f>
        <v>13</v>
      </c>
      <c r="M71" s="2" t="str">
        <f t="shared" si="5"/>
        <v>DSI eligible</v>
      </c>
    </row>
    <row r="72" spans="1:13" ht="16" customHeight="1" x14ac:dyDescent="0.2">
      <c r="A72" s="2" t="s">
        <v>59</v>
      </c>
      <c r="B72" s="2" t="str">
        <f>INDEX(WEEK_DAILY!$B$2:$B$701,MATCH(A72,WEEK_DAILY!$A$2:$A$701,0))</f>
        <v>CONTROL</v>
      </c>
      <c r="C72" s="2">
        <v>1</v>
      </c>
      <c r="D72" s="2">
        <f>COUNTIFS(WEEK_DAILY!$A$2:$A$701,A72,WEEK_DAILY!$C$2:$C$701,C72,WEEK_DAILY!$E$2:$E$701,"&gt;0")</f>
        <v>7</v>
      </c>
      <c r="E72" s="2">
        <f>SUMIFS(WEEK_DAILY!$E$2:$E$701,WEEK_DAILY!$A$2:$A$701,A72,WEEK_DAILY!$C$2:$C$701,C72)</f>
        <v>153</v>
      </c>
      <c r="F72" s="2">
        <f>SUMIFS(WEEK_DAILY!$F$2:$F$701,WEEK_DAILY!$A$2:$A$701,A72,WEEK_DAILY!$C$2:$C$701,C72)</f>
        <v>130</v>
      </c>
      <c r="G72" s="3">
        <f t="shared" si="4"/>
        <v>21.857142857142858</v>
      </c>
      <c r="H72" s="3">
        <f>SUMIFS(WEEK_DAILY!$G$2:$G$701,WEEK_DAILY!$A$2:$A$701,A72,WEEK_DAILY!$C$2:$C$701,C72)/7</f>
        <v>728.65668809523811</v>
      </c>
      <c r="I72" s="3">
        <f>IFERROR(AVERAGEIFS(WEEK_DAILY!$H$2:$H$701,WEEK_DAILY!$A$2:$A$701,A72,WEEK_DAILY!$C$2:$C$701,C72,WEEK_DAILY!$H$2:$H$701,"&lt;&gt;"),"")</f>
        <v>10.381273968512689</v>
      </c>
      <c r="J72" s="3">
        <f>IFERROR(AVERAGEIFS(WEEK_DAILY!$I$2:$I$701,WEEK_DAILY!$A$2:$A$701,A72,WEEK_DAILY!$C$2:$C$701,C72,WEEK_DAILY!$I$2:$I$701,"&lt;&gt;"),"")</f>
        <v>47.954644696969694</v>
      </c>
      <c r="K72" s="3">
        <f>IF(F72&gt;=3,AVERAGEIFS(sessions.csv!$L$2:$L$10135,sessions.csv!$A$2:$A$10135,A72,sessions.csv!$D$2:$D$10135,C72,sessions.csv!$N$2:$N$10135,"RELIABLE"),"")</f>
        <v>71.389538461538436</v>
      </c>
      <c r="L72" s="3">
        <f>SUMIFS(doomscrolling_scale.csv!$E$2:$E$101,doomscrolling_scale.csv!$A$2:$A$101,A72,doomscrolling_scale.csv!$C$2:$C$101,C72)+SUMIFS(doomscrolling_scale.csv!$F$2:$F$101,doomscrolling_scale.csv!$A$2:$A$101,A72,doomscrolling_scale.csv!$C$2:$C$101,C72)+SUMIFS(doomscrolling_scale.csv!$G$2:$G$101,doomscrolling_scale.csv!$A$2:$A$101,A72,doomscrolling_scale.csv!$C$2:$C$101,C72)+SUMIFS(doomscrolling_scale.csv!$H$2:$H$101,doomscrolling_scale.csv!$A$2:$A$101,A72,doomscrolling_scale.csv!$C$2:$C$101,C72)</f>
        <v>17</v>
      </c>
      <c r="M72" s="2" t="str">
        <f t="shared" si="5"/>
        <v>DSI eligible</v>
      </c>
    </row>
    <row r="73" spans="1:13" ht="16" customHeight="1" x14ac:dyDescent="0.2">
      <c r="A73" s="2" t="s">
        <v>59</v>
      </c>
      <c r="B73" s="2" t="str">
        <f>INDEX(WEEK_DAILY!$B$2:$B$701,MATCH(A73,WEEK_DAILY!$A$2:$A$701,0))</f>
        <v>CONTROL</v>
      </c>
      <c r="C73" s="2">
        <v>2</v>
      </c>
      <c r="D73" s="2">
        <f>COUNTIFS(WEEK_DAILY!$A$2:$A$701,A73,WEEK_DAILY!$C$2:$C$701,C73,WEEK_DAILY!$E$2:$E$701,"&gt;0")</f>
        <v>7</v>
      </c>
      <c r="E73" s="2">
        <f>SUMIFS(WEEK_DAILY!$E$2:$E$701,WEEK_DAILY!$A$2:$A$701,A73,WEEK_DAILY!$C$2:$C$701,C73)</f>
        <v>153</v>
      </c>
      <c r="F73" s="2">
        <f>SUMIFS(WEEK_DAILY!$F$2:$F$701,WEEK_DAILY!$A$2:$A$701,A73,WEEK_DAILY!$C$2:$C$701,C73)</f>
        <v>139</v>
      </c>
      <c r="G73" s="3">
        <f t="shared" si="4"/>
        <v>21.857142857142858</v>
      </c>
      <c r="H73" s="3">
        <f>SUMIFS(WEEK_DAILY!$G$2:$G$701,WEEK_DAILY!$A$2:$A$701,A73,WEEK_DAILY!$C$2:$C$701,C73)/7</f>
        <v>710.14917857142859</v>
      </c>
      <c r="I73" s="3">
        <f>IFERROR(AVERAGEIFS(WEEK_DAILY!$H$2:$H$701,WEEK_DAILY!$A$2:$A$701,A73,WEEK_DAILY!$C$2:$C$701,C73,WEEK_DAILY!$H$2:$H$701,"&lt;&gt;"),"")</f>
        <v>10.363517939529142</v>
      </c>
      <c r="J73" s="3">
        <f>IFERROR(AVERAGEIFS(WEEK_DAILY!$I$2:$I$701,WEEK_DAILY!$A$2:$A$701,A73,WEEK_DAILY!$C$2:$C$701,C73,WEEK_DAILY!$I$2:$I$701,"&lt;&gt;"),"")</f>
        <v>48.309163742051844</v>
      </c>
      <c r="K73" s="3">
        <f>IF(F73&gt;=3,AVERAGEIFS(sessions.csv!$L$2:$L$10135,sessions.csv!$A$2:$A$10135,A73,sessions.csv!$D$2:$D$10135,C73,sessions.csv!$N$2:$N$10135,"RELIABLE"),"")</f>
        <v>70.761438848920847</v>
      </c>
      <c r="L73" s="3">
        <f>SUMIFS(doomscrolling_scale.csv!$E$2:$E$101,doomscrolling_scale.csv!$A$2:$A$101,A73,doomscrolling_scale.csv!$C$2:$C$101,C73)+SUMIFS(doomscrolling_scale.csv!$F$2:$F$101,doomscrolling_scale.csv!$A$2:$A$101,A73,doomscrolling_scale.csv!$C$2:$C$101,C73)+SUMIFS(doomscrolling_scale.csv!$G$2:$G$101,doomscrolling_scale.csv!$A$2:$A$101,A73,doomscrolling_scale.csv!$C$2:$C$101,C73)+SUMIFS(doomscrolling_scale.csv!$H$2:$H$101,doomscrolling_scale.csv!$A$2:$A$101,A73,doomscrolling_scale.csv!$C$2:$C$101,C73)</f>
        <v>17</v>
      </c>
      <c r="M73" s="2" t="str">
        <f t="shared" si="5"/>
        <v>DSI eligible</v>
      </c>
    </row>
    <row r="74" spans="1:13" ht="32" customHeight="1" x14ac:dyDescent="0.2">
      <c r="A74" s="2" t="s">
        <v>61</v>
      </c>
      <c r="B74" s="2" t="str">
        <f>INDEX(WEEK_DAILY!$B$2:$B$701,MATCH(A74,WEEK_DAILY!$A$2:$A$701,0))</f>
        <v>INTERVENTION</v>
      </c>
      <c r="C74" s="2">
        <v>1</v>
      </c>
      <c r="D74" s="2">
        <f>COUNTIFS(WEEK_DAILY!$A$2:$A$701,A74,WEEK_DAILY!$C$2:$C$701,C74,WEEK_DAILY!$E$2:$E$701,"&gt;0")</f>
        <v>7</v>
      </c>
      <c r="E74" s="2">
        <f>SUMIFS(WEEK_DAILY!$E$2:$E$701,WEEK_DAILY!$A$2:$A$701,A74,WEEK_DAILY!$C$2:$C$701,C74)</f>
        <v>160</v>
      </c>
      <c r="F74" s="2">
        <f>SUMIFS(WEEK_DAILY!$F$2:$F$701,WEEK_DAILY!$A$2:$A$701,A74,WEEK_DAILY!$C$2:$C$701,C74)</f>
        <v>136</v>
      </c>
      <c r="G74" s="3">
        <f t="shared" si="4"/>
        <v>22.857142857142858</v>
      </c>
      <c r="H74" s="3">
        <f>SUMIFS(WEEK_DAILY!$G$2:$G$701,WEEK_DAILY!$A$2:$A$701,A74,WEEK_DAILY!$C$2:$C$701,C74)/7</f>
        <v>757.10750000000007</v>
      </c>
      <c r="I74" s="3">
        <f>IFERROR(AVERAGEIFS(WEEK_DAILY!$H$2:$H$701,WEEK_DAILY!$A$2:$A$701,A74,WEEK_DAILY!$C$2:$C$701,C74,WEEK_DAILY!$H$2:$H$701,"&lt;&gt;"),"")</f>
        <v>10.464200059383911</v>
      </c>
      <c r="J74" s="3">
        <f>IFERROR(AVERAGEIFS(WEEK_DAILY!$I$2:$I$701,WEEK_DAILY!$A$2:$A$701,A74,WEEK_DAILY!$C$2:$C$701,C74,WEEK_DAILY!$I$2:$I$701,"&lt;&gt;"),"")</f>
        <v>48.817151029748288</v>
      </c>
      <c r="K74" s="3">
        <f>IF(F74&gt;=3,AVERAGEIFS(sessions.csv!$L$2:$L$10135,sessions.csv!$A$2:$A$10135,A74,sessions.csv!$D$2:$D$10135,C74,sessions.csv!$N$2:$N$10135,"RELIABLE"),"")</f>
        <v>71.547205882352984</v>
      </c>
      <c r="L74" s="3">
        <f>SUMIFS(doomscrolling_scale.csv!$E$2:$E$101,doomscrolling_scale.csv!$A$2:$A$101,A74,doomscrolling_scale.csv!$C$2:$C$101,C74)+SUMIFS(doomscrolling_scale.csv!$F$2:$F$101,doomscrolling_scale.csv!$A$2:$A$101,A74,doomscrolling_scale.csv!$C$2:$C$101,C74)+SUMIFS(doomscrolling_scale.csv!$G$2:$G$101,doomscrolling_scale.csv!$A$2:$A$101,A74,doomscrolling_scale.csv!$C$2:$C$101,C74)+SUMIFS(doomscrolling_scale.csv!$H$2:$H$101,doomscrolling_scale.csv!$A$2:$A$101,A74,doomscrolling_scale.csv!$C$2:$C$101,C74)</f>
        <v>18</v>
      </c>
      <c r="M74" s="2" t="str">
        <f t="shared" si="5"/>
        <v>DSI eligible</v>
      </c>
    </row>
    <row r="75" spans="1:13" ht="32" customHeight="1" x14ac:dyDescent="0.2">
      <c r="A75" s="2" t="s">
        <v>61</v>
      </c>
      <c r="B75" s="2" t="str">
        <f>INDEX(WEEK_DAILY!$B$2:$B$701,MATCH(A75,WEEK_DAILY!$A$2:$A$701,0))</f>
        <v>INTERVENTION</v>
      </c>
      <c r="C75" s="2">
        <v>2</v>
      </c>
      <c r="D75" s="2">
        <f>COUNTIFS(WEEK_DAILY!$A$2:$A$701,A75,WEEK_DAILY!$C$2:$C$701,C75,WEEK_DAILY!$E$2:$E$701,"&gt;0")</f>
        <v>7</v>
      </c>
      <c r="E75" s="2">
        <f>SUMIFS(WEEK_DAILY!$E$2:$E$701,WEEK_DAILY!$A$2:$A$701,A75,WEEK_DAILY!$C$2:$C$701,C75)</f>
        <v>139</v>
      </c>
      <c r="F75" s="2">
        <f>SUMIFS(WEEK_DAILY!$F$2:$F$701,WEEK_DAILY!$A$2:$A$701,A75,WEEK_DAILY!$C$2:$C$701,C75)</f>
        <v>116</v>
      </c>
      <c r="G75" s="3">
        <f t="shared" si="4"/>
        <v>19.857142857142858</v>
      </c>
      <c r="H75" s="3">
        <f>SUMIFS(WEEK_DAILY!$G$2:$G$701,WEEK_DAILY!$A$2:$A$701,A75,WEEK_DAILY!$C$2:$C$701,C75)/7</f>
        <v>570.75574761904761</v>
      </c>
      <c r="I75" s="3">
        <f>IFERROR(AVERAGEIFS(WEEK_DAILY!$H$2:$H$701,WEEK_DAILY!$A$2:$A$701,A75,WEEK_DAILY!$C$2:$C$701,C75,WEEK_DAILY!$H$2:$H$701,"&lt;&gt;"),"")</f>
        <v>9.6675175689650388</v>
      </c>
      <c r="J75" s="3">
        <f>IFERROR(AVERAGEIFS(WEEK_DAILY!$I$2:$I$701,WEEK_DAILY!$A$2:$A$701,A75,WEEK_DAILY!$C$2:$C$701,C75,WEEK_DAILY!$I$2:$I$701,"&lt;&gt;"),"")</f>
        <v>43.164786409705584</v>
      </c>
      <c r="K75" s="3">
        <f>IF(F75&gt;=3,AVERAGEIFS(sessions.csv!$L$2:$L$10135,sessions.csv!$A$2:$A$10135,A75,sessions.csv!$D$2:$D$10135,C75,sessions.csv!$N$2:$N$10135,"RELIABLE"),"")</f>
        <v>65.487672413793064</v>
      </c>
      <c r="L75" s="3">
        <f>SUMIFS(doomscrolling_scale.csv!$E$2:$E$101,doomscrolling_scale.csv!$A$2:$A$101,A75,doomscrolling_scale.csv!$C$2:$C$101,C75)+SUMIFS(doomscrolling_scale.csv!$F$2:$F$101,doomscrolling_scale.csv!$A$2:$A$101,A75,doomscrolling_scale.csv!$C$2:$C$101,C75)+SUMIFS(doomscrolling_scale.csv!$G$2:$G$101,doomscrolling_scale.csv!$A$2:$A$101,A75,doomscrolling_scale.csv!$C$2:$C$101,C75)+SUMIFS(doomscrolling_scale.csv!$H$2:$H$101,doomscrolling_scale.csv!$A$2:$A$101,A75,doomscrolling_scale.csv!$C$2:$C$101,C75)</f>
        <v>16</v>
      </c>
      <c r="M75" s="2" t="str">
        <f t="shared" si="5"/>
        <v>DSI eligible</v>
      </c>
    </row>
    <row r="76" spans="1:13" ht="16" customHeight="1" x14ac:dyDescent="0.2">
      <c r="A76" s="2" t="s">
        <v>62</v>
      </c>
      <c r="B76" s="2" t="str">
        <f>INDEX(WEEK_DAILY!$B$2:$B$701,MATCH(A76,WEEK_DAILY!$A$2:$A$701,0))</f>
        <v>CONTROL</v>
      </c>
      <c r="C76" s="2">
        <v>1</v>
      </c>
      <c r="D76" s="2">
        <f>COUNTIFS(WEEK_DAILY!$A$2:$A$701,A76,WEEK_DAILY!$C$2:$C$701,C76,WEEK_DAILY!$E$2:$E$701,"&gt;0")</f>
        <v>7</v>
      </c>
      <c r="E76" s="2">
        <f>SUMIFS(WEEK_DAILY!$E$2:$E$701,WEEK_DAILY!$A$2:$A$701,A76,WEEK_DAILY!$C$2:$C$701,C76)</f>
        <v>167</v>
      </c>
      <c r="F76" s="2">
        <f>SUMIFS(WEEK_DAILY!$F$2:$F$701,WEEK_DAILY!$A$2:$A$701,A76,WEEK_DAILY!$C$2:$C$701,C76)</f>
        <v>149</v>
      </c>
      <c r="G76" s="3">
        <f t="shared" si="4"/>
        <v>23.857142857142858</v>
      </c>
      <c r="H76" s="3">
        <f>SUMIFS(WEEK_DAILY!$G$2:$G$701,WEEK_DAILY!$A$2:$A$701,A76,WEEK_DAILY!$C$2:$C$701,C76)/7</f>
        <v>791.42778333333342</v>
      </c>
      <c r="I76" s="3">
        <f>IFERROR(AVERAGEIFS(WEEK_DAILY!$H$2:$H$701,WEEK_DAILY!$A$2:$A$701,A76,WEEK_DAILY!$C$2:$C$701,C76,WEEK_DAILY!$H$2:$H$701,"&lt;&gt;"),"")</f>
        <v>10.37984316994255</v>
      </c>
      <c r="J76" s="3">
        <f>IFERROR(AVERAGEIFS(WEEK_DAILY!$I$2:$I$701,WEEK_DAILY!$A$2:$A$701,A76,WEEK_DAILY!$C$2:$C$701,C76,WEEK_DAILY!$I$2:$I$701,"&lt;&gt;"),"")</f>
        <v>48.180724863150999</v>
      </c>
      <c r="K76" s="3">
        <f>IF(F76&gt;=3,AVERAGEIFS(sessions.csv!$L$2:$L$10135,sessions.csv!$A$2:$A$10135,A76,sessions.csv!$D$2:$D$10135,C76,sessions.csv!$N$2:$N$10135,"RELIABLE"),"")</f>
        <v>71.322953020134264</v>
      </c>
      <c r="L76" s="3">
        <f>SUMIFS(doomscrolling_scale.csv!$E$2:$E$101,doomscrolling_scale.csv!$A$2:$A$101,A76,doomscrolling_scale.csv!$C$2:$C$101,C76)+SUMIFS(doomscrolling_scale.csv!$F$2:$F$101,doomscrolling_scale.csv!$A$2:$A$101,A76,doomscrolling_scale.csv!$C$2:$C$101,C76)+SUMIFS(doomscrolling_scale.csv!$G$2:$G$101,doomscrolling_scale.csv!$A$2:$A$101,A76,doomscrolling_scale.csv!$C$2:$C$101,C76)+SUMIFS(doomscrolling_scale.csv!$H$2:$H$101,doomscrolling_scale.csv!$A$2:$A$101,A76,doomscrolling_scale.csv!$C$2:$C$101,C76)</f>
        <v>19</v>
      </c>
      <c r="M76" s="2" t="str">
        <f t="shared" si="5"/>
        <v>DSI eligible</v>
      </c>
    </row>
    <row r="77" spans="1:13" ht="16" customHeight="1" x14ac:dyDescent="0.2">
      <c r="A77" s="2" t="s">
        <v>62</v>
      </c>
      <c r="B77" s="2" t="str">
        <f>INDEX(WEEK_DAILY!$B$2:$B$701,MATCH(A77,WEEK_DAILY!$A$2:$A$701,0))</f>
        <v>CONTROL</v>
      </c>
      <c r="C77" s="2">
        <v>2</v>
      </c>
      <c r="D77" s="2">
        <f>COUNTIFS(WEEK_DAILY!$A$2:$A$701,A77,WEEK_DAILY!$C$2:$C$701,C77,WEEK_DAILY!$E$2:$E$701,"&gt;0")</f>
        <v>7</v>
      </c>
      <c r="E77" s="2">
        <f>SUMIFS(WEEK_DAILY!$E$2:$E$701,WEEK_DAILY!$A$2:$A$701,A77,WEEK_DAILY!$C$2:$C$701,C77)</f>
        <v>167</v>
      </c>
      <c r="F77" s="2">
        <f>SUMIFS(WEEK_DAILY!$F$2:$F$701,WEEK_DAILY!$A$2:$A$701,A77,WEEK_DAILY!$C$2:$C$701,C77)</f>
        <v>147</v>
      </c>
      <c r="G77" s="3">
        <f t="shared" si="4"/>
        <v>23.857142857142858</v>
      </c>
      <c r="H77" s="3">
        <f>SUMIFS(WEEK_DAILY!$G$2:$G$701,WEEK_DAILY!$A$2:$A$701,A77,WEEK_DAILY!$C$2:$C$701,C77)/7</f>
        <v>775.21723333333341</v>
      </c>
      <c r="I77" s="3">
        <f>IFERROR(AVERAGEIFS(WEEK_DAILY!$H$2:$H$701,WEEK_DAILY!$A$2:$A$701,A77,WEEK_DAILY!$C$2:$C$701,C77,WEEK_DAILY!$H$2:$H$701,"&lt;&gt;"),"")</f>
        <v>10.389769445415409</v>
      </c>
      <c r="J77" s="3">
        <f>IFERROR(AVERAGEIFS(WEEK_DAILY!$I$2:$I$701,WEEK_DAILY!$A$2:$A$701,A77,WEEK_DAILY!$C$2:$C$701,C77,WEEK_DAILY!$I$2:$I$701,"&lt;&gt;"),"")</f>
        <v>48.113336014227322</v>
      </c>
      <c r="K77" s="3">
        <f>IF(F77&gt;=3,AVERAGEIFS(sessions.csv!$L$2:$L$10135,sessions.csv!$A$2:$A$10135,A77,sessions.csv!$D$2:$D$10135,C77,sessions.csv!$N$2:$N$10135,"RELIABLE"),"")</f>
        <v>70.808571428571426</v>
      </c>
      <c r="L77" s="3">
        <f>SUMIFS(doomscrolling_scale.csv!$E$2:$E$101,doomscrolling_scale.csv!$A$2:$A$101,A77,doomscrolling_scale.csv!$C$2:$C$101,C77)+SUMIFS(doomscrolling_scale.csv!$F$2:$F$101,doomscrolling_scale.csv!$A$2:$A$101,A77,doomscrolling_scale.csv!$C$2:$C$101,C77)+SUMIFS(doomscrolling_scale.csv!$G$2:$G$101,doomscrolling_scale.csv!$A$2:$A$101,A77,doomscrolling_scale.csv!$C$2:$C$101,C77)+SUMIFS(doomscrolling_scale.csv!$H$2:$H$101,doomscrolling_scale.csv!$A$2:$A$101,A77,doomscrolling_scale.csv!$C$2:$C$101,C77)</f>
        <v>19</v>
      </c>
      <c r="M77" s="2" t="str">
        <f t="shared" si="5"/>
        <v>DSI eligible</v>
      </c>
    </row>
    <row r="78" spans="1:13" ht="32" customHeight="1" x14ac:dyDescent="0.2">
      <c r="A78" s="2" t="s">
        <v>63</v>
      </c>
      <c r="B78" s="2" t="str">
        <f>INDEX(WEEK_DAILY!$B$2:$B$701,MATCH(A78,WEEK_DAILY!$A$2:$A$701,0))</f>
        <v>INTERVENTION</v>
      </c>
      <c r="C78" s="2">
        <v>1</v>
      </c>
      <c r="D78" s="2">
        <f>COUNTIFS(WEEK_DAILY!$A$2:$A$701,A78,WEEK_DAILY!$C$2:$C$701,C78,WEEK_DAILY!$E$2:$E$701,"&gt;0")</f>
        <v>7</v>
      </c>
      <c r="E78" s="2">
        <f>SUMIFS(WEEK_DAILY!$E$2:$E$701,WEEK_DAILY!$A$2:$A$701,A78,WEEK_DAILY!$C$2:$C$701,C78)</f>
        <v>174</v>
      </c>
      <c r="F78" s="2">
        <f>SUMIFS(WEEK_DAILY!$F$2:$F$701,WEEK_DAILY!$A$2:$A$701,A78,WEEK_DAILY!$C$2:$C$701,C78)</f>
        <v>145</v>
      </c>
      <c r="G78" s="3">
        <f t="shared" si="4"/>
        <v>24.857142857142858</v>
      </c>
      <c r="H78" s="3">
        <f>SUMIFS(WEEK_DAILY!$G$2:$G$701,WEEK_DAILY!$A$2:$A$701,A78,WEEK_DAILY!$C$2:$C$701,C78)/7</f>
        <v>821.26732857142838</v>
      </c>
      <c r="I78" s="3">
        <f>IFERROR(AVERAGEIFS(WEEK_DAILY!$H$2:$H$701,WEEK_DAILY!$A$2:$A$701,A78,WEEK_DAILY!$C$2:$C$701,C78,WEEK_DAILY!$H$2:$H$701,"&lt;&gt;"),"")</f>
        <v>10.449206985361679</v>
      </c>
      <c r="J78" s="3">
        <f>IFERROR(AVERAGEIFS(WEEK_DAILY!$I$2:$I$701,WEEK_DAILY!$A$2:$A$701,A78,WEEK_DAILY!$C$2:$C$701,C78,WEEK_DAILY!$I$2:$I$701,"&lt;&gt;"),"")</f>
        <v>48.810824778485006</v>
      </c>
      <c r="K78" s="3">
        <f>IF(F78&gt;=3,AVERAGEIFS(sessions.csv!$L$2:$L$10135,sessions.csv!$A$2:$A$10135,A78,sessions.csv!$D$2:$D$10135,C78,sessions.csv!$N$2:$N$10135,"RELIABLE"),"")</f>
        <v>71.68289655172417</v>
      </c>
      <c r="L78" s="3">
        <f>SUMIFS(doomscrolling_scale.csv!$E$2:$E$101,doomscrolling_scale.csv!$A$2:$A$101,A78,doomscrolling_scale.csv!$C$2:$C$101,C78)+SUMIFS(doomscrolling_scale.csv!$F$2:$F$101,doomscrolling_scale.csv!$A$2:$A$101,A78,doomscrolling_scale.csv!$C$2:$C$101,C78)+SUMIFS(doomscrolling_scale.csv!$G$2:$G$101,doomscrolling_scale.csv!$A$2:$A$101,A78,doomscrolling_scale.csv!$C$2:$C$101,C78)+SUMIFS(doomscrolling_scale.csv!$H$2:$H$101,doomscrolling_scale.csv!$A$2:$A$101,A78,doomscrolling_scale.csv!$C$2:$C$101,C78)</f>
        <v>20</v>
      </c>
      <c r="M78" s="2" t="str">
        <f t="shared" si="5"/>
        <v>DSI eligible</v>
      </c>
    </row>
    <row r="79" spans="1:13" ht="32" customHeight="1" x14ac:dyDescent="0.2">
      <c r="A79" s="2" t="s">
        <v>63</v>
      </c>
      <c r="B79" s="2" t="str">
        <f>INDEX(WEEK_DAILY!$B$2:$B$701,MATCH(A79,WEEK_DAILY!$A$2:$A$701,0))</f>
        <v>INTERVENTION</v>
      </c>
      <c r="C79" s="2">
        <v>2</v>
      </c>
      <c r="D79" s="2">
        <f>COUNTIFS(WEEK_DAILY!$A$2:$A$701,A79,WEEK_DAILY!$C$2:$C$701,C79,WEEK_DAILY!$E$2:$E$701,"&gt;0")</f>
        <v>7</v>
      </c>
      <c r="E79" s="2">
        <f>SUMIFS(WEEK_DAILY!$E$2:$E$701,WEEK_DAILY!$A$2:$A$701,A79,WEEK_DAILY!$C$2:$C$701,C79)</f>
        <v>153</v>
      </c>
      <c r="F79" s="2">
        <f>SUMIFS(WEEK_DAILY!$F$2:$F$701,WEEK_DAILY!$A$2:$A$701,A79,WEEK_DAILY!$C$2:$C$701,C79)</f>
        <v>132</v>
      </c>
      <c r="G79" s="3">
        <f t="shared" si="4"/>
        <v>21.857142857142858</v>
      </c>
      <c r="H79" s="3">
        <f>SUMIFS(WEEK_DAILY!$G$2:$G$701,WEEK_DAILY!$A$2:$A$701,A79,WEEK_DAILY!$C$2:$C$701,C79)/7</f>
        <v>647.16604761904762</v>
      </c>
      <c r="I79" s="3">
        <f>IFERROR(AVERAGEIFS(WEEK_DAILY!$H$2:$H$701,WEEK_DAILY!$A$2:$A$701,A79,WEEK_DAILY!$C$2:$C$701,C79,WEEK_DAILY!$H$2:$H$701,"&lt;&gt;"),"")</f>
        <v>9.8914929250699171</v>
      </c>
      <c r="J79" s="3">
        <f>IFERROR(AVERAGEIFS(WEEK_DAILY!$I$2:$I$701,WEEK_DAILY!$A$2:$A$701,A79,WEEK_DAILY!$C$2:$C$701,C79,WEEK_DAILY!$I$2:$I$701,"&lt;&gt;"),"")</f>
        <v>43.14331531208974</v>
      </c>
      <c r="K79" s="3">
        <f>IF(F79&gt;=3,AVERAGEIFS(sessions.csv!$L$2:$L$10135,sessions.csv!$A$2:$A$10135,A79,sessions.csv!$D$2:$D$10135,C79,sessions.csv!$N$2:$N$10135,"RELIABLE"),"")</f>
        <v>66.277196969696931</v>
      </c>
      <c r="L79" s="3">
        <f>SUMIFS(doomscrolling_scale.csv!$E$2:$E$101,doomscrolling_scale.csv!$A$2:$A$101,A79,doomscrolling_scale.csv!$C$2:$C$101,C79)+SUMIFS(doomscrolling_scale.csv!$F$2:$F$101,doomscrolling_scale.csv!$A$2:$A$101,A79,doomscrolling_scale.csv!$C$2:$C$101,C79)+SUMIFS(doomscrolling_scale.csv!$G$2:$G$101,doomscrolling_scale.csv!$A$2:$A$101,A79,doomscrolling_scale.csv!$C$2:$C$101,C79)+SUMIFS(doomscrolling_scale.csv!$H$2:$H$101,doomscrolling_scale.csv!$A$2:$A$101,A79,doomscrolling_scale.csv!$C$2:$C$101,C79)</f>
        <v>18</v>
      </c>
      <c r="M79" s="2" t="str">
        <f t="shared" si="5"/>
        <v>DSI eligible</v>
      </c>
    </row>
    <row r="80" spans="1:13" ht="16" customHeight="1" x14ac:dyDescent="0.2">
      <c r="A80" s="2" t="s">
        <v>64</v>
      </c>
      <c r="B80" s="2" t="str">
        <f>INDEX(WEEK_DAILY!$B$2:$B$701,MATCH(A80,WEEK_DAILY!$A$2:$A$701,0))</f>
        <v>CONTROL</v>
      </c>
      <c r="C80" s="2">
        <v>1</v>
      </c>
      <c r="D80" s="2">
        <f>COUNTIFS(WEEK_DAILY!$A$2:$A$701,A80,WEEK_DAILY!$C$2:$C$701,C80,WEEK_DAILY!$E$2:$E$701,"&gt;0")</f>
        <v>7</v>
      </c>
      <c r="E80" s="2">
        <f>SUMIFS(WEEK_DAILY!$E$2:$E$701,WEEK_DAILY!$A$2:$A$701,A80,WEEK_DAILY!$C$2:$C$701,C80)</f>
        <v>181</v>
      </c>
      <c r="F80" s="2">
        <f>SUMIFS(WEEK_DAILY!$F$2:$F$701,WEEK_DAILY!$A$2:$A$701,A80,WEEK_DAILY!$C$2:$C$701,C80)</f>
        <v>156</v>
      </c>
      <c r="G80" s="3">
        <f t="shared" si="4"/>
        <v>25.857142857142858</v>
      </c>
      <c r="H80" s="3">
        <f>SUMIFS(WEEK_DAILY!$G$2:$G$701,WEEK_DAILY!$A$2:$A$701,A80,WEEK_DAILY!$C$2:$C$701,C80)/7</f>
        <v>874.36564999999996</v>
      </c>
      <c r="I80" s="3">
        <f>IFERROR(AVERAGEIFS(WEEK_DAILY!$H$2:$H$701,WEEK_DAILY!$A$2:$A$701,A80,WEEK_DAILY!$C$2:$C$701,C80,WEEK_DAILY!$H$2:$H$701,"&lt;&gt;"),"")</f>
        <v>10.489481036816757</v>
      </c>
      <c r="J80" s="3">
        <f>IFERROR(AVERAGEIFS(WEEK_DAILY!$I$2:$I$701,WEEK_DAILY!$A$2:$A$701,A80,WEEK_DAILY!$C$2:$C$701,C80,WEEK_DAILY!$I$2:$I$701,"&lt;&gt;"),"")</f>
        <v>48.878164013979308</v>
      </c>
      <c r="K80" s="3">
        <f>IF(F80&gt;=3,AVERAGEIFS(sessions.csv!$L$2:$L$10135,sessions.csv!$A$2:$A$10135,A80,sessions.csv!$D$2:$D$10135,C80,sessions.csv!$N$2:$N$10135,"RELIABLE"),"")</f>
        <v>72.012948717948703</v>
      </c>
      <c r="L80" s="3">
        <f>SUMIFS(doomscrolling_scale.csv!$E$2:$E$101,doomscrolling_scale.csv!$A$2:$A$101,A80,doomscrolling_scale.csv!$C$2:$C$101,C80)+SUMIFS(doomscrolling_scale.csv!$F$2:$F$101,doomscrolling_scale.csv!$A$2:$A$101,A80,doomscrolling_scale.csv!$C$2:$C$101,C80)+SUMIFS(doomscrolling_scale.csv!$G$2:$G$101,doomscrolling_scale.csv!$A$2:$A$101,A80,doomscrolling_scale.csv!$C$2:$C$101,C80)+SUMIFS(doomscrolling_scale.csv!$H$2:$H$101,doomscrolling_scale.csv!$A$2:$A$101,A80,doomscrolling_scale.csv!$C$2:$C$101,C80)</f>
        <v>16</v>
      </c>
      <c r="M80" s="2" t="str">
        <f t="shared" si="5"/>
        <v>DSI eligible</v>
      </c>
    </row>
    <row r="81" spans="1:13" ht="16" customHeight="1" x14ac:dyDescent="0.2">
      <c r="A81" s="2" t="s">
        <v>64</v>
      </c>
      <c r="B81" s="2" t="str">
        <f>INDEX(WEEK_DAILY!$B$2:$B$701,MATCH(A81,WEEK_DAILY!$A$2:$A$701,0))</f>
        <v>CONTROL</v>
      </c>
      <c r="C81" s="2">
        <v>2</v>
      </c>
      <c r="D81" s="2">
        <f>COUNTIFS(WEEK_DAILY!$A$2:$A$701,A81,WEEK_DAILY!$C$2:$C$701,C81,WEEK_DAILY!$E$2:$E$701,"&gt;0")</f>
        <v>7</v>
      </c>
      <c r="E81" s="2">
        <f>SUMIFS(WEEK_DAILY!$E$2:$E$701,WEEK_DAILY!$A$2:$A$701,A81,WEEK_DAILY!$C$2:$C$701,C81)</f>
        <v>174</v>
      </c>
      <c r="F81" s="2">
        <f>SUMIFS(WEEK_DAILY!$F$2:$F$701,WEEK_DAILY!$A$2:$A$701,A81,WEEK_DAILY!$C$2:$C$701,C81)</f>
        <v>165</v>
      </c>
      <c r="G81" s="3">
        <f t="shared" si="4"/>
        <v>24.857142857142858</v>
      </c>
      <c r="H81" s="3">
        <f>SUMIFS(WEEK_DAILY!$G$2:$G$701,WEEK_DAILY!$A$2:$A$701,A81,WEEK_DAILY!$C$2:$C$701,C81)/7</f>
        <v>804.99893571428584</v>
      </c>
      <c r="I81" s="3">
        <f>IFERROR(AVERAGEIFS(WEEK_DAILY!$H$2:$H$701,WEEK_DAILY!$A$2:$A$701,A81,WEEK_DAILY!$C$2:$C$701,C81,WEEK_DAILY!$H$2:$H$701,"&lt;&gt;"),"")</f>
        <v>10.291346681529363</v>
      </c>
      <c r="J81" s="3">
        <f>IFERROR(AVERAGEIFS(WEEK_DAILY!$I$2:$I$701,WEEK_DAILY!$A$2:$A$701,A81,WEEK_DAILY!$C$2:$C$701,C81,WEEK_DAILY!$I$2:$I$701,"&lt;&gt;"),"")</f>
        <v>47.518725601210384</v>
      </c>
      <c r="K81" s="3">
        <f>IF(F81&gt;=3,AVERAGEIFS(sessions.csv!$L$2:$L$10135,sessions.csv!$A$2:$A$10135,A81,sessions.csv!$D$2:$D$10135,C81,sessions.csv!$N$2:$N$10135,"RELIABLE"),"")</f>
        <v>70.319939393939407</v>
      </c>
      <c r="L81" s="3">
        <f>SUMIFS(doomscrolling_scale.csv!$E$2:$E$101,doomscrolling_scale.csv!$A$2:$A$101,A81,doomscrolling_scale.csv!$C$2:$C$101,C81)+SUMIFS(doomscrolling_scale.csv!$F$2:$F$101,doomscrolling_scale.csv!$A$2:$A$101,A81,doomscrolling_scale.csv!$C$2:$C$101,C81)+SUMIFS(doomscrolling_scale.csv!$G$2:$G$101,doomscrolling_scale.csv!$A$2:$A$101,A81,doomscrolling_scale.csv!$C$2:$C$101,C81)+SUMIFS(doomscrolling_scale.csv!$H$2:$H$101,doomscrolling_scale.csv!$A$2:$A$101,A81,doomscrolling_scale.csv!$C$2:$C$101,C81)</f>
        <v>15</v>
      </c>
      <c r="M81" s="2" t="str">
        <f t="shared" si="5"/>
        <v>DSI eligible</v>
      </c>
    </row>
    <row r="82" spans="1:13" ht="32" customHeight="1" x14ac:dyDescent="0.2">
      <c r="A82" s="2" t="s">
        <v>65</v>
      </c>
      <c r="B82" s="2" t="str">
        <f>INDEX(WEEK_DAILY!$B$2:$B$701,MATCH(A82,WEEK_DAILY!$A$2:$A$701,0))</f>
        <v>INTERVENTION</v>
      </c>
      <c r="C82" s="2">
        <v>1</v>
      </c>
      <c r="D82" s="2">
        <f>COUNTIFS(WEEK_DAILY!$A$2:$A$701,A82,WEEK_DAILY!$C$2:$C$701,C82,WEEK_DAILY!$E$2:$E$701,"&gt;0")</f>
        <v>7</v>
      </c>
      <c r="E82" s="2">
        <f>SUMIFS(WEEK_DAILY!$E$2:$E$701,WEEK_DAILY!$A$2:$A$701,A82,WEEK_DAILY!$C$2:$C$701,C82)</f>
        <v>188</v>
      </c>
      <c r="F82" s="2">
        <f>SUMIFS(WEEK_DAILY!$F$2:$F$701,WEEK_DAILY!$A$2:$A$701,A82,WEEK_DAILY!$C$2:$C$701,C82)</f>
        <v>160</v>
      </c>
      <c r="G82" s="3">
        <f t="shared" si="4"/>
        <v>26.857142857142858</v>
      </c>
      <c r="H82" s="3">
        <f>SUMIFS(WEEK_DAILY!$G$2:$G$701,WEEK_DAILY!$A$2:$A$701,A82,WEEK_DAILY!$C$2:$C$701,C82)/7</f>
        <v>875.62711428571424</v>
      </c>
      <c r="I82" s="3">
        <f>IFERROR(AVERAGEIFS(WEEK_DAILY!$H$2:$H$701,WEEK_DAILY!$A$2:$A$701,A82,WEEK_DAILY!$C$2:$C$701,C82,WEEK_DAILY!$H$2:$H$701,"&lt;&gt;"),"")</f>
        <v>10.319704455735422</v>
      </c>
      <c r="J82" s="3">
        <f>IFERROR(AVERAGEIFS(WEEK_DAILY!$I$2:$I$701,WEEK_DAILY!$A$2:$A$701,A82,WEEK_DAILY!$C$2:$C$701,C82,WEEK_DAILY!$I$2:$I$701,"&lt;&gt;"),"")</f>
        <v>48.532004204491159</v>
      </c>
      <c r="K82" s="3">
        <f>IF(F82&gt;=3,AVERAGEIFS(sessions.csv!$L$2:$L$10135,sessions.csv!$A$2:$A$10135,A82,sessions.csv!$D$2:$D$10135,C82,sessions.csv!$N$2:$N$10135,"RELIABLE"),"")</f>
        <v>70.942812499999974</v>
      </c>
      <c r="L82" s="3">
        <f>SUMIFS(doomscrolling_scale.csv!$E$2:$E$101,doomscrolling_scale.csv!$A$2:$A$101,A82,doomscrolling_scale.csv!$C$2:$C$101,C82)+SUMIFS(doomscrolling_scale.csv!$F$2:$F$101,doomscrolling_scale.csv!$A$2:$A$101,A82,doomscrolling_scale.csv!$C$2:$C$101,C82)+SUMIFS(doomscrolling_scale.csv!$G$2:$G$101,doomscrolling_scale.csv!$A$2:$A$101,A82,doomscrolling_scale.csv!$C$2:$C$101,C82)+SUMIFS(doomscrolling_scale.csv!$H$2:$H$101,doomscrolling_scale.csv!$A$2:$A$101,A82,doomscrolling_scale.csv!$C$2:$C$101,C82)</f>
        <v>17</v>
      </c>
      <c r="M82" s="2" t="str">
        <f t="shared" si="5"/>
        <v>DSI eligible</v>
      </c>
    </row>
    <row r="83" spans="1:13" ht="32" customHeight="1" x14ac:dyDescent="0.2">
      <c r="A83" s="2" t="s">
        <v>65</v>
      </c>
      <c r="B83" s="2" t="str">
        <f>INDEX(WEEK_DAILY!$B$2:$B$701,MATCH(A83,WEEK_DAILY!$A$2:$A$701,0))</f>
        <v>INTERVENTION</v>
      </c>
      <c r="C83" s="2">
        <v>2</v>
      </c>
      <c r="D83" s="2">
        <f>COUNTIFS(WEEK_DAILY!$A$2:$A$701,A83,WEEK_DAILY!$C$2:$C$701,C83,WEEK_DAILY!$E$2:$E$701,"&gt;0")</f>
        <v>7</v>
      </c>
      <c r="E83" s="2">
        <f>SUMIFS(WEEK_DAILY!$E$2:$E$701,WEEK_DAILY!$A$2:$A$701,A83,WEEK_DAILY!$C$2:$C$701,C83)</f>
        <v>167</v>
      </c>
      <c r="F83" s="2">
        <f>SUMIFS(WEEK_DAILY!$F$2:$F$701,WEEK_DAILY!$A$2:$A$701,A83,WEEK_DAILY!$C$2:$C$701,C83)</f>
        <v>138</v>
      </c>
      <c r="G83" s="3">
        <f t="shared" si="4"/>
        <v>23.857142857142858</v>
      </c>
      <c r="H83" s="3">
        <f>SUMIFS(WEEK_DAILY!$G$2:$G$701,WEEK_DAILY!$A$2:$A$701,A83,WEEK_DAILY!$C$2:$C$701,C83)/7</f>
        <v>709.74217619047613</v>
      </c>
      <c r="I83" s="3">
        <f>IFERROR(AVERAGEIFS(WEEK_DAILY!$H$2:$H$701,WEEK_DAILY!$A$2:$A$701,A83,WEEK_DAILY!$C$2:$C$701,C83,WEEK_DAILY!$H$2:$H$701,"&lt;&gt;"),"")</f>
        <v>9.808510873673141</v>
      </c>
      <c r="J83" s="3">
        <f>IFERROR(AVERAGEIFS(WEEK_DAILY!$I$2:$I$701,WEEK_DAILY!$A$2:$A$701,A83,WEEK_DAILY!$C$2:$C$701,C83,WEEK_DAILY!$I$2:$I$701,"&lt;&gt;"),"")</f>
        <v>43.174307217218875</v>
      </c>
      <c r="K83" s="3">
        <f>IF(F83&gt;=3,AVERAGEIFS(sessions.csv!$L$2:$L$10135,sessions.csv!$A$2:$A$10135,A83,sessions.csv!$D$2:$D$10135,C83,sessions.csv!$N$2:$N$10135,"RELIABLE"),"")</f>
        <v>65.726376811594221</v>
      </c>
      <c r="L83" s="3">
        <f>SUMIFS(doomscrolling_scale.csv!$E$2:$E$101,doomscrolling_scale.csv!$A$2:$A$101,A83,doomscrolling_scale.csv!$C$2:$C$101,C83)+SUMIFS(doomscrolling_scale.csv!$F$2:$F$101,doomscrolling_scale.csv!$A$2:$A$101,A83,doomscrolling_scale.csv!$C$2:$C$101,C83)+SUMIFS(doomscrolling_scale.csv!$G$2:$G$101,doomscrolling_scale.csv!$A$2:$A$101,A83,doomscrolling_scale.csv!$C$2:$C$101,C83)+SUMIFS(doomscrolling_scale.csv!$H$2:$H$101,doomscrolling_scale.csv!$A$2:$A$101,A83,doomscrolling_scale.csv!$C$2:$C$101,C83)</f>
        <v>15</v>
      </c>
      <c r="M83" s="2" t="str">
        <f t="shared" si="5"/>
        <v>DSI eligible</v>
      </c>
    </row>
    <row r="84" spans="1:13" ht="16" customHeight="1" x14ac:dyDescent="0.2">
      <c r="A84" s="2" t="s">
        <v>66</v>
      </c>
      <c r="B84" s="2" t="str">
        <f>INDEX(WEEK_DAILY!$B$2:$B$701,MATCH(A84,WEEK_DAILY!$A$2:$A$701,0))</f>
        <v>CONTROL</v>
      </c>
      <c r="C84" s="2">
        <v>1</v>
      </c>
      <c r="D84" s="2">
        <f>COUNTIFS(WEEK_DAILY!$A$2:$A$701,A84,WEEK_DAILY!$C$2:$C$701,C84,WEEK_DAILY!$E$2:$E$701,"&gt;0")</f>
        <v>7</v>
      </c>
      <c r="E84" s="2">
        <f>SUMIFS(WEEK_DAILY!$E$2:$E$701,WEEK_DAILY!$A$2:$A$701,A84,WEEK_DAILY!$C$2:$C$701,C84)</f>
        <v>146</v>
      </c>
      <c r="F84" s="2">
        <f>SUMIFS(WEEK_DAILY!$F$2:$F$701,WEEK_DAILY!$A$2:$A$701,A84,WEEK_DAILY!$C$2:$C$701,C84)</f>
        <v>121</v>
      </c>
      <c r="G84" s="3">
        <f t="shared" si="4"/>
        <v>20.857142857142858</v>
      </c>
      <c r="H84" s="3">
        <f>SUMIFS(WEEK_DAILY!$G$2:$G$701,WEEK_DAILY!$A$2:$A$701,A84,WEEK_DAILY!$C$2:$C$701,C84)/7</f>
        <v>684.34354761904763</v>
      </c>
      <c r="I84" s="3">
        <f>IFERROR(AVERAGEIFS(WEEK_DAILY!$H$2:$H$701,WEEK_DAILY!$A$2:$A$701,A84,WEEK_DAILY!$C$2:$C$701,C84,WEEK_DAILY!$H$2:$H$701,"&lt;&gt;"),"")</f>
        <v>10.284638799976131</v>
      </c>
      <c r="J84" s="3">
        <f>IFERROR(AVERAGEIFS(WEEK_DAILY!$I$2:$I$701,WEEK_DAILY!$A$2:$A$701,A84,WEEK_DAILY!$C$2:$C$701,C84,WEEK_DAILY!$I$2:$I$701,"&lt;&gt;"),"")</f>
        <v>48.317003769929023</v>
      </c>
      <c r="K84" s="3">
        <f>IF(F84&gt;=3,AVERAGEIFS(sessions.csv!$L$2:$L$10135,sessions.csv!$A$2:$A$10135,A84,sessions.csv!$D$2:$D$10135,C84,sessions.csv!$N$2:$N$10135,"RELIABLE"),"")</f>
        <v>70.839338842975224</v>
      </c>
      <c r="L84" s="3">
        <f>SUMIFS(doomscrolling_scale.csv!$E$2:$E$101,doomscrolling_scale.csv!$A$2:$A$101,A84,doomscrolling_scale.csv!$C$2:$C$101,C84)+SUMIFS(doomscrolling_scale.csv!$F$2:$F$101,doomscrolling_scale.csv!$A$2:$A$101,A84,doomscrolling_scale.csv!$C$2:$C$101,C84)+SUMIFS(doomscrolling_scale.csv!$G$2:$G$101,doomscrolling_scale.csv!$A$2:$A$101,A84,doomscrolling_scale.csv!$C$2:$C$101,C84)+SUMIFS(doomscrolling_scale.csv!$H$2:$H$101,doomscrolling_scale.csv!$A$2:$A$101,A84,doomscrolling_scale.csv!$C$2:$C$101,C84)</f>
        <v>18</v>
      </c>
      <c r="M84" s="2" t="str">
        <f t="shared" si="5"/>
        <v>DSI eligible</v>
      </c>
    </row>
    <row r="85" spans="1:13" ht="16" customHeight="1" x14ac:dyDescent="0.2">
      <c r="A85" s="2" t="s">
        <v>66</v>
      </c>
      <c r="B85" s="2" t="str">
        <f>INDEX(WEEK_DAILY!$B$2:$B$701,MATCH(A85,WEEK_DAILY!$A$2:$A$701,0))</f>
        <v>CONTROL</v>
      </c>
      <c r="C85" s="2">
        <v>2</v>
      </c>
      <c r="D85" s="2">
        <f>COUNTIFS(WEEK_DAILY!$A$2:$A$701,A85,WEEK_DAILY!$C$2:$C$701,C85,WEEK_DAILY!$E$2:$E$701,"&gt;0")</f>
        <v>7</v>
      </c>
      <c r="E85" s="2">
        <f>SUMIFS(WEEK_DAILY!$E$2:$E$701,WEEK_DAILY!$A$2:$A$701,A85,WEEK_DAILY!$C$2:$C$701,C85)</f>
        <v>146</v>
      </c>
      <c r="F85" s="2">
        <f>SUMIFS(WEEK_DAILY!$F$2:$F$701,WEEK_DAILY!$A$2:$A$701,A85,WEEK_DAILY!$C$2:$C$701,C85)</f>
        <v>128</v>
      </c>
      <c r="G85" s="3">
        <f t="shared" si="4"/>
        <v>20.857142857142858</v>
      </c>
      <c r="H85" s="3">
        <f>SUMIFS(WEEK_DAILY!$G$2:$G$701,WEEK_DAILY!$A$2:$A$701,A85,WEEK_DAILY!$C$2:$C$701,C85)/7</f>
        <v>705.26579523809517</v>
      </c>
      <c r="I85" s="3">
        <f>IFERROR(AVERAGEIFS(WEEK_DAILY!$H$2:$H$701,WEEK_DAILY!$A$2:$A$701,A85,WEEK_DAILY!$C$2:$C$701,C85,WEEK_DAILY!$H$2:$H$701,"&lt;&gt;"),"")</f>
        <v>10.54099961093209</v>
      </c>
      <c r="J85" s="3">
        <f>IFERROR(AVERAGEIFS(WEEK_DAILY!$I$2:$I$701,WEEK_DAILY!$A$2:$A$701,A85,WEEK_DAILY!$C$2:$C$701,C85,WEEK_DAILY!$I$2:$I$701,"&lt;&gt;"),"")</f>
        <v>48.995316284488275</v>
      </c>
      <c r="K85" s="3">
        <f>IF(F85&gt;=3,AVERAGEIFS(sessions.csv!$L$2:$L$10135,sessions.csv!$A$2:$A$10135,A85,sessions.csv!$D$2:$D$10135,C85,sessions.csv!$N$2:$N$10135,"RELIABLE"),"")</f>
        <v>72.201406250000019</v>
      </c>
      <c r="L85" s="3">
        <f>SUMIFS(doomscrolling_scale.csv!$E$2:$E$101,doomscrolling_scale.csv!$A$2:$A$101,A85,doomscrolling_scale.csv!$C$2:$C$101,C85)+SUMIFS(doomscrolling_scale.csv!$F$2:$F$101,doomscrolling_scale.csv!$A$2:$A$101,A85,doomscrolling_scale.csv!$C$2:$C$101,C85)+SUMIFS(doomscrolling_scale.csv!$G$2:$G$101,doomscrolling_scale.csv!$A$2:$A$101,A85,doomscrolling_scale.csv!$C$2:$C$101,C85)+SUMIFS(doomscrolling_scale.csv!$H$2:$H$101,doomscrolling_scale.csv!$A$2:$A$101,A85,doomscrolling_scale.csv!$C$2:$C$101,C85)</f>
        <v>18</v>
      </c>
      <c r="M85" s="2" t="str">
        <f t="shared" si="5"/>
        <v>DSI eligible</v>
      </c>
    </row>
    <row r="86" spans="1:13" ht="32" customHeight="1" x14ac:dyDescent="0.2">
      <c r="A86" s="2" t="s">
        <v>67</v>
      </c>
      <c r="B86" s="2" t="str">
        <f>INDEX(WEEK_DAILY!$B$2:$B$701,MATCH(A86,WEEK_DAILY!$A$2:$A$701,0))</f>
        <v>INTERVENTION</v>
      </c>
      <c r="C86" s="2">
        <v>1</v>
      </c>
      <c r="D86" s="2">
        <f>COUNTIFS(WEEK_DAILY!$A$2:$A$701,A86,WEEK_DAILY!$C$2:$C$701,C86,WEEK_DAILY!$E$2:$E$701,"&gt;0")</f>
        <v>7</v>
      </c>
      <c r="E86" s="2">
        <f>SUMIFS(WEEK_DAILY!$E$2:$E$701,WEEK_DAILY!$A$2:$A$701,A86,WEEK_DAILY!$C$2:$C$701,C86)</f>
        <v>153</v>
      </c>
      <c r="F86" s="2">
        <f>SUMIFS(WEEK_DAILY!$F$2:$F$701,WEEK_DAILY!$A$2:$A$701,A86,WEEK_DAILY!$C$2:$C$701,C86)</f>
        <v>132</v>
      </c>
      <c r="G86" s="3">
        <f t="shared" si="4"/>
        <v>21.857142857142858</v>
      </c>
      <c r="H86" s="3">
        <f>SUMIFS(WEEK_DAILY!$G$2:$G$701,WEEK_DAILY!$A$2:$A$701,A86,WEEK_DAILY!$C$2:$C$701,C86)/7</f>
        <v>729.71184761904772</v>
      </c>
      <c r="I86" s="3">
        <f>IFERROR(AVERAGEIFS(WEEK_DAILY!$H$2:$H$701,WEEK_DAILY!$A$2:$A$701,A86,WEEK_DAILY!$C$2:$C$701,C86,WEEK_DAILY!$H$2:$H$701,"&lt;&gt;"),"")</f>
        <v>10.450179844916988</v>
      </c>
      <c r="J86" s="3">
        <f>IFERROR(AVERAGEIFS(WEEK_DAILY!$I$2:$I$701,WEEK_DAILY!$A$2:$A$701,A86,WEEK_DAILY!$C$2:$C$701,C86,WEEK_DAILY!$I$2:$I$701,"&lt;&gt;"),"")</f>
        <v>48.387779271277893</v>
      </c>
      <c r="K86" s="3">
        <f>IF(F86&gt;=3,AVERAGEIFS(sessions.csv!$L$2:$L$10135,sessions.csv!$A$2:$A$10135,A86,sessions.csv!$D$2:$D$10135,C86,sessions.csv!$N$2:$N$10135,"RELIABLE"),"")</f>
        <v>71.361666666666665</v>
      </c>
      <c r="L86" s="3">
        <f>SUMIFS(doomscrolling_scale.csv!$E$2:$E$101,doomscrolling_scale.csv!$A$2:$A$101,A86,doomscrolling_scale.csv!$C$2:$C$101,C86)+SUMIFS(doomscrolling_scale.csv!$F$2:$F$101,doomscrolling_scale.csv!$A$2:$A$101,A86,doomscrolling_scale.csv!$C$2:$C$101,C86)+SUMIFS(doomscrolling_scale.csv!$G$2:$G$101,doomscrolling_scale.csv!$A$2:$A$101,A86,doomscrolling_scale.csv!$C$2:$C$101,C86)+SUMIFS(doomscrolling_scale.csv!$H$2:$H$101,doomscrolling_scale.csv!$A$2:$A$101,A86,doomscrolling_scale.csv!$C$2:$C$101,C86)</f>
        <v>19</v>
      </c>
      <c r="M86" s="2" t="str">
        <f t="shared" si="5"/>
        <v>DSI eligible</v>
      </c>
    </row>
    <row r="87" spans="1:13" ht="32" customHeight="1" x14ac:dyDescent="0.2">
      <c r="A87" s="2" t="s">
        <v>67</v>
      </c>
      <c r="B87" s="2" t="str">
        <f>INDEX(WEEK_DAILY!$B$2:$B$701,MATCH(A87,WEEK_DAILY!$A$2:$A$701,0))</f>
        <v>INTERVENTION</v>
      </c>
      <c r="C87" s="2">
        <v>2</v>
      </c>
      <c r="D87" s="2">
        <f>COUNTIFS(WEEK_DAILY!$A$2:$A$701,A87,WEEK_DAILY!$C$2:$C$701,C87,WEEK_DAILY!$E$2:$E$701,"&gt;0")</f>
        <v>7</v>
      </c>
      <c r="E87" s="2">
        <f>SUMIFS(WEEK_DAILY!$E$2:$E$701,WEEK_DAILY!$A$2:$A$701,A87,WEEK_DAILY!$C$2:$C$701,C87)</f>
        <v>132</v>
      </c>
      <c r="F87" s="2">
        <f>SUMIFS(WEEK_DAILY!$F$2:$F$701,WEEK_DAILY!$A$2:$A$701,A87,WEEK_DAILY!$C$2:$C$701,C87)</f>
        <v>116</v>
      </c>
      <c r="G87" s="3">
        <f t="shared" si="4"/>
        <v>18.857142857142858</v>
      </c>
      <c r="H87" s="3">
        <f>SUMIFS(WEEK_DAILY!$G$2:$G$701,WEEK_DAILY!$A$2:$A$701,A87,WEEK_DAILY!$C$2:$C$701,C87)/7</f>
        <v>560.91638333333333</v>
      </c>
      <c r="I87" s="3">
        <f>IFERROR(AVERAGEIFS(WEEK_DAILY!$H$2:$H$701,WEEK_DAILY!$A$2:$A$701,A87,WEEK_DAILY!$C$2:$C$701,C87,WEEK_DAILY!$H$2:$H$701,"&lt;&gt;"),"")</f>
        <v>9.7041691658061886</v>
      </c>
      <c r="J87" s="3">
        <f>IFERROR(AVERAGEIFS(WEEK_DAILY!$I$2:$I$701,WEEK_DAILY!$A$2:$A$701,A87,WEEK_DAILY!$C$2:$C$701,C87,WEEK_DAILY!$I$2:$I$701,"&lt;&gt;"),"")</f>
        <v>42.938267109567413</v>
      </c>
      <c r="K87" s="3">
        <f>IF(F87&gt;=3,AVERAGEIFS(sessions.csv!$L$2:$L$10135,sessions.csv!$A$2:$A$10135,A87,sessions.csv!$D$2:$D$10135,C87,sessions.csv!$N$2:$N$10135,"RELIABLE"),"")</f>
        <v>66.139137931034469</v>
      </c>
      <c r="L87" s="3">
        <f>SUMIFS(doomscrolling_scale.csv!$E$2:$E$101,doomscrolling_scale.csv!$A$2:$A$101,A87,doomscrolling_scale.csv!$C$2:$C$101,C87)+SUMIFS(doomscrolling_scale.csv!$F$2:$F$101,doomscrolling_scale.csv!$A$2:$A$101,A87,doomscrolling_scale.csv!$C$2:$C$101,C87)+SUMIFS(doomscrolling_scale.csv!$G$2:$G$101,doomscrolling_scale.csv!$A$2:$A$101,A87,doomscrolling_scale.csv!$C$2:$C$101,C87)+SUMIFS(doomscrolling_scale.csv!$H$2:$H$101,doomscrolling_scale.csv!$A$2:$A$101,A87,doomscrolling_scale.csv!$C$2:$C$101,C87)</f>
        <v>17</v>
      </c>
      <c r="M87" s="2" t="str">
        <f t="shared" si="5"/>
        <v>DSI eligible</v>
      </c>
    </row>
    <row r="88" spans="1:13" ht="16" customHeight="1" x14ac:dyDescent="0.2">
      <c r="A88" s="2" t="s">
        <v>68</v>
      </c>
      <c r="B88" s="2" t="str">
        <f>INDEX(WEEK_DAILY!$B$2:$B$701,MATCH(A88,WEEK_DAILY!$A$2:$A$701,0))</f>
        <v>CONTROL</v>
      </c>
      <c r="C88" s="2">
        <v>1</v>
      </c>
      <c r="D88" s="2">
        <f>COUNTIFS(WEEK_DAILY!$A$2:$A$701,A88,WEEK_DAILY!$C$2:$C$701,C88,WEEK_DAILY!$E$2:$E$701,"&gt;0")</f>
        <v>7</v>
      </c>
      <c r="E88" s="2">
        <f>SUMIFS(WEEK_DAILY!$E$2:$E$701,WEEK_DAILY!$A$2:$A$701,A88,WEEK_DAILY!$C$2:$C$701,C88)</f>
        <v>160</v>
      </c>
      <c r="F88" s="2">
        <f>SUMIFS(WEEK_DAILY!$F$2:$F$701,WEEK_DAILY!$A$2:$A$701,A88,WEEK_DAILY!$C$2:$C$701,C88)</f>
        <v>145</v>
      </c>
      <c r="G88" s="3">
        <f t="shared" si="4"/>
        <v>22.857142857142858</v>
      </c>
      <c r="H88" s="3">
        <f>SUMIFS(WEEK_DAILY!$G$2:$G$701,WEEK_DAILY!$A$2:$A$701,A88,WEEK_DAILY!$C$2:$C$701,C88)/7</f>
        <v>757.05668095238093</v>
      </c>
      <c r="I88" s="3">
        <f>IFERROR(AVERAGEIFS(WEEK_DAILY!$H$2:$H$701,WEEK_DAILY!$A$2:$A$701,A88,WEEK_DAILY!$C$2:$C$701,C88,WEEK_DAILY!$H$2:$H$701,"&lt;&gt;"),"")</f>
        <v>10.389512247471874</v>
      </c>
      <c r="J88" s="3">
        <f>IFERROR(AVERAGEIFS(WEEK_DAILY!$I$2:$I$701,WEEK_DAILY!$A$2:$A$701,A88,WEEK_DAILY!$C$2:$C$701,C88,WEEK_DAILY!$I$2:$I$701,"&lt;&gt;"),"")</f>
        <v>47.943716686674669</v>
      </c>
      <c r="K88" s="3">
        <f>IF(F88&gt;=3,AVERAGEIFS(sessions.csv!$L$2:$L$10135,sessions.csv!$A$2:$A$10135,A88,sessions.csv!$D$2:$D$10135,C88,sessions.csv!$N$2:$N$10135,"RELIABLE"),"")</f>
        <v>71.056206896551771</v>
      </c>
      <c r="L88" s="3">
        <f>SUMIFS(doomscrolling_scale.csv!$E$2:$E$101,doomscrolling_scale.csv!$A$2:$A$101,A88,doomscrolling_scale.csv!$C$2:$C$101,C88)+SUMIFS(doomscrolling_scale.csv!$F$2:$F$101,doomscrolling_scale.csv!$A$2:$A$101,A88,doomscrolling_scale.csv!$C$2:$C$101,C88)+SUMIFS(doomscrolling_scale.csv!$G$2:$G$101,doomscrolling_scale.csv!$A$2:$A$101,A88,doomscrolling_scale.csv!$C$2:$C$101,C88)+SUMIFS(doomscrolling_scale.csv!$H$2:$H$101,doomscrolling_scale.csv!$A$2:$A$101,A88,doomscrolling_scale.csv!$C$2:$C$101,C88)</f>
        <v>20</v>
      </c>
      <c r="M88" s="2" t="str">
        <f t="shared" si="5"/>
        <v>DSI eligible</v>
      </c>
    </row>
    <row r="89" spans="1:13" ht="16" customHeight="1" x14ac:dyDescent="0.2">
      <c r="A89" s="2" t="s">
        <v>68</v>
      </c>
      <c r="B89" s="2" t="str">
        <f>INDEX(WEEK_DAILY!$B$2:$B$701,MATCH(A89,WEEK_DAILY!$A$2:$A$701,0))</f>
        <v>CONTROL</v>
      </c>
      <c r="C89" s="2">
        <v>2</v>
      </c>
      <c r="D89" s="2">
        <f>COUNTIFS(WEEK_DAILY!$A$2:$A$701,A89,WEEK_DAILY!$C$2:$C$701,C89,WEEK_DAILY!$E$2:$E$701,"&gt;0")</f>
        <v>7</v>
      </c>
      <c r="E89" s="2">
        <f>SUMIFS(WEEK_DAILY!$E$2:$E$701,WEEK_DAILY!$A$2:$A$701,A89,WEEK_DAILY!$C$2:$C$701,C89)</f>
        <v>160</v>
      </c>
      <c r="F89" s="2">
        <f>SUMIFS(WEEK_DAILY!$F$2:$F$701,WEEK_DAILY!$A$2:$A$701,A89,WEEK_DAILY!$C$2:$C$701,C89)</f>
        <v>144</v>
      </c>
      <c r="G89" s="3">
        <f t="shared" si="4"/>
        <v>22.857142857142858</v>
      </c>
      <c r="H89" s="3">
        <f>SUMIFS(WEEK_DAILY!$G$2:$G$701,WEEK_DAILY!$A$2:$A$701,A89,WEEK_DAILY!$C$2:$C$701,C89)/7</f>
        <v>761.78497142857145</v>
      </c>
      <c r="I89" s="3">
        <f>IFERROR(AVERAGEIFS(WEEK_DAILY!$H$2:$H$701,WEEK_DAILY!$A$2:$A$701,A89,WEEK_DAILY!$C$2:$C$701,C89,WEEK_DAILY!$H$2:$H$701,"&lt;&gt;"),"")</f>
        <v>10.378936795927789</v>
      </c>
      <c r="J89" s="3">
        <f>IFERROR(AVERAGEIFS(WEEK_DAILY!$I$2:$I$701,WEEK_DAILY!$A$2:$A$701,A89,WEEK_DAILY!$C$2:$C$701,C89,WEEK_DAILY!$I$2:$I$701,"&lt;&gt;"),"")</f>
        <v>48.471727689793866</v>
      </c>
      <c r="K89" s="3">
        <f>IF(F89&gt;=3,AVERAGEIFS(sessions.csv!$L$2:$L$10135,sessions.csv!$A$2:$A$10135,A89,sessions.csv!$D$2:$D$10135,C89,sessions.csv!$N$2:$N$10135,"RELIABLE"),"")</f>
        <v>71.725347222222268</v>
      </c>
      <c r="L89" s="3">
        <f>SUMIFS(doomscrolling_scale.csv!$E$2:$E$101,doomscrolling_scale.csv!$A$2:$A$101,A89,doomscrolling_scale.csv!$C$2:$C$101,C89)+SUMIFS(doomscrolling_scale.csv!$F$2:$F$101,doomscrolling_scale.csv!$A$2:$A$101,A89,doomscrolling_scale.csv!$C$2:$C$101,C89)+SUMIFS(doomscrolling_scale.csv!$G$2:$G$101,doomscrolling_scale.csv!$A$2:$A$101,A89,doomscrolling_scale.csv!$C$2:$C$101,C89)+SUMIFS(doomscrolling_scale.csv!$H$2:$H$101,doomscrolling_scale.csv!$A$2:$A$101,A89,doomscrolling_scale.csv!$C$2:$C$101,C89)</f>
        <v>20</v>
      </c>
      <c r="M89" s="2" t="str">
        <f t="shared" si="5"/>
        <v>DSI eligible</v>
      </c>
    </row>
    <row r="90" spans="1:13" ht="32" customHeight="1" x14ac:dyDescent="0.2">
      <c r="A90" s="2" t="s">
        <v>69</v>
      </c>
      <c r="B90" s="2" t="str">
        <f>INDEX(WEEK_DAILY!$B$2:$B$701,MATCH(A90,WEEK_DAILY!$A$2:$A$701,0))</f>
        <v>INTERVENTION</v>
      </c>
      <c r="C90" s="2">
        <v>1</v>
      </c>
      <c r="D90" s="2">
        <f>COUNTIFS(WEEK_DAILY!$A$2:$A$701,A90,WEEK_DAILY!$C$2:$C$701,C90,WEEK_DAILY!$E$2:$E$701,"&gt;0")</f>
        <v>7</v>
      </c>
      <c r="E90" s="2">
        <f>SUMIFS(WEEK_DAILY!$E$2:$E$701,WEEK_DAILY!$A$2:$A$701,A90,WEEK_DAILY!$C$2:$C$701,C90)</f>
        <v>167</v>
      </c>
      <c r="F90" s="2">
        <f>SUMIFS(WEEK_DAILY!$F$2:$F$701,WEEK_DAILY!$A$2:$A$701,A90,WEEK_DAILY!$C$2:$C$701,C90)</f>
        <v>145</v>
      </c>
      <c r="G90" s="3">
        <f t="shared" si="4"/>
        <v>23.857142857142858</v>
      </c>
      <c r="H90" s="3">
        <f>SUMIFS(WEEK_DAILY!$G$2:$G$701,WEEK_DAILY!$A$2:$A$701,A90,WEEK_DAILY!$C$2:$C$701,C90)/7</f>
        <v>774.97041190476193</v>
      </c>
      <c r="I90" s="3">
        <f>IFERROR(AVERAGEIFS(WEEK_DAILY!$H$2:$H$701,WEEK_DAILY!$A$2:$A$701,A90,WEEK_DAILY!$C$2:$C$701,C90,WEEK_DAILY!$H$2:$H$701,"&lt;&gt;"),"")</f>
        <v>10.311428708110387</v>
      </c>
      <c r="J90" s="3">
        <f>IFERROR(AVERAGEIFS(WEEK_DAILY!$I$2:$I$701,WEEK_DAILY!$A$2:$A$701,A90,WEEK_DAILY!$C$2:$C$701,C90,WEEK_DAILY!$I$2:$I$701,"&lt;&gt;"),"")</f>
        <v>47.842495546067632</v>
      </c>
      <c r="K90" s="3">
        <f>IF(F90&gt;=3,AVERAGEIFS(sessions.csv!$L$2:$L$10135,sessions.csv!$A$2:$A$10135,A90,sessions.csv!$D$2:$D$10135,C90,sessions.csv!$N$2:$N$10135,"RELIABLE"),"")</f>
        <v>70.71255172413791</v>
      </c>
      <c r="L90" s="3">
        <f>SUMIFS(doomscrolling_scale.csv!$E$2:$E$101,doomscrolling_scale.csv!$A$2:$A$101,A90,doomscrolling_scale.csv!$C$2:$C$101,C90)+SUMIFS(doomscrolling_scale.csv!$F$2:$F$101,doomscrolling_scale.csv!$A$2:$A$101,A90,doomscrolling_scale.csv!$C$2:$C$101,C90)+SUMIFS(doomscrolling_scale.csv!$G$2:$G$101,doomscrolling_scale.csv!$A$2:$A$101,A90,doomscrolling_scale.csv!$C$2:$C$101,C90)+SUMIFS(doomscrolling_scale.csv!$H$2:$H$101,doomscrolling_scale.csv!$A$2:$A$101,A90,doomscrolling_scale.csv!$C$2:$C$101,C90)</f>
        <v>16</v>
      </c>
      <c r="M90" s="2" t="str">
        <f t="shared" si="5"/>
        <v>DSI eligible</v>
      </c>
    </row>
    <row r="91" spans="1:13" ht="32" customHeight="1" x14ac:dyDescent="0.2">
      <c r="A91" s="2" t="s">
        <v>69</v>
      </c>
      <c r="B91" s="2" t="str">
        <f>INDEX(WEEK_DAILY!$B$2:$B$701,MATCH(A91,WEEK_DAILY!$A$2:$A$701,0))</f>
        <v>INTERVENTION</v>
      </c>
      <c r="C91" s="2">
        <v>2</v>
      </c>
      <c r="D91" s="2">
        <f>COUNTIFS(WEEK_DAILY!$A$2:$A$701,A91,WEEK_DAILY!$C$2:$C$701,C91,WEEK_DAILY!$E$2:$E$701,"&gt;0")</f>
        <v>7</v>
      </c>
      <c r="E91" s="2">
        <f>SUMIFS(WEEK_DAILY!$E$2:$E$701,WEEK_DAILY!$A$2:$A$701,A91,WEEK_DAILY!$C$2:$C$701,C91)</f>
        <v>160</v>
      </c>
      <c r="F91" s="2">
        <f>SUMIFS(WEEK_DAILY!$F$2:$F$701,WEEK_DAILY!$A$2:$A$701,A91,WEEK_DAILY!$C$2:$C$701,C91)</f>
        <v>135</v>
      </c>
      <c r="G91" s="3">
        <f t="shared" si="4"/>
        <v>22.857142857142858</v>
      </c>
      <c r="H91" s="3">
        <f>SUMIFS(WEEK_DAILY!$G$2:$G$701,WEEK_DAILY!$A$2:$A$701,A91,WEEK_DAILY!$C$2:$C$701,C91)/7</f>
        <v>690.19385238095231</v>
      </c>
      <c r="I91" s="3">
        <f>IFERROR(AVERAGEIFS(WEEK_DAILY!$H$2:$H$701,WEEK_DAILY!$A$2:$A$701,A91,WEEK_DAILY!$C$2:$C$701,C91,WEEK_DAILY!$H$2:$H$701,"&lt;&gt;"),"")</f>
        <v>10.051209874792793</v>
      </c>
      <c r="J91" s="3">
        <f>IFERROR(AVERAGEIFS(WEEK_DAILY!$I$2:$I$701,WEEK_DAILY!$A$2:$A$701,A91,WEEK_DAILY!$C$2:$C$701,C91,WEEK_DAILY!$I$2:$I$701,"&lt;&gt;"),"")</f>
        <v>45.614227224223022</v>
      </c>
      <c r="K91" s="3">
        <f>IF(F91&gt;=3,AVERAGEIFS(sessions.csv!$L$2:$L$10135,sessions.csv!$A$2:$A$10135,A91,sessions.csv!$D$2:$D$10135,C91,sessions.csv!$N$2:$N$10135,"RELIABLE"),"")</f>
        <v>67.444592592592599</v>
      </c>
      <c r="L91" s="3">
        <f>SUMIFS(doomscrolling_scale.csv!$E$2:$E$101,doomscrolling_scale.csv!$A$2:$A$101,A91,doomscrolling_scale.csv!$C$2:$C$101,C91)+SUMIFS(doomscrolling_scale.csv!$F$2:$F$101,doomscrolling_scale.csv!$A$2:$A$101,A91,doomscrolling_scale.csv!$C$2:$C$101,C91)+SUMIFS(doomscrolling_scale.csv!$G$2:$G$101,doomscrolling_scale.csv!$A$2:$A$101,A91,doomscrolling_scale.csv!$C$2:$C$101,C91)+SUMIFS(doomscrolling_scale.csv!$H$2:$H$101,doomscrolling_scale.csv!$A$2:$A$101,A91,doomscrolling_scale.csv!$C$2:$C$101,C91)</f>
        <v>15</v>
      </c>
      <c r="M91" s="2" t="str">
        <f t="shared" si="5"/>
        <v>DSI eligible</v>
      </c>
    </row>
    <row r="92" spans="1:13" ht="16" customHeight="1" x14ac:dyDescent="0.2">
      <c r="A92" s="2" t="s">
        <v>70</v>
      </c>
      <c r="B92" s="2" t="str">
        <f>INDEX(WEEK_DAILY!$B$2:$B$701,MATCH(A92,WEEK_DAILY!$A$2:$A$701,0))</f>
        <v>CONTROL</v>
      </c>
      <c r="C92" s="2">
        <v>1</v>
      </c>
      <c r="D92" s="2">
        <f>COUNTIFS(WEEK_DAILY!$A$2:$A$701,A92,WEEK_DAILY!$C$2:$C$701,C92,WEEK_DAILY!$E$2:$E$701,"&gt;0")</f>
        <v>7</v>
      </c>
      <c r="E92" s="2">
        <f>SUMIFS(WEEK_DAILY!$E$2:$E$701,WEEK_DAILY!$A$2:$A$701,A92,WEEK_DAILY!$C$2:$C$701,C92)</f>
        <v>174</v>
      </c>
      <c r="F92" s="2">
        <f>SUMIFS(WEEK_DAILY!$F$2:$F$701,WEEK_DAILY!$A$2:$A$701,A92,WEEK_DAILY!$C$2:$C$701,C92)</f>
        <v>148</v>
      </c>
      <c r="G92" s="3">
        <f t="shared" si="4"/>
        <v>24.857142857142858</v>
      </c>
      <c r="H92" s="3">
        <f>SUMIFS(WEEK_DAILY!$G$2:$G$701,WEEK_DAILY!$A$2:$A$701,A92,WEEK_DAILY!$C$2:$C$701,C92)/7</f>
        <v>829.18861666666658</v>
      </c>
      <c r="I92" s="3">
        <f>IFERROR(AVERAGEIFS(WEEK_DAILY!$H$2:$H$701,WEEK_DAILY!$A$2:$A$701,A92,WEEK_DAILY!$C$2:$C$701,C92,WEEK_DAILY!$H$2:$H$701,"&lt;&gt;"),"")</f>
        <v>10.466757971181385</v>
      </c>
      <c r="J92" s="3">
        <f>IFERROR(AVERAGEIFS(WEEK_DAILY!$I$2:$I$701,WEEK_DAILY!$A$2:$A$701,A92,WEEK_DAILY!$C$2:$C$701,C92,WEEK_DAILY!$I$2:$I$701,"&lt;&gt;"),"")</f>
        <v>48.827329574642427</v>
      </c>
      <c r="K92" s="3">
        <f>IF(F92&gt;=3,AVERAGEIFS(sessions.csv!$L$2:$L$10135,sessions.csv!$A$2:$A$10135,A92,sessions.csv!$D$2:$D$10135,C92,sessions.csv!$N$2:$N$10135,"RELIABLE"),"")</f>
        <v>71.767702702702678</v>
      </c>
      <c r="L92" s="3">
        <f>SUMIFS(doomscrolling_scale.csv!$E$2:$E$101,doomscrolling_scale.csv!$A$2:$A$101,A92,doomscrolling_scale.csv!$C$2:$C$101,C92)+SUMIFS(doomscrolling_scale.csv!$F$2:$F$101,doomscrolling_scale.csv!$A$2:$A$101,A92,doomscrolling_scale.csv!$C$2:$C$101,C92)+SUMIFS(doomscrolling_scale.csv!$G$2:$G$101,doomscrolling_scale.csv!$A$2:$A$101,A92,doomscrolling_scale.csv!$C$2:$C$101,C92)+SUMIFS(doomscrolling_scale.csv!$H$2:$H$101,doomscrolling_scale.csv!$A$2:$A$101,A92,doomscrolling_scale.csv!$C$2:$C$101,C92)</f>
        <v>17</v>
      </c>
      <c r="M92" s="2" t="str">
        <f t="shared" si="5"/>
        <v>DSI eligible</v>
      </c>
    </row>
    <row r="93" spans="1:13" ht="16" customHeight="1" x14ac:dyDescent="0.2">
      <c r="A93" s="2" t="s">
        <v>70</v>
      </c>
      <c r="B93" s="2" t="str">
        <f>INDEX(WEEK_DAILY!$B$2:$B$701,MATCH(A93,WEEK_DAILY!$A$2:$A$701,0))</f>
        <v>CONTROL</v>
      </c>
      <c r="C93" s="2">
        <v>2</v>
      </c>
      <c r="D93" s="2">
        <f>COUNTIFS(WEEK_DAILY!$A$2:$A$701,A93,WEEK_DAILY!$C$2:$C$701,C93,WEEK_DAILY!$E$2:$E$701,"&gt;0")</f>
        <v>7</v>
      </c>
      <c r="E93" s="2">
        <f>SUMIFS(WEEK_DAILY!$E$2:$E$701,WEEK_DAILY!$A$2:$A$701,A93,WEEK_DAILY!$C$2:$C$701,C93)</f>
        <v>174</v>
      </c>
      <c r="F93" s="2">
        <f>SUMIFS(WEEK_DAILY!$F$2:$F$701,WEEK_DAILY!$A$2:$A$701,A93,WEEK_DAILY!$C$2:$C$701,C93)</f>
        <v>143</v>
      </c>
      <c r="G93" s="3">
        <f t="shared" si="4"/>
        <v>24.857142857142858</v>
      </c>
      <c r="H93" s="3">
        <f>SUMIFS(WEEK_DAILY!$G$2:$G$701,WEEK_DAILY!$A$2:$A$701,A93,WEEK_DAILY!$C$2:$C$701,C93)/7</f>
        <v>813.86117857142847</v>
      </c>
      <c r="I93" s="3">
        <f>IFERROR(AVERAGEIFS(WEEK_DAILY!$H$2:$H$701,WEEK_DAILY!$A$2:$A$701,A93,WEEK_DAILY!$C$2:$C$701,C93,WEEK_DAILY!$H$2:$H$701,"&lt;&gt;"),"")</f>
        <v>10.331651512175267</v>
      </c>
      <c r="J93" s="3">
        <f>IFERROR(AVERAGEIFS(WEEK_DAILY!$I$2:$I$701,WEEK_DAILY!$A$2:$A$701,A93,WEEK_DAILY!$C$2:$C$701,C93,WEEK_DAILY!$I$2:$I$701,"&lt;&gt;"),"")</f>
        <v>48.184858263081942</v>
      </c>
      <c r="K93" s="3">
        <f>IF(F93&gt;=3,AVERAGEIFS(sessions.csv!$L$2:$L$10135,sessions.csv!$A$2:$A$10135,A93,sessions.csv!$D$2:$D$10135,C93,sessions.csv!$N$2:$N$10135,"RELIABLE"),"")</f>
        <v>70.760000000000005</v>
      </c>
      <c r="L93" s="3">
        <f>SUMIFS(doomscrolling_scale.csv!$E$2:$E$101,doomscrolling_scale.csv!$A$2:$A$101,A93,doomscrolling_scale.csv!$C$2:$C$101,C93)+SUMIFS(doomscrolling_scale.csv!$F$2:$F$101,doomscrolling_scale.csv!$A$2:$A$101,A93,doomscrolling_scale.csv!$C$2:$C$101,C93)+SUMIFS(doomscrolling_scale.csv!$G$2:$G$101,doomscrolling_scale.csv!$A$2:$A$101,A93,doomscrolling_scale.csv!$C$2:$C$101,C93)+SUMIFS(doomscrolling_scale.csv!$H$2:$H$101,doomscrolling_scale.csv!$A$2:$A$101,A93,doomscrolling_scale.csv!$C$2:$C$101,C93)</f>
        <v>17</v>
      </c>
      <c r="M93" s="2" t="str">
        <f t="shared" si="5"/>
        <v>DSI eligible</v>
      </c>
    </row>
    <row r="94" spans="1:13" ht="32" customHeight="1" x14ac:dyDescent="0.2">
      <c r="A94" s="2" t="s">
        <v>71</v>
      </c>
      <c r="B94" s="2" t="str">
        <f>INDEX(WEEK_DAILY!$B$2:$B$701,MATCH(A94,WEEK_DAILY!$A$2:$A$701,0))</f>
        <v>INTERVENTION</v>
      </c>
      <c r="C94" s="2">
        <v>1</v>
      </c>
      <c r="D94" s="2">
        <f>COUNTIFS(WEEK_DAILY!$A$2:$A$701,A94,WEEK_DAILY!$C$2:$C$701,C94,WEEK_DAILY!$E$2:$E$701,"&gt;0")</f>
        <v>7</v>
      </c>
      <c r="E94" s="2">
        <f>SUMIFS(WEEK_DAILY!$E$2:$E$701,WEEK_DAILY!$A$2:$A$701,A94,WEEK_DAILY!$C$2:$C$701,C94)</f>
        <v>181</v>
      </c>
      <c r="F94" s="2">
        <f>SUMIFS(WEEK_DAILY!$F$2:$F$701,WEEK_DAILY!$A$2:$A$701,A94,WEEK_DAILY!$C$2:$C$701,C94)</f>
        <v>159</v>
      </c>
      <c r="G94" s="3">
        <f t="shared" si="4"/>
        <v>25.857142857142858</v>
      </c>
      <c r="H94" s="3">
        <f>SUMIFS(WEEK_DAILY!$G$2:$G$701,WEEK_DAILY!$A$2:$A$701,A94,WEEK_DAILY!$C$2:$C$701,C94)/7</f>
        <v>866.87849761904761</v>
      </c>
      <c r="I94" s="3">
        <f>IFERROR(AVERAGEIFS(WEEK_DAILY!$H$2:$H$701,WEEK_DAILY!$A$2:$A$701,A94,WEEK_DAILY!$C$2:$C$701,C94,WEEK_DAILY!$H$2:$H$701,"&lt;&gt;"),"")</f>
        <v>10.450816869175302</v>
      </c>
      <c r="J94" s="3">
        <f>IFERROR(AVERAGEIFS(WEEK_DAILY!$I$2:$I$701,WEEK_DAILY!$A$2:$A$701,A94,WEEK_DAILY!$C$2:$C$701,C94,WEEK_DAILY!$I$2:$I$701,"&lt;&gt;"),"")</f>
        <v>48.578138175230563</v>
      </c>
      <c r="K94" s="3">
        <f>IF(F94&gt;=3,AVERAGEIFS(sessions.csv!$L$2:$L$10135,sessions.csv!$A$2:$A$10135,A94,sessions.csv!$D$2:$D$10135,C94,sessions.csv!$N$2:$N$10135,"RELIABLE"),"")</f>
        <v>71.677232704402499</v>
      </c>
      <c r="L94" s="3">
        <f>SUMIFS(doomscrolling_scale.csv!$E$2:$E$101,doomscrolling_scale.csv!$A$2:$A$101,A94,doomscrolling_scale.csv!$C$2:$C$101,C94)+SUMIFS(doomscrolling_scale.csv!$F$2:$F$101,doomscrolling_scale.csv!$A$2:$A$101,A94,doomscrolling_scale.csv!$C$2:$C$101,C94)+SUMIFS(doomscrolling_scale.csv!$G$2:$G$101,doomscrolling_scale.csv!$A$2:$A$101,A94,doomscrolling_scale.csv!$C$2:$C$101,C94)+SUMIFS(doomscrolling_scale.csv!$H$2:$H$101,doomscrolling_scale.csv!$A$2:$A$101,A94,doomscrolling_scale.csv!$C$2:$C$101,C94)</f>
        <v>18</v>
      </c>
      <c r="M94" s="2" t="str">
        <f t="shared" si="5"/>
        <v>DSI eligible</v>
      </c>
    </row>
    <row r="95" spans="1:13" ht="32" customHeight="1" x14ac:dyDescent="0.2">
      <c r="A95" s="2" t="s">
        <v>71</v>
      </c>
      <c r="B95" s="2" t="str">
        <f>INDEX(WEEK_DAILY!$B$2:$B$701,MATCH(A95,WEEK_DAILY!$A$2:$A$701,0))</f>
        <v>INTERVENTION</v>
      </c>
      <c r="C95" s="2">
        <v>2</v>
      </c>
      <c r="D95" s="2">
        <f>COUNTIFS(WEEK_DAILY!$A$2:$A$701,A95,WEEK_DAILY!$C$2:$C$701,C95,WEEK_DAILY!$E$2:$E$701,"&gt;0")</f>
        <v>7</v>
      </c>
      <c r="E95" s="2">
        <f>SUMIFS(WEEK_DAILY!$E$2:$E$701,WEEK_DAILY!$A$2:$A$701,A95,WEEK_DAILY!$C$2:$C$701,C95)</f>
        <v>160</v>
      </c>
      <c r="F95" s="2">
        <f>SUMIFS(WEEK_DAILY!$F$2:$F$701,WEEK_DAILY!$A$2:$A$701,A95,WEEK_DAILY!$C$2:$C$701,C95)</f>
        <v>141</v>
      </c>
      <c r="G95" s="3">
        <f t="shared" si="4"/>
        <v>22.857142857142858</v>
      </c>
      <c r="H95" s="3">
        <f>SUMIFS(WEEK_DAILY!$G$2:$G$701,WEEK_DAILY!$A$2:$A$701,A95,WEEK_DAILY!$C$2:$C$701,C95)/7</f>
        <v>654.85757619047615</v>
      </c>
      <c r="I95" s="3">
        <f>IFERROR(AVERAGEIFS(WEEK_DAILY!$H$2:$H$701,WEEK_DAILY!$A$2:$A$701,A95,WEEK_DAILY!$C$2:$C$701,C95,WEEK_DAILY!$H$2:$H$701,"&lt;&gt;"),"")</f>
        <v>9.7409264758246117</v>
      </c>
      <c r="J95" s="3">
        <f>IFERROR(AVERAGEIFS(WEEK_DAILY!$I$2:$I$701,WEEK_DAILY!$A$2:$A$701,A95,WEEK_DAILY!$C$2:$C$701,C95,WEEK_DAILY!$I$2:$I$701,"&lt;&gt;"),"")</f>
        <v>44.218537851037851</v>
      </c>
      <c r="K95" s="3">
        <f>IF(F95&gt;=3,AVERAGEIFS(sessions.csv!$L$2:$L$10135,sessions.csv!$A$2:$A$10135,A95,sessions.csv!$D$2:$D$10135,C95,sessions.csv!$N$2:$N$10135,"RELIABLE"),"")</f>
        <v>65.711347517730502</v>
      </c>
      <c r="L95" s="3">
        <f>SUMIFS(doomscrolling_scale.csv!$E$2:$E$101,doomscrolling_scale.csv!$A$2:$A$101,A95,doomscrolling_scale.csv!$C$2:$C$101,C95)+SUMIFS(doomscrolling_scale.csv!$F$2:$F$101,doomscrolling_scale.csv!$A$2:$A$101,A95,doomscrolling_scale.csv!$C$2:$C$101,C95)+SUMIFS(doomscrolling_scale.csv!$G$2:$G$101,doomscrolling_scale.csv!$A$2:$A$101,A95,doomscrolling_scale.csv!$C$2:$C$101,C95)+SUMIFS(doomscrolling_scale.csv!$H$2:$H$101,doomscrolling_scale.csv!$A$2:$A$101,A95,doomscrolling_scale.csv!$C$2:$C$101,C95)</f>
        <v>16</v>
      </c>
      <c r="M95" s="2" t="str">
        <f t="shared" si="5"/>
        <v>DSI eligible</v>
      </c>
    </row>
    <row r="96" spans="1:13" ht="16" customHeight="1" x14ac:dyDescent="0.2">
      <c r="A96" s="2" t="s">
        <v>72</v>
      </c>
      <c r="B96" s="2" t="str">
        <f>INDEX(WEEK_DAILY!$B$2:$B$701,MATCH(A96,WEEK_DAILY!$A$2:$A$701,0))</f>
        <v>CONTROL</v>
      </c>
      <c r="C96" s="2">
        <v>1</v>
      </c>
      <c r="D96" s="2">
        <f>COUNTIFS(WEEK_DAILY!$A$2:$A$701,A96,WEEK_DAILY!$C$2:$C$701,C96,WEEK_DAILY!$E$2:$E$701,"&gt;0")</f>
        <v>7</v>
      </c>
      <c r="E96" s="2">
        <f>SUMIFS(WEEK_DAILY!$E$2:$E$701,WEEK_DAILY!$A$2:$A$701,A96,WEEK_DAILY!$C$2:$C$701,C96)</f>
        <v>188</v>
      </c>
      <c r="F96" s="2">
        <f>SUMIFS(WEEK_DAILY!$F$2:$F$701,WEEK_DAILY!$A$2:$A$701,A96,WEEK_DAILY!$C$2:$C$701,C96)</f>
        <v>161</v>
      </c>
      <c r="G96" s="3">
        <f t="shared" si="4"/>
        <v>26.857142857142858</v>
      </c>
      <c r="H96" s="3">
        <f>SUMIFS(WEEK_DAILY!$G$2:$G$701,WEEK_DAILY!$A$2:$A$701,A96,WEEK_DAILY!$C$2:$C$701,C96)/7</f>
        <v>883.22990476190466</v>
      </c>
      <c r="I96" s="3">
        <f>IFERROR(AVERAGEIFS(WEEK_DAILY!$H$2:$H$701,WEEK_DAILY!$A$2:$A$701,A96,WEEK_DAILY!$C$2:$C$701,C96,WEEK_DAILY!$H$2:$H$701,"&lt;&gt;"),"")</f>
        <v>10.419598779852167</v>
      </c>
      <c r="J96" s="3">
        <f>IFERROR(AVERAGEIFS(WEEK_DAILY!$I$2:$I$701,WEEK_DAILY!$A$2:$A$701,A96,WEEK_DAILY!$C$2:$C$701,C96,WEEK_DAILY!$I$2:$I$701,"&lt;&gt;"),"")</f>
        <v>49.052245543815452</v>
      </c>
      <c r="K96" s="3">
        <f>IF(F96&gt;=3,AVERAGEIFS(sessions.csv!$L$2:$L$10135,sessions.csv!$A$2:$A$10135,A96,sessions.csv!$D$2:$D$10135,C96,sessions.csv!$N$2:$N$10135,"RELIABLE"),"")</f>
        <v>71.292422360248437</v>
      </c>
      <c r="L96" s="3">
        <f>SUMIFS(doomscrolling_scale.csv!$E$2:$E$101,doomscrolling_scale.csv!$A$2:$A$101,A96,doomscrolling_scale.csv!$C$2:$C$101,C96)+SUMIFS(doomscrolling_scale.csv!$F$2:$F$101,doomscrolling_scale.csv!$A$2:$A$101,A96,doomscrolling_scale.csv!$C$2:$C$101,C96)+SUMIFS(doomscrolling_scale.csv!$G$2:$G$101,doomscrolling_scale.csv!$A$2:$A$101,A96,doomscrolling_scale.csv!$C$2:$C$101,C96)+SUMIFS(doomscrolling_scale.csv!$H$2:$H$101,doomscrolling_scale.csv!$A$2:$A$101,A96,doomscrolling_scale.csv!$C$2:$C$101,C96)</f>
        <v>19</v>
      </c>
      <c r="M96" s="2" t="str">
        <f t="shared" si="5"/>
        <v>DSI eligible</v>
      </c>
    </row>
    <row r="97" spans="1:13" ht="16" customHeight="1" x14ac:dyDescent="0.2">
      <c r="A97" s="2" t="s">
        <v>72</v>
      </c>
      <c r="B97" s="2" t="str">
        <f>INDEX(WEEK_DAILY!$B$2:$B$701,MATCH(A97,WEEK_DAILY!$A$2:$A$701,0))</f>
        <v>CONTROL</v>
      </c>
      <c r="C97" s="2">
        <v>2</v>
      </c>
      <c r="D97" s="2">
        <f>COUNTIFS(WEEK_DAILY!$A$2:$A$701,A97,WEEK_DAILY!$C$2:$C$701,C97,WEEK_DAILY!$E$2:$E$701,"&gt;0")</f>
        <v>7</v>
      </c>
      <c r="E97" s="2">
        <f>SUMIFS(WEEK_DAILY!$E$2:$E$701,WEEK_DAILY!$A$2:$A$701,A97,WEEK_DAILY!$C$2:$C$701,C97)</f>
        <v>195</v>
      </c>
      <c r="F97" s="2">
        <f>SUMIFS(WEEK_DAILY!$F$2:$F$701,WEEK_DAILY!$A$2:$A$701,A97,WEEK_DAILY!$C$2:$C$701,C97)</f>
        <v>165</v>
      </c>
      <c r="G97" s="3">
        <f t="shared" si="4"/>
        <v>27.857142857142858</v>
      </c>
      <c r="H97" s="3">
        <f>SUMIFS(WEEK_DAILY!$G$2:$G$701,WEEK_DAILY!$A$2:$A$701,A97,WEEK_DAILY!$C$2:$C$701,C97)/7</f>
        <v>929.81655476190474</v>
      </c>
      <c r="I97" s="3">
        <f>IFERROR(AVERAGEIFS(WEEK_DAILY!$H$2:$H$701,WEEK_DAILY!$A$2:$A$701,A97,WEEK_DAILY!$C$2:$C$701,C97,WEEK_DAILY!$H$2:$H$701,"&lt;&gt;"),"")</f>
        <v>10.473291892319791</v>
      </c>
      <c r="J97" s="3">
        <f>IFERROR(AVERAGEIFS(WEEK_DAILY!$I$2:$I$701,WEEK_DAILY!$A$2:$A$701,A97,WEEK_DAILY!$C$2:$C$701,C97,WEEK_DAILY!$I$2:$I$701,"&lt;&gt;"),"")</f>
        <v>49.048784610834289</v>
      </c>
      <c r="K97" s="3">
        <f>IF(F97&gt;=3,AVERAGEIFS(sessions.csv!$L$2:$L$10135,sessions.csv!$A$2:$A$10135,A97,sessions.csv!$D$2:$D$10135,C97,sessions.csv!$N$2:$N$10135,"RELIABLE"),"")</f>
        <v>71.883878787878814</v>
      </c>
      <c r="L97" s="3">
        <f>SUMIFS(doomscrolling_scale.csv!$E$2:$E$101,doomscrolling_scale.csv!$A$2:$A$101,A97,doomscrolling_scale.csv!$C$2:$C$101,C97)+SUMIFS(doomscrolling_scale.csv!$F$2:$F$101,doomscrolling_scale.csv!$A$2:$A$101,A97,doomscrolling_scale.csv!$C$2:$C$101,C97)+SUMIFS(doomscrolling_scale.csv!$G$2:$G$101,doomscrolling_scale.csv!$A$2:$A$101,A97,doomscrolling_scale.csv!$C$2:$C$101,C97)+SUMIFS(doomscrolling_scale.csv!$H$2:$H$101,doomscrolling_scale.csv!$A$2:$A$101,A97,doomscrolling_scale.csv!$C$2:$C$101,C97)</f>
        <v>20</v>
      </c>
      <c r="M97" s="2" t="str">
        <f t="shared" si="5"/>
        <v>DSI eligible</v>
      </c>
    </row>
    <row r="98" spans="1:13" ht="32" customHeight="1" x14ac:dyDescent="0.2">
      <c r="A98" s="2" t="s">
        <v>73</v>
      </c>
      <c r="B98" s="2" t="str">
        <f>INDEX(WEEK_DAILY!$B$2:$B$701,MATCH(A98,WEEK_DAILY!$A$2:$A$701,0))</f>
        <v>INTERVENTION</v>
      </c>
      <c r="C98" s="2">
        <v>1</v>
      </c>
      <c r="D98" s="2">
        <f>COUNTIFS(WEEK_DAILY!$A$2:$A$701,A98,WEEK_DAILY!$C$2:$C$701,C98,WEEK_DAILY!$E$2:$E$701,"&gt;0")</f>
        <v>7</v>
      </c>
      <c r="E98" s="2">
        <f>SUMIFS(WEEK_DAILY!$E$2:$E$701,WEEK_DAILY!$A$2:$A$701,A98,WEEK_DAILY!$C$2:$C$701,C98)</f>
        <v>146</v>
      </c>
      <c r="F98" s="2">
        <f>SUMIFS(WEEK_DAILY!$F$2:$F$701,WEEK_DAILY!$A$2:$A$701,A98,WEEK_DAILY!$C$2:$C$701,C98)</f>
        <v>120</v>
      </c>
      <c r="G98" s="3">
        <f t="shared" si="4"/>
        <v>20.857142857142858</v>
      </c>
      <c r="H98" s="3">
        <f>SUMIFS(WEEK_DAILY!$G$2:$G$701,WEEK_DAILY!$A$2:$A$701,A98,WEEK_DAILY!$C$2:$C$701,C98)/7</f>
        <v>680.64956190476187</v>
      </c>
      <c r="I98" s="3">
        <f>IFERROR(AVERAGEIFS(WEEK_DAILY!$H$2:$H$701,WEEK_DAILY!$A$2:$A$701,A98,WEEK_DAILY!$C$2:$C$701,C98,WEEK_DAILY!$H$2:$H$701,"&lt;&gt;"),"")</f>
        <v>10.313764756534193</v>
      </c>
      <c r="J98" s="3">
        <f>IFERROR(AVERAGEIFS(WEEK_DAILY!$I$2:$I$701,WEEK_DAILY!$A$2:$A$701,A98,WEEK_DAILY!$C$2:$C$701,C98,WEEK_DAILY!$I$2:$I$701,"&lt;&gt;"),"")</f>
        <v>48.933844792462438</v>
      </c>
      <c r="K98" s="3">
        <f>IF(F98&gt;=3,AVERAGEIFS(sessions.csv!$L$2:$L$10135,sessions.csv!$A$2:$A$10135,A98,sessions.csv!$D$2:$D$10135,C98,sessions.csv!$N$2:$N$10135,"RELIABLE"),"")</f>
        <v>70.73341666666667</v>
      </c>
      <c r="L98" s="3">
        <f>SUMIFS(doomscrolling_scale.csv!$E$2:$E$101,doomscrolling_scale.csv!$A$2:$A$101,A98,doomscrolling_scale.csv!$C$2:$C$101,C98)+SUMIFS(doomscrolling_scale.csv!$F$2:$F$101,doomscrolling_scale.csv!$A$2:$A$101,A98,doomscrolling_scale.csv!$C$2:$C$101,C98)+SUMIFS(doomscrolling_scale.csv!$G$2:$G$101,doomscrolling_scale.csv!$A$2:$A$101,A98,doomscrolling_scale.csv!$C$2:$C$101,C98)+SUMIFS(doomscrolling_scale.csv!$H$2:$H$101,doomscrolling_scale.csv!$A$2:$A$101,A98,doomscrolling_scale.csv!$C$2:$C$101,C98)</f>
        <v>20</v>
      </c>
      <c r="M98" s="2" t="str">
        <f t="shared" si="5"/>
        <v>DSI eligible</v>
      </c>
    </row>
    <row r="99" spans="1:13" ht="32" customHeight="1" x14ac:dyDescent="0.2">
      <c r="A99" s="2" t="s">
        <v>73</v>
      </c>
      <c r="B99" s="2" t="str">
        <f>INDEX(WEEK_DAILY!$B$2:$B$701,MATCH(A99,WEEK_DAILY!$A$2:$A$701,0))</f>
        <v>INTERVENTION</v>
      </c>
      <c r="C99" s="2">
        <v>2</v>
      </c>
      <c r="D99" s="2">
        <f>COUNTIFS(WEEK_DAILY!$A$2:$A$701,A99,WEEK_DAILY!$C$2:$C$701,C99,WEEK_DAILY!$E$2:$E$701,"&gt;0")</f>
        <v>7</v>
      </c>
      <c r="E99" s="2">
        <f>SUMIFS(WEEK_DAILY!$E$2:$E$701,WEEK_DAILY!$A$2:$A$701,A99,WEEK_DAILY!$C$2:$C$701,C99)</f>
        <v>146</v>
      </c>
      <c r="F99" s="2">
        <f>SUMIFS(WEEK_DAILY!$F$2:$F$701,WEEK_DAILY!$A$2:$A$701,A99,WEEK_DAILY!$C$2:$C$701,C99)</f>
        <v>123</v>
      </c>
      <c r="G99" s="3">
        <f t="shared" si="4"/>
        <v>20.857142857142858</v>
      </c>
      <c r="H99" s="3">
        <f>SUMIFS(WEEK_DAILY!$G$2:$G$701,WEEK_DAILY!$A$2:$A$701,A99,WEEK_DAILY!$C$2:$C$701,C99)/7</f>
        <v>673.50423333333333</v>
      </c>
      <c r="I99" s="3">
        <f>IFERROR(AVERAGEIFS(WEEK_DAILY!$H$2:$H$701,WEEK_DAILY!$A$2:$A$701,A99,WEEK_DAILY!$C$2:$C$701,C99,WEEK_DAILY!$H$2:$H$701,"&lt;&gt;"),"")</f>
        <v>10.347272647093925</v>
      </c>
      <c r="J99" s="3">
        <f>IFERROR(AVERAGEIFS(WEEK_DAILY!$I$2:$I$701,WEEK_DAILY!$A$2:$A$701,A99,WEEK_DAILY!$C$2:$C$701,C99,WEEK_DAILY!$I$2:$I$701,"&lt;&gt;"),"")</f>
        <v>47.260387194245773</v>
      </c>
      <c r="K99" s="3">
        <f>IF(F99&gt;=3,AVERAGEIFS(sessions.csv!$L$2:$L$10135,sessions.csv!$A$2:$A$10135,A99,sessions.csv!$D$2:$D$10135,C99,sessions.csv!$N$2:$N$10135,"RELIABLE"),"")</f>
        <v>70.606504065040681</v>
      </c>
      <c r="L99" s="3">
        <f>SUMIFS(doomscrolling_scale.csv!$E$2:$E$101,doomscrolling_scale.csv!$A$2:$A$101,A99,doomscrolling_scale.csv!$C$2:$C$101,C99)+SUMIFS(doomscrolling_scale.csv!$F$2:$F$101,doomscrolling_scale.csv!$A$2:$A$101,A99,doomscrolling_scale.csv!$C$2:$C$101,C99)+SUMIFS(doomscrolling_scale.csv!$G$2:$G$101,doomscrolling_scale.csv!$A$2:$A$101,A99,doomscrolling_scale.csv!$C$2:$C$101,C99)+SUMIFS(doomscrolling_scale.csv!$H$2:$H$101,doomscrolling_scale.csv!$A$2:$A$101,A99,doomscrolling_scale.csv!$C$2:$C$101,C99)</f>
        <v>20</v>
      </c>
      <c r="M99" s="2" t="str">
        <f t="shared" si="5"/>
        <v>DSI eligible</v>
      </c>
    </row>
    <row r="100" spans="1:13" ht="16" customHeight="1" x14ac:dyDescent="0.2">
      <c r="A100" s="2" t="s">
        <v>74</v>
      </c>
      <c r="B100" s="2" t="str">
        <f>INDEX(WEEK_DAILY!$B$2:$B$701,MATCH(A100,WEEK_DAILY!$A$2:$A$701,0))</f>
        <v>CONTROL</v>
      </c>
      <c r="C100" s="2">
        <v>1</v>
      </c>
      <c r="D100" s="2">
        <f>COUNTIFS(WEEK_DAILY!$A$2:$A$701,A100,WEEK_DAILY!$C$2:$C$701,C100,WEEK_DAILY!$E$2:$E$701,"&gt;0")</f>
        <v>7</v>
      </c>
      <c r="E100" s="2">
        <f>SUMIFS(WEEK_DAILY!$E$2:$E$701,WEEK_DAILY!$A$2:$A$701,A100,WEEK_DAILY!$C$2:$C$701,C100)</f>
        <v>153</v>
      </c>
      <c r="F100" s="2">
        <f>SUMIFS(WEEK_DAILY!$F$2:$F$701,WEEK_DAILY!$A$2:$A$701,A100,WEEK_DAILY!$C$2:$C$701,C100)</f>
        <v>135</v>
      </c>
      <c r="G100" s="3">
        <f t="shared" si="4"/>
        <v>21.857142857142858</v>
      </c>
      <c r="H100" s="3">
        <f>SUMIFS(WEEK_DAILY!$G$2:$G$701,WEEK_DAILY!$A$2:$A$701,A100,WEEK_DAILY!$C$2:$C$701,C100)/7</f>
        <v>719.1613809523808</v>
      </c>
      <c r="I100" s="3">
        <f>IFERROR(AVERAGEIFS(WEEK_DAILY!$H$2:$H$701,WEEK_DAILY!$A$2:$A$701,A100,WEEK_DAILY!$C$2:$C$701,C100,WEEK_DAILY!$H$2:$H$701,"&lt;&gt;"),"")</f>
        <v>10.390969134023871</v>
      </c>
      <c r="J100" s="3">
        <f>IFERROR(AVERAGEIFS(WEEK_DAILY!$I$2:$I$701,WEEK_DAILY!$A$2:$A$701,A100,WEEK_DAILY!$C$2:$C$701,C100,WEEK_DAILY!$I$2:$I$701,"&lt;&gt;"),"")</f>
        <v>48.893715728715726</v>
      </c>
      <c r="K100" s="3">
        <f>IF(F100&gt;=3,AVERAGEIFS(sessions.csv!$L$2:$L$10135,sessions.csv!$A$2:$A$10135,A100,sessions.csv!$D$2:$D$10135,C100,sessions.csv!$N$2:$N$10135,"RELIABLE"),"")</f>
        <v>71.273259259259248</v>
      </c>
      <c r="L100" s="3">
        <f>SUMIFS(doomscrolling_scale.csv!$E$2:$E$101,doomscrolling_scale.csv!$A$2:$A$101,A100,doomscrolling_scale.csv!$C$2:$C$101,C100)+SUMIFS(doomscrolling_scale.csv!$F$2:$F$101,doomscrolling_scale.csv!$A$2:$A$101,A100,doomscrolling_scale.csv!$C$2:$C$101,C100)+SUMIFS(doomscrolling_scale.csv!$G$2:$G$101,doomscrolling_scale.csv!$A$2:$A$101,A100,doomscrolling_scale.csv!$C$2:$C$101,C100)+SUMIFS(doomscrolling_scale.csv!$H$2:$H$101,doomscrolling_scale.csv!$A$2:$A$101,A100,doomscrolling_scale.csv!$C$2:$C$101,C100)</f>
        <v>16</v>
      </c>
      <c r="M100" s="2" t="str">
        <f t="shared" si="5"/>
        <v>DSI eligible</v>
      </c>
    </row>
    <row r="101" spans="1:13" ht="16" customHeight="1" x14ac:dyDescent="0.2">
      <c r="A101" s="2" t="s">
        <v>74</v>
      </c>
      <c r="B101" s="2" t="str">
        <f>INDEX(WEEK_DAILY!$B$2:$B$701,MATCH(A101,WEEK_DAILY!$A$2:$A$701,0))</f>
        <v>CONTROL</v>
      </c>
      <c r="C101" s="2">
        <v>2</v>
      </c>
      <c r="D101" s="2">
        <f>COUNTIFS(WEEK_DAILY!$A$2:$A$701,A101,WEEK_DAILY!$C$2:$C$701,C101,WEEK_DAILY!$E$2:$E$701,"&gt;0")</f>
        <v>7</v>
      </c>
      <c r="E101" s="2">
        <f>SUMIFS(WEEK_DAILY!$E$2:$E$701,WEEK_DAILY!$A$2:$A$701,A101,WEEK_DAILY!$C$2:$C$701,C101)</f>
        <v>146</v>
      </c>
      <c r="F101" s="2">
        <f>SUMIFS(WEEK_DAILY!$F$2:$F$701,WEEK_DAILY!$A$2:$A$701,A101,WEEK_DAILY!$C$2:$C$701,C101)</f>
        <v>129</v>
      </c>
      <c r="G101" s="3">
        <f t="shared" si="4"/>
        <v>20.857142857142858</v>
      </c>
      <c r="H101" s="3">
        <f>SUMIFS(WEEK_DAILY!$G$2:$G$701,WEEK_DAILY!$A$2:$A$701,A101,WEEK_DAILY!$C$2:$C$701,C101)/7</f>
        <v>683.65868571428564</v>
      </c>
      <c r="I101" s="3">
        <f>IFERROR(AVERAGEIFS(WEEK_DAILY!$H$2:$H$701,WEEK_DAILY!$A$2:$A$701,A101,WEEK_DAILY!$C$2:$C$701,C101,WEEK_DAILY!$H$2:$H$701,"&lt;&gt;"),"")</f>
        <v>10.42782583721208</v>
      </c>
      <c r="J101" s="3">
        <f>IFERROR(AVERAGEIFS(WEEK_DAILY!$I$2:$I$701,WEEK_DAILY!$A$2:$A$701,A101,WEEK_DAILY!$C$2:$C$701,C101,WEEK_DAILY!$I$2:$I$701,"&lt;&gt;"),"")</f>
        <v>48.490287414965977</v>
      </c>
      <c r="K101" s="3">
        <f>IF(F101&gt;=3,AVERAGEIFS(sessions.csv!$L$2:$L$10135,sessions.csv!$A$2:$A$10135,A101,sessions.csv!$D$2:$D$10135,C101,sessions.csv!$N$2:$N$10135,"RELIABLE"),"")</f>
        <v>70.895348837209298</v>
      </c>
      <c r="L101" s="3">
        <f>SUMIFS(doomscrolling_scale.csv!$E$2:$E$101,doomscrolling_scale.csv!$A$2:$A$101,A101,doomscrolling_scale.csv!$C$2:$C$101,C101)+SUMIFS(doomscrolling_scale.csv!$F$2:$F$101,doomscrolling_scale.csv!$A$2:$A$101,A101,doomscrolling_scale.csv!$C$2:$C$101,C101)+SUMIFS(doomscrolling_scale.csv!$G$2:$G$101,doomscrolling_scale.csv!$A$2:$A$101,A101,doomscrolling_scale.csv!$C$2:$C$101,C101)+SUMIFS(doomscrolling_scale.csv!$H$2:$H$101,doomscrolling_scale.csv!$A$2:$A$101,A101,doomscrolling_scale.csv!$C$2:$C$101,C101)</f>
        <v>15</v>
      </c>
      <c r="M101" s="2" t="str">
        <f t="shared" si="5"/>
        <v>DSI eligible</v>
      </c>
    </row>
  </sheetData>
  <autoFilter ref="A1:M101" xr:uid="{00000000-0009-0000-0000-00000A000000}"/>
  <mergeCells count="3">
    <mergeCell ref="O2:R3"/>
    <mergeCell ref="O1:R1"/>
    <mergeCell ref="O4:R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D32"/>
  </sheetPr>
  <dimension ref="A1:AA5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4" width="17" customWidth="1"/>
    <col min="5" max="5" width="21" customWidth="1"/>
    <col min="6" max="8" width="17" customWidth="1"/>
    <col min="9" max="11" width="14" customWidth="1"/>
    <col min="12" max="13" width="16" customWidth="1"/>
    <col min="14" max="17" width="12" customWidth="1"/>
    <col min="18" max="19" width="18" customWidth="1"/>
    <col min="20" max="21" width="22" customWidth="1"/>
    <col min="22" max="22" width="14" customWidth="1"/>
    <col min="24" max="27" width="22" customWidth="1"/>
  </cols>
  <sheetData>
    <row r="1" spans="1:27" ht="16" customHeight="1" x14ac:dyDescent="0.2">
      <c r="A1" s="1" t="s">
        <v>0</v>
      </c>
      <c r="B1" s="1" t="s">
        <v>1</v>
      </c>
      <c r="C1" s="1" t="s">
        <v>603</v>
      </c>
      <c r="D1" s="1" t="s">
        <v>604</v>
      </c>
      <c r="E1" s="1" t="s">
        <v>605</v>
      </c>
      <c r="F1" s="1" t="s">
        <v>606</v>
      </c>
      <c r="G1" s="1" t="s">
        <v>607</v>
      </c>
      <c r="H1" s="1" t="s">
        <v>608</v>
      </c>
      <c r="I1" s="1" t="s">
        <v>609</v>
      </c>
      <c r="J1" s="1" t="s">
        <v>610</v>
      </c>
      <c r="K1" s="1" t="s">
        <v>611</v>
      </c>
      <c r="L1" s="1" t="s">
        <v>612</v>
      </c>
      <c r="M1" s="1" t="s">
        <v>613</v>
      </c>
      <c r="N1" s="1" t="s">
        <v>614</v>
      </c>
      <c r="O1" s="1" t="s">
        <v>615</v>
      </c>
      <c r="P1" s="1" t="s">
        <v>616</v>
      </c>
      <c r="Q1" s="1" t="s">
        <v>617</v>
      </c>
      <c r="R1" s="1" t="s">
        <v>618</v>
      </c>
      <c r="S1" s="1" t="s">
        <v>619</v>
      </c>
      <c r="T1" s="1" t="s">
        <v>620</v>
      </c>
      <c r="U1" s="1" t="s">
        <v>621</v>
      </c>
      <c r="V1" s="1" t="s">
        <v>622</v>
      </c>
      <c r="X1" s="57" t="s">
        <v>510</v>
      </c>
      <c r="Y1" s="58"/>
      <c r="Z1" s="58"/>
      <c r="AA1" s="59"/>
    </row>
    <row r="2" spans="1:27" ht="42" customHeight="1" x14ac:dyDescent="0.2">
      <c r="A2" s="2" t="s">
        <v>7</v>
      </c>
      <c r="B2" s="2" t="str">
        <f>WEEK_METRICS!B2</f>
        <v>INTERVENTION</v>
      </c>
      <c r="C2" s="3">
        <f>WEEK_METRICS!G2</f>
        <v>4.1428571428571432</v>
      </c>
      <c r="D2" s="3">
        <f>WEEK_METRICS!G3</f>
        <v>2.1428571428571428</v>
      </c>
      <c r="E2" s="3">
        <f t="shared" ref="E2:E33" si="0">IF(OR(C2="",D2=""),"",D2-C2)</f>
        <v>-2.0000000000000004</v>
      </c>
      <c r="F2" s="3">
        <f>WEEK_METRICS!H2</f>
        <v>53.354654761904769</v>
      </c>
      <c r="G2" s="3">
        <f>WEEK_METRICS!H3</f>
        <v>22.053907142857145</v>
      </c>
      <c r="H2" s="3">
        <f t="shared" ref="H2:H33" si="1">IF(OR(F2="",G2=""),"",G2-F2)</f>
        <v>-31.300747619047623</v>
      </c>
      <c r="I2" s="3">
        <f>WEEK_METRICS!I2</f>
        <v>6.9538285714285717</v>
      </c>
      <c r="J2" s="3">
        <f>WEEK_METRICS!I3</f>
        <v>6.7418452380952392</v>
      </c>
      <c r="K2" s="3">
        <f t="shared" ref="K2:K33" si="2">IF(OR(I2="",J2=""),"",J2-I2)</f>
        <v>-0.21198333333333252</v>
      </c>
      <c r="L2" s="3">
        <f>WEEK_METRICS!J2</f>
        <v>30.965809523809526</v>
      </c>
      <c r="M2" s="3">
        <f>WEEK_METRICS!J3</f>
        <v>26.104285714285716</v>
      </c>
      <c r="N2" s="3">
        <f t="shared" ref="N2:N33" si="3">IF(OR(L2="",M2=""),"",M2-L2)</f>
        <v>-4.8615238095238098</v>
      </c>
      <c r="O2" s="3">
        <f>WEEK_METRICS!K2</f>
        <v>46.616428571428564</v>
      </c>
      <c r="P2" s="3">
        <f>WEEK_METRICS!K3</f>
        <v>42.997142857142855</v>
      </c>
      <c r="Q2" s="3">
        <f t="shared" ref="Q2:Q33" si="4">IF(OR(O2="",P2=""),"",P2-O2)</f>
        <v>-3.6192857142857093</v>
      </c>
      <c r="R2" s="3">
        <f>WEEK_METRICS!L2</f>
        <v>11</v>
      </c>
      <c r="S2" s="3">
        <f>WEEK_METRICS!L3</f>
        <v>9</v>
      </c>
      <c r="T2" s="3">
        <f t="shared" ref="T2:T33" si="5">IF(OR(R2="",S2=""),"",S2-R2)</f>
        <v>-2</v>
      </c>
      <c r="U2" s="3">
        <f>WEEK_METRICS!F2</f>
        <v>28</v>
      </c>
      <c r="V2" s="2" t="str">
        <f t="shared" ref="V2:V33" si="6">IF(U2&gt;=3,"YES","NO")</f>
        <v>YES</v>
      </c>
      <c r="X2" s="60" t="s">
        <v>623</v>
      </c>
      <c r="Y2" s="61"/>
      <c r="Z2" s="61"/>
      <c r="AA2" s="62"/>
    </row>
    <row r="3" spans="1:27" ht="16" customHeight="1" x14ac:dyDescent="0.2">
      <c r="A3" s="2" t="s">
        <v>12</v>
      </c>
      <c r="B3" s="2" t="str">
        <f>WEEK_METRICS!B4</f>
        <v>CONTROL</v>
      </c>
      <c r="C3" s="3">
        <f>WEEK_METRICS!G4</f>
        <v>5.1428571428571432</v>
      </c>
      <c r="D3" s="3">
        <f>WEEK_METRICS!G5</f>
        <v>5.1428571428571432</v>
      </c>
      <c r="E3" s="3">
        <f t="shared" si="0"/>
        <v>0</v>
      </c>
      <c r="F3" s="3">
        <f>WEEK_METRICS!H4</f>
        <v>71.89680238095238</v>
      </c>
      <c r="G3" s="3">
        <f>WEEK_METRICS!H5</f>
        <v>72.378523809523827</v>
      </c>
      <c r="H3" s="3">
        <f t="shared" si="1"/>
        <v>0.48172142857144706</v>
      </c>
      <c r="I3" s="3">
        <f>WEEK_METRICS!I4</f>
        <v>7.1941615646258503</v>
      </c>
      <c r="J3" s="3">
        <f>WEEK_METRICS!I5</f>
        <v>7.2967761904761916</v>
      </c>
      <c r="K3" s="3">
        <f t="shared" si="2"/>
        <v>0.10261462585034131</v>
      </c>
      <c r="L3" s="3">
        <f>WEEK_METRICS!J4</f>
        <v>31.045857142857148</v>
      </c>
      <c r="M3" s="3">
        <f>WEEK_METRICS!J5</f>
        <v>31.431336734693879</v>
      </c>
      <c r="N3" s="3">
        <f t="shared" si="3"/>
        <v>0.38547959183673086</v>
      </c>
      <c r="O3" s="3">
        <f>WEEK_METRICS!K4</f>
        <v>47.462068965517254</v>
      </c>
      <c r="P3" s="3">
        <f>WEEK_METRICS!K5</f>
        <v>47.930624999999999</v>
      </c>
      <c r="Q3" s="3">
        <f t="shared" si="4"/>
        <v>0.46855603448274508</v>
      </c>
      <c r="R3" s="3">
        <f>WEEK_METRICS!L4</f>
        <v>12</v>
      </c>
      <c r="S3" s="3">
        <f>WEEK_METRICS!L5</f>
        <v>12</v>
      </c>
      <c r="T3" s="3">
        <f t="shared" si="5"/>
        <v>0</v>
      </c>
      <c r="U3" s="3">
        <f>WEEK_METRICS!F4</f>
        <v>29</v>
      </c>
      <c r="V3" s="2" t="str">
        <f t="shared" si="6"/>
        <v>YES</v>
      </c>
      <c r="X3" s="63"/>
      <c r="Y3" s="64"/>
      <c r="Z3" s="64"/>
      <c r="AA3" s="65"/>
    </row>
    <row r="4" spans="1:27" ht="48" customHeight="1" x14ac:dyDescent="0.2">
      <c r="A4" s="2" t="s">
        <v>16</v>
      </c>
      <c r="B4" s="2" t="str">
        <f>WEEK_METRICS!B6</f>
        <v>INTERVENTION</v>
      </c>
      <c r="C4" s="3">
        <f>WEEK_METRICS!G6</f>
        <v>6.1428571428571432</v>
      </c>
      <c r="D4" s="3">
        <f>WEEK_METRICS!G7</f>
        <v>4.1428571428571432</v>
      </c>
      <c r="E4" s="3">
        <f t="shared" si="0"/>
        <v>-2</v>
      </c>
      <c r="F4" s="3">
        <f>WEEK_METRICS!H6</f>
        <v>83.861907142857135</v>
      </c>
      <c r="G4" s="3">
        <f>WEEK_METRICS!H7</f>
        <v>45.55844761904762</v>
      </c>
      <c r="H4" s="3">
        <f t="shared" si="1"/>
        <v>-38.303459523809515</v>
      </c>
      <c r="I4" s="3">
        <f>WEEK_METRICS!I6</f>
        <v>7.469667517006803</v>
      </c>
      <c r="J4" s="3">
        <f>WEEK_METRICS!I7</f>
        <v>6.8143309523809519</v>
      </c>
      <c r="K4" s="3">
        <f t="shared" si="2"/>
        <v>-0.6553365646258511</v>
      </c>
      <c r="L4" s="3">
        <f>WEEK_METRICS!J6</f>
        <v>32.699071428571429</v>
      </c>
      <c r="M4" s="3">
        <f>WEEK_METRICS!J7</f>
        <v>27.493833333333331</v>
      </c>
      <c r="N4" s="3">
        <f t="shared" si="3"/>
        <v>-5.2052380952380979</v>
      </c>
      <c r="O4" s="3">
        <f>WEEK_METRICS!K6</f>
        <v>48.686216216216224</v>
      </c>
      <c r="P4" s="3">
        <f>WEEK_METRICS!K7</f>
        <v>43.712857142857139</v>
      </c>
      <c r="Q4" s="3">
        <f t="shared" si="4"/>
        <v>-4.9733590733590844</v>
      </c>
      <c r="R4" s="3">
        <f>WEEK_METRICS!L6</f>
        <v>13</v>
      </c>
      <c r="S4" s="3">
        <f>WEEK_METRICS!L7</f>
        <v>11</v>
      </c>
      <c r="T4" s="3">
        <f t="shared" si="5"/>
        <v>-2</v>
      </c>
      <c r="U4" s="3">
        <f>WEEK_METRICS!F6</f>
        <v>37</v>
      </c>
      <c r="V4" s="2" t="str">
        <f t="shared" si="6"/>
        <v>YES</v>
      </c>
      <c r="X4" s="67" t="s">
        <v>624</v>
      </c>
      <c r="Y4" s="61"/>
      <c r="Z4" s="61"/>
      <c r="AA4" s="62"/>
    </row>
    <row r="5" spans="1:27" ht="16" customHeight="1" x14ac:dyDescent="0.2">
      <c r="A5" s="2" t="s">
        <v>19</v>
      </c>
      <c r="B5" s="2" t="str">
        <f>WEEK_METRICS!B8</f>
        <v>CONTROL</v>
      </c>
      <c r="C5" s="3">
        <f>WEEK_METRICS!G8</f>
        <v>7.1428571428571432</v>
      </c>
      <c r="D5" s="3">
        <f>WEEK_METRICS!G9</f>
        <v>7.1428571428571432</v>
      </c>
      <c r="E5" s="3">
        <f t="shared" si="0"/>
        <v>0</v>
      </c>
      <c r="F5" s="3">
        <f>WEEK_METRICS!H8</f>
        <v>97.320947619047629</v>
      </c>
      <c r="G5" s="3">
        <f>WEEK_METRICS!H9</f>
        <v>97.649745238095221</v>
      </c>
      <c r="H5" s="3">
        <f t="shared" si="1"/>
        <v>0.32879761904759164</v>
      </c>
      <c r="I5" s="3">
        <f>WEEK_METRICS!I8</f>
        <v>7.0389640022675737</v>
      </c>
      <c r="J5" s="3">
        <f>WEEK_METRICS!I9</f>
        <v>7.2571037414965991</v>
      </c>
      <c r="K5" s="3">
        <f t="shared" si="2"/>
        <v>0.21813973922902541</v>
      </c>
      <c r="L5" s="3">
        <f>WEEK_METRICS!J8</f>
        <v>31.117105442176868</v>
      </c>
      <c r="M5" s="3">
        <f>WEEK_METRICS!J9</f>
        <v>31.341411564625847</v>
      </c>
      <c r="N5" s="3">
        <f t="shared" si="3"/>
        <v>0.22430612244897929</v>
      </c>
      <c r="O5" s="3">
        <f>WEEK_METRICS!K8</f>
        <v>47.385777777777761</v>
      </c>
      <c r="P5" s="3">
        <f>WEEK_METRICS!K9</f>
        <v>47.569545454545462</v>
      </c>
      <c r="Q5" s="3">
        <f t="shared" si="4"/>
        <v>0.183767676767701</v>
      </c>
      <c r="R5" s="3">
        <f>WEEK_METRICS!L8</f>
        <v>14</v>
      </c>
      <c r="S5" s="3">
        <f>WEEK_METRICS!L9</f>
        <v>14</v>
      </c>
      <c r="T5" s="3">
        <f t="shared" si="5"/>
        <v>0</v>
      </c>
      <c r="U5" s="3">
        <f>WEEK_METRICS!F8</f>
        <v>45</v>
      </c>
      <c r="V5" s="2" t="str">
        <f t="shared" si="6"/>
        <v>YES</v>
      </c>
      <c r="X5" s="63"/>
      <c r="Y5" s="64"/>
      <c r="Z5" s="64"/>
      <c r="AA5" s="65"/>
    </row>
    <row r="6" spans="1:27" ht="32" customHeight="1" x14ac:dyDescent="0.2">
      <c r="A6" s="2" t="s">
        <v>20</v>
      </c>
      <c r="B6" s="2" t="str">
        <f>WEEK_METRICS!B10</f>
        <v>INTERVENTION</v>
      </c>
      <c r="C6" s="3">
        <f>WEEK_METRICS!G10</f>
        <v>0.5714285714285714</v>
      </c>
      <c r="D6" s="3">
        <f>WEEK_METRICS!G11</f>
        <v>2.1428571428571428</v>
      </c>
      <c r="E6" s="3">
        <f t="shared" si="0"/>
        <v>1.5714285714285714</v>
      </c>
      <c r="F6" s="3">
        <f>WEEK_METRICS!H10</f>
        <v>8.5370071428571439</v>
      </c>
      <c r="G6" s="3">
        <f>WEEK_METRICS!H11</f>
        <v>25.110254761904766</v>
      </c>
      <c r="H6" s="3">
        <f t="shared" si="1"/>
        <v>16.573247619047621</v>
      </c>
      <c r="I6" s="3">
        <f>WEEK_METRICS!I10</f>
        <v>6.8453333333333335</v>
      </c>
      <c r="J6" s="3">
        <f>WEEK_METRICS!I11</f>
        <v>6.7107857142857137</v>
      </c>
      <c r="K6" s="3">
        <f t="shared" si="2"/>
        <v>-0.1345476190476198</v>
      </c>
      <c r="L6" s="3" t="str">
        <f>WEEK_METRICS!J10</f>
        <v/>
      </c>
      <c r="M6" s="3">
        <f>WEEK_METRICS!J11</f>
        <v>29.78916666666667</v>
      </c>
      <c r="N6" s="3" t="str">
        <f t="shared" si="3"/>
        <v/>
      </c>
      <c r="O6" s="3" t="str">
        <f>WEEK_METRICS!K10</f>
        <v/>
      </c>
      <c r="P6" s="3">
        <f>WEEK_METRICS!K11</f>
        <v>44.442307692307693</v>
      </c>
      <c r="Q6" s="3" t="str">
        <f t="shared" si="4"/>
        <v/>
      </c>
      <c r="R6" s="3">
        <f>WEEK_METRICS!L10</f>
        <v>10</v>
      </c>
      <c r="S6" s="3">
        <f>WEEK_METRICS!L11</f>
        <v>9</v>
      </c>
      <c r="T6" s="3">
        <f t="shared" si="5"/>
        <v>-1</v>
      </c>
      <c r="U6" s="3">
        <f>WEEK_METRICS!F10</f>
        <v>0</v>
      </c>
      <c r="V6" s="2" t="str">
        <f t="shared" si="6"/>
        <v>NO</v>
      </c>
    </row>
    <row r="7" spans="1:27" ht="16" customHeight="1" x14ac:dyDescent="0.2">
      <c r="A7" s="2" t="s">
        <v>22</v>
      </c>
      <c r="B7" s="2" t="str">
        <f>WEEK_METRICS!B12</f>
        <v>CONTROL</v>
      </c>
      <c r="C7" s="3">
        <f>WEEK_METRICS!G12</f>
        <v>4.1428571428571432</v>
      </c>
      <c r="D7" s="3">
        <f>WEEK_METRICS!G13</f>
        <v>4.1428571428571432</v>
      </c>
      <c r="E7" s="3">
        <f t="shared" si="0"/>
        <v>0</v>
      </c>
      <c r="F7" s="3">
        <f>WEEK_METRICS!H12</f>
        <v>54.065054761904761</v>
      </c>
      <c r="G7" s="3">
        <f>WEEK_METRICS!H13</f>
        <v>55.118404761904763</v>
      </c>
      <c r="H7" s="3">
        <f t="shared" si="1"/>
        <v>1.0533500000000018</v>
      </c>
      <c r="I7" s="3">
        <f>WEEK_METRICS!I12</f>
        <v>7.4008880952380958</v>
      </c>
      <c r="J7" s="3">
        <f>WEEK_METRICS!I13</f>
        <v>7.1988309523809511</v>
      </c>
      <c r="K7" s="3">
        <f t="shared" si="2"/>
        <v>-0.20205714285714471</v>
      </c>
      <c r="L7" s="3">
        <f>WEEK_METRICS!J12</f>
        <v>28.674452380952381</v>
      </c>
      <c r="M7" s="3">
        <f>WEEK_METRICS!J13</f>
        <v>30.405714285714282</v>
      </c>
      <c r="N7" s="3">
        <f t="shared" si="3"/>
        <v>1.7312619047619009</v>
      </c>
      <c r="O7" s="3">
        <f>WEEK_METRICS!K12</f>
        <v>46.292592592592598</v>
      </c>
      <c r="P7" s="3">
        <f>WEEK_METRICS!K13</f>
        <v>47.007307692307677</v>
      </c>
      <c r="Q7" s="3">
        <f t="shared" si="4"/>
        <v>0.71471509971507885</v>
      </c>
      <c r="R7" s="3">
        <f>WEEK_METRICS!L12</f>
        <v>11</v>
      </c>
      <c r="S7" s="3">
        <f>WEEK_METRICS!L13</f>
        <v>11</v>
      </c>
      <c r="T7" s="3">
        <f t="shared" si="5"/>
        <v>0</v>
      </c>
      <c r="U7" s="3">
        <f>WEEK_METRICS!F12</f>
        <v>27</v>
      </c>
      <c r="V7" s="2" t="str">
        <f t="shared" si="6"/>
        <v>YES</v>
      </c>
    </row>
    <row r="8" spans="1:27" ht="32" customHeight="1" x14ac:dyDescent="0.2">
      <c r="A8" s="2" t="s">
        <v>24</v>
      </c>
      <c r="B8" s="2" t="str">
        <f>WEEK_METRICS!B14</f>
        <v>INTERVENTION</v>
      </c>
      <c r="C8" s="3">
        <f>WEEK_METRICS!G14</f>
        <v>5.1428571428571432</v>
      </c>
      <c r="D8" s="3">
        <f>WEEK_METRICS!G15</f>
        <v>5.1428571428571432</v>
      </c>
      <c r="E8" s="3">
        <f t="shared" si="0"/>
        <v>0</v>
      </c>
      <c r="F8" s="3">
        <f>WEEK_METRICS!H14</f>
        <v>71.948452380952389</v>
      </c>
      <c r="G8" s="3">
        <f>WEEK_METRICS!H15</f>
        <v>66.361647619047616</v>
      </c>
      <c r="H8" s="3">
        <f t="shared" si="1"/>
        <v>-5.5868047619047729</v>
      </c>
      <c r="I8" s="3">
        <f>WEEK_METRICS!I14</f>
        <v>7.0515731292517003</v>
      </c>
      <c r="J8" s="3">
        <f>WEEK_METRICS!I15</f>
        <v>7.2987010204081644</v>
      </c>
      <c r="K8" s="3">
        <f t="shared" si="2"/>
        <v>0.24712789115646405</v>
      </c>
      <c r="L8" s="3">
        <f>WEEK_METRICS!J14</f>
        <v>29.807499999999997</v>
      </c>
      <c r="M8" s="3">
        <f>WEEK_METRICS!J15</f>
        <v>30.177095238095241</v>
      </c>
      <c r="N8" s="3">
        <f t="shared" si="3"/>
        <v>0.36959523809524342</v>
      </c>
      <c r="O8" s="3">
        <f>WEEK_METRICS!K14</f>
        <v>47.120967741935495</v>
      </c>
      <c r="P8" s="3">
        <f>WEEK_METRICS!K15</f>
        <v>46.844838709677411</v>
      </c>
      <c r="Q8" s="3">
        <f t="shared" si="4"/>
        <v>-0.27612903225808338</v>
      </c>
      <c r="R8" s="3">
        <f>WEEK_METRICS!L14</f>
        <v>12</v>
      </c>
      <c r="S8" s="3">
        <f>WEEK_METRICS!L15</f>
        <v>12</v>
      </c>
      <c r="T8" s="3">
        <f t="shared" si="5"/>
        <v>0</v>
      </c>
      <c r="U8" s="3">
        <f>WEEK_METRICS!F14</f>
        <v>31</v>
      </c>
      <c r="V8" s="2" t="str">
        <f t="shared" si="6"/>
        <v>YES</v>
      </c>
    </row>
    <row r="9" spans="1:27" ht="16" customHeight="1" x14ac:dyDescent="0.2">
      <c r="A9" s="2" t="s">
        <v>25</v>
      </c>
      <c r="B9" s="2" t="str">
        <f>WEEK_METRICS!B16</f>
        <v>CONTROL</v>
      </c>
      <c r="C9" s="3">
        <f>WEEK_METRICS!G16</f>
        <v>6.1428571428571432</v>
      </c>
      <c r="D9" s="3">
        <f>WEEK_METRICS!G17</f>
        <v>7.1428571428571432</v>
      </c>
      <c r="E9" s="3">
        <f t="shared" si="0"/>
        <v>1</v>
      </c>
      <c r="F9" s="3">
        <f>WEEK_METRICS!H16</f>
        <v>83.373007142857134</v>
      </c>
      <c r="G9" s="3">
        <f>WEEK_METRICS!H17</f>
        <v>103.14568333333331</v>
      </c>
      <c r="H9" s="3">
        <f t="shared" si="1"/>
        <v>19.772676190476176</v>
      </c>
      <c r="I9" s="3">
        <f>WEEK_METRICS!I16</f>
        <v>6.8700379251700685</v>
      </c>
      <c r="J9" s="3">
        <f>WEEK_METRICS!I17</f>
        <v>7.3311669501133778</v>
      </c>
      <c r="K9" s="3">
        <f t="shared" si="2"/>
        <v>0.46112902494330932</v>
      </c>
      <c r="L9" s="3">
        <f>WEEK_METRICS!J16</f>
        <v>31.057083333333335</v>
      </c>
      <c r="M9" s="3">
        <f>WEEK_METRICS!J17</f>
        <v>33.32140306122448</v>
      </c>
      <c r="N9" s="3">
        <f t="shared" si="3"/>
        <v>2.2643197278911451</v>
      </c>
      <c r="O9" s="3">
        <f>WEEK_METRICS!K16</f>
        <v>47.061282051282056</v>
      </c>
      <c r="P9" s="3">
        <f>WEEK_METRICS!K17</f>
        <v>49.207391304347816</v>
      </c>
      <c r="Q9" s="3">
        <f t="shared" si="4"/>
        <v>2.1461092530657595</v>
      </c>
      <c r="R9" s="3">
        <f>WEEK_METRICS!L16</f>
        <v>13</v>
      </c>
      <c r="S9" s="3">
        <f>WEEK_METRICS!L17</f>
        <v>14</v>
      </c>
      <c r="T9" s="3">
        <f t="shared" si="5"/>
        <v>1</v>
      </c>
      <c r="U9" s="3">
        <f>WEEK_METRICS!F16</f>
        <v>39</v>
      </c>
      <c r="V9" s="2" t="str">
        <f t="shared" si="6"/>
        <v>YES</v>
      </c>
    </row>
    <row r="10" spans="1:27" ht="32" customHeight="1" x14ac:dyDescent="0.2">
      <c r="A10" s="2" t="s">
        <v>27</v>
      </c>
      <c r="B10" s="2" t="str">
        <f>WEEK_METRICS!B18</f>
        <v>INTERVENTION</v>
      </c>
      <c r="C10" s="3">
        <f>WEEK_METRICS!G18</f>
        <v>0.5714285714285714</v>
      </c>
      <c r="D10" s="3">
        <f>WEEK_METRICS!G19</f>
        <v>5.1428571428571432</v>
      </c>
      <c r="E10" s="3">
        <f t="shared" si="0"/>
        <v>4.5714285714285721</v>
      </c>
      <c r="F10" s="3">
        <f>WEEK_METRICS!H18</f>
        <v>6.4892095238095235</v>
      </c>
      <c r="G10" s="3">
        <f>WEEK_METRICS!H19</f>
        <v>56.335228571428566</v>
      </c>
      <c r="H10" s="3">
        <f t="shared" si="1"/>
        <v>49.846019047619045</v>
      </c>
      <c r="I10" s="3">
        <f>WEEK_METRICS!I18</f>
        <v>7.7888333333333328</v>
      </c>
      <c r="J10" s="3">
        <f>WEEK_METRICS!I19</f>
        <v>6.4096731292517015</v>
      </c>
      <c r="K10" s="3">
        <f t="shared" si="2"/>
        <v>-1.3791602040816313</v>
      </c>
      <c r="L10" s="3" t="str">
        <f>WEEK_METRICS!J18</f>
        <v/>
      </c>
      <c r="M10" s="3">
        <f>WEEK_METRICS!J19</f>
        <v>25.468690476190478</v>
      </c>
      <c r="N10" s="3" t="str">
        <f t="shared" si="3"/>
        <v/>
      </c>
      <c r="O10" s="3" t="str">
        <f>WEEK_METRICS!K18</f>
        <v/>
      </c>
      <c r="P10" s="3">
        <f>WEEK_METRICS!K19</f>
        <v>42.544137931034484</v>
      </c>
      <c r="Q10" s="3" t="str">
        <f t="shared" si="4"/>
        <v/>
      </c>
      <c r="R10" s="3">
        <f>WEEK_METRICS!L18</f>
        <v>14</v>
      </c>
      <c r="S10" s="3">
        <f>WEEK_METRICS!L19</f>
        <v>12</v>
      </c>
      <c r="T10" s="3">
        <f t="shared" si="5"/>
        <v>-2</v>
      </c>
      <c r="U10" s="3">
        <f>WEEK_METRICS!F18</f>
        <v>0</v>
      </c>
      <c r="V10" s="2" t="str">
        <f t="shared" si="6"/>
        <v>NO</v>
      </c>
    </row>
    <row r="11" spans="1:27" ht="16" customHeight="1" x14ac:dyDescent="0.2">
      <c r="A11" s="2" t="s">
        <v>28</v>
      </c>
      <c r="B11" s="2" t="str">
        <f>WEEK_METRICS!B20</f>
        <v>CONTROL</v>
      </c>
      <c r="C11" s="3">
        <f>WEEK_METRICS!G20</f>
        <v>3.1428571428571428</v>
      </c>
      <c r="D11" s="3">
        <f>WEEK_METRICS!G21</f>
        <v>2.1428571428571428</v>
      </c>
      <c r="E11" s="3">
        <f t="shared" si="0"/>
        <v>-1</v>
      </c>
      <c r="F11" s="3">
        <f>WEEK_METRICS!H20</f>
        <v>44.810971428571428</v>
      </c>
      <c r="G11" s="3">
        <f>WEEK_METRICS!H21</f>
        <v>26.849830952380955</v>
      </c>
      <c r="H11" s="3">
        <f t="shared" si="1"/>
        <v>-17.961140476190472</v>
      </c>
      <c r="I11" s="3">
        <f>WEEK_METRICS!I20</f>
        <v>7.459197619047619</v>
      </c>
      <c r="J11" s="3">
        <f>WEEK_METRICS!I21</f>
        <v>6.5842500000000017</v>
      </c>
      <c r="K11" s="3">
        <f t="shared" si="2"/>
        <v>-0.87494761904761731</v>
      </c>
      <c r="L11" s="3">
        <f>WEEK_METRICS!J20</f>
        <v>31.712428571428571</v>
      </c>
      <c r="M11" s="3">
        <f>WEEK_METRICS!J21</f>
        <v>30.327638888888888</v>
      </c>
      <c r="N11" s="3">
        <f t="shared" si="3"/>
        <v>-1.384789682539683</v>
      </c>
      <c r="O11" s="3">
        <f>WEEK_METRICS!K20</f>
        <v>48.075263157894732</v>
      </c>
      <c r="P11" s="3">
        <f>WEEK_METRICS!K21</f>
        <v>45.423846153846156</v>
      </c>
      <c r="Q11" s="3">
        <f t="shared" si="4"/>
        <v>-2.6514170040485752</v>
      </c>
      <c r="R11" s="3">
        <f>WEEK_METRICS!L20</f>
        <v>10</v>
      </c>
      <c r="S11" s="3">
        <f>WEEK_METRICS!L21</f>
        <v>9</v>
      </c>
      <c r="T11" s="3">
        <f t="shared" si="5"/>
        <v>-1</v>
      </c>
      <c r="U11" s="3">
        <f>WEEK_METRICS!F20</f>
        <v>19</v>
      </c>
      <c r="V11" s="2" t="str">
        <f t="shared" si="6"/>
        <v>YES</v>
      </c>
    </row>
    <row r="12" spans="1:27" ht="32" customHeight="1" x14ac:dyDescent="0.2">
      <c r="A12" s="2" t="s">
        <v>29</v>
      </c>
      <c r="B12" s="2" t="str">
        <f>WEEK_METRICS!B22</f>
        <v>INTERVENTION</v>
      </c>
      <c r="C12" s="3">
        <f>WEEK_METRICS!G22</f>
        <v>12.571428571428571</v>
      </c>
      <c r="D12" s="3">
        <f>WEEK_METRICS!G23</f>
        <v>13.571428571428571</v>
      </c>
      <c r="E12" s="3">
        <f t="shared" si="0"/>
        <v>1</v>
      </c>
      <c r="F12" s="3">
        <f>WEEK_METRICS!H22</f>
        <v>270.08979999999997</v>
      </c>
      <c r="G12" s="3">
        <f>WEEK_METRICS!H23</f>
        <v>300.26871904761907</v>
      </c>
      <c r="H12" s="3">
        <f t="shared" si="1"/>
        <v>30.178919047619104</v>
      </c>
      <c r="I12" s="3">
        <f>WEEK_METRICS!I22</f>
        <v>8.6327184482184496</v>
      </c>
      <c r="J12" s="3">
        <f>WEEK_METRICS!I23</f>
        <v>8.8813880429094727</v>
      </c>
      <c r="K12" s="3">
        <f t="shared" si="2"/>
        <v>0.24866959469102312</v>
      </c>
      <c r="L12" s="3">
        <f>WEEK_METRICS!J22</f>
        <v>39.348296465439326</v>
      </c>
      <c r="M12" s="3">
        <f>WEEK_METRICS!J23</f>
        <v>42.403334304584305</v>
      </c>
      <c r="N12" s="3">
        <f t="shared" si="3"/>
        <v>3.0550378391449797</v>
      </c>
      <c r="O12" s="3">
        <f>WEEK_METRICS!K22</f>
        <v>57.787200000000013</v>
      </c>
      <c r="P12" s="3">
        <f>WEEK_METRICS!K23</f>
        <v>59.820389610389626</v>
      </c>
      <c r="Q12" s="3">
        <f t="shared" si="4"/>
        <v>2.0331896103896128</v>
      </c>
      <c r="R12" s="3">
        <f>WEEK_METRICS!L22</f>
        <v>14</v>
      </c>
      <c r="S12" s="3">
        <f>WEEK_METRICS!L23</f>
        <v>15</v>
      </c>
      <c r="T12" s="3">
        <f t="shared" si="5"/>
        <v>1</v>
      </c>
      <c r="U12" s="3">
        <f>WEEK_METRICS!F22</f>
        <v>75</v>
      </c>
      <c r="V12" s="2" t="str">
        <f t="shared" si="6"/>
        <v>YES</v>
      </c>
    </row>
    <row r="13" spans="1:27" ht="16" customHeight="1" x14ac:dyDescent="0.2">
      <c r="A13" s="2" t="s">
        <v>32</v>
      </c>
      <c r="B13" s="2" t="str">
        <f>WEEK_METRICS!B24</f>
        <v>CONTROL</v>
      </c>
      <c r="C13" s="3">
        <f>WEEK_METRICS!G24</f>
        <v>13.571428571428571</v>
      </c>
      <c r="D13" s="3">
        <f>WEEK_METRICS!G25</f>
        <v>13.571428571428571</v>
      </c>
      <c r="E13" s="3">
        <f t="shared" si="0"/>
        <v>0</v>
      </c>
      <c r="F13" s="3">
        <f>WEEK_METRICS!H24</f>
        <v>292.45079761904765</v>
      </c>
      <c r="G13" s="3">
        <f>WEEK_METRICS!H25</f>
        <v>291.32272380952378</v>
      </c>
      <c r="H13" s="3">
        <f t="shared" si="1"/>
        <v>-1.1280738095238689</v>
      </c>
      <c r="I13" s="3">
        <f>WEEK_METRICS!I24</f>
        <v>8.7781624803767677</v>
      </c>
      <c r="J13" s="3">
        <f>WEEK_METRICS!I25</f>
        <v>8.7206509419152276</v>
      </c>
      <c r="K13" s="3">
        <f t="shared" si="2"/>
        <v>-5.7511538461540113E-2</v>
      </c>
      <c r="L13" s="3">
        <f>WEEK_METRICS!J24</f>
        <v>40.0148893487465</v>
      </c>
      <c r="M13" s="3">
        <f>WEEK_METRICS!J25</f>
        <v>39.04093466057752</v>
      </c>
      <c r="N13" s="3">
        <f t="shared" si="3"/>
        <v>-0.97395468816898045</v>
      </c>
      <c r="O13" s="3">
        <f>WEEK_METRICS!K24</f>
        <v>58.274390243902417</v>
      </c>
      <c r="P13" s="3">
        <f>WEEK_METRICS!K25</f>
        <v>58.002374999999994</v>
      </c>
      <c r="Q13" s="3">
        <f t="shared" si="4"/>
        <v>-0.27201524390242326</v>
      </c>
      <c r="R13" s="3">
        <f>WEEK_METRICS!L24</f>
        <v>15</v>
      </c>
      <c r="S13" s="3">
        <f>WEEK_METRICS!L25</f>
        <v>15</v>
      </c>
      <c r="T13" s="3">
        <f t="shared" si="5"/>
        <v>0</v>
      </c>
      <c r="U13" s="3">
        <f>WEEK_METRICS!F24</f>
        <v>82</v>
      </c>
      <c r="V13" s="2" t="str">
        <f t="shared" si="6"/>
        <v>YES</v>
      </c>
    </row>
    <row r="14" spans="1:27" ht="32" customHeight="1" x14ac:dyDescent="0.2">
      <c r="A14" s="2" t="s">
        <v>34</v>
      </c>
      <c r="B14" s="2" t="str">
        <f>WEEK_METRICS!B26</f>
        <v>INTERVENTION</v>
      </c>
      <c r="C14" s="3">
        <f>WEEK_METRICS!G26</f>
        <v>14.571428571428571</v>
      </c>
      <c r="D14" s="3">
        <f>WEEK_METRICS!G27</f>
        <v>12.571428571428571</v>
      </c>
      <c r="E14" s="3">
        <f t="shared" si="0"/>
        <v>-2</v>
      </c>
      <c r="F14" s="3">
        <f>WEEK_METRICS!H26</f>
        <v>320.84754047619043</v>
      </c>
      <c r="G14" s="3">
        <f>WEEK_METRICS!H27</f>
        <v>224.6281880952381</v>
      </c>
      <c r="H14" s="3">
        <f t="shared" si="1"/>
        <v>-96.21935238095233</v>
      </c>
      <c r="I14" s="3">
        <f>WEEK_METRICS!I26</f>
        <v>8.7509192176870734</v>
      </c>
      <c r="J14" s="3">
        <f>WEEK_METRICS!I27</f>
        <v>8.0325675990675993</v>
      </c>
      <c r="K14" s="3">
        <f t="shared" si="2"/>
        <v>-0.71835161861947405</v>
      </c>
      <c r="L14" s="3">
        <f>WEEK_METRICS!J26</f>
        <v>39.915055825127254</v>
      </c>
      <c r="M14" s="3">
        <f>WEEK_METRICS!J27</f>
        <v>35.23002231102231</v>
      </c>
      <c r="N14" s="3">
        <f t="shared" si="3"/>
        <v>-4.6850335141049442</v>
      </c>
      <c r="O14" s="3">
        <f>WEEK_METRICS!K26</f>
        <v>58.556956521739117</v>
      </c>
      <c r="P14" s="3">
        <f>WEEK_METRICS!K27</f>
        <v>53.130749999999992</v>
      </c>
      <c r="Q14" s="3">
        <f t="shared" si="4"/>
        <v>-5.4262065217391253</v>
      </c>
      <c r="R14" s="3">
        <f>WEEK_METRICS!L26</f>
        <v>16</v>
      </c>
      <c r="S14" s="3">
        <f>WEEK_METRICS!L27</f>
        <v>14</v>
      </c>
      <c r="T14" s="3">
        <f t="shared" si="5"/>
        <v>-2</v>
      </c>
      <c r="U14" s="3">
        <f>WEEK_METRICS!F26</f>
        <v>92</v>
      </c>
      <c r="V14" s="2" t="str">
        <f t="shared" si="6"/>
        <v>YES</v>
      </c>
    </row>
    <row r="15" spans="1:27" ht="16" customHeight="1" x14ac:dyDescent="0.2">
      <c r="A15" s="2" t="s">
        <v>37</v>
      </c>
      <c r="B15" s="2" t="str">
        <f>WEEK_METRICS!B28</f>
        <v>CONTROL</v>
      </c>
      <c r="C15" s="3">
        <f>WEEK_METRICS!G28</f>
        <v>15.571428571428571</v>
      </c>
      <c r="D15" s="3">
        <f>WEEK_METRICS!G29</f>
        <v>15.571428571428571</v>
      </c>
      <c r="E15" s="3">
        <f t="shared" si="0"/>
        <v>0</v>
      </c>
      <c r="F15" s="3">
        <f>WEEK_METRICS!H28</f>
        <v>333.13168333333334</v>
      </c>
      <c r="G15" s="3">
        <f>WEEK_METRICS!H29</f>
        <v>340.70411190476187</v>
      </c>
      <c r="H15" s="3">
        <f t="shared" si="1"/>
        <v>7.5724285714285315</v>
      </c>
      <c r="I15" s="3">
        <f>WEEK_METRICS!I28</f>
        <v>8.5386473589435763</v>
      </c>
      <c r="J15" s="3">
        <f>WEEK_METRICS!I29</f>
        <v>8.7828775810324125</v>
      </c>
      <c r="K15" s="3">
        <f t="shared" si="2"/>
        <v>0.24423022208883616</v>
      </c>
      <c r="L15" s="3">
        <f>WEEK_METRICS!J28</f>
        <v>39.207606161695445</v>
      </c>
      <c r="M15" s="3">
        <f>WEEK_METRICS!J29</f>
        <v>39.928323652537934</v>
      </c>
      <c r="N15" s="3">
        <f t="shared" si="3"/>
        <v>0.72071749084248893</v>
      </c>
      <c r="O15" s="3">
        <f>WEEK_METRICS!K28</f>
        <v>57.574742268041227</v>
      </c>
      <c r="P15" s="3">
        <f>WEEK_METRICS!K29</f>
        <v>58.554545454545462</v>
      </c>
      <c r="Q15" s="3">
        <f t="shared" si="4"/>
        <v>0.9798031865042347</v>
      </c>
      <c r="R15" s="3">
        <f>WEEK_METRICS!L28</f>
        <v>17</v>
      </c>
      <c r="S15" s="3">
        <f>WEEK_METRICS!L29</f>
        <v>17</v>
      </c>
      <c r="T15" s="3">
        <f t="shared" si="5"/>
        <v>0</v>
      </c>
      <c r="U15" s="3">
        <f>WEEK_METRICS!F28</f>
        <v>97</v>
      </c>
      <c r="V15" s="2" t="str">
        <f t="shared" si="6"/>
        <v>YES</v>
      </c>
    </row>
    <row r="16" spans="1:27" ht="32" customHeight="1" x14ac:dyDescent="0.2">
      <c r="A16" s="2" t="s">
        <v>38</v>
      </c>
      <c r="B16" s="2" t="str">
        <f>WEEK_METRICS!B30</f>
        <v>INTERVENTION</v>
      </c>
      <c r="C16" s="3">
        <f>WEEK_METRICS!G30</f>
        <v>11.571428571428571</v>
      </c>
      <c r="D16" s="3">
        <f>WEEK_METRICS!G31</f>
        <v>10.714285714285714</v>
      </c>
      <c r="E16" s="3">
        <f t="shared" si="0"/>
        <v>-0.85714285714285765</v>
      </c>
      <c r="F16" s="3">
        <f>WEEK_METRICS!H30</f>
        <v>246.42688809523813</v>
      </c>
      <c r="G16" s="3">
        <f>WEEK_METRICS!H31</f>
        <v>209.32476190476191</v>
      </c>
      <c r="H16" s="3">
        <f t="shared" si="1"/>
        <v>-37.102126190476213</v>
      </c>
      <c r="I16" s="3">
        <f>WEEK_METRICS!I30</f>
        <v>8.6925769730269735</v>
      </c>
      <c r="J16" s="3">
        <f>WEEK_METRICS!I31</f>
        <v>8.2679690476190473</v>
      </c>
      <c r="K16" s="3">
        <f t="shared" si="2"/>
        <v>-0.42460792540792625</v>
      </c>
      <c r="L16" s="3">
        <f>WEEK_METRICS!J30</f>
        <v>39.666706709956713</v>
      </c>
      <c r="M16" s="3">
        <f>WEEK_METRICS!J31</f>
        <v>38.003605699855697</v>
      </c>
      <c r="N16" s="3">
        <f t="shared" si="3"/>
        <v>-1.6631010101010162</v>
      </c>
      <c r="O16" s="3">
        <f>WEEK_METRICS!K30</f>
        <v>57.959066666666672</v>
      </c>
      <c r="P16" s="3">
        <f>WEEK_METRICS!K31</f>
        <v>55.57913043478262</v>
      </c>
      <c r="Q16" s="3">
        <f t="shared" si="4"/>
        <v>-2.3799362318840522</v>
      </c>
      <c r="R16" s="3">
        <f>WEEK_METRICS!L30</f>
        <v>13</v>
      </c>
      <c r="S16" s="3">
        <f>WEEK_METRICS!L31</f>
        <v>12</v>
      </c>
      <c r="T16" s="3">
        <f t="shared" si="5"/>
        <v>-1</v>
      </c>
      <c r="U16" s="3">
        <f>WEEK_METRICS!F30</f>
        <v>75</v>
      </c>
      <c r="V16" s="2" t="str">
        <f t="shared" si="6"/>
        <v>YES</v>
      </c>
    </row>
    <row r="17" spans="1:22" ht="16" customHeight="1" x14ac:dyDescent="0.2">
      <c r="A17" s="2" t="s">
        <v>39</v>
      </c>
      <c r="B17" s="2" t="str">
        <f>WEEK_METRICS!B32</f>
        <v>CONTROL</v>
      </c>
      <c r="C17" s="3">
        <f>WEEK_METRICS!G32</f>
        <v>12.571428571428571</v>
      </c>
      <c r="D17" s="3">
        <f>WEEK_METRICS!G33</f>
        <v>13.571428571428571</v>
      </c>
      <c r="E17" s="3">
        <f t="shared" si="0"/>
        <v>1</v>
      </c>
      <c r="F17" s="3">
        <f>WEEK_METRICS!H32</f>
        <v>265.06445476190481</v>
      </c>
      <c r="G17" s="3">
        <f>WEEK_METRICS!H33</f>
        <v>301.97646904761905</v>
      </c>
      <c r="H17" s="3">
        <f t="shared" si="1"/>
        <v>36.912014285714235</v>
      </c>
      <c r="I17" s="3">
        <f>WEEK_METRICS!I32</f>
        <v>8.7568869939584228</v>
      </c>
      <c r="J17" s="3">
        <f>WEEK_METRICS!I33</f>
        <v>8.8406585295656743</v>
      </c>
      <c r="K17" s="3">
        <f t="shared" si="2"/>
        <v>8.3771535607251479E-2</v>
      </c>
      <c r="L17" s="3">
        <f>WEEK_METRICS!J32</f>
        <v>40.407665223665227</v>
      </c>
      <c r="M17" s="3">
        <f>WEEK_METRICS!J33</f>
        <v>40.963157509157512</v>
      </c>
      <c r="N17" s="3">
        <f t="shared" si="3"/>
        <v>0.55549228549228502</v>
      </c>
      <c r="O17" s="3">
        <f>WEEK_METRICS!K32</f>
        <v>58.076805555555552</v>
      </c>
      <c r="P17" s="3">
        <f>WEEK_METRICS!K33</f>
        <v>59.016296296296289</v>
      </c>
      <c r="Q17" s="3">
        <f t="shared" si="4"/>
        <v>0.93949074074073735</v>
      </c>
      <c r="R17" s="3">
        <f>WEEK_METRICS!L32</f>
        <v>14</v>
      </c>
      <c r="S17" s="3">
        <f>WEEK_METRICS!L33</f>
        <v>15</v>
      </c>
      <c r="T17" s="3">
        <f t="shared" si="5"/>
        <v>1</v>
      </c>
      <c r="U17" s="3">
        <f>WEEK_METRICS!F32</f>
        <v>72</v>
      </c>
      <c r="V17" s="2" t="str">
        <f t="shared" si="6"/>
        <v>YES</v>
      </c>
    </row>
    <row r="18" spans="1:22" ht="32" customHeight="1" x14ac:dyDescent="0.2">
      <c r="A18" s="2" t="s">
        <v>40</v>
      </c>
      <c r="B18" s="2" t="str">
        <f>WEEK_METRICS!B34</f>
        <v>INTERVENTION</v>
      </c>
      <c r="C18" s="3">
        <f>WEEK_METRICS!G34</f>
        <v>13.571428571428571</v>
      </c>
      <c r="D18" s="3">
        <f>WEEK_METRICS!G35</f>
        <v>11.571428571428571</v>
      </c>
      <c r="E18" s="3">
        <f t="shared" si="0"/>
        <v>-2</v>
      </c>
      <c r="F18" s="3">
        <f>WEEK_METRICS!H34</f>
        <v>294.71934761904765</v>
      </c>
      <c r="G18" s="3">
        <f>WEEK_METRICS!H35</f>
        <v>211.27513809523811</v>
      </c>
      <c r="H18" s="3">
        <f t="shared" si="1"/>
        <v>-83.444209523809548</v>
      </c>
      <c r="I18" s="3">
        <f>WEEK_METRICS!I34</f>
        <v>8.6798630559916283</v>
      </c>
      <c r="J18" s="3">
        <f>WEEK_METRICS!I35</f>
        <v>8.0617273226773225</v>
      </c>
      <c r="K18" s="3">
        <f t="shared" si="2"/>
        <v>-0.61813573331430582</v>
      </c>
      <c r="L18" s="3">
        <f>WEEK_METRICS!J34</f>
        <v>39.885961102389672</v>
      </c>
      <c r="M18" s="3">
        <f>WEEK_METRICS!J35</f>
        <v>35.369753968253967</v>
      </c>
      <c r="N18" s="3">
        <f t="shared" si="3"/>
        <v>-4.5162071341357048</v>
      </c>
      <c r="O18" s="3">
        <f>WEEK_METRICS!K34</f>
        <v>58.126321839080468</v>
      </c>
      <c r="P18" s="3">
        <f>WEEK_METRICS!K35</f>
        <v>53.584714285714277</v>
      </c>
      <c r="Q18" s="3">
        <f t="shared" si="4"/>
        <v>-4.541607553366191</v>
      </c>
      <c r="R18" s="3">
        <f>WEEK_METRICS!L34</f>
        <v>15</v>
      </c>
      <c r="S18" s="3">
        <f>WEEK_METRICS!L35</f>
        <v>13</v>
      </c>
      <c r="T18" s="3">
        <f t="shared" si="5"/>
        <v>-2</v>
      </c>
      <c r="U18" s="3">
        <f>WEEK_METRICS!F34</f>
        <v>87</v>
      </c>
      <c r="V18" s="2" t="str">
        <f t="shared" si="6"/>
        <v>YES</v>
      </c>
    </row>
    <row r="19" spans="1:22" ht="16" customHeight="1" x14ac:dyDescent="0.2">
      <c r="A19" s="2" t="s">
        <v>41</v>
      </c>
      <c r="B19" s="2" t="str">
        <f>WEEK_METRICS!B36</f>
        <v>CONTROL</v>
      </c>
      <c r="C19" s="3">
        <f>WEEK_METRICS!G36</f>
        <v>14.571428571428571</v>
      </c>
      <c r="D19" s="3">
        <f>WEEK_METRICS!G37</f>
        <v>14.571428571428571</v>
      </c>
      <c r="E19" s="3">
        <f t="shared" si="0"/>
        <v>0</v>
      </c>
      <c r="F19" s="3">
        <f>WEEK_METRICS!H36</f>
        <v>317.86668571428572</v>
      </c>
      <c r="G19" s="3">
        <f>WEEK_METRICS!H37</f>
        <v>307.9652857142857</v>
      </c>
      <c r="H19" s="3">
        <f t="shared" si="1"/>
        <v>-9.9014000000000237</v>
      </c>
      <c r="I19" s="3">
        <f>WEEK_METRICS!I36</f>
        <v>8.7997860805860793</v>
      </c>
      <c r="J19" s="3">
        <f>WEEK_METRICS!I37</f>
        <v>8.6080605245944533</v>
      </c>
      <c r="K19" s="3">
        <f t="shared" si="2"/>
        <v>-0.191725555991626</v>
      </c>
      <c r="L19" s="3">
        <f>WEEK_METRICS!J36</f>
        <v>41.067495670995676</v>
      </c>
      <c r="M19" s="3">
        <f>WEEK_METRICS!J37</f>
        <v>39.626164216735653</v>
      </c>
      <c r="N19" s="3">
        <f t="shared" si="3"/>
        <v>-1.4413314542600233</v>
      </c>
      <c r="O19" s="3">
        <f>WEEK_METRICS!K36</f>
        <v>58.99609195402298</v>
      </c>
      <c r="P19" s="3">
        <f>WEEK_METRICS!K37</f>
        <v>57.690416666666657</v>
      </c>
      <c r="Q19" s="3">
        <f t="shared" si="4"/>
        <v>-1.3056752873563227</v>
      </c>
      <c r="R19" s="3">
        <f>WEEK_METRICS!L36</f>
        <v>16</v>
      </c>
      <c r="S19" s="3">
        <f>WEEK_METRICS!L37</f>
        <v>16</v>
      </c>
      <c r="T19" s="3">
        <f t="shared" si="5"/>
        <v>0</v>
      </c>
      <c r="U19" s="3">
        <f>WEEK_METRICS!F36</f>
        <v>87</v>
      </c>
      <c r="V19" s="2" t="str">
        <f t="shared" si="6"/>
        <v>YES</v>
      </c>
    </row>
    <row r="20" spans="1:22" ht="32" customHeight="1" x14ac:dyDescent="0.2">
      <c r="A20" s="2" t="s">
        <v>42</v>
      </c>
      <c r="B20" s="2" t="str">
        <f>WEEK_METRICS!B38</f>
        <v>INTERVENTION</v>
      </c>
      <c r="C20" s="3">
        <f>WEEK_METRICS!G38</f>
        <v>15.571428571428571</v>
      </c>
      <c r="D20" s="3">
        <f>WEEK_METRICS!G39</f>
        <v>13.571428571428571</v>
      </c>
      <c r="E20" s="3">
        <f t="shared" si="0"/>
        <v>-2</v>
      </c>
      <c r="F20" s="3">
        <f>WEEK_METRICS!H38</f>
        <v>335.56095476190472</v>
      </c>
      <c r="G20" s="3">
        <f>WEEK_METRICS!H39</f>
        <v>243.79094523809525</v>
      </c>
      <c r="H20" s="3">
        <f t="shared" si="1"/>
        <v>-91.770009523809478</v>
      </c>
      <c r="I20" s="3">
        <f>WEEK_METRICS!I38</f>
        <v>8.8548759453781525</v>
      </c>
      <c r="J20" s="3">
        <f>WEEK_METRICS!I39</f>
        <v>8.1661996075353223</v>
      </c>
      <c r="K20" s="3">
        <f t="shared" si="2"/>
        <v>-0.68867633784283022</v>
      </c>
      <c r="L20" s="3">
        <f>WEEK_METRICS!J38</f>
        <v>41.245281052281051</v>
      </c>
      <c r="M20" s="3">
        <f>WEEK_METRICS!J39</f>
        <v>34.931536717251007</v>
      </c>
      <c r="N20" s="3">
        <f t="shared" si="3"/>
        <v>-6.3137443350300444</v>
      </c>
      <c r="O20" s="3">
        <f>WEEK_METRICS!K38</f>
        <v>58.812105263157903</v>
      </c>
      <c r="P20" s="3">
        <f>WEEK_METRICS!K39</f>
        <v>53.020459770114932</v>
      </c>
      <c r="Q20" s="3">
        <f t="shared" si="4"/>
        <v>-5.7916454930429708</v>
      </c>
      <c r="R20" s="3">
        <f>WEEK_METRICS!L38</f>
        <v>17</v>
      </c>
      <c r="S20" s="3">
        <f>WEEK_METRICS!L39</f>
        <v>15</v>
      </c>
      <c r="T20" s="3">
        <f t="shared" si="5"/>
        <v>-2</v>
      </c>
      <c r="U20" s="3">
        <f>WEEK_METRICS!F38</f>
        <v>95</v>
      </c>
      <c r="V20" s="2" t="str">
        <f t="shared" si="6"/>
        <v>YES</v>
      </c>
    </row>
    <row r="21" spans="1:22" ht="16" customHeight="1" x14ac:dyDescent="0.2">
      <c r="A21" s="2" t="s">
        <v>43</v>
      </c>
      <c r="B21" s="2" t="str">
        <f>WEEK_METRICS!B40</f>
        <v>CONTROL</v>
      </c>
      <c r="C21" s="3">
        <f>WEEK_METRICS!G40</f>
        <v>11.571428571428571</v>
      </c>
      <c r="D21" s="3">
        <f>WEEK_METRICS!G41</f>
        <v>10.714285714285714</v>
      </c>
      <c r="E21" s="3">
        <f t="shared" si="0"/>
        <v>-0.85714285714285765</v>
      </c>
      <c r="F21" s="3">
        <f>WEEK_METRICS!H40</f>
        <v>249.3032380952381</v>
      </c>
      <c r="G21" s="3">
        <f>WEEK_METRICS!H41</f>
        <v>225.75670714285712</v>
      </c>
      <c r="H21" s="3">
        <f t="shared" si="1"/>
        <v>-23.546530952380976</v>
      </c>
      <c r="I21" s="3">
        <f>WEEK_METRICS!I40</f>
        <v>8.62083598068598</v>
      </c>
      <c r="J21" s="3">
        <f>WEEK_METRICS!I41</f>
        <v>8.6974632034632045</v>
      </c>
      <c r="K21" s="3">
        <f t="shared" si="2"/>
        <v>7.6627222777224446E-2</v>
      </c>
      <c r="L21" s="3">
        <f>WEEK_METRICS!J40</f>
        <v>39.252630385487521</v>
      </c>
      <c r="M21" s="3">
        <f>WEEK_METRICS!J41</f>
        <v>39.225033807462374</v>
      </c>
      <c r="N21" s="3">
        <f t="shared" si="3"/>
        <v>-2.7596578025146812E-2</v>
      </c>
      <c r="O21" s="3">
        <f>WEEK_METRICS!K40</f>
        <v>57.72050847457627</v>
      </c>
      <c r="P21" s="3">
        <f>WEEK_METRICS!K41</f>
        <v>57.397462686567174</v>
      </c>
      <c r="Q21" s="3">
        <f t="shared" si="4"/>
        <v>-0.32304578800909667</v>
      </c>
      <c r="R21" s="3">
        <f>WEEK_METRICS!L40</f>
        <v>13</v>
      </c>
      <c r="S21" s="3">
        <f>WEEK_METRICS!L41</f>
        <v>12</v>
      </c>
      <c r="T21" s="3">
        <f t="shared" si="5"/>
        <v>-1</v>
      </c>
      <c r="U21" s="3">
        <f>WEEK_METRICS!F40</f>
        <v>59</v>
      </c>
      <c r="V21" s="2" t="str">
        <f t="shared" si="6"/>
        <v>YES</v>
      </c>
    </row>
    <row r="22" spans="1:22" ht="32" customHeight="1" x14ac:dyDescent="0.2">
      <c r="A22" s="2" t="s">
        <v>44</v>
      </c>
      <c r="B22" s="2" t="str">
        <f>WEEK_METRICS!B42</f>
        <v>INTERVENTION</v>
      </c>
      <c r="C22" s="3">
        <f>WEEK_METRICS!G42</f>
        <v>12.571428571428571</v>
      </c>
      <c r="D22" s="3">
        <f>WEEK_METRICS!G43</f>
        <v>12.571428571428571</v>
      </c>
      <c r="E22" s="3">
        <f t="shared" si="0"/>
        <v>0</v>
      </c>
      <c r="F22" s="3">
        <f>WEEK_METRICS!H42</f>
        <v>269.35276904761901</v>
      </c>
      <c r="G22" s="3">
        <f>WEEK_METRICS!H43</f>
        <v>265.53580238095236</v>
      </c>
      <c r="H22" s="3">
        <f t="shared" si="1"/>
        <v>-3.8169666666666444</v>
      </c>
      <c r="I22" s="3">
        <f>WEEK_METRICS!I42</f>
        <v>8.5995577874506459</v>
      </c>
      <c r="J22" s="3">
        <f>WEEK_METRICS!I43</f>
        <v>8.6902307097664249</v>
      </c>
      <c r="K22" s="3">
        <f t="shared" si="2"/>
        <v>9.0672922315778948E-2</v>
      </c>
      <c r="L22" s="3">
        <f>WEEK_METRICS!J42</f>
        <v>40.376790709290709</v>
      </c>
      <c r="M22" s="3">
        <f>WEEK_METRICS!J43</f>
        <v>39.520753555967836</v>
      </c>
      <c r="N22" s="3">
        <f t="shared" si="3"/>
        <v>-0.85603715332287322</v>
      </c>
      <c r="O22" s="3">
        <f>WEEK_METRICS!K42</f>
        <v>58.256172839506171</v>
      </c>
      <c r="P22" s="3">
        <f>WEEK_METRICS!K43</f>
        <v>57.798441558441567</v>
      </c>
      <c r="Q22" s="3">
        <f t="shared" si="4"/>
        <v>-0.45773128106460348</v>
      </c>
      <c r="R22" s="3">
        <f>WEEK_METRICS!L42</f>
        <v>14</v>
      </c>
      <c r="S22" s="3">
        <f>WEEK_METRICS!L43</f>
        <v>14</v>
      </c>
      <c r="T22" s="3">
        <f t="shared" si="5"/>
        <v>0</v>
      </c>
      <c r="U22" s="3">
        <f>WEEK_METRICS!F42</f>
        <v>81</v>
      </c>
      <c r="V22" s="2" t="str">
        <f t="shared" si="6"/>
        <v>YES</v>
      </c>
    </row>
    <row r="23" spans="1:22" ht="16" customHeight="1" x14ac:dyDescent="0.2">
      <c r="A23" s="2" t="s">
        <v>45</v>
      </c>
      <c r="B23" s="2" t="str">
        <f>WEEK_METRICS!B44</f>
        <v>CONTROL</v>
      </c>
      <c r="C23" s="3">
        <f>WEEK_METRICS!G44</f>
        <v>13.571428571428571</v>
      </c>
      <c r="D23" s="3">
        <f>WEEK_METRICS!G45</f>
        <v>13.571428571428571</v>
      </c>
      <c r="E23" s="3">
        <f t="shared" si="0"/>
        <v>0</v>
      </c>
      <c r="F23" s="3">
        <f>WEEK_METRICS!H44</f>
        <v>290.31844047619046</v>
      </c>
      <c r="G23" s="3">
        <f>WEEK_METRICS!H45</f>
        <v>285.99371666666667</v>
      </c>
      <c r="H23" s="3">
        <f t="shared" si="1"/>
        <v>-4.324723809523789</v>
      </c>
      <c r="I23" s="3">
        <f>WEEK_METRICS!I44</f>
        <v>8.6706915227629491</v>
      </c>
      <c r="J23" s="3">
        <f>WEEK_METRICS!I45</f>
        <v>8.5739490580847733</v>
      </c>
      <c r="K23" s="3">
        <f t="shared" si="2"/>
        <v>-9.6742464678175821E-2</v>
      </c>
      <c r="L23" s="3">
        <f>WEEK_METRICS!J44</f>
        <v>39.361059357309365</v>
      </c>
      <c r="M23" s="3">
        <f>WEEK_METRICS!J45</f>
        <v>40.626739094239092</v>
      </c>
      <c r="N23" s="3">
        <f t="shared" si="3"/>
        <v>1.2656797369297266</v>
      </c>
      <c r="O23" s="3">
        <f>WEEK_METRICS!K44</f>
        <v>57.759743589743593</v>
      </c>
      <c r="P23" s="3">
        <f>WEEK_METRICS!K45</f>
        <v>58.073058823529401</v>
      </c>
      <c r="Q23" s="3">
        <f t="shared" si="4"/>
        <v>0.31331523378580783</v>
      </c>
      <c r="R23" s="3">
        <f>WEEK_METRICS!L44</f>
        <v>15</v>
      </c>
      <c r="S23" s="3">
        <f>WEEK_METRICS!L45</f>
        <v>15</v>
      </c>
      <c r="T23" s="3">
        <f t="shared" si="5"/>
        <v>0</v>
      </c>
      <c r="U23" s="3">
        <f>WEEK_METRICS!F44</f>
        <v>78</v>
      </c>
      <c r="V23" s="2" t="str">
        <f t="shared" si="6"/>
        <v>YES</v>
      </c>
    </row>
    <row r="24" spans="1:22" ht="32" customHeight="1" x14ac:dyDescent="0.2">
      <c r="A24" s="2" t="s">
        <v>46</v>
      </c>
      <c r="B24" s="2" t="str">
        <f>WEEK_METRICS!B46</f>
        <v>INTERVENTION</v>
      </c>
      <c r="C24" s="3">
        <f>WEEK_METRICS!G46</f>
        <v>14.571428571428571</v>
      </c>
      <c r="D24" s="3">
        <f>WEEK_METRICS!G47</f>
        <v>12.571428571428571</v>
      </c>
      <c r="E24" s="3">
        <f t="shared" si="0"/>
        <v>-2</v>
      </c>
      <c r="F24" s="3">
        <f>WEEK_METRICS!H46</f>
        <v>308.38432142857135</v>
      </c>
      <c r="G24" s="3">
        <f>WEEK_METRICS!H47</f>
        <v>223.22936666666669</v>
      </c>
      <c r="H24" s="3">
        <f t="shared" si="1"/>
        <v>-85.154954761904662</v>
      </c>
      <c r="I24" s="3">
        <f>WEEK_METRICS!I46</f>
        <v>8.7047861983254844</v>
      </c>
      <c r="J24" s="3">
        <f>WEEK_METRICS!I47</f>
        <v>7.9555503187288901</v>
      </c>
      <c r="K24" s="3">
        <f t="shared" si="2"/>
        <v>-0.74923587959659432</v>
      </c>
      <c r="L24" s="3">
        <f>WEEK_METRICS!J46</f>
        <v>39.694228747443034</v>
      </c>
      <c r="M24" s="3">
        <f>WEEK_METRICS!J47</f>
        <v>35.452516483516483</v>
      </c>
      <c r="N24" s="3">
        <f t="shared" si="3"/>
        <v>-4.2417122639265514</v>
      </c>
      <c r="O24" s="3">
        <f>WEEK_METRICS!K46</f>
        <v>57.751249999999985</v>
      </c>
      <c r="P24" s="3">
        <f>WEEK_METRICS!K47</f>
        <v>52.923636363636362</v>
      </c>
      <c r="Q24" s="3">
        <f t="shared" si="4"/>
        <v>-4.8276136363636226</v>
      </c>
      <c r="R24" s="3">
        <f>WEEK_METRICS!L46</f>
        <v>16</v>
      </c>
      <c r="S24" s="3">
        <f>WEEK_METRICS!L47</f>
        <v>14</v>
      </c>
      <c r="T24" s="3">
        <f t="shared" si="5"/>
        <v>-2</v>
      </c>
      <c r="U24" s="3">
        <f>WEEK_METRICS!F46</f>
        <v>88</v>
      </c>
      <c r="V24" s="2" t="str">
        <f t="shared" si="6"/>
        <v>YES</v>
      </c>
    </row>
    <row r="25" spans="1:22" ht="16" customHeight="1" x14ac:dyDescent="0.2">
      <c r="A25" s="2" t="s">
        <v>47</v>
      </c>
      <c r="B25" s="2" t="str">
        <f>WEEK_METRICS!B48</f>
        <v>CONTROL</v>
      </c>
      <c r="C25" s="3">
        <f>WEEK_METRICS!G48</f>
        <v>15.571428571428571</v>
      </c>
      <c r="D25" s="3">
        <f>WEEK_METRICS!G49</f>
        <v>16.571428571428573</v>
      </c>
      <c r="E25" s="3">
        <f t="shared" si="0"/>
        <v>1.0000000000000018</v>
      </c>
      <c r="F25" s="3">
        <f>WEEK_METRICS!H48</f>
        <v>326.2102595238095</v>
      </c>
      <c r="G25" s="3">
        <f>WEEK_METRICS!H49</f>
        <v>374.47402857142851</v>
      </c>
      <c r="H25" s="3">
        <f t="shared" si="1"/>
        <v>48.263769047619007</v>
      </c>
      <c r="I25" s="3">
        <f>WEEK_METRICS!I48</f>
        <v>8.631080407162866</v>
      </c>
      <c r="J25" s="3">
        <f>WEEK_METRICS!I49</f>
        <v>8.8083407913165264</v>
      </c>
      <c r="K25" s="3">
        <f t="shared" si="2"/>
        <v>0.17726038415366041</v>
      </c>
      <c r="L25" s="3">
        <f>WEEK_METRICS!J48</f>
        <v>40.133301587301581</v>
      </c>
      <c r="M25" s="3">
        <f>WEEK_METRICS!J49</f>
        <v>41.34747924344564</v>
      </c>
      <c r="N25" s="3">
        <f t="shared" si="3"/>
        <v>1.2141776561440594</v>
      </c>
      <c r="O25" s="3">
        <f>WEEK_METRICS!K48</f>
        <v>57.664597701149461</v>
      </c>
      <c r="P25" s="3">
        <f>WEEK_METRICS!K49</f>
        <v>59.635353535353559</v>
      </c>
      <c r="Q25" s="3">
        <f t="shared" si="4"/>
        <v>1.9707558342040983</v>
      </c>
      <c r="R25" s="3">
        <f>WEEK_METRICS!L48</f>
        <v>17</v>
      </c>
      <c r="S25" s="3">
        <f>WEEK_METRICS!L49</f>
        <v>18</v>
      </c>
      <c r="T25" s="3">
        <f t="shared" si="5"/>
        <v>1</v>
      </c>
      <c r="U25" s="3">
        <f>WEEK_METRICS!F48</f>
        <v>87</v>
      </c>
      <c r="V25" s="2" t="str">
        <f t="shared" si="6"/>
        <v>YES</v>
      </c>
    </row>
    <row r="26" spans="1:22" ht="32" customHeight="1" x14ac:dyDescent="0.2">
      <c r="A26" s="2" t="s">
        <v>48</v>
      </c>
      <c r="B26" s="2" t="str">
        <f>WEEK_METRICS!B50</f>
        <v>INTERVENTION</v>
      </c>
      <c r="C26" s="3">
        <f>WEEK_METRICS!G50</f>
        <v>11.571428571428571</v>
      </c>
      <c r="D26" s="3">
        <f>WEEK_METRICS!G51</f>
        <v>10.714285714285714</v>
      </c>
      <c r="E26" s="3">
        <f t="shared" si="0"/>
        <v>-0.85714285714285765</v>
      </c>
      <c r="F26" s="3">
        <f>WEEK_METRICS!H50</f>
        <v>254.59162857142857</v>
      </c>
      <c r="G26" s="3">
        <f>WEEK_METRICS!H51</f>
        <v>214.00487142857142</v>
      </c>
      <c r="H26" s="3">
        <f t="shared" si="1"/>
        <v>-40.586757142857152</v>
      </c>
      <c r="I26" s="3">
        <f>WEEK_METRICS!I50</f>
        <v>8.836556043956044</v>
      </c>
      <c r="J26" s="3">
        <f>WEEK_METRICS!I51</f>
        <v>8.4637463203463206</v>
      </c>
      <c r="K26" s="3">
        <f t="shared" si="2"/>
        <v>-0.37280972360972342</v>
      </c>
      <c r="L26" s="3">
        <f>WEEK_METRICS!J50</f>
        <v>40.712478354978352</v>
      </c>
      <c r="M26" s="3">
        <f>WEEK_METRICS!J51</f>
        <v>38.417572871572872</v>
      </c>
      <c r="N26" s="3">
        <f t="shared" si="3"/>
        <v>-2.2949054834054792</v>
      </c>
      <c r="O26" s="3">
        <f>WEEK_METRICS!K50</f>
        <v>58.753333333333337</v>
      </c>
      <c r="P26" s="3">
        <f>WEEK_METRICS!K51</f>
        <v>56.046417910447765</v>
      </c>
      <c r="Q26" s="3">
        <f t="shared" si="4"/>
        <v>-2.7069154228855723</v>
      </c>
      <c r="R26" s="3">
        <f>WEEK_METRICS!L50</f>
        <v>13</v>
      </c>
      <c r="S26" s="3">
        <f>WEEK_METRICS!L51</f>
        <v>12</v>
      </c>
      <c r="T26" s="3">
        <f t="shared" si="5"/>
        <v>-1</v>
      </c>
      <c r="U26" s="3">
        <f>WEEK_METRICS!F50</f>
        <v>66</v>
      </c>
      <c r="V26" s="2" t="str">
        <f t="shared" si="6"/>
        <v>YES</v>
      </c>
    </row>
    <row r="27" spans="1:22" ht="16" customHeight="1" x14ac:dyDescent="0.2">
      <c r="A27" s="2" t="s">
        <v>49</v>
      </c>
      <c r="B27" s="2" t="str">
        <f>WEEK_METRICS!B52</f>
        <v>CONTROL</v>
      </c>
      <c r="C27" s="3">
        <f>WEEK_METRICS!G52</f>
        <v>12.571428571428571</v>
      </c>
      <c r="D27" s="3">
        <f>WEEK_METRICS!G53</f>
        <v>12.571428571428571</v>
      </c>
      <c r="E27" s="3">
        <f t="shared" si="0"/>
        <v>0</v>
      </c>
      <c r="F27" s="3">
        <f>WEEK_METRICS!H52</f>
        <v>267.06883333333332</v>
      </c>
      <c r="G27" s="3">
        <f>WEEK_METRICS!H53</f>
        <v>269.5993666666667</v>
      </c>
      <c r="H27" s="3">
        <f t="shared" si="1"/>
        <v>2.5305333333333806</v>
      </c>
      <c r="I27" s="3">
        <f>WEEK_METRICS!I52</f>
        <v>8.707239676989678</v>
      </c>
      <c r="J27" s="3">
        <f>WEEK_METRICS!I53</f>
        <v>8.7599448884448883</v>
      </c>
      <c r="K27" s="3">
        <f t="shared" si="2"/>
        <v>5.2705211455210232E-2</v>
      </c>
      <c r="L27" s="3">
        <f>WEEK_METRICS!J52</f>
        <v>39.593458041958044</v>
      </c>
      <c r="M27" s="3">
        <f>WEEK_METRICS!J53</f>
        <v>39.982599979385704</v>
      </c>
      <c r="N27" s="3">
        <f t="shared" si="3"/>
        <v>0.38914193742765946</v>
      </c>
      <c r="O27" s="3">
        <f>WEEK_METRICS!K52</f>
        <v>57.86037037037039</v>
      </c>
      <c r="P27" s="3">
        <f>WEEK_METRICS!K53</f>
        <v>58.277974683544329</v>
      </c>
      <c r="Q27" s="3">
        <f t="shared" si="4"/>
        <v>0.41760431317393909</v>
      </c>
      <c r="R27" s="3">
        <f>WEEK_METRICS!L52</f>
        <v>14</v>
      </c>
      <c r="S27" s="3">
        <f>WEEK_METRICS!L53</f>
        <v>14</v>
      </c>
      <c r="T27" s="3">
        <f t="shared" si="5"/>
        <v>0</v>
      </c>
      <c r="U27" s="3">
        <f>WEEK_METRICS!F52</f>
        <v>81</v>
      </c>
      <c r="V27" s="2" t="str">
        <f t="shared" si="6"/>
        <v>YES</v>
      </c>
    </row>
    <row r="28" spans="1:22" ht="32" customHeight="1" x14ac:dyDescent="0.2">
      <c r="A28" s="2" t="s">
        <v>50</v>
      </c>
      <c r="B28" s="2" t="str">
        <f>WEEK_METRICS!B54</f>
        <v>INTERVENTION</v>
      </c>
      <c r="C28" s="3">
        <f>WEEK_METRICS!G54</f>
        <v>13.571428571428571</v>
      </c>
      <c r="D28" s="3">
        <f>WEEK_METRICS!G55</f>
        <v>11.571428571428571</v>
      </c>
      <c r="E28" s="3">
        <f t="shared" si="0"/>
        <v>-2</v>
      </c>
      <c r="F28" s="3">
        <f>WEEK_METRICS!H54</f>
        <v>292.34441666666669</v>
      </c>
      <c r="G28" s="3">
        <f>WEEK_METRICS!H55</f>
        <v>209.99210952380949</v>
      </c>
      <c r="H28" s="3">
        <f t="shared" si="1"/>
        <v>-82.3523071428572</v>
      </c>
      <c r="I28" s="3">
        <f>WEEK_METRICS!I54</f>
        <v>8.7161689167974892</v>
      </c>
      <c r="J28" s="3">
        <f>WEEK_METRICS!I55</f>
        <v>8.15553404928405</v>
      </c>
      <c r="K28" s="3">
        <f t="shared" si="2"/>
        <v>-0.56063486751343916</v>
      </c>
      <c r="L28" s="3">
        <f>WEEK_METRICS!J54</f>
        <v>40.482025046382191</v>
      </c>
      <c r="M28" s="3">
        <f>WEEK_METRICS!J55</f>
        <v>34.805364357864356</v>
      </c>
      <c r="N28" s="3">
        <f t="shared" si="3"/>
        <v>-5.6766606885178348</v>
      </c>
      <c r="O28" s="3">
        <f>WEEK_METRICS!K54</f>
        <v>58.415238095238088</v>
      </c>
      <c r="P28" s="3">
        <f>WEEK_METRICS!K55</f>
        <v>53.001818181818187</v>
      </c>
      <c r="Q28" s="3">
        <f t="shared" si="4"/>
        <v>-5.4134199134199008</v>
      </c>
      <c r="R28" s="3">
        <f>WEEK_METRICS!L54</f>
        <v>15</v>
      </c>
      <c r="S28" s="3">
        <f>WEEK_METRICS!L55</f>
        <v>13</v>
      </c>
      <c r="T28" s="3">
        <f t="shared" si="5"/>
        <v>-2</v>
      </c>
      <c r="U28" s="3">
        <f>WEEK_METRICS!F54</f>
        <v>84</v>
      </c>
      <c r="V28" s="2" t="str">
        <f t="shared" si="6"/>
        <v>YES</v>
      </c>
    </row>
    <row r="29" spans="1:22" ht="16" customHeight="1" x14ac:dyDescent="0.2">
      <c r="A29" s="2" t="s">
        <v>51</v>
      </c>
      <c r="B29" s="2" t="str">
        <f>WEEK_METRICS!B56</f>
        <v>CONTROL</v>
      </c>
      <c r="C29" s="3">
        <f>WEEK_METRICS!G56</f>
        <v>14.571428571428571</v>
      </c>
      <c r="D29" s="3">
        <f>WEEK_METRICS!G57</f>
        <v>14.571428571428571</v>
      </c>
      <c r="E29" s="3">
        <f t="shared" si="0"/>
        <v>0</v>
      </c>
      <c r="F29" s="3">
        <f>WEEK_METRICS!H56</f>
        <v>315.97656428571429</v>
      </c>
      <c r="G29" s="3">
        <f>WEEK_METRICS!H57</f>
        <v>314.9067</v>
      </c>
      <c r="H29" s="3">
        <f t="shared" si="1"/>
        <v>-1.0698642857142886</v>
      </c>
      <c r="I29" s="3">
        <f>WEEK_METRICS!I56</f>
        <v>8.8382179879644163</v>
      </c>
      <c r="J29" s="3">
        <f>WEEK_METRICS!I57</f>
        <v>8.8217441588173724</v>
      </c>
      <c r="K29" s="3">
        <f t="shared" si="2"/>
        <v>-1.6473829147043872E-2</v>
      </c>
      <c r="L29" s="3">
        <f>WEEK_METRICS!J56</f>
        <v>40.605659340659336</v>
      </c>
      <c r="M29" s="3">
        <f>WEEK_METRICS!J57</f>
        <v>40.188742281527993</v>
      </c>
      <c r="N29" s="3">
        <f t="shared" si="3"/>
        <v>-0.41691705913134314</v>
      </c>
      <c r="O29" s="3">
        <f>WEEK_METRICS!K56</f>
        <v>58.87467391304348</v>
      </c>
      <c r="P29" s="3">
        <f>WEEK_METRICS!K57</f>
        <v>58.52134831460674</v>
      </c>
      <c r="Q29" s="3">
        <f t="shared" si="4"/>
        <v>-0.35332559843674005</v>
      </c>
      <c r="R29" s="3">
        <f>WEEK_METRICS!L56</f>
        <v>16</v>
      </c>
      <c r="S29" s="3">
        <f>WEEK_METRICS!L57</f>
        <v>16</v>
      </c>
      <c r="T29" s="3">
        <f t="shared" si="5"/>
        <v>0</v>
      </c>
      <c r="U29" s="3">
        <f>WEEK_METRICS!F56</f>
        <v>92</v>
      </c>
      <c r="V29" s="2" t="str">
        <f t="shared" si="6"/>
        <v>YES</v>
      </c>
    </row>
    <row r="30" spans="1:22" ht="32" customHeight="1" x14ac:dyDescent="0.2">
      <c r="A30" s="2" t="s">
        <v>52</v>
      </c>
      <c r="B30" s="2" t="str">
        <f>WEEK_METRICS!B58</f>
        <v>INTERVENTION</v>
      </c>
      <c r="C30" s="3">
        <f>WEEK_METRICS!G58</f>
        <v>15.571428571428571</v>
      </c>
      <c r="D30" s="3">
        <f>WEEK_METRICS!G59</f>
        <v>13.571428571428571</v>
      </c>
      <c r="E30" s="3">
        <f t="shared" si="0"/>
        <v>-2</v>
      </c>
      <c r="F30" s="3">
        <f>WEEK_METRICS!H58</f>
        <v>334.98599761904768</v>
      </c>
      <c r="G30" s="3">
        <f>WEEK_METRICS!H59</f>
        <v>248.16247142857142</v>
      </c>
      <c r="H30" s="3">
        <f t="shared" si="1"/>
        <v>-86.823526190476258</v>
      </c>
      <c r="I30" s="3">
        <f>WEEK_METRICS!I58</f>
        <v>8.657030707282912</v>
      </c>
      <c r="J30" s="3">
        <f>WEEK_METRICS!I59</f>
        <v>8.030966797488226</v>
      </c>
      <c r="K30" s="3">
        <f t="shared" si="2"/>
        <v>-0.62606390979468607</v>
      </c>
      <c r="L30" s="3">
        <f>WEEK_METRICS!J58</f>
        <v>40.250321131249713</v>
      </c>
      <c r="M30" s="3">
        <f>WEEK_METRICS!J59</f>
        <v>35.398773607345042</v>
      </c>
      <c r="N30" s="3">
        <f t="shared" si="3"/>
        <v>-4.8515475239046708</v>
      </c>
      <c r="O30" s="3">
        <f>WEEK_METRICS!K58</f>
        <v>58.382959183673506</v>
      </c>
      <c r="P30" s="3">
        <f>WEEK_METRICS!K59</f>
        <v>53.36370786516855</v>
      </c>
      <c r="Q30" s="3">
        <f t="shared" si="4"/>
        <v>-5.0192513185049563</v>
      </c>
      <c r="R30" s="3">
        <f>WEEK_METRICS!L58</f>
        <v>17</v>
      </c>
      <c r="S30" s="3">
        <f>WEEK_METRICS!L59</f>
        <v>15</v>
      </c>
      <c r="T30" s="3">
        <f t="shared" si="5"/>
        <v>-2</v>
      </c>
      <c r="U30" s="3">
        <f>WEEK_METRICS!F58</f>
        <v>98</v>
      </c>
      <c r="V30" s="2" t="str">
        <f t="shared" si="6"/>
        <v>YES</v>
      </c>
    </row>
    <row r="31" spans="1:22" ht="16" customHeight="1" x14ac:dyDescent="0.2">
      <c r="A31" s="2" t="s">
        <v>53</v>
      </c>
      <c r="B31" s="2" t="str">
        <f>WEEK_METRICS!B60</f>
        <v>CONTROL</v>
      </c>
      <c r="C31" s="3">
        <f>WEEK_METRICS!G60</f>
        <v>11.571428571428571</v>
      </c>
      <c r="D31" s="3">
        <f>WEEK_METRICS!G61</f>
        <v>10.714285714285714</v>
      </c>
      <c r="E31" s="3">
        <f t="shared" si="0"/>
        <v>-0.85714285714285765</v>
      </c>
      <c r="F31" s="3">
        <f>WEEK_METRICS!H60</f>
        <v>243.2662</v>
      </c>
      <c r="G31" s="3">
        <f>WEEK_METRICS!H61</f>
        <v>223.67257142857144</v>
      </c>
      <c r="H31" s="3">
        <f t="shared" si="1"/>
        <v>-19.593628571428553</v>
      </c>
      <c r="I31" s="3">
        <f>WEEK_METRICS!I60</f>
        <v>8.6835058941058936</v>
      </c>
      <c r="J31" s="3">
        <f>WEEK_METRICS!I61</f>
        <v>8.5900376623376626</v>
      </c>
      <c r="K31" s="3">
        <f t="shared" si="2"/>
        <v>-9.3468231768230936E-2</v>
      </c>
      <c r="L31" s="3">
        <f>WEEK_METRICS!J60</f>
        <v>40.582477994227993</v>
      </c>
      <c r="M31" s="3">
        <f>WEEK_METRICS!J61</f>
        <v>39.865327561327554</v>
      </c>
      <c r="N31" s="3">
        <f t="shared" si="3"/>
        <v>-0.71715043290043923</v>
      </c>
      <c r="O31" s="3">
        <f>WEEK_METRICS!K60</f>
        <v>58.134142857142841</v>
      </c>
      <c r="P31" s="3">
        <f>WEEK_METRICS!K61</f>
        <v>57.392985074626871</v>
      </c>
      <c r="Q31" s="3">
        <f t="shared" si="4"/>
        <v>-0.74115778251596964</v>
      </c>
      <c r="R31" s="3">
        <f>WEEK_METRICS!L60</f>
        <v>13</v>
      </c>
      <c r="S31" s="3">
        <f>WEEK_METRICS!L61</f>
        <v>12</v>
      </c>
      <c r="T31" s="3">
        <f t="shared" si="5"/>
        <v>-1</v>
      </c>
      <c r="U31" s="3">
        <f>WEEK_METRICS!F60</f>
        <v>70</v>
      </c>
      <c r="V31" s="2" t="str">
        <f t="shared" si="6"/>
        <v>YES</v>
      </c>
    </row>
    <row r="32" spans="1:22" ht="32" customHeight="1" x14ac:dyDescent="0.2">
      <c r="A32" s="2" t="s">
        <v>54</v>
      </c>
      <c r="B32" s="2" t="str">
        <f>WEEK_METRICS!B62</f>
        <v>INTERVENTION</v>
      </c>
      <c r="C32" s="3">
        <f>WEEK_METRICS!G62</f>
        <v>12.571428571428571</v>
      </c>
      <c r="D32" s="3">
        <f>WEEK_METRICS!G63</f>
        <v>10.714285714285714</v>
      </c>
      <c r="E32" s="3">
        <f t="shared" si="0"/>
        <v>-1.8571428571428577</v>
      </c>
      <c r="F32" s="3">
        <f>WEEK_METRICS!H62</f>
        <v>263.66781190476189</v>
      </c>
      <c r="G32" s="3">
        <f>WEEK_METRICS!H63</f>
        <v>192.65144285714285</v>
      </c>
      <c r="H32" s="3">
        <f t="shared" si="1"/>
        <v>-71.016369047619037</v>
      </c>
      <c r="I32" s="3">
        <f>WEEK_METRICS!I62</f>
        <v>8.6225492364778091</v>
      </c>
      <c r="J32" s="3">
        <f>WEEK_METRICS!I63</f>
        <v>7.9296956709956703</v>
      </c>
      <c r="K32" s="3">
        <f t="shared" si="2"/>
        <v>-0.69285356548213883</v>
      </c>
      <c r="L32" s="3">
        <f>WEEK_METRICS!J62</f>
        <v>40.122279276279279</v>
      </c>
      <c r="M32" s="3">
        <f>WEEK_METRICS!J63</f>
        <v>35.017063492063485</v>
      </c>
      <c r="N32" s="3">
        <f t="shared" si="3"/>
        <v>-5.1052157842157939</v>
      </c>
      <c r="O32" s="3">
        <f>WEEK_METRICS!K62</f>
        <v>57.998717948717946</v>
      </c>
      <c r="P32" s="3">
        <f>WEEK_METRICS!K63</f>
        <v>52.840634920634933</v>
      </c>
      <c r="Q32" s="3">
        <f t="shared" si="4"/>
        <v>-5.1580830280830128</v>
      </c>
      <c r="R32" s="3">
        <f>WEEK_METRICS!L62</f>
        <v>14</v>
      </c>
      <c r="S32" s="3">
        <f>WEEK_METRICS!L63</f>
        <v>12</v>
      </c>
      <c r="T32" s="3">
        <f t="shared" si="5"/>
        <v>-2</v>
      </c>
      <c r="U32" s="3">
        <f>WEEK_METRICS!F62</f>
        <v>78</v>
      </c>
      <c r="V32" s="2" t="str">
        <f t="shared" si="6"/>
        <v>YES</v>
      </c>
    </row>
    <row r="33" spans="1:22" ht="16" customHeight="1" x14ac:dyDescent="0.2">
      <c r="A33" s="2" t="s">
        <v>55</v>
      </c>
      <c r="B33" s="2" t="str">
        <f>WEEK_METRICS!B64</f>
        <v>CONTROL</v>
      </c>
      <c r="C33" s="3">
        <f>WEEK_METRICS!G64</f>
        <v>13.571428571428571</v>
      </c>
      <c r="D33" s="3">
        <f>WEEK_METRICS!G65</f>
        <v>14.571428571428571</v>
      </c>
      <c r="E33" s="3">
        <f t="shared" si="0"/>
        <v>1</v>
      </c>
      <c r="F33" s="3">
        <f>WEEK_METRICS!H64</f>
        <v>283.10070952380954</v>
      </c>
      <c r="G33" s="3">
        <f>WEEK_METRICS!H65</f>
        <v>329.24074523809526</v>
      </c>
      <c r="H33" s="3">
        <f t="shared" si="1"/>
        <v>46.140035714285716</v>
      </c>
      <c r="I33" s="3">
        <f>WEEK_METRICS!I64</f>
        <v>8.5378094191522766</v>
      </c>
      <c r="J33" s="3">
        <f>WEEK_METRICS!I65</f>
        <v>8.6850902799581373</v>
      </c>
      <c r="K33" s="3">
        <f t="shared" si="2"/>
        <v>0.14728086080586067</v>
      </c>
      <c r="L33" s="3">
        <f>WEEK_METRICS!J64</f>
        <v>39.649147852147848</v>
      </c>
      <c r="M33" s="3">
        <f>WEEK_METRICS!J65</f>
        <v>41.085933399933403</v>
      </c>
      <c r="N33" s="3">
        <f t="shared" si="3"/>
        <v>1.4367855477855542</v>
      </c>
      <c r="O33" s="3">
        <f>WEEK_METRICS!K64</f>
        <v>57.406075949367079</v>
      </c>
      <c r="P33" s="3">
        <f>WEEK_METRICS!K65</f>
        <v>59.412258064516131</v>
      </c>
      <c r="Q33" s="3">
        <f t="shared" si="4"/>
        <v>2.006182115149052</v>
      </c>
      <c r="R33" s="3">
        <f>WEEK_METRICS!L64</f>
        <v>15</v>
      </c>
      <c r="S33" s="3">
        <f>WEEK_METRICS!L65</f>
        <v>16</v>
      </c>
      <c r="T33" s="3">
        <f t="shared" si="5"/>
        <v>1</v>
      </c>
      <c r="U33" s="3">
        <f>WEEK_METRICS!F64</f>
        <v>79</v>
      </c>
      <c r="V33" s="2" t="str">
        <f t="shared" si="6"/>
        <v>YES</v>
      </c>
    </row>
    <row r="34" spans="1:22" ht="32" customHeight="1" x14ac:dyDescent="0.2">
      <c r="A34" s="2" t="s">
        <v>56</v>
      </c>
      <c r="B34" s="2" t="str">
        <f>WEEK_METRICS!B66</f>
        <v>INTERVENTION</v>
      </c>
      <c r="C34" s="3">
        <f>WEEK_METRICS!G66</f>
        <v>14.571428571428571</v>
      </c>
      <c r="D34" s="3">
        <f>WEEK_METRICS!G67</f>
        <v>15.571428571428571</v>
      </c>
      <c r="E34" s="3">
        <f t="shared" ref="E34:E65" si="7">IF(OR(C34="",D34=""),"",D34-C34)</f>
        <v>1</v>
      </c>
      <c r="F34" s="3">
        <f>WEEK_METRICS!H66</f>
        <v>313.78974285714287</v>
      </c>
      <c r="G34" s="3">
        <f>WEEK_METRICS!H67</f>
        <v>346.33367619047618</v>
      </c>
      <c r="H34" s="3">
        <f t="shared" ref="H34:H65" si="8">IF(OR(F34="",G34=""),"",G34-F34)</f>
        <v>32.543933333333314</v>
      </c>
      <c r="I34" s="3">
        <f>WEEK_METRICS!I66</f>
        <v>8.7864680337519623</v>
      </c>
      <c r="J34" s="3">
        <f>WEEK_METRICS!I67</f>
        <v>8.8486404361744686</v>
      </c>
      <c r="K34" s="3">
        <f t="shared" ref="K34:K65" si="9">IF(OR(I34="",J34=""),"",J34-I34)</f>
        <v>6.2172402422506323E-2</v>
      </c>
      <c r="L34" s="3">
        <f>WEEK_METRICS!J66</f>
        <v>39.940218353075501</v>
      </c>
      <c r="M34" s="3">
        <f>WEEK_METRICS!J67</f>
        <v>41.662606778375689</v>
      </c>
      <c r="N34" s="3">
        <f t="shared" ref="N34:N65" si="10">IF(OR(L34="",M34=""),"",M34-L34)</f>
        <v>1.7223884253001884</v>
      </c>
      <c r="O34" s="3">
        <f>WEEK_METRICS!K66</f>
        <v>58.22831460674157</v>
      </c>
      <c r="P34" s="3">
        <f>WEEK_METRICS!K67</f>
        <v>59.715494505494519</v>
      </c>
      <c r="Q34" s="3">
        <f t="shared" ref="Q34:Q65" si="11">IF(OR(O34="",P34=""),"",P34-O34)</f>
        <v>1.4871798987529488</v>
      </c>
      <c r="R34" s="3">
        <f>WEEK_METRICS!L66</f>
        <v>16</v>
      </c>
      <c r="S34" s="3">
        <f>WEEK_METRICS!L67</f>
        <v>17</v>
      </c>
      <c r="T34" s="3">
        <f t="shared" ref="T34:T65" si="12">IF(OR(R34="",S34=""),"",S34-R34)</f>
        <v>1</v>
      </c>
      <c r="U34" s="3">
        <f>WEEK_METRICS!F66</f>
        <v>89</v>
      </c>
      <c r="V34" s="2" t="str">
        <f t="shared" ref="V34:V65" si="13">IF(U34&gt;=3,"YES","NO")</f>
        <v>YES</v>
      </c>
    </row>
    <row r="35" spans="1:22" ht="16" customHeight="1" x14ac:dyDescent="0.2">
      <c r="A35" s="2" t="s">
        <v>57</v>
      </c>
      <c r="B35" s="2" t="str">
        <f>WEEK_METRICS!B68</f>
        <v>CONTROL</v>
      </c>
      <c r="C35" s="3">
        <f>WEEK_METRICS!G68</f>
        <v>15.571428571428571</v>
      </c>
      <c r="D35" s="3">
        <f>WEEK_METRICS!G69</f>
        <v>15.571428571428571</v>
      </c>
      <c r="E35" s="3">
        <f t="shared" si="7"/>
        <v>0</v>
      </c>
      <c r="F35" s="3">
        <f>WEEK_METRICS!H68</f>
        <v>334.35680238095244</v>
      </c>
      <c r="G35" s="3">
        <f>WEEK_METRICS!H69</f>
        <v>342.47133571428566</v>
      </c>
      <c r="H35" s="3">
        <f t="shared" si="8"/>
        <v>8.1145333333332132</v>
      </c>
      <c r="I35" s="3">
        <f>WEEK_METRICS!I68</f>
        <v>8.7564403111244502</v>
      </c>
      <c r="J35" s="3">
        <f>WEEK_METRICS!I69</f>
        <v>8.8866248049219685</v>
      </c>
      <c r="K35" s="3">
        <f t="shared" si="9"/>
        <v>0.13018449379751829</v>
      </c>
      <c r="L35" s="3">
        <f>WEEK_METRICS!J68</f>
        <v>39.967604591836739</v>
      </c>
      <c r="M35" s="3">
        <f>WEEK_METRICS!J69</f>
        <v>40.710452380952383</v>
      </c>
      <c r="N35" s="3">
        <f t="shared" si="10"/>
        <v>0.74284778911564331</v>
      </c>
      <c r="O35" s="3">
        <f>WEEK_METRICS!K68</f>
        <v>58.139702970297002</v>
      </c>
      <c r="P35" s="3">
        <f>WEEK_METRICS!K69</f>
        <v>58.972099999999998</v>
      </c>
      <c r="Q35" s="3">
        <f t="shared" si="11"/>
        <v>0.83239702970299589</v>
      </c>
      <c r="R35" s="3">
        <f>WEEK_METRICS!L68</f>
        <v>17</v>
      </c>
      <c r="S35" s="3">
        <f>WEEK_METRICS!L69</f>
        <v>17</v>
      </c>
      <c r="T35" s="3">
        <f t="shared" si="12"/>
        <v>0</v>
      </c>
      <c r="U35" s="3">
        <f>WEEK_METRICS!F68</f>
        <v>101</v>
      </c>
      <c r="V35" s="2" t="str">
        <f t="shared" si="13"/>
        <v>YES</v>
      </c>
    </row>
    <row r="36" spans="1:22" ht="32" customHeight="1" x14ac:dyDescent="0.2">
      <c r="A36" s="2" t="s">
        <v>58</v>
      </c>
      <c r="B36" s="2" t="str">
        <f>WEEK_METRICS!B70</f>
        <v>INTERVENTION</v>
      </c>
      <c r="C36" s="3">
        <f>WEEK_METRICS!G70</f>
        <v>11.571428571428571</v>
      </c>
      <c r="D36" s="3">
        <f>WEEK_METRICS!G71</f>
        <v>11.571428571428571</v>
      </c>
      <c r="E36" s="3">
        <f t="shared" si="7"/>
        <v>0</v>
      </c>
      <c r="F36" s="3">
        <f>WEEK_METRICS!H70</f>
        <v>246.00300000000001</v>
      </c>
      <c r="G36" s="3">
        <f>WEEK_METRICS!H71</f>
        <v>249.0916</v>
      </c>
      <c r="H36" s="3">
        <f t="shared" si="8"/>
        <v>3.0885999999999854</v>
      </c>
      <c r="I36" s="3">
        <f>WEEK_METRICS!I70</f>
        <v>8.7804434898434902</v>
      </c>
      <c r="J36" s="3">
        <f>WEEK_METRICS!I71</f>
        <v>8.7995831668331679</v>
      </c>
      <c r="K36" s="3">
        <f t="shared" si="9"/>
        <v>1.9139676989677668E-2</v>
      </c>
      <c r="L36" s="3">
        <f>WEEK_METRICS!J70</f>
        <v>40.347748917748916</v>
      </c>
      <c r="M36" s="3">
        <f>WEEK_METRICS!J71</f>
        <v>39.327328449328448</v>
      </c>
      <c r="N36" s="3">
        <f t="shared" si="10"/>
        <v>-1.0204204684204683</v>
      </c>
      <c r="O36" s="3">
        <f>WEEK_METRICS!K70</f>
        <v>58.45537313432834</v>
      </c>
      <c r="P36" s="3">
        <f>WEEK_METRICS!K71</f>
        <v>57.884800000000006</v>
      </c>
      <c r="Q36" s="3">
        <f t="shared" si="11"/>
        <v>-0.57057313432833467</v>
      </c>
      <c r="R36" s="3">
        <f>WEEK_METRICS!L70</f>
        <v>13</v>
      </c>
      <c r="S36" s="3">
        <f>WEEK_METRICS!L71</f>
        <v>13</v>
      </c>
      <c r="T36" s="3">
        <f t="shared" si="12"/>
        <v>0</v>
      </c>
      <c r="U36" s="3">
        <f>WEEK_METRICS!F70</f>
        <v>67</v>
      </c>
      <c r="V36" s="2" t="str">
        <f t="shared" si="13"/>
        <v>YES</v>
      </c>
    </row>
    <row r="37" spans="1:22" ht="16" customHeight="1" x14ac:dyDescent="0.2">
      <c r="A37" s="2" t="s">
        <v>59</v>
      </c>
      <c r="B37" s="2" t="str">
        <f>WEEK_METRICS!B72</f>
        <v>CONTROL</v>
      </c>
      <c r="C37" s="3">
        <f>WEEK_METRICS!G72</f>
        <v>21.857142857142858</v>
      </c>
      <c r="D37" s="3">
        <f>WEEK_METRICS!G73</f>
        <v>21.857142857142858</v>
      </c>
      <c r="E37" s="3">
        <f t="shared" si="7"/>
        <v>0</v>
      </c>
      <c r="F37" s="3">
        <f>WEEK_METRICS!H72</f>
        <v>728.65668809523811</v>
      </c>
      <c r="G37" s="3">
        <f>WEEK_METRICS!H73</f>
        <v>710.14917857142859</v>
      </c>
      <c r="H37" s="3">
        <f t="shared" si="8"/>
        <v>-18.507509523809517</v>
      </c>
      <c r="I37" s="3">
        <f>WEEK_METRICS!I72</f>
        <v>10.381273968512689</v>
      </c>
      <c r="J37" s="3">
        <f>WEEK_METRICS!I73</f>
        <v>10.363517939529142</v>
      </c>
      <c r="K37" s="3">
        <f t="shared" si="9"/>
        <v>-1.7756028983546557E-2</v>
      </c>
      <c r="L37" s="3">
        <f>WEEK_METRICS!J72</f>
        <v>47.954644696969694</v>
      </c>
      <c r="M37" s="3">
        <f>WEEK_METRICS!J73</f>
        <v>48.309163742051844</v>
      </c>
      <c r="N37" s="3">
        <f t="shared" si="10"/>
        <v>0.35451904508214938</v>
      </c>
      <c r="O37" s="3">
        <f>WEEK_METRICS!K72</f>
        <v>71.389538461538436</v>
      </c>
      <c r="P37" s="3">
        <f>WEEK_METRICS!K73</f>
        <v>70.761438848920847</v>
      </c>
      <c r="Q37" s="3">
        <f t="shared" si="11"/>
        <v>-0.62809961261758929</v>
      </c>
      <c r="R37" s="3">
        <f>WEEK_METRICS!L72</f>
        <v>17</v>
      </c>
      <c r="S37" s="3">
        <f>WEEK_METRICS!L73</f>
        <v>17</v>
      </c>
      <c r="T37" s="3">
        <f t="shared" si="12"/>
        <v>0</v>
      </c>
      <c r="U37" s="3">
        <f>WEEK_METRICS!F72</f>
        <v>130</v>
      </c>
      <c r="V37" s="2" t="str">
        <f t="shared" si="13"/>
        <v>YES</v>
      </c>
    </row>
    <row r="38" spans="1:22" ht="32" customHeight="1" x14ac:dyDescent="0.2">
      <c r="A38" s="2" t="s">
        <v>61</v>
      </c>
      <c r="B38" s="2" t="str">
        <f>WEEK_METRICS!B74</f>
        <v>INTERVENTION</v>
      </c>
      <c r="C38" s="3">
        <f>WEEK_METRICS!G74</f>
        <v>22.857142857142858</v>
      </c>
      <c r="D38" s="3">
        <f>WEEK_METRICS!G75</f>
        <v>19.857142857142858</v>
      </c>
      <c r="E38" s="3">
        <f t="shared" si="7"/>
        <v>-3</v>
      </c>
      <c r="F38" s="3">
        <f>WEEK_METRICS!H74</f>
        <v>757.10750000000007</v>
      </c>
      <c r="G38" s="3">
        <f>WEEK_METRICS!H75</f>
        <v>570.75574761904761</v>
      </c>
      <c r="H38" s="3">
        <f t="shared" si="8"/>
        <v>-186.35175238095246</v>
      </c>
      <c r="I38" s="3">
        <f>WEEK_METRICS!I74</f>
        <v>10.464200059383911</v>
      </c>
      <c r="J38" s="3">
        <f>WEEK_METRICS!I75</f>
        <v>9.6675175689650388</v>
      </c>
      <c r="K38" s="3">
        <f t="shared" si="9"/>
        <v>-0.79668249041887229</v>
      </c>
      <c r="L38" s="3">
        <f>WEEK_METRICS!J74</f>
        <v>48.817151029748288</v>
      </c>
      <c r="M38" s="3">
        <f>WEEK_METRICS!J75</f>
        <v>43.164786409705584</v>
      </c>
      <c r="N38" s="3">
        <f t="shared" si="10"/>
        <v>-5.6523646200427038</v>
      </c>
      <c r="O38" s="3">
        <f>WEEK_METRICS!K74</f>
        <v>71.547205882352984</v>
      </c>
      <c r="P38" s="3">
        <f>WEEK_METRICS!K75</f>
        <v>65.487672413793064</v>
      </c>
      <c r="Q38" s="3">
        <f t="shared" si="11"/>
        <v>-6.0595334685599198</v>
      </c>
      <c r="R38" s="3">
        <f>WEEK_METRICS!L74</f>
        <v>18</v>
      </c>
      <c r="S38" s="3">
        <f>WEEK_METRICS!L75</f>
        <v>16</v>
      </c>
      <c r="T38" s="3">
        <f t="shared" si="12"/>
        <v>-2</v>
      </c>
      <c r="U38" s="3">
        <f>WEEK_METRICS!F74</f>
        <v>136</v>
      </c>
      <c r="V38" s="2" t="str">
        <f t="shared" si="13"/>
        <v>YES</v>
      </c>
    </row>
    <row r="39" spans="1:22" ht="16" customHeight="1" x14ac:dyDescent="0.2">
      <c r="A39" s="2" t="s">
        <v>62</v>
      </c>
      <c r="B39" s="2" t="str">
        <f>WEEK_METRICS!B76</f>
        <v>CONTROL</v>
      </c>
      <c r="C39" s="3">
        <f>WEEK_METRICS!G76</f>
        <v>23.857142857142858</v>
      </c>
      <c r="D39" s="3">
        <f>WEEK_METRICS!G77</f>
        <v>23.857142857142858</v>
      </c>
      <c r="E39" s="3">
        <f t="shared" si="7"/>
        <v>0</v>
      </c>
      <c r="F39" s="3">
        <f>WEEK_METRICS!H76</f>
        <v>791.42778333333342</v>
      </c>
      <c r="G39" s="3">
        <f>WEEK_METRICS!H77</f>
        <v>775.21723333333341</v>
      </c>
      <c r="H39" s="3">
        <f t="shared" si="8"/>
        <v>-16.210550000000012</v>
      </c>
      <c r="I39" s="3">
        <f>WEEK_METRICS!I76</f>
        <v>10.37984316994255</v>
      </c>
      <c r="J39" s="3">
        <f>WEEK_METRICS!I77</f>
        <v>10.389769445415409</v>
      </c>
      <c r="K39" s="3">
        <f t="shared" si="9"/>
        <v>9.9262754728588476E-3</v>
      </c>
      <c r="L39" s="3">
        <f>WEEK_METRICS!J76</f>
        <v>48.180724863150999</v>
      </c>
      <c r="M39" s="3">
        <f>WEEK_METRICS!J77</f>
        <v>48.113336014227322</v>
      </c>
      <c r="N39" s="3">
        <f t="shared" si="10"/>
        <v>-6.7388848923677358E-2</v>
      </c>
      <c r="O39" s="3">
        <f>WEEK_METRICS!K76</f>
        <v>71.322953020134264</v>
      </c>
      <c r="P39" s="3">
        <f>WEEK_METRICS!K77</f>
        <v>70.808571428571426</v>
      </c>
      <c r="Q39" s="3">
        <f t="shared" si="11"/>
        <v>-0.51438159156283803</v>
      </c>
      <c r="R39" s="3">
        <f>WEEK_METRICS!L76</f>
        <v>19</v>
      </c>
      <c r="S39" s="3">
        <f>WEEK_METRICS!L77</f>
        <v>19</v>
      </c>
      <c r="T39" s="3">
        <f t="shared" si="12"/>
        <v>0</v>
      </c>
      <c r="U39" s="3">
        <f>WEEK_METRICS!F76</f>
        <v>149</v>
      </c>
      <c r="V39" s="2" t="str">
        <f t="shared" si="13"/>
        <v>YES</v>
      </c>
    </row>
    <row r="40" spans="1:22" ht="32" customHeight="1" x14ac:dyDescent="0.2">
      <c r="A40" s="2" t="s">
        <v>63</v>
      </c>
      <c r="B40" s="2" t="str">
        <f>WEEK_METRICS!B78</f>
        <v>INTERVENTION</v>
      </c>
      <c r="C40" s="3">
        <f>WEEK_METRICS!G78</f>
        <v>24.857142857142858</v>
      </c>
      <c r="D40" s="3">
        <f>WEEK_METRICS!G79</f>
        <v>21.857142857142858</v>
      </c>
      <c r="E40" s="3">
        <f t="shared" si="7"/>
        <v>-3</v>
      </c>
      <c r="F40" s="3">
        <f>WEEK_METRICS!H78</f>
        <v>821.26732857142838</v>
      </c>
      <c r="G40" s="3">
        <f>WEEK_METRICS!H79</f>
        <v>647.16604761904762</v>
      </c>
      <c r="H40" s="3">
        <f t="shared" si="8"/>
        <v>-174.10128095238076</v>
      </c>
      <c r="I40" s="3">
        <f>WEEK_METRICS!I78</f>
        <v>10.449206985361679</v>
      </c>
      <c r="J40" s="3">
        <f>WEEK_METRICS!I79</f>
        <v>9.8914929250699171</v>
      </c>
      <c r="K40" s="3">
        <f t="shared" si="9"/>
        <v>-0.55771406029176163</v>
      </c>
      <c r="L40" s="3">
        <f>WEEK_METRICS!J78</f>
        <v>48.810824778485006</v>
      </c>
      <c r="M40" s="3">
        <f>WEEK_METRICS!J79</f>
        <v>43.14331531208974</v>
      </c>
      <c r="N40" s="3">
        <f t="shared" si="10"/>
        <v>-5.6675094663952663</v>
      </c>
      <c r="O40" s="3">
        <f>WEEK_METRICS!K78</f>
        <v>71.68289655172417</v>
      </c>
      <c r="P40" s="3">
        <f>WEEK_METRICS!K79</f>
        <v>66.277196969696931</v>
      </c>
      <c r="Q40" s="3">
        <f t="shared" si="11"/>
        <v>-5.4056995820272391</v>
      </c>
      <c r="R40" s="3">
        <f>WEEK_METRICS!L78</f>
        <v>20</v>
      </c>
      <c r="S40" s="3">
        <f>WEEK_METRICS!L79</f>
        <v>18</v>
      </c>
      <c r="T40" s="3">
        <f t="shared" si="12"/>
        <v>-2</v>
      </c>
      <c r="U40" s="3">
        <f>WEEK_METRICS!F78</f>
        <v>145</v>
      </c>
      <c r="V40" s="2" t="str">
        <f t="shared" si="13"/>
        <v>YES</v>
      </c>
    </row>
    <row r="41" spans="1:22" ht="16" customHeight="1" x14ac:dyDescent="0.2">
      <c r="A41" s="2" t="s">
        <v>64</v>
      </c>
      <c r="B41" s="2" t="str">
        <f>WEEK_METRICS!B80</f>
        <v>CONTROL</v>
      </c>
      <c r="C41" s="3">
        <f>WEEK_METRICS!G80</f>
        <v>25.857142857142858</v>
      </c>
      <c r="D41" s="3">
        <f>WEEK_METRICS!G81</f>
        <v>24.857142857142858</v>
      </c>
      <c r="E41" s="3">
        <f t="shared" si="7"/>
        <v>-1</v>
      </c>
      <c r="F41" s="3">
        <f>WEEK_METRICS!H80</f>
        <v>874.36564999999996</v>
      </c>
      <c r="G41" s="3">
        <f>WEEK_METRICS!H81</f>
        <v>804.99893571428584</v>
      </c>
      <c r="H41" s="3">
        <f t="shared" si="8"/>
        <v>-69.366714285714124</v>
      </c>
      <c r="I41" s="3">
        <f>WEEK_METRICS!I80</f>
        <v>10.489481036816757</v>
      </c>
      <c r="J41" s="3">
        <f>WEEK_METRICS!I81</f>
        <v>10.291346681529363</v>
      </c>
      <c r="K41" s="3">
        <f t="shared" si="9"/>
        <v>-0.19813435528739376</v>
      </c>
      <c r="L41" s="3">
        <f>WEEK_METRICS!J80</f>
        <v>48.878164013979308</v>
      </c>
      <c r="M41" s="3">
        <f>WEEK_METRICS!J81</f>
        <v>47.518725601210384</v>
      </c>
      <c r="N41" s="3">
        <f t="shared" si="10"/>
        <v>-1.3594384127689239</v>
      </c>
      <c r="O41" s="3">
        <f>WEEK_METRICS!K80</f>
        <v>72.012948717948703</v>
      </c>
      <c r="P41" s="3">
        <f>WEEK_METRICS!K81</f>
        <v>70.319939393939407</v>
      </c>
      <c r="Q41" s="3">
        <f t="shared" si="11"/>
        <v>-1.6930093240092958</v>
      </c>
      <c r="R41" s="3">
        <f>WEEK_METRICS!L80</f>
        <v>16</v>
      </c>
      <c r="S41" s="3">
        <f>WEEK_METRICS!L81</f>
        <v>15</v>
      </c>
      <c r="T41" s="3">
        <f t="shared" si="12"/>
        <v>-1</v>
      </c>
      <c r="U41" s="3">
        <f>WEEK_METRICS!F80</f>
        <v>156</v>
      </c>
      <c r="V41" s="2" t="str">
        <f t="shared" si="13"/>
        <v>YES</v>
      </c>
    </row>
    <row r="42" spans="1:22" ht="32" customHeight="1" x14ac:dyDescent="0.2">
      <c r="A42" s="2" t="s">
        <v>65</v>
      </c>
      <c r="B42" s="2" t="str">
        <f>WEEK_METRICS!B82</f>
        <v>INTERVENTION</v>
      </c>
      <c r="C42" s="3">
        <f>WEEK_METRICS!G82</f>
        <v>26.857142857142858</v>
      </c>
      <c r="D42" s="3">
        <f>WEEK_METRICS!G83</f>
        <v>23.857142857142858</v>
      </c>
      <c r="E42" s="3">
        <f t="shared" si="7"/>
        <v>-3</v>
      </c>
      <c r="F42" s="3">
        <f>WEEK_METRICS!H82</f>
        <v>875.62711428571424</v>
      </c>
      <c r="G42" s="3">
        <f>WEEK_METRICS!H83</f>
        <v>709.74217619047613</v>
      </c>
      <c r="H42" s="3">
        <f t="shared" si="8"/>
        <v>-165.88493809523811</v>
      </c>
      <c r="I42" s="3">
        <f>WEEK_METRICS!I82</f>
        <v>10.319704455735422</v>
      </c>
      <c r="J42" s="3">
        <f>WEEK_METRICS!I83</f>
        <v>9.808510873673141</v>
      </c>
      <c r="K42" s="3">
        <f t="shared" si="9"/>
        <v>-0.51119358206228149</v>
      </c>
      <c r="L42" s="3">
        <f>WEEK_METRICS!J82</f>
        <v>48.532004204491159</v>
      </c>
      <c r="M42" s="3">
        <f>WEEK_METRICS!J83</f>
        <v>43.174307217218875</v>
      </c>
      <c r="N42" s="3">
        <f t="shared" si="10"/>
        <v>-5.3576969872722842</v>
      </c>
      <c r="O42" s="3">
        <f>WEEK_METRICS!K82</f>
        <v>70.942812499999974</v>
      </c>
      <c r="P42" s="3">
        <f>WEEK_METRICS!K83</f>
        <v>65.726376811594221</v>
      </c>
      <c r="Q42" s="3">
        <f t="shared" si="11"/>
        <v>-5.2164356884057526</v>
      </c>
      <c r="R42" s="3">
        <f>WEEK_METRICS!L82</f>
        <v>17</v>
      </c>
      <c r="S42" s="3">
        <f>WEEK_METRICS!L83</f>
        <v>15</v>
      </c>
      <c r="T42" s="3">
        <f t="shared" si="12"/>
        <v>-2</v>
      </c>
      <c r="U42" s="3">
        <f>WEEK_METRICS!F82</f>
        <v>160</v>
      </c>
      <c r="V42" s="2" t="str">
        <f t="shared" si="13"/>
        <v>YES</v>
      </c>
    </row>
    <row r="43" spans="1:22" ht="16" customHeight="1" x14ac:dyDescent="0.2">
      <c r="A43" s="2" t="s">
        <v>66</v>
      </c>
      <c r="B43" s="2" t="str">
        <f>WEEK_METRICS!B84</f>
        <v>CONTROL</v>
      </c>
      <c r="C43" s="3">
        <f>WEEK_METRICS!G84</f>
        <v>20.857142857142858</v>
      </c>
      <c r="D43" s="3">
        <f>WEEK_METRICS!G85</f>
        <v>20.857142857142858</v>
      </c>
      <c r="E43" s="3">
        <f t="shared" si="7"/>
        <v>0</v>
      </c>
      <c r="F43" s="3">
        <f>WEEK_METRICS!H84</f>
        <v>684.34354761904763</v>
      </c>
      <c r="G43" s="3">
        <f>WEEK_METRICS!H85</f>
        <v>705.26579523809517</v>
      </c>
      <c r="H43" s="3">
        <f t="shared" si="8"/>
        <v>20.922247619047539</v>
      </c>
      <c r="I43" s="3">
        <f>WEEK_METRICS!I84</f>
        <v>10.284638799976131</v>
      </c>
      <c r="J43" s="3">
        <f>WEEK_METRICS!I85</f>
        <v>10.54099961093209</v>
      </c>
      <c r="K43" s="3">
        <f t="shared" si="9"/>
        <v>0.2563608109559592</v>
      </c>
      <c r="L43" s="3">
        <f>WEEK_METRICS!J84</f>
        <v>48.317003769929023</v>
      </c>
      <c r="M43" s="3">
        <f>WEEK_METRICS!J85</f>
        <v>48.995316284488275</v>
      </c>
      <c r="N43" s="3">
        <f t="shared" si="10"/>
        <v>0.67831251455925212</v>
      </c>
      <c r="O43" s="3">
        <f>WEEK_METRICS!K84</f>
        <v>70.839338842975224</v>
      </c>
      <c r="P43" s="3">
        <f>WEEK_METRICS!K85</f>
        <v>72.201406250000019</v>
      </c>
      <c r="Q43" s="3">
        <f t="shared" si="11"/>
        <v>1.3620674070247958</v>
      </c>
      <c r="R43" s="3">
        <f>WEEK_METRICS!L84</f>
        <v>18</v>
      </c>
      <c r="S43" s="3">
        <f>WEEK_METRICS!L85</f>
        <v>18</v>
      </c>
      <c r="T43" s="3">
        <f t="shared" si="12"/>
        <v>0</v>
      </c>
      <c r="U43" s="3">
        <f>WEEK_METRICS!F84</f>
        <v>121</v>
      </c>
      <c r="V43" s="2" t="str">
        <f t="shared" si="13"/>
        <v>YES</v>
      </c>
    </row>
    <row r="44" spans="1:22" ht="32" customHeight="1" x14ac:dyDescent="0.2">
      <c r="A44" s="2" t="s">
        <v>67</v>
      </c>
      <c r="B44" s="2" t="str">
        <f>WEEK_METRICS!B86</f>
        <v>INTERVENTION</v>
      </c>
      <c r="C44" s="3">
        <f>WEEK_METRICS!G86</f>
        <v>21.857142857142858</v>
      </c>
      <c r="D44" s="3">
        <f>WEEK_METRICS!G87</f>
        <v>18.857142857142858</v>
      </c>
      <c r="E44" s="3">
        <f t="shared" si="7"/>
        <v>-3</v>
      </c>
      <c r="F44" s="3">
        <f>WEEK_METRICS!H86</f>
        <v>729.71184761904772</v>
      </c>
      <c r="G44" s="3">
        <f>WEEK_METRICS!H87</f>
        <v>560.91638333333333</v>
      </c>
      <c r="H44" s="3">
        <f t="shared" si="8"/>
        <v>-168.79546428571439</v>
      </c>
      <c r="I44" s="3">
        <f>WEEK_METRICS!I86</f>
        <v>10.450179844916988</v>
      </c>
      <c r="J44" s="3">
        <f>WEEK_METRICS!I87</f>
        <v>9.7041691658061886</v>
      </c>
      <c r="K44" s="3">
        <f t="shared" si="9"/>
        <v>-0.74601067911079966</v>
      </c>
      <c r="L44" s="3">
        <f>WEEK_METRICS!J86</f>
        <v>48.387779271277893</v>
      </c>
      <c r="M44" s="3">
        <f>WEEK_METRICS!J87</f>
        <v>42.938267109567413</v>
      </c>
      <c r="N44" s="3">
        <f t="shared" si="10"/>
        <v>-5.44951216171048</v>
      </c>
      <c r="O44" s="3">
        <f>WEEK_METRICS!K86</f>
        <v>71.361666666666665</v>
      </c>
      <c r="P44" s="3">
        <f>WEEK_METRICS!K87</f>
        <v>66.139137931034469</v>
      </c>
      <c r="Q44" s="3">
        <f t="shared" si="11"/>
        <v>-5.2225287356321957</v>
      </c>
      <c r="R44" s="3">
        <f>WEEK_METRICS!L86</f>
        <v>19</v>
      </c>
      <c r="S44" s="3">
        <f>WEEK_METRICS!L87</f>
        <v>17</v>
      </c>
      <c r="T44" s="3">
        <f t="shared" si="12"/>
        <v>-2</v>
      </c>
      <c r="U44" s="3">
        <f>WEEK_METRICS!F86</f>
        <v>132</v>
      </c>
      <c r="V44" s="2" t="str">
        <f t="shared" si="13"/>
        <v>YES</v>
      </c>
    </row>
    <row r="45" spans="1:22" ht="16" customHeight="1" x14ac:dyDescent="0.2">
      <c r="A45" s="2" t="s">
        <v>68</v>
      </c>
      <c r="B45" s="2" t="str">
        <f>WEEK_METRICS!B88</f>
        <v>CONTROL</v>
      </c>
      <c r="C45" s="3">
        <f>WEEK_METRICS!G88</f>
        <v>22.857142857142858</v>
      </c>
      <c r="D45" s="3">
        <f>WEEK_METRICS!G89</f>
        <v>22.857142857142858</v>
      </c>
      <c r="E45" s="3">
        <f t="shared" si="7"/>
        <v>0</v>
      </c>
      <c r="F45" s="3">
        <f>WEEK_METRICS!H88</f>
        <v>757.05668095238093</v>
      </c>
      <c r="G45" s="3">
        <f>WEEK_METRICS!H89</f>
        <v>761.78497142857145</v>
      </c>
      <c r="H45" s="3">
        <f t="shared" si="8"/>
        <v>4.7282904761905229</v>
      </c>
      <c r="I45" s="3">
        <f>WEEK_METRICS!I88</f>
        <v>10.389512247471874</v>
      </c>
      <c r="J45" s="3">
        <f>WEEK_METRICS!I89</f>
        <v>10.378936795927789</v>
      </c>
      <c r="K45" s="3">
        <f t="shared" si="9"/>
        <v>-1.0575451544085013E-2</v>
      </c>
      <c r="L45" s="3">
        <f>WEEK_METRICS!J88</f>
        <v>47.943716686674669</v>
      </c>
      <c r="M45" s="3">
        <f>WEEK_METRICS!J89</f>
        <v>48.471727689793866</v>
      </c>
      <c r="N45" s="3">
        <f t="shared" si="10"/>
        <v>0.52801100311919669</v>
      </c>
      <c r="O45" s="3">
        <f>WEEK_METRICS!K88</f>
        <v>71.056206896551771</v>
      </c>
      <c r="P45" s="3">
        <f>WEEK_METRICS!K89</f>
        <v>71.725347222222268</v>
      </c>
      <c r="Q45" s="3">
        <f t="shared" si="11"/>
        <v>0.6691403256704973</v>
      </c>
      <c r="R45" s="3">
        <f>WEEK_METRICS!L88</f>
        <v>20</v>
      </c>
      <c r="S45" s="3">
        <f>WEEK_METRICS!L89</f>
        <v>20</v>
      </c>
      <c r="T45" s="3">
        <f t="shared" si="12"/>
        <v>0</v>
      </c>
      <c r="U45" s="3">
        <f>WEEK_METRICS!F88</f>
        <v>145</v>
      </c>
      <c r="V45" s="2" t="str">
        <f t="shared" si="13"/>
        <v>YES</v>
      </c>
    </row>
    <row r="46" spans="1:22" ht="32" customHeight="1" x14ac:dyDescent="0.2">
      <c r="A46" s="2" t="s">
        <v>69</v>
      </c>
      <c r="B46" s="2" t="str">
        <f>WEEK_METRICS!B90</f>
        <v>INTERVENTION</v>
      </c>
      <c r="C46" s="3">
        <f>WEEK_METRICS!G90</f>
        <v>23.857142857142858</v>
      </c>
      <c r="D46" s="3">
        <f>WEEK_METRICS!G91</f>
        <v>22.857142857142858</v>
      </c>
      <c r="E46" s="3">
        <f t="shared" si="7"/>
        <v>-1</v>
      </c>
      <c r="F46" s="3">
        <f>WEEK_METRICS!H90</f>
        <v>774.97041190476193</v>
      </c>
      <c r="G46" s="3">
        <f>WEEK_METRICS!H91</f>
        <v>690.19385238095231</v>
      </c>
      <c r="H46" s="3">
        <f t="shared" si="8"/>
        <v>-84.776559523809624</v>
      </c>
      <c r="I46" s="3">
        <f>WEEK_METRICS!I90</f>
        <v>10.311428708110387</v>
      </c>
      <c r="J46" s="3">
        <f>WEEK_METRICS!I91</f>
        <v>10.051209874792793</v>
      </c>
      <c r="K46" s="3">
        <f t="shared" si="9"/>
        <v>-0.26021883331759454</v>
      </c>
      <c r="L46" s="3">
        <f>WEEK_METRICS!J90</f>
        <v>47.842495546067632</v>
      </c>
      <c r="M46" s="3">
        <f>WEEK_METRICS!J91</f>
        <v>45.614227224223022</v>
      </c>
      <c r="N46" s="3">
        <f t="shared" si="10"/>
        <v>-2.2282683218446095</v>
      </c>
      <c r="O46" s="3">
        <f>WEEK_METRICS!K90</f>
        <v>70.71255172413791</v>
      </c>
      <c r="P46" s="3">
        <f>WEEK_METRICS!K91</f>
        <v>67.444592592592599</v>
      </c>
      <c r="Q46" s="3">
        <f t="shared" si="11"/>
        <v>-3.2679591315453109</v>
      </c>
      <c r="R46" s="3">
        <f>WEEK_METRICS!L90</f>
        <v>16</v>
      </c>
      <c r="S46" s="3">
        <f>WEEK_METRICS!L91</f>
        <v>15</v>
      </c>
      <c r="T46" s="3">
        <f t="shared" si="12"/>
        <v>-1</v>
      </c>
      <c r="U46" s="3">
        <f>WEEK_METRICS!F90</f>
        <v>145</v>
      </c>
      <c r="V46" s="2" t="str">
        <f t="shared" si="13"/>
        <v>YES</v>
      </c>
    </row>
    <row r="47" spans="1:22" ht="16" customHeight="1" x14ac:dyDescent="0.2">
      <c r="A47" s="2" t="s">
        <v>70</v>
      </c>
      <c r="B47" s="2" t="str">
        <f>WEEK_METRICS!B92</f>
        <v>CONTROL</v>
      </c>
      <c r="C47" s="3">
        <f>WEEK_METRICS!G92</f>
        <v>24.857142857142858</v>
      </c>
      <c r="D47" s="3">
        <f>WEEK_METRICS!G93</f>
        <v>24.857142857142858</v>
      </c>
      <c r="E47" s="3">
        <f t="shared" si="7"/>
        <v>0</v>
      </c>
      <c r="F47" s="3">
        <f>WEEK_METRICS!H92</f>
        <v>829.18861666666658</v>
      </c>
      <c r="G47" s="3">
        <f>WEEK_METRICS!H93</f>
        <v>813.86117857142847</v>
      </c>
      <c r="H47" s="3">
        <f t="shared" si="8"/>
        <v>-15.327438095238108</v>
      </c>
      <c r="I47" s="3">
        <f>WEEK_METRICS!I92</f>
        <v>10.466757971181385</v>
      </c>
      <c r="J47" s="3">
        <f>WEEK_METRICS!I93</f>
        <v>10.331651512175267</v>
      </c>
      <c r="K47" s="3">
        <f t="shared" si="9"/>
        <v>-0.13510645900611884</v>
      </c>
      <c r="L47" s="3">
        <f>WEEK_METRICS!J92</f>
        <v>48.827329574642427</v>
      </c>
      <c r="M47" s="3">
        <f>WEEK_METRICS!J93</f>
        <v>48.184858263081942</v>
      </c>
      <c r="N47" s="3">
        <f t="shared" si="10"/>
        <v>-0.64247131156048454</v>
      </c>
      <c r="O47" s="3">
        <f>WEEK_METRICS!K92</f>
        <v>71.767702702702678</v>
      </c>
      <c r="P47" s="3">
        <f>WEEK_METRICS!K93</f>
        <v>70.760000000000005</v>
      </c>
      <c r="Q47" s="3">
        <f t="shared" si="11"/>
        <v>-1.007702702702673</v>
      </c>
      <c r="R47" s="3">
        <f>WEEK_METRICS!L92</f>
        <v>17</v>
      </c>
      <c r="S47" s="3">
        <f>WEEK_METRICS!L93</f>
        <v>17</v>
      </c>
      <c r="T47" s="3">
        <f t="shared" si="12"/>
        <v>0</v>
      </c>
      <c r="U47" s="3">
        <f>WEEK_METRICS!F92</f>
        <v>148</v>
      </c>
      <c r="V47" s="2" t="str">
        <f t="shared" si="13"/>
        <v>YES</v>
      </c>
    </row>
    <row r="48" spans="1:22" ht="32" customHeight="1" x14ac:dyDescent="0.2">
      <c r="A48" s="2" t="s">
        <v>71</v>
      </c>
      <c r="B48" s="2" t="str">
        <f>WEEK_METRICS!B94</f>
        <v>INTERVENTION</v>
      </c>
      <c r="C48" s="3">
        <f>WEEK_METRICS!G94</f>
        <v>25.857142857142858</v>
      </c>
      <c r="D48" s="3">
        <f>WEEK_METRICS!G95</f>
        <v>22.857142857142858</v>
      </c>
      <c r="E48" s="3">
        <f t="shared" si="7"/>
        <v>-3</v>
      </c>
      <c r="F48" s="3">
        <f>WEEK_METRICS!H94</f>
        <v>866.87849761904761</v>
      </c>
      <c r="G48" s="3">
        <f>WEEK_METRICS!H95</f>
        <v>654.85757619047615</v>
      </c>
      <c r="H48" s="3">
        <f t="shared" si="8"/>
        <v>-212.02092142857146</v>
      </c>
      <c r="I48" s="3">
        <f>WEEK_METRICS!I94</f>
        <v>10.450816869175302</v>
      </c>
      <c r="J48" s="3">
        <f>WEEK_METRICS!I95</f>
        <v>9.7409264758246117</v>
      </c>
      <c r="K48" s="3">
        <f t="shared" si="9"/>
        <v>-0.70989039335069037</v>
      </c>
      <c r="L48" s="3">
        <f>WEEK_METRICS!J94</f>
        <v>48.578138175230563</v>
      </c>
      <c r="M48" s="3">
        <f>WEEK_METRICS!J95</f>
        <v>44.218537851037851</v>
      </c>
      <c r="N48" s="3">
        <f t="shared" si="10"/>
        <v>-4.3596003241927122</v>
      </c>
      <c r="O48" s="3">
        <f>WEEK_METRICS!K94</f>
        <v>71.677232704402499</v>
      </c>
      <c r="P48" s="3">
        <f>WEEK_METRICS!K95</f>
        <v>65.711347517730502</v>
      </c>
      <c r="Q48" s="3">
        <f t="shared" si="11"/>
        <v>-5.9658851866719971</v>
      </c>
      <c r="R48" s="3">
        <f>WEEK_METRICS!L94</f>
        <v>18</v>
      </c>
      <c r="S48" s="3">
        <f>WEEK_METRICS!L95</f>
        <v>16</v>
      </c>
      <c r="T48" s="3">
        <f t="shared" si="12"/>
        <v>-2</v>
      </c>
      <c r="U48" s="3">
        <f>WEEK_METRICS!F94</f>
        <v>159</v>
      </c>
      <c r="V48" s="2" t="str">
        <f t="shared" si="13"/>
        <v>YES</v>
      </c>
    </row>
    <row r="49" spans="1:22" ht="16" customHeight="1" x14ac:dyDescent="0.2">
      <c r="A49" s="2" t="s">
        <v>72</v>
      </c>
      <c r="B49" s="2" t="str">
        <f>WEEK_METRICS!B96</f>
        <v>CONTROL</v>
      </c>
      <c r="C49" s="3">
        <f>WEEK_METRICS!G96</f>
        <v>26.857142857142858</v>
      </c>
      <c r="D49" s="3">
        <f>WEEK_METRICS!G97</f>
        <v>27.857142857142858</v>
      </c>
      <c r="E49" s="3">
        <f t="shared" si="7"/>
        <v>1</v>
      </c>
      <c r="F49" s="3">
        <f>WEEK_METRICS!H96</f>
        <v>883.22990476190466</v>
      </c>
      <c r="G49" s="3">
        <f>WEEK_METRICS!H97</f>
        <v>929.81655476190474</v>
      </c>
      <c r="H49" s="3">
        <f t="shared" si="8"/>
        <v>46.586650000000077</v>
      </c>
      <c r="I49" s="3">
        <f>WEEK_METRICS!I96</f>
        <v>10.419598779852167</v>
      </c>
      <c r="J49" s="3">
        <f>WEEK_METRICS!I97</f>
        <v>10.473291892319791</v>
      </c>
      <c r="K49" s="3">
        <f t="shared" si="9"/>
        <v>5.3693112467623649E-2</v>
      </c>
      <c r="L49" s="3">
        <f>WEEK_METRICS!J96</f>
        <v>49.052245543815452</v>
      </c>
      <c r="M49" s="3">
        <f>WEEK_METRICS!J97</f>
        <v>49.048784610834289</v>
      </c>
      <c r="N49" s="3">
        <f t="shared" si="10"/>
        <v>-3.4609329811630118E-3</v>
      </c>
      <c r="O49" s="3">
        <f>WEEK_METRICS!K96</f>
        <v>71.292422360248437</v>
      </c>
      <c r="P49" s="3">
        <f>WEEK_METRICS!K97</f>
        <v>71.883878787878814</v>
      </c>
      <c r="Q49" s="3">
        <f t="shared" si="11"/>
        <v>0.59145642763037642</v>
      </c>
      <c r="R49" s="3">
        <f>WEEK_METRICS!L96</f>
        <v>19</v>
      </c>
      <c r="S49" s="3">
        <f>WEEK_METRICS!L97</f>
        <v>20</v>
      </c>
      <c r="T49" s="3">
        <f t="shared" si="12"/>
        <v>1</v>
      </c>
      <c r="U49" s="3">
        <f>WEEK_METRICS!F96</f>
        <v>161</v>
      </c>
      <c r="V49" s="2" t="str">
        <f t="shared" si="13"/>
        <v>YES</v>
      </c>
    </row>
    <row r="50" spans="1:22" ht="32" customHeight="1" x14ac:dyDescent="0.2">
      <c r="A50" s="2" t="s">
        <v>73</v>
      </c>
      <c r="B50" s="2" t="str">
        <f>WEEK_METRICS!B98</f>
        <v>INTERVENTION</v>
      </c>
      <c r="C50" s="3">
        <f>WEEK_METRICS!G98</f>
        <v>20.857142857142858</v>
      </c>
      <c r="D50" s="3">
        <f>WEEK_METRICS!G99</f>
        <v>20.857142857142858</v>
      </c>
      <c r="E50" s="3">
        <f t="shared" si="7"/>
        <v>0</v>
      </c>
      <c r="F50" s="3">
        <f>WEEK_METRICS!H98</f>
        <v>680.64956190476187</v>
      </c>
      <c r="G50" s="3">
        <f>WEEK_METRICS!H99</f>
        <v>673.50423333333333</v>
      </c>
      <c r="H50" s="3">
        <f t="shared" si="8"/>
        <v>-7.1453285714285357</v>
      </c>
      <c r="I50" s="3">
        <f>WEEK_METRICS!I98</f>
        <v>10.313764756534193</v>
      </c>
      <c r="J50" s="3">
        <f>WEEK_METRICS!I99</f>
        <v>10.347272647093925</v>
      </c>
      <c r="K50" s="3">
        <f t="shared" si="9"/>
        <v>3.35078905597328E-2</v>
      </c>
      <c r="L50" s="3">
        <f>WEEK_METRICS!J98</f>
        <v>48.933844792462438</v>
      </c>
      <c r="M50" s="3">
        <f>WEEK_METRICS!J99</f>
        <v>47.260387194245773</v>
      </c>
      <c r="N50" s="3">
        <f t="shared" si="10"/>
        <v>-1.6734575982166646</v>
      </c>
      <c r="O50" s="3">
        <f>WEEK_METRICS!K98</f>
        <v>70.73341666666667</v>
      </c>
      <c r="P50" s="3">
        <f>WEEK_METRICS!K99</f>
        <v>70.606504065040681</v>
      </c>
      <c r="Q50" s="3">
        <f t="shared" si="11"/>
        <v>-0.12691260162598894</v>
      </c>
      <c r="R50" s="3">
        <f>WEEK_METRICS!L98</f>
        <v>20</v>
      </c>
      <c r="S50" s="3">
        <f>WEEK_METRICS!L99</f>
        <v>20</v>
      </c>
      <c r="T50" s="3">
        <f t="shared" si="12"/>
        <v>0</v>
      </c>
      <c r="U50" s="3">
        <f>WEEK_METRICS!F98</f>
        <v>120</v>
      </c>
      <c r="V50" s="2" t="str">
        <f t="shared" si="13"/>
        <v>YES</v>
      </c>
    </row>
    <row r="51" spans="1:22" ht="16" customHeight="1" x14ac:dyDescent="0.2">
      <c r="A51" s="2" t="s">
        <v>74</v>
      </c>
      <c r="B51" s="2" t="str">
        <f>WEEK_METRICS!B100</f>
        <v>CONTROL</v>
      </c>
      <c r="C51" s="3">
        <f>WEEK_METRICS!G100</f>
        <v>21.857142857142858</v>
      </c>
      <c r="D51" s="3">
        <f>WEEK_METRICS!G101</f>
        <v>20.857142857142858</v>
      </c>
      <c r="E51" s="3">
        <f t="shared" si="7"/>
        <v>-1</v>
      </c>
      <c r="F51" s="3">
        <f>WEEK_METRICS!H100</f>
        <v>719.1613809523808</v>
      </c>
      <c r="G51" s="3">
        <f>WEEK_METRICS!H101</f>
        <v>683.65868571428564</v>
      </c>
      <c r="H51" s="3">
        <f t="shared" si="8"/>
        <v>-35.502695238095157</v>
      </c>
      <c r="I51" s="3">
        <f>WEEK_METRICS!I100</f>
        <v>10.390969134023871</v>
      </c>
      <c r="J51" s="3">
        <f>WEEK_METRICS!I101</f>
        <v>10.42782583721208</v>
      </c>
      <c r="K51" s="3">
        <f t="shared" si="9"/>
        <v>3.6856703188208328E-2</v>
      </c>
      <c r="L51" s="3">
        <f>WEEK_METRICS!J100</f>
        <v>48.893715728715726</v>
      </c>
      <c r="M51" s="3">
        <f>WEEK_METRICS!J101</f>
        <v>48.490287414965977</v>
      </c>
      <c r="N51" s="3">
        <f t="shared" si="10"/>
        <v>-0.40342831374974963</v>
      </c>
      <c r="O51" s="3">
        <f>WEEK_METRICS!K100</f>
        <v>71.273259259259248</v>
      </c>
      <c r="P51" s="3">
        <f>WEEK_METRICS!K101</f>
        <v>70.895348837209298</v>
      </c>
      <c r="Q51" s="3">
        <f t="shared" si="11"/>
        <v>-0.37791042204995051</v>
      </c>
      <c r="R51" s="3">
        <f>WEEK_METRICS!L100</f>
        <v>16</v>
      </c>
      <c r="S51" s="3">
        <f>WEEK_METRICS!L101</f>
        <v>15</v>
      </c>
      <c r="T51" s="3">
        <f t="shared" si="12"/>
        <v>-1</v>
      </c>
      <c r="U51" s="3">
        <f>WEEK_METRICS!F100</f>
        <v>135</v>
      </c>
      <c r="V51" s="2" t="str">
        <f t="shared" si="13"/>
        <v>YES</v>
      </c>
    </row>
  </sheetData>
  <autoFilter ref="A1:V51" xr:uid="{00000000-0009-0000-0000-00000B000000}"/>
  <mergeCells count="3">
    <mergeCell ref="X4:AA5"/>
    <mergeCell ref="X1:AA1"/>
    <mergeCell ref="X2:AA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D32"/>
  </sheetPr>
  <dimension ref="A1:W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3" width="30" customWidth="1"/>
    <col min="4" max="4" width="16" customWidth="1"/>
    <col min="5" max="5" width="12" customWidth="1"/>
    <col min="6" max="6" width="26" customWidth="1"/>
    <col min="7" max="7" width="21" customWidth="1"/>
    <col min="8" max="8" width="20" customWidth="1"/>
    <col min="9" max="13" width="12" customWidth="1"/>
    <col min="14" max="14" width="15" customWidth="1"/>
    <col min="15" max="18" width="12" customWidth="1"/>
    <col min="20" max="20" width="60" customWidth="1"/>
    <col min="21" max="23" width="22" customWidth="1"/>
  </cols>
  <sheetData>
    <row r="1" spans="1:23" ht="16" customHeight="1" x14ac:dyDescent="0.2">
      <c r="A1" s="1" t="s">
        <v>625</v>
      </c>
      <c r="B1" s="1" t="s">
        <v>626</v>
      </c>
      <c r="C1" s="1" t="s">
        <v>627</v>
      </c>
      <c r="D1" s="1" t="s">
        <v>628</v>
      </c>
      <c r="E1" s="1" t="s">
        <v>629</v>
      </c>
      <c r="F1" s="1" t="s">
        <v>630</v>
      </c>
      <c r="G1" s="1" t="s">
        <v>631</v>
      </c>
      <c r="H1" s="1" t="s">
        <v>632</v>
      </c>
      <c r="I1" s="1" t="s">
        <v>633</v>
      </c>
      <c r="J1" s="1" t="s">
        <v>634</v>
      </c>
      <c r="K1" s="1" t="s">
        <v>635</v>
      </c>
      <c r="L1" s="1" t="s">
        <v>636</v>
      </c>
      <c r="M1" s="1" t="s">
        <v>637</v>
      </c>
      <c r="N1" s="1" t="s">
        <v>638</v>
      </c>
      <c r="O1" s="1" t="s">
        <v>639</v>
      </c>
      <c r="P1" s="1" t="s">
        <v>640</v>
      </c>
      <c r="Q1" s="1" t="s">
        <v>641</v>
      </c>
      <c r="R1" s="1" t="s">
        <v>642</v>
      </c>
      <c r="T1" s="70" t="s">
        <v>643</v>
      </c>
      <c r="U1" s="58"/>
      <c r="V1" s="58"/>
      <c r="W1" s="59"/>
    </row>
    <row r="2" spans="1:23" ht="42" customHeight="1" x14ac:dyDescent="0.2">
      <c r="A2" s="2" t="s">
        <v>644</v>
      </c>
      <c r="B2" s="2" t="s">
        <v>645</v>
      </c>
      <c r="C2" s="2" t="s">
        <v>646</v>
      </c>
      <c r="D2" s="2">
        <f>COUNT(RQ2_GROUP_DATA!$A$2:$A$26)</f>
        <v>25</v>
      </c>
      <c r="E2" s="2">
        <f>COUNT(RQ2_GROUP_DATA!$B$2:$B$26)</f>
        <v>25</v>
      </c>
      <c r="F2" s="2">
        <f>AVERAGE(RQ2_GROUP_DATA!$A$2:$A$26)</f>
        <v>-1.0971428571428572</v>
      </c>
      <c r="G2" s="2">
        <f>AVERAGE(RQ2_GROUP_DATA!$B$2:$B$26)</f>
        <v>1.142857142857146E-2</v>
      </c>
      <c r="H2" s="2">
        <f t="shared" ref="H2:H7" si="0">F2-G2</f>
        <v>-1.1085714285714288</v>
      </c>
      <c r="I2" s="2">
        <f>(F2-G2)/SQRT(VAR(RQ2_GROUP_DATA!$A$2:$A$26)/D2+VAR(RQ2_GROUP_DATA!$B$2:$B$26)/E2)</f>
        <v>-2.900291211224606</v>
      </c>
      <c r="J2" s="2">
        <f>(VAR(RQ2_GROUP_DATA!$A$2:$A$26)/D2+VAR(RQ2_GROUP_DATA!$B$2:$B$26)/E2)^2/((VAR(RQ2_GROUP_DATA!$A$2:$A$26)/D2)^2/(D2-1)+(VAR(RQ2_GROUP_DATA!$B$2:$B$26)/E2)^2/(E2-1))</f>
        <v>29.727018996261943</v>
      </c>
      <c r="K2" s="2">
        <f>TTEST(RQ2_GROUP_DATA!$A$2:$A$26,RQ2_GROUP_DATA!$B$2:$B$26,2,3)</f>
        <v>6.9484649030252376E-3</v>
      </c>
      <c r="L2" s="2">
        <f t="shared" ref="L2:L7" si="1">RANK(K2,$K$2:$K$7,1)</f>
        <v>6</v>
      </c>
      <c r="M2" s="2">
        <f t="shared" ref="M2:M7" si="2">(COUNT($K$2:$K$7)-L2+1)*K2</f>
        <v>6.9484649030252376E-3</v>
      </c>
      <c r="N2" s="2">
        <f>MIN(1,MAX($M$2:M2))</f>
        <v>6.9484649030252376E-3</v>
      </c>
      <c r="O2" s="2">
        <f>(F2-G2)/SQRT(((D2-1)*VAR(RQ2_GROUP_DATA!$A$2:$A$26)+(E2-1)*VAR(RQ2_GROUP_DATA!$B$2:$B$26))/(D2+E2-2))</f>
        <v>-0.82032623314906572</v>
      </c>
      <c r="P2" s="2">
        <f>H2-TINV(0.05,J2)*SQRT(VAR(RQ2_GROUP_DATA!$A$2:$A$26)/D2+VAR(RQ2_GROUP_DATA!$B$2:$B$26)/E2)</f>
        <v>-1.8903147022678508</v>
      </c>
      <c r="Q2" s="2">
        <f>H2+TINV(0.05,J2)*SQRT(VAR(RQ2_GROUP_DATA!$A$2:$A$26)/D2+VAR(RQ2_GROUP_DATA!$B$2:$B$26)/E2)</f>
        <v>-0.32682815487500672</v>
      </c>
      <c r="R2" s="2" t="s">
        <v>647</v>
      </c>
      <c r="T2" s="69" t="s">
        <v>648</v>
      </c>
      <c r="U2" s="61"/>
      <c r="V2" s="61"/>
      <c r="W2" s="62"/>
    </row>
    <row r="3" spans="1:23" ht="48" customHeight="1" x14ac:dyDescent="0.2">
      <c r="A3" s="2" t="s">
        <v>649</v>
      </c>
      <c r="B3" s="2" t="s">
        <v>650</v>
      </c>
      <c r="C3" s="2" t="s">
        <v>651</v>
      </c>
      <c r="D3" s="2">
        <f>COUNT(RQ2_GROUP_DATA!$C$2:$C$26)</f>
        <v>25</v>
      </c>
      <c r="E3" s="2">
        <f>COUNT(RQ2_GROUP_DATA!$D$2:$D$26)</f>
        <v>25</v>
      </c>
      <c r="F3" s="2">
        <f>AVERAGE(RQ2_GROUP_DATA!$C$2:$C$26)</f>
        <v>-64.812924666666675</v>
      </c>
      <c r="G3" s="2">
        <f>AVERAGE(RQ2_GROUP_DATA!$D$2:$D$26)</f>
        <v>0.43867114285714193</v>
      </c>
      <c r="H3" s="2">
        <f t="shared" si="0"/>
        <v>-65.25159580952382</v>
      </c>
      <c r="I3" s="2">
        <f>(F3-G3)/SQRT(VAR(RQ2_GROUP_DATA!$C$2:$C$26)/D3+VAR(RQ2_GROUP_DATA!$D$2:$D$26)/E3)</f>
        <v>-4.168842700884877</v>
      </c>
      <c r="J3" s="2">
        <f>(VAR(RQ2_GROUP_DATA!$C$2:$C$26)/D3+VAR(RQ2_GROUP_DATA!$D$2:$D$26)/E3)^2/((VAR(RQ2_GROUP_DATA!$C$2:$C$26)/D3)^2/(D3-1)+(VAR(RQ2_GROUP_DATA!$D$2:$D$26)/E3)^2/(E3-1))</f>
        <v>30.275245613499923</v>
      </c>
      <c r="K3" s="2">
        <f>TTEST(RQ2_GROUP_DATA!$C$2:$C$26,RQ2_GROUP_DATA!$D$2:$D$26,2,3)</f>
        <v>2.363000297223701E-4</v>
      </c>
      <c r="L3" s="2">
        <f t="shared" si="1"/>
        <v>5</v>
      </c>
      <c r="M3" s="2">
        <f t="shared" si="2"/>
        <v>4.726000594447402E-4</v>
      </c>
      <c r="N3" s="2">
        <f>MIN(1,MAX($M$2:M3))</f>
        <v>6.9484649030252376E-3</v>
      </c>
      <c r="O3" s="2">
        <f>(F3-G3)/SQRT(((D3-1)*VAR(RQ2_GROUP_DATA!$C$2:$C$26)+(E3-1)*VAR(RQ2_GROUP_DATA!$D$2:$D$26))/(D3+E3-2))</f>
        <v>-1.1791267773982954</v>
      </c>
      <c r="P3" s="2">
        <f>H3-TINV(0.05,J3)*SQRT(VAR(RQ2_GROUP_DATA!$C$2:$C$26)/D3+VAR(RQ2_GROUP_DATA!$D$2:$D$26)/E3)</f>
        <v>-97.21767042855555</v>
      </c>
      <c r="Q3" s="2">
        <f>H3+TINV(0.05,J3)*SQRT(VAR(RQ2_GROUP_DATA!$C$2:$C$26)/D3+VAR(RQ2_GROUP_DATA!$D$2:$D$26)/E3)</f>
        <v>-33.285521190492091</v>
      </c>
      <c r="R3" s="2" t="s">
        <v>652</v>
      </c>
      <c r="T3" s="63"/>
      <c r="U3" s="64"/>
      <c r="V3" s="64"/>
      <c r="W3" s="65"/>
    </row>
    <row r="4" spans="1:23" ht="48" customHeight="1" x14ac:dyDescent="0.2">
      <c r="A4" s="2" t="s">
        <v>653</v>
      </c>
      <c r="B4" s="2" t="s">
        <v>654</v>
      </c>
      <c r="C4" s="2" t="s">
        <v>655</v>
      </c>
      <c r="D4" s="2">
        <f>COUNT(RQ2_GROUP_DATA!$E$2:$E$26)</f>
        <v>25</v>
      </c>
      <c r="E4" s="2">
        <f>COUNT(RQ2_GROUP_DATA!$F$2:$F$26)</f>
        <v>25</v>
      </c>
      <c r="F4" s="2">
        <f>AVERAGE(RQ2_GROUP_DATA!$E$2:$E$26)</f>
        <v>-0.42851267770745483</v>
      </c>
      <c r="G4" s="2">
        <f>AVERAGE(RQ2_GROUP_DATA!$F$2:$F$26)</f>
        <v>6.2512618408145926E-3</v>
      </c>
      <c r="H4" s="2">
        <f t="shared" si="0"/>
        <v>-0.43476393954826942</v>
      </c>
      <c r="I4" s="2">
        <f>(F4-G4)/SQRT(VAR(RQ2_GROUP_DATA!$E$2:$E$26)/D4+VAR(RQ2_GROUP_DATA!$F$2:$F$26)/E4)</f>
        <v>-4.7050600328260161</v>
      </c>
      <c r="J4" s="2">
        <f>(VAR(RQ2_GROUP_DATA!$E$2:$E$26)/D4+VAR(RQ2_GROUP_DATA!$F$2:$F$26)/E4)^2/((VAR(RQ2_GROUP_DATA!$E$2:$E$26)/D4)^2/(D4-1)+(VAR(RQ2_GROUP_DATA!$F$2:$F$26)/E4)^2/(E4-1))</f>
        <v>39.906458207740968</v>
      </c>
      <c r="K4" s="2">
        <f>TTEST(RQ2_GROUP_DATA!$E$2:$E$26,RQ2_GROUP_DATA!$F$2:$F$26,2,3)</f>
        <v>3.0285526599646456E-5</v>
      </c>
      <c r="L4" s="2">
        <f t="shared" si="1"/>
        <v>4</v>
      </c>
      <c r="M4" s="2">
        <f t="shared" si="2"/>
        <v>9.0856579798939368E-5</v>
      </c>
      <c r="N4" s="2">
        <f>MIN(1,MAX($M$2:M4))</f>
        <v>6.9484649030252376E-3</v>
      </c>
      <c r="O4" s="2">
        <f>(F4-G4)/SQRT(((D4-1)*VAR(RQ2_GROUP_DATA!$E$2:$E$26)+(E4-1)*VAR(RQ2_GROUP_DATA!$F$2:$F$26))/(D4+E4-2))</f>
        <v>-1.3307919420404304</v>
      </c>
      <c r="P4" s="2">
        <f>H4-TINV(0.05,J4)*SQRT(VAR(RQ2_GROUP_DATA!$E$2:$E$26)/D4+VAR(RQ2_GROUP_DATA!$F$2:$F$26)/E4)</f>
        <v>-0.62166762765179873</v>
      </c>
      <c r="Q4" s="2">
        <f>H4+TINV(0.05,J4)*SQRT(VAR(RQ2_GROUP_DATA!$E$2:$E$26)/D4+VAR(RQ2_GROUP_DATA!$F$2:$F$26)/E4)</f>
        <v>-0.24786025144474008</v>
      </c>
      <c r="R4" s="2" t="s">
        <v>652</v>
      </c>
      <c r="T4" s="67" t="s">
        <v>656</v>
      </c>
      <c r="U4" s="61"/>
      <c r="V4" s="61"/>
      <c r="W4" s="62"/>
    </row>
    <row r="5" spans="1:23" ht="64" customHeight="1" x14ac:dyDescent="0.2">
      <c r="A5" s="2" t="s">
        <v>657</v>
      </c>
      <c r="B5" s="2" t="s">
        <v>658</v>
      </c>
      <c r="C5" s="2" t="s">
        <v>659</v>
      </c>
      <c r="D5" s="2">
        <f>COUNT(RQ2_GROUP_DATA!$G$2:$G$26)</f>
        <v>23</v>
      </c>
      <c r="E5" s="2">
        <f>COUNT(RQ2_GROUP_DATA!$H$2:$H$26)</f>
        <v>25</v>
      </c>
      <c r="F5" s="2">
        <f>AVERAGE(RQ2_GROUP_DATA!$G$2:$G$26)</f>
        <v>-3.3275102278687649</v>
      </c>
      <c r="G5" s="2">
        <f>AVERAGE(RQ2_GROUP_DATA!$H$2:$H$26)</f>
        <v>0.20212498553708627</v>
      </c>
      <c r="H5" s="2">
        <f t="shared" si="0"/>
        <v>-3.5296352134058511</v>
      </c>
      <c r="I5" s="2">
        <f>(F5-G5)/SQRT(VAR(RQ2_GROUP_DATA!$G$2:$G$26)/D5+VAR(RQ2_GROUP_DATA!$H$2:$H$26)/E5)</f>
        <v>-6.1094617838118541</v>
      </c>
      <c r="J5" s="2">
        <f>(VAR(RQ2_GROUP_DATA!$G$2:$G$26)/D5+VAR(RQ2_GROUP_DATA!$H$2:$H$26)/E5)^2/((VAR(RQ2_GROUP_DATA!$G$2:$G$26)/D5)^2/(D5-1)+(VAR(RQ2_GROUP_DATA!$H$2:$H$26)/E5)^2/(E5-1))</f>
        <v>27.625278098924241</v>
      </c>
      <c r="K5" s="2">
        <f>TTEST(RQ2_GROUP_DATA!$G$2:$G$26,RQ2_GROUP_DATA!$H$2:$H$26,2,3)</f>
        <v>1.4422394950349496E-6</v>
      </c>
      <c r="L5" s="2">
        <f t="shared" si="1"/>
        <v>2</v>
      </c>
      <c r="M5" s="2">
        <f t="shared" si="2"/>
        <v>7.2111974751747479E-6</v>
      </c>
      <c r="N5" s="2">
        <f>MIN(1,MAX($M$2:M5))</f>
        <v>6.9484649030252376E-3</v>
      </c>
      <c r="O5" s="2">
        <f>(F5-G5)/SQRT(((D5-1)*VAR(RQ2_GROUP_DATA!$G$2:$G$26)+(E5-1)*VAR(RQ2_GROUP_DATA!$H$2:$H$26))/(D5+E5-2))</f>
        <v>-1.8228139269317465</v>
      </c>
      <c r="P5" s="2">
        <f>H5-TINV(0.05,J5)*SQRT(VAR(RQ2_GROUP_DATA!$G$2:$G$26)/D5+VAR(RQ2_GROUP_DATA!$H$2:$H$26)/E5)</f>
        <v>-4.7150445831966747</v>
      </c>
      <c r="Q5" s="2">
        <f>H5+TINV(0.05,J5)*SQRT(VAR(RQ2_GROUP_DATA!$G$2:$G$26)/D5+VAR(RQ2_GROUP_DATA!$H$2:$H$26)/E5)</f>
        <v>-2.3442258436150274</v>
      </c>
      <c r="R5" s="2" t="s">
        <v>660</v>
      </c>
      <c r="T5" s="63"/>
      <c r="U5" s="64"/>
      <c r="V5" s="64"/>
      <c r="W5" s="65"/>
    </row>
    <row r="6" spans="1:23" ht="48" customHeight="1" x14ac:dyDescent="0.2">
      <c r="A6" s="2" t="s">
        <v>146</v>
      </c>
      <c r="B6" s="2" t="s">
        <v>661</v>
      </c>
      <c r="C6" s="2" t="s">
        <v>662</v>
      </c>
      <c r="D6" s="2">
        <f>COUNT(RQ2_GROUP_DATA!$I$2:$I$26)</f>
        <v>23</v>
      </c>
      <c r="E6" s="2">
        <f>COUNT(RQ2_GROUP_DATA!$J$2:$J$26)</f>
        <v>25</v>
      </c>
      <c r="F6" s="2">
        <f>AVERAGE(RQ2_GROUP_DATA!$I$2:$I$26)</f>
        <v>-3.4307105321700457</v>
      </c>
      <c r="G6" s="2">
        <f>AVERAGE(RQ2_GROUP_DATA!$J$2:$J$26)</f>
        <v>0.14910481281625379</v>
      </c>
      <c r="H6" s="2">
        <f t="shared" si="0"/>
        <v>-3.5798153449862995</v>
      </c>
      <c r="I6" s="2">
        <f>(F6-G6)/SQRT(VAR(RQ2_GROUP_DATA!$I$2:$I$26)/D6+VAR(RQ2_GROUP_DATA!$J$2:$J$26)/E6)</f>
        <v>-6.1909553958068182</v>
      </c>
      <c r="J6" s="2">
        <f>(VAR(RQ2_GROUP_DATA!$I$2:$I$26)/D6+VAR(RQ2_GROUP_DATA!$J$2:$J$26)/E6)^2/((VAR(RQ2_GROUP_DATA!$I$2:$I$26)/D6)^2/(D6-1)+(VAR(RQ2_GROUP_DATA!$J$2:$J$26)/E6)^2/(E6-1))</f>
        <v>30.277703912556913</v>
      </c>
      <c r="K6" s="2">
        <f>TTEST(RQ2_GROUP_DATA!$I$2:$I$26,RQ2_GROUP_DATA!$J$2:$J$26,2,3)</f>
        <v>7.8751233973021043E-7</v>
      </c>
      <c r="L6" s="2">
        <f t="shared" si="1"/>
        <v>1</v>
      </c>
      <c r="M6" s="2">
        <f t="shared" si="2"/>
        <v>4.7250740383812622E-6</v>
      </c>
      <c r="N6" s="2">
        <f>MIN(1,MAX($M$2:M6))</f>
        <v>6.9484649030252376E-3</v>
      </c>
      <c r="O6" s="2">
        <f>(F6-G6)/SQRT(((D6-1)*VAR(RQ2_GROUP_DATA!$I$2:$I$26)+(E6-1)*VAR(RQ2_GROUP_DATA!$J$2:$J$26))/(D6+E6-2))</f>
        <v>-1.8392104136684502</v>
      </c>
      <c r="P6" s="2">
        <f>H6-TINV(0.05,J6)*SQRT(VAR(RQ2_GROUP_DATA!$I$2:$I$26)/D6+VAR(RQ2_GROUP_DATA!$J$2:$J$26)/E6)</f>
        <v>-4.7607248832236131</v>
      </c>
      <c r="Q6" s="2">
        <f>H6+TINV(0.05,J6)*SQRT(VAR(RQ2_GROUP_DATA!$I$2:$I$26)/D6+VAR(RQ2_GROUP_DATA!$J$2:$J$26)/E6)</f>
        <v>-2.3989058067489859</v>
      </c>
      <c r="R6" s="2" t="s">
        <v>663</v>
      </c>
    </row>
    <row r="7" spans="1:23" ht="32" customHeight="1" x14ac:dyDescent="0.2">
      <c r="A7" s="2" t="s">
        <v>664</v>
      </c>
      <c r="B7" s="2" t="s">
        <v>665</v>
      </c>
      <c r="C7" s="2" t="s">
        <v>666</v>
      </c>
      <c r="D7" s="2">
        <f>COUNT(RQ2_GROUP_DATA!$K$2:$K$26)</f>
        <v>25</v>
      </c>
      <c r="E7" s="2">
        <f>COUNT(RQ2_GROUP_DATA!$L$2:$L$26)</f>
        <v>25</v>
      </c>
      <c r="F7" s="2">
        <f>AVERAGE(RQ2_GROUP_DATA!$K$2:$K$26)</f>
        <v>-1.28</v>
      </c>
      <c r="G7" s="2">
        <f>AVERAGE(RQ2_GROUP_DATA!$L$2:$L$26)</f>
        <v>0</v>
      </c>
      <c r="H7" s="2">
        <f t="shared" si="0"/>
        <v>-1.28</v>
      </c>
      <c r="I7" s="2">
        <f>(F7-G7)/SQRT(VAR(RQ2_GROUP_DATA!$K$2:$K$26)/D7+VAR(RQ2_GROUP_DATA!$L$2:$L$26)/E7)</f>
        <v>-5.2966776870551557</v>
      </c>
      <c r="J7" s="2">
        <f>(VAR(RQ2_GROUP_DATA!$K$2:$K$26)/D7+VAR(RQ2_GROUP_DATA!$L$2:$L$26)/E7)^2/((VAR(RQ2_GROUP_DATA!$K$2:$K$26)/D7)^2/(D7-1)+(VAR(RQ2_GROUP_DATA!$L$2:$L$26)/E7)^2/(E7-1))</f>
        <v>40.532563339613006</v>
      </c>
      <c r="K7" s="2">
        <f>TTEST(RQ2_GROUP_DATA!$K$2:$K$26,RQ2_GROUP_DATA!$L$2:$L$26,2,3)</f>
        <v>4.4272306193284912E-6</v>
      </c>
      <c r="L7" s="2">
        <f t="shared" si="1"/>
        <v>3</v>
      </c>
      <c r="M7" s="2">
        <f t="shared" si="2"/>
        <v>1.7708922477313965E-5</v>
      </c>
      <c r="N7" s="2">
        <f>MIN(1,MAX($M$2:M7))</f>
        <v>6.9484649030252376E-3</v>
      </c>
      <c r="O7" s="2">
        <f>(F7-G7)/SQRT(((D7-1)*VAR(RQ2_GROUP_DATA!$K$2:$K$26)+(E7-1)*VAR(RQ2_GROUP_DATA!$L$2:$L$26))/(D7+E7-2))</f>
        <v>-1.4981266841104712</v>
      </c>
      <c r="P7" s="2">
        <f>H7-TINV(0.05,J7)*SQRT(VAR(RQ2_GROUP_DATA!$K$2:$K$26)/D7+VAR(RQ2_GROUP_DATA!$L$2:$L$26)/E7)</f>
        <v>-1.7684149371434259</v>
      </c>
      <c r="Q7" s="2">
        <f>H7+TINV(0.05,J7)*SQRT(VAR(RQ2_GROUP_DATA!$K$2:$K$26)/D7+VAR(RQ2_GROUP_DATA!$L$2:$L$26)/E7)</f>
        <v>-0.79158506285657415</v>
      </c>
      <c r="R7" s="2" t="s">
        <v>667</v>
      </c>
    </row>
  </sheetData>
  <autoFilter ref="A1:R7" xr:uid="{00000000-0009-0000-0000-00000C000000}"/>
  <mergeCells count="3">
    <mergeCell ref="T4:W5"/>
    <mergeCell ref="T2:W3"/>
    <mergeCell ref="T1:W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D32"/>
  </sheetPr>
  <dimension ref="A1:P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32" customWidth="1"/>
    <col min="3" max="11" width="12" customWidth="1"/>
    <col min="13" max="13" width="60" customWidth="1"/>
    <col min="14" max="16" width="22" customWidth="1"/>
  </cols>
  <sheetData>
    <row r="1" spans="1:16" ht="16" customHeight="1" x14ac:dyDescent="0.2">
      <c r="A1" s="1" t="s">
        <v>625</v>
      </c>
      <c r="B1" s="1" t="s">
        <v>668</v>
      </c>
      <c r="C1" s="1" t="s">
        <v>542</v>
      </c>
      <c r="D1" s="1" t="s">
        <v>669</v>
      </c>
      <c r="E1" s="1" t="s">
        <v>670</v>
      </c>
      <c r="F1" s="1" t="s">
        <v>671</v>
      </c>
      <c r="G1" s="1" t="s">
        <v>672</v>
      </c>
      <c r="H1" s="1" t="s">
        <v>673</v>
      </c>
      <c r="I1" s="1" t="s">
        <v>674</v>
      </c>
      <c r="J1" s="1" t="s">
        <v>635</v>
      </c>
      <c r="K1" s="1" t="s">
        <v>675</v>
      </c>
      <c r="M1" s="70" t="s">
        <v>643</v>
      </c>
      <c r="N1" s="58"/>
      <c r="O1" s="58"/>
      <c r="P1" s="59"/>
    </row>
    <row r="2" spans="1:16" ht="42" customHeight="1" x14ac:dyDescent="0.2">
      <c r="A2" s="2" t="s">
        <v>644</v>
      </c>
      <c r="B2" s="2" t="s">
        <v>676</v>
      </c>
      <c r="C2" s="2">
        <f>COUNT(RQ2_GROUP_DATA!$A$2:$A$26)</f>
        <v>25</v>
      </c>
      <c r="D2" s="2">
        <f>AVERAGEIF(CHANGE_SCORES!$B$2:$B$51,"INTERVENTION",CHANGE_SCORES!$C$2:$C$51)</f>
        <v>14.319999999999999</v>
      </c>
      <c r="E2" s="2">
        <f>AVERAGEIF(CHANGE_SCORES!$B$2:$B$51,"INTERVENTION",CHANGE_SCORES!$D$2:$D$51)</f>
        <v>13.222857142857142</v>
      </c>
      <c r="F2" s="2">
        <f>AVERAGE(RQ2_GROUP_DATA!$A$2:$A$26)</f>
        <v>-1.0971428571428572</v>
      </c>
      <c r="G2" s="2">
        <f>STDEV(RQ2_GROUP_DATA!$A$2:$A$26)</f>
        <v>1.8050006124332352</v>
      </c>
      <c r="H2" s="2">
        <f t="shared" ref="H2:H7" si="0">F2/(G2/SQRT(C2))</f>
        <v>-3.0391758584055304</v>
      </c>
      <c r="I2" s="2">
        <f t="shared" ref="I2:I7" si="1">C2-1</f>
        <v>24</v>
      </c>
      <c r="J2" s="2">
        <f t="shared" ref="J2:J7" si="2">TDIST(ABS(H2),I2,2)</f>
        <v>5.6531191003290826E-3</v>
      </c>
      <c r="K2" s="2">
        <f t="shared" ref="K2:K7" si="3">F2/G2</f>
        <v>-0.60783517168110612</v>
      </c>
      <c r="M2" s="69" t="s">
        <v>677</v>
      </c>
      <c r="N2" s="61"/>
      <c r="O2" s="61"/>
      <c r="P2" s="62"/>
    </row>
    <row r="3" spans="1:16" ht="48" customHeight="1" x14ac:dyDescent="0.2">
      <c r="A3" s="2" t="s">
        <v>649</v>
      </c>
      <c r="B3" s="2" t="s">
        <v>678</v>
      </c>
      <c r="C3" s="2">
        <f>COUNT(RQ2_GROUP_DATA!$C$2:$C$26)</f>
        <v>25</v>
      </c>
      <c r="D3" s="2">
        <f>AVERAGEIF(CHANGE_SCORES!$B$2:$B$51,"INTERVENTION",CHANGE_SCORES!$F$2:$F$51)</f>
        <v>379.24670847619046</v>
      </c>
      <c r="E3" s="2">
        <f>AVERAGEIF(CHANGE_SCORES!$B$2:$B$51,"INTERVENTION",CHANGE_SCORES!$G$2:$G$51)</f>
        <v>314.43378380952379</v>
      </c>
      <c r="F3" s="2">
        <f>AVERAGE(RQ2_GROUP_DATA!$C$2:$C$26)</f>
        <v>-64.812924666666675</v>
      </c>
      <c r="G3" s="2">
        <f>STDEV(RQ2_GROUP_DATA!$C$2:$C$26)</f>
        <v>73.522688110401816</v>
      </c>
      <c r="H3" s="2">
        <f t="shared" si="0"/>
        <v>-4.4076819232549997</v>
      </c>
      <c r="I3" s="2">
        <f t="shared" si="1"/>
        <v>24</v>
      </c>
      <c r="J3" s="2">
        <f t="shared" si="2"/>
        <v>1.8731527166684794E-4</v>
      </c>
      <c r="K3" s="2">
        <f t="shared" si="3"/>
        <v>-0.88153638465099993</v>
      </c>
      <c r="M3" s="63"/>
      <c r="N3" s="64"/>
      <c r="O3" s="64"/>
      <c r="P3" s="65"/>
    </row>
    <row r="4" spans="1:16" ht="48" customHeight="1" x14ac:dyDescent="0.2">
      <c r="A4" s="2" t="s">
        <v>653</v>
      </c>
      <c r="B4" s="2" t="s">
        <v>679</v>
      </c>
      <c r="C4" s="2">
        <f>COUNT(RQ2_GROUP_DATA!$E$2:$E$26)</f>
        <v>25</v>
      </c>
      <c r="D4" s="2">
        <f>AVERAGEIF(CHANGE_SCORES!$B$2:$B$51,"INTERVENTION",CHANGE_SCORES!$I$2:$I$51)</f>
        <v>8.887322064710391</v>
      </c>
      <c r="E4" s="2">
        <f>AVERAGEIF(CHANGE_SCORES!$B$2:$B$51,"INTERVENTION",CHANGE_SCORES!$J$2:$J$51)</f>
        <v>8.4588093870029315</v>
      </c>
      <c r="F4" s="2">
        <f>AVERAGE(RQ2_GROUP_DATA!$E$2:$E$26)</f>
        <v>-0.42851267770745483</v>
      </c>
      <c r="G4" s="2">
        <f>STDEV(RQ2_GROUP_DATA!$E$2:$E$26)</f>
        <v>0.39344078843328834</v>
      </c>
      <c r="H4" s="2">
        <f t="shared" si="0"/>
        <v>-5.4457073377397585</v>
      </c>
      <c r="I4" s="2">
        <f t="shared" si="1"/>
        <v>24</v>
      </c>
      <c r="J4" s="2">
        <f t="shared" si="2"/>
        <v>1.3506526308691162E-5</v>
      </c>
      <c r="K4" s="2">
        <f t="shared" si="3"/>
        <v>-1.0891414675479516</v>
      </c>
      <c r="M4" s="67" t="s">
        <v>680</v>
      </c>
      <c r="N4" s="61"/>
      <c r="O4" s="61"/>
      <c r="P4" s="62"/>
    </row>
    <row r="5" spans="1:16" ht="32" customHeight="1" x14ac:dyDescent="0.2">
      <c r="A5" s="2" t="s">
        <v>657</v>
      </c>
      <c r="B5" s="2" t="s">
        <v>681</v>
      </c>
      <c r="C5" s="2">
        <f>COUNT(RQ2_GROUP_DATA!$G$2:$G$26)</f>
        <v>23</v>
      </c>
      <c r="D5" s="2">
        <f>AVERAGEIF(CHANGE_SCORES!$B$2:$B$51,"INTERVENTION",CHANGE_SCORES!$L$2:$L$51)</f>
        <v>41.537478714860242</v>
      </c>
      <c r="E5" s="2">
        <f>AVERAGEIF(CHANGE_SCORES!$B$2:$B$51,"INTERVENTION",CHANGE_SCORES!$M$2:$M$51)</f>
        <v>37.363485293746443</v>
      </c>
      <c r="F5" s="2">
        <f>AVERAGE(RQ2_GROUP_DATA!$G$2:$G$26)</f>
        <v>-3.3275102278687649</v>
      </c>
      <c r="G5" s="2">
        <f>STDEV(RQ2_GROUP_DATA!$G$2:$G$26)</f>
        <v>2.6074945238376364</v>
      </c>
      <c r="H5" s="2">
        <f t="shared" si="0"/>
        <v>-6.1201196393968704</v>
      </c>
      <c r="I5" s="2">
        <f t="shared" si="1"/>
        <v>22</v>
      </c>
      <c r="J5" s="2">
        <f t="shared" si="2"/>
        <v>3.685948430694865E-6</v>
      </c>
      <c r="K5" s="2">
        <f t="shared" si="3"/>
        <v>-1.2761331605680344</v>
      </c>
      <c r="M5" s="63"/>
      <c r="N5" s="64"/>
      <c r="O5" s="64"/>
      <c r="P5" s="65"/>
    </row>
    <row r="6" spans="1:16" ht="32" customHeight="1" x14ac:dyDescent="0.2">
      <c r="A6" s="2" t="s">
        <v>146</v>
      </c>
      <c r="B6" s="2" t="s">
        <v>682</v>
      </c>
      <c r="C6" s="2">
        <f>COUNT(RQ2_GROUP_DATA!$I$2:$I$26)</f>
        <v>23</v>
      </c>
      <c r="D6" s="2">
        <f>AVERAGEIF(CHANGE_SCORES!$B$2:$B$51,"INTERVENTION",CHANGE_SCORES!$O$2:$O$51)</f>
        <v>60.807148028596274</v>
      </c>
      <c r="E6" s="2">
        <f>AVERAGEIF(CHANGE_SCORES!$B$2:$B$51,"INTERVENTION",CHANGE_SCORES!$P$2:$P$51)</f>
        <v>56.265780321645806</v>
      </c>
      <c r="F6" s="2">
        <f>AVERAGE(RQ2_GROUP_DATA!$I$2:$I$26)</f>
        <v>-3.4307105321700457</v>
      </c>
      <c r="G6" s="2">
        <f>STDEV(RQ2_GROUP_DATA!$I$2:$I$26)</f>
        <v>2.5389047275111452</v>
      </c>
      <c r="H6" s="2">
        <f t="shared" si="0"/>
        <v>-6.4803966605201548</v>
      </c>
      <c r="I6" s="2">
        <f t="shared" si="1"/>
        <v>22</v>
      </c>
      <c r="J6" s="2">
        <f t="shared" si="2"/>
        <v>1.6114729630699368E-6</v>
      </c>
      <c r="K6" s="2">
        <f t="shared" si="3"/>
        <v>-1.3512561125257843</v>
      </c>
    </row>
    <row r="7" spans="1:16" ht="32" customHeight="1" x14ac:dyDescent="0.2">
      <c r="A7" s="2" t="s">
        <v>664</v>
      </c>
      <c r="B7" s="2" t="s">
        <v>683</v>
      </c>
      <c r="C7" s="2">
        <f>COUNT(RQ2_GROUP_DATA!$K$2:$K$26)</f>
        <v>25</v>
      </c>
      <c r="D7" s="2">
        <f>AVERAGEIF(CHANGE_SCORES!$B$2:$B$51,"INTERVENTION",CHANGE_SCORES!$R$2:$R$51)</f>
        <v>15.24</v>
      </c>
      <c r="E7" s="2">
        <f>AVERAGEIF(CHANGE_SCORES!$B$2:$B$51,"INTERVENTION",CHANGE_SCORES!$S$2:$S$51)</f>
        <v>13.96</v>
      </c>
      <c r="F7" s="2">
        <f>AVERAGE(RQ2_GROUP_DATA!$K$2:$K$26)</f>
        <v>-1.28</v>
      </c>
      <c r="G7" s="2">
        <f>STDEV(RQ2_GROUP_DATA!$K$2:$K$26)</f>
        <v>1.0214368964029708</v>
      </c>
      <c r="H7" s="2">
        <f t="shared" si="0"/>
        <v>-6.2656831983824413</v>
      </c>
      <c r="I7" s="2">
        <f t="shared" si="1"/>
        <v>24</v>
      </c>
      <c r="J7" s="2">
        <f t="shared" si="2"/>
        <v>1.7794177171111958E-6</v>
      </c>
      <c r="K7" s="2">
        <f t="shared" si="3"/>
        <v>-1.2531366396764883</v>
      </c>
    </row>
  </sheetData>
  <autoFilter ref="A1:K7" xr:uid="{00000000-0009-0000-0000-00000D000000}"/>
  <mergeCells count="3">
    <mergeCell ref="M2:P3"/>
    <mergeCell ref="M4:P5"/>
    <mergeCell ref="M1:P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80"/>
  <sheetViews>
    <sheetView showGridLines="0" workbookViewId="0"/>
  </sheetViews>
  <sheetFormatPr baseColWidth="10" defaultColWidth="8.83203125" defaultRowHeight="15" x14ac:dyDescent="0.2"/>
  <cols>
    <col min="1" max="2" width="30" customWidth="1"/>
    <col min="3" max="3" width="40" customWidth="1"/>
    <col min="4" max="4" width="18" customWidth="1"/>
    <col min="5" max="5" width="16" customWidth="1"/>
    <col min="6" max="6" width="18" customWidth="1"/>
    <col min="7" max="7" width="24" customWidth="1"/>
    <col min="8" max="8" width="56" customWidth="1"/>
    <col min="9" max="10" width="12" customWidth="1"/>
  </cols>
  <sheetData>
    <row r="1" spans="1:10" ht="30" customHeight="1" x14ac:dyDescent="0.2">
      <c r="A1" s="30" t="s">
        <v>684</v>
      </c>
      <c r="B1" s="23"/>
      <c r="C1" s="23"/>
      <c r="D1" s="23"/>
      <c r="E1" s="23"/>
      <c r="F1" s="23"/>
      <c r="G1" s="23"/>
      <c r="H1" s="23"/>
      <c r="I1" s="23"/>
      <c r="J1" s="23"/>
    </row>
    <row r="2" spans="1:10" ht="30" customHeight="1" x14ac:dyDescent="0.2">
      <c r="A2" s="24" t="s">
        <v>685</v>
      </c>
      <c r="B2" s="25"/>
      <c r="C2" s="25"/>
      <c r="D2" s="25"/>
      <c r="E2" s="25"/>
      <c r="F2" s="25"/>
      <c r="G2" s="25"/>
      <c r="H2" s="25"/>
      <c r="I2" s="25"/>
      <c r="J2" s="26"/>
    </row>
    <row r="3" spans="1:10" ht="30" customHeight="1" x14ac:dyDescent="0.2">
      <c r="A3" s="27"/>
      <c r="B3" s="28"/>
      <c r="C3" s="28"/>
      <c r="D3" s="28"/>
      <c r="E3" s="28"/>
      <c r="F3" s="28"/>
      <c r="G3" s="28"/>
      <c r="H3" s="28"/>
      <c r="I3" s="28"/>
      <c r="J3" s="29"/>
    </row>
    <row r="4" spans="1:10" ht="30" customHeight="1" x14ac:dyDescent="0.2">
      <c r="A4" s="13"/>
      <c r="B4" s="13"/>
      <c r="C4" s="13"/>
      <c r="D4" s="13"/>
      <c r="E4" s="13"/>
      <c r="F4" s="13"/>
      <c r="G4" s="13"/>
      <c r="H4" s="13"/>
      <c r="I4" s="13"/>
      <c r="J4" s="13"/>
    </row>
    <row r="5" spans="1:10" ht="30" customHeight="1" x14ac:dyDescent="0.2">
      <c r="A5" s="22" t="s">
        <v>686</v>
      </c>
      <c r="B5" s="23"/>
      <c r="C5" s="23"/>
      <c r="D5" s="23"/>
      <c r="E5" s="23"/>
      <c r="F5" s="23"/>
      <c r="G5" s="23"/>
      <c r="H5" s="23"/>
      <c r="I5" s="23"/>
      <c r="J5" s="23"/>
    </row>
    <row r="6" spans="1:10" ht="30" customHeight="1" x14ac:dyDescent="0.2">
      <c r="A6" s="11" t="s">
        <v>687</v>
      </c>
      <c r="B6" s="11" t="s">
        <v>688</v>
      </c>
      <c r="C6" s="11" t="s">
        <v>689</v>
      </c>
      <c r="D6" s="11" t="s">
        <v>690</v>
      </c>
      <c r="E6" s="11" t="s">
        <v>691</v>
      </c>
      <c r="F6" s="11" t="s">
        <v>692</v>
      </c>
      <c r="G6" s="11" t="s">
        <v>693</v>
      </c>
      <c r="H6" s="11" t="s">
        <v>694</v>
      </c>
      <c r="I6" s="13"/>
      <c r="J6" s="13"/>
    </row>
    <row r="7" spans="1:10" ht="30" customHeight="1" x14ac:dyDescent="0.2">
      <c r="A7" s="19" t="s">
        <v>695</v>
      </c>
      <c r="B7" s="19" t="s">
        <v>696</v>
      </c>
      <c r="C7" s="19" t="s">
        <v>697</v>
      </c>
      <c r="D7" s="19" t="s">
        <v>698</v>
      </c>
      <c r="E7" s="19" t="s">
        <v>699</v>
      </c>
      <c r="F7" s="19" t="s">
        <v>700</v>
      </c>
      <c r="G7" s="19" t="s">
        <v>701</v>
      </c>
      <c r="H7" s="19" t="s">
        <v>702</v>
      </c>
      <c r="I7" s="13"/>
      <c r="J7" s="13"/>
    </row>
    <row r="8" spans="1:10" ht="30" customHeight="1" x14ac:dyDescent="0.2">
      <c r="A8" s="20" t="s">
        <v>703</v>
      </c>
      <c r="B8" s="20" t="s">
        <v>696</v>
      </c>
      <c r="C8" s="20" t="s">
        <v>704</v>
      </c>
      <c r="D8" s="20" t="s">
        <v>705</v>
      </c>
      <c r="E8" s="20" t="s">
        <v>699</v>
      </c>
      <c r="F8" s="20" t="s">
        <v>706</v>
      </c>
      <c r="G8" s="20" t="s">
        <v>707</v>
      </c>
      <c r="H8" s="20" t="s">
        <v>708</v>
      </c>
      <c r="I8" s="13"/>
      <c r="J8" s="13"/>
    </row>
    <row r="9" spans="1:10" ht="30" customHeight="1" x14ac:dyDescent="0.2">
      <c r="A9" s="19" t="s">
        <v>709</v>
      </c>
      <c r="B9" s="19" t="s">
        <v>710</v>
      </c>
      <c r="C9" s="19" t="s">
        <v>704</v>
      </c>
      <c r="D9" s="19" t="s">
        <v>711</v>
      </c>
      <c r="E9" s="19" t="s">
        <v>699</v>
      </c>
      <c r="F9" s="19" t="s">
        <v>712</v>
      </c>
      <c r="G9" s="19" t="s">
        <v>713</v>
      </c>
      <c r="H9" s="19" t="s">
        <v>714</v>
      </c>
      <c r="I9" s="13"/>
      <c r="J9" s="13"/>
    </row>
    <row r="10" spans="1:10" ht="30" customHeight="1" x14ac:dyDescent="0.2">
      <c r="A10" s="20" t="s">
        <v>715</v>
      </c>
      <c r="B10" s="20" t="s">
        <v>696</v>
      </c>
      <c r="C10" s="20" t="s">
        <v>704</v>
      </c>
      <c r="D10" s="20" t="s">
        <v>716</v>
      </c>
      <c r="E10" s="20" t="s">
        <v>699</v>
      </c>
      <c r="F10" s="20" t="s">
        <v>717</v>
      </c>
      <c r="G10" s="20" t="s">
        <v>718</v>
      </c>
      <c r="H10" s="20" t="s">
        <v>708</v>
      </c>
      <c r="I10" s="13"/>
      <c r="J10" s="13"/>
    </row>
    <row r="11" spans="1:10" ht="30" customHeight="1" x14ac:dyDescent="0.2">
      <c r="A11" s="13"/>
      <c r="B11" s="13"/>
      <c r="C11" s="13"/>
      <c r="D11" s="13"/>
      <c r="E11" s="13"/>
      <c r="F11" s="13"/>
      <c r="G11" s="13"/>
      <c r="H11" s="13"/>
      <c r="I11" s="13"/>
      <c r="J11" s="13"/>
    </row>
    <row r="12" spans="1:10" ht="30" customHeight="1" x14ac:dyDescent="0.2">
      <c r="A12" s="22" t="s">
        <v>719</v>
      </c>
      <c r="B12" s="23"/>
      <c r="C12" s="23"/>
      <c r="D12" s="23"/>
      <c r="E12" s="23"/>
      <c r="F12" s="23"/>
      <c r="G12" s="23"/>
      <c r="H12" s="23"/>
      <c r="I12" s="23"/>
      <c r="J12" s="23"/>
    </row>
    <row r="13" spans="1:10" ht="30" customHeight="1" x14ac:dyDescent="0.2">
      <c r="A13" s="11" t="s">
        <v>687</v>
      </c>
      <c r="B13" s="11" t="s">
        <v>688</v>
      </c>
      <c r="C13" s="11" t="s">
        <v>689</v>
      </c>
      <c r="D13" s="11" t="s">
        <v>690</v>
      </c>
      <c r="E13" s="11" t="s">
        <v>720</v>
      </c>
      <c r="F13" s="11" t="s">
        <v>692</v>
      </c>
      <c r="G13" s="11" t="s">
        <v>693</v>
      </c>
      <c r="H13" s="11" t="s">
        <v>721</v>
      </c>
      <c r="I13" s="13"/>
      <c r="J13" s="13"/>
    </row>
    <row r="14" spans="1:10" ht="30" customHeight="1" x14ac:dyDescent="0.2">
      <c r="A14" s="20" t="s">
        <v>644</v>
      </c>
      <c r="B14" s="20" t="s">
        <v>696</v>
      </c>
      <c r="C14" s="20" t="s">
        <v>704</v>
      </c>
      <c r="D14" s="20" t="s">
        <v>722</v>
      </c>
      <c r="E14" s="20" t="s">
        <v>723</v>
      </c>
      <c r="F14" s="20" t="s">
        <v>724</v>
      </c>
      <c r="G14" s="20" t="s">
        <v>725</v>
      </c>
      <c r="H14" s="20" t="s">
        <v>726</v>
      </c>
      <c r="I14" s="13"/>
      <c r="J14" s="13"/>
    </row>
    <row r="15" spans="1:10" ht="30" customHeight="1" x14ac:dyDescent="0.2">
      <c r="A15" s="19" t="s">
        <v>727</v>
      </c>
      <c r="B15" s="19" t="s">
        <v>710</v>
      </c>
      <c r="C15" s="19" t="s">
        <v>704</v>
      </c>
      <c r="D15" s="19" t="s">
        <v>728</v>
      </c>
      <c r="E15" s="19" t="s">
        <v>699</v>
      </c>
      <c r="F15" s="19" t="s">
        <v>729</v>
      </c>
      <c r="G15" s="19" t="s">
        <v>730</v>
      </c>
      <c r="H15" s="19" t="s">
        <v>726</v>
      </c>
      <c r="I15" s="13"/>
      <c r="J15" s="13"/>
    </row>
    <row r="16" spans="1:10" ht="30" customHeight="1" x14ac:dyDescent="0.2">
      <c r="A16" s="13"/>
      <c r="B16" s="13"/>
      <c r="C16" s="13"/>
      <c r="D16" s="13"/>
      <c r="E16" s="13"/>
      <c r="F16" s="13"/>
      <c r="G16" s="13"/>
      <c r="H16" s="13"/>
      <c r="I16" s="13"/>
      <c r="J16" s="13"/>
    </row>
    <row r="17" spans="1:10" ht="30" customHeight="1" x14ac:dyDescent="0.2">
      <c r="A17" s="22" t="s">
        <v>731</v>
      </c>
      <c r="B17" s="23"/>
      <c r="C17" s="23"/>
      <c r="D17" s="23"/>
      <c r="E17" s="23"/>
      <c r="F17" s="23"/>
      <c r="G17" s="23"/>
      <c r="H17" s="23"/>
      <c r="I17" s="23"/>
      <c r="J17" s="23"/>
    </row>
    <row r="18" spans="1:10" ht="30" customHeight="1" x14ac:dyDescent="0.2">
      <c r="A18" s="11" t="s">
        <v>687</v>
      </c>
      <c r="B18" s="11" t="s">
        <v>542</v>
      </c>
      <c r="C18" s="11" t="s">
        <v>689</v>
      </c>
      <c r="D18" s="11" t="s">
        <v>690</v>
      </c>
      <c r="E18" s="11" t="s">
        <v>720</v>
      </c>
      <c r="F18" s="11" t="s">
        <v>692</v>
      </c>
      <c r="G18" s="11" t="s">
        <v>693</v>
      </c>
      <c r="H18" s="11" t="s">
        <v>721</v>
      </c>
      <c r="I18" s="13"/>
      <c r="J18" s="13"/>
    </row>
    <row r="19" spans="1:10" ht="30" customHeight="1" x14ac:dyDescent="0.2">
      <c r="A19" s="19" t="s">
        <v>695</v>
      </c>
      <c r="B19" s="19" t="s">
        <v>732</v>
      </c>
      <c r="C19" s="19" t="s">
        <v>733</v>
      </c>
      <c r="D19" s="19" t="s">
        <v>734</v>
      </c>
      <c r="E19" s="19" t="s">
        <v>699</v>
      </c>
      <c r="F19" s="19" t="s">
        <v>735</v>
      </c>
      <c r="G19" s="19" t="s">
        <v>736</v>
      </c>
      <c r="H19" s="19" t="s">
        <v>737</v>
      </c>
      <c r="I19" s="13"/>
      <c r="J19" s="13"/>
    </row>
    <row r="20" spans="1:10" ht="30" customHeight="1" x14ac:dyDescent="0.2">
      <c r="A20" s="20" t="s">
        <v>703</v>
      </c>
      <c r="B20" s="20" t="s">
        <v>732</v>
      </c>
      <c r="C20" s="20" t="s">
        <v>733</v>
      </c>
      <c r="D20" s="20" t="s">
        <v>738</v>
      </c>
      <c r="E20" s="20" t="s">
        <v>699</v>
      </c>
      <c r="F20" s="20" t="s">
        <v>739</v>
      </c>
      <c r="G20" s="20" t="s">
        <v>740</v>
      </c>
      <c r="H20" s="20" t="s">
        <v>737</v>
      </c>
      <c r="I20" s="13"/>
      <c r="J20" s="13"/>
    </row>
    <row r="21" spans="1:10" ht="30" customHeight="1" x14ac:dyDescent="0.2">
      <c r="A21" s="19" t="s">
        <v>709</v>
      </c>
      <c r="B21" s="19" t="s">
        <v>741</v>
      </c>
      <c r="C21" s="19" t="s">
        <v>742</v>
      </c>
      <c r="D21" s="19" t="s">
        <v>743</v>
      </c>
      <c r="E21" s="19" t="s">
        <v>699</v>
      </c>
      <c r="F21" s="19" t="s">
        <v>744</v>
      </c>
      <c r="G21" s="19" t="s">
        <v>745</v>
      </c>
      <c r="H21" s="19" t="s">
        <v>746</v>
      </c>
      <c r="I21" s="13"/>
      <c r="J21" s="13"/>
    </row>
    <row r="22" spans="1:10" ht="30" customHeight="1" x14ac:dyDescent="0.2">
      <c r="A22" s="20" t="s">
        <v>715</v>
      </c>
      <c r="B22" s="20" t="s">
        <v>732</v>
      </c>
      <c r="C22" s="20" t="s">
        <v>742</v>
      </c>
      <c r="D22" s="20" t="s">
        <v>747</v>
      </c>
      <c r="E22" s="20" t="s">
        <v>699</v>
      </c>
      <c r="F22" s="20" t="s">
        <v>748</v>
      </c>
      <c r="G22" s="20" t="s">
        <v>749</v>
      </c>
      <c r="H22" s="20" t="s">
        <v>750</v>
      </c>
      <c r="I22" s="13"/>
      <c r="J22" s="13"/>
    </row>
    <row r="23" spans="1:10" ht="30" customHeight="1" x14ac:dyDescent="0.2">
      <c r="A23" s="13"/>
      <c r="B23" s="13"/>
      <c r="C23" s="13"/>
      <c r="D23" s="13"/>
      <c r="E23" s="13"/>
      <c r="F23" s="13"/>
      <c r="G23" s="13"/>
      <c r="H23" s="13"/>
      <c r="I23" s="13"/>
      <c r="J23" s="13"/>
    </row>
    <row r="24" spans="1:10" ht="30" customHeight="1" x14ac:dyDescent="0.2">
      <c r="A24" s="22" t="s">
        <v>751</v>
      </c>
      <c r="B24" s="23"/>
      <c r="C24" s="23"/>
      <c r="D24" s="23"/>
      <c r="E24" s="23"/>
      <c r="F24" s="23"/>
      <c r="G24" s="23"/>
      <c r="H24" s="23"/>
      <c r="I24" s="23"/>
      <c r="J24" s="23"/>
    </row>
    <row r="25" spans="1:10" ht="30" customHeight="1" x14ac:dyDescent="0.2">
      <c r="A25" s="11" t="s">
        <v>687</v>
      </c>
      <c r="B25" s="11" t="s">
        <v>752</v>
      </c>
      <c r="C25" s="11" t="s">
        <v>753</v>
      </c>
      <c r="D25" s="13"/>
      <c r="E25" s="13"/>
      <c r="F25" s="13"/>
      <c r="G25" s="13"/>
      <c r="H25" s="13"/>
      <c r="I25" s="13"/>
      <c r="J25" s="13"/>
    </row>
    <row r="26" spans="1:10" ht="30" customHeight="1" x14ac:dyDescent="0.2">
      <c r="A26" s="20" t="s">
        <v>754</v>
      </c>
      <c r="B26" s="20" t="s">
        <v>755</v>
      </c>
      <c r="C26" s="20" t="s">
        <v>756</v>
      </c>
      <c r="D26" s="13"/>
      <c r="E26" s="13"/>
      <c r="F26" s="13"/>
      <c r="G26" s="13"/>
      <c r="H26" s="13"/>
      <c r="I26" s="13"/>
      <c r="J26" s="13"/>
    </row>
    <row r="27" spans="1:10" ht="30" customHeight="1" x14ac:dyDescent="0.2">
      <c r="A27" s="19" t="s">
        <v>140</v>
      </c>
      <c r="B27" s="19" t="s">
        <v>757</v>
      </c>
      <c r="C27" s="19" t="s">
        <v>756</v>
      </c>
      <c r="D27" s="13"/>
      <c r="E27" s="13"/>
      <c r="F27" s="13"/>
      <c r="G27" s="13"/>
      <c r="H27" s="13"/>
      <c r="I27" s="13"/>
      <c r="J27" s="13"/>
    </row>
    <row r="28" spans="1:10" ht="30" customHeight="1" x14ac:dyDescent="0.2">
      <c r="A28" s="20" t="s">
        <v>142</v>
      </c>
      <c r="B28" s="20" t="s">
        <v>758</v>
      </c>
      <c r="C28" s="20" t="s">
        <v>756</v>
      </c>
      <c r="D28" s="13"/>
      <c r="E28" s="13"/>
      <c r="F28" s="13"/>
      <c r="G28" s="13"/>
      <c r="H28" s="13"/>
      <c r="I28" s="13"/>
      <c r="J28" s="13"/>
    </row>
    <row r="29" spans="1:10" ht="30" customHeight="1" x14ac:dyDescent="0.2">
      <c r="A29" s="19" t="s">
        <v>715</v>
      </c>
      <c r="B29" s="19" t="s">
        <v>759</v>
      </c>
      <c r="C29" s="19" t="s">
        <v>756</v>
      </c>
      <c r="D29" s="13"/>
      <c r="E29" s="13"/>
      <c r="F29" s="13"/>
      <c r="G29" s="13"/>
      <c r="H29" s="13"/>
      <c r="I29" s="13"/>
      <c r="J29" s="13"/>
    </row>
    <row r="30" spans="1:10" ht="30" customHeight="1" x14ac:dyDescent="0.2">
      <c r="A30" s="13"/>
      <c r="B30" s="13"/>
      <c r="C30" s="13"/>
      <c r="D30" s="13"/>
      <c r="E30" s="13"/>
      <c r="F30" s="13"/>
      <c r="G30" s="13"/>
      <c r="H30" s="13"/>
      <c r="I30" s="13"/>
      <c r="J30" s="13"/>
    </row>
    <row r="31" spans="1:10" ht="18" customHeight="1" x14ac:dyDescent="0.2">
      <c r="A31" s="13"/>
      <c r="B31" s="13"/>
      <c r="C31" s="13"/>
      <c r="D31" s="13"/>
      <c r="E31" s="13"/>
      <c r="F31" s="13"/>
      <c r="G31" s="13"/>
      <c r="H31" s="13"/>
      <c r="I31" s="13"/>
      <c r="J31" s="13"/>
    </row>
    <row r="32" spans="1:10" ht="18" customHeight="1" x14ac:dyDescent="0.2">
      <c r="A32" s="13"/>
      <c r="B32" s="13"/>
      <c r="C32" s="13"/>
      <c r="D32" s="13"/>
      <c r="E32" s="13"/>
      <c r="F32" s="13"/>
      <c r="G32" s="13"/>
      <c r="H32" s="13"/>
      <c r="I32" s="13"/>
      <c r="J32" s="13"/>
    </row>
    <row r="33" spans="1:10" ht="18" customHeight="1" x14ac:dyDescent="0.2">
      <c r="A33" s="13"/>
      <c r="B33" s="13"/>
      <c r="C33" s="13"/>
      <c r="D33" s="13"/>
      <c r="E33" s="13"/>
      <c r="F33" s="13"/>
      <c r="G33" s="13"/>
      <c r="H33" s="13"/>
      <c r="I33" s="13"/>
      <c r="J33" s="13"/>
    </row>
    <row r="34" spans="1:10" ht="18" customHeight="1" x14ac:dyDescent="0.2">
      <c r="A34" s="13"/>
      <c r="B34" s="13"/>
      <c r="C34" s="13"/>
      <c r="D34" s="13"/>
      <c r="E34" s="13"/>
      <c r="F34" s="13"/>
      <c r="G34" s="13"/>
      <c r="H34" s="13"/>
      <c r="I34" s="13"/>
      <c r="J34" s="13"/>
    </row>
    <row r="35" spans="1:10" ht="18" customHeight="1" x14ac:dyDescent="0.2">
      <c r="A35" s="13"/>
      <c r="B35" s="13"/>
      <c r="C35" s="13"/>
      <c r="D35" s="13"/>
      <c r="E35" s="13"/>
      <c r="F35" s="13"/>
      <c r="G35" s="13"/>
      <c r="H35" s="13"/>
      <c r="I35" s="13"/>
      <c r="J35" s="13"/>
    </row>
    <row r="36" spans="1:10" ht="18" customHeight="1" x14ac:dyDescent="0.2">
      <c r="A36" s="13"/>
      <c r="B36" s="13"/>
      <c r="C36" s="13"/>
      <c r="D36" s="13"/>
      <c r="E36" s="13"/>
      <c r="F36" s="13"/>
      <c r="G36" s="13"/>
      <c r="H36" s="13"/>
      <c r="I36" s="13"/>
      <c r="J36" s="13"/>
    </row>
    <row r="37" spans="1:10" ht="18" customHeight="1" x14ac:dyDescent="0.2">
      <c r="A37" s="13"/>
      <c r="B37" s="13"/>
      <c r="C37" s="13"/>
      <c r="D37" s="13"/>
      <c r="E37" s="13"/>
      <c r="F37" s="13"/>
      <c r="G37" s="13"/>
      <c r="H37" s="13"/>
      <c r="I37" s="13"/>
      <c r="J37" s="13"/>
    </row>
    <row r="38" spans="1:10" ht="18" customHeight="1" x14ac:dyDescent="0.2">
      <c r="A38" s="13"/>
      <c r="B38" s="13"/>
      <c r="C38" s="13"/>
      <c r="D38" s="13"/>
      <c r="E38" s="13"/>
      <c r="F38" s="13"/>
      <c r="G38" s="13"/>
      <c r="H38" s="13"/>
      <c r="I38" s="13"/>
      <c r="J38" s="13"/>
    </row>
    <row r="39" spans="1:10" ht="18" customHeight="1" x14ac:dyDescent="0.2">
      <c r="A39" s="13"/>
      <c r="B39" s="13"/>
      <c r="C39" s="13"/>
      <c r="D39" s="13"/>
      <c r="E39" s="13"/>
      <c r="F39" s="13"/>
      <c r="G39" s="13"/>
      <c r="H39" s="13"/>
      <c r="I39" s="13"/>
      <c r="J39" s="13"/>
    </row>
    <row r="40" spans="1:10" ht="18" customHeight="1" x14ac:dyDescent="0.2">
      <c r="A40" s="13"/>
      <c r="B40" s="13"/>
      <c r="C40" s="13"/>
      <c r="D40" s="13"/>
      <c r="E40" s="13"/>
      <c r="F40" s="13"/>
      <c r="G40" s="13"/>
      <c r="H40" s="13"/>
      <c r="I40" s="13"/>
      <c r="J40" s="13"/>
    </row>
    <row r="41" spans="1:10" ht="18" customHeight="1" x14ac:dyDescent="0.2">
      <c r="A41" s="13"/>
      <c r="B41" s="13"/>
      <c r="C41" s="13"/>
      <c r="D41" s="13"/>
      <c r="E41" s="13"/>
      <c r="F41" s="13"/>
      <c r="G41" s="13"/>
      <c r="H41" s="13"/>
      <c r="I41" s="13"/>
      <c r="J41" s="13"/>
    </row>
    <row r="42" spans="1:10" ht="18" customHeight="1" x14ac:dyDescent="0.2">
      <c r="A42" s="13"/>
      <c r="B42" s="13"/>
      <c r="C42" s="13"/>
      <c r="D42" s="13"/>
      <c r="E42" s="13"/>
      <c r="F42" s="13"/>
      <c r="G42" s="13"/>
      <c r="H42" s="13"/>
      <c r="I42" s="13"/>
      <c r="J42" s="13"/>
    </row>
    <row r="43" spans="1:10" ht="18" customHeight="1" x14ac:dyDescent="0.2">
      <c r="A43" s="13"/>
      <c r="B43" s="13"/>
      <c r="C43" s="13"/>
      <c r="D43" s="13"/>
      <c r="E43" s="13"/>
      <c r="F43" s="13"/>
      <c r="G43" s="13"/>
      <c r="H43" s="13"/>
      <c r="I43" s="13"/>
      <c r="J43" s="13"/>
    </row>
    <row r="44" spans="1:10" ht="18" customHeight="1" x14ac:dyDescent="0.2">
      <c r="A44" s="13"/>
      <c r="B44" s="13"/>
      <c r="C44" s="13"/>
      <c r="D44" s="13"/>
      <c r="E44" s="13"/>
      <c r="F44" s="13"/>
      <c r="G44" s="13"/>
      <c r="H44" s="13"/>
      <c r="I44" s="13"/>
      <c r="J44" s="13"/>
    </row>
    <row r="45" spans="1:10" ht="18" customHeight="1" x14ac:dyDescent="0.2">
      <c r="A45" s="13"/>
      <c r="B45" s="13"/>
      <c r="C45" s="13"/>
      <c r="D45" s="13"/>
      <c r="E45" s="13"/>
      <c r="F45" s="13"/>
      <c r="G45" s="13"/>
      <c r="H45" s="13"/>
      <c r="I45" s="13"/>
      <c r="J45" s="13"/>
    </row>
    <row r="46" spans="1:10" ht="18" customHeight="1" x14ac:dyDescent="0.2">
      <c r="A46" s="13"/>
      <c r="B46" s="13"/>
      <c r="C46" s="13"/>
      <c r="D46" s="13"/>
      <c r="E46" s="13"/>
      <c r="F46" s="13"/>
      <c r="G46" s="13"/>
      <c r="H46" s="13"/>
      <c r="I46" s="13"/>
      <c r="J46" s="13"/>
    </row>
    <row r="47" spans="1:10" ht="18" customHeight="1" x14ac:dyDescent="0.2">
      <c r="A47" s="13"/>
      <c r="B47" s="13"/>
      <c r="C47" s="13"/>
      <c r="D47" s="13"/>
      <c r="E47" s="13"/>
      <c r="F47" s="13"/>
      <c r="G47" s="13"/>
      <c r="H47" s="13"/>
      <c r="I47" s="13"/>
      <c r="J47" s="13"/>
    </row>
    <row r="48" spans="1:10" ht="18" customHeight="1" x14ac:dyDescent="0.2">
      <c r="A48" s="13"/>
      <c r="B48" s="13"/>
      <c r="C48" s="13"/>
      <c r="D48" s="13"/>
      <c r="E48" s="13"/>
      <c r="F48" s="13"/>
      <c r="G48" s="13"/>
      <c r="H48" s="13"/>
      <c r="I48" s="13"/>
      <c r="J48" s="13"/>
    </row>
    <row r="49" spans="1:10" ht="18" customHeight="1" x14ac:dyDescent="0.2">
      <c r="A49" s="13"/>
      <c r="B49" s="13"/>
      <c r="C49" s="13"/>
      <c r="D49" s="13"/>
      <c r="E49" s="13"/>
      <c r="F49" s="13"/>
      <c r="G49" s="13"/>
      <c r="H49" s="13"/>
      <c r="I49" s="13"/>
      <c r="J49" s="13"/>
    </row>
    <row r="50" spans="1:10" ht="18" customHeight="1" x14ac:dyDescent="0.2">
      <c r="A50" s="13"/>
      <c r="B50" s="13"/>
      <c r="C50" s="13"/>
      <c r="D50" s="13"/>
      <c r="E50" s="13"/>
      <c r="F50" s="13"/>
      <c r="G50" s="13"/>
      <c r="H50" s="13"/>
      <c r="I50" s="13"/>
      <c r="J50" s="13"/>
    </row>
    <row r="51" spans="1:10" ht="18" customHeight="1" x14ac:dyDescent="0.2">
      <c r="A51" s="13"/>
      <c r="B51" s="13"/>
      <c r="C51" s="13"/>
      <c r="D51" s="13"/>
      <c r="E51" s="13"/>
      <c r="F51" s="13"/>
      <c r="G51" s="13"/>
      <c r="H51" s="13"/>
      <c r="I51" s="13"/>
      <c r="J51" s="13"/>
    </row>
    <row r="52" spans="1:10" ht="18" customHeight="1" x14ac:dyDescent="0.2">
      <c r="A52" s="13"/>
      <c r="B52" s="13"/>
      <c r="C52" s="13"/>
      <c r="D52" s="13"/>
      <c r="E52" s="13"/>
      <c r="F52" s="13"/>
      <c r="G52" s="13"/>
      <c r="H52" s="13"/>
      <c r="I52" s="13"/>
      <c r="J52" s="13"/>
    </row>
    <row r="53" spans="1:10" ht="18" customHeight="1" x14ac:dyDescent="0.2">
      <c r="A53" s="13"/>
      <c r="B53" s="13"/>
      <c r="C53" s="13"/>
      <c r="D53" s="13"/>
      <c r="E53" s="13"/>
      <c r="F53" s="13"/>
      <c r="G53" s="13"/>
      <c r="H53" s="13"/>
      <c r="I53" s="13"/>
      <c r="J53" s="13"/>
    </row>
    <row r="54" spans="1:10" ht="18" customHeight="1" x14ac:dyDescent="0.2">
      <c r="A54" s="13"/>
      <c r="B54" s="13"/>
      <c r="C54" s="13"/>
      <c r="D54" s="13"/>
      <c r="E54" s="13"/>
      <c r="F54" s="13"/>
      <c r="G54" s="13"/>
      <c r="H54" s="13"/>
      <c r="I54" s="13"/>
      <c r="J54" s="13"/>
    </row>
    <row r="55" spans="1:10" ht="18" customHeight="1" x14ac:dyDescent="0.2">
      <c r="A55" s="13"/>
      <c r="B55" s="13"/>
      <c r="C55" s="13"/>
      <c r="D55" s="13"/>
      <c r="E55" s="13"/>
      <c r="F55" s="13"/>
      <c r="G55" s="13"/>
      <c r="H55" s="13"/>
      <c r="I55" s="13"/>
      <c r="J55" s="13"/>
    </row>
    <row r="56" spans="1:10" ht="18" customHeight="1" x14ac:dyDescent="0.2">
      <c r="A56" s="13"/>
      <c r="B56" s="13"/>
      <c r="C56" s="13"/>
      <c r="D56" s="13"/>
      <c r="E56" s="13"/>
      <c r="F56" s="13"/>
      <c r="G56" s="13"/>
      <c r="H56" s="13"/>
      <c r="I56" s="13"/>
      <c r="J56" s="13"/>
    </row>
    <row r="57" spans="1:10" ht="18" customHeight="1" x14ac:dyDescent="0.2">
      <c r="A57" s="13"/>
      <c r="B57" s="13"/>
      <c r="C57" s="13"/>
      <c r="D57" s="13"/>
      <c r="E57" s="13"/>
      <c r="F57" s="13"/>
      <c r="G57" s="13"/>
      <c r="H57" s="13"/>
      <c r="I57" s="13"/>
      <c r="J57" s="13"/>
    </row>
    <row r="58" spans="1:10" ht="18" customHeight="1" x14ac:dyDescent="0.2">
      <c r="A58" s="13"/>
      <c r="B58" s="13"/>
      <c r="C58" s="13"/>
      <c r="D58" s="13"/>
      <c r="E58" s="13"/>
      <c r="F58" s="13"/>
      <c r="G58" s="13"/>
      <c r="H58" s="13"/>
      <c r="I58" s="13"/>
      <c r="J58" s="13"/>
    </row>
    <row r="59" spans="1:10" ht="18" customHeight="1" x14ac:dyDescent="0.2">
      <c r="A59" s="13"/>
      <c r="B59" s="13"/>
      <c r="C59" s="13"/>
      <c r="D59" s="13"/>
      <c r="E59" s="13"/>
      <c r="F59" s="13"/>
      <c r="G59" s="13"/>
      <c r="H59" s="13"/>
      <c r="I59" s="13"/>
      <c r="J59" s="13"/>
    </row>
    <row r="60" spans="1:10" ht="18" customHeight="1" x14ac:dyDescent="0.2">
      <c r="A60" s="13"/>
      <c r="B60" s="13"/>
      <c r="C60" s="13"/>
      <c r="D60" s="13"/>
      <c r="E60" s="13"/>
      <c r="F60" s="13"/>
      <c r="G60" s="13"/>
      <c r="H60" s="13"/>
      <c r="I60" s="13"/>
      <c r="J60" s="13"/>
    </row>
    <row r="61" spans="1:10" ht="18" customHeight="1" x14ac:dyDescent="0.2">
      <c r="A61" s="13"/>
      <c r="B61" s="13"/>
      <c r="C61" s="13"/>
      <c r="D61" s="13"/>
      <c r="E61" s="13"/>
      <c r="F61" s="13"/>
      <c r="G61" s="13"/>
      <c r="H61" s="13"/>
      <c r="I61" s="13"/>
      <c r="J61" s="13"/>
    </row>
    <row r="62" spans="1:10" ht="18" customHeight="1" x14ac:dyDescent="0.2">
      <c r="A62" s="13"/>
      <c r="B62" s="13"/>
      <c r="C62" s="13"/>
      <c r="D62" s="13"/>
      <c r="E62" s="13"/>
      <c r="F62" s="13"/>
      <c r="G62" s="13"/>
      <c r="H62" s="13"/>
      <c r="I62" s="13"/>
      <c r="J62" s="13"/>
    </row>
    <row r="63" spans="1:10" ht="18" customHeight="1" x14ac:dyDescent="0.2">
      <c r="A63" s="13"/>
      <c r="B63" s="13"/>
      <c r="C63" s="13"/>
      <c r="D63" s="13"/>
      <c r="E63" s="13"/>
      <c r="F63" s="13"/>
      <c r="G63" s="13"/>
      <c r="H63" s="13"/>
      <c r="I63" s="13"/>
      <c r="J63" s="13"/>
    </row>
    <row r="64" spans="1:10" ht="18" customHeight="1" x14ac:dyDescent="0.2">
      <c r="A64" s="13"/>
      <c r="B64" s="13"/>
      <c r="C64" s="13"/>
      <c r="D64" s="13"/>
      <c r="E64" s="13"/>
      <c r="F64" s="13"/>
      <c r="G64" s="13"/>
      <c r="H64" s="13"/>
      <c r="I64" s="13"/>
      <c r="J64" s="13"/>
    </row>
    <row r="65" spans="1:10" ht="18" customHeight="1" x14ac:dyDescent="0.2">
      <c r="A65" s="13"/>
      <c r="B65" s="13"/>
      <c r="C65" s="13"/>
      <c r="D65" s="13"/>
      <c r="E65" s="13"/>
      <c r="F65" s="13"/>
      <c r="G65" s="13"/>
      <c r="H65" s="13"/>
      <c r="I65" s="13"/>
      <c r="J65" s="13"/>
    </row>
    <row r="66" spans="1:10" ht="18" customHeight="1" x14ac:dyDescent="0.2">
      <c r="A66" s="13"/>
      <c r="B66" s="13"/>
      <c r="C66" s="13"/>
      <c r="D66" s="13"/>
      <c r="E66" s="13"/>
      <c r="F66" s="13"/>
      <c r="G66" s="13"/>
      <c r="H66" s="13"/>
      <c r="I66" s="13"/>
      <c r="J66" s="13"/>
    </row>
    <row r="67" spans="1:10" ht="18" customHeight="1" x14ac:dyDescent="0.2">
      <c r="A67" s="13"/>
      <c r="B67" s="13"/>
      <c r="C67" s="13"/>
      <c r="D67" s="13"/>
      <c r="E67" s="13"/>
      <c r="F67" s="13"/>
      <c r="G67" s="13"/>
      <c r="H67" s="13"/>
      <c r="I67" s="13"/>
      <c r="J67" s="13"/>
    </row>
    <row r="68" spans="1:10" ht="18" customHeight="1" x14ac:dyDescent="0.2">
      <c r="A68" s="13"/>
      <c r="B68" s="13"/>
      <c r="C68" s="13"/>
      <c r="D68" s="13"/>
      <c r="E68" s="13"/>
      <c r="F68" s="13"/>
      <c r="G68" s="13"/>
      <c r="H68" s="13"/>
      <c r="I68" s="13"/>
      <c r="J68" s="13"/>
    </row>
    <row r="69" spans="1:10" ht="18" customHeight="1" x14ac:dyDescent="0.2">
      <c r="A69" s="13"/>
      <c r="B69" s="13"/>
      <c r="C69" s="13"/>
      <c r="D69" s="13"/>
      <c r="E69" s="13"/>
      <c r="F69" s="13"/>
      <c r="G69" s="13"/>
      <c r="H69" s="13"/>
      <c r="I69" s="13"/>
      <c r="J69" s="13"/>
    </row>
    <row r="70" spans="1:10" ht="18" customHeight="1" x14ac:dyDescent="0.2">
      <c r="A70" s="13"/>
      <c r="B70" s="13"/>
      <c r="C70" s="13"/>
      <c r="D70" s="13"/>
      <c r="E70" s="13"/>
      <c r="F70" s="13"/>
      <c r="G70" s="13"/>
      <c r="H70" s="13"/>
      <c r="I70" s="13"/>
      <c r="J70" s="13"/>
    </row>
    <row r="71" spans="1:10" ht="18" customHeight="1" x14ac:dyDescent="0.2">
      <c r="A71" s="13"/>
      <c r="B71" s="13"/>
      <c r="C71" s="13"/>
      <c r="D71" s="13"/>
      <c r="E71" s="13"/>
      <c r="F71" s="13"/>
      <c r="G71" s="13"/>
      <c r="H71" s="13"/>
      <c r="I71" s="13"/>
      <c r="J71" s="13"/>
    </row>
    <row r="72" spans="1:10" ht="18" customHeight="1" x14ac:dyDescent="0.2">
      <c r="A72" s="13"/>
      <c r="B72" s="13"/>
      <c r="C72" s="13"/>
      <c r="D72" s="13"/>
      <c r="E72" s="13"/>
      <c r="F72" s="13"/>
      <c r="G72" s="13"/>
      <c r="H72" s="13"/>
      <c r="I72" s="13"/>
      <c r="J72" s="13"/>
    </row>
    <row r="73" spans="1:10" ht="18" customHeight="1" x14ac:dyDescent="0.2">
      <c r="A73" s="13"/>
      <c r="B73" s="13"/>
      <c r="C73" s="13"/>
      <c r="D73" s="13"/>
      <c r="E73" s="13"/>
      <c r="F73" s="13"/>
      <c r="G73" s="13"/>
      <c r="H73" s="13"/>
      <c r="I73" s="13"/>
      <c r="J73" s="13"/>
    </row>
    <row r="74" spans="1:10" ht="18" customHeight="1" x14ac:dyDescent="0.2">
      <c r="A74" s="13"/>
      <c r="B74" s="13"/>
      <c r="C74" s="13"/>
      <c r="D74" s="13"/>
      <c r="E74" s="13"/>
      <c r="F74" s="13"/>
      <c r="G74" s="13"/>
      <c r="H74" s="13"/>
      <c r="I74" s="13"/>
      <c r="J74" s="13"/>
    </row>
    <row r="75" spans="1:10" ht="18" customHeight="1" x14ac:dyDescent="0.2">
      <c r="A75" s="13"/>
      <c r="B75" s="13"/>
      <c r="C75" s="13"/>
      <c r="D75" s="13"/>
      <c r="E75" s="13"/>
      <c r="F75" s="13"/>
      <c r="G75" s="13"/>
      <c r="H75" s="13"/>
      <c r="I75" s="13"/>
      <c r="J75" s="13"/>
    </row>
    <row r="76" spans="1:10" ht="18" customHeight="1" x14ac:dyDescent="0.2">
      <c r="A76" s="13"/>
      <c r="B76" s="13"/>
      <c r="C76" s="13"/>
      <c r="D76" s="13"/>
      <c r="E76" s="13"/>
      <c r="F76" s="13"/>
      <c r="G76" s="13"/>
      <c r="H76" s="13"/>
      <c r="I76" s="13"/>
      <c r="J76" s="13"/>
    </row>
    <row r="77" spans="1:10" ht="18" customHeight="1" x14ac:dyDescent="0.2">
      <c r="A77" s="13"/>
      <c r="B77" s="13"/>
      <c r="C77" s="13"/>
      <c r="D77" s="13"/>
      <c r="E77" s="13"/>
      <c r="F77" s="13"/>
      <c r="G77" s="13"/>
      <c r="H77" s="13"/>
      <c r="I77" s="13"/>
      <c r="J77" s="13"/>
    </row>
    <row r="78" spans="1:10" ht="18" customHeight="1" x14ac:dyDescent="0.2">
      <c r="A78" s="13"/>
      <c r="B78" s="13"/>
      <c r="C78" s="13"/>
      <c r="D78" s="13"/>
      <c r="E78" s="13"/>
      <c r="F78" s="13"/>
      <c r="G78" s="13"/>
      <c r="H78" s="13"/>
      <c r="I78" s="13"/>
      <c r="J78" s="13"/>
    </row>
    <row r="79" spans="1:10" ht="18" customHeight="1" x14ac:dyDescent="0.2">
      <c r="A79" s="13"/>
      <c r="B79" s="13"/>
      <c r="C79" s="13"/>
      <c r="D79" s="13"/>
      <c r="E79" s="13"/>
      <c r="F79" s="13"/>
      <c r="G79" s="13"/>
      <c r="H79" s="13"/>
      <c r="I79" s="13"/>
      <c r="J79" s="13"/>
    </row>
    <row r="80" spans="1:10" ht="18" customHeight="1" x14ac:dyDescent="0.2">
      <c r="A80" s="13"/>
      <c r="B80" s="13"/>
      <c r="C80" s="13"/>
      <c r="D80" s="13"/>
      <c r="E80" s="13"/>
      <c r="F80" s="13"/>
      <c r="G80" s="13"/>
      <c r="H80" s="13"/>
      <c r="I80" s="13"/>
      <c r="J80" s="13"/>
    </row>
  </sheetData>
  <mergeCells count="6">
    <mergeCell ref="A1:J1"/>
    <mergeCell ref="A5:J5"/>
    <mergeCell ref="A17:J17"/>
    <mergeCell ref="A12:J12"/>
    <mergeCell ref="A24:J24"/>
    <mergeCell ref="A2:J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D32"/>
  </sheetPr>
  <dimension ref="A1:P5"/>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3" width="34" customWidth="1"/>
    <col min="4" max="4" width="13" customWidth="1"/>
    <col min="5" max="7" width="12" customWidth="1"/>
    <col min="8" max="8" width="14" customWidth="1"/>
    <col min="9" max="11" width="12" customWidth="1"/>
    <col min="13" max="13" width="54" customWidth="1"/>
    <col min="14" max="16" width="22" customWidth="1"/>
  </cols>
  <sheetData>
    <row r="1" spans="1:16" ht="16" customHeight="1" x14ac:dyDescent="0.2">
      <c r="A1" s="1" t="s">
        <v>760</v>
      </c>
      <c r="B1" s="1" t="s">
        <v>761</v>
      </c>
      <c r="C1" s="1" t="s">
        <v>762</v>
      </c>
      <c r="D1" s="1" t="s">
        <v>763</v>
      </c>
      <c r="E1" s="1" t="s">
        <v>764</v>
      </c>
      <c r="F1" s="1" t="s">
        <v>765</v>
      </c>
      <c r="G1" s="1" t="s">
        <v>766</v>
      </c>
      <c r="H1" s="1" t="s">
        <v>767</v>
      </c>
      <c r="I1" s="1" t="s">
        <v>768</v>
      </c>
      <c r="J1" s="1" t="s">
        <v>769</v>
      </c>
      <c r="K1" s="1" t="s">
        <v>770</v>
      </c>
      <c r="M1" s="70" t="s">
        <v>771</v>
      </c>
      <c r="N1" s="58"/>
      <c r="O1" s="58"/>
      <c r="P1" s="59"/>
    </row>
    <row r="2" spans="1:16" ht="42" customHeight="1" x14ac:dyDescent="0.2">
      <c r="A2" s="2" t="s">
        <v>772</v>
      </c>
      <c r="B2" s="2" t="s">
        <v>773</v>
      </c>
      <c r="C2" s="2" t="s">
        <v>774</v>
      </c>
      <c r="D2" s="2">
        <f>COUNT(RQ3_DATA!$C$2:$C$51)</f>
        <v>48</v>
      </c>
      <c r="E2" s="2">
        <f>CORREL(RQ3_DATA!$C$2:$C$51,RQ3_DATA!$G$2:$G$51)</f>
        <v>0.82047836844272559</v>
      </c>
      <c r="F2" s="2">
        <f>E2*SQRT((D2-2)/(1-E2^2))</f>
        <v>9.7340796741522588</v>
      </c>
      <c r="G2" s="2">
        <f>TDIST(ABS(F2),D2-2,2)</f>
        <v>9.5234809250958672E-13</v>
      </c>
      <c r="H2" s="2">
        <f>CORREL(RQ3_DATA!$H$2:$H$51,RQ3_DATA!$L$2:$L$51)</f>
        <v>0.92258469038995072</v>
      </c>
      <c r="I2" s="2">
        <f>H2*SQRT((D2-2)/(1-H2^2))</f>
        <v>16.219183675032649</v>
      </c>
      <c r="J2" s="2">
        <f>TDIST(ABS(I2),D2-2,2)</f>
        <v>1.1857956541641413E-20</v>
      </c>
      <c r="K2" s="2" t="s">
        <v>775</v>
      </c>
      <c r="M2" s="69" t="s">
        <v>776</v>
      </c>
      <c r="N2" s="61"/>
      <c r="O2" s="61"/>
      <c r="P2" s="62"/>
    </row>
    <row r="3" spans="1:16" ht="48" customHeight="1" x14ac:dyDescent="0.2">
      <c r="A3" s="2" t="s">
        <v>777</v>
      </c>
      <c r="B3" s="2" t="s">
        <v>778</v>
      </c>
      <c r="C3" s="2" t="s">
        <v>779</v>
      </c>
      <c r="D3" s="2">
        <f>COUNT(RQ3_DATA!$D$2:$D$51)</f>
        <v>48</v>
      </c>
      <c r="E3" s="2">
        <f>CORREL(RQ3_DATA!$D$2:$D$51,RQ3_DATA!$G$2:$G$51)</f>
        <v>0.81613223423099168</v>
      </c>
      <c r="F3" s="2">
        <f>E3*SQRT((D3-2)/(1-E3^2))</f>
        <v>9.578839894106661</v>
      </c>
      <c r="G3" s="2">
        <f>TDIST(ABS(F3),D3-2,2)</f>
        <v>1.5704812480975497E-12</v>
      </c>
      <c r="H3" s="2">
        <f>CORREL(RQ3_DATA!$I$2:$I$51,RQ3_DATA!$L$2:$L$51)</f>
        <v>0.75122095831182678</v>
      </c>
      <c r="I3" s="2">
        <f>H3*SQRT((D3-2)/(1-H3^2))</f>
        <v>7.719145787342816</v>
      </c>
      <c r="J3" s="2">
        <f>TDIST(ABS(I3),D3-2,2)</f>
        <v>7.6958582562859527E-10</v>
      </c>
      <c r="K3" s="2" t="s">
        <v>775</v>
      </c>
      <c r="M3" s="63"/>
      <c r="N3" s="64"/>
      <c r="O3" s="64"/>
      <c r="P3" s="65"/>
    </row>
    <row r="4" spans="1:16" ht="48" customHeight="1" x14ac:dyDescent="0.2">
      <c r="A4" s="2" t="s">
        <v>780</v>
      </c>
      <c r="B4" s="2" t="s">
        <v>781</v>
      </c>
      <c r="C4" s="2" t="s">
        <v>782</v>
      </c>
      <c r="D4" s="2">
        <f>COUNT(RQ3_DATA!$E$2:$E$51)</f>
        <v>48</v>
      </c>
      <c r="E4" s="2">
        <f>CORREL(RQ3_DATA!$E$2:$E$51,RQ3_DATA!$G$2:$G$51)</f>
        <v>0.8285187215509161</v>
      </c>
      <c r="F4" s="2">
        <f>E4*SQRT((D4-2)/(1-E4^2))</f>
        <v>10.035134097052897</v>
      </c>
      <c r="G4" s="2">
        <f>TDIST(ABS(F4),D4-2,2)</f>
        <v>3.6402102804633432E-13</v>
      </c>
      <c r="H4" s="2">
        <f>CORREL(RQ3_DATA!$J$2:$J$51,RQ3_DATA!$L$2:$L$51)</f>
        <v>0.75658291416867729</v>
      </c>
      <c r="I4" s="2">
        <f>H4*SQRT((D4-2)/(1-H4^2))</f>
        <v>7.8473963617034164</v>
      </c>
      <c r="J4" s="2">
        <f>TDIST(ABS(I4),D4-2,2)</f>
        <v>4.9690536585748678E-10</v>
      </c>
      <c r="K4" s="2" t="s">
        <v>775</v>
      </c>
      <c r="M4" s="67" t="s">
        <v>783</v>
      </c>
      <c r="N4" s="61"/>
      <c r="O4" s="61"/>
      <c r="P4" s="62"/>
    </row>
    <row r="5" spans="1:16" ht="48" customHeight="1" x14ac:dyDescent="0.2">
      <c r="A5" s="2" t="s">
        <v>784</v>
      </c>
      <c r="B5" s="2" t="s">
        <v>785</v>
      </c>
      <c r="C5" s="2" t="s">
        <v>786</v>
      </c>
      <c r="D5" s="2">
        <f>COUNT(RQ3_DATA!$F$2:$F$51)</f>
        <v>48</v>
      </c>
      <c r="E5" s="2">
        <f>CORREL(RQ3_DATA!$F$2:$F$51,RQ3_DATA!$G$2:$G$51)</f>
        <v>0.82474854670595399</v>
      </c>
      <c r="F5" s="2">
        <f>E5*SQRT((D5-2)/(1-E5^2))</f>
        <v>9.8916364792020648</v>
      </c>
      <c r="G5" s="2">
        <f>TDIST(ABS(F5),D5-2,2)</f>
        <v>5.7492060837801804E-13</v>
      </c>
      <c r="H5" s="2">
        <f>CORREL(RQ3_DATA!$K$2:$K$51,RQ3_DATA!$L$2:$L$51)</f>
        <v>0.7559263481453895</v>
      </c>
      <c r="I5" s="2">
        <f>H5*SQRT((D5-2)/(1-H5^2))</f>
        <v>7.8314972830683844</v>
      </c>
      <c r="J5" s="2">
        <f>TDIST(ABS(I5),D5-2,2)</f>
        <v>5.2456244269432848E-10</v>
      </c>
      <c r="K5" s="2" t="s">
        <v>775</v>
      </c>
      <c r="M5" s="63"/>
      <c r="N5" s="64"/>
      <c r="O5" s="64"/>
      <c r="P5" s="65"/>
    </row>
  </sheetData>
  <autoFilter ref="A1:K5" xr:uid="{00000000-0009-0000-0000-00000F000000}"/>
  <mergeCells count="3">
    <mergeCell ref="M2:P3"/>
    <mergeCell ref="M4:P5"/>
    <mergeCell ref="M1:P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D32"/>
  </sheetPr>
  <dimension ref="A1:K7"/>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3" width="12" customWidth="1"/>
    <col min="8" max="11" width="22" customWidth="1"/>
  </cols>
  <sheetData>
    <row r="1" spans="1:11" ht="16" customHeight="1" x14ac:dyDescent="0.2">
      <c r="A1" s="1" t="s">
        <v>787</v>
      </c>
      <c r="B1" s="1" t="s">
        <v>788</v>
      </c>
      <c r="C1" s="1" t="s">
        <v>789</v>
      </c>
      <c r="H1" s="57" t="s">
        <v>510</v>
      </c>
      <c r="I1" s="58"/>
      <c r="J1" s="58"/>
      <c r="K1" s="59"/>
    </row>
    <row r="2" spans="1:11" ht="42" customHeight="1" x14ac:dyDescent="0.2">
      <c r="A2" s="2" t="s">
        <v>790</v>
      </c>
      <c r="B2" s="2">
        <f>COUNTIF(prompt_events.csv!$F$2:$F$371,A2)</f>
        <v>68</v>
      </c>
      <c r="C2" s="4">
        <f t="shared" ref="C2:C7" si="0">IF(SUM($B$2:$B$7)=0,"",B2/SUM($B$2:$B$7))</f>
        <v>0.18378378378378379</v>
      </c>
      <c r="H2" s="60" t="s">
        <v>791</v>
      </c>
      <c r="I2" s="61"/>
      <c r="J2" s="61"/>
      <c r="K2" s="62"/>
    </row>
    <row r="3" spans="1:11" ht="16" customHeight="1" x14ac:dyDescent="0.2">
      <c r="A3" s="2" t="s">
        <v>792</v>
      </c>
      <c r="B3" s="2">
        <f>COUNTIF(prompt_events.csv!$F$2:$F$371,A3)</f>
        <v>49</v>
      </c>
      <c r="C3" s="4">
        <f t="shared" si="0"/>
        <v>0.13243243243243244</v>
      </c>
      <c r="H3" s="63"/>
      <c r="I3" s="64"/>
      <c r="J3" s="64"/>
      <c r="K3" s="65"/>
    </row>
    <row r="4" spans="1:11" ht="48" customHeight="1" x14ac:dyDescent="0.2">
      <c r="A4" s="2" t="s">
        <v>793</v>
      </c>
      <c r="B4" s="2">
        <f>COUNTIF(prompt_events.csv!$F$2:$F$371,A4)</f>
        <v>17</v>
      </c>
      <c r="C4" s="4">
        <f t="shared" si="0"/>
        <v>4.5945945945945948E-2</v>
      </c>
      <c r="H4" s="67" t="s">
        <v>794</v>
      </c>
      <c r="I4" s="61"/>
      <c r="J4" s="61"/>
      <c r="K4" s="62"/>
    </row>
    <row r="5" spans="1:11" ht="16" customHeight="1" x14ac:dyDescent="0.2">
      <c r="A5" s="2" t="s">
        <v>795</v>
      </c>
      <c r="B5" s="2">
        <f>COUNTIF(prompt_events.csv!$F$2:$F$371,A5)</f>
        <v>45</v>
      </c>
      <c r="C5" s="4">
        <f t="shared" si="0"/>
        <v>0.12162162162162163</v>
      </c>
      <c r="H5" s="63"/>
      <c r="I5" s="64"/>
      <c r="J5" s="64"/>
      <c r="K5" s="65"/>
    </row>
    <row r="6" spans="1:11" ht="16" customHeight="1" x14ac:dyDescent="0.2">
      <c r="A6" s="2" t="s">
        <v>796</v>
      </c>
      <c r="B6" s="2">
        <f>COUNTIF(prompt_events.csv!$F$2:$F$371,A6)</f>
        <v>191</v>
      </c>
      <c r="C6" s="4">
        <f t="shared" si="0"/>
        <v>0.51621621621621616</v>
      </c>
    </row>
    <row r="7" spans="1:11" ht="32" customHeight="1" x14ac:dyDescent="0.2">
      <c r="A7" s="2" t="s">
        <v>797</v>
      </c>
      <c r="B7" s="2">
        <f>COUNTIF(prompt_events.csv!$F$2:$F$371,A7)</f>
        <v>0</v>
      </c>
      <c r="C7" s="4">
        <f t="shared" si="0"/>
        <v>0</v>
      </c>
    </row>
  </sheetData>
  <autoFilter ref="A1:C7" xr:uid="{00000000-0009-0000-0000-000010000000}"/>
  <mergeCells count="3">
    <mergeCell ref="H1:K1"/>
    <mergeCell ref="H2:K3"/>
    <mergeCell ref="H4:K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E7D32"/>
  </sheetPr>
  <dimension ref="A1:K6"/>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8" max="11" width="22" customWidth="1"/>
  </cols>
  <sheetData>
    <row r="1" spans="1:11" ht="16" customHeight="1" x14ac:dyDescent="0.2">
      <c r="A1" s="1" t="s">
        <v>798</v>
      </c>
      <c r="B1" s="1" t="s">
        <v>788</v>
      </c>
      <c r="C1" s="1" t="s">
        <v>789</v>
      </c>
      <c r="H1" s="57" t="s">
        <v>510</v>
      </c>
      <c r="I1" s="58"/>
      <c r="J1" s="58"/>
      <c r="K1" s="59"/>
    </row>
    <row r="2" spans="1:11" ht="42" customHeight="1" x14ac:dyDescent="0.2">
      <c r="A2" s="2" t="s">
        <v>799</v>
      </c>
      <c r="B2" s="2">
        <f>COUNTIF(sessions.csv!$N$2:$N$10135,"RELIABLE")</f>
        <v>8817</v>
      </c>
      <c r="C2" s="4">
        <f>B2/SUM($B$2:$B$3)</f>
        <v>0.87004144464179989</v>
      </c>
      <c r="H2" s="60" t="s">
        <v>800</v>
      </c>
      <c r="I2" s="61"/>
      <c r="J2" s="61"/>
      <c r="K2" s="62"/>
    </row>
    <row r="3" spans="1:11" ht="64" customHeight="1" x14ac:dyDescent="0.2">
      <c r="A3" s="2" t="s">
        <v>801</v>
      </c>
      <c r="B3" s="2">
        <f>COUNTIF(sessions.csv!$N$2:$N$10135,"SENTIMENT_UNRELIABLE")</f>
        <v>1317</v>
      </c>
      <c r="C3" s="4">
        <f>B3/SUM($B$2:$B$3)</f>
        <v>0.12995855535820011</v>
      </c>
      <c r="H3" s="63"/>
      <c r="I3" s="64"/>
      <c r="J3" s="64"/>
      <c r="K3" s="65"/>
    </row>
    <row r="4" spans="1:11" ht="48" customHeight="1" x14ac:dyDescent="0.2">
      <c r="A4" s="2" t="s">
        <v>802</v>
      </c>
      <c r="B4" s="2">
        <f>COUNTIF('reliability_events.csv'!$D$2:$D$1330,"HIGH_OOV")</f>
        <v>924</v>
      </c>
      <c r="C4" s="4">
        <f>B4/COUNTA('reliability_events.csv'!$D$2:$D$1330)</f>
        <v>0.69525959367945822</v>
      </c>
      <c r="H4" s="67" t="s">
        <v>803</v>
      </c>
      <c r="I4" s="61"/>
      <c r="J4" s="61"/>
      <c r="K4" s="62"/>
    </row>
    <row r="5" spans="1:11" ht="48" customHeight="1" x14ac:dyDescent="0.2">
      <c r="A5" s="2" t="s">
        <v>804</v>
      </c>
      <c r="B5" s="2">
        <f>COUNTIF('reliability_events.csv'!$D$2:$D$1330,"VLM_UNRESOLVED")</f>
        <v>241</v>
      </c>
      <c r="C5" s="4">
        <f>B5/COUNTA('reliability_events.csv'!$D$2:$D$1330)</f>
        <v>0.18133935289691497</v>
      </c>
      <c r="H5" s="63"/>
      <c r="I5" s="64"/>
      <c r="J5" s="64"/>
      <c r="K5" s="65"/>
    </row>
    <row r="6" spans="1:11" ht="48" customHeight="1" x14ac:dyDescent="0.2">
      <c r="A6" s="2" t="s">
        <v>805</v>
      </c>
      <c r="B6" s="2">
        <f>COUNTIF('reliability_events.csv'!$D$2:$D$1330,"EXTRACTION_FAILURE")</f>
        <v>152</v>
      </c>
      <c r="C6" s="4">
        <f>B6/COUNTA('reliability_events.csv'!$D$2:$D$1330)</f>
        <v>0.1143717080511663</v>
      </c>
    </row>
  </sheetData>
  <autoFilter ref="A1:C6" xr:uid="{00000000-0009-0000-0000-000011000000}"/>
  <mergeCells count="3">
    <mergeCell ref="H1:K1"/>
    <mergeCell ref="H2:K3"/>
    <mergeCell ref="H4:K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E7D32"/>
  </sheetPr>
  <dimension ref="A1:X120"/>
  <sheetViews>
    <sheetView showGridLines="0" workbookViewId="0">
      <pane ySplit="5" topLeftCell="A6" activePane="bottomLeft" state="frozen"/>
      <selection pane="bottomLeft"/>
    </sheetView>
  </sheetViews>
  <sheetFormatPr baseColWidth="10" defaultColWidth="8.83203125" defaultRowHeight="15" x14ac:dyDescent="0.2"/>
  <cols>
    <col min="1" max="1" width="30" customWidth="1"/>
    <col min="2" max="2" width="54" customWidth="1"/>
    <col min="3" max="3" width="38" customWidth="1"/>
    <col min="4" max="4" width="54" customWidth="1"/>
    <col min="5" max="24" width="12" customWidth="1"/>
  </cols>
  <sheetData>
    <row r="1" spans="1:24" ht="30" customHeight="1" x14ac:dyDescent="0.2">
      <c r="A1" s="30" t="s">
        <v>806</v>
      </c>
      <c r="B1" s="23"/>
      <c r="C1" s="23"/>
      <c r="D1" s="23"/>
      <c r="E1" s="23"/>
      <c r="F1" s="23"/>
      <c r="G1" s="13"/>
      <c r="H1" s="13"/>
      <c r="I1" s="13"/>
      <c r="J1" s="13"/>
      <c r="K1" s="13"/>
      <c r="L1" s="13"/>
      <c r="M1" s="13"/>
      <c r="N1" s="13"/>
      <c r="O1" s="13"/>
      <c r="P1" s="13"/>
      <c r="Q1" s="13"/>
      <c r="R1" s="13"/>
      <c r="S1" s="13"/>
      <c r="T1" s="13"/>
      <c r="U1" s="13"/>
      <c r="V1" s="13"/>
      <c r="W1" s="13"/>
      <c r="X1" s="13"/>
    </row>
    <row r="2" spans="1:24" ht="30" customHeight="1" x14ac:dyDescent="0.2">
      <c r="A2" s="24" t="s">
        <v>807</v>
      </c>
      <c r="B2" s="25"/>
      <c r="C2" s="25"/>
      <c r="D2" s="25"/>
      <c r="E2" s="25"/>
      <c r="F2" s="26"/>
      <c r="G2" s="13"/>
      <c r="H2" s="13"/>
      <c r="I2" s="13"/>
      <c r="J2" s="13"/>
      <c r="K2" s="13"/>
      <c r="L2" s="13"/>
      <c r="M2" s="13"/>
      <c r="N2" s="13"/>
      <c r="O2" s="13"/>
      <c r="P2" s="13"/>
      <c r="Q2" s="13"/>
      <c r="R2" s="13"/>
      <c r="S2" s="13"/>
      <c r="T2" s="13"/>
      <c r="U2" s="13"/>
      <c r="V2" s="13"/>
      <c r="W2" s="13"/>
      <c r="X2" s="13"/>
    </row>
    <row r="3" spans="1:24" ht="30" customHeight="1" x14ac:dyDescent="0.2">
      <c r="A3" s="27"/>
      <c r="B3" s="28"/>
      <c r="C3" s="28"/>
      <c r="D3" s="28"/>
      <c r="E3" s="28"/>
      <c r="F3" s="29"/>
      <c r="G3" s="13"/>
      <c r="H3" s="13"/>
      <c r="I3" s="13"/>
      <c r="J3" s="13"/>
      <c r="K3" s="13"/>
      <c r="L3" s="13"/>
      <c r="M3" s="13"/>
      <c r="N3" s="13"/>
      <c r="O3" s="13"/>
      <c r="P3" s="13"/>
      <c r="Q3" s="13"/>
      <c r="R3" s="13"/>
      <c r="S3" s="13"/>
      <c r="T3" s="13"/>
      <c r="U3" s="13"/>
      <c r="V3" s="13"/>
      <c r="W3" s="13"/>
      <c r="X3" s="13"/>
    </row>
    <row r="4" spans="1:24" ht="30" customHeight="1" x14ac:dyDescent="0.2">
      <c r="A4" s="13"/>
      <c r="B4" s="13"/>
      <c r="C4" s="13"/>
      <c r="D4" s="13"/>
      <c r="E4" s="13"/>
      <c r="F4" s="13"/>
      <c r="G4" s="13"/>
      <c r="H4" s="13"/>
      <c r="I4" s="13"/>
      <c r="J4" s="13"/>
      <c r="K4" s="13"/>
      <c r="L4" s="13"/>
      <c r="M4" s="13"/>
      <c r="N4" s="13"/>
      <c r="O4" s="13"/>
      <c r="P4" s="13"/>
      <c r="Q4" s="13"/>
      <c r="R4" s="13"/>
      <c r="S4" s="13"/>
      <c r="T4" s="13"/>
      <c r="U4" s="13"/>
      <c r="V4" s="13"/>
      <c r="W4" s="13"/>
      <c r="X4" s="13"/>
    </row>
    <row r="5" spans="1:24" ht="30" customHeight="1" x14ac:dyDescent="0.2">
      <c r="A5" s="22" t="s">
        <v>808</v>
      </c>
      <c r="B5" s="23"/>
      <c r="C5" s="23"/>
      <c r="D5" s="23"/>
      <c r="E5" s="23"/>
      <c r="F5" s="23"/>
      <c r="G5" s="13"/>
      <c r="H5" s="13"/>
      <c r="I5" s="13"/>
      <c r="J5" s="13"/>
      <c r="K5" s="13"/>
      <c r="L5" s="13"/>
      <c r="M5" s="13"/>
      <c r="N5" s="13"/>
      <c r="O5" s="13"/>
      <c r="P5" s="13"/>
      <c r="Q5" s="13"/>
      <c r="R5" s="13"/>
      <c r="S5" s="13"/>
      <c r="T5" s="13"/>
      <c r="U5" s="13"/>
      <c r="V5" s="13"/>
      <c r="W5" s="13"/>
      <c r="X5" s="13"/>
    </row>
    <row r="6" spans="1:24" ht="30" customHeight="1" x14ac:dyDescent="0.2">
      <c r="A6" s="11" t="s">
        <v>809</v>
      </c>
      <c r="B6" s="11" t="s">
        <v>810</v>
      </c>
      <c r="C6" s="11" t="s">
        <v>811</v>
      </c>
      <c r="D6" s="13"/>
      <c r="E6" s="13"/>
      <c r="F6" s="13"/>
      <c r="G6" s="13"/>
      <c r="H6" s="13"/>
      <c r="I6" s="13"/>
      <c r="J6" s="13"/>
      <c r="K6" s="13"/>
      <c r="L6" s="13"/>
      <c r="M6" s="13"/>
      <c r="N6" s="13"/>
      <c r="O6" s="13"/>
      <c r="P6" s="13"/>
      <c r="Q6" s="13"/>
      <c r="R6" s="13"/>
      <c r="S6" s="13"/>
      <c r="T6" s="13"/>
      <c r="U6" s="13"/>
      <c r="V6" s="13"/>
      <c r="W6" s="13"/>
      <c r="X6" s="13"/>
    </row>
    <row r="7" spans="1:24" ht="30" customHeight="1" x14ac:dyDescent="0.2">
      <c r="A7" s="19" t="s">
        <v>812</v>
      </c>
      <c r="B7" s="19" t="s">
        <v>813</v>
      </c>
      <c r="C7" s="19" t="s">
        <v>814</v>
      </c>
      <c r="D7" s="13"/>
      <c r="E7" s="13"/>
      <c r="F7" s="13"/>
      <c r="G7" s="13"/>
      <c r="H7" s="13"/>
      <c r="I7" s="13"/>
      <c r="J7" s="13"/>
      <c r="K7" s="13"/>
      <c r="L7" s="13"/>
      <c r="M7" s="13"/>
      <c r="N7" s="13"/>
      <c r="O7" s="13"/>
      <c r="P7" s="13"/>
      <c r="Q7" s="13"/>
      <c r="R7" s="13"/>
      <c r="S7" s="13"/>
      <c r="T7" s="13"/>
      <c r="U7" s="13"/>
      <c r="V7" s="13"/>
      <c r="W7" s="13"/>
      <c r="X7" s="13"/>
    </row>
    <row r="8" spans="1:24" ht="30" customHeight="1" x14ac:dyDescent="0.2">
      <c r="A8" s="20" t="s">
        <v>815</v>
      </c>
      <c r="B8" s="20" t="s">
        <v>816</v>
      </c>
      <c r="C8" s="20" t="s">
        <v>817</v>
      </c>
      <c r="D8" s="13"/>
      <c r="E8" s="13"/>
      <c r="F8" s="13"/>
      <c r="G8" s="13"/>
      <c r="H8" s="13"/>
      <c r="I8" s="13"/>
      <c r="J8" s="13"/>
      <c r="K8" s="13"/>
      <c r="L8" s="13"/>
      <c r="M8" s="13"/>
      <c r="N8" s="13"/>
      <c r="O8" s="13"/>
      <c r="P8" s="13"/>
      <c r="Q8" s="13"/>
      <c r="R8" s="13"/>
      <c r="S8" s="13"/>
      <c r="T8" s="13"/>
      <c r="U8" s="13"/>
      <c r="V8" s="13"/>
      <c r="W8" s="13"/>
      <c r="X8" s="13"/>
    </row>
    <row r="9" spans="1:24" ht="30" customHeight="1" x14ac:dyDescent="0.2">
      <c r="A9" s="19" t="s">
        <v>818</v>
      </c>
      <c r="B9" s="19" t="s">
        <v>819</v>
      </c>
      <c r="C9" s="19" t="s">
        <v>820</v>
      </c>
      <c r="D9" s="13"/>
      <c r="E9" s="13"/>
      <c r="F9" s="13"/>
      <c r="G9" s="13"/>
      <c r="H9" s="13"/>
      <c r="I9" s="13"/>
      <c r="J9" s="13"/>
      <c r="K9" s="13"/>
      <c r="L9" s="13"/>
      <c r="M9" s="13"/>
      <c r="N9" s="13"/>
      <c r="O9" s="13"/>
      <c r="P9" s="13"/>
      <c r="Q9" s="13"/>
      <c r="R9" s="13"/>
      <c r="S9" s="13"/>
      <c r="T9" s="13"/>
      <c r="U9" s="13"/>
      <c r="V9" s="13"/>
      <c r="W9" s="13"/>
      <c r="X9" s="13"/>
    </row>
    <row r="10" spans="1:24" ht="30" customHeight="1" x14ac:dyDescent="0.2">
      <c r="A10" s="20" t="s">
        <v>821</v>
      </c>
      <c r="B10" s="20" t="s">
        <v>822</v>
      </c>
      <c r="C10" s="20" t="s">
        <v>823</v>
      </c>
      <c r="D10" s="13"/>
      <c r="E10" s="13"/>
      <c r="F10" s="13"/>
      <c r="G10" s="13"/>
      <c r="H10" s="13"/>
      <c r="I10" s="13"/>
      <c r="J10" s="13"/>
      <c r="K10" s="13"/>
      <c r="L10" s="13"/>
      <c r="M10" s="13"/>
      <c r="N10" s="13"/>
      <c r="O10" s="13"/>
      <c r="P10" s="13"/>
      <c r="Q10" s="13"/>
      <c r="R10" s="13"/>
      <c r="S10" s="13"/>
      <c r="T10" s="13"/>
      <c r="U10" s="13"/>
      <c r="V10" s="13"/>
      <c r="W10" s="13"/>
      <c r="X10" s="13"/>
    </row>
    <row r="11" spans="1:24" ht="30" customHeight="1"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ht="30" customHeight="1" x14ac:dyDescent="0.2">
      <c r="A12" s="22" t="s">
        <v>824</v>
      </c>
      <c r="B12" s="23"/>
      <c r="C12" s="23"/>
      <c r="D12" s="23"/>
      <c r="E12" s="23"/>
      <c r="F12" s="23"/>
      <c r="G12" s="13"/>
      <c r="H12" s="13"/>
      <c r="I12" s="13"/>
      <c r="J12" s="13"/>
      <c r="K12" s="13"/>
      <c r="L12" s="13"/>
      <c r="M12" s="13"/>
      <c r="N12" s="13"/>
      <c r="O12" s="13"/>
      <c r="P12" s="13"/>
      <c r="Q12" s="13"/>
      <c r="R12" s="13"/>
      <c r="S12" s="13"/>
      <c r="T12" s="13"/>
      <c r="U12" s="13"/>
      <c r="V12" s="13"/>
      <c r="W12" s="13"/>
      <c r="X12" s="13"/>
    </row>
    <row r="13" spans="1:24" ht="30" customHeight="1" x14ac:dyDescent="0.2">
      <c r="A13" s="11" t="s">
        <v>825</v>
      </c>
      <c r="B13" s="11" t="s">
        <v>826</v>
      </c>
      <c r="C13" s="11" t="s">
        <v>827</v>
      </c>
      <c r="D13" s="11" t="s">
        <v>828</v>
      </c>
      <c r="E13" s="13"/>
      <c r="F13" s="13"/>
      <c r="G13" s="13"/>
      <c r="H13" s="13"/>
      <c r="I13" s="13"/>
      <c r="J13" s="13"/>
      <c r="K13" s="13"/>
      <c r="L13" s="13"/>
      <c r="M13" s="13"/>
      <c r="N13" s="13"/>
      <c r="O13" s="13"/>
      <c r="P13" s="13"/>
      <c r="Q13" s="13"/>
      <c r="R13" s="13"/>
      <c r="S13" s="13"/>
      <c r="T13" s="13"/>
      <c r="U13" s="13"/>
      <c r="V13" s="13"/>
      <c r="W13" s="13"/>
      <c r="X13" s="13"/>
    </row>
    <row r="14" spans="1:24" ht="30" customHeight="1" x14ac:dyDescent="0.2">
      <c r="A14" s="20" t="s">
        <v>829</v>
      </c>
      <c r="B14" s="20" t="s">
        <v>830</v>
      </c>
      <c r="C14" s="20" t="s">
        <v>831</v>
      </c>
      <c r="D14" s="20" t="s">
        <v>832</v>
      </c>
      <c r="E14" s="13"/>
      <c r="F14" s="13"/>
      <c r="G14" s="13"/>
      <c r="H14" s="13"/>
      <c r="I14" s="13"/>
      <c r="J14" s="13"/>
      <c r="K14" s="13"/>
      <c r="L14" s="13"/>
      <c r="M14" s="13"/>
      <c r="N14" s="13"/>
      <c r="O14" s="13"/>
      <c r="P14" s="13"/>
      <c r="Q14" s="13"/>
      <c r="R14" s="13"/>
      <c r="S14" s="13"/>
      <c r="T14" s="13"/>
      <c r="U14" s="13"/>
      <c r="V14" s="13"/>
      <c r="W14" s="13"/>
      <c r="X14" s="13"/>
    </row>
    <row r="15" spans="1:24" ht="30" customHeight="1" x14ac:dyDescent="0.2">
      <c r="A15" s="19" t="s">
        <v>833</v>
      </c>
      <c r="B15" s="19" t="s">
        <v>834</v>
      </c>
      <c r="C15" s="19" t="s">
        <v>525</v>
      </c>
      <c r="D15" s="19" t="s">
        <v>835</v>
      </c>
      <c r="E15" s="13"/>
      <c r="F15" s="13"/>
      <c r="G15" s="13"/>
      <c r="H15" s="13"/>
      <c r="I15" s="13"/>
      <c r="J15" s="13"/>
      <c r="K15" s="13"/>
      <c r="L15" s="13"/>
      <c r="M15" s="13"/>
      <c r="N15" s="13"/>
      <c r="O15" s="13"/>
      <c r="P15" s="13"/>
      <c r="Q15" s="13"/>
      <c r="R15" s="13"/>
      <c r="S15" s="13"/>
      <c r="T15" s="13"/>
      <c r="U15" s="13"/>
      <c r="V15" s="13"/>
      <c r="W15" s="13"/>
      <c r="X15" s="13"/>
    </row>
    <row r="16" spans="1:24" ht="30" customHeight="1" x14ac:dyDescent="0.2">
      <c r="A16" s="20" t="s">
        <v>836</v>
      </c>
      <c r="B16" s="20" t="s">
        <v>837</v>
      </c>
      <c r="C16" s="20" t="s">
        <v>838</v>
      </c>
      <c r="D16" s="20" t="s">
        <v>839</v>
      </c>
      <c r="E16" s="13"/>
      <c r="F16" s="13"/>
      <c r="G16" s="13"/>
      <c r="H16" s="13"/>
      <c r="I16" s="13"/>
      <c r="J16" s="13"/>
      <c r="K16" s="13"/>
      <c r="L16" s="13"/>
      <c r="M16" s="13"/>
      <c r="N16" s="13"/>
      <c r="O16" s="13"/>
      <c r="P16" s="13"/>
      <c r="Q16" s="13"/>
      <c r="R16" s="13"/>
      <c r="S16" s="13"/>
      <c r="T16" s="13"/>
      <c r="U16" s="13"/>
      <c r="V16" s="13"/>
      <c r="W16" s="13"/>
      <c r="X16" s="13"/>
    </row>
    <row r="17" spans="1:24" ht="30" customHeight="1" x14ac:dyDescent="0.2">
      <c r="A17" s="19" t="s">
        <v>169</v>
      </c>
      <c r="B17" s="19" t="s">
        <v>840</v>
      </c>
      <c r="C17" s="19" t="s">
        <v>525</v>
      </c>
      <c r="D17" s="19" t="s">
        <v>841</v>
      </c>
      <c r="E17" s="13"/>
      <c r="F17" s="13"/>
      <c r="G17" s="13"/>
      <c r="H17" s="13"/>
      <c r="I17" s="13"/>
      <c r="J17" s="13"/>
      <c r="K17" s="13"/>
      <c r="L17" s="13"/>
      <c r="M17" s="13"/>
      <c r="N17" s="13"/>
      <c r="O17" s="13"/>
      <c r="P17" s="13"/>
      <c r="Q17" s="13"/>
      <c r="R17" s="13"/>
      <c r="S17" s="13"/>
      <c r="T17" s="13"/>
      <c r="U17" s="13"/>
      <c r="V17" s="13"/>
      <c r="W17" s="13"/>
      <c r="X17" s="13"/>
    </row>
    <row r="18" spans="1:24" ht="30" customHeight="1" x14ac:dyDescent="0.2">
      <c r="A18" s="20" t="s">
        <v>715</v>
      </c>
      <c r="B18" s="20" t="s">
        <v>842</v>
      </c>
      <c r="C18" s="20" t="s">
        <v>843</v>
      </c>
      <c r="D18" s="20" t="s">
        <v>844</v>
      </c>
      <c r="E18" s="13"/>
      <c r="F18" s="13"/>
      <c r="G18" s="13"/>
      <c r="H18" s="13"/>
      <c r="I18" s="13"/>
      <c r="J18" s="13"/>
      <c r="K18" s="13"/>
      <c r="L18" s="13"/>
      <c r="M18" s="13"/>
      <c r="N18" s="13"/>
      <c r="O18" s="13"/>
      <c r="P18" s="13"/>
      <c r="Q18" s="13"/>
      <c r="R18" s="13"/>
      <c r="S18" s="13"/>
      <c r="T18" s="13"/>
      <c r="U18" s="13"/>
      <c r="V18" s="13"/>
      <c r="W18" s="13"/>
      <c r="X18" s="13"/>
    </row>
    <row r="19" spans="1:24" ht="30" customHeight="1" x14ac:dyDescent="0.2">
      <c r="A19" s="19" t="s">
        <v>146</v>
      </c>
      <c r="B19" s="19" t="s">
        <v>845</v>
      </c>
      <c r="C19" s="19" t="s">
        <v>846</v>
      </c>
      <c r="D19" s="19" t="s">
        <v>847</v>
      </c>
      <c r="E19" s="13"/>
      <c r="F19" s="13"/>
      <c r="G19" s="13"/>
      <c r="H19" s="13"/>
      <c r="I19" s="13"/>
      <c r="J19" s="13"/>
      <c r="K19" s="13"/>
      <c r="L19" s="13"/>
      <c r="M19" s="13"/>
      <c r="N19" s="13"/>
      <c r="O19" s="13"/>
      <c r="P19" s="13"/>
      <c r="Q19" s="13"/>
      <c r="R19" s="13"/>
      <c r="S19" s="13"/>
      <c r="T19" s="13"/>
      <c r="U19" s="13"/>
      <c r="V19" s="13"/>
      <c r="W19" s="13"/>
      <c r="X19" s="13"/>
    </row>
    <row r="20" spans="1:24" ht="30" customHeight="1" x14ac:dyDescent="0.2">
      <c r="A20" s="20" t="s">
        <v>173</v>
      </c>
      <c r="B20" s="20" t="s">
        <v>848</v>
      </c>
      <c r="C20" s="20" t="s">
        <v>849</v>
      </c>
      <c r="D20" s="20" t="s">
        <v>850</v>
      </c>
      <c r="E20" s="13"/>
      <c r="F20" s="13"/>
      <c r="G20" s="13"/>
      <c r="H20" s="13"/>
      <c r="I20" s="13"/>
      <c r="J20" s="13"/>
      <c r="K20" s="13"/>
      <c r="L20" s="13"/>
      <c r="M20" s="13"/>
      <c r="N20" s="13"/>
      <c r="O20" s="13"/>
      <c r="P20" s="13"/>
      <c r="Q20" s="13"/>
      <c r="R20" s="13"/>
      <c r="S20" s="13"/>
      <c r="T20" s="13"/>
      <c r="U20" s="13"/>
      <c r="V20" s="13"/>
      <c r="W20" s="13"/>
      <c r="X20" s="13"/>
    </row>
    <row r="21" spans="1:24" ht="30" customHeight="1" x14ac:dyDescent="0.2">
      <c r="A21" s="19" t="s">
        <v>851</v>
      </c>
      <c r="B21" s="19" t="s">
        <v>852</v>
      </c>
      <c r="C21" s="19" t="s">
        <v>186</v>
      </c>
      <c r="D21" s="19" t="s">
        <v>853</v>
      </c>
      <c r="E21" s="13"/>
      <c r="F21" s="13"/>
      <c r="G21" s="13"/>
      <c r="H21" s="13"/>
      <c r="I21" s="13"/>
      <c r="J21" s="13"/>
      <c r="K21" s="13"/>
      <c r="L21" s="13"/>
      <c r="M21" s="13"/>
      <c r="N21" s="13"/>
      <c r="O21" s="13"/>
      <c r="P21" s="13"/>
      <c r="Q21" s="13"/>
      <c r="R21" s="13"/>
      <c r="S21" s="13"/>
      <c r="T21" s="13"/>
      <c r="U21" s="13"/>
      <c r="V21" s="13"/>
      <c r="W21" s="13"/>
      <c r="X21" s="13"/>
    </row>
    <row r="22" spans="1:24" ht="30" customHeight="1" x14ac:dyDescent="0.2">
      <c r="A22" s="20" t="s">
        <v>854</v>
      </c>
      <c r="B22" s="20" t="s">
        <v>855</v>
      </c>
      <c r="C22" s="20" t="s">
        <v>184</v>
      </c>
      <c r="D22" s="20" t="s">
        <v>856</v>
      </c>
      <c r="E22" s="13"/>
      <c r="F22" s="13"/>
      <c r="G22" s="13"/>
      <c r="H22" s="13"/>
      <c r="I22" s="13"/>
      <c r="J22" s="13"/>
      <c r="K22" s="13"/>
      <c r="L22" s="13"/>
      <c r="M22" s="13"/>
      <c r="N22" s="13"/>
      <c r="O22" s="13"/>
      <c r="P22" s="13"/>
      <c r="Q22" s="13"/>
      <c r="R22" s="13"/>
      <c r="S22" s="13"/>
      <c r="T22" s="13"/>
      <c r="U22" s="13"/>
      <c r="V22" s="13"/>
      <c r="W22" s="13"/>
      <c r="X22" s="13"/>
    </row>
    <row r="23" spans="1:24" ht="30" customHeight="1" x14ac:dyDescent="0.2">
      <c r="A23" s="19" t="s">
        <v>857</v>
      </c>
      <c r="B23" s="19" t="s">
        <v>858</v>
      </c>
      <c r="C23" s="19" t="s">
        <v>532</v>
      </c>
      <c r="D23" s="19" t="s">
        <v>859</v>
      </c>
      <c r="E23" s="13"/>
      <c r="F23" s="13"/>
      <c r="G23" s="13"/>
      <c r="H23" s="13"/>
      <c r="I23" s="13"/>
      <c r="J23" s="13"/>
      <c r="K23" s="13"/>
      <c r="L23" s="13"/>
      <c r="M23" s="13"/>
      <c r="N23" s="13"/>
      <c r="O23" s="13"/>
      <c r="P23" s="13"/>
      <c r="Q23" s="13"/>
      <c r="R23" s="13"/>
      <c r="S23" s="13"/>
      <c r="T23" s="13"/>
      <c r="U23" s="13"/>
      <c r="V23" s="13"/>
      <c r="W23" s="13"/>
      <c r="X23" s="13"/>
    </row>
    <row r="24" spans="1:24" ht="30" customHeight="1" x14ac:dyDescent="0.2">
      <c r="A24" s="20" t="s">
        <v>860</v>
      </c>
      <c r="B24" s="20" t="s">
        <v>861</v>
      </c>
      <c r="C24" s="20" t="s">
        <v>532</v>
      </c>
      <c r="D24" s="20" t="s">
        <v>862</v>
      </c>
      <c r="E24" s="13"/>
      <c r="F24" s="13"/>
      <c r="G24" s="13"/>
      <c r="H24" s="13"/>
      <c r="I24" s="13"/>
      <c r="J24" s="13"/>
      <c r="K24" s="13"/>
      <c r="L24" s="13"/>
      <c r="M24" s="13"/>
      <c r="N24" s="13"/>
      <c r="O24" s="13"/>
      <c r="P24" s="13"/>
      <c r="Q24" s="13"/>
      <c r="R24" s="13"/>
      <c r="S24" s="13"/>
      <c r="T24" s="13"/>
      <c r="U24" s="13"/>
      <c r="V24" s="13"/>
      <c r="W24" s="13"/>
      <c r="X24" s="13"/>
    </row>
    <row r="25" spans="1:24" ht="30" customHeight="1" x14ac:dyDescent="0.2">
      <c r="A25" s="19" t="s">
        <v>863</v>
      </c>
      <c r="B25" s="19" t="s">
        <v>864</v>
      </c>
      <c r="C25" s="19" t="s">
        <v>865</v>
      </c>
      <c r="D25" s="19" t="s">
        <v>866</v>
      </c>
      <c r="E25" s="13"/>
      <c r="F25" s="13"/>
      <c r="G25" s="13"/>
      <c r="H25" s="13"/>
      <c r="I25" s="13"/>
      <c r="J25" s="13"/>
      <c r="K25" s="13"/>
      <c r="L25" s="13"/>
      <c r="M25" s="13"/>
      <c r="N25" s="13"/>
      <c r="O25" s="13"/>
      <c r="P25" s="13"/>
      <c r="Q25" s="13"/>
      <c r="R25" s="13"/>
      <c r="S25" s="13"/>
      <c r="T25" s="13"/>
      <c r="U25" s="13"/>
      <c r="V25" s="13"/>
      <c r="W25" s="13"/>
      <c r="X25" s="13"/>
    </row>
    <row r="26" spans="1:24" ht="30"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ht="18"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ht="18"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ht="18"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ht="18"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ht="18"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ht="18"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ht="18" customHeight="1"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ht="18" customHeight="1"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ht="18" customHeight="1"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ht="18" customHeight="1"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ht="18" customHeight="1"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ht="18" customHeight="1"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ht="18" customHeight="1"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ht="18" customHeight="1"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ht="18" customHeight="1"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ht="18" customHeight="1"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ht="18"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ht="18"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ht="18"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ht="18"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8"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8"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8"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8"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8"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8"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8"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8"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8"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8"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8"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8"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8"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8"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8"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8" customHeight="1"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8" customHeight="1"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8" customHeight="1"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8" customHeight="1"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8" customHeight="1"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8"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8" customHeight="1"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8" customHeight="1"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8" customHeight="1"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8" customHeight="1"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8" customHeight="1"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8" customHeight="1"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8" customHeight="1"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8" customHeight="1"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8" customHeight="1"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8" customHeight="1"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8" customHeight="1"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8" customHeight="1"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8" customHeight="1"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8"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8"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8"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8"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8"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8"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8"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8"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8"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8"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8"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8"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8"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8"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8"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8"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8"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8"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8"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8"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8"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8"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8"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8"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8"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8"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8"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8"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8"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8"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8"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8"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8"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8"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8"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8"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8"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8"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8"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8"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sheetData>
  <autoFilter ref="A1:B10" xr:uid="{00000000-0009-0000-0000-000012000000}"/>
  <mergeCells count="4">
    <mergeCell ref="A2:F3"/>
    <mergeCell ref="A1:F1"/>
    <mergeCell ref="A12:F12"/>
    <mergeCell ref="A5:F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9A825"/>
  </sheetPr>
  <dimension ref="A1:R51"/>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7" customWidth="1"/>
    <col min="3" max="4" width="18" customWidth="1"/>
    <col min="5" max="7" width="12" customWidth="1"/>
    <col min="8" max="16" width="15" customWidth="1"/>
    <col min="17" max="17" width="16" customWidth="1"/>
    <col min="18" max="18" width="18" customWidth="1"/>
  </cols>
  <sheetData>
    <row r="1" spans="1:18" ht="16" customHeight="1" x14ac:dyDescent="0.2">
      <c r="A1" s="1" t="s">
        <v>0</v>
      </c>
      <c r="B1" s="1" t="s">
        <v>867</v>
      </c>
      <c r="C1" s="1" t="s">
        <v>868</v>
      </c>
      <c r="D1" s="1" t="s">
        <v>869</v>
      </c>
      <c r="E1" s="1" t="s">
        <v>870</v>
      </c>
      <c r="F1" s="1" t="s">
        <v>871</v>
      </c>
      <c r="G1" s="1" t="s">
        <v>872</v>
      </c>
      <c r="H1" s="1" t="s">
        <v>873</v>
      </c>
      <c r="I1" s="1" t="s">
        <v>874</v>
      </c>
      <c r="J1" s="1" t="s">
        <v>875</v>
      </c>
      <c r="K1" s="1" t="s">
        <v>876</v>
      </c>
      <c r="L1" s="1" t="s">
        <v>877</v>
      </c>
      <c r="M1" s="1" t="s">
        <v>878</v>
      </c>
      <c r="N1" s="1" t="s">
        <v>879</v>
      </c>
      <c r="O1" s="1" t="s">
        <v>880</v>
      </c>
      <c r="P1" s="1" t="s">
        <v>881</v>
      </c>
      <c r="Q1" s="1" t="s">
        <v>882</v>
      </c>
      <c r="R1" s="1" t="s">
        <v>883</v>
      </c>
    </row>
    <row r="2" spans="1:18" ht="16" customHeight="1" x14ac:dyDescent="0.2">
      <c r="A2" s="2" t="str">
        <f>survey_iso25010.csv!A2</f>
        <v>R1</v>
      </c>
      <c r="B2" s="2">
        <f>AVERAGE(survey_iso25010.csv!B2:F2)</f>
        <v>4</v>
      </c>
      <c r="C2" s="2">
        <f>AVERAGE(survey_iso25010.csv!H2:L2)</f>
        <v>4</v>
      </c>
      <c r="D2" s="2">
        <f>AVERAGE(survey_iso25010.csv!N2:R2)</f>
        <v>4.2</v>
      </c>
      <c r="E2" s="2">
        <f>((sus_responses.csv!B2-1)+(5-sus_responses.csv!C2)+(sus_responses.csv!D2-1)+(5-sus_responses.csv!E2)+(sus_responses.csv!F2-1)+(5-sus_responses.csv!G2)+(sus_responses.csv!H2-1)+(5-sus_responses.csv!I2)+(sus_responses.csv!J2-1)+(5-sus_responses.csv!K2))*2.5</f>
        <v>95</v>
      </c>
      <c r="F2" s="2">
        <f>AVERAGE(tam_responses.csv!B2:G2)</f>
        <v>4.166666666666667</v>
      </c>
      <c r="G2" s="2">
        <f>AVERAGE(tam_responses.csv!I2:N2)</f>
        <v>4.833333333333333</v>
      </c>
      <c r="H2" s="2">
        <f>sus_responses.csv!B2</f>
        <v>5</v>
      </c>
      <c r="I2" s="2">
        <f>6-sus_responses.csv!C2</f>
        <v>4</v>
      </c>
      <c r="J2" s="2">
        <f>sus_responses.csv!D2</f>
        <v>4</v>
      </c>
      <c r="K2" s="2">
        <f>6-sus_responses.csv!E2</f>
        <v>5</v>
      </c>
      <c r="L2" s="2">
        <f>sus_responses.csv!F2</f>
        <v>5</v>
      </c>
      <c r="M2" s="2">
        <f>6-sus_responses.csv!G2</f>
        <v>5</v>
      </c>
      <c r="N2" s="2">
        <f>sus_responses.csv!H2</f>
        <v>5</v>
      </c>
      <c r="O2" s="2">
        <f>6-sus_responses.csv!I2</f>
        <v>5</v>
      </c>
      <c r="P2" s="2">
        <f>sus_responses.csv!J2</f>
        <v>5</v>
      </c>
      <c r="Q2" s="2">
        <f>6-sus_responses.csv!K2</f>
        <v>5</v>
      </c>
      <c r="R2" s="2">
        <f t="shared" ref="R2:R33" si="0">SUM(H2:Q2)</f>
        <v>48</v>
      </c>
    </row>
    <row r="3" spans="1:18" ht="16" customHeight="1" x14ac:dyDescent="0.2">
      <c r="A3" s="2" t="str">
        <f>survey_iso25010.csv!A3</f>
        <v>R2</v>
      </c>
      <c r="B3" s="2">
        <f>AVERAGE(survey_iso25010.csv!B3:F3)</f>
        <v>3.8</v>
      </c>
      <c r="C3" s="2">
        <f>AVERAGE(survey_iso25010.csv!H3:L3)</f>
        <v>3.4</v>
      </c>
      <c r="D3" s="2">
        <f>AVERAGE(survey_iso25010.csv!N3:R3)</f>
        <v>3.6</v>
      </c>
      <c r="E3" s="2">
        <f>((sus_responses.csv!B3-1)+(5-sus_responses.csv!C3)+(sus_responses.csv!D3-1)+(5-sus_responses.csv!E3)+(sus_responses.csv!F3-1)+(5-sus_responses.csv!G3)+(sus_responses.csv!H3-1)+(5-sus_responses.csv!I3)+(sus_responses.csv!J3-1)+(5-sus_responses.csv!K3))*2.5</f>
        <v>92.5</v>
      </c>
      <c r="F3" s="2">
        <f>AVERAGE(tam_responses.csv!B3:G3)</f>
        <v>3.8333333333333335</v>
      </c>
      <c r="G3" s="2">
        <f>AVERAGE(tam_responses.csv!I3:N3)</f>
        <v>3.6666666666666665</v>
      </c>
      <c r="H3" s="2">
        <f>sus_responses.csv!B3</f>
        <v>4</v>
      </c>
      <c r="I3" s="2">
        <f>6-sus_responses.csv!C3</f>
        <v>5</v>
      </c>
      <c r="J3" s="2">
        <f>sus_responses.csv!D3</f>
        <v>5</v>
      </c>
      <c r="K3" s="2">
        <f>6-sus_responses.csv!E3</f>
        <v>5</v>
      </c>
      <c r="L3" s="2">
        <f>sus_responses.csv!F3</f>
        <v>4</v>
      </c>
      <c r="M3" s="2">
        <f>6-sus_responses.csv!G3</f>
        <v>4</v>
      </c>
      <c r="N3" s="2">
        <f>sus_responses.csv!H3</f>
        <v>5</v>
      </c>
      <c r="O3" s="2">
        <f>6-sus_responses.csv!I3</f>
        <v>5</v>
      </c>
      <c r="P3" s="2">
        <f>sus_responses.csv!J3</f>
        <v>5</v>
      </c>
      <c r="Q3" s="2">
        <f>6-sus_responses.csv!K3</f>
        <v>5</v>
      </c>
      <c r="R3" s="2">
        <f t="shared" si="0"/>
        <v>47</v>
      </c>
    </row>
    <row r="4" spans="1:18" ht="16" customHeight="1" x14ac:dyDescent="0.2">
      <c r="A4" s="2" t="str">
        <f>survey_iso25010.csv!A4</f>
        <v>R3</v>
      </c>
      <c r="B4" s="2">
        <f>AVERAGE(survey_iso25010.csv!B4:F4)</f>
        <v>4</v>
      </c>
      <c r="C4" s="2">
        <f>AVERAGE(survey_iso25010.csv!H4:L4)</f>
        <v>4</v>
      </c>
      <c r="D4" s="2">
        <f>AVERAGE(survey_iso25010.csv!N4:R4)</f>
        <v>4</v>
      </c>
      <c r="E4" s="2">
        <f>((sus_responses.csv!B4-1)+(5-sus_responses.csv!C4)+(sus_responses.csv!D4-1)+(5-sus_responses.csv!E4)+(sus_responses.csv!F4-1)+(5-sus_responses.csv!G4)+(sus_responses.csv!H4-1)+(5-sus_responses.csv!I4)+(sus_responses.csv!J4-1)+(5-sus_responses.csv!K4))*2.5</f>
        <v>95</v>
      </c>
      <c r="F4" s="2">
        <f>AVERAGE(tam_responses.csv!B4:G4)</f>
        <v>3.6666666666666665</v>
      </c>
      <c r="G4" s="2">
        <f>AVERAGE(tam_responses.csv!I4:N4)</f>
        <v>3.8333333333333335</v>
      </c>
      <c r="H4" s="2">
        <f>sus_responses.csv!B4</f>
        <v>4</v>
      </c>
      <c r="I4" s="2">
        <f>6-sus_responses.csv!C4</f>
        <v>5</v>
      </c>
      <c r="J4" s="2">
        <f>sus_responses.csv!D4</f>
        <v>4</v>
      </c>
      <c r="K4" s="2">
        <f>6-sus_responses.csv!E4</f>
        <v>5</v>
      </c>
      <c r="L4" s="2">
        <f>sus_responses.csv!F4</f>
        <v>5</v>
      </c>
      <c r="M4" s="2">
        <f>6-sus_responses.csv!G4</f>
        <v>5</v>
      </c>
      <c r="N4" s="2">
        <f>sus_responses.csv!H4</f>
        <v>5</v>
      </c>
      <c r="O4" s="2">
        <f>6-sus_responses.csv!I4</f>
        <v>5</v>
      </c>
      <c r="P4" s="2">
        <f>sus_responses.csv!J4</f>
        <v>5</v>
      </c>
      <c r="Q4" s="2">
        <f>6-sus_responses.csv!K4</f>
        <v>5</v>
      </c>
      <c r="R4" s="2">
        <f t="shared" si="0"/>
        <v>48</v>
      </c>
    </row>
    <row r="5" spans="1:18" ht="16" customHeight="1" x14ac:dyDescent="0.2">
      <c r="A5" s="2" t="str">
        <f>survey_iso25010.csv!A5</f>
        <v>R4</v>
      </c>
      <c r="B5" s="2">
        <f>AVERAGE(survey_iso25010.csv!B5:F5)</f>
        <v>4</v>
      </c>
      <c r="C5" s="2">
        <f>AVERAGE(survey_iso25010.csv!H5:L5)</f>
        <v>4.8</v>
      </c>
      <c r="D5" s="2">
        <f>AVERAGE(survey_iso25010.csv!N5:R5)</f>
        <v>4.5999999999999996</v>
      </c>
      <c r="E5" s="2">
        <f>((sus_responses.csv!B5-1)+(5-sus_responses.csv!C5)+(sus_responses.csv!D5-1)+(5-sus_responses.csv!E5)+(sus_responses.csv!F5-1)+(5-sus_responses.csv!G5)+(sus_responses.csv!H5-1)+(5-sus_responses.csv!I5)+(sus_responses.csv!J5-1)+(5-sus_responses.csv!K5))*2.5</f>
        <v>92.5</v>
      </c>
      <c r="F5" s="2">
        <f>AVERAGE(tam_responses.csv!B5:G5)</f>
        <v>4.5</v>
      </c>
      <c r="G5" s="2">
        <f>AVERAGE(tam_responses.csv!I5:N5)</f>
        <v>4.333333333333333</v>
      </c>
      <c r="H5" s="2">
        <f>sus_responses.csv!B5</f>
        <v>4</v>
      </c>
      <c r="I5" s="2">
        <f>6-sus_responses.csv!C5</f>
        <v>5</v>
      </c>
      <c r="J5" s="2">
        <f>sus_responses.csv!D5</f>
        <v>5</v>
      </c>
      <c r="K5" s="2">
        <f>6-sus_responses.csv!E5</f>
        <v>5</v>
      </c>
      <c r="L5" s="2">
        <f>sus_responses.csv!F5</f>
        <v>5</v>
      </c>
      <c r="M5" s="2">
        <f>6-sus_responses.csv!G5</f>
        <v>4</v>
      </c>
      <c r="N5" s="2">
        <f>sus_responses.csv!H5</f>
        <v>5</v>
      </c>
      <c r="O5" s="2">
        <f>6-sus_responses.csv!I5</f>
        <v>5</v>
      </c>
      <c r="P5" s="2">
        <f>sus_responses.csv!J5</f>
        <v>4</v>
      </c>
      <c r="Q5" s="2">
        <f>6-sus_responses.csv!K5</f>
        <v>5</v>
      </c>
      <c r="R5" s="2">
        <f t="shared" si="0"/>
        <v>47</v>
      </c>
    </row>
    <row r="6" spans="1:18" ht="16" customHeight="1" x14ac:dyDescent="0.2">
      <c r="A6" s="2" t="str">
        <f>survey_iso25010.csv!A6</f>
        <v>R5</v>
      </c>
      <c r="B6" s="2">
        <f>AVERAGE(survey_iso25010.csv!B6:F6)</f>
        <v>4</v>
      </c>
      <c r="C6" s="2">
        <f>AVERAGE(survey_iso25010.csv!H6:L6)</f>
        <v>5</v>
      </c>
      <c r="D6" s="2">
        <f>AVERAGE(survey_iso25010.csv!N6:R6)</f>
        <v>3.4</v>
      </c>
      <c r="E6" s="2">
        <f>((sus_responses.csv!B6-1)+(5-sus_responses.csv!C6)+(sus_responses.csv!D6-1)+(5-sus_responses.csv!E6)+(sus_responses.csv!F6-1)+(5-sus_responses.csv!G6)+(sus_responses.csv!H6-1)+(5-sus_responses.csv!I6)+(sus_responses.csv!J6-1)+(5-sus_responses.csv!K6))*2.5</f>
        <v>90</v>
      </c>
      <c r="F6" s="2">
        <f>AVERAGE(tam_responses.csv!B6:G6)</f>
        <v>3.6666666666666665</v>
      </c>
      <c r="G6" s="2">
        <f>AVERAGE(tam_responses.csv!I6:N6)</f>
        <v>4.333333333333333</v>
      </c>
      <c r="H6" s="2">
        <f>sus_responses.csv!B6</f>
        <v>5</v>
      </c>
      <c r="I6" s="2">
        <f>6-sus_responses.csv!C6</f>
        <v>5</v>
      </c>
      <c r="J6" s="2">
        <f>sus_responses.csv!D6</f>
        <v>4</v>
      </c>
      <c r="K6" s="2">
        <f>6-sus_responses.csv!E6</f>
        <v>5</v>
      </c>
      <c r="L6" s="2">
        <f>sus_responses.csv!F6</f>
        <v>5</v>
      </c>
      <c r="M6" s="2">
        <f>6-sus_responses.csv!G6</f>
        <v>4</v>
      </c>
      <c r="N6" s="2">
        <f>sus_responses.csv!H6</f>
        <v>5</v>
      </c>
      <c r="O6" s="2">
        <f>6-sus_responses.csv!I6</f>
        <v>5</v>
      </c>
      <c r="P6" s="2">
        <f>sus_responses.csv!J6</f>
        <v>4</v>
      </c>
      <c r="Q6" s="2">
        <f>6-sus_responses.csv!K6</f>
        <v>4</v>
      </c>
      <c r="R6" s="2">
        <f t="shared" si="0"/>
        <v>46</v>
      </c>
    </row>
    <row r="7" spans="1:18" ht="16" customHeight="1" x14ac:dyDescent="0.2">
      <c r="A7" s="2" t="str">
        <f>survey_iso25010.csv!A7</f>
        <v>R6</v>
      </c>
      <c r="B7" s="2">
        <f>AVERAGE(survey_iso25010.csv!B7:F7)</f>
        <v>3</v>
      </c>
      <c r="C7" s="2">
        <f>AVERAGE(survey_iso25010.csv!H7:L7)</f>
        <v>3</v>
      </c>
      <c r="D7" s="2">
        <f>AVERAGE(survey_iso25010.csv!N7:R7)</f>
        <v>3</v>
      </c>
      <c r="E7" s="2">
        <f>((sus_responses.csv!B7-1)+(5-sus_responses.csv!C7)+(sus_responses.csv!D7-1)+(5-sus_responses.csv!E7)+(sus_responses.csv!F7-1)+(5-sus_responses.csv!G7)+(sus_responses.csv!H7-1)+(5-sus_responses.csv!I7)+(sus_responses.csv!J7-1)+(5-sus_responses.csv!K7))*2.5</f>
        <v>100</v>
      </c>
      <c r="F7" s="2">
        <f>AVERAGE(tam_responses.csv!B7:G7)</f>
        <v>4</v>
      </c>
      <c r="G7" s="2">
        <f>AVERAGE(tam_responses.csv!I7:N7)</f>
        <v>3.5</v>
      </c>
      <c r="H7" s="2">
        <f>sus_responses.csv!B7</f>
        <v>5</v>
      </c>
      <c r="I7" s="2">
        <f>6-sus_responses.csv!C7</f>
        <v>5</v>
      </c>
      <c r="J7" s="2">
        <f>sus_responses.csv!D7</f>
        <v>5</v>
      </c>
      <c r="K7" s="2">
        <f>6-sus_responses.csv!E7</f>
        <v>5</v>
      </c>
      <c r="L7" s="2">
        <f>sus_responses.csv!F7</f>
        <v>5</v>
      </c>
      <c r="M7" s="2">
        <f>6-sus_responses.csv!G7</f>
        <v>5</v>
      </c>
      <c r="N7" s="2">
        <f>sus_responses.csv!H7</f>
        <v>5</v>
      </c>
      <c r="O7" s="2">
        <f>6-sus_responses.csv!I7</f>
        <v>5</v>
      </c>
      <c r="P7" s="2">
        <f>sus_responses.csv!J7</f>
        <v>5</v>
      </c>
      <c r="Q7" s="2">
        <f>6-sus_responses.csv!K7</f>
        <v>5</v>
      </c>
      <c r="R7" s="2">
        <f t="shared" si="0"/>
        <v>50</v>
      </c>
    </row>
    <row r="8" spans="1:18" ht="16" customHeight="1" x14ac:dyDescent="0.2">
      <c r="A8" s="2" t="str">
        <f>survey_iso25010.csv!A8</f>
        <v>R7</v>
      </c>
      <c r="B8" s="2">
        <f>AVERAGE(survey_iso25010.csv!B8:F8)</f>
        <v>4</v>
      </c>
      <c r="C8" s="2">
        <f>AVERAGE(survey_iso25010.csv!H8:L8)</f>
        <v>4</v>
      </c>
      <c r="D8" s="2">
        <f>AVERAGE(survey_iso25010.csv!N8:R8)</f>
        <v>4</v>
      </c>
      <c r="E8" s="2">
        <f>((sus_responses.csv!B8-1)+(5-sus_responses.csv!C8)+(sus_responses.csv!D8-1)+(5-sus_responses.csv!E8)+(sus_responses.csv!F8-1)+(5-sus_responses.csv!G8)+(sus_responses.csv!H8-1)+(5-sus_responses.csv!I8)+(sus_responses.csv!J8-1)+(5-sus_responses.csv!K8))*2.5</f>
        <v>95</v>
      </c>
      <c r="F8" s="2">
        <f>AVERAGE(tam_responses.csv!B8:G8)</f>
        <v>4</v>
      </c>
      <c r="G8" s="2">
        <f>AVERAGE(tam_responses.csv!I8:N8)</f>
        <v>4</v>
      </c>
      <c r="H8" s="2">
        <f>sus_responses.csv!B8</f>
        <v>5</v>
      </c>
      <c r="I8" s="2">
        <f>6-sus_responses.csv!C8</f>
        <v>4</v>
      </c>
      <c r="J8" s="2">
        <f>sus_responses.csv!D8</f>
        <v>5</v>
      </c>
      <c r="K8" s="2">
        <f>6-sus_responses.csv!E8</f>
        <v>4</v>
      </c>
      <c r="L8" s="2">
        <f>sus_responses.csv!F8</f>
        <v>5</v>
      </c>
      <c r="M8" s="2">
        <f>6-sus_responses.csv!G8</f>
        <v>5</v>
      </c>
      <c r="N8" s="2">
        <f>sus_responses.csv!H8</f>
        <v>5</v>
      </c>
      <c r="O8" s="2">
        <f>6-sus_responses.csv!I8</f>
        <v>5</v>
      </c>
      <c r="P8" s="2">
        <f>sus_responses.csv!J8</f>
        <v>5</v>
      </c>
      <c r="Q8" s="2">
        <f>6-sus_responses.csv!K8</f>
        <v>5</v>
      </c>
      <c r="R8" s="2">
        <f t="shared" si="0"/>
        <v>48</v>
      </c>
    </row>
    <row r="9" spans="1:18" ht="16" customHeight="1" x14ac:dyDescent="0.2">
      <c r="A9" s="2" t="str">
        <f>survey_iso25010.csv!A9</f>
        <v>R8</v>
      </c>
      <c r="B9" s="2">
        <f>AVERAGE(survey_iso25010.csv!B9:F9)</f>
        <v>3</v>
      </c>
      <c r="C9" s="2">
        <f>AVERAGE(survey_iso25010.csv!H9:L9)</f>
        <v>3.4</v>
      </c>
      <c r="D9" s="2">
        <f>AVERAGE(survey_iso25010.csv!N9:R9)</f>
        <v>4</v>
      </c>
      <c r="E9" s="2">
        <f>((sus_responses.csv!B9-1)+(5-sus_responses.csv!C9)+(sus_responses.csv!D9-1)+(5-sus_responses.csv!E9)+(sus_responses.csv!F9-1)+(5-sus_responses.csv!G9)+(sus_responses.csv!H9-1)+(5-sus_responses.csv!I9)+(sus_responses.csv!J9-1)+(5-sus_responses.csv!K9))*2.5</f>
        <v>92.5</v>
      </c>
      <c r="F9" s="2">
        <f>AVERAGE(tam_responses.csv!B9:G9)</f>
        <v>4</v>
      </c>
      <c r="G9" s="2">
        <f>AVERAGE(tam_responses.csv!I9:N9)</f>
        <v>4</v>
      </c>
      <c r="H9" s="2">
        <f>sus_responses.csv!B9</f>
        <v>5</v>
      </c>
      <c r="I9" s="2">
        <f>6-sus_responses.csv!C9</f>
        <v>4</v>
      </c>
      <c r="J9" s="2">
        <f>sus_responses.csv!D9</f>
        <v>5</v>
      </c>
      <c r="K9" s="2">
        <f>6-sus_responses.csv!E9</f>
        <v>5</v>
      </c>
      <c r="L9" s="2">
        <f>sus_responses.csv!F9</f>
        <v>5</v>
      </c>
      <c r="M9" s="2">
        <f>6-sus_responses.csv!G9</f>
        <v>5</v>
      </c>
      <c r="N9" s="2">
        <f>sus_responses.csv!H9</f>
        <v>5</v>
      </c>
      <c r="O9" s="2">
        <f>6-sus_responses.csv!I9</f>
        <v>5</v>
      </c>
      <c r="P9" s="2">
        <f>sus_responses.csv!J9</f>
        <v>4</v>
      </c>
      <c r="Q9" s="2">
        <f>6-sus_responses.csv!K9</f>
        <v>4</v>
      </c>
      <c r="R9" s="2">
        <f t="shared" si="0"/>
        <v>47</v>
      </c>
    </row>
    <row r="10" spans="1:18" ht="16" customHeight="1" x14ac:dyDescent="0.2">
      <c r="A10" s="2" t="str">
        <f>survey_iso25010.csv!A10</f>
        <v>R9</v>
      </c>
      <c r="B10" s="2">
        <f>AVERAGE(survey_iso25010.csv!B10:F10)</f>
        <v>4</v>
      </c>
      <c r="C10" s="2">
        <f>AVERAGE(survey_iso25010.csv!H10:L10)</f>
        <v>4</v>
      </c>
      <c r="D10" s="2">
        <f>AVERAGE(survey_iso25010.csv!N10:R10)</f>
        <v>4</v>
      </c>
      <c r="E10" s="2">
        <f>((sus_responses.csv!B10-1)+(5-sus_responses.csv!C10)+(sus_responses.csv!D10-1)+(5-sus_responses.csv!E10)+(sus_responses.csv!F10-1)+(5-sus_responses.csv!G10)+(sus_responses.csv!H10-1)+(5-sus_responses.csv!I10)+(sus_responses.csv!J10-1)+(5-sus_responses.csv!K10))*2.5</f>
        <v>92.5</v>
      </c>
      <c r="F10" s="2">
        <f>AVERAGE(tam_responses.csv!B10:G10)</f>
        <v>4.666666666666667</v>
      </c>
      <c r="G10" s="2">
        <f>AVERAGE(tam_responses.csv!I10:N10)</f>
        <v>5</v>
      </c>
      <c r="H10" s="2">
        <f>sus_responses.csv!B10</f>
        <v>4</v>
      </c>
      <c r="I10" s="2">
        <f>6-sus_responses.csv!C10</f>
        <v>5</v>
      </c>
      <c r="J10" s="2">
        <f>sus_responses.csv!D10</f>
        <v>5</v>
      </c>
      <c r="K10" s="2">
        <f>6-sus_responses.csv!E10</f>
        <v>5</v>
      </c>
      <c r="L10" s="2">
        <f>sus_responses.csv!F10</f>
        <v>5</v>
      </c>
      <c r="M10" s="2">
        <f>6-sus_responses.csv!G10</f>
        <v>5</v>
      </c>
      <c r="N10" s="2">
        <f>sus_responses.csv!H10</f>
        <v>4</v>
      </c>
      <c r="O10" s="2">
        <f>6-sus_responses.csv!I10</f>
        <v>5</v>
      </c>
      <c r="P10" s="2">
        <f>sus_responses.csv!J10</f>
        <v>5</v>
      </c>
      <c r="Q10" s="2">
        <f>6-sus_responses.csv!K10</f>
        <v>4</v>
      </c>
      <c r="R10" s="2">
        <f t="shared" si="0"/>
        <v>47</v>
      </c>
    </row>
    <row r="11" spans="1:18" ht="16" customHeight="1" x14ac:dyDescent="0.2">
      <c r="A11" s="2" t="str">
        <f>survey_iso25010.csv!A11</f>
        <v>R10</v>
      </c>
      <c r="B11" s="2">
        <f>AVERAGE(survey_iso25010.csv!B11:F11)</f>
        <v>3</v>
      </c>
      <c r="C11" s="2">
        <f>AVERAGE(survey_iso25010.csv!H11:L11)</f>
        <v>3</v>
      </c>
      <c r="D11" s="2">
        <f>AVERAGE(survey_iso25010.csv!N11:R11)</f>
        <v>3</v>
      </c>
      <c r="E11" s="2">
        <f>((sus_responses.csv!B11-1)+(5-sus_responses.csv!C11)+(sus_responses.csv!D11-1)+(5-sus_responses.csv!E11)+(sus_responses.csv!F11-1)+(5-sus_responses.csv!G11)+(sus_responses.csv!H11-1)+(5-sus_responses.csv!I11)+(sus_responses.csv!J11-1)+(5-sus_responses.csv!K11))*2.5</f>
        <v>100</v>
      </c>
      <c r="F11" s="2">
        <f>AVERAGE(tam_responses.csv!B11:G11)</f>
        <v>4.5</v>
      </c>
      <c r="G11" s="2">
        <f>AVERAGE(tam_responses.csv!I11:N11)</f>
        <v>3</v>
      </c>
      <c r="H11" s="2">
        <f>sus_responses.csv!B11</f>
        <v>5</v>
      </c>
      <c r="I11" s="2">
        <f>6-sus_responses.csv!C11</f>
        <v>5</v>
      </c>
      <c r="J11" s="2">
        <f>sus_responses.csv!D11</f>
        <v>5</v>
      </c>
      <c r="K11" s="2">
        <f>6-sus_responses.csv!E11</f>
        <v>5</v>
      </c>
      <c r="L11" s="2">
        <f>sus_responses.csv!F11</f>
        <v>5</v>
      </c>
      <c r="M11" s="2">
        <f>6-sus_responses.csv!G11</f>
        <v>5</v>
      </c>
      <c r="N11" s="2">
        <f>sus_responses.csv!H11</f>
        <v>5</v>
      </c>
      <c r="O11" s="2">
        <f>6-sus_responses.csv!I11</f>
        <v>5</v>
      </c>
      <c r="P11" s="2">
        <f>sus_responses.csv!J11</f>
        <v>5</v>
      </c>
      <c r="Q11" s="2">
        <f>6-sus_responses.csv!K11</f>
        <v>5</v>
      </c>
      <c r="R11" s="2">
        <f t="shared" si="0"/>
        <v>50</v>
      </c>
    </row>
    <row r="12" spans="1:18" ht="16" customHeight="1" x14ac:dyDescent="0.2">
      <c r="A12" s="2" t="str">
        <f>survey_iso25010.csv!A12</f>
        <v>R11</v>
      </c>
      <c r="B12" s="2">
        <f>AVERAGE(survey_iso25010.csv!B12:F12)</f>
        <v>5</v>
      </c>
      <c r="C12" s="2">
        <f>AVERAGE(survey_iso25010.csv!H12:L12)</f>
        <v>4.5999999999999996</v>
      </c>
      <c r="D12" s="2">
        <f>AVERAGE(survey_iso25010.csv!N12:R12)</f>
        <v>4.8</v>
      </c>
      <c r="E12" s="2">
        <f>((sus_responses.csv!B12-1)+(5-sus_responses.csv!C12)+(sus_responses.csv!D12-1)+(5-sus_responses.csv!E12)+(sus_responses.csv!F12-1)+(5-sus_responses.csv!G12)+(sus_responses.csv!H12-1)+(5-sus_responses.csv!I12)+(sus_responses.csv!J12-1)+(5-sus_responses.csv!K12))*2.5</f>
        <v>95</v>
      </c>
      <c r="F12" s="2">
        <f>AVERAGE(tam_responses.csv!B12:G12)</f>
        <v>5</v>
      </c>
      <c r="G12" s="2">
        <f>AVERAGE(tam_responses.csv!I12:N12)</f>
        <v>4.833333333333333</v>
      </c>
      <c r="H12" s="2">
        <f>sus_responses.csv!B12</f>
        <v>4</v>
      </c>
      <c r="I12" s="2">
        <f>6-sus_responses.csv!C12</f>
        <v>5</v>
      </c>
      <c r="J12" s="2">
        <f>sus_responses.csv!D12</f>
        <v>5</v>
      </c>
      <c r="K12" s="2">
        <f>6-sus_responses.csv!E12</f>
        <v>4</v>
      </c>
      <c r="L12" s="2">
        <f>sus_responses.csv!F12</f>
        <v>5</v>
      </c>
      <c r="M12" s="2">
        <f>6-sus_responses.csv!G12</f>
        <v>5</v>
      </c>
      <c r="N12" s="2">
        <f>sus_responses.csv!H12</f>
        <v>5</v>
      </c>
      <c r="O12" s="2">
        <f>6-sus_responses.csv!I12</f>
        <v>5</v>
      </c>
      <c r="P12" s="2">
        <f>sus_responses.csv!J12</f>
        <v>5</v>
      </c>
      <c r="Q12" s="2">
        <f>6-sus_responses.csv!K12</f>
        <v>5</v>
      </c>
      <c r="R12" s="2">
        <f t="shared" si="0"/>
        <v>48</v>
      </c>
    </row>
    <row r="13" spans="1:18" ht="16" customHeight="1" x14ac:dyDescent="0.2">
      <c r="A13" s="2" t="str">
        <f>survey_iso25010.csv!A13</f>
        <v>R12</v>
      </c>
      <c r="B13" s="2">
        <f>AVERAGE(survey_iso25010.csv!B13:F13)</f>
        <v>4</v>
      </c>
      <c r="C13" s="2">
        <f>AVERAGE(survey_iso25010.csv!H13:L13)</f>
        <v>4</v>
      </c>
      <c r="D13" s="2">
        <f>AVERAGE(survey_iso25010.csv!N13:R13)</f>
        <v>4</v>
      </c>
      <c r="E13" s="2">
        <f>((sus_responses.csv!B13-1)+(5-sus_responses.csv!C13)+(sus_responses.csv!D13-1)+(5-sus_responses.csv!E13)+(sus_responses.csv!F13-1)+(5-sus_responses.csv!G13)+(sus_responses.csv!H13-1)+(5-sus_responses.csv!I13)+(sus_responses.csv!J13-1)+(5-sus_responses.csv!K13))*2.5</f>
        <v>95</v>
      </c>
      <c r="F13" s="2">
        <f>AVERAGE(tam_responses.csv!B13:G13)</f>
        <v>4.5</v>
      </c>
      <c r="G13" s="2">
        <f>AVERAGE(tam_responses.csv!I13:N13)</f>
        <v>4.166666666666667</v>
      </c>
      <c r="H13" s="2">
        <f>sus_responses.csv!B13</f>
        <v>4</v>
      </c>
      <c r="I13" s="2">
        <f>6-sus_responses.csv!C13</f>
        <v>5</v>
      </c>
      <c r="J13" s="2">
        <f>sus_responses.csv!D13</f>
        <v>4</v>
      </c>
      <c r="K13" s="2">
        <f>6-sus_responses.csv!E13</f>
        <v>5</v>
      </c>
      <c r="L13" s="2">
        <f>sus_responses.csv!F13</f>
        <v>5</v>
      </c>
      <c r="M13" s="2">
        <f>6-sus_responses.csv!G13</f>
        <v>5</v>
      </c>
      <c r="N13" s="2">
        <f>sus_responses.csv!H13</f>
        <v>5</v>
      </c>
      <c r="O13" s="2">
        <f>6-sus_responses.csv!I13</f>
        <v>5</v>
      </c>
      <c r="P13" s="2">
        <f>sus_responses.csv!J13</f>
        <v>5</v>
      </c>
      <c r="Q13" s="2">
        <f>6-sus_responses.csv!K13</f>
        <v>5</v>
      </c>
      <c r="R13" s="2">
        <f t="shared" si="0"/>
        <v>48</v>
      </c>
    </row>
    <row r="14" spans="1:18" ht="16" customHeight="1" x14ac:dyDescent="0.2">
      <c r="A14" s="2" t="str">
        <f>survey_iso25010.csv!A14</f>
        <v>R13</v>
      </c>
      <c r="B14" s="2">
        <f>AVERAGE(survey_iso25010.csv!B14:F14)</f>
        <v>4.2</v>
      </c>
      <c r="C14" s="2">
        <f>AVERAGE(survey_iso25010.csv!H14:L14)</f>
        <v>4</v>
      </c>
      <c r="D14" s="2">
        <f>AVERAGE(survey_iso25010.csv!N14:R14)</f>
        <v>4</v>
      </c>
      <c r="E14" s="2">
        <f>((sus_responses.csv!B14-1)+(5-sus_responses.csv!C14)+(sus_responses.csv!D14-1)+(5-sus_responses.csv!E14)+(sus_responses.csv!F14-1)+(5-sus_responses.csv!G14)+(sus_responses.csv!H14-1)+(5-sus_responses.csv!I14)+(sus_responses.csv!J14-1)+(5-sus_responses.csv!K14))*2.5</f>
        <v>100</v>
      </c>
      <c r="F14" s="2">
        <f>AVERAGE(tam_responses.csv!B14:G14)</f>
        <v>4</v>
      </c>
      <c r="G14" s="2">
        <f>AVERAGE(tam_responses.csv!I14:N14)</f>
        <v>4</v>
      </c>
      <c r="H14" s="2">
        <f>sus_responses.csv!B14</f>
        <v>5</v>
      </c>
      <c r="I14" s="2">
        <f>6-sus_responses.csv!C14</f>
        <v>5</v>
      </c>
      <c r="J14" s="2">
        <f>sus_responses.csv!D14</f>
        <v>5</v>
      </c>
      <c r="K14" s="2">
        <f>6-sus_responses.csv!E14</f>
        <v>5</v>
      </c>
      <c r="L14" s="2">
        <f>sus_responses.csv!F14</f>
        <v>5</v>
      </c>
      <c r="M14" s="2">
        <f>6-sus_responses.csv!G14</f>
        <v>5</v>
      </c>
      <c r="N14" s="2">
        <f>sus_responses.csv!H14</f>
        <v>5</v>
      </c>
      <c r="O14" s="2">
        <f>6-sus_responses.csv!I14</f>
        <v>5</v>
      </c>
      <c r="P14" s="2">
        <f>sus_responses.csv!J14</f>
        <v>5</v>
      </c>
      <c r="Q14" s="2">
        <f>6-sus_responses.csv!K14</f>
        <v>5</v>
      </c>
      <c r="R14" s="2">
        <f t="shared" si="0"/>
        <v>50</v>
      </c>
    </row>
    <row r="15" spans="1:18" ht="16" customHeight="1" x14ac:dyDescent="0.2">
      <c r="A15" s="2" t="str">
        <f>survey_iso25010.csv!A15</f>
        <v>R14</v>
      </c>
      <c r="B15" s="2">
        <f>AVERAGE(survey_iso25010.csv!B15:F15)</f>
        <v>3.6</v>
      </c>
      <c r="C15" s="2">
        <f>AVERAGE(survey_iso25010.csv!H15:L15)</f>
        <v>4.2</v>
      </c>
      <c r="D15" s="2">
        <f>AVERAGE(survey_iso25010.csv!N15:R15)</f>
        <v>4</v>
      </c>
      <c r="E15" s="2">
        <f>((sus_responses.csv!B15-1)+(5-sus_responses.csv!C15)+(sus_responses.csv!D15-1)+(5-sus_responses.csv!E15)+(sus_responses.csv!F15-1)+(5-sus_responses.csv!G15)+(sus_responses.csv!H15-1)+(5-sus_responses.csv!I15)+(sus_responses.csv!J15-1)+(5-sus_responses.csv!K15))*2.5</f>
        <v>100</v>
      </c>
      <c r="F15" s="2">
        <f>AVERAGE(tam_responses.csv!B15:G15)</f>
        <v>4.5</v>
      </c>
      <c r="G15" s="2">
        <f>AVERAGE(tam_responses.csv!I15:N15)</f>
        <v>4.166666666666667</v>
      </c>
      <c r="H15" s="2">
        <f>sus_responses.csv!B15</f>
        <v>5</v>
      </c>
      <c r="I15" s="2">
        <f>6-sus_responses.csv!C15</f>
        <v>5</v>
      </c>
      <c r="J15" s="2">
        <f>sus_responses.csv!D15</f>
        <v>5</v>
      </c>
      <c r="K15" s="2">
        <f>6-sus_responses.csv!E15</f>
        <v>5</v>
      </c>
      <c r="L15" s="2">
        <f>sus_responses.csv!F15</f>
        <v>5</v>
      </c>
      <c r="M15" s="2">
        <f>6-sus_responses.csv!G15</f>
        <v>5</v>
      </c>
      <c r="N15" s="2">
        <f>sus_responses.csv!H15</f>
        <v>5</v>
      </c>
      <c r="O15" s="2">
        <f>6-sus_responses.csv!I15</f>
        <v>5</v>
      </c>
      <c r="P15" s="2">
        <f>sus_responses.csv!J15</f>
        <v>5</v>
      </c>
      <c r="Q15" s="2">
        <f>6-sus_responses.csv!K15</f>
        <v>5</v>
      </c>
      <c r="R15" s="2">
        <f t="shared" si="0"/>
        <v>50</v>
      </c>
    </row>
    <row r="16" spans="1:18" ht="16" customHeight="1" x14ac:dyDescent="0.2">
      <c r="A16" s="2" t="str">
        <f>survey_iso25010.csv!A16</f>
        <v>R15</v>
      </c>
      <c r="B16" s="2">
        <f>AVERAGE(survey_iso25010.csv!B16:F16)</f>
        <v>4</v>
      </c>
      <c r="C16" s="2">
        <f>AVERAGE(survey_iso25010.csv!H16:L16)</f>
        <v>4</v>
      </c>
      <c r="D16" s="2">
        <f>AVERAGE(survey_iso25010.csv!N16:R16)</f>
        <v>4.2</v>
      </c>
      <c r="E16" s="2">
        <f>((sus_responses.csv!B16-1)+(5-sus_responses.csv!C16)+(sus_responses.csv!D16-1)+(5-sus_responses.csv!E16)+(sus_responses.csv!F16-1)+(5-sus_responses.csv!G16)+(sus_responses.csv!H16-1)+(5-sus_responses.csv!I16)+(sus_responses.csv!J16-1)+(5-sus_responses.csv!K16))*2.5</f>
        <v>95</v>
      </c>
      <c r="F16" s="2">
        <f>AVERAGE(tam_responses.csv!B16:G16)</f>
        <v>4</v>
      </c>
      <c r="G16" s="2">
        <f>AVERAGE(tam_responses.csv!I16:N16)</f>
        <v>3.5</v>
      </c>
      <c r="H16" s="2">
        <f>sus_responses.csv!B16</f>
        <v>5</v>
      </c>
      <c r="I16" s="2">
        <f>6-sus_responses.csv!C16</f>
        <v>5</v>
      </c>
      <c r="J16" s="2">
        <f>sus_responses.csv!D16</f>
        <v>5</v>
      </c>
      <c r="K16" s="2">
        <f>6-sus_responses.csv!E16</f>
        <v>4</v>
      </c>
      <c r="L16" s="2">
        <f>sus_responses.csv!F16</f>
        <v>5</v>
      </c>
      <c r="M16" s="2">
        <f>6-sus_responses.csv!G16</f>
        <v>5</v>
      </c>
      <c r="N16" s="2">
        <f>sus_responses.csv!H16</f>
        <v>5</v>
      </c>
      <c r="O16" s="2">
        <f>6-sus_responses.csv!I16</f>
        <v>5</v>
      </c>
      <c r="P16" s="2">
        <f>sus_responses.csv!J16</f>
        <v>4</v>
      </c>
      <c r="Q16" s="2">
        <f>6-sus_responses.csv!K16</f>
        <v>5</v>
      </c>
      <c r="R16" s="2">
        <f t="shared" si="0"/>
        <v>48</v>
      </c>
    </row>
    <row r="17" spans="1:18" ht="16" customHeight="1" x14ac:dyDescent="0.2">
      <c r="A17" s="2" t="str">
        <f>survey_iso25010.csv!A17</f>
        <v>R16</v>
      </c>
      <c r="B17" s="2">
        <f>AVERAGE(survey_iso25010.csv!B17:F17)</f>
        <v>3.6</v>
      </c>
      <c r="C17" s="2">
        <f>AVERAGE(survey_iso25010.csv!H17:L17)</f>
        <v>4.5999999999999996</v>
      </c>
      <c r="D17" s="2">
        <f>AVERAGE(survey_iso25010.csv!N17:R17)</f>
        <v>4.2</v>
      </c>
      <c r="E17" s="2">
        <f>((sus_responses.csv!B17-1)+(5-sus_responses.csv!C17)+(sus_responses.csv!D17-1)+(5-sus_responses.csv!E17)+(sus_responses.csv!F17-1)+(5-sus_responses.csv!G17)+(sus_responses.csv!H17-1)+(5-sus_responses.csv!I17)+(sus_responses.csv!J17-1)+(5-sus_responses.csv!K17))*2.5</f>
        <v>100</v>
      </c>
      <c r="F17" s="2">
        <f>AVERAGE(tam_responses.csv!B17:G17)</f>
        <v>4</v>
      </c>
      <c r="G17" s="2">
        <f>AVERAGE(tam_responses.csv!I17:N17)</f>
        <v>4</v>
      </c>
      <c r="H17" s="2">
        <f>sus_responses.csv!B17</f>
        <v>5</v>
      </c>
      <c r="I17" s="2">
        <f>6-sus_responses.csv!C17</f>
        <v>5</v>
      </c>
      <c r="J17" s="2">
        <f>sus_responses.csv!D17</f>
        <v>5</v>
      </c>
      <c r="K17" s="2">
        <f>6-sus_responses.csv!E17</f>
        <v>5</v>
      </c>
      <c r="L17" s="2">
        <f>sus_responses.csv!F17</f>
        <v>5</v>
      </c>
      <c r="M17" s="2">
        <f>6-sus_responses.csv!G17</f>
        <v>5</v>
      </c>
      <c r="N17" s="2">
        <f>sus_responses.csv!H17</f>
        <v>5</v>
      </c>
      <c r="O17" s="2">
        <f>6-sus_responses.csv!I17</f>
        <v>5</v>
      </c>
      <c r="P17" s="2">
        <f>sus_responses.csv!J17</f>
        <v>5</v>
      </c>
      <c r="Q17" s="2">
        <f>6-sus_responses.csv!K17</f>
        <v>5</v>
      </c>
      <c r="R17" s="2">
        <f t="shared" si="0"/>
        <v>50</v>
      </c>
    </row>
    <row r="18" spans="1:18" ht="16" customHeight="1" x14ac:dyDescent="0.2">
      <c r="A18" s="2" t="str">
        <f>survey_iso25010.csv!A18</f>
        <v>R17</v>
      </c>
      <c r="B18" s="2">
        <f>AVERAGE(survey_iso25010.csv!B18:F18)</f>
        <v>4.5999999999999996</v>
      </c>
      <c r="C18" s="2">
        <f>AVERAGE(survey_iso25010.csv!H18:L18)</f>
        <v>4.5999999999999996</v>
      </c>
      <c r="D18" s="2">
        <f>AVERAGE(survey_iso25010.csv!N18:R18)</f>
        <v>4.2</v>
      </c>
      <c r="E18" s="2">
        <f>((sus_responses.csv!B18-1)+(5-sus_responses.csv!C18)+(sus_responses.csv!D18-1)+(5-sus_responses.csv!E18)+(sus_responses.csv!F18-1)+(5-sus_responses.csv!G18)+(sus_responses.csv!H18-1)+(5-sus_responses.csv!I18)+(sus_responses.csv!J18-1)+(5-sus_responses.csv!K18))*2.5</f>
        <v>92.5</v>
      </c>
      <c r="F18" s="2">
        <f>AVERAGE(tam_responses.csv!B18:G18)</f>
        <v>4.333333333333333</v>
      </c>
      <c r="G18" s="2">
        <f>AVERAGE(tam_responses.csv!I18:N18)</f>
        <v>3.6666666666666665</v>
      </c>
      <c r="H18" s="2">
        <f>sus_responses.csv!B18</f>
        <v>4</v>
      </c>
      <c r="I18" s="2">
        <f>6-sus_responses.csv!C18</f>
        <v>5</v>
      </c>
      <c r="J18" s="2">
        <f>sus_responses.csv!D18</f>
        <v>5</v>
      </c>
      <c r="K18" s="2">
        <f>6-sus_responses.csv!E18</f>
        <v>5</v>
      </c>
      <c r="L18" s="2">
        <f>sus_responses.csv!F18</f>
        <v>5</v>
      </c>
      <c r="M18" s="2">
        <f>6-sus_responses.csv!G18</f>
        <v>4</v>
      </c>
      <c r="N18" s="2">
        <f>sus_responses.csv!H18</f>
        <v>5</v>
      </c>
      <c r="O18" s="2">
        <f>6-sus_responses.csv!I18</f>
        <v>4</v>
      </c>
      <c r="P18" s="2">
        <f>sus_responses.csv!J18</f>
        <v>5</v>
      </c>
      <c r="Q18" s="2">
        <f>6-sus_responses.csv!K18</f>
        <v>5</v>
      </c>
      <c r="R18" s="2">
        <f t="shared" si="0"/>
        <v>47</v>
      </c>
    </row>
    <row r="19" spans="1:18" ht="16" customHeight="1" x14ac:dyDescent="0.2">
      <c r="A19" s="2" t="str">
        <f>survey_iso25010.csv!A19</f>
        <v>R18</v>
      </c>
      <c r="B19" s="2">
        <f>AVERAGE(survey_iso25010.csv!B19:F19)</f>
        <v>3.8</v>
      </c>
      <c r="C19" s="2">
        <f>AVERAGE(survey_iso25010.csv!H19:L19)</f>
        <v>3.4</v>
      </c>
      <c r="D19" s="2">
        <f>AVERAGE(survey_iso25010.csv!N19:R19)</f>
        <v>4.2</v>
      </c>
      <c r="E19" s="2">
        <f>((sus_responses.csv!B19-1)+(5-sus_responses.csv!C19)+(sus_responses.csv!D19-1)+(5-sus_responses.csv!E19)+(sus_responses.csv!F19-1)+(5-sus_responses.csv!G19)+(sus_responses.csv!H19-1)+(5-sus_responses.csv!I19)+(sus_responses.csv!J19-1)+(5-sus_responses.csv!K19))*2.5</f>
        <v>97.5</v>
      </c>
      <c r="F19" s="2">
        <f>AVERAGE(tam_responses.csv!B19:G19)</f>
        <v>3.5</v>
      </c>
      <c r="G19" s="2">
        <f>AVERAGE(tam_responses.csv!I19:N19)</f>
        <v>3.8333333333333335</v>
      </c>
      <c r="H19" s="2">
        <f>sus_responses.csv!B19</f>
        <v>5</v>
      </c>
      <c r="I19" s="2">
        <f>6-sus_responses.csv!C19</f>
        <v>5</v>
      </c>
      <c r="J19" s="2">
        <f>sus_responses.csv!D19</f>
        <v>5</v>
      </c>
      <c r="K19" s="2">
        <f>6-sus_responses.csv!E19</f>
        <v>5</v>
      </c>
      <c r="L19" s="2">
        <f>sus_responses.csv!F19</f>
        <v>5</v>
      </c>
      <c r="M19" s="2">
        <f>6-sus_responses.csv!G19</f>
        <v>5</v>
      </c>
      <c r="N19" s="2">
        <f>sus_responses.csv!H19</f>
        <v>5</v>
      </c>
      <c r="O19" s="2">
        <f>6-sus_responses.csv!I19</f>
        <v>5</v>
      </c>
      <c r="P19" s="2">
        <f>sus_responses.csv!J19</f>
        <v>5</v>
      </c>
      <c r="Q19" s="2">
        <f>6-sus_responses.csv!K19</f>
        <v>4</v>
      </c>
      <c r="R19" s="2">
        <f t="shared" si="0"/>
        <v>49</v>
      </c>
    </row>
    <row r="20" spans="1:18" ht="16" customHeight="1" x14ac:dyDescent="0.2">
      <c r="A20" s="2" t="str">
        <f>survey_iso25010.csv!A20</f>
        <v>R19</v>
      </c>
      <c r="B20" s="2">
        <f>AVERAGE(survey_iso25010.csv!B20:F20)</f>
        <v>4.5999999999999996</v>
      </c>
      <c r="C20" s="2">
        <f>AVERAGE(survey_iso25010.csv!H20:L20)</f>
        <v>3.6</v>
      </c>
      <c r="D20" s="2">
        <f>AVERAGE(survey_iso25010.csv!N20:R20)</f>
        <v>3.6</v>
      </c>
      <c r="E20" s="2">
        <f>((sus_responses.csv!B20-1)+(5-sus_responses.csv!C20)+(sus_responses.csv!D20-1)+(5-sus_responses.csv!E20)+(sus_responses.csv!F20-1)+(5-sus_responses.csv!G20)+(sus_responses.csv!H20-1)+(5-sus_responses.csv!I20)+(sus_responses.csv!J20-1)+(5-sus_responses.csv!K20))*2.5</f>
        <v>95</v>
      </c>
      <c r="F20" s="2">
        <f>AVERAGE(tam_responses.csv!B20:G20)</f>
        <v>4</v>
      </c>
      <c r="G20" s="2">
        <f>AVERAGE(tam_responses.csv!I20:N20)</f>
        <v>4</v>
      </c>
      <c r="H20" s="2">
        <f>sus_responses.csv!B20</f>
        <v>4</v>
      </c>
      <c r="I20" s="2">
        <f>6-sus_responses.csv!C20</f>
        <v>5</v>
      </c>
      <c r="J20" s="2">
        <f>sus_responses.csv!D20</f>
        <v>5</v>
      </c>
      <c r="K20" s="2">
        <f>6-sus_responses.csv!E20</f>
        <v>5</v>
      </c>
      <c r="L20" s="2">
        <f>sus_responses.csv!F20</f>
        <v>5</v>
      </c>
      <c r="M20" s="2">
        <f>6-sus_responses.csv!G20</f>
        <v>5</v>
      </c>
      <c r="N20" s="2">
        <f>sus_responses.csv!H20</f>
        <v>5</v>
      </c>
      <c r="O20" s="2">
        <f>6-sus_responses.csv!I20</f>
        <v>4</v>
      </c>
      <c r="P20" s="2">
        <f>sus_responses.csv!J20</f>
        <v>5</v>
      </c>
      <c r="Q20" s="2">
        <f>6-sus_responses.csv!K20</f>
        <v>5</v>
      </c>
      <c r="R20" s="2">
        <f t="shared" si="0"/>
        <v>48</v>
      </c>
    </row>
    <row r="21" spans="1:18" ht="16" customHeight="1" x14ac:dyDescent="0.2">
      <c r="A21" s="2" t="str">
        <f>survey_iso25010.csv!A21</f>
        <v>R20</v>
      </c>
      <c r="B21" s="2">
        <f>AVERAGE(survey_iso25010.csv!B21:F21)</f>
        <v>4</v>
      </c>
      <c r="C21" s="2">
        <f>AVERAGE(survey_iso25010.csv!H21:L21)</f>
        <v>3</v>
      </c>
      <c r="D21" s="2">
        <f>AVERAGE(survey_iso25010.csv!N21:R21)</f>
        <v>3.6</v>
      </c>
      <c r="E21" s="2">
        <f>((sus_responses.csv!B21-1)+(5-sus_responses.csv!C21)+(sus_responses.csv!D21-1)+(5-sus_responses.csv!E21)+(sus_responses.csv!F21-1)+(5-sus_responses.csv!G21)+(sus_responses.csv!H21-1)+(5-sus_responses.csv!I21)+(sus_responses.csv!J21-1)+(5-sus_responses.csv!K21))*2.5</f>
        <v>90</v>
      </c>
      <c r="F21" s="2">
        <f>AVERAGE(tam_responses.csv!B21:G21)</f>
        <v>4.166666666666667</v>
      </c>
      <c r="G21" s="2">
        <f>AVERAGE(tam_responses.csv!I21:N21)</f>
        <v>4.5</v>
      </c>
      <c r="H21" s="2">
        <f>sus_responses.csv!B21</f>
        <v>4</v>
      </c>
      <c r="I21" s="2">
        <f>6-sus_responses.csv!C21</f>
        <v>5</v>
      </c>
      <c r="J21" s="2">
        <f>sus_responses.csv!D21</f>
        <v>5</v>
      </c>
      <c r="K21" s="2">
        <f>6-sus_responses.csv!E21</f>
        <v>5</v>
      </c>
      <c r="L21" s="2">
        <f>sus_responses.csv!F21</f>
        <v>4</v>
      </c>
      <c r="M21" s="2">
        <f>6-sus_responses.csv!G21</f>
        <v>5</v>
      </c>
      <c r="N21" s="2">
        <f>sus_responses.csv!H21</f>
        <v>5</v>
      </c>
      <c r="O21" s="2">
        <f>6-sus_responses.csv!I21</f>
        <v>5</v>
      </c>
      <c r="P21" s="2">
        <f>sus_responses.csv!J21</f>
        <v>4</v>
      </c>
      <c r="Q21" s="2">
        <f>6-sus_responses.csv!K21</f>
        <v>4</v>
      </c>
      <c r="R21" s="2">
        <f t="shared" si="0"/>
        <v>46</v>
      </c>
    </row>
    <row r="22" spans="1:18" ht="16" customHeight="1" x14ac:dyDescent="0.2">
      <c r="A22" s="2" t="str">
        <f>survey_iso25010.csv!A22</f>
        <v>R21</v>
      </c>
      <c r="B22" s="2">
        <f>AVERAGE(survey_iso25010.csv!B22:F22)</f>
        <v>4</v>
      </c>
      <c r="C22" s="2">
        <f>AVERAGE(survey_iso25010.csv!H22:L22)</f>
        <v>3.6</v>
      </c>
      <c r="D22" s="2">
        <f>AVERAGE(survey_iso25010.csv!N22:R22)</f>
        <v>4</v>
      </c>
      <c r="E22" s="2">
        <f>((sus_responses.csv!B22-1)+(5-sus_responses.csv!C22)+(sus_responses.csv!D22-1)+(5-sus_responses.csv!E22)+(sus_responses.csv!F22-1)+(5-sus_responses.csv!G22)+(sus_responses.csv!H22-1)+(5-sus_responses.csv!I22)+(sus_responses.csv!J22-1)+(5-sus_responses.csv!K22))*2.5</f>
        <v>80</v>
      </c>
      <c r="F22" s="2">
        <f>AVERAGE(tam_responses.csv!B22:G22)</f>
        <v>3.6666666666666665</v>
      </c>
      <c r="G22" s="2">
        <f>AVERAGE(tam_responses.csv!I22:N22)</f>
        <v>3.6666666666666665</v>
      </c>
      <c r="H22" s="2">
        <f>sus_responses.csv!B22</f>
        <v>4</v>
      </c>
      <c r="I22" s="2">
        <f>6-sus_responses.csv!C22</f>
        <v>4</v>
      </c>
      <c r="J22" s="2">
        <f>sus_responses.csv!D22</f>
        <v>5</v>
      </c>
      <c r="K22" s="2">
        <f>6-sus_responses.csv!E22</f>
        <v>4</v>
      </c>
      <c r="L22" s="2">
        <f>sus_responses.csv!F22</f>
        <v>4</v>
      </c>
      <c r="M22" s="2">
        <f>6-sus_responses.csv!G22</f>
        <v>4</v>
      </c>
      <c r="N22" s="2">
        <f>sus_responses.csv!H22</f>
        <v>4</v>
      </c>
      <c r="O22" s="2">
        <f>6-sus_responses.csv!I22</f>
        <v>5</v>
      </c>
      <c r="P22" s="2">
        <f>sus_responses.csv!J22</f>
        <v>4</v>
      </c>
      <c r="Q22" s="2">
        <f>6-sus_responses.csv!K22</f>
        <v>4</v>
      </c>
      <c r="R22" s="2">
        <f t="shared" si="0"/>
        <v>42</v>
      </c>
    </row>
    <row r="23" spans="1:18" ht="16" customHeight="1" x14ac:dyDescent="0.2">
      <c r="A23" s="2" t="str">
        <f>survey_iso25010.csv!A23</f>
        <v>R22</v>
      </c>
      <c r="B23" s="2">
        <f>AVERAGE(survey_iso25010.csv!B23:F23)</f>
        <v>4</v>
      </c>
      <c r="C23" s="2">
        <f>AVERAGE(survey_iso25010.csv!H23:L23)</f>
        <v>4</v>
      </c>
      <c r="D23" s="2">
        <f>AVERAGE(survey_iso25010.csv!N23:R23)</f>
        <v>4.5999999999999996</v>
      </c>
      <c r="E23" s="2">
        <f>((sus_responses.csv!B23-1)+(5-sus_responses.csv!C23)+(sus_responses.csv!D23-1)+(5-sus_responses.csv!E23)+(sus_responses.csv!F23-1)+(5-sus_responses.csv!G23)+(sus_responses.csv!H23-1)+(5-sus_responses.csv!I23)+(sus_responses.csv!J23-1)+(5-sus_responses.csv!K23))*2.5</f>
        <v>80</v>
      </c>
      <c r="F23" s="2">
        <f>AVERAGE(tam_responses.csv!B23:G23)</f>
        <v>4</v>
      </c>
      <c r="G23" s="2">
        <f>AVERAGE(tam_responses.csv!I23:N23)</f>
        <v>4</v>
      </c>
      <c r="H23" s="2">
        <f>sus_responses.csv!B23</f>
        <v>4</v>
      </c>
      <c r="I23" s="2">
        <f>6-sus_responses.csv!C23</f>
        <v>4</v>
      </c>
      <c r="J23" s="2">
        <f>sus_responses.csv!D23</f>
        <v>4</v>
      </c>
      <c r="K23" s="2">
        <f>6-sus_responses.csv!E23</f>
        <v>5</v>
      </c>
      <c r="L23" s="2">
        <f>sus_responses.csv!F23</f>
        <v>4</v>
      </c>
      <c r="M23" s="2">
        <f>6-sus_responses.csv!G23</f>
        <v>4</v>
      </c>
      <c r="N23" s="2">
        <f>sus_responses.csv!H23</f>
        <v>4</v>
      </c>
      <c r="O23" s="2">
        <f>6-sus_responses.csv!I23</f>
        <v>5</v>
      </c>
      <c r="P23" s="2">
        <f>sus_responses.csv!J23</f>
        <v>4</v>
      </c>
      <c r="Q23" s="2">
        <f>6-sus_responses.csv!K23</f>
        <v>4</v>
      </c>
      <c r="R23" s="2">
        <f t="shared" si="0"/>
        <v>42</v>
      </c>
    </row>
    <row r="24" spans="1:18" ht="16" customHeight="1" x14ac:dyDescent="0.2">
      <c r="A24" s="2" t="str">
        <f>survey_iso25010.csv!A24</f>
        <v>R23</v>
      </c>
      <c r="B24" s="2">
        <f>AVERAGE(survey_iso25010.csv!B24:F24)</f>
        <v>5</v>
      </c>
      <c r="C24" s="2">
        <f>AVERAGE(survey_iso25010.csv!H24:L24)</f>
        <v>5</v>
      </c>
      <c r="D24" s="2">
        <f>AVERAGE(survey_iso25010.csv!N24:R24)</f>
        <v>5</v>
      </c>
      <c r="E24" s="2">
        <f>((sus_responses.csv!B24-1)+(5-sus_responses.csv!C24)+(sus_responses.csv!D24-1)+(5-sus_responses.csv!E24)+(sus_responses.csv!F24-1)+(5-sus_responses.csv!G24)+(sus_responses.csv!H24-1)+(5-sus_responses.csv!I24)+(sus_responses.csv!J24-1)+(5-sus_responses.csv!K24))*2.5</f>
        <v>80</v>
      </c>
      <c r="F24" s="2">
        <f>AVERAGE(tam_responses.csv!B24:G24)</f>
        <v>5</v>
      </c>
      <c r="G24" s="2">
        <f>AVERAGE(tam_responses.csv!I24:N24)</f>
        <v>5</v>
      </c>
      <c r="H24" s="2">
        <f>sus_responses.csv!B24</f>
        <v>4</v>
      </c>
      <c r="I24" s="2">
        <f>6-sus_responses.csv!C24</f>
        <v>4</v>
      </c>
      <c r="J24" s="2">
        <f>sus_responses.csv!D24</f>
        <v>4</v>
      </c>
      <c r="K24" s="2">
        <f>6-sus_responses.csv!E24</f>
        <v>4</v>
      </c>
      <c r="L24" s="2">
        <f>sus_responses.csv!F24</f>
        <v>5</v>
      </c>
      <c r="M24" s="2">
        <f>6-sus_responses.csv!G24</f>
        <v>4</v>
      </c>
      <c r="N24" s="2">
        <f>sus_responses.csv!H24</f>
        <v>4</v>
      </c>
      <c r="O24" s="2">
        <f>6-sus_responses.csv!I24</f>
        <v>4</v>
      </c>
      <c r="P24" s="2">
        <f>sus_responses.csv!J24</f>
        <v>4</v>
      </c>
      <c r="Q24" s="2">
        <f>6-sus_responses.csv!K24</f>
        <v>5</v>
      </c>
      <c r="R24" s="2">
        <f t="shared" si="0"/>
        <v>42</v>
      </c>
    </row>
    <row r="25" spans="1:18" ht="16" customHeight="1" x14ac:dyDescent="0.2">
      <c r="A25" s="2" t="str">
        <f>survey_iso25010.csv!A25</f>
        <v>R24</v>
      </c>
      <c r="B25" s="2">
        <f>AVERAGE(survey_iso25010.csv!B25:F25)</f>
        <v>3.4</v>
      </c>
      <c r="C25" s="2">
        <f>AVERAGE(survey_iso25010.csv!H25:L25)</f>
        <v>5</v>
      </c>
      <c r="D25" s="2">
        <f>AVERAGE(survey_iso25010.csv!N25:R25)</f>
        <v>5</v>
      </c>
      <c r="E25" s="2">
        <f>((sus_responses.csv!B25-1)+(5-sus_responses.csv!C25)+(sus_responses.csv!D25-1)+(5-sus_responses.csv!E25)+(sus_responses.csv!F25-1)+(5-sus_responses.csv!G25)+(sus_responses.csv!H25-1)+(5-sus_responses.csv!I25)+(sus_responses.csv!J25-1)+(5-sus_responses.csv!K25))*2.5</f>
        <v>77.5</v>
      </c>
      <c r="F25" s="2">
        <f>AVERAGE(tam_responses.csv!B25:G25)</f>
        <v>5</v>
      </c>
      <c r="G25" s="2">
        <f>AVERAGE(tam_responses.csv!I25:N25)</f>
        <v>5</v>
      </c>
      <c r="H25" s="2">
        <f>sus_responses.csv!B25</f>
        <v>4</v>
      </c>
      <c r="I25" s="2">
        <f>6-sus_responses.csv!C25</f>
        <v>4</v>
      </c>
      <c r="J25" s="2">
        <f>sus_responses.csv!D25</f>
        <v>4</v>
      </c>
      <c r="K25" s="2">
        <f>6-sus_responses.csv!E25</f>
        <v>4</v>
      </c>
      <c r="L25" s="2">
        <f>sus_responses.csv!F25</f>
        <v>4</v>
      </c>
      <c r="M25" s="2">
        <f>6-sus_responses.csv!G25</f>
        <v>4</v>
      </c>
      <c r="N25" s="2">
        <f>sus_responses.csv!H25</f>
        <v>4</v>
      </c>
      <c r="O25" s="2">
        <f>6-sus_responses.csv!I25</f>
        <v>4</v>
      </c>
      <c r="P25" s="2">
        <f>sus_responses.csv!J25</f>
        <v>4</v>
      </c>
      <c r="Q25" s="2">
        <f>6-sus_responses.csv!K25</f>
        <v>5</v>
      </c>
      <c r="R25" s="2">
        <f t="shared" si="0"/>
        <v>41</v>
      </c>
    </row>
    <row r="26" spans="1:18" ht="16" customHeight="1" x14ac:dyDescent="0.2">
      <c r="A26" s="2" t="str">
        <f>survey_iso25010.csv!A26</f>
        <v>R25</v>
      </c>
      <c r="B26" s="2">
        <f>AVERAGE(survey_iso25010.csv!B26:F26)</f>
        <v>4.4000000000000004</v>
      </c>
      <c r="C26" s="2">
        <f>AVERAGE(survey_iso25010.csv!H26:L26)</f>
        <v>4.4000000000000004</v>
      </c>
      <c r="D26" s="2">
        <f>AVERAGE(survey_iso25010.csv!N26:R26)</f>
        <v>4.5999999999999996</v>
      </c>
      <c r="E26" s="2">
        <f>((sus_responses.csv!B26-1)+(5-sus_responses.csv!C26)+(sus_responses.csv!D26-1)+(5-sus_responses.csv!E26)+(sus_responses.csv!F26-1)+(5-sus_responses.csv!G26)+(sus_responses.csv!H26-1)+(5-sus_responses.csv!I26)+(sus_responses.csv!J26-1)+(5-sus_responses.csv!K26))*2.5</f>
        <v>77.5</v>
      </c>
      <c r="F26" s="2">
        <f>AVERAGE(tam_responses.csv!B26:G26)</f>
        <v>4.5</v>
      </c>
      <c r="G26" s="2">
        <f>AVERAGE(tam_responses.csv!I26:N26)</f>
        <v>5</v>
      </c>
      <c r="H26" s="2">
        <f>sus_responses.csv!B26</f>
        <v>4</v>
      </c>
      <c r="I26" s="2">
        <f>6-sus_responses.csv!C26</f>
        <v>4</v>
      </c>
      <c r="J26" s="2">
        <f>sus_responses.csv!D26</f>
        <v>5</v>
      </c>
      <c r="K26" s="2">
        <f>6-sus_responses.csv!E26</f>
        <v>4</v>
      </c>
      <c r="L26" s="2">
        <f>sus_responses.csv!F26</f>
        <v>4</v>
      </c>
      <c r="M26" s="2">
        <f>6-sus_responses.csv!G26</f>
        <v>4</v>
      </c>
      <c r="N26" s="2">
        <f>sus_responses.csv!H26</f>
        <v>4</v>
      </c>
      <c r="O26" s="2">
        <f>6-sus_responses.csv!I26</f>
        <v>4</v>
      </c>
      <c r="P26" s="2">
        <f>sus_responses.csv!J26</f>
        <v>4</v>
      </c>
      <c r="Q26" s="2">
        <f>6-sus_responses.csv!K26</f>
        <v>4</v>
      </c>
      <c r="R26" s="2">
        <f t="shared" si="0"/>
        <v>41</v>
      </c>
    </row>
    <row r="27" spans="1:18" ht="16" customHeight="1" x14ac:dyDescent="0.2">
      <c r="A27" s="2" t="str">
        <f>survey_iso25010.csv!A27</f>
        <v>R26</v>
      </c>
      <c r="B27" s="2">
        <f>AVERAGE(survey_iso25010.csv!B27:F27)</f>
        <v>5</v>
      </c>
      <c r="C27" s="2">
        <f>AVERAGE(survey_iso25010.csv!H27:L27)</f>
        <v>5</v>
      </c>
      <c r="D27" s="2">
        <f>AVERAGE(survey_iso25010.csv!N27:R27)</f>
        <v>5</v>
      </c>
      <c r="E27" s="2">
        <f>((sus_responses.csv!B27-1)+(5-sus_responses.csv!C27)+(sus_responses.csv!D27-1)+(5-sus_responses.csv!E27)+(sus_responses.csv!F27-1)+(5-sus_responses.csv!G27)+(sus_responses.csv!H27-1)+(5-sus_responses.csv!I27)+(sus_responses.csv!J27-1)+(5-sus_responses.csv!K27))*2.5</f>
        <v>80</v>
      </c>
      <c r="F27" s="2">
        <f>AVERAGE(tam_responses.csv!B27:G27)</f>
        <v>4</v>
      </c>
      <c r="G27" s="2">
        <f>AVERAGE(tam_responses.csv!I27:N27)</f>
        <v>3.3333333333333335</v>
      </c>
      <c r="H27" s="2">
        <f>sus_responses.csv!B27</f>
        <v>4</v>
      </c>
      <c r="I27" s="2">
        <f>6-sus_responses.csv!C27</f>
        <v>4</v>
      </c>
      <c r="J27" s="2">
        <f>sus_responses.csv!D27</f>
        <v>4</v>
      </c>
      <c r="K27" s="2">
        <f>6-sus_responses.csv!E27</f>
        <v>4</v>
      </c>
      <c r="L27" s="2">
        <f>sus_responses.csv!F27</f>
        <v>5</v>
      </c>
      <c r="M27" s="2">
        <f>6-sus_responses.csv!G27</f>
        <v>4</v>
      </c>
      <c r="N27" s="2">
        <f>sus_responses.csv!H27</f>
        <v>4</v>
      </c>
      <c r="O27" s="2">
        <f>6-sus_responses.csv!I27</f>
        <v>4</v>
      </c>
      <c r="P27" s="2">
        <f>sus_responses.csv!J27</f>
        <v>4</v>
      </c>
      <c r="Q27" s="2">
        <f>6-sus_responses.csv!K27</f>
        <v>5</v>
      </c>
      <c r="R27" s="2">
        <f t="shared" si="0"/>
        <v>42</v>
      </c>
    </row>
    <row r="28" spans="1:18" ht="16" customHeight="1" x14ac:dyDescent="0.2">
      <c r="A28" s="2" t="str">
        <f>survey_iso25010.csv!A28</f>
        <v>R27</v>
      </c>
      <c r="B28" s="2">
        <f>AVERAGE(survey_iso25010.csv!B28:F28)</f>
        <v>3.6</v>
      </c>
      <c r="C28" s="2">
        <f>AVERAGE(survey_iso25010.csv!H28:L28)</f>
        <v>5</v>
      </c>
      <c r="D28" s="2">
        <f>AVERAGE(survey_iso25010.csv!N28:R28)</f>
        <v>5</v>
      </c>
      <c r="E28" s="2">
        <f>((sus_responses.csv!B28-1)+(5-sus_responses.csv!C28)+(sus_responses.csv!D28-1)+(5-sus_responses.csv!E28)+(sus_responses.csv!F28-1)+(5-sus_responses.csv!G28)+(sus_responses.csv!H28-1)+(5-sus_responses.csv!I28)+(sus_responses.csv!J28-1)+(5-sus_responses.csv!K28))*2.5</f>
        <v>75</v>
      </c>
      <c r="F28" s="2">
        <f>AVERAGE(tam_responses.csv!B28:G28)</f>
        <v>4</v>
      </c>
      <c r="G28" s="2">
        <f>AVERAGE(tam_responses.csv!I28:N28)</f>
        <v>4</v>
      </c>
      <c r="H28" s="2">
        <f>sus_responses.csv!B28</f>
        <v>4</v>
      </c>
      <c r="I28" s="2">
        <f>6-sus_responses.csv!C28</f>
        <v>4</v>
      </c>
      <c r="J28" s="2">
        <f>sus_responses.csv!D28</f>
        <v>4</v>
      </c>
      <c r="K28" s="2">
        <f>6-sus_responses.csv!E28</f>
        <v>4</v>
      </c>
      <c r="L28" s="2">
        <f>sus_responses.csv!F28</f>
        <v>4</v>
      </c>
      <c r="M28" s="2">
        <f>6-sus_responses.csv!G28</f>
        <v>4</v>
      </c>
      <c r="N28" s="2">
        <f>sus_responses.csv!H28</f>
        <v>4</v>
      </c>
      <c r="O28" s="2">
        <f>6-sus_responses.csv!I28</f>
        <v>4</v>
      </c>
      <c r="P28" s="2">
        <f>sus_responses.csv!J28</f>
        <v>4</v>
      </c>
      <c r="Q28" s="2">
        <f>6-sus_responses.csv!K28</f>
        <v>4</v>
      </c>
      <c r="R28" s="2">
        <f t="shared" si="0"/>
        <v>40</v>
      </c>
    </row>
    <row r="29" spans="1:18" ht="16" customHeight="1" x14ac:dyDescent="0.2">
      <c r="A29" s="2" t="str">
        <f>survey_iso25010.csv!A29</f>
        <v>R28</v>
      </c>
      <c r="B29" s="2">
        <f>AVERAGE(survey_iso25010.csv!B29:F29)</f>
        <v>3</v>
      </c>
      <c r="C29" s="2">
        <f>AVERAGE(survey_iso25010.csv!H29:L29)</f>
        <v>3.6</v>
      </c>
      <c r="D29" s="2">
        <f>AVERAGE(survey_iso25010.csv!N29:R29)</f>
        <v>4.2</v>
      </c>
      <c r="E29" s="2">
        <f>((sus_responses.csv!B29-1)+(5-sus_responses.csv!C29)+(sus_responses.csv!D29-1)+(5-sus_responses.csv!E29)+(sus_responses.csv!F29-1)+(5-sus_responses.csv!G29)+(sus_responses.csv!H29-1)+(5-sus_responses.csv!I29)+(sus_responses.csv!J29-1)+(5-sus_responses.csv!K29))*2.5</f>
        <v>80</v>
      </c>
      <c r="F29" s="2">
        <f>AVERAGE(tam_responses.csv!B29:G29)</f>
        <v>4.5</v>
      </c>
      <c r="G29" s="2">
        <f>AVERAGE(tam_responses.csv!I29:N29)</f>
        <v>4.5</v>
      </c>
      <c r="H29" s="2">
        <f>sus_responses.csv!B29</f>
        <v>4</v>
      </c>
      <c r="I29" s="2">
        <f>6-sus_responses.csv!C29</f>
        <v>4</v>
      </c>
      <c r="J29" s="2">
        <f>sus_responses.csv!D29</f>
        <v>4</v>
      </c>
      <c r="K29" s="2">
        <f>6-sus_responses.csv!E29</f>
        <v>4</v>
      </c>
      <c r="L29" s="2">
        <f>sus_responses.csv!F29</f>
        <v>4</v>
      </c>
      <c r="M29" s="2">
        <f>6-sus_responses.csv!G29</f>
        <v>4</v>
      </c>
      <c r="N29" s="2">
        <f>sus_responses.csv!H29</f>
        <v>5</v>
      </c>
      <c r="O29" s="2">
        <f>6-sus_responses.csv!I29</f>
        <v>4</v>
      </c>
      <c r="P29" s="2">
        <f>sus_responses.csv!J29</f>
        <v>5</v>
      </c>
      <c r="Q29" s="2">
        <f>6-sus_responses.csv!K29</f>
        <v>4</v>
      </c>
      <c r="R29" s="2">
        <f t="shared" si="0"/>
        <v>42</v>
      </c>
    </row>
    <row r="30" spans="1:18" ht="16" customHeight="1" x14ac:dyDescent="0.2">
      <c r="A30" s="2" t="str">
        <f>survey_iso25010.csv!A30</f>
        <v>R29</v>
      </c>
      <c r="B30" s="2">
        <f>AVERAGE(survey_iso25010.csv!B30:F30)</f>
        <v>4.2</v>
      </c>
      <c r="C30" s="2">
        <f>AVERAGE(survey_iso25010.csv!H30:L30)</f>
        <v>4</v>
      </c>
      <c r="D30" s="2">
        <f>AVERAGE(survey_iso25010.csv!N30:R30)</f>
        <v>4</v>
      </c>
      <c r="E30" s="2">
        <f>((sus_responses.csv!B30-1)+(5-sus_responses.csv!C30)+(sus_responses.csv!D30-1)+(5-sus_responses.csv!E30)+(sus_responses.csv!F30-1)+(5-sus_responses.csv!G30)+(sus_responses.csv!H30-1)+(5-sus_responses.csv!I30)+(sus_responses.csv!J30-1)+(5-sus_responses.csv!K30))*2.5</f>
        <v>85</v>
      </c>
      <c r="F30" s="2">
        <f>AVERAGE(tam_responses.csv!B30:G30)</f>
        <v>3.8333333333333335</v>
      </c>
      <c r="G30" s="2">
        <f>AVERAGE(tam_responses.csv!I30:N30)</f>
        <v>3.6666666666666665</v>
      </c>
      <c r="H30" s="2">
        <f>sus_responses.csv!B30</f>
        <v>4</v>
      </c>
      <c r="I30" s="2">
        <f>6-sus_responses.csv!C30</f>
        <v>5</v>
      </c>
      <c r="J30" s="2">
        <f>sus_responses.csv!D30</f>
        <v>5</v>
      </c>
      <c r="K30" s="2">
        <f>6-sus_responses.csv!E30</f>
        <v>5</v>
      </c>
      <c r="L30" s="2">
        <f>sus_responses.csv!F30</f>
        <v>4</v>
      </c>
      <c r="M30" s="2">
        <f>6-sus_responses.csv!G30</f>
        <v>5</v>
      </c>
      <c r="N30" s="2">
        <f>sus_responses.csv!H30</f>
        <v>4</v>
      </c>
      <c r="O30" s="2">
        <f>6-sus_responses.csv!I30</f>
        <v>4</v>
      </c>
      <c r="P30" s="2">
        <f>sus_responses.csv!J30</f>
        <v>4</v>
      </c>
      <c r="Q30" s="2">
        <f>6-sus_responses.csv!K30</f>
        <v>4</v>
      </c>
      <c r="R30" s="2">
        <f t="shared" si="0"/>
        <v>44</v>
      </c>
    </row>
    <row r="31" spans="1:18" ht="16" customHeight="1" x14ac:dyDescent="0.2">
      <c r="A31" s="2" t="str">
        <f>survey_iso25010.csv!A31</f>
        <v>R30</v>
      </c>
      <c r="B31" s="2">
        <f>AVERAGE(survey_iso25010.csv!B31:F31)</f>
        <v>4</v>
      </c>
      <c r="C31" s="2">
        <f>AVERAGE(survey_iso25010.csv!H31:L31)</f>
        <v>4.5999999999999996</v>
      </c>
      <c r="D31" s="2">
        <f>AVERAGE(survey_iso25010.csv!N31:R31)</f>
        <v>3.8</v>
      </c>
      <c r="E31" s="2">
        <f>((sus_responses.csv!B31-1)+(5-sus_responses.csv!C31)+(sus_responses.csv!D31-1)+(5-sus_responses.csv!E31)+(sus_responses.csv!F31-1)+(5-sus_responses.csv!G31)+(sus_responses.csv!H31-1)+(5-sus_responses.csv!I31)+(sus_responses.csv!J31-1)+(5-sus_responses.csv!K31))*2.5</f>
        <v>77.5</v>
      </c>
      <c r="F31" s="2">
        <f>AVERAGE(tam_responses.csv!B31:G31)</f>
        <v>4.333333333333333</v>
      </c>
      <c r="G31" s="2">
        <f>AVERAGE(tam_responses.csv!I31:N31)</f>
        <v>4.166666666666667</v>
      </c>
      <c r="H31" s="2">
        <f>sus_responses.csv!B31</f>
        <v>4</v>
      </c>
      <c r="I31" s="2">
        <f>6-sus_responses.csv!C31</f>
        <v>4</v>
      </c>
      <c r="J31" s="2">
        <f>sus_responses.csv!D31</f>
        <v>4</v>
      </c>
      <c r="K31" s="2">
        <f>6-sus_responses.csv!E31</f>
        <v>4</v>
      </c>
      <c r="L31" s="2">
        <f>sus_responses.csv!F31</f>
        <v>4</v>
      </c>
      <c r="M31" s="2">
        <f>6-sus_responses.csv!G31</f>
        <v>4</v>
      </c>
      <c r="N31" s="2">
        <f>sus_responses.csv!H31</f>
        <v>5</v>
      </c>
      <c r="O31" s="2">
        <f>6-sus_responses.csv!I31</f>
        <v>4</v>
      </c>
      <c r="P31" s="2">
        <f>sus_responses.csv!J31</f>
        <v>4</v>
      </c>
      <c r="Q31" s="2">
        <f>6-sus_responses.csv!K31</f>
        <v>4</v>
      </c>
      <c r="R31" s="2">
        <f t="shared" si="0"/>
        <v>41</v>
      </c>
    </row>
    <row r="32" spans="1:18" ht="16" customHeight="1" x14ac:dyDescent="0.2">
      <c r="A32" s="2" t="str">
        <f>survey_iso25010.csv!A32</f>
        <v>R31</v>
      </c>
      <c r="B32" s="2">
        <f>AVERAGE(survey_iso25010.csv!B32:F32)</f>
        <v>3.6</v>
      </c>
      <c r="C32" s="2">
        <f>AVERAGE(survey_iso25010.csv!H32:L32)</f>
        <v>4</v>
      </c>
      <c r="D32" s="2">
        <f>AVERAGE(survey_iso25010.csv!N32:R32)</f>
        <v>4.5999999999999996</v>
      </c>
      <c r="E32" s="2">
        <f>((sus_responses.csv!B32-1)+(5-sus_responses.csv!C32)+(sus_responses.csv!D32-1)+(5-sus_responses.csv!E32)+(sus_responses.csv!F32-1)+(5-sus_responses.csv!G32)+(sus_responses.csv!H32-1)+(5-sus_responses.csv!I32)+(sus_responses.csv!J32-1)+(5-sus_responses.csv!K32))*2.5</f>
        <v>75</v>
      </c>
      <c r="F32" s="2">
        <f>AVERAGE(tam_responses.csv!B32:G32)</f>
        <v>4.5</v>
      </c>
      <c r="G32" s="2">
        <f>AVERAGE(tam_responses.csv!I32:N32)</f>
        <v>4.333333333333333</v>
      </c>
      <c r="H32" s="2">
        <f>sus_responses.csv!B32</f>
        <v>4</v>
      </c>
      <c r="I32" s="2">
        <f>6-sus_responses.csv!C32</f>
        <v>4</v>
      </c>
      <c r="J32" s="2">
        <f>sus_responses.csv!D32</f>
        <v>4</v>
      </c>
      <c r="K32" s="2">
        <f>6-sus_responses.csv!E32</f>
        <v>4</v>
      </c>
      <c r="L32" s="2">
        <f>sus_responses.csv!F32</f>
        <v>4</v>
      </c>
      <c r="M32" s="2">
        <f>6-sus_responses.csv!G32</f>
        <v>4</v>
      </c>
      <c r="N32" s="2">
        <f>sus_responses.csv!H32</f>
        <v>4</v>
      </c>
      <c r="O32" s="2">
        <f>6-sus_responses.csv!I32</f>
        <v>4</v>
      </c>
      <c r="P32" s="2">
        <f>sus_responses.csv!J32</f>
        <v>4</v>
      </c>
      <c r="Q32" s="2">
        <f>6-sus_responses.csv!K32</f>
        <v>4</v>
      </c>
      <c r="R32" s="2">
        <f t="shared" si="0"/>
        <v>40</v>
      </c>
    </row>
    <row r="33" spans="1:18" ht="16" customHeight="1" x14ac:dyDescent="0.2">
      <c r="A33" s="2" t="str">
        <f>survey_iso25010.csv!A33</f>
        <v>R32</v>
      </c>
      <c r="B33" s="2">
        <f>AVERAGE(survey_iso25010.csv!B33:F33)</f>
        <v>3.8</v>
      </c>
      <c r="C33" s="2">
        <f>AVERAGE(survey_iso25010.csv!H33:L33)</f>
        <v>3.4</v>
      </c>
      <c r="D33" s="2">
        <f>AVERAGE(survey_iso25010.csv!N33:R33)</f>
        <v>4.2</v>
      </c>
      <c r="E33" s="2">
        <f>((sus_responses.csv!B33-1)+(5-sus_responses.csv!C33)+(sus_responses.csv!D33-1)+(5-sus_responses.csv!E33)+(sus_responses.csv!F33-1)+(5-sus_responses.csv!G33)+(sus_responses.csv!H33-1)+(5-sus_responses.csv!I33)+(sus_responses.csv!J33-1)+(5-sus_responses.csv!K33))*2.5</f>
        <v>80</v>
      </c>
      <c r="F33" s="2">
        <f>AVERAGE(tam_responses.csv!B33:G33)</f>
        <v>4</v>
      </c>
      <c r="G33" s="2">
        <f>AVERAGE(tam_responses.csv!I33:N33)</f>
        <v>4</v>
      </c>
      <c r="H33" s="2">
        <f>sus_responses.csv!B33</f>
        <v>4</v>
      </c>
      <c r="I33" s="2">
        <f>6-sus_responses.csv!C33</f>
        <v>4</v>
      </c>
      <c r="J33" s="2">
        <f>sus_responses.csv!D33</f>
        <v>4</v>
      </c>
      <c r="K33" s="2">
        <f>6-sus_responses.csv!E33</f>
        <v>4</v>
      </c>
      <c r="L33" s="2">
        <f>sus_responses.csv!F33</f>
        <v>4</v>
      </c>
      <c r="M33" s="2">
        <f>6-sus_responses.csv!G33</f>
        <v>5</v>
      </c>
      <c r="N33" s="2">
        <f>sus_responses.csv!H33</f>
        <v>4</v>
      </c>
      <c r="O33" s="2">
        <f>6-sus_responses.csv!I33</f>
        <v>4</v>
      </c>
      <c r="P33" s="2">
        <f>sus_responses.csv!J33</f>
        <v>5</v>
      </c>
      <c r="Q33" s="2">
        <f>6-sus_responses.csv!K33</f>
        <v>4</v>
      </c>
      <c r="R33" s="2">
        <f t="shared" si="0"/>
        <v>42</v>
      </c>
    </row>
    <row r="34" spans="1:18" ht="16" customHeight="1" x14ac:dyDescent="0.2">
      <c r="A34" s="2" t="str">
        <f>survey_iso25010.csv!A34</f>
        <v>R33</v>
      </c>
      <c r="B34" s="2">
        <f>AVERAGE(survey_iso25010.csv!B34:F34)</f>
        <v>4.8</v>
      </c>
      <c r="C34" s="2">
        <f>AVERAGE(survey_iso25010.csv!H34:L34)</f>
        <v>4.4000000000000004</v>
      </c>
      <c r="D34" s="2">
        <f>AVERAGE(survey_iso25010.csv!N34:R34)</f>
        <v>4.5999999999999996</v>
      </c>
      <c r="E34" s="2">
        <f>((sus_responses.csv!B34-1)+(5-sus_responses.csv!C34)+(sus_responses.csv!D34-1)+(5-sus_responses.csv!E34)+(sus_responses.csv!F34-1)+(5-sus_responses.csv!G34)+(sus_responses.csv!H34-1)+(5-sus_responses.csv!I34)+(sus_responses.csv!J34-1)+(5-sus_responses.csv!K34))*2.5</f>
        <v>75</v>
      </c>
      <c r="F34" s="2">
        <f>AVERAGE(tam_responses.csv!B34:G34)</f>
        <v>4.166666666666667</v>
      </c>
      <c r="G34" s="2">
        <f>AVERAGE(tam_responses.csv!I34:N34)</f>
        <v>5</v>
      </c>
      <c r="H34" s="2">
        <f>sus_responses.csv!B34</f>
        <v>4</v>
      </c>
      <c r="I34" s="2">
        <f>6-sus_responses.csv!C34</f>
        <v>4</v>
      </c>
      <c r="J34" s="2">
        <f>sus_responses.csv!D34</f>
        <v>4</v>
      </c>
      <c r="K34" s="2">
        <f>6-sus_responses.csv!E34</f>
        <v>4</v>
      </c>
      <c r="L34" s="2">
        <f>sus_responses.csv!F34</f>
        <v>4</v>
      </c>
      <c r="M34" s="2">
        <f>6-sus_responses.csv!G34</f>
        <v>4</v>
      </c>
      <c r="N34" s="2">
        <f>sus_responses.csv!H34</f>
        <v>4</v>
      </c>
      <c r="O34" s="2">
        <f>6-sus_responses.csv!I34</f>
        <v>4</v>
      </c>
      <c r="P34" s="2">
        <f>sus_responses.csv!J34</f>
        <v>4</v>
      </c>
      <c r="Q34" s="2">
        <f>6-sus_responses.csv!K34</f>
        <v>4</v>
      </c>
      <c r="R34" s="2">
        <f t="shared" ref="R34:R65" si="1">SUM(H34:Q34)</f>
        <v>40</v>
      </c>
    </row>
    <row r="35" spans="1:18" ht="16" customHeight="1" x14ac:dyDescent="0.2">
      <c r="A35" s="2" t="str">
        <f>survey_iso25010.csv!A35</f>
        <v>R34</v>
      </c>
      <c r="B35" s="2">
        <f>AVERAGE(survey_iso25010.csv!B35:F35)</f>
        <v>3</v>
      </c>
      <c r="C35" s="2">
        <f>AVERAGE(survey_iso25010.csv!H35:L35)</f>
        <v>4</v>
      </c>
      <c r="D35" s="2">
        <f>AVERAGE(survey_iso25010.csv!N35:R35)</f>
        <v>3.6</v>
      </c>
      <c r="E35" s="2">
        <f>((sus_responses.csv!B35-1)+(5-sus_responses.csv!C35)+(sus_responses.csv!D35-1)+(5-sus_responses.csv!E35)+(sus_responses.csv!F35-1)+(5-sus_responses.csv!G35)+(sus_responses.csv!H35-1)+(5-sus_responses.csv!I35)+(sus_responses.csv!J35-1)+(5-sus_responses.csv!K35))*2.5</f>
        <v>80</v>
      </c>
      <c r="F35" s="2">
        <f>AVERAGE(tam_responses.csv!B35:G35)</f>
        <v>4.5</v>
      </c>
      <c r="G35" s="2">
        <f>AVERAGE(tam_responses.csv!I35:N35)</f>
        <v>4</v>
      </c>
      <c r="H35" s="2">
        <f>sus_responses.csv!B35</f>
        <v>4</v>
      </c>
      <c r="I35" s="2">
        <f>6-sus_responses.csv!C35</f>
        <v>4</v>
      </c>
      <c r="J35" s="2">
        <f>sus_responses.csv!D35</f>
        <v>4</v>
      </c>
      <c r="K35" s="2">
        <f>6-sus_responses.csv!E35</f>
        <v>4</v>
      </c>
      <c r="L35" s="2">
        <f>sus_responses.csv!F35</f>
        <v>4</v>
      </c>
      <c r="M35" s="2">
        <f>6-sus_responses.csv!G35</f>
        <v>4</v>
      </c>
      <c r="N35" s="2">
        <f>sus_responses.csv!H35</f>
        <v>4</v>
      </c>
      <c r="O35" s="2">
        <f>6-sus_responses.csv!I35</f>
        <v>4</v>
      </c>
      <c r="P35" s="2">
        <f>sus_responses.csv!J35</f>
        <v>5</v>
      </c>
      <c r="Q35" s="2">
        <f>6-sus_responses.csv!K35</f>
        <v>5</v>
      </c>
      <c r="R35" s="2">
        <f t="shared" si="1"/>
        <v>42</v>
      </c>
    </row>
    <row r="36" spans="1:18" ht="16" customHeight="1" x14ac:dyDescent="0.2">
      <c r="A36" s="2" t="str">
        <f>survey_iso25010.csv!A36</f>
        <v>R35</v>
      </c>
      <c r="B36" s="2">
        <f>AVERAGE(survey_iso25010.csv!B36:F36)</f>
        <v>4</v>
      </c>
      <c r="C36" s="2">
        <f>AVERAGE(survey_iso25010.csv!H36:L36)</f>
        <v>3.6</v>
      </c>
      <c r="D36" s="2">
        <f>AVERAGE(survey_iso25010.csv!N36:R36)</f>
        <v>3.6</v>
      </c>
      <c r="E36" s="2">
        <f>((sus_responses.csv!B36-1)+(5-sus_responses.csv!C36)+(sus_responses.csv!D36-1)+(5-sus_responses.csv!E36)+(sus_responses.csv!F36-1)+(5-sus_responses.csv!G36)+(sus_responses.csv!H36-1)+(5-sus_responses.csv!I36)+(sus_responses.csv!J36-1)+(5-sus_responses.csv!K36))*2.5</f>
        <v>77.5</v>
      </c>
      <c r="F36" s="2">
        <f>AVERAGE(tam_responses.csv!B36:G36)</f>
        <v>3.1666666666666665</v>
      </c>
      <c r="G36" s="2">
        <f>AVERAGE(tam_responses.csv!I36:N36)</f>
        <v>2.6666666666666665</v>
      </c>
      <c r="H36" s="2">
        <f>sus_responses.csv!B36</f>
        <v>4</v>
      </c>
      <c r="I36" s="2">
        <f>6-sus_responses.csv!C36</f>
        <v>4</v>
      </c>
      <c r="J36" s="2">
        <f>sus_responses.csv!D36</f>
        <v>4</v>
      </c>
      <c r="K36" s="2">
        <f>6-sus_responses.csv!E36</f>
        <v>4</v>
      </c>
      <c r="L36" s="2">
        <f>sus_responses.csv!F36</f>
        <v>4</v>
      </c>
      <c r="M36" s="2">
        <f>6-sus_responses.csv!G36</f>
        <v>4</v>
      </c>
      <c r="N36" s="2">
        <f>sus_responses.csv!H36</f>
        <v>4</v>
      </c>
      <c r="O36" s="2">
        <f>6-sus_responses.csv!I36</f>
        <v>4</v>
      </c>
      <c r="P36" s="2">
        <f>sus_responses.csv!J36</f>
        <v>4</v>
      </c>
      <c r="Q36" s="2">
        <f>6-sus_responses.csv!K36</f>
        <v>5</v>
      </c>
      <c r="R36" s="2">
        <f t="shared" si="1"/>
        <v>41</v>
      </c>
    </row>
    <row r="37" spans="1:18" ht="16" customHeight="1" x14ac:dyDescent="0.2">
      <c r="A37" s="2" t="str">
        <f>survey_iso25010.csv!A37</f>
        <v>R36</v>
      </c>
      <c r="B37" s="2">
        <f>AVERAGE(survey_iso25010.csv!B37:F37)</f>
        <v>4</v>
      </c>
      <c r="C37" s="2">
        <f>AVERAGE(survey_iso25010.csv!H37:L37)</f>
        <v>4</v>
      </c>
      <c r="D37" s="2">
        <f>AVERAGE(survey_iso25010.csv!N37:R37)</f>
        <v>3.8</v>
      </c>
      <c r="E37" s="2">
        <f>((sus_responses.csv!B37-1)+(5-sus_responses.csv!C37)+(sus_responses.csv!D37-1)+(5-sus_responses.csv!E37)+(sus_responses.csv!F37-1)+(5-sus_responses.csv!G37)+(sus_responses.csv!H37-1)+(5-sus_responses.csv!I37)+(sus_responses.csv!J37-1)+(5-sus_responses.csv!K37))*2.5</f>
        <v>75</v>
      </c>
      <c r="F37" s="2">
        <f>AVERAGE(tam_responses.csv!B37:G37)</f>
        <v>3.8333333333333335</v>
      </c>
      <c r="G37" s="2">
        <f>AVERAGE(tam_responses.csv!I37:N37)</f>
        <v>4.5</v>
      </c>
      <c r="H37" s="2">
        <f>sus_responses.csv!B37</f>
        <v>4</v>
      </c>
      <c r="I37" s="2">
        <f>6-sus_responses.csv!C37</f>
        <v>4</v>
      </c>
      <c r="J37" s="2">
        <f>sus_responses.csv!D37</f>
        <v>4</v>
      </c>
      <c r="K37" s="2">
        <f>6-sus_responses.csv!E37</f>
        <v>4</v>
      </c>
      <c r="L37" s="2">
        <f>sus_responses.csv!F37</f>
        <v>4</v>
      </c>
      <c r="M37" s="2">
        <f>6-sus_responses.csv!G37</f>
        <v>4</v>
      </c>
      <c r="N37" s="2">
        <f>sus_responses.csv!H37</f>
        <v>4</v>
      </c>
      <c r="O37" s="2">
        <f>6-sus_responses.csv!I37</f>
        <v>4</v>
      </c>
      <c r="P37" s="2">
        <f>sus_responses.csv!J37</f>
        <v>4</v>
      </c>
      <c r="Q37" s="2">
        <f>6-sus_responses.csv!K37</f>
        <v>4</v>
      </c>
      <c r="R37" s="2">
        <f t="shared" si="1"/>
        <v>40</v>
      </c>
    </row>
    <row r="38" spans="1:18" ht="16" customHeight="1" x14ac:dyDescent="0.2">
      <c r="A38" s="2" t="str">
        <f>survey_iso25010.csv!A38</f>
        <v>R37</v>
      </c>
      <c r="B38" s="2">
        <f>AVERAGE(survey_iso25010.csv!B38:F38)</f>
        <v>3.8</v>
      </c>
      <c r="C38" s="2">
        <f>AVERAGE(survey_iso25010.csv!H38:L38)</f>
        <v>4</v>
      </c>
      <c r="D38" s="2">
        <f>AVERAGE(survey_iso25010.csv!N38:R38)</f>
        <v>3.4</v>
      </c>
      <c r="E38" s="2">
        <f>((sus_responses.csv!B38-1)+(5-sus_responses.csv!C38)+(sus_responses.csv!D38-1)+(5-sus_responses.csv!E38)+(sus_responses.csv!F38-1)+(5-sus_responses.csv!G38)+(sus_responses.csv!H38-1)+(5-sus_responses.csv!I38)+(sus_responses.csv!J38-1)+(5-sus_responses.csv!K38))*2.5</f>
        <v>82.5</v>
      </c>
      <c r="F38" s="2">
        <f>AVERAGE(tam_responses.csv!B38:G38)</f>
        <v>4</v>
      </c>
      <c r="G38" s="2">
        <f>AVERAGE(tam_responses.csv!I38:N38)</f>
        <v>4</v>
      </c>
      <c r="H38" s="2">
        <f>sus_responses.csv!B38</f>
        <v>4</v>
      </c>
      <c r="I38" s="2">
        <f>6-sus_responses.csv!C38</f>
        <v>4</v>
      </c>
      <c r="J38" s="2">
        <f>sus_responses.csv!D38</f>
        <v>5</v>
      </c>
      <c r="K38" s="2">
        <f>6-sus_responses.csv!E38</f>
        <v>5</v>
      </c>
      <c r="L38" s="2">
        <f>sus_responses.csv!F38</f>
        <v>5</v>
      </c>
      <c r="M38" s="2">
        <f>6-sus_responses.csv!G38</f>
        <v>4</v>
      </c>
      <c r="N38" s="2">
        <f>sus_responses.csv!H38</f>
        <v>4</v>
      </c>
      <c r="O38" s="2">
        <f>6-sus_responses.csv!I38</f>
        <v>4</v>
      </c>
      <c r="P38" s="2">
        <f>sus_responses.csv!J38</f>
        <v>4</v>
      </c>
      <c r="Q38" s="2">
        <f>6-sus_responses.csv!K38</f>
        <v>4</v>
      </c>
      <c r="R38" s="2">
        <f t="shared" si="1"/>
        <v>43</v>
      </c>
    </row>
    <row r="39" spans="1:18" ht="16" customHeight="1" x14ac:dyDescent="0.2">
      <c r="A39" s="2" t="str">
        <f>survey_iso25010.csv!A39</f>
        <v>R38</v>
      </c>
      <c r="B39" s="2">
        <f>AVERAGE(survey_iso25010.csv!B39:F39)</f>
        <v>4</v>
      </c>
      <c r="C39" s="2">
        <f>AVERAGE(survey_iso25010.csv!H39:L39)</f>
        <v>4.5999999999999996</v>
      </c>
      <c r="D39" s="2">
        <f>AVERAGE(survey_iso25010.csv!N39:R39)</f>
        <v>3.4</v>
      </c>
      <c r="E39" s="2">
        <f>((sus_responses.csv!B39-1)+(5-sus_responses.csv!C39)+(sus_responses.csv!D39-1)+(5-sus_responses.csv!E39)+(sus_responses.csv!F39-1)+(5-sus_responses.csv!G39)+(sus_responses.csv!H39-1)+(5-sus_responses.csv!I39)+(sus_responses.csv!J39-1)+(5-sus_responses.csv!K39))*2.5</f>
        <v>80</v>
      </c>
      <c r="F39" s="2">
        <f>AVERAGE(tam_responses.csv!B39:G39)</f>
        <v>4.166666666666667</v>
      </c>
      <c r="G39" s="2">
        <f>AVERAGE(tam_responses.csv!I39:N39)</f>
        <v>4.833333333333333</v>
      </c>
      <c r="H39" s="2">
        <f>sus_responses.csv!B39</f>
        <v>4</v>
      </c>
      <c r="I39" s="2">
        <f>6-sus_responses.csv!C39</f>
        <v>4</v>
      </c>
      <c r="J39" s="2">
        <f>sus_responses.csv!D39</f>
        <v>4</v>
      </c>
      <c r="K39" s="2">
        <f>6-sus_responses.csv!E39</f>
        <v>4</v>
      </c>
      <c r="L39" s="2">
        <f>sus_responses.csv!F39</f>
        <v>5</v>
      </c>
      <c r="M39" s="2">
        <f>6-sus_responses.csv!G39</f>
        <v>5</v>
      </c>
      <c r="N39" s="2">
        <f>sus_responses.csv!H39</f>
        <v>4</v>
      </c>
      <c r="O39" s="2">
        <f>6-sus_responses.csv!I39</f>
        <v>4</v>
      </c>
      <c r="P39" s="2">
        <f>sus_responses.csv!J39</f>
        <v>4</v>
      </c>
      <c r="Q39" s="2">
        <f>6-sus_responses.csv!K39</f>
        <v>4</v>
      </c>
      <c r="R39" s="2">
        <f t="shared" si="1"/>
        <v>42</v>
      </c>
    </row>
    <row r="40" spans="1:18" ht="16" customHeight="1" x14ac:dyDescent="0.2">
      <c r="A40" s="2" t="str">
        <f>survey_iso25010.csv!A40</f>
        <v>R39</v>
      </c>
      <c r="B40" s="2">
        <f>AVERAGE(survey_iso25010.csv!B40:F40)</f>
        <v>3.6</v>
      </c>
      <c r="C40" s="2">
        <f>AVERAGE(survey_iso25010.csv!H40:L40)</f>
        <v>4</v>
      </c>
      <c r="D40" s="2">
        <f>AVERAGE(survey_iso25010.csv!N40:R40)</f>
        <v>4.5999999999999996</v>
      </c>
      <c r="E40" s="2">
        <f>((sus_responses.csv!B40-1)+(5-sus_responses.csv!C40)+(sus_responses.csv!D40-1)+(5-sus_responses.csv!E40)+(sus_responses.csv!F40-1)+(5-sus_responses.csv!G40)+(sus_responses.csv!H40-1)+(5-sus_responses.csv!I40)+(sus_responses.csv!J40-1)+(5-sus_responses.csv!K40))*2.5</f>
        <v>77.5</v>
      </c>
      <c r="F40" s="2">
        <f>AVERAGE(tam_responses.csv!B40:G40)</f>
        <v>3.6666666666666665</v>
      </c>
      <c r="G40" s="2">
        <f>AVERAGE(tam_responses.csv!I40:N40)</f>
        <v>4.666666666666667</v>
      </c>
      <c r="H40" s="2">
        <f>sus_responses.csv!B40</f>
        <v>5</v>
      </c>
      <c r="I40" s="2">
        <f>6-sus_responses.csv!C40</f>
        <v>4</v>
      </c>
      <c r="J40" s="2">
        <f>sus_responses.csv!D40</f>
        <v>4</v>
      </c>
      <c r="K40" s="2">
        <f>6-sus_responses.csv!E40</f>
        <v>4</v>
      </c>
      <c r="L40" s="2">
        <f>sus_responses.csv!F40</f>
        <v>4</v>
      </c>
      <c r="M40" s="2">
        <f>6-sus_responses.csv!G40</f>
        <v>4</v>
      </c>
      <c r="N40" s="2">
        <f>sus_responses.csv!H40</f>
        <v>4</v>
      </c>
      <c r="O40" s="2">
        <f>6-sus_responses.csv!I40</f>
        <v>4</v>
      </c>
      <c r="P40" s="2">
        <f>sus_responses.csv!J40</f>
        <v>4</v>
      </c>
      <c r="Q40" s="2">
        <f>6-sus_responses.csv!K40</f>
        <v>4</v>
      </c>
      <c r="R40" s="2">
        <f t="shared" si="1"/>
        <v>41</v>
      </c>
    </row>
    <row r="41" spans="1:18" ht="16" customHeight="1" x14ac:dyDescent="0.2">
      <c r="A41" s="2" t="str">
        <f>survey_iso25010.csv!A41</f>
        <v>R40</v>
      </c>
      <c r="B41" s="2">
        <f>AVERAGE(survey_iso25010.csv!B41:F41)</f>
        <v>3.4</v>
      </c>
      <c r="C41" s="2">
        <f>AVERAGE(survey_iso25010.csv!H41:L41)</f>
        <v>5</v>
      </c>
      <c r="D41" s="2">
        <f>AVERAGE(survey_iso25010.csv!N41:R41)</f>
        <v>3.6</v>
      </c>
      <c r="E41" s="2">
        <f>((sus_responses.csv!B41-1)+(5-sus_responses.csv!C41)+(sus_responses.csv!D41-1)+(5-sus_responses.csv!E41)+(sus_responses.csv!F41-1)+(5-sus_responses.csv!G41)+(sus_responses.csv!H41-1)+(5-sus_responses.csv!I41)+(sus_responses.csv!J41-1)+(5-sus_responses.csv!K41))*2.5</f>
        <v>85</v>
      </c>
      <c r="F41" s="2">
        <f>AVERAGE(tam_responses.csv!B41:G41)</f>
        <v>4</v>
      </c>
      <c r="G41" s="2">
        <f>AVERAGE(tam_responses.csv!I41:N41)</f>
        <v>4</v>
      </c>
      <c r="H41" s="2">
        <f>sus_responses.csv!B41</f>
        <v>4</v>
      </c>
      <c r="I41" s="2">
        <f>6-sus_responses.csv!C41</f>
        <v>5</v>
      </c>
      <c r="J41" s="2">
        <f>sus_responses.csv!D41</f>
        <v>5</v>
      </c>
      <c r="K41" s="2">
        <f>6-sus_responses.csv!E41</f>
        <v>4</v>
      </c>
      <c r="L41" s="2">
        <f>sus_responses.csv!F41</f>
        <v>4</v>
      </c>
      <c r="M41" s="2">
        <f>6-sus_responses.csv!G41</f>
        <v>4</v>
      </c>
      <c r="N41" s="2">
        <f>sus_responses.csv!H41</f>
        <v>5</v>
      </c>
      <c r="O41" s="2">
        <f>6-sus_responses.csv!I41</f>
        <v>4</v>
      </c>
      <c r="P41" s="2">
        <f>sus_responses.csv!J41</f>
        <v>5</v>
      </c>
      <c r="Q41" s="2">
        <f>6-sus_responses.csv!K41</f>
        <v>4</v>
      </c>
      <c r="R41" s="2">
        <f t="shared" si="1"/>
        <v>44</v>
      </c>
    </row>
    <row r="42" spans="1:18" ht="16" customHeight="1" x14ac:dyDescent="0.2">
      <c r="A42" s="2" t="str">
        <f>survey_iso25010.csv!A42</f>
        <v>R41</v>
      </c>
      <c r="B42" s="2">
        <f>AVERAGE(survey_iso25010.csv!B42:F42)</f>
        <v>4</v>
      </c>
      <c r="C42" s="2">
        <f>AVERAGE(survey_iso25010.csv!H42:L42)</f>
        <v>4</v>
      </c>
      <c r="D42" s="2">
        <f>AVERAGE(survey_iso25010.csv!N42:R42)</f>
        <v>4</v>
      </c>
      <c r="E42" s="2">
        <f>((sus_responses.csv!B42-1)+(5-sus_responses.csv!C42)+(sus_responses.csv!D42-1)+(5-sus_responses.csv!E42)+(sus_responses.csv!F42-1)+(5-sus_responses.csv!G42)+(sus_responses.csv!H42-1)+(5-sus_responses.csv!I42)+(sus_responses.csv!J42-1)+(5-sus_responses.csv!K42))*2.5</f>
        <v>52.5</v>
      </c>
      <c r="F42" s="2">
        <f>AVERAGE(tam_responses.csv!B42:G42)</f>
        <v>4</v>
      </c>
      <c r="G42" s="2">
        <f>AVERAGE(tam_responses.csv!I42:N42)</f>
        <v>4</v>
      </c>
      <c r="H42" s="2">
        <f>sus_responses.csv!B42</f>
        <v>3</v>
      </c>
      <c r="I42" s="2">
        <f>6-sus_responses.csv!C42</f>
        <v>3</v>
      </c>
      <c r="J42" s="2">
        <f>sus_responses.csv!D42</f>
        <v>3</v>
      </c>
      <c r="K42" s="2">
        <f>6-sus_responses.csv!E42</f>
        <v>3</v>
      </c>
      <c r="L42" s="2">
        <f>sus_responses.csv!F42</f>
        <v>3</v>
      </c>
      <c r="M42" s="2">
        <f>6-sus_responses.csv!G42</f>
        <v>4</v>
      </c>
      <c r="N42" s="2">
        <f>sus_responses.csv!H42</f>
        <v>3</v>
      </c>
      <c r="O42" s="2">
        <f>6-sus_responses.csv!I42</f>
        <v>3</v>
      </c>
      <c r="P42" s="2">
        <f>sus_responses.csv!J42</f>
        <v>3</v>
      </c>
      <c r="Q42" s="2">
        <f>6-sus_responses.csv!K42</f>
        <v>3</v>
      </c>
      <c r="R42" s="2">
        <f t="shared" si="1"/>
        <v>31</v>
      </c>
    </row>
    <row r="43" spans="1:18" ht="16" customHeight="1" x14ac:dyDescent="0.2">
      <c r="A43" s="2" t="str">
        <f>survey_iso25010.csv!A43</f>
        <v>R42</v>
      </c>
      <c r="B43" s="2">
        <f>AVERAGE(survey_iso25010.csv!B43:F43)</f>
        <v>4</v>
      </c>
      <c r="C43" s="2">
        <f>AVERAGE(survey_iso25010.csv!H43:L43)</f>
        <v>4</v>
      </c>
      <c r="D43" s="2">
        <f>AVERAGE(survey_iso25010.csv!N43:R43)</f>
        <v>4</v>
      </c>
      <c r="E43" s="2">
        <f>((sus_responses.csv!B43-1)+(5-sus_responses.csv!C43)+(sus_responses.csv!D43-1)+(5-sus_responses.csv!E43)+(sus_responses.csv!F43-1)+(5-sus_responses.csv!G43)+(sus_responses.csv!H43-1)+(5-sus_responses.csv!I43)+(sus_responses.csv!J43-1)+(5-sus_responses.csv!K43))*2.5</f>
        <v>57.5</v>
      </c>
      <c r="F43" s="2">
        <f>AVERAGE(tam_responses.csv!B43:G43)</f>
        <v>4.5</v>
      </c>
      <c r="G43" s="2">
        <f>AVERAGE(tam_responses.csv!I43:N43)</f>
        <v>3.8333333333333335</v>
      </c>
      <c r="H43" s="2">
        <f>sus_responses.csv!B43</f>
        <v>4</v>
      </c>
      <c r="I43" s="2">
        <f>6-sus_responses.csv!C43</f>
        <v>3</v>
      </c>
      <c r="J43" s="2">
        <f>sus_responses.csv!D43</f>
        <v>3</v>
      </c>
      <c r="K43" s="2">
        <f>6-sus_responses.csv!E43</f>
        <v>3</v>
      </c>
      <c r="L43" s="2">
        <f>sus_responses.csv!F43</f>
        <v>3</v>
      </c>
      <c r="M43" s="2">
        <f>6-sus_responses.csv!G43</f>
        <v>4</v>
      </c>
      <c r="N43" s="2">
        <f>sus_responses.csv!H43</f>
        <v>3</v>
      </c>
      <c r="O43" s="2">
        <f>6-sus_responses.csv!I43</f>
        <v>4</v>
      </c>
      <c r="P43" s="2">
        <f>sus_responses.csv!J43</f>
        <v>3</v>
      </c>
      <c r="Q43" s="2">
        <f>6-sus_responses.csv!K43</f>
        <v>3</v>
      </c>
      <c r="R43" s="2">
        <f t="shared" si="1"/>
        <v>33</v>
      </c>
    </row>
    <row r="44" spans="1:18" ht="16" customHeight="1" x14ac:dyDescent="0.2">
      <c r="A44" s="2" t="str">
        <f>survey_iso25010.csv!A44</f>
        <v>R43</v>
      </c>
      <c r="B44" s="2">
        <f>AVERAGE(survey_iso25010.csv!B44:F44)</f>
        <v>4</v>
      </c>
      <c r="C44" s="2">
        <f>AVERAGE(survey_iso25010.csv!H44:L44)</f>
        <v>4.4000000000000004</v>
      </c>
      <c r="D44" s="2">
        <f>AVERAGE(survey_iso25010.csv!N44:R44)</f>
        <v>3.4</v>
      </c>
      <c r="E44" s="2">
        <f>((sus_responses.csv!B44-1)+(5-sus_responses.csv!C44)+(sus_responses.csv!D44-1)+(5-sus_responses.csv!E44)+(sus_responses.csv!F44-1)+(5-sus_responses.csv!G44)+(sus_responses.csv!H44-1)+(5-sus_responses.csv!I44)+(sus_responses.csv!J44-1)+(5-sus_responses.csv!K44))*2.5</f>
        <v>57.5</v>
      </c>
      <c r="F44" s="2">
        <f>AVERAGE(tam_responses.csv!B44:G44)</f>
        <v>4.666666666666667</v>
      </c>
      <c r="G44" s="2">
        <f>AVERAGE(tam_responses.csv!I44:N44)</f>
        <v>3.6666666666666665</v>
      </c>
      <c r="H44" s="2">
        <f>sus_responses.csv!B44</f>
        <v>3</v>
      </c>
      <c r="I44" s="2">
        <f>6-sus_responses.csv!C44</f>
        <v>3</v>
      </c>
      <c r="J44" s="2">
        <f>sus_responses.csv!D44</f>
        <v>3</v>
      </c>
      <c r="K44" s="2">
        <f>6-sus_responses.csv!E44</f>
        <v>4</v>
      </c>
      <c r="L44" s="2">
        <f>sus_responses.csv!F44</f>
        <v>3</v>
      </c>
      <c r="M44" s="2">
        <f>6-sus_responses.csv!G44</f>
        <v>3</v>
      </c>
      <c r="N44" s="2">
        <f>sus_responses.csv!H44</f>
        <v>3</v>
      </c>
      <c r="O44" s="2">
        <f>6-sus_responses.csv!I44</f>
        <v>4</v>
      </c>
      <c r="P44" s="2">
        <f>sus_responses.csv!J44</f>
        <v>4</v>
      </c>
      <c r="Q44" s="2">
        <f>6-sus_responses.csv!K44</f>
        <v>3</v>
      </c>
      <c r="R44" s="2">
        <f t="shared" si="1"/>
        <v>33</v>
      </c>
    </row>
    <row r="45" spans="1:18" ht="16" customHeight="1" x14ac:dyDescent="0.2">
      <c r="A45" s="2" t="str">
        <f>survey_iso25010.csv!A45</f>
        <v>R44</v>
      </c>
      <c r="B45" s="2">
        <f>AVERAGE(survey_iso25010.csv!B45:F45)</f>
        <v>4</v>
      </c>
      <c r="C45" s="2">
        <f>AVERAGE(survey_iso25010.csv!H45:L45)</f>
        <v>4.8</v>
      </c>
      <c r="D45" s="2">
        <f>AVERAGE(survey_iso25010.csv!N45:R45)</f>
        <v>4.5999999999999996</v>
      </c>
      <c r="E45" s="2">
        <f>((sus_responses.csv!B45-1)+(5-sus_responses.csv!C45)+(sus_responses.csv!D45-1)+(5-sus_responses.csv!E45)+(sus_responses.csv!F45-1)+(5-sus_responses.csv!G45)+(sus_responses.csv!H45-1)+(5-sus_responses.csv!I45)+(sus_responses.csv!J45-1)+(5-sus_responses.csv!K45))*2.5</f>
        <v>60</v>
      </c>
      <c r="F45" s="2">
        <f>AVERAGE(tam_responses.csv!B45:G45)</f>
        <v>3.5</v>
      </c>
      <c r="G45" s="2">
        <f>AVERAGE(tam_responses.csv!I45:N45)</f>
        <v>4.333333333333333</v>
      </c>
      <c r="H45" s="2">
        <f>sus_responses.csv!B45</f>
        <v>3</v>
      </c>
      <c r="I45" s="2">
        <f>6-sus_responses.csv!C45</f>
        <v>3</v>
      </c>
      <c r="J45" s="2">
        <f>sus_responses.csv!D45</f>
        <v>4</v>
      </c>
      <c r="K45" s="2">
        <f>6-sus_responses.csv!E45</f>
        <v>3</v>
      </c>
      <c r="L45" s="2">
        <f>sus_responses.csv!F45</f>
        <v>4</v>
      </c>
      <c r="M45" s="2">
        <f>6-sus_responses.csv!G45</f>
        <v>3</v>
      </c>
      <c r="N45" s="2">
        <f>sus_responses.csv!H45</f>
        <v>3</v>
      </c>
      <c r="O45" s="2">
        <f>6-sus_responses.csv!I45</f>
        <v>4</v>
      </c>
      <c r="P45" s="2">
        <f>sus_responses.csv!J45</f>
        <v>3</v>
      </c>
      <c r="Q45" s="2">
        <f>6-sus_responses.csv!K45</f>
        <v>4</v>
      </c>
      <c r="R45" s="2">
        <f t="shared" si="1"/>
        <v>34</v>
      </c>
    </row>
    <row r="46" spans="1:18" ht="16" customHeight="1" x14ac:dyDescent="0.2">
      <c r="A46" s="2" t="str">
        <f>survey_iso25010.csv!A46</f>
        <v>R45</v>
      </c>
      <c r="B46" s="2">
        <f>AVERAGE(survey_iso25010.csv!B46:F46)</f>
        <v>4.4000000000000004</v>
      </c>
      <c r="C46" s="2">
        <f>AVERAGE(survey_iso25010.csv!H46:L46)</f>
        <v>4</v>
      </c>
      <c r="D46" s="2">
        <f>AVERAGE(survey_iso25010.csv!N46:R46)</f>
        <v>3.8</v>
      </c>
      <c r="E46" s="2">
        <f>((sus_responses.csv!B46-1)+(5-sus_responses.csv!C46)+(sus_responses.csv!D46-1)+(5-sus_responses.csv!E46)+(sus_responses.csv!F46-1)+(5-sus_responses.csv!G46)+(sus_responses.csv!H46-1)+(5-sus_responses.csv!I46)+(sus_responses.csv!J46-1)+(5-sus_responses.csv!K46))*2.5</f>
        <v>60</v>
      </c>
      <c r="F46" s="2">
        <f>AVERAGE(tam_responses.csv!B46:G46)</f>
        <v>3.6666666666666665</v>
      </c>
      <c r="G46" s="2">
        <f>AVERAGE(tam_responses.csv!I46:N46)</f>
        <v>3.3333333333333335</v>
      </c>
      <c r="H46" s="2">
        <f>sus_responses.csv!B46</f>
        <v>4</v>
      </c>
      <c r="I46" s="2">
        <f>6-sus_responses.csv!C46</f>
        <v>4</v>
      </c>
      <c r="J46" s="2">
        <f>sus_responses.csv!D46</f>
        <v>3</v>
      </c>
      <c r="K46" s="2">
        <f>6-sus_responses.csv!E46</f>
        <v>3</v>
      </c>
      <c r="L46" s="2">
        <f>sus_responses.csv!F46</f>
        <v>3</v>
      </c>
      <c r="M46" s="2">
        <f>6-sus_responses.csv!G46</f>
        <v>3</v>
      </c>
      <c r="N46" s="2">
        <f>sus_responses.csv!H46</f>
        <v>3</v>
      </c>
      <c r="O46" s="2">
        <f>6-sus_responses.csv!I46</f>
        <v>4</v>
      </c>
      <c r="P46" s="2">
        <f>sus_responses.csv!J46</f>
        <v>3</v>
      </c>
      <c r="Q46" s="2">
        <f>6-sus_responses.csv!K46</f>
        <v>4</v>
      </c>
      <c r="R46" s="2">
        <f t="shared" si="1"/>
        <v>34</v>
      </c>
    </row>
    <row r="47" spans="1:18" ht="16" customHeight="1" x14ac:dyDescent="0.2">
      <c r="A47" s="2" t="str">
        <f>survey_iso25010.csv!A47</f>
        <v>R46</v>
      </c>
      <c r="B47" s="2">
        <f>AVERAGE(survey_iso25010.csv!B47:F47)</f>
        <v>3</v>
      </c>
      <c r="C47" s="2">
        <f>AVERAGE(survey_iso25010.csv!H47:L47)</f>
        <v>3.6</v>
      </c>
      <c r="D47" s="2">
        <f>AVERAGE(survey_iso25010.csv!N47:R47)</f>
        <v>4.2</v>
      </c>
      <c r="E47" s="2">
        <f>((sus_responses.csv!B47-1)+(5-sus_responses.csv!C47)+(sus_responses.csv!D47-1)+(5-sus_responses.csv!E47)+(sus_responses.csv!F47-1)+(5-sus_responses.csv!G47)+(sus_responses.csv!H47-1)+(5-sus_responses.csv!I47)+(sus_responses.csv!J47-1)+(5-sus_responses.csv!K47))*2.5</f>
        <v>52.5</v>
      </c>
      <c r="F47" s="2">
        <f>AVERAGE(tam_responses.csv!B47:G47)</f>
        <v>4.166666666666667</v>
      </c>
      <c r="G47" s="2">
        <f>AVERAGE(tam_responses.csv!I47:N47)</f>
        <v>4.666666666666667</v>
      </c>
      <c r="H47" s="2">
        <f>sus_responses.csv!B47</f>
        <v>3</v>
      </c>
      <c r="I47" s="2">
        <f>6-sus_responses.csv!C47</f>
        <v>4</v>
      </c>
      <c r="J47" s="2">
        <f>sus_responses.csv!D47</f>
        <v>3</v>
      </c>
      <c r="K47" s="2">
        <f>6-sus_responses.csv!E47</f>
        <v>3</v>
      </c>
      <c r="L47" s="2">
        <f>sus_responses.csv!F47</f>
        <v>3</v>
      </c>
      <c r="M47" s="2">
        <f>6-sus_responses.csv!G47</f>
        <v>3</v>
      </c>
      <c r="N47" s="2">
        <f>sus_responses.csv!H47</f>
        <v>3</v>
      </c>
      <c r="O47" s="2">
        <f>6-sus_responses.csv!I47</f>
        <v>3</v>
      </c>
      <c r="P47" s="2">
        <f>sus_responses.csv!J47</f>
        <v>3</v>
      </c>
      <c r="Q47" s="2">
        <f>6-sus_responses.csv!K47</f>
        <v>3</v>
      </c>
      <c r="R47" s="2">
        <f t="shared" si="1"/>
        <v>31</v>
      </c>
    </row>
    <row r="48" spans="1:18" ht="16" customHeight="1" x14ac:dyDescent="0.2">
      <c r="A48" s="2" t="str">
        <f>survey_iso25010.csv!A48</f>
        <v>R47</v>
      </c>
      <c r="B48" s="2">
        <f>AVERAGE(survey_iso25010.csv!B48:F48)</f>
        <v>4.2</v>
      </c>
      <c r="C48" s="2">
        <f>AVERAGE(survey_iso25010.csv!H48:L48)</f>
        <v>3.6</v>
      </c>
      <c r="D48" s="2">
        <f>AVERAGE(survey_iso25010.csv!N48:R48)</f>
        <v>3.8</v>
      </c>
      <c r="E48" s="2">
        <f>((sus_responses.csv!B48-1)+(5-sus_responses.csv!C48)+(sus_responses.csv!D48-1)+(5-sus_responses.csv!E48)+(sus_responses.csv!F48-1)+(5-sus_responses.csv!G48)+(sus_responses.csv!H48-1)+(5-sus_responses.csv!I48)+(sus_responses.csv!J48-1)+(5-sus_responses.csv!K48))*2.5</f>
        <v>52.5</v>
      </c>
      <c r="F48" s="2">
        <f>AVERAGE(tam_responses.csv!B48:G48)</f>
        <v>4</v>
      </c>
      <c r="G48" s="2">
        <f>AVERAGE(tam_responses.csv!I48:N48)</f>
        <v>3.6666666666666665</v>
      </c>
      <c r="H48" s="2">
        <f>sus_responses.csv!B48</f>
        <v>3</v>
      </c>
      <c r="I48" s="2">
        <f>6-sus_responses.csv!C48</f>
        <v>3</v>
      </c>
      <c r="J48" s="2">
        <f>sus_responses.csv!D48</f>
        <v>4</v>
      </c>
      <c r="K48" s="2">
        <f>6-sus_responses.csv!E48</f>
        <v>3</v>
      </c>
      <c r="L48" s="2">
        <f>sus_responses.csv!F48</f>
        <v>3</v>
      </c>
      <c r="M48" s="2">
        <f>6-sus_responses.csv!G48</f>
        <v>3</v>
      </c>
      <c r="N48" s="2">
        <f>sus_responses.csv!H48</f>
        <v>3</v>
      </c>
      <c r="O48" s="2">
        <f>6-sus_responses.csv!I48</f>
        <v>3</v>
      </c>
      <c r="P48" s="2">
        <f>sus_responses.csv!J48</f>
        <v>3</v>
      </c>
      <c r="Q48" s="2">
        <f>6-sus_responses.csv!K48</f>
        <v>3</v>
      </c>
      <c r="R48" s="2">
        <f t="shared" si="1"/>
        <v>31</v>
      </c>
    </row>
    <row r="49" spans="1:18" ht="16" customHeight="1" x14ac:dyDescent="0.2">
      <c r="A49" s="2" t="str">
        <f>survey_iso25010.csv!A49</f>
        <v>R48</v>
      </c>
      <c r="B49" s="2">
        <f>AVERAGE(survey_iso25010.csv!B49:F49)</f>
        <v>4</v>
      </c>
      <c r="C49" s="2">
        <f>AVERAGE(survey_iso25010.csv!H49:L49)</f>
        <v>4.4000000000000004</v>
      </c>
      <c r="D49" s="2">
        <f>AVERAGE(survey_iso25010.csv!N49:R49)</f>
        <v>3.8</v>
      </c>
      <c r="E49" s="2">
        <f>((sus_responses.csv!B49-1)+(5-sus_responses.csv!C49)+(sus_responses.csv!D49-1)+(5-sus_responses.csv!E49)+(sus_responses.csv!F49-1)+(5-sus_responses.csv!G49)+(sus_responses.csv!H49-1)+(5-sus_responses.csv!I49)+(sus_responses.csv!J49-1)+(5-sus_responses.csv!K49))*2.5</f>
        <v>52.5</v>
      </c>
      <c r="F49" s="2">
        <f>AVERAGE(tam_responses.csv!B49:G49)</f>
        <v>4.166666666666667</v>
      </c>
      <c r="G49" s="2">
        <f>AVERAGE(tam_responses.csv!I49:N49)</f>
        <v>4.166666666666667</v>
      </c>
      <c r="H49" s="2">
        <f>sus_responses.csv!B49</f>
        <v>4</v>
      </c>
      <c r="I49" s="2">
        <f>6-sus_responses.csv!C49</f>
        <v>3</v>
      </c>
      <c r="J49" s="2">
        <f>sus_responses.csv!D49</f>
        <v>3</v>
      </c>
      <c r="K49" s="2">
        <f>6-sus_responses.csv!E49</f>
        <v>3</v>
      </c>
      <c r="L49" s="2">
        <f>sus_responses.csv!F49</f>
        <v>3</v>
      </c>
      <c r="M49" s="2">
        <f>6-sus_responses.csv!G49</f>
        <v>3</v>
      </c>
      <c r="N49" s="2">
        <f>sus_responses.csv!H49</f>
        <v>3</v>
      </c>
      <c r="O49" s="2">
        <f>6-sus_responses.csv!I49</f>
        <v>3</v>
      </c>
      <c r="P49" s="2">
        <f>sus_responses.csv!J49</f>
        <v>3</v>
      </c>
      <c r="Q49" s="2">
        <f>6-sus_responses.csv!K49</f>
        <v>3</v>
      </c>
      <c r="R49" s="2">
        <f t="shared" si="1"/>
        <v>31</v>
      </c>
    </row>
    <row r="50" spans="1:18" ht="16" customHeight="1" x14ac:dyDescent="0.2">
      <c r="A50" s="2" t="str">
        <f>survey_iso25010.csv!A50</f>
        <v>R49</v>
      </c>
      <c r="B50" s="2">
        <f>AVERAGE(survey_iso25010.csv!B50:F50)</f>
        <v>4.2</v>
      </c>
      <c r="C50" s="2">
        <f>AVERAGE(survey_iso25010.csv!H50:L50)</f>
        <v>4</v>
      </c>
      <c r="D50" s="2">
        <f>AVERAGE(survey_iso25010.csv!N50:R50)</f>
        <v>4</v>
      </c>
      <c r="E50" s="2">
        <f>((sus_responses.csv!B50-1)+(5-sus_responses.csv!C50)+(sus_responses.csv!D50-1)+(5-sus_responses.csv!E50)+(sus_responses.csv!F50-1)+(5-sus_responses.csv!G50)+(sus_responses.csv!H50-1)+(5-sus_responses.csv!I50)+(sus_responses.csv!J50-1)+(5-sus_responses.csv!K50))*2.5</f>
        <v>62.5</v>
      </c>
      <c r="F50" s="2">
        <f>AVERAGE(tam_responses.csv!B50:G50)</f>
        <v>3.6666666666666665</v>
      </c>
      <c r="G50" s="2">
        <f>AVERAGE(tam_responses.csv!I50:N50)</f>
        <v>3.6666666666666665</v>
      </c>
      <c r="H50" s="2">
        <f>sus_responses.csv!B50</f>
        <v>3</v>
      </c>
      <c r="I50" s="2">
        <f>6-sus_responses.csv!C50</f>
        <v>3</v>
      </c>
      <c r="J50" s="2">
        <f>sus_responses.csv!D50</f>
        <v>4</v>
      </c>
      <c r="K50" s="2">
        <f>6-sus_responses.csv!E50</f>
        <v>3</v>
      </c>
      <c r="L50" s="2">
        <f>sus_responses.csv!F50</f>
        <v>4</v>
      </c>
      <c r="M50" s="2">
        <f>6-sus_responses.csv!G50</f>
        <v>3</v>
      </c>
      <c r="N50" s="2">
        <f>sus_responses.csv!H50</f>
        <v>3</v>
      </c>
      <c r="O50" s="2">
        <f>6-sus_responses.csv!I50</f>
        <v>4</v>
      </c>
      <c r="P50" s="2">
        <f>sus_responses.csv!J50</f>
        <v>4</v>
      </c>
      <c r="Q50" s="2">
        <f>6-sus_responses.csv!K50</f>
        <v>4</v>
      </c>
      <c r="R50" s="2">
        <f t="shared" si="1"/>
        <v>35</v>
      </c>
    </row>
    <row r="51" spans="1:18" ht="16" customHeight="1" x14ac:dyDescent="0.2">
      <c r="A51" s="2" t="str">
        <f>survey_iso25010.csv!A51</f>
        <v>R50</v>
      </c>
      <c r="B51" s="2">
        <f>AVERAGE(survey_iso25010.csv!B51:F51)</f>
        <v>3.8</v>
      </c>
      <c r="C51" s="2">
        <f>AVERAGE(survey_iso25010.csv!H51:L51)</f>
        <v>3.8</v>
      </c>
      <c r="D51" s="2">
        <f>AVERAGE(survey_iso25010.csv!N51:R51)</f>
        <v>3.6</v>
      </c>
      <c r="E51" s="2">
        <f>((sus_responses.csv!B51-1)+(5-sus_responses.csv!C51)+(sus_responses.csv!D51-1)+(5-sus_responses.csv!E51)+(sus_responses.csv!F51-1)+(5-sus_responses.csv!G51)+(sus_responses.csv!H51-1)+(5-sus_responses.csv!I51)+(sus_responses.csv!J51-1)+(5-sus_responses.csv!K51))*2.5</f>
        <v>55</v>
      </c>
      <c r="F51" s="2">
        <f>AVERAGE(tam_responses.csv!B51:G51)</f>
        <v>3.6666666666666665</v>
      </c>
      <c r="G51" s="2">
        <f>AVERAGE(tam_responses.csv!I51:N51)</f>
        <v>3.6666666666666665</v>
      </c>
      <c r="H51" s="2">
        <f>sus_responses.csv!B51</f>
        <v>4</v>
      </c>
      <c r="I51" s="2">
        <f>6-sus_responses.csv!C51</f>
        <v>3</v>
      </c>
      <c r="J51" s="2">
        <f>sus_responses.csv!D51</f>
        <v>3</v>
      </c>
      <c r="K51" s="2">
        <f>6-sus_responses.csv!E51</f>
        <v>3</v>
      </c>
      <c r="L51" s="2">
        <f>sus_responses.csv!F51</f>
        <v>3</v>
      </c>
      <c r="M51" s="2">
        <f>6-sus_responses.csv!G51</f>
        <v>4</v>
      </c>
      <c r="N51" s="2">
        <f>sus_responses.csv!H51</f>
        <v>3</v>
      </c>
      <c r="O51" s="2">
        <f>6-sus_responses.csv!I51</f>
        <v>3</v>
      </c>
      <c r="P51" s="2">
        <f>sus_responses.csv!J51</f>
        <v>3</v>
      </c>
      <c r="Q51" s="2">
        <f>6-sus_responses.csv!K51</f>
        <v>3</v>
      </c>
      <c r="R51" s="2">
        <f t="shared" si="1"/>
        <v>32</v>
      </c>
    </row>
  </sheetData>
  <autoFilter ref="A1:R5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9A825"/>
  </sheetPr>
  <dimension ref="A1:J701"/>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5" customWidth="1"/>
    <col min="6" max="6" width="19" customWidth="1"/>
    <col min="7" max="7" width="20" customWidth="1"/>
    <col min="8" max="8" width="16" customWidth="1"/>
    <col min="9" max="9" width="18" customWidth="1"/>
    <col min="10" max="10" width="26" customWidth="1"/>
  </cols>
  <sheetData>
    <row r="1" spans="1:10" ht="16" customHeight="1" x14ac:dyDescent="0.2">
      <c r="A1" s="1" t="s">
        <v>0</v>
      </c>
      <c r="B1" s="1" t="s">
        <v>1</v>
      </c>
      <c r="C1" s="1" t="s">
        <v>590</v>
      </c>
      <c r="D1" s="1" t="s">
        <v>884</v>
      </c>
      <c r="E1" s="1" t="s">
        <v>592</v>
      </c>
      <c r="F1" s="1" t="s">
        <v>593</v>
      </c>
      <c r="G1" s="1" t="s">
        <v>885</v>
      </c>
      <c r="H1" s="1" t="s">
        <v>596</v>
      </c>
      <c r="I1" s="1" t="s">
        <v>597</v>
      </c>
      <c r="J1" s="1" t="s">
        <v>886</v>
      </c>
    </row>
    <row r="2" spans="1:10" ht="32" customHeight="1" x14ac:dyDescent="0.2">
      <c r="A2" s="2" t="s">
        <v>7</v>
      </c>
      <c r="B2" s="2" t="str">
        <f>INDEX(study_periods.csv!$B$2:$B$51,MATCH(A2,study_periods.csv!$A$2:$A$51,0))</f>
        <v>INTERVENTION</v>
      </c>
      <c r="C2" s="2">
        <v>1</v>
      </c>
      <c r="D2" s="2">
        <v>1</v>
      </c>
      <c r="E2" s="2">
        <f>COUNTIFS(sessions.csv!$A$2:$A$10135,A2,sessions.csv!$D$2:$D$10135,C2,sessions.csv!$E$2:$E$10135,D2)</f>
        <v>4</v>
      </c>
      <c r="F2" s="2">
        <f>COUNTIFS(sessions.csv!$A$2:$A$10135,A2,sessions.csv!$D$2:$D$10135,C2,sessions.csv!$E$2:$E$10135,D2,sessions.csv!$N$2:$N$10135,"RELIABLE")</f>
        <v>4</v>
      </c>
      <c r="G2" s="3">
        <f>SUMIFS(sessions.csv!$H$2:$H$10135,sessions.csv!$A$2:$A$10135,A2,sessions.csv!$D$2:$D$10135,C2,sessions.csv!$E$2:$E$10135,D2)/60000</f>
        <v>49.370866666666664</v>
      </c>
      <c r="H2" s="3">
        <f>IF(E2=0,"",AVERAGEIFS(sessions.csv!$J$2:$J$10135,sessions.csv!$A$2:$A$10135,A2,sessions.csv!$D$2:$D$10135,C2,sessions.csv!$E$2:$E$10135,D2)/1000)</f>
        <v>6.6654999999999998</v>
      </c>
      <c r="I2" s="3">
        <f>IF(F2=0,"",AVERAGEIFS(sessions.csv!$O$2:$O$10135,sessions.csv!$A$2:$A$10135,A2,sessions.csv!$D$2:$D$10135,C2,sessions.csv!$E$2:$E$10135,D2,sessions.csv!$N$2:$N$10135,"RELIABLE"))</f>
        <v>30.392500000000002</v>
      </c>
      <c r="J2" s="3">
        <f>IF(F2=0,"",AVERAGEIFS(sessions.csv!$L$2:$L$10135,sessions.csv!$A$2:$A$10135,A2,sessions.csv!$D$2:$D$10135,C2,sessions.csv!$E$2:$E$10135,D2,sessions.csv!$N$2:$N$10135,"RELIABLE"))</f>
        <v>45.7575</v>
      </c>
    </row>
    <row r="3" spans="1:10" ht="32" customHeight="1" x14ac:dyDescent="0.2">
      <c r="A3" s="2" t="s">
        <v>7</v>
      </c>
      <c r="B3" s="2" t="str">
        <f>INDEX(study_periods.csv!$B$2:$B$51,MATCH(A3,study_periods.csv!$A$2:$A$51,0))</f>
        <v>INTERVENTION</v>
      </c>
      <c r="C3" s="2">
        <v>1</v>
      </c>
      <c r="D3" s="2">
        <v>2</v>
      </c>
      <c r="E3" s="2">
        <f>COUNTIFS(sessions.csv!$A$2:$A$10135,A3,sessions.csv!$D$2:$D$10135,C3,sessions.csv!$E$2:$E$10135,D3)</f>
        <v>3</v>
      </c>
      <c r="F3" s="2">
        <f>COUNTIFS(sessions.csv!$A$2:$A$10135,A3,sessions.csv!$D$2:$D$10135,C3,sessions.csv!$E$2:$E$10135,D3,sessions.csv!$N$2:$N$10135,"RELIABLE")</f>
        <v>3</v>
      </c>
      <c r="G3" s="3">
        <f>SUMIFS(sessions.csv!$H$2:$H$10135,sessions.csv!$A$2:$A$10135,A3,sessions.csv!$D$2:$D$10135,C3,sessions.csv!$E$2:$E$10135,D3)/60000</f>
        <v>28.695933333333333</v>
      </c>
      <c r="H3" s="3">
        <f>IF(E3=0,"",AVERAGEIFS(sessions.csv!$J$2:$J$10135,sessions.csv!$A$2:$A$10135,A3,sessions.csv!$D$2:$D$10135,C3,sessions.csv!$E$2:$E$10135,D3)/1000)</f>
        <v>6.8826666666666672</v>
      </c>
      <c r="I3" s="3">
        <f>IF(F3=0,"",AVERAGEIFS(sessions.csv!$O$2:$O$10135,sessions.csv!$A$2:$A$10135,A3,sessions.csv!$D$2:$D$10135,C3,sessions.csv!$E$2:$E$10135,D3,sessions.csv!$N$2:$N$10135,"RELIABLE"))</f>
        <v>28.546666666666667</v>
      </c>
      <c r="J3" s="3">
        <f>IF(F3=0,"",AVERAGEIFS(sessions.csv!$L$2:$L$10135,sessions.csv!$A$2:$A$10135,A3,sessions.csv!$D$2:$D$10135,C3,sessions.csv!$E$2:$E$10135,D3,sessions.csv!$N$2:$N$10135,"RELIABLE"))</f>
        <v>43.406666666666666</v>
      </c>
    </row>
    <row r="4" spans="1:10" ht="32" customHeight="1" x14ac:dyDescent="0.2">
      <c r="A4" s="2" t="s">
        <v>7</v>
      </c>
      <c r="B4" s="2" t="str">
        <f>INDEX(study_periods.csv!$B$2:$B$51,MATCH(A4,study_periods.csv!$A$2:$A$51,0))</f>
        <v>INTERVENTION</v>
      </c>
      <c r="C4" s="2">
        <v>1</v>
      </c>
      <c r="D4" s="2">
        <v>3</v>
      </c>
      <c r="E4" s="2">
        <f>COUNTIFS(sessions.csv!$A$2:$A$10135,A4,sessions.csv!$D$2:$D$10135,C4,sessions.csv!$E$2:$E$10135,D4)</f>
        <v>4</v>
      </c>
      <c r="F4" s="2">
        <f>COUNTIFS(sessions.csv!$A$2:$A$10135,A4,sessions.csv!$D$2:$D$10135,C4,sessions.csv!$E$2:$E$10135,D4,sessions.csv!$N$2:$N$10135,"RELIABLE")</f>
        <v>3</v>
      </c>
      <c r="G4" s="3">
        <f>SUMIFS(sessions.csv!$H$2:$H$10135,sessions.csv!$A$2:$A$10135,A4,sessions.csv!$D$2:$D$10135,C4,sessions.csv!$E$2:$E$10135,D4)/60000</f>
        <v>52.721850000000003</v>
      </c>
      <c r="H4" s="3">
        <f>IF(E4=0,"",AVERAGEIFS(sessions.csv!$J$2:$J$10135,sessions.csv!$A$2:$A$10135,A4,sessions.csv!$D$2:$D$10135,C4,sessions.csv!$E$2:$E$10135,D4)/1000)</f>
        <v>6.6585000000000001</v>
      </c>
      <c r="I4" s="3">
        <f>IF(F4=0,"",AVERAGEIFS(sessions.csv!$O$2:$O$10135,sessions.csv!$A$2:$A$10135,A4,sessions.csv!$D$2:$D$10135,C4,sessions.csv!$E$2:$E$10135,D4,sessions.csv!$N$2:$N$10135,"RELIABLE"))</f>
        <v>33.943333333333335</v>
      </c>
      <c r="J4" s="3">
        <f>IF(F4=0,"",AVERAGEIFS(sessions.csv!$L$2:$L$10135,sessions.csv!$A$2:$A$10135,A4,sessions.csv!$D$2:$D$10135,C4,sessions.csv!$E$2:$E$10135,D4,sessions.csv!$N$2:$N$10135,"RELIABLE"))</f>
        <v>47.333333333333336</v>
      </c>
    </row>
    <row r="5" spans="1:10" ht="32" customHeight="1" x14ac:dyDescent="0.2">
      <c r="A5" s="2" t="s">
        <v>7</v>
      </c>
      <c r="B5" s="2" t="str">
        <f>INDEX(study_periods.csv!$B$2:$B$51,MATCH(A5,study_periods.csv!$A$2:$A$51,0))</f>
        <v>INTERVENTION</v>
      </c>
      <c r="C5" s="2">
        <v>1</v>
      </c>
      <c r="D5" s="2">
        <v>4</v>
      </c>
      <c r="E5" s="2">
        <f>COUNTIFS(sessions.csv!$A$2:$A$10135,A5,sessions.csv!$D$2:$D$10135,C5,sessions.csv!$E$2:$E$10135,D5)</f>
        <v>3</v>
      </c>
      <c r="F5" s="2">
        <f>COUNTIFS(sessions.csv!$A$2:$A$10135,A5,sessions.csv!$D$2:$D$10135,C5,sessions.csv!$E$2:$E$10135,D5,sessions.csv!$N$2:$N$10135,"RELIABLE")</f>
        <v>3</v>
      </c>
      <c r="G5" s="3">
        <f>SUMIFS(sessions.csv!$H$2:$H$10135,sessions.csv!$A$2:$A$10135,A5,sessions.csv!$D$2:$D$10135,C5,sessions.csv!$E$2:$E$10135,D5)/60000</f>
        <v>36.884900000000002</v>
      </c>
      <c r="H5" s="3">
        <f>IF(E5=0,"",AVERAGEIFS(sessions.csv!$J$2:$J$10135,sessions.csv!$A$2:$A$10135,A5,sessions.csv!$D$2:$D$10135,C5,sessions.csv!$E$2:$E$10135,D5)/1000)</f>
        <v>6.9740000000000002</v>
      </c>
      <c r="I5" s="3">
        <f>IF(F5=0,"",AVERAGEIFS(sessions.csv!$O$2:$O$10135,sessions.csv!$A$2:$A$10135,A5,sessions.csv!$D$2:$D$10135,C5,sessions.csv!$E$2:$E$10135,D5,sessions.csv!$N$2:$N$10135,"RELIABLE"))</f>
        <v>34.520000000000003</v>
      </c>
      <c r="J5" s="3">
        <f>IF(F5=0,"",AVERAGEIFS(sessions.csv!$L$2:$L$10135,sessions.csv!$A$2:$A$10135,A5,sessions.csv!$D$2:$D$10135,C5,sessions.csv!$E$2:$E$10135,D5,sessions.csv!$N$2:$N$10135,"RELIABLE"))</f>
        <v>47.856666666666662</v>
      </c>
    </row>
    <row r="6" spans="1:10" ht="32" customHeight="1" x14ac:dyDescent="0.2">
      <c r="A6" s="2" t="s">
        <v>7</v>
      </c>
      <c r="B6" s="2" t="str">
        <f>INDEX(study_periods.csv!$B$2:$B$51,MATCH(A6,study_periods.csv!$A$2:$A$51,0))</f>
        <v>INTERVENTION</v>
      </c>
      <c r="C6" s="2">
        <v>1</v>
      </c>
      <c r="D6" s="2">
        <v>5</v>
      </c>
      <c r="E6" s="2">
        <f>COUNTIFS(sessions.csv!$A$2:$A$10135,A6,sessions.csv!$D$2:$D$10135,C6,sessions.csv!$E$2:$E$10135,D6)</f>
        <v>4</v>
      </c>
      <c r="F6" s="2">
        <f>COUNTIFS(sessions.csv!$A$2:$A$10135,A6,sessions.csv!$D$2:$D$10135,C6,sessions.csv!$E$2:$E$10135,D6,sessions.csv!$N$2:$N$10135,"RELIABLE")</f>
        <v>4</v>
      </c>
      <c r="G6" s="3">
        <f>SUMIFS(sessions.csv!$H$2:$H$10135,sessions.csv!$A$2:$A$10135,A6,sessions.csv!$D$2:$D$10135,C6,sessions.csv!$E$2:$E$10135,D6)/60000</f>
        <v>55.227316666666667</v>
      </c>
      <c r="H6" s="3">
        <f>IF(E6=0,"",AVERAGEIFS(sessions.csv!$J$2:$J$10135,sessions.csv!$A$2:$A$10135,A6,sessions.csv!$D$2:$D$10135,C6,sessions.csv!$E$2:$E$10135,D6)/1000)</f>
        <v>7.7409999999999997</v>
      </c>
      <c r="I6" s="3">
        <f>IF(F6=0,"",AVERAGEIFS(sessions.csv!$O$2:$O$10135,sessions.csv!$A$2:$A$10135,A6,sessions.csv!$D$2:$D$10135,C6,sessions.csv!$E$2:$E$10135,D6,sessions.csv!$N$2:$N$10135,"RELIABLE"))</f>
        <v>26.4575</v>
      </c>
      <c r="J6" s="3">
        <f>IF(F6=0,"",AVERAGEIFS(sessions.csv!$L$2:$L$10135,sessions.csv!$A$2:$A$10135,A6,sessions.csv!$D$2:$D$10135,C6,sessions.csv!$E$2:$E$10135,D6,sessions.csv!$N$2:$N$10135,"RELIABLE"))</f>
        <v>46.255000000000003</v>
      </c>
    </row>
    <row r="7" spans="1:10" ht="32" customHeight="1" x14ac:dyDescent="0.2">
      <c r="A7" s="2" t="s">
        <v>7</v>
      </c>
      <c r="B7" s="2" t="str">
        <f>INDEX(study_periods.csv!$B$2:$B$51,MATCH(A7,study_periods.csv!$A$2:$A$51,0))</f>
        <v>INTERVENTION</v>
      </c>
      <c r="C7" s="2">
        <v>1</v>
      </c>
      <c r="D7" s="2">
        <v>6</v>
      </c>
      <c r="E7" s="2">
        <f>COUNTIFS(sessions.csv!$A$2:$A$10135,A7,sessions.csv!$D$2:$D$10135,C7,sessions.csv!$E$2:$E$10135,D7)</f>
        <v>5</v>
      </c>
      <c r="F7" s="2">
        <f>COUNTIFS(sessions.csv!$A$2:$A$10135,A7,sessions.csv!$D$2:$D$10135,C7,sessions.csv!$E$2:$E$10135,D7,sessions.csv!$N$2:$N$10135,"RELIABLE")</f>
        <v>5</v>
      </c>
      <c r="G7" s="3">
        <f>SUMIFS(sessions.csv!$H$2:$H$10135,sessions.csv!$A$2:$A$10135,A7,sessions.csv!$D$2:$D$10135,C7,sessions.csv!$E$2:$E$10135,D7)/60000</f>
        <v>63.516833333333331</v>
      </c>
      <c r="H7" s="3">
        <f>IF(E7=0,"",AVERAGEIFS(sessions.csv!$J$2:$J$10135,sessions.csv!$A$2:$A$10135,A7,sessions.csv!$D$2:$D$10135,C7,sessions.csv!$E$2:$E$10135,D7)/1000)</f>
        <v>6.6988000000000003</v>
      </c>
      <c r="I7" s="3">
        <f>IF(F7=0,"",AVERAGEIFS(sessions.csv!$O$2:$O$10135,sessions.csv!$A$2:$A$10135,A7,sessions.csv!$D$2:$D$10135,C7,sessions.csv!$E$2:$E$10135,D7,sessions.csv!$N$2:$N$10135,"RELIABLE"))</f>
        <v>30.143999999999998</v>
      </c>
      <c r="J7" s="3">
        <f>IF(F7=0,"",AVERAGEIFS(sessions.csv!$L$2:$L$10135,sessions.csv!$A$2:$A$10135,A7,sessions.csv!$D$2:$D$10135,C7,sessions.csv!$E$2:$E$10135,D7,sessions.csv!$N$2:$N$10135,"RELIABLE"))</f>
        <v>45.923999999999999</v>
      </c>
    </row>
    <row r="8" spans="1:10" ht="32" customHeight="1" x14ac:dyDescent="0.2">
      <c r="A8" s="2" t="s">
        <v>7</v>
      </c>
      <c r="B8" s="2" t="str">
        <f>INDEX(study_periods.csv!$B$2:$B$51,MATCH(A8,study_periods.csv!$A$2:$A$51,0))</f>
        <v>INTERVENTION</v>
      </c>
      <c r="C8" s="2">
        <v>1</v>
      </c>
      <c r="D8" s="2">
        <v>7</v>
      </c>
      <c r="E8" s="2">
        <f>COUNTIFS(sessions.csv!$A$2:$A$10135,A8,sessions.csv!$D$2:$D$10135,C8,sessions.csv!$E$2:$E$10135,D8)</f>
        <v>6</v>
      </c>
      <c r="F8" s="2">
        <f>COUNTIFS(sessions.csv!$A$2:$A$10135,A8,sessions.csv!$D$2:$D$10135,C8,sessions.csv!$E$2:$E$10135,D8,sessions.csv!$N$2:$N$10135,"RELIABLE")</f>
        <v>6</v>
      </c>
      <c r="G8" s="3">
        <f>SUMIFS(sessions.csv!$H$2:$H$10135,sessions.csv!$A$2:$A$10135,A8,sessions.csv!$D$2:$D$10135,C8,sessions.csv!$E$2:$E$10135,D8)/60000</f>
        <v>87.064883333333327</v>
      </c>
      <c r="H8" s="3">
        <f>IF(E8=0,"",AVERAGEIFS(sessions.csv!$J$2:$J$10135,sessions.csv!$A$2:$A$10135,A8,sessions.csv!$D$2:$D$10135,C8,sessions.csv!$E$2:$E$10135,D8)/1000)</f>
        <v>7.0563333333333329</v>
      </c>
      <c r="I8" s="3">
        <f>IF(F8=0,"",AVERAGEIFS(sessions.csv!$O$2:$O$10135,sessions.csv!$A$2:$A$10135,A8,sessions.csv!$D$2:$D$10135,C8,sessions.csv!$E$2:$E$10135,D8,sessions.csv!$N$2:$N$10135,"RELIABLE"))</f>
        <v>32.756666666666668</v>
      </c>
      <c r="J8" s="3">
        <f>IF(F8=0,"",AVERAGEIFS(sessions.csv!$L$2:$L$10135,sessions.csv!$A$2:$A$10135,A8,sessions.csv!$D$2:$D$10135,C8,sessions.csv!$E$2:$E$10135,D8,sessions.csv!$N$2:$N$10135,"RELIABLE"))</f>
        <v>48.633333333333333</v>
      </c>
    </row>
    <row r="9" spans="1:10" ht="32" customHeight="1" x14ac:dyDescent="0.2">
      <c r="A9" s="2" t="s">
        <v>7</v>
      </c>
      <c r="B9" s="2" t="str">
        <f>INDEX(study_periods.csv!$B$2:$B$51,MATCH(A9,study_periods.csv!$A$2:$A$51,0))</f>
        <v>INTERVENTION</v>
      </c>
      <c r="C9" s="2">
        <v>2</v>
      </c>
      <c r="D9" s="2">
        <v>1</v>
      </c>
      <c r="E9" s="2">
        <f>COUNTIFS(sessions.csv!$A$2:$A$10135,A9,sessions.csv!$D$2:$D$10135,C9,sessions.csv!$E$2:$E$10135,D9)</f>
        <v>2</v>
      </c>
      <c r="F9" s="2">
        <f>COUNTIFS(sessions.csv!$A$2:$A$10135,A9,sessions.csv!$D$2:$D$10135,C9,sessions.csv!$E$2:$E$10135,D9,sessions.csv!$N$2:$N$10135,"RELIABLE")</f>
        <v>2</v>
      </c>
      <c r="G9" s="3">
        <f>SUMIFS(sessions.csv!$H$2:$H$10135,sessions.csv!$A$2:$A$10135,A9,sessions.csv!$D$2:$D$10135,C9,sessions.csv!$E$2:$E$10135,D9)/60000</f>
        <v>26.896116666666668</v>
      </c>
      <c r="H9" s="3">
        <f>IF(E9=0,"",AVERAGEIFS(sessions.csv!$J$2:$J$10135,sessions.csv!$A$2:$A$10135,A9,sessions.csv!$D$2:$D$10135,C9,sessions.csv!$E$2:$E$10135,D9)/1000)</f>
        <v>6.6254999999999997</v>
      </c>
      <c r="I9" s="3">
        <f>IF(F9=0,"",AVERAGEIFS(sessions.csv!$O$2:$O$10135,sessions.csv!$A$2:$A$10135,A9,sessions.csv!$D$2:$D$10135,C9,sessions.csv!$E$2:$E$10135,D9,sessions.csv!$N$2:$N$10135,"RELIABLE"))</f>
        <v>26.59</v>
      </c>
      <c r="J9" s="3">
        <f>IF(F9=0,"",AVERAGEIFS(sessions.csv!$L$2:$L$10135,sessions.csv!$A$2:$A$10135,A9,sessions.csv!$D$2:$D$10135,C9,sessions.csv!$E$2:$E$10135,D9,sessions.csv!$N$2:$N$10135,"RELIABLE"))</f>
        <v>44.795000000000002</v>
      </c>
    </row>
    <row r="10" spans="1:10" ht="32" customHeight="1" x14ac:dyDescent="0.2">
      <c r="A10" s="2" t="s">
        <v>7</v>
      </c>
      <c r="B10" s="2" t="str">
        <f>INDEX(study_periods.csv!$B$2:$B$51,MATCH(A10,study_periods.csv!$A$2:$A$51,0))</f>
        <v>INTERVENTION</v>
      </c>
      <c r="C10" s="2">
        <v>2</v>
      </c>
      <c r="D10" s="2">
        <v>2</v>
      </c>
      <c r="E10" s="2">
        <f>COUNTIFS(sessions.csv!$A$2:$A$10135,A10,sessions.csv!$D$2:$D$10135,C10,sessions.csv!$E$2:$E$10135,D10)</f>
        <v>1</v>
      </c>
      <c r="F10" s="2">
        <f>COUNTIFS(sessions.csv!$A$2:$A$10135,A10,sessions.csv!$D$2:$D$10135,C10,sessions.csv!$E$2:$E$10135,D10,sessions.csv!$N$2:$N$10135,"RELIABLE")</f>
        <v>1</v>
      </c>
      <c r="G10" s="3">
        <f>SUMIFS(sessions.csv!$H$2:$H$10135,sessions.csv!$A$2:$A$10135,A10,sessions.csv!$D$2:$D$10135,C10,sessions.csv!$E$2:$E$10135,D10)/60000</f>
        <v>8.8537333333333326</v>
      </c>
      <c r="H10" s="3">
        <f>IF(E10=0,"",AVERAGEIFS(sessions.csv!$J$2:$J$10135,sessions.csv!$A$2:$A$10135,A10,sessions.csv!$D$2:$D$10135,C10,sessions.csv!$E$2:$E$10135,D10)/1000)</f>
        <v>6.2539999999999996</v>
      </c>
      <c r="I10" s="3">
        <f>IF(F10=0,"",AVERAGEIFS(sessions.csv!$O$2:$O$10135,sessions.csv!$A$2:$A$10135,A10,sessions.csv!$D$2:$D$10135,C10,sessions.csv!$E$2:$E$10135,D10,sessions.csv!$N$2:$N$10135,"RELIABLE"))</f>
        <v>21.42</v>
      </c>
      <c r="J10" s="3">
        <f>IF(F10=0,"",AVERAGEIFS(sessions.csv!$L$2:$L$10135,sessions.csv!$A$2:$A$10135,A10,sessions.csv!$D$2:$D$10135,C10,sessions.csv!$E$2:$E$10135,D10,sessions.csv!$N$2:$N$10135,"RELIABLE"))</f>
        <v>39.159999999999997</v>
      </c>
    </row>
    <row r="11" spans="1:10" ht="32" customHeight="1" x14ac:dyDescent="0.2">
      <c r="A11" s="2" t="s">
        <v>7</v>
      </c>
      <c r="B11" s="2" t="str">
        <f>INDEX(study_periods.csv!$B$2:$B$51,MATCH(A11,study_periods.csv!$A$2:$A$51,0))</f>
        <v>INTERVENTION</v>
      </c>
      <c r="C11" s="2">
        <v>2</v>
      </c>
      <c r="D11" s="2">
        <v>3</v>
      </c>
      <c r="E11" s="2">
        <f>COUNTIFS(sessions.csv!$A$2:$A$10135,A11,sessions.csv!$D$2:$D$10135,C11,sessions.csv!$E$2:$E$10135,D11)</f>
        <v>2</v>
      </c>
      <c r="F11" s="2">
        <f>COUNTIFS(sessions.csv!$A$2:$A$10135,A11,sessions.csv!$D$2:$D$10135,C11,sessions.csv!$E$2:$E$10135,D11,sessions.csv!$N$2:$N$10135,"RELIABLE")</f>
        <v>2</v>
      </c>
      <c r="G11" s="3">
        <f>SUMIFS(sessions.csv!$H$2:$H$10135,sessions.csv!$A$2:$A$10135,A11,sessions.csv!$D$2:$D$10135,C11,sessions.csv!$E$2:$E$10135,D11)/60000</f>
        <v>18.250533333333333</v>
      </c>
      <c r="H11" s="3">
        <f>IF(E11=0,"",AVERAGEIFS(sessions.csv!$J$2:$J$10135,sessions.csv!$A$2:$A$10135,A11,sessions.csv!$D$2:$D$10135,C11,sessions.csv!$E$2:$E$10135,D11)/1000)</f>
        <v>7.5819999999999999</v>
      </c>
      <c r="I11" s="3">
        <f>IF(F11=0,"",AVERAGEIFS(sessions.csv!$O$2:$O$10135,sessions.csv!$A$2:$A$10135,A11,sessions.csv!$D$2:$D$10135,C11,sessions.csv!$E$2:$E$10135,D11,sessions.csv!$N$2:$N$10135,"RELIABLE"))</f>
        <v>27.695</v>
      </c>
      <c r="J11" s="3">
        <f>IF(F11=0,"",AVERAGEIFS(sessions.csv!$L$2:$L$10135,sessions.csv!$A$2:$A$10135,A11,sessions.csv!$D$2:$D$10135,C11,sessions.csv!$E$2:$E$10135,D11,sessions.csv!$N$2:$N$10135,"RELIABLE"))</f>
        <v>43.56</v>
      </c>
    </row>
    <row r="12" spans="1:10" ht="32" customHeight="1" x14ac:dyDescent="0.2">
      <c r="A12" s="2" t="s">
        <v>7</v>
      </c>
      <c r="B12" s="2" t="str">
        <f>INDEX(study_periods.csv!$B$2:$B$51,MATCH(A12,study_periods.csv!$A$2:$A$51,0))</f>
        <v>INTERVENTION</v>
      </c>
      <c r="C12" s="2">
        <v>2</v>
      </c>
      <c r="D12" s="2">
        <v>4</v>
      </c>
      <c r="E12" s="2">
        <f>COUNTIFS(sessions.csv!$A$2:$A$10135,A12,sessions.csv!$D$2:$D$10135,C12,sessions.csv!$E$2:$E$10135,D12)</f>
        <v>1</v>
      </c>
      <c r="F12" s="2">
        <f>COUNTIFS(sessions.csv!$A$2:$A$10135,A12,sessions.csv!$D$2:$D$10135,C12,sessions.csv!$E$2:$E$10135,D12,sessions.csv!$N$2:$N$10135,"RELIABLE")</f>
        <v>1</v>
      </c>
      <c r="G12" s="3">
        <f>SUMIFS(sessions.csv!$H$2:$H$10135,sessions.csv!$A$2:$A$10135,A12,sessions.csv!$D$2:$D$10135,C12,sessions.csv!$E$2:$E$10135,D12)/60000</f>
        <v>8.5462166666666661</v>
      </c>
      <c r="H12" s="3">
        <f>IF(E12=0,"",AVERAGEIFS(sessions.csv!$J$2:$J$10135,sessions.csv!$A$2:$A$10135,A12,sessions.csv!$D$2:$D$10135,C12,sessions.csv!$E$2:$E$10135,D12)/1000)</f>
        <v>8.3160000000000007</v>
      </c>
      <c r="I12" s="3">
        <f>IF(F12=0,"",AVERAGEIFS(sessions.csv!$O$2:$O$10135,sessions.csv!$A$2:$A$10135,A12,sessions.csv!$D$2:$D$10135,C12,sessions.csv!$E$2:$E$10135,D12,sessions.csv!$N$2:$N$10135,"RELIABLE"))</f>
        <v>28.19</v>
      </c>
      <c r="J12" s="3">
        <f>IF(F12=0,"",AVERAGEIFS(sessions.csv!$L$2:$L$10135,sessions.csv!$A$2:$A$10135,A12,sessions.csv!$D$2:$D$10135,C12,sessions.csv!$E$2:$E$10135,D12,sessions.csv!$N$2:$N$10135,"RELIABLE"))</f>
        <v>44.24</v>
      </c>
    </row>
    <row r="13" spans="1:10" ht="32" customHeight="1" x14ac:dyDescent="0.2">
      <c r="A13" s="2" t="s">
        <v>7</v>
      </c>
      <c r="B13" s="2" t="str">
        <f>INDEX(study_periods.csv!$B$2:$B$51,MATCH(A13,study_periods.csv!$A$2:$A$51,0))</f>
        <v>INTERVENTION</v>
      </c>
      <c r="C13" s="2">
        <v>2</v>
      </c>
      <c r="D13" s="2">
        <v>5</v>
      </c>
      <c r="E13" s="2">
        <f>COUNTIFS(sessions.csv!$A$2:$A$10135,A13,sessions.csv!$D$2:$D$10135,C13,sessions.csv!$E$2:$E$10135,D13)</f>
        <v>2</v>
      </c>
      <c r="F13" s="2">
        <f>COUNTIFS(sessions.csv!$A$2:$A$10135,A13,sessions.csv!$D$2:$D$10135,C13,sessions.csv!$E$2:$E$10135,D13,sessions.csv!$N$2:$N$10135,"RELIABLE")</f>
        <v>2</v>
      </c>
      <c r="G13" s="3">
        <f>SUMIFS(sessions.csv!$H$2:$H$10135,sessions.csv!$A$2:$A$10135,A13,sessions.csv!$D$2:$D$10135,C13,sessions.csv!$E$2:$E$10135,D13)/60000</f>
        <v>20.503866666666667</v>
      </c>
      <c r="H13" s="3">
        <f>IF(E13=0,"",AVERAGEIFS(sessions.csv!$J$2:$J$10135,sessions.csv!$A$2:$A$10135,A13,sessions.csv!$D$2:$D$10135,C13,sessions.csv!$E$2:$E$10135,D13)/1000)</f>
        <v>5.31</v>
      </c>
      <c r="I13" s="3">
        <f>IF(F13=0,"",AVERAGEIFS(sessions.csv!$O$2:$O$10135,sessions.csv!$A$2:$A$10135,A13,sessions.csv!$D$2:$D$10135,C13,sessions.csv!$E$2:$E$10135,D13,sessions.csv!$N$2:$N$10135,"RELIABLE"))</f>
        <v>24.254999999999999</v>
      </c>
      <c r="J13" s="3">
        <f>IF(F13=0,"",AVERAGEIFS(sessions.csv!$L$2:$L$10135,sessions.csv!$A$2:$A$10135,A13,sessions.csv!$D$2:$D$10135,C13,sessions.csv!$E$2:$E$10135,D13,sessions.csv!$N$2:$N$10135,"RELIABLE"))</f>
        <v>40.200000000000003</v>
      </c>
    </row>
    <row r="14" spans="1:10" ht="32" customHeight="1" x14ac:dyDescent="0.2">
      <c r="A14" s="2" t="s">
        <v>7</v>
      </c>
      <c r="B14" s="2" t="str">
        <f>INDEX(study_periods.csv!$B$2:$B$51,MATCH(A14,study_periods.csv!$A$2:$A$51,0))</f>
        <v>INTERVENTION</v>
      </c>
      <c r="C14" s="2">
        <v>2</v>
      </c>
      <c r="D14" s="2">
        <v>6</v>
      </c>
      <c r="E14" s="2">
        <f>COUNTIFS(sessions.csv!$A$2:$A$10135,A14,sessions.csv!$D$2:$D$10135,C14,sessions.csv!$E$2:$E$10135,D14)</f>
        <v>3</v>
      </c>
      <c r="F14" s="2">
        <f>COUNTIFS(sessions.csv!$A$2:$A$10135,A14,sessions.csv!$D$2:$D$10135,C14,sessions.csv!$E$2:$E$10135,D14,sessions.csv!$N$2:$N$10135,"RELIABLE")</f>
        <v>3</v>
      </c>
      <c r="G14" s="3">
        <f>SUMIFS(sessions.csv!$H$2:$H$10135,sessions.csv!$A$2:$A$10135,A14,sessions.csv!$D$2:$D$10135,C14,sessions.csv!$E$2:$E$10135,D14)/60000</f>
        <v>31.311783333333334</v>
      </c>
      <c r="H14" s="3">
        <f>IF(E14=0,"",AVERAGEIFS(sessions.csv!$J$2:$J$10135,sessions.csv!$A$2:$A$10135,A14,sessions.csv!$D$2:$D$10135,C14,sessions.csv!$E$2:$E$10135,D14)/1000)</f>
        <v>6.3776666666666673</v>
      </c>
      <c r="I14" s="3">
        <f>IF(F14=0,"",AVERAGEIFS(sessions.csv!$O$2:$O$10135,sessions.csv!$A$2:$A$10135,A14,sessions.csv!$D$2:$D$10135,C14,sessions.csv!$E$2:$E$10135,D14,sessions.csv!$N$2:$N$10135,"RELIABLE"))</f>
        <v>24.27</v>
      </c>
      <c r="J14" s="3">
        <f>IF(F14=0,"",AVERAGEIFS(sessions.csv!$L$2:$L$10135,sessions.csv!$A$2:$A$10135,A14,sessions.csv!$D$2:$D$10135,C14,sessions.csv!$E$2:$E$10135,D14,sessions.csv!$N$2:$N$10135,"RELIABLE"))</f>
        <v>41.553333333333335</v>
      </c>
    </row>
    <row r="15" spans="1:10" ht="32" customHeight="1" x14ac:dyDescent="0.2">
      <c r="A15" s="2" t="s">
        <v>7</v>
      </c>
      <c r="B15" s="2" t="str">
        <f>INDEX(study_periods.csv!$B$2:$B$51,MATCH(A15,study_periods.csv!$A$2:$A$51,0))</f>
        <v>INTERVENTION</v>
      </c>
      <c r="C15" s="2">
        <v>2</v>
      </c>
      <c r="D15" s="2">
        <v>7</v>
      </c>
      <c r="E15" s="2">
        <f>COUNTIFS(sessions.csv!$A$2:$A$10135,A15,sessions.csv!$D$2:$D$10135,C15,sessions.csv!$E$2:$E$10135,D15)</f>
        <v>4</v>
      </c>
      <c r="F15" s="2">
        <f>COUNTIFS(sessions.csv!$A$2:$A$10135,A15,sessions.csv!$D$2:$D$10135,C15,sessions.csv!$E$2:$E$10135,D15,sessions.csv!$N$2:$N$10135,"RELIABLE")</f>
        <v>3</v>
      </c>
      <c r="G15" s="3">
        <f>SUMIFS(sessions.csv!$H$2:$H$10135,sessions.csv!$A$2:$A$10135,A15,sessions.csv!$D$2:$D$10135,C15,sessions.csv!$E$2:$E$10135,D15)/60000</f>
        <v>40.015099999999997</v>
      </c>
      <c r="H15" s="3">
        <f>IF(E15=0,"",AVERAGEIFS(sessions.csv!$J$2:$J$10135,sessions.csv!$A$2:$A$10135,A15,sessions.csv!$D$2:$D$10135,C15,sessions.csv!$E$2:$E$10135,D15)/1000)</f>
        <v>6.7277500000000003</v>
      </c>
      <c r="I15" s="3">
        <f>IF(F15=0,"",AVERAGEIFS(sessions.csv!$O$2:$O$10135,sessions.csv!$A$2:$A$10135,A15,sessions.csv!$D$2:$D$10135,C15,sessions.csv!$E$2:$E$10135,D15,sessions.csv!$N$2:$N$10135,"RELIABLE"))</f>
        <v>30.310000000000002</v>
      </c>
      <c r="J15" s="3">
        <f>IF(F15=0,"",AVERAGEIFS(sessions.csv!$L$2:$L$10135,sessions.csv!$A$2:$A$10135,A15,sessions.csv!$D$2:$D$10135,C15,sessions.csv!$E$2:$E$10135,D15,sessions.csv!$N$2:$N$10135,"RELIABLE"))</f>
        <v>45.596666666666671</v>
      </c>
    </row>
    <row r="16" spans="1:10" ht="16" customHeight="1" x14ac:dyDescent="0.2">
      <c r="A16" s="2" t="s">
        <v>12</v>
      </c>
      <c r="B16" s="2" t="str">
        <f>INDEX(study_periods.csv!$B$2:$B$51,MATCH(A16,study_periods.csv!$A$2:$A$51,0))</f>
        <v>CONTROL</v>
      </c>
      <c r="C16" s="2">
        <v>1</v>
      </c>
      <c r="D16" s="2">
        <v>1</v>
      </c>
      <c r="E16" s="2">
        <f>COUNTIFS(sessions.csv!$A$2:$A$10135,A16,sessions.csv!$D$2:$D$10135,C16,sessions.csv!$E$2:$E$10135,D16)</f>
        <v>5</v>
      </c>
      <c r="F16" s="2">
        <f>COUNTIFS(sessions.csv!$A$2:$A$10135,A16,sessions.csv!$D$2:$D$10135,C16,sessions.csv!$E$2:$E$10135,D16,sessions.csv!$N$2:$N$10135,"RELIABLE")</f>
        <v>4</v>
      </c>
      <c r="G16" s="3">
        <f>SUMIFS(sessions.csv!$H$2:$H$10135,sessions.csv!$A$2:$A$10135,A16,sessions.csv!$D$2:$D$10135,C16,sessions.csv!$E$2:$E$10135,D16)/60000</f>
        <v>66.467183333333338</v>
      </c>
      <c r="H16" s="3">
        <f>IF(E16=0,"",AVERAGEIFS(sessions.csv!$J$2:$J$10135,sessions.csv!$A$2:$A$10135,A16,sessions.csv!$D$2:$D$10135,C16,sessions.csv!$E$2:$E$10135,D16)/1000)</f>
        <v>6.8628</v>
      </c>
      <c r="I16" s="3">
        <f>IF(F16=0,"",AVERAGEIFS(sessions.csv!$O$2:$O$10135,sessions.csv!$A$2:$A$10135,A16,sessions.csv!$D$2:$D$10135,C16,sessions.csv!$E$2:$E$10135,D16,sessions.csv!$N$2:$N$10135,"RELIABLE"))</f>
        <v>35.457499999999996</v>
      </c>
      <c r="J16" s="3">
        <f>IF(F16=0,"",AVERAGEIFS(sessions.csv!$L$2:$L$10135,sessions.csv!$A$2:$A$10135,A16,sessions.csv!$D$2:$D$10135,C16,sessions.csv!$E$2:$E$10135,D16,sessions.csv!$N$2:$N$10135,"RELIABLE"))</f>
        <v>48.892499999999998</v>
      </c>
    </row>
    <row r="17" spans="1:10" ht="16" customHeight="1" x14ac:dyDescent="0.2">
      <c r="A17" s="2" t="s">
        <v>12</v>
      </c>
      <c r="B17" s="2" t="str">
        <f>INDEX(study_periods.csv!$B$2:$B$51,MATCH(A17,study_periods.csv!$A$2:$A$51,0))</f>
        <v>CONTROL</v>
      </c>
      <c r="C17" s="2">
        <v>1</v>
      </c>
      <c r="D17" s="2">
        <v>2</v>
      </c>
      <c r="E17" s="2">
        <f>COUNTIFS(sessions.csv!$A$2:$A$10135,A17,sessions.csv!$D$2:$D$10135,C17,sessions.csv!$E$2:$E$10135,D17)</f>
        <v>4</v>
      </c>
      <c r="F17" s="2">
        <f>COUNTIFS(sessions.csv!$A$2:$A$10135,A17,sessions.csv!$D$2:$D$10135,C17,sessions.csv!$E$2:$E$10135,D17,sessions.csv!$N$2:$N$10135,"RELIABLE")</f>
        <v>4</v>
      </c>
      <c r="G17" s="3">
        <f>SUMIFS(sessions.csv!$H$2:$H$10135,sessions.csv!$A$2:$A$10135,A17,sessions.csv!$D$2:$D$10135,C17,sessions.csv!$E$2:$E$10135,D17)/60000</f>
        <v>45.065350000000002</v>
      </c>
      <c r="H17" s="3">
        <f>IF(E17=0,"",AVERAGEIFS(sessions.csv!$J$2:$J$10135,sessions.csv!$A$2:$A$10135,A17,sessions.csv!$D$2:$D$10135,C17,sessions.csv!$E$2:$E$10135,D17)/1000)</f>
        <v>7.2569999999999997</v>
      </c>
      <c r="I17" s="3">
        <f>IF(F17=0,"",AVERAGEIFS(sessions.csv!$O$2:$O$10135,sessions.csv!$A$2:$A$10135,A17,sessions.csv!$D$2:$D$10135,C17,sessions.csv!$E$2:$E$10135,D17,sessions.csv!$N$2:$N$10135,"RELIABLE"))</f>
        <v>31.827500000000001</v>
      </c>
      <c r="J17" s="3">
        <f>IF(F17=0,"",AVERAGEIFS(sessions.csv!$L$2:$L$10135,sessions.csv!$A$2:$A$10135,A17,sessions.csv!$D$2:$D$10135,C17,sessions.csv!$E$2:$E$10135,D17,sessions.csv!$N$2:$N$10135,"RELIABLE"))</f>
        <v>46.357500000000002</v>
      </c>
    </row>
    <row r="18" spans="1:10" ht="16" customHeight="1" x14ac:dyDescent="0.2">
      <c r="A18" s="2" t="s">
        <v>12</v>
      </c>
      <c r="B18" s="2" t="str">
        <f>INDEX(study_periods.csv!$B$2:$B$51,MATCH(A18,study_periods.csv!$A$2:$A$51,0))</f>
        <v>CONTROL</v>
      </c>
      <c r="C18" s="2">
        <v>1</v>
      </c>
      <c r="D18" s="2">
        <v>3</v>
      </c>
      <c r="E18" s="2">
        <f>COUNTIFS(sessions.csv!$A$2:$A$10135,A18,sessions.csv!$D$2:$D$10135,C18,sessions.csv!$E$2:$E$10135,D18)</f>
        <v>5</v>
      </c>
      <c r="F18" s="2">
        <f>COUNTIFS(sessions.csv!$A$2:$A$10135,A18,sessions.csv!$D$2:$D$10135,C18,sessions.csv!$E$2:$E$10135,D18,sessions.csv!$N$2:$N$10135,"RELIABLE")</f>
        <v>5</v>
      </c>
      <c r="G18" s="3">
        <f>SUMIFS(sessions.csv!$H$2:$H$10135,sessions.csv!$A$2:$A$10135,A18,sessions.csv!$D$2:$D$10135,C18,sessions.csv!$E$2:$E$10135,D18)/60000</f>
        <v>69.603899999999996</v>
      </c>
      <c r="H18" s="3">
        <f>IF(E18=0,"",AVERAGEIFS(sessions.csv!$J$2:$J$10135,sessions.csv!$A$2:$A$10135,A18,sessions.csv!$D$2:$D$10135,C18,sessions.csv!$E$2:$E$10135,D18)/1000)</f>
        <v>7.3872</v>
      </c>
      <c r="I18" s="3">
        <f>IF(F18=0,"",AVERAGEIFS(sessions.csv!$O$2:$O$10135,sessions.csv!$A$2:$A$10135,A18,sessions.csv!$D$2:$D$10135,C18,sessions.csv!$E$2:$E$10135,D18,sessions.csv!$N$2:$N$10135,"RELIABLE"))</f>
        <v>28.175999999999998</v>
      </c>
      <c r="J18" s="3">
        <f>IF(F18=0,"",AVERAGEIFS(sessions.csv!$L$2:$L$10135,sessions.csv!$A$2:$A$10135,A18,sessions.csv!$D$2:$D$10135,C18,sessions.csv!$E$2:$E$10135,D18,sessions.csv!$N$2:$N$10135,"RELIABLE"))</f>
        <v>46.660000000000004</v>
      </c>
    </row>
    <row r="19" spans="1:10" ht="16" customHeight="1" x14ac:dyDescent="0.2">
      <c r="A19" s="2" t="s">
        <v>12</v>
      </c>
      <c r="B19" s="2" t="str">
        <f>INDEX(study_periods.csv!$B$2:$B$51,MATCH(A19,study_periods.csv!$A$2:$A$51,0))</f>
        <v>CONTROL</v>
      </c>
      <c r="C19" s="2">
        <v>1</v>
      </c>
      <c r="D19" s="2">
        <v>4</v>
      </c>
      <c r="E19" s="2">
        <f>COUNTIFS(sessions.csv!$A$2:$A$10135,A19,sessions.csv!$D$2:$D$10135,C19,sessions.csv!$E$2:$E$10135,D19)</f>
        <v>4</v>
      </c>
      <c r="F19" s="2">
        <f>COUNTIFS(sessions.csv!$A$2:$A$10135,A19,sessions.csv!$D$2:$D$10135,C19,sessions.csv!$E$2:$E$10135,D19,sessions.csv!$N$2:$N$10135,"RELIABLE")</f>
        <v>2</v>
      </c>
      <c r="G19" s="3">
        <f>SUMIFS(sessions.csv!$H$2:$H$10135,sessions.csv!$A$2:$A$10135,A19,sessions.csv!$D$2:$D$10135,C19,sessions.csv!$E$2:$E$10135,D19)/60000</f>
        <v>54.929283333333331</v>
      </c>
      <c r="H19" s="3">
        <f>IF(E19=0,"",AVERAGEIFS(sessions.csv!$J$2:$J$10135,sessions.csv!$A$2:$A$10135,A19,sessions.csv!$D$2:$D$10135,C19,sessions.csv!$E$2:$E$10135,D19)/1000)</f>
        <v>7.6217499999999996</v>
      </c>
      <c r="I19" s="3">
        <f>IF(F19=0,"",AVERAGEIFS(sessions.csv!$O$2:$O$10135,sessions.csv!$A$2:$A$10135,A19,sessions.csv!$D$2:$D$10135,C19,sessions.csv!$E$2:$E$10135,D19,sessions.csv!$N$2:$N$10135,"RELIABLE"))</f>
        <v>28.29</v>
      </c>
      <c r="J19" s="3">
        <f>IF(F19=0,"",AVERAGEIFS(sessions.csv!$L$2:$L$10135,sessions.csv!$A$2:$A$10135,A19,sessions.csv!$D$2:$D$10135,C19,sessions.csv!$E$2:$E$10135,D19,sessions.csv!$N$2:$N$10135,"RELIABLE"))</f>
        <v>47.844999999999999</v>
      </c>
    </row>
    <row r="20" spans="1:10" ht="16" customHeight="1" x14ac:dyDescent="0.2">
      <c r="A20" s="2" t="s">
        <v>12</v>
      </c>
      <c r="B20" s="2" t="str">
        <f>INDEX(study_periods.csv!$B$2:$B$51,MATCH(A20,study_periods.csv!$A$2:$A$51,0))</f>
        <v>CONTROL</v>
      </c>
      <c r="C20" s="2">
        <v>1</v>
      </c>
      <c r="D20" s="2">
        <v>5</v>
      </c>
      <c r="E20" s="2">
        <f>COUNTIFS(sessions.csv!$A$2:$A$10135,A20,sessions.csv!$D$2:$D$10135,C20,sessions.csv!$E$2:$E$10135,D20)</f>
        <v>5</v>
      </c>
      <c r="F20" s="2">
        <f>COUNTIFS(sessions.csv!$A$2:$A$10135,A20,sessions.csv!$D$2:$D$10135,C20,sessions.csv!$E$2:$E$10135,D20,sessions.csv!$N$2:$N$10135,"RELIABLE")</f>
        <v>5</v>
      </c>
      <c r="G20" s="3">
        <f>SUMIFS(sessions.csv!$H$2:$H$10135,sessions.csv!$A$2:$A$10135,A20,sessions.csv!$D$2:$D$10135,C20,sessions.csv!$E$2:$E$10135,D20)/60000</f>
        <v>71.192149999999998</v>
      </c>
      <c r="H20" s="3">
        <f>IF(E20=0,"",AVERAGEIFS(sessions.csv!$J$2:$J$10135,sessions.csv!$A$2:$A$10135,A20,sessions.csv!$D$2:$D$10135,C20,sessions.csv!$E$2:$E$10135,D20)/1000)</f>
        <v>6.2560000000000002</v>
      </c>
      <c r="I20" s="3">
        <f>IF(F20=0,"",AVERAGEIFS(sessions.csv!$O$2:$O$10135,sessions.csv!$A$2:$A$10135,A20,sessions.csv!$D$2:$D$10135,C20,sessions.csv!$E$2:$E$10135,D20,sessions.csv!$N$2:$N$10135,"RELIABLE"))</f>
        <v>31.132000000000005</v>
      </c>
      <c r="J20" s="3">
        <f>IF(F20=0,"",AVERAGEIFS(sessions.csv!$L$2:$L$10135,sessions.csv!$A$2:$A$10135,A20,sessions.csv!$D$2:$D$10135,C20,sessions.csv!$E$2:$E$10135,D20,sessions.csv!$N$2:$N$10135,"RELIABLE"))</f>
        <v>46.838000000000001</v>
      </c>
    </row>
    <row r="21" spans="1:10" ht="16" customHeight="1" x14ac:dyDescent="0.2">
      <c r="A21" s="2" t="s">
        <v>12</v>
      </c>
      <c r="B21" s="2" t="str">
        <f>INDEX(study_periods.csv!$B$2:$B$51,MATCH(A21,study_periods.csv!$A$2:$A$51,0))</f>
        <v>CONTROL</v>
      </c>
      <c r="C21" s="2">
        <v>1</v>
      </c>
      <c r="D21" s="2">
        <v>6</v>
      </c>
      <c r="E21" s="2">
        <f>COUNTIFS(sessions.csv!$A$2:$A$10135,A21,sessions.csv!$D$2:$D$10135,C21,sessions.csv!$E$2:$E$10135,D21)</f>
        <v>6</v>
      </c>
      <c r="F21" s="2">
        <f>COUNTIFS(sessions.csv!$A$2:$A$10135,A21,sessions.csv!$D$2:$D$10135,C21,sessions.csv!$E$2:$E$10135,D21,sessions.csv!$N$2:$N$10135,"RELIABLE")</f>
        <v>4</v>
      </c>
      <c r="G21" s="3">
        <f>SUMIFS(sessions.csv!$H$2:$H$10135,sessions.csv!$A$2:$A$10135,A21,sessions.csv!$D$2:$D$10135,C21,sessions.csv!$E$2:$E$10135,D21)/60000</f>
        <v>90.978350000000006</v>
      </c>
      <c r="H21" s="3">
        <f>IF(E21=0,"",AVERAGEIFS(sessions.csv!$J$2:$J$10135,sessions.csv!$A$2:$A$10135,A21,sessions.csv!$D$2:$D$10135,C21,sessions.csv!$E$2:$E$10135,D21)/1000)</f>
        <v>7.8486666666666673</v>
      </c>
      <c r="I21" s="3">
        <f>IF(F21=0,"",AVERAGEIFS(sessions.csv!$O$2:$O$10135,sessions.csv!$A$2:$A$10135,A21,sessions.csv!$D$2:$D$10135,C21,sessions.csv!$E$2:$E$10135,D21,sessions.csv!$N$2:$N$10135,"RELIABLE"))</f>
        <v>33.700000000000003</v>
      </c>
      <c r="J21" s="3">
        <f>IF(F21=0,"",AVERAGEIFS(sessions.csv!$L$2:$L$10135,sessions.csv!$A$2:$A$10135,A21,sessions.csv!$D$2:$D$10135,C21,sessions.csv!$E$2:$E$10135,D21,sessions.csv!$N$2:$N$10135,"RELIABLE"))</f>
        <v>49.319999999999993</v>
      </c>
    </row>
    <row r="22" spans="1:10" ht="16" customHeight="1" x14ac:dyDescent="0.2">
      <c r="A22" s="2" t="s">
        <v>12</v>
      </c>
      <c r="B22" s="2" t="str">
        <f>INDEX(study_periods.csv!$B$2:$B$51,MATCH(A22,study_periods.csv!$A$2:$A$51,0))</f>
        <v>CONTROL</v>
      </c>
      <c r="C22" s="2">
        <v>1</v>
      </c>
      <c r="D22" s="2">
        <v>7</v>
      </c>
      <c r="E22" s="2">
        <f>COUNTIFS(sessions.csv!$A$2:$A$10135,A22,sessions.csv!$D$2:$D$10135,C22,sessions.csv!$E$2:$E$10135,D22)</f>
        <v>7</v>
      </c>
      <c r="F22" s="2">
        <f>COUNTIFS(sessions.csv!$A$2:$A$10135,A22,sessions.csv!$D$2:$D$10135,C22,sessions.csv!$E$2:$E$10135,D22,sessions.csv!$N$2:$N$10135,"RELIABLE")</f>
        <v>5</v>
      </c>
      <c r="G22" s="3">
        <f>SUMIFS(sessions.csv!$H$2:$H$10135,sessions.csv!$A$2:$A$10135,A22,sessions.csv!$D$2:$D$10135,C22,sessions.csv!$E$2:$E$10135,D22)/60000</f>
        <v>105.0414</v>
      </c>
      <c r="H22" s="3">
        <f>IF(E22=0,"",AVERAGEIFS(sessions.csv!$J$2:$J$10135,sessions.csv!$A$2:$A$10135,A22,sessions.csv!$D$2:$D$10135,C22,sessions.csv!$E$2:$E$10135,D22)/1000)</f>
        <v>7.1257142857142854</v>
      </c>
      <c r="I22" s="3">
        <f>IF(F22=0,"",AVERAGEIFS(sessions.csv!$O$2:$O$10135,sessions.csv!$A$2:$A$10135,A22,sessions.csv!$D$2:$D$10135,C22,sessions.csv!$E$2:$E$10135,D22,sessions.csv!$N$2:$N$10135,"RELIABLE"))</f>
        <v>28.738</v>
      </c>
      <c r="J22" s="3">
        <f>IF(F22=0,"",AVERAGEIFS(sessions.csv!$L$2:$L$10135,sessions.csv!$A$2:$A$10135,A22,sessions.csv!$D$2:$D$10135,C22,sessions.csv!$E$2:$E$10135,D22,sessions.csv!$N$2:$N$10135,"RELIABLE"))</f>
        <v>46.988</v>
      </c>
    </row>
    <row r="23" spans="1:10" ht="16" customHeight="1" x14ac:dyDescent="0.2">
      <c r="A23" s="2" t="s">
        <v>12</v>
      </c>
      <c r="B23" s="2" t="str">
        <f>INDEX(study_periods.csv!$B$2:$B$51,MATCH(A23,study_periods.csv!$A$2:$A$51,0))</f>
        <v>CONTROL</v>
      </c>
      <c r="C23" s="2">
        <v>2</v>
      </c>
      <c r="D23" s="2">
        <v>1</v>
      </c>
      <c r="E23" s="2">
        <f>COUNTIFS(sessions.csv!$A$2:$A$10135,A23,sessions.csv!$D$2:$D$10135,C23,sessions.csv!$E$2:$E$10135,D23)</f>
        <v>5</v>
      </c>
      <c r="F23" s="2">
        <f>COUNTIFS(sessions.csv!$A$2:$A$10135,A23,sessions.csv!$D$2:$D$10135,C23,sessions.csv!$E$2:$E$10135,D23,sessions.csv!$N$2:$N$10135,"RELIABLE")</f>
        <v>4</v>
      </c>
      <c r="G23" s="3">
        <f>SUMIFS(sessions.csv!$H$2:$H$10135,sessions.csv!$A$2:$A$10135,A23,sessions.csv!$D$2:$D$10135,C23,sessions.csv!$E$2:$E$10135,D23)/60000</f>
        <v>71.326816666666673</v>
      </c>
      <c r="H23" s="3">
        <f>IF(E23=0,"",AVERAGEIFS(sessions.csv!$J$2:$J$10135,sessions.csv!$A$2:$A$10135,A23,sessions.csv!$D$2:$D$10135,C23,sessions.csv!$E$2:$E$10135,D23)/1000)</f>
        <v>7.4020000000000001</v>
      </c>
      <c r="I23" s="3">
        <f>IF(F23=0,"",AVERAGEIFS(sessions.csv!$O$2:$O$10135,sessions.csv!$A$2:$A$10135,A23,sessions.csv!$D$2:$D$10135,C23,sessions.csv!$E$2:$E$10135,D23,sessions.csv!$N$2:$N$10135,"RELIABLE"))</f>
        <v>35.422499999999999</v>
      </c>
      <c r="J23" s="3">
        <f>IF(F23=0,"",AVERAGEIFS(sessions.csv!$L$2:$L$10135,sessions.csv!$A$2:$A$10135,A23,sessions.csv!$D$2:$D$10135,C23,sessions.csv!$E$2:$E$10135,D23,sessions.csv!$N$2:$N$10135,"RELIABLE"))</f>
        <v>49.497499999999995</v>
      </c>
    </row>
    <row r="24" spans="1:10" ht="16" customHeight="1" x14ac:dyDescent="0.2">
      <c r="A24" s="2" t="s">
        <v>12</v>
      </c>
      <c r="B24" s="2" t="str">
        <f>INDEX(study_periods.csv!$B$2:$B$51,MATCH(A24,study_periods.csv!$A$2:$A$51,0))</f>
        <v>CONTROL</v>
      </c>
      <c r="C24" s="2">
        <v>2</v>
      </c>
      <c r="D24" s="2">
        <v>2</v>
      </c>
      <c r="E24" s="2">
        <f>COUNTIFS(sessions.csv!$A$2:$A$10135,A24,sessions.csv!$D$2:$D$10135,C24,sessions.csv!$E$2:$E$10135,D24)</f>
        <v>4</v>
      </c>
      <c r="F24" s="2">
        <f>COUNTIFS(sessions.csv!$A$2:$A$10135,A24,sessions.csv!$D$2:$D$10135,C24,sessions.csv!$E$2:$E$10135,D24,sessions.csv!$N$2:$N$10135,"RELIABLE")</f>
        <v>4</v>
      </c>
      <c r="G24" s="3">
        <f>SUMIFS(sessions.csv!$H$2:$H$10135,sessions.csv!$A$2:$A$10135,A24,sessions.csv!$D$2:$D$10135,C24,sessions.csv!$E$2:$E$10135,D24)/60000</f>
        <v>51.561716666666669</v>
      </c>
      <c r="H24" s="3">
        <f>IF(E24=0,"",AVERAGEIFS(sessions.csv!$J$2:$J$10135,sessions.csv!$A$2:$A$10135,A24,sessions.csv!$D$2:$D$10135,C24,sessions.csv!$E$2:$E$10135,D24)/1000)</f>
        <v>6.7495000000000003</v>
      </c>
      <c r="I24" s="3">
        <f>IF(F24=0,"",AVERAGEIFS(sessions.csv!$O$2:$O$10135,sessions.csv!$A$2:$A$10135,A24,sessions.csv!$D$2:$D$10135,C24,sessions.csv!$E$2:$E$10135,D24,sessions.csv!$N$2:$N$10135,"RELIABLE"))</f>
        <v>30.64</v>
      </c>
      <c r="J24" s="3">
        <f>IF(F24=0,"",AVERAGEIFS(sessions.csv!$L$2:$L$10135,sessions.csv!$A$2:$A$10135,A24,sessions.csv!$D$2:$D$10135,C24,sessions.csv!$E$2:$E$10135,D24,sessions.csv!$N$2:$N$10135,"RELIABLE"))</f>
        <v>46.314999999999998</v>
      </c>
    </row>
    <row r="25" spans="1:10" ht="16" customHeight="1" x14ac:dyDescent="0.2">
      <c r="A25" s="2" t="s">
        <v>12</v>
      </c>
      <c r="B25" s="2" t="str">
        <f>INDEX(study_periods.csv!$B$2:$B$51,MATCH(A25,study_periods.csv!$A$2:$A$51,0))</f>
        <v>CONTROL</v>
      </c>
      <c r="C25" s="2">
        <v>2</v>
      </c>
      <c r="D25" s="2">
        <v>3</v>
      </c>
      <c r="E25" s="2">
        <f>COUNTIFS(sessions.csv!$A$2:$A$10135,A25,sessions.csv!$D$2:$D$10135,C25,sessions.csv!$E$2:$E$10135,D25)</f>
        <v>5</v>
      </c>
      <c r="F25" s="2">
        <f>COUNTIFS(sessions.csv!$A$2:$A$10135,A25,sessions.csv!$D$2:$D$10135,C25,sessions.csv!$E$2:$E$10135,D25,sessions.csv!$N$2:$N$10135,"RELIABLE")</f>
        <v>4</v>
      </c>
      <c r="G25" s="3">
        <f>SUMIFS(sessions.csv!$H$2:$H$10135,sessions.csv!$A$2:$A$10135,A25,sessions.csv!$D$2:$D$10135,C25,sessions.csv!$E$2:$E$10135,D25)/60000</f>
        <v>68.555549999999997</v>
      </c>
      <c r="H25" s="3">
        <f>IF(E25=0,"",AVERAGEIFS(sessions.csv!$J$2:$J$10135,sessions.csv!$A$2:$A$10135,A25,sessions.csv!$D$2:$D$10135,C25,sessions.csv!$E$2:$E$10135,D25)/1000)</f>
        <v>7.6787999999999998</v>
      </c>
      <c r="I25" s="3">
        <f>IF(F25=0,"",AVERAGEIFS(sessions.csv!$O$2:$O$10135,sessions.csv!$A$2:$A$10135,A25,sessions.csv!$D$2:$D$10135,C25,sessions.csv!$E$2:$E$10135,D25,sessions.csv!$N$2:$N$10135,"RELIABLE"))</f>
        <v>29.769999999999996</v>
      </c>
      <c r="J25" s="3">
        <f>IF(F25=0,"",AVERAGEIFS(sessions.csv!$L$2:$L$10135,sessions.csv!$A$2:$A$10135,A25,sessions.csv!$D$2:$D$10135,C25,sessions.csv!$E$2:$E$10135,D25,sessions.csv!$N$2:$N$10135,"RELIABLE"))</f>
        <v>47.114999999999995</v>
      </c>
    </row>
    <row r="26" spans="1:10" ht="16" customHeight="1" x14ac:dyDescent="0.2">
      <c r="A26" s="2" t="s">
        <v>12</v>
      </c>
      <c r="B26" s="2" t="str">
        <f>INDEX(study_periods.csv!$B$2:$B$51,MATCH(A26,study_periods.csv!$A$2:$A$51,0))</f>
        <v>CONTROL</v>
      </c>
      <c r="C26" s="2">
        <v>2</v>
      </c>
      <c r="D26" s="2">
        <v>4</v>
      </c>
      <c r="E26" s="2">
        <f>COUNTIFS(sessions.csv!$A$2:$A$10135,A26,sessions.csv!$D$2:$D$10135,C26,sessions.csv!$E$2:$E$10135,D26)</f>
        <v>4</v>
      </c>
      <c r="F26" s="2">
        <f>COUNTIFS(sessions.csv!$A$2:$A$10135,A26,sessions.csv!$D$2:$D$10135,C26,sessions.csv!$E$2:$E$10135,D26,sessions.csv!$N$2:$N$10135,"RELIABLE")</f>
        <v>4</v>
      </c>
      <c r="G26" s="3">
        <f>SUMIFS(sessions.csv!$H$2:$H$10135,sessions.csv!$A$2:$A$10135,A26,sessions.csv!$D$2:$D$10135,C26,sessions.csv!$E$2:$E$10135,D26)/60000</f>
        <v>61.414983333333332</v>
      </c>
      <c r="H26" s="3">
        <f>IF(E26=0,"",AVERAGEIFS(sessions.csv!$J$2:$J$10135,sessions.csv!$A$2:$A$10135,A26,sessions.csv!$D$2:$D$10135,C26,sessions.csv!$E$2:$E$10135,D26)/1000)</f>
        <v>6.7755000000000001</v>
      </c>
      <c r="I26" s="3">
        <f>IF(F26=0,"",AVERAGEIFS(sessions.csv!$O$2:$O$10135,sessions.csv!$A$2:$A$10135,A26,sessions.csv!$D$2:$D$10135,C26,sessions.csv!$E$2:$E$10135,D26,sessions.csv!$N$2:$N$10135,"RELIABLE"))</f>
        <v>28.54</v>
      </c>
      <c r="J26" s="3">
        <f>IF(F26=0,"",AVERAGEIFS(sessions.csv!$L$2:$L$10135,sessions.csv!$A$2:$A$10135,A26,sessions.csv!$D$2:$D$10135,C26,sessions.csv!$E$2:$E$10135,D26,sessions.csv!$N$2:$N$10135,"RELIABLE"))</f>
        <v>47.044999999999995</v>
      </c>
    </row>
    <row r="27" spans="1:10" ht="16" customHeight="1" x14ac:dyDescent="0.2">
      <c r="A27" s="2" t="s">
        <v>12</v>
      </c>
      <c r="B27" s="2" t="str">
        <f>INDEX(study_periods.csv!$B$2:$B$51,MATCH(A27,study_periods.csv!$A$2:$A$51,0))</f>
        <v>CONTROL</v>
      </c>
      <c r="C27" s="2">
        <v>2</v>
      </c>
      <c r="D27" s="2">
        <v>5</v>
      </c>
      <c r="E27" s="2">
        <f>COUNTIFS(sessions.csv!$A$2:$A$10135,A27,sessions.csv!$D$2:$D$10135,C27,sessions.csv!$E$2:$E$10135,D27)</f>
        <v>5</v>
      </c>
      <c r="F27" s="2">
        <f>COUNTIFS(sessions.csv!$A$2:$A$10135,A27,sessions.csv!$D$2:$D$10135,C27,sessions.csv!$E$2:$E$10135,D27,sessions.csv!$N$2:$N$10135,"RELIABLE")</f>
        <v>4</v>
      </c>
      <c r="G27" s="3">
        <f>SUMIFS(sessions.csv!$H$2:$H$10135,sessions.csv!$A$2:$A$10135,A27,sessions.csv!$D$2:$D$10135,C27,sessions.csv!$E$2:$E$10135,D27)/60000</f>
        <v>72.839449999999999</v>
      </c>
      <c r="H27" s="3">
        <f>IF(E27=0,"",AVERAGEIFS(sessions.csv!$J$2:$J$10135,sessions.csv!$A$2:$A$10135,A27,sessions.csv!$D$2:$D$10135,C27,sessions.csv!$E$2:$E$10135,D27)/1000)</f>
        <v>7.8148</v>
      </c>
      <c r="I27" s="3">
        <f>IF(F27=0,"",AVERAGEIFS(sessions.csv!$O$2:$O$10135,sessions.csv!$A$2:$A$10135,A27,sessions.csv!$D$2:$D$10135,C27,sessions.csv!$E$2:$E$10135,D27,sessions.csv!$N$2:$N$10135,"RELIABLE"))</f>
        <v>31.799999999999997</v>
      </c>
      <c r="J27" s="3">
        <f>IF(F27=0,"",AVERAGEIFS(sessions.csv!$L$2:$L$10135,sessions.csv!$A$2:$A$10135,A27,sessions.csv!$D$2:$D$10135,C27,sessions.csv!$E$2:$E$10135,D27,sessions.csv!$N$2:$N$10135,"RELIABLE"))</f>
        <v>49.622499999999995</v>
      </c>
    </row>
    <row r="28" spans="1:10" ht="16" customHeight="1" x14ac:dyDescent="0.2">
      <c r="A28" s="2" t="s">
        <v>12</v>
      </c>
      <c r="B28" s="2" t="str">
        <f>INDEX(study_periods.csv!$B$2:$B$51,MATCH(A28,study_periods.csv!$A$2:$A$51,0))</f>
        <v>CONTROL</v>
      </c>
      <c r="C28" s="2">
        <v>2</v>
      </c>
      <c r="D28" s="2">
        <v>6</v>
      </c>
      <c r="E28" s="2">
        <f>COUNTIFS(sessions.csv!$A$2:$A$10135,A28,sessions.csv!$D$2:$D$10135,C28,sessions.csv!$E$2:$E$10135,D28)</f>
        <v>6</v>
      </c>
      <c r="F28" s="2">
        <f>COUNTIFS(sessions.csv!$A$2:$A$10135,A28,sessions.csv!$D$2:$D$10135,C28,sessions.csv!$E$2:$E$10135,D28,sessions.csv!$N$2:$N$10135,"RELIABLE")</f>
        <v>5</v>
      </c>
      <c r="G28" s="3">
        <f>SUMIFS(sessions.csv!$H$2:$H$10135,sessions.csv!$A$2:$A$10135,A28,sessions.csv!$D$2:$D$10135,C28,sessions.csv!$E$2:$E$10135,D28)/60000</f>
        <v>84.894350000000003</v>
      </c>
      <c r="H28" s="3">
        <f>IF(E28=0,"",AVERAGEIFS(sessions.csv!$J$2:$J$10135,sessions.csv!$A$2:$A$10135,A28,sessions.csv!$D$2:$D$10135,C28,sessions.csv!$E$2:$E$10135,D28)/1000)</f>
        <v>7.7828333333333326</v>
      </c>
      <c r="I28" s="3">
        <f>IF(F28=0,"",AVERAGEIFS(sessions.csv!$O$2:$O$10135,sessions.csv!$A$2:$A$10135,A28,sessions.csv!$D$2:$D$10135,C28,sessions.csv!$E$2:$E$10135,D28,sessions.csv!$N$2:$N$10135,"RELIABLE"))</f>
        <v>32.054000000000002</v>
      </c>
      <c r="J28" s="3">
        <f>IF(F28=0,"",AVERAGEIFS(sessions.csv!$L$2:$L$10135,sessions.csv!$A$2:$A$10135,A28,sessions.csv!$D$2:$D$10135,C28,sessions.csv!$E$2:$E$10135,D28,sessions.csv!$N$2:$N$10135,"RELIABLE"))</f>
        <v>48.585999999999999</v>
      </c>
    </row>
    <row r="29" spans="1:10" ht="16" customHeight="1" x14ac:dyDescent="0.2">
      <c r="A29" s="2" t="s">
        <v>12</v>
      </c>
      <c r="B29" s="2" t="str">
        <f>INDEX(study_periods.csv!$B$2:$B$51,MATCH(A29,study_periods.csv!$A$2:$A$51,0))</f>
        <v>CONTROL</v>
      </c>
      <c r="C29" s="2">
        <v>2</v>
      </c>
      <c r="D29" s="2">
        <v>7</v>
      </c>
      <c r="E29" s="2">
        <f>COUNTIFS(sessions.csv!$A$2:$A$10135,A29,sessions.csv!$D$2:$D$10135,C29,sessions.csv!$E$2:$E$10135,D29)</f>
        <v>7</v>
      </c>
      <c r="F29" s="2">
        <f>COUNTIFS(sessions.csv!$A$2:$A$10135,A29,sessions.csv!$D$2:$D$10135,C29,sessions.csv!$E$2:$E$10135,D29,sessions.csv!$N$2:$N$10135,"RELIABLE")</f>
        <v>7</v>
      </c>
      <c r="G29" s="3">
        <f>SUMIFS(sessions.csv!$H$2:$H$10135,sessions.csv!$A$2:$A$10135,A29,sessions.csv!$D$2:$D$10135,C29,sessions.csv!$E$2:$E$10135,D29)/60000</f>
        <v>96.056799999999996</v>
      </c>
      <c r="H29" s="3">
        <f>IF(E29=0,"",AVERAGEIFS(sessions.csv!$J$2:$J$10135,sessions.csv!$A$2:$A$10135,A29,sessions.csv!$D$2:$D$10135,C29,sessions.csv!$E$2:$E$10135,D29)/1000)</f>
        <v>6.8739999999999997</v>
      </c>
      <c r="I29" s="3">
        <f>IF(F29=0,"",AVERAGEIFS(sessions.csv!$O$2:$O$10135,sessions.csv!$A$2:$A$10135,A29,sessions.csv!$D$2:$D$10135,C29,sessions.csv!$E$2:$E$10135,D29,sessions.csv!$N$2:$N$10135,"RELIABLE"))</f>
        <v>31.792857142857141</v>
      </c>
      <c r="J29" s="3">
        <f>IF(F29=0,"",AVERAGEIFS(sessions.csv!$L$2:$L$10135,sessions.csv!$A$2:$A$10135,A29,sessions.csv!$D$2:$D$10135,C29,sessions.csv!$E$2:$E$10135,D29,sessions.csv!$N$2:$N$10135,"RELIABLE"))</f>
        <v>47.495714285714278</v>
      </c>
    </row>
    <row r="30" spans="1:10" ht="32" customHeight="1" x14ac:dyDescent="0.2">
      <c r="A30" s="2" t="s">
        <v>16</v>
      </c>
      <c r="B30" s="2" t="str">
        <f>INDEX(study_periods.csv!$B$2:$B$51,MATCH(A30,study_periods.csv!$A$2:$A$51,0))</f>
        <v>INTERVENTION</v>
      </c>
      <c r="C30" s="2">
        <v>1</v>
      </c>
      <c r="D30" s="2">
        <v>1</v>
      </c>
      <c r="E30" s="2">
        <f>COUNTIFS(sessions.csv!$A$2:$A$10135,A30,sessions.csv!$D$2:$D$10135,C30,sessions.csv!$E$2:$E$10135,D30)</f>
        <v>6</v>
      </c>
      <c r="F30" s="2">
        <f>COUNTIFS(sessions.csv!$A$2:$A$10135,A30,sessions.csv!$D$2:$D$10135,C30,sessions.csv!$E$2:$E$10135,D30,sessions.csv!$N$2:$N$10135,"RELIABLE")</f>
        <v>6</v>
      </c>
      <c r="G30" s="3">
        <f>SUMIFS(sessions.csv!$H$2:$H$10135,sessions.csv!$A$2:$A$10135,A30,sessions.csv!$D$2:$D$10135,C30,sessions.csv!$E$2:$E$10135,D30)/60000</f>
        <v>72.618866666666662</v>
      </c>
      <c r="H30" s="3">
        <f>IF(E30=0,"",AVERAGEIFS(sessions.csv!$J$2:$J$10135,sessions.csv!$A$2:$A$10135,A30,sessions.csv!$D$2:$D$10135,C30,sessions.csv!$E$2:$E$10135,D30)/1000)</f>
        <v>7.2301666666666673</v>
      </c>
      <c r="I30" s="3">
        <f>IF(F30=0,"",AVERAGEIFS(sessions.csv!$O$2:$O$10135,sessions.csv!$A$2:$A$10135,A30,sessions.csv!$D$2:$D$10135,C30,sessions.csv!$E$2:$E$10135,D30,sessions.csv!$N$2:$N$10135,"RELIABLE"))</f>
        <v>29.943333333333332</v>
      </c>
      <c r="J30" s="3">
        <f>IF(F30=0,"",AVERAGEIFS(sessions.csv!$L$2:$L$10135,sessions.csv!$A$2:$A$10135,A30,sessions.csv!$D$2:$D$10135,C30,sessions.csv!$E$2:$E$10135,D30,sessions.csv!$N$2:$N$10135,"RELIABLE"))</f>
        <v>46.058333333333337</v>
      </c>
    </row>
    <row r="31" spans="1:10" ht="32" customHeight="1" x14ac:dyDescent="0.2">
      <c r="A31" s="2" t="s">
        <v>16</v>
      </c>
      <c r="B31" s="2" t="str">
        <f>INDEX(study_periods.csv!$B$2:$B$51,MATCH(A31,study_periods.csv!$A$2:$A$51,0))</f>
        <v>INTERVENTION</v>
      </c>
      <c r="C31" s="2">
        <v>1</v>
      </c>
      <c r="D31" s="2">
        <v>2</v>
      </c>
      <c r="E31" s="2">
        <f>COUNTIFS(sessions.csv!$A$2:$A$10135,A31,sessions.csv!$D$2:$D$10135,C31,sessions.csv!$E$2:$E$10135,D31)</f>
        <v>5</v>
      </c>
      <c r="F31" s="2">
        <f>COUNTIFS(sessions.csv!$A$2:$A$10135,A31,sessions.csv!$D$2:$D$10135,C31,sessions.csv!$E$2:$E$10135,D31,sessions.csv!$N$2:$N$10135,"RELIABLE")</f>
        <v>3</v>
      </c>
      <c r="G31" s="3">
        <f>SUMIFS(sessions.csv!$H$2:$H$10135,sessions.csv!$A$2:$A$10135,A31,sessions.csv!$D$2:$D$10135,C31,sessions.csv!$E$2:$E$10135,D31)/60000</f>
        <v>58.93033333333333</v>
      </c>
      <c r="H31" s="3">
        <f>IF(E31=0,"",AVERAGEIFS(sessions.csv!$J$2:$J$10135,sessions.csv!$A$2:$A$10135,A31,sessions.csv!$D$2:$D$10135,C31,sessions.csv!$E$2:$E$10135,D31)/1000)</f>
        <v>7.2693999999999992</v>
      </c>
      <c r="I31" s="3">
        <f>IF(F31=0,"",AVERAGEIFS(sessions.csv!$O$2:$O$10135,sessions.csv!$A$2:$A$10135,A31,sessions.csv!$D$2:$D$10135,C31,sessions.csv!$E$2:$E$10135,D31,sessions.csv!$N$2:$N$10135,"RELIABLE"))</f>
        <v>33.21</v>
      </c>
      <c r="J31" s="3">
        <f>IF(F31=0,"",AVERAGEIFS(sessions.csv!$L$2:$L$10135,sessions.csv!$A$2:$A$10135,A31,sessions.csv!$D$2:$D$10135,C31,sessions.csv!$E$2:$E$10135,D31,sessions.csv!$N$2:$N$10135,"RELIABLE"))</f>
        <v>47.823333333333331</v>
      </c>
    </row>
    <row r="32" spans="1:10" ht="32" customHeight="1" x14ac:dyDescent="0.2">
      <c r="A32" s="2" t="s">
        <v>16</v>
      </c>
      <c r="B32" s="2" t="str">
        <f>INDEX(study_periods.csv!$B$2:$B$51,MATCH(A32,study_periods.csv!$A$2:$A$51,0))</f>
        <v>INTERVENTION</v>
      </c>
      <c r="C32" s="2">
        <v>1</v>
      </c>
      <c r="D32" s="2">
        <v>3</v>
      </c>
      <c r="E32" s="2">
        <f>COUNTIFS(sessions.csv!$A$2:$A$10135,A32,sessions.csv!$D$2:$D$10135,C32,sessions.csv!$E$2:$E$10135,D32)</f>
        <v>6</v>
      </c>
      <c r="F32" s="2">
        <f>COUNTIFS(sessions.csv!$A$2:$A$10135,A32,sessions.csv!$D$2:$D$10135,C32,sessions.csv!$E$2:$E$10135,D32,sessions.csv!$N$2:$N$10135,"RELIABLE")</f>
        <v>4</v>
      </c>
      <c r="G32" s="3">
        <f>SUMIFS(sessions.csv!$H$2:$H$10135,sessions.csv!$A$2:$A$10135,A32,sessions.csv!$D$2:$D$10135,C32,sessions.csv!$E$2:$E$10135,D32)/60000</f>
        <v>85.823883333333328</v>
      </c>
      <c r="H32" s="3">
        <f>IF(E32=0,"",AVERAGEIFS(sessions.csv!$J$2:$J$10135,sessions.csv!$A$2:$A$10135,A32,sessions.csv!$D$2:$D$10135,C32,sessions.csv!$E$2:$E$10135,D32)/1000)</f>
        <v>7.3966666666666674</v>
      </c>
      <c r="I32" s="3">
        <f>IF(F32=0,"",AVERAGEIFS(sessions.csv!$O$2:$O$10135,sessions.csv!$A$2:$A$10135,A32,sessions.csv!$D$2:$D$10135,C32,sessions.csv!$E$2:$E$10135,D32,sessions.csv!$N$2:$N$10135,"RELIABLE"))</f>
        <v>29.9375</v>
      </c>
      <c r="J32" s="3">
        <f>IF(F32=0,"",AVERAGEIFS(sessions.csv!$L$2:$L$10135,sessions.csv!$A$2:$A$10135,A32,sessions.csv!$D$2:$D$10135,C32,sessions.csv!$E$2:$E$10135,D32,sessions.csv!$N$2:$N$10135,"RELIABLE"))</f>
        <v>48.534999999999997</v>
      </c>
    </row>
    <row r="33" spans="1:10" ht="32" customHeight="1" x14ac:dyDescent="0.2">
      <c r="A33" s="2" t="s">
        <v>16</v>
      </c>
      <c r="B33" s="2" t="str">
        <f>INDEX(study_periods.csv!$B$2:$B$51,MATCH(A33,study_periods.csv!$A$2:$A$51,0))</f>
        <v>INTERVENTION</v>
      </c>
      <c r="C33" s="2">
        <v>1</v>
      </c>
      <c r="D33" s="2">
        <v>4</v>
      </c>
      <c r="E33" s="2">
        <f>COUNTIFS(sessions.csv!$A$2:$A$10135,A33,sessions.csv!$D$2:$D$10135,C33,sessions.csv!$E$2:$E$10135,D33)</f>
        <v>5</v>
      </c>
      <c r="F33" s="2">
        <f>COUNTIFS(sessions.csv!$A$2:$A$10135,A33,sessions.csv!$D$2:$D$10135,C33,sessions.csv!$E$2:$E$10135,D33,sessions.csv!$N$2:$N$10135,"RELIABLE")</f>
        <v>5</v>
      </c>
      <c r="G33" s="3">
        <f>SUMIFS(sessions.csv!$H$2:$H$10135,sessions.csv!$A$2:$A$10135,A33,sessions.csv!$D$2:$D$10135,C33,sessions.csv!$E$2:$E$10135,D33)/60000</f>
        <v>73.335016666666661</v>
      </c>
      <c r="H33" s="3">
        <f>IF(E33=0,"",AVERAGEIFS(sessions.csv!$J$2:$J$10135,sessions.csv!$A$2:$A$10135,A33,sessions.csv!$D$2:$D$10135,C33,sessions.csv!$E$2:$E$10135,D33)/1000)</f>
        <v>7.2465999999999999</v>
      </c>
      <c r="I33" s="3">
        <f>IF(F33=0,"",AVERAGEIFS(sessions.csv!$O$2:$O$10135,sessions.csv!$A$2:$A$10135,A33,sessions.csv!$D$2:$D$10135,C33,sessions.csv!$E$2:$E$10135,D33,sessions.csv!$N$2:$N$10135,"RELIABLE"))</f>
        <v>33.882000000000005</v>
      </c>
      <c r="J33" s="3">
        <f>IF(F33=0,"",AVERAGEIFS(sessions.csv!$L$2:$L$10135,sessions.csv!$A$2:$A$10135,A33,sessions.csv!$D$2:$D$10135,C33,sessions.csv!$E$2:$E$10135,D33,sessions.csv!$N$2:$N$10135,"RELIABLE"))</f>
        <v>49.436</v>
      </c>
    </row>
    <row r="34" spans="1:10" ht="32" customHeight="1" x14ac:dyDescent="0.2">
      <c r="A34" s="2" t="s">
        <v>16</v>
      </c>
      <c r="B34" s="2" t="str">
        <f>INDEX(study_periods.csv!$B$2:$B$51,MATCH(A34,study_periods.csv!$A$2:$A$51,0))</f>
        <v>INTERVENTION</v>
      </c>
      <c r="C34" s="2">
        <v>1</v>
      </c>
      <c r="D34" s="2">
        <v>5</v>
      </c>
      <c r="E34" s="2">
        <f>COUNTIFS(sessions.csv!$A$2:$A$10135,A34,sessions.csv!$D$2:$D$10135,C34,sessions.csv!$E$2:$E$10135,D34)</f>
        <v>6</v>
      </c>
      <c r="F34" s="2">
        <f>COUNTIFS(sessions.csv!$A$2:$A$10135,A34,sessions.csv!$D$2:$D$10135,C34,sessions.csv!$E$2:$E$10135,D34,sessions.csv!$N$2:$N$10135,"RELIABLE")</f>
        <v>5</v>
      </c>
      <c r="G34" s="3">
        <f>SUMIFS(sessions.csv!$H$2:$H$10135,sessions.csv!$A$2:$A$10135,A34,sessions.csv!$D$2:$D$10135,C34,sessions.csv!$E$2:$E$10135,D34)/60000</f>
        <v>82.958250000000007</v>
      </c>
      <c r="H34" s="3">
        <f>IF(E34=0,"",AVERAGEIFS(sessions.csv!$J$2:$J$10135,sessions.csv!$A$2:$A$10135,A34,sessions.csv!$D$2:$D$10135,C34,sessions.csv!$E$2:$E$10135,D34)/1000)</f>
        <v>7.8369999999999997</v>
      </c>
      <c r="I34" s="3">
        <f>IF(F34=0,"",AVERAGEIFS(sessions.csv!$O$2:$O$10135,sessions.csv!$A$2:$A$10135,A34,sessions.csv!$D$2:$D$10135,C34,sessions.csv!$E$2:$E$10135,D34,sessions.csv!$N$2:$N$10135,"RELIABLE"))</f>
        <v>33.404000000000003</v>
      </c>
      <c r="J34" s="3">
        <f>IF(F34=0,"",AVERAGEIFS(sessions.csv!$L$2:$L$10135,sessions.csv!$A$2:$A$10135,A34,sessions.csv!$D$2:$D$10135,C34,sessions.csv!$E$2:$E$10135,D34,sessions.csv!$N$2:$N$10135,"RELIABLE"))</f>
        <v>49.091999999999999</v>
      </c>
    </row>
    <row r="35" spans="1:10" ht="32" customHeight="1" x14ac:dyDescent="0.2">
      <c r="A35" s="2" t="s">
        <v>16</v>
      </c>
      <c r="B35" s="2" t="str">
        <f>INDEX(study_periods.csv!$B$2:$B$51,MATCH(A35,study_periods.csv!$A$2:$A$51,0))</f>
        <v>INTERVENTION</v>
      </c>
      <c r="C35" s="2">
        <v>1</v>
      </c>
      <c r="D35" s="2">
        <v>6</v>
      </c>
      <c r="E35" s="2">
        <f>COUNTIFS(sessions.csv!$A$2:$A$10135,A35,sessions.csv!$D$2:$D$10135,C35,sessions.csv!$E$2:$E$10135,D35)</f>
        <v>7</v>
      </c>
      <c r="F35" s="2">
        <f>COUNTIFS(sessions.csv!$A$2:$A$10135,A35,sessions.csv!$D$2:$D$10135,C35,sessions.csv!$E$2:$E$10135,D35,sessions.csv!$N$2:$N$10135,"RELIABLE")</f>
        <v>6</v>
      </c>
      <c r="G35" s="3">
        <f>SUMIFS(sessions.csv!$H$2:$H$10135,sessions.csv!$A$2:$A$10135,A35,sessions.csv!$D$2:$D$10135,C35,sessions.csv!$E$2:$E$10135,D35)/60000</f>
        <v>104.11715</v>
      </c>
      <c r="H35" s="3">
        <f>IF(E35=0,"",AVERAGEIFS(sessions.csv!$J$2:$J$10135,sessions.csv!$A$2:$A$10135,A35,sessions.csv!$D$2:$D$10135,C35,sessions.csv!$E$2:$E$10135,D35)/1000)</f>
        <v>7.4667142857142856</v>
      </c>
      <c r="I35" s="3">
        <f>IF(F35=0,"",AVERAGEIFS(sessions.csv!$O$2:$O$10135,sessions.csv!$A$2:$A$10135,A35,sessions.csv!$D$2:$D$10135,C35,sessions.csv!$E$2:$E$10135,D35,sessions.csv!$N$2:$N$10135,"RELIABLE"))</f>
        <v>34.001666666666672</v>
      </c>
      <c r="J35" s="3">
        <f>IF(F35=0,"",AVERAGEIFS(sessions.csv!$L$2:$L$10135,sessions.csv!$A$2:$A$10135,A35,sessions.csv!$D$2:$D$10135,C35,sessions.csv!$E$2:$E$10135,D35,sessions.csv!$N$2:$N$10135,"RELIABLE"))</f>
        <v>49.485000000000007</v>
      </c>
    </row>
    <row r="36" spans="1:10" ht="32" customHeight="1" x14ac:dyDescent="0.2">
      <c r="A36" s="2" t="s">
        <v>16</v>
      </c>
      <c r="B36" s="2" t="str">
        <f>INDEX(study_periods.csv!$B$2:$B$51,MATCH(A36,study_periods.csv!$A$2:$A$51,0))</f>
        <v>INTERVENTION</v>
      </c>
      <c r="C36" s="2">
        <v>1</v>
      </c>
      <c r="D36" s="2">
        <v>7</v>
      </c>
      <c r="E36" s="2">
        <f>COUNTIFS(sessions.csv!$A$2:$A$10135,A36,sessions.csv!$D$2:$D$10135,C36,sessions.csv!$E$2:$E$10135,D36)</f>
        <v>8</v>
      </c>
      <c r="F36" s="2">
        <f>COUNTIFS(sessions.csv!$A$2:$A$10135,A36,sessions.csv!$D$2:$D$10135,C36,sessions.csv!$E$2:$E$10135,D36,sessions.csv!$N$2:$N$10135,"RELIABLE")</f>
        <v>8</v>
      </c>
      <c r="G36" s="3">
        <f>SUMIFS(sessions.csv!$H$2:$H$10135,sessions.csv!$A$2:$A$10135,A36,sessions.csv!$D$2:$D$10135,C36,sessions.csv!$E$2:$E$10135,D36)/60000</f>
        <v>109.24985</v>
      </c>
      <c r="H36" s="3">
        <f>IF(E36=0,"",AVERAGEIFS(sessions.csv!$J$2:$J$10135,sessions.csv!$A$2:$A$10135,A36,sessions.csv!$D$2:$D$10135,C36,sessions.csv!$E$2:$E$10135,D36)/1000)</f>
        <v>7.8411249999999999</v>
      </c>
      <c r="I36" s="3">
        <f>IF(F36=0,"",AVERAGEIFS(sessions.csv!$O$2:$O$10135,sessions.csv!$A$2:$A$10135,A36,sessions.csv!$D$2:$D$10135,C36,sessions.csv!$E$2:$E$10135,D36,sessions.csv!$N$2:$N$10135,"RELIABLE"))</f>
        <v>34.514999999999993</v>
      </c>
      <c r="J36" s="3">
        <f>IF(F36=0,"",AVERAGEIFS(sessions.csv!$L$2:$L$10135,sessions.csv!$A$2:$A$10135,A36,sessions.csv!$D$2:$D$10135,C36,sessions.csv!$E$2:$E$10135,D36,sessions.csv!$N$2:$N$10135,"RELIABLE"))</f>
        <v>49.734999999999999</v>
      </c>
    </row>
    <row r="37" spans="1:10" ht="32" customHeight="1" x14ac:dyDescent="0.2">
      <c r="A37" s="2" t="s">
        <v>16</v>
      </c>
      <c r="B37" s="2" t="str">
        <f>INDEX(study_periods.csv!$B$2:$B$51,MATCH(A37,study_periods.csv!$A$2:$A$51,0))</f>
        <v>INTERVENTION</v>
      </c>
      <c r="C37" s="2">
        <v>2</v>
      </c>
      <c r="D37" s="2">
        <v>1</v>
      </c>
      <c r="E37" s="2">
        <f>COUNTIFS(sessions.csv!$A$2:$A$10135,A37,sessions.csv!$D$2:$D$10135,C37,sessions.csv!$E$2:$E$10135,D37)</f>
        <v>4</v>
      </c>
      <c r="F37" s="2">
        <f>COUNTIFS(sessions.csv!$A$2:$A$10135,A37,sessions.csv!$D$2:$D$10135,C37,sessions.csv!$E$2:$E$10135,D37,sessions.csv!$N$2:$N$10135,"RELIABLE")</f>
        <v>4</v>
      </c>
      <c r="G37" s="3">
        <f>SUMIFS(sessions.csv!$H$2:$H$10135,sessions.csv!$A$2:$A$10135,A37,sessions.csv!$D$2:$D$10135,C37,sessions.csv!$E$2:$E$10135,D37)/60000</f>
        <v>39.065600000000003</v>
      </c>
      <c r="H37" s="3">
        <f>IF(E37=0,"",AVERAGEIFS(sessions.csv!$J$2:$J$10135,sessions.csv!$A$2:$A$10135,A37,sessions.csv!$D$2:$D$10135,C37,sessions.csv!$E$2:$E$10135,D37)/1000)</f>
        <v>6.5235000000000003</v>
      </c>
      <c r="I37" s="3">
        <f>IF(F37=0,"",AVERAGEIFS(sessions.csv!$O$2:$O$10135,sessions.csv!$A$2:$A$10135,A37,sessions.csv!$D$2:$D$10135,C37,sessions.csv!$E$2:$E$10135,D37,sessions.csv!$N$2:$N$10135,"RELIABLE"))</f>
        <v>24.607499999999998</v>
      </c>
      <c r="J37" s="3">
        <f>IF(F37=0,"",AVERAGEIFS(sessions.csv!$L$2:$L$10135,sessions.csv!$A$2:$A$10135,A37,sessions.csv!$D$2:$D$10135,C37,sessions.csv!$E$2:$E$10135,D37,sessions.csv!$N$2:$N$10135,"RELIABLE"))</f>
        <v>41.432499999999997</v>
      </c>
    </row>
    <row r="38" spans="1:10" ht="32" customHeight="1" x14ac:dyDescent="0.2">
      <c r="A38" s="2" t="s">
        <v>16</v>
      </c>
      <c r="B38" s="2" t="str">
        <f>INDEX(study_periods.csv!$B$2:$B$51,MATCH(A38,study_periods.csv!$A$2:$A$51,0))</f>
        <v>INTERVENTION</v>
      </c>
      <c r="C38" s="2">
        <v>2</v>
      </c>
      <c r="D38" s="2">
        <v>2</v>
      </c>
      <c r="E38" s="2">
        <f>COUNTIFS(sessions.csv!$A$2:$A$10135,A38,sessions.csv!$D$2:$D$10135,C38,sessions.csv!$E$2:$E$10135,D38)</f>
        <v>3</v>
      </c>
      <c r="F38" s="2">
        <f>COUNTIFS(sessions.csv!$A$2:$A$10135,A38,sessions.csv!$D$2:$D$10135,C38,sessions.csv!$E$2:$E$10135,D38,sessions.csv!$N$2:$N$10135,"RELIABLE")</f>
        <v>3</v>
      </c>
      <c r="G38" s="3">
        <f>SUMIFS(sessions.csv!$H$2:$H$10135,sessions.csv!$A$2:$A$10135,A38,sessions.csv!$D$2:$D$10135,C38,sessions.csv!$E$2:$E$10135,D38)/60000</f>
        <v>33.154383333333335</v>
      </c>
      <c r="H38" s="3">
        <f>IF(E38=0,"",AVERAGEIFS(sessions.csv!$J$2:$J$10135,sessions.csv!$A$2:$A$10135,A38,sessions.csv!$D$2:$D$10135,C38,sessions.csv!$E$2:$E$10135,D38)/1000)</f>
        <v>6.6946666666666665</v>
      </c>
      <c r="I38" s="3">
        <f>IF(F38=0,"",AVERAGEIFS(sessions.csv!$O$2:$O$10135,sessions.csv!$A$2:$A$10135,A38,sessions.csv!$D$2:$D$10135,C38,sessions.csv!$E$2:$E$10135,D38,sessions.csv!$N$2:$N$10135,"RELIABLE"))</f>
        <v>29.083333333333332</v>
      </c>
      <c r="J38" s="3">
        <f>IF(F38=0,"",AVERAGEIFS(sessions.csv!$L$2:$L$10135,sessions.csv!$A$2:$A$10135,A38,sessions.csv!$D$2:$D$10135,C38,sessions.csv!$E$2:$E$10135,D38,sessions.csv!$N$2:$N$10135,"RELIABLE"))</f>
        <v>44.390000000000008</v>
      </c>
    </row>
    <row r="39" spans="1:10" ht="32" customHeight="1" x14ac:dyDescent="0.2">
      <c r="A39" s="2" t="s">
        <v>16</v>
      </c>
      <c r="B39" s="2" t="str">
        <f>INDEX(study_periods.csv!$B$2:$B$51,MATCH(A39,study_periods.csv!$A$2:$A$51,0))</f>
        <v>INTERVENTION</v>
      </c>
      <c r="C39" s="2">
        <v>2</v>
      </c>
      <c r="D39" s="2">
        <v>3</v>
      </c>
      <c r="E39" s="2">
        <f>COUNTIFS(sessions.csv!$A$2:$A$10135,A39,sessions.csv!$D$2:$D$10135,C39,sessions.csv!$E$2:$E$10135,D39)</f>
        <v>4</v>
      </c>
      <c r="F39" s="2">
        <f>COUNTIFS(sessions.csv!$A$2:$A$10135,A39,sessions.csv!$D$2:$D$10135,C39,sessions.csv!$E$2:$E$10135,D39,sessions.csv!$N$2:$N$10135,"RELIABLE")</f>
        <v>4</v>
      </c>
      <c r="G39" s="3">
        <f>SUMIFS(sessions.csv!$H$2:$H$10135,sessions.csv!$A$2:$A$10135,A39,sessions.csv!$D$2:$D$10135,C39,sessions.csv!$E$2:$E$10135,D39)/60000</f>
        <v>39.920033333333336</v>
      </c>
      <c r="H39" s="3">
        <f>IF(E39=0,"",AVERAGEIFS(sessions.csv!$J$2:$J$10135,sessions.csv!$A$2:$A$10135,A39,sessions.csv!$D$2:$D$10135,C39,sessions.csv!$E$2:$E$10135,D39)/1000)</f>
        <v>7.3879999999999999</v>
      </c>
      <c r="I39" s="3">
        <f>IF(F39=0,"",AVERAGEIFS(sessions.csv!$O$2:$O$10135,sessions.csv!$A$2:$A$10135,A39,sessions.csv!$D$2:$D$10135,C39,sessions.csv!$E$2:$E$10135,D39,sessions.csv!$N$2:$N$10135,"RELIABLE"))</f>
        <v>28.637499999999999</v>
      </c>
      <c r="J39" s="3">
        <f>IF(F39=0,"",AVERAGEIFS(sessions.csv!$L$2:$L$10135,sessions.csv!$A$2:$A$10135,A39,sessions.csv!$D$2:$D$10135,C39,sessions.csv!$E$2:$E$10135,D39,sessions.csv!$N$2:$N$10135,"RELIABLE"))</f>
        <v>44.3</v>
      </c>
    </row>
    <row r="40" spans="1:10" ht="32" customHeight="1" x14ac:dyDescent="0.2">
      <c r="A40" s="2" t="s">
        <v>16</v>
      </c>
      <c r="B40" s="2" t="str">
        <f>INDEX(study_periods.csv!$B$2:$B$51,MATCH(A40,study_periods.csv!$A$2:$A$51,0))</f>
        <v>INTERVENTION</v>
      </c>
      <c r="C40" s="2">
        <v>2</v>
      </c>
      <c r="D40" s="2">
        <v>4</v>
      </c>
      <c r="E40" s="2">
        <f>COUNTIFS(sessions.csv!$A$2:$A$10135,A40,sessions.csv!$D$2:$D$10135,C40,sessions.csv!$E$2:$E$10135,D40)</f>
        <v>3</v>
      </c>
      <c r="F40" s="2">
        <f>COUNTIFS(sessions.csv!$A$2:$A$10135,A40,sessions.csv!$D$2:$D$10135,C40,sessions.csv!$E$2:$E$10135,D40,sessions.csv!$N$2:$N$10135,"RELIABLE")</f>
        <v>3</v>
      </c>
      <c r="G40" s="3">
        <f>SUMIFS(sessions.csv!$H$2:$H$10135,sessions.csv!$A$2:$A$10135,A40,sessions.csv!$D$2:$D$10135,C40,sessions.csv!$E$2:$E$10135,D40)/60000</f>
        <v>35.046933333333335</v>
      </c>
      <c r="H40" s="3">
        <f>IF(E40=0,"",AVERAGEIFS(sessions.csv!$J$2:$J$10135,sessions.csv!$A$2:$A$10135,A40,sessions.csv!$D$2:$D$10135,C40,sessions.csv!$E$2:$E$10135,D40)/1000)</f>
        <v>6.234</v>
      </c>
      <c r="I40" s="3">
        <f>IF(F40=0,"",AVERAGEIFS(sessions.csv!$O$2:$O$10135,sessions.csv!$A$2:$A$10135,A40,sessions.csv!$D$2:$D$10135,C40,sessions.csv!$E$2:$E$10135,D40,sessions.csv!$N$2:$N$10135,"RELIABLE"))</f>
        <v>26.97</v>
      </c>
      <c r="J40" s="3">
        <f>IF(F40=0,"",AVERAGEIFS(sessions.csv!$L$2:$L$10135,sessions.csv!$A$2:$A$10135,A40,sessions.csv!$D$2:$D$10135,C40,sessions.csv!$E$2:$E$10135,D40,sessions.csv!$N$2:$N$10135,"RELIABLE"))</f>
        <v>43.356666666666662</v>
      </c>
    </row>
    <row r="41" spans="1:10" ht="32" customHeight="1" x14ac:dyDescent="0.2">
      <c r="A41" s="2" t="s">
        <v>16</v>
      </c>
      <c r="B41" s="2" t="str">
        <f>INDEX(study_periods.csv!$B$2:$B$51,MATCH(A41,study_periods.csv!$A$2:$A$51,0))</f>
        <v>INTERVENTION</v>
      </c>
      <c r="C41" s="2">
        <v>2</v>
      </c>
      <c r="D41" s="2">
        <v>5</v>
      </c>
      <c r="E41" s="2">
        <f>COUNTIFS(sessions.csv!$A$2:$A$10135,A41,sessions.csv!$D$2:$D$10135,C41,sessions.csv!$E$2:$E$10135,D41)</f>
        <v>4</v>
      </c>
      <c r="F41" s="2">
        <f>COUNTIFS(sessions.csv!$A$2:$A$10135,A41,sessions.csv!$D$2:$D$10135,C41,sessions.csv!$E$2:$E$10135,D41,sessions.csv!$N$2:$N$10135,"RELIABLE")</f>
        <v>4</v>
      </c>
      <c r="G41" s="3">
        <f>SUMIFS(sessions.csv!$H$2:$H$10135,sessions.csv!$A$2:$A$10135,A41,sessions.csv!$D$2:$D$10135,C41,sessions.csv!$E$2:$E$10135,D41)/60000</f>
        <v>41.479883333333333</v>
      </c>
      <c r="H41" s="3">
        <f>IF(E41=0,"",AVERAGEIFS(sessions.csv!$J$2:$J$10135,sessions.csv!$A$2:$A$10135,A41,sessions.csv!$D$2:$D$10135,C41,sessions.csv!$E$2:$E$10135,D41)/1000)</f>
        <v>6.8337500000000002</v>
      </c>
      <c r="I41" s="3">
        <f>IF(F41=0,"",AVERAGEIFS(sessions.csv!$O$2:$O$10135,sessions.csv!$A$2:$A$10135,A41,sessions.csv!$D$2:$D$10135,C41,sessions.csv!$E$2:$E$10135,D41,sessions.csv!$N$2:$N$10135,"RELIABLE"))</f>
        <v>27.962499999999999</v>
      </c>
      <c r="J41" s="3">
        <f>IF(F41=0,"",AVERAGEIFS(sessions.csv!$L$2:$L$10135,sessions.csv!$A$2:$A$10135,A41,sessions.csv!$D$2:$D$10135,C41,sessions.csv!$E$2:$E$10135,D41,sessions.csv!$N$2:$N$10135,"RELIABLE"))</f>
        <v>43.622500000000002</v>
      </c>
    </row>
    <row r="42" spans="1:10" ht="32" customHeight="1" x14ac:dyDescent="0.2">
      <c r="A42" s="2" t="s">
        <v>16</v>
      </c>
      <c r="B42" s="2" t="str">
        <f>INDEX(study_periods.csv!$B$2:$B$51,MATCH(A42,study_periods.csv!$A$2:$A$51,0))</f>
        <v>INTERVENTION</v>
      </c>
      <c r="C42" s="2">
        <v>2</v>
      </c>
      <c r="D42" s="2">
        <v>6</v>
      </c>
      <c r="E42" s="2">
        <f>COUNTIFS(sessions.csv!$A$2:$A$10135,A42,sessions.csv!$D$2:$D$10135,C42,sessions.csv!$E$2:$E$10135,D42)</f>
        <v>5</v>
      </c>
      <c r="F42" s="2">
        <f>COUNTIFS(sessions.csv!$A$2:$A$10135,A42,sessions.csv!$D$2:$D$10135,C42,sessions.csv!$E$2:$E$10135,D42,sessions.csv!$N$2:$N$10135,"RELIABLE")</f>
        <v>5</v>
      </c>
      <c r="G42" s="3">
        <f>SUMIFS(sessions.csv!$H$2:$H$10135,sessions.csv!$A$2:$A$10135,A42,sessions.csv!$D$2:$D$10135,C42,sessions.csv!$E$2:$E$10135,D42)/60000</f>
        <v>49.820316666666663</v>
      </c>
      <c r="H42" s="3">
        <f>IF(E42=0,"",AVERAGEIFS(sessions.csv!$J$2:$J$10135,sessions.csv!$A$2:$A$10135,A42,sessions.csv!$D$2:$D$10135,C42,sessions.csv!$E$2:$E$10135,D42)/1000)</f>
        <v>6.9163999999999994</v>
      </c>
      <c r="I42" s="3">
        <f>IF(F42=0,"",AVERAGEIFS(sessions.csv!$O$2:$O$10135,sessions.csv!$A$2:$A$10135,A42,sessions.csv!$D$2:$D$10135,C42,sessions.csv!$E$2:$E$10135,D42,sessions.csv!$N$2:$N$10135,"RELIABLE"))</f>
        <v>27.240000000000002</v>
      </c>
      <c r="J42" s="3">
        <f>IF(F42=0,"",AVERAGEIFS(sessions.csv!$L$2:$L$10135,sessions.csv!$A$2:$A$10135,A42,sessions.csv!$D$2:$D$10135,C42,sessions.csv!$E$2:$E$10135,D42,sessions.csv!$N$2:$N$10135,"RELIABLE"))</f>
        <v>43.143999999999998</v>
      </c>
    </row>
    <row r="43" spans="1:10" ht="32" customHeight="1" x14ac:dyDescent="0.2">
      <c r="A43" s="2" t="s">
        <v>16</v>
      </c>
      <c r="B43" s="2" t="str">
        <f>INDEX(study_periods.csv!$B$2:$B$51,MATCH(A43,study_periods.csv!$A$2:$A$51,0))</f>
        <v>INTERVENTION</v>
      </c>
      <c r="C43" s="2">
        <v>2</v>
      </c>
      <c r="D43" s="2">
        <v>7</v>
      </c>
      <c r="E43" s="2">
        <f>COUNTIFS(sessions.csv!$A$2:$A$10135,A43,sessions.csv!$D$2:$D$10135,C43,sessions.csv!$E$2:$E$10135,D43)</f>
        <v>6</v>
      </c>
      <c r="F43" s="2">
        <f>COUNTIFS(sessions.csv!$A$2:$A$10135,A43,sessions.csv!$D$2:$D$10135,C43,sessions.csv!$E$2:$E$10135,D43,sessions.csv!$N$2:$N$10135,"RELIABLE")</f>
        <v>5</v>
      </c>
      <c r="G43" s="3">
        <f>SUMIFS(sessions.csv!$H$2:$H$10135,sessions.csv!$A$2:$A$10135,A43,sessions.csv!$D$2:$D$10135,C43,sessions.csv!$E$2:$E$10135,D43)/60000</f>
        <v>80.42198333333333</v>
      </c>
      <c r="H43" s="3">
        <f>IF(E43=0,"",AVERAGEIFS(sessions.csv!$J$2:$J$10135,sessions.csv!$A$2:$A$10135,A43,sessions.csv!$D$2:$D$10135,C43,sessions.csv!$E$2:$E$10135,D43)/1000)</f>
        <v>7.11</v>
      </c>
      <c r="I43" s="3">
        <f>IF(F43=0,"",AVERAGEIFS(sessions.csv!$O$2:$O$10135,sessions.csv!$A$2:$A$10135,A43,sessions.csv!$D$2:$D$10135,C43,sessions.csv!$E$2:$E$10135,D43,sessions.csv!$N$2:$N$10135,"RELIABLE"))</f>
        <v>27.956</v>
      </c>
      <c r="J43" s="3">
        <f>IF(F43=0,"",AVERAGEIFS(sessions.csv!$L$2:$L$10135,sessions.csv!$A$2:$A$10135,A43,sessions.csv!$D$2:$D$10135,C43,sessions.csv!$E$2:$E$10135,D43,sessions.csv!$N$2:$N$10135,"RELIABLE"))</f>
        <v>45.515999999999998</v>
      </c>
    </row>
    <row r="44" spans="1:10" ht="16" customHeight="1" x14ac:dyDescent="0.2">
      <c r="A44" s="2" t="s">
        <v>19</v>
      </c>
      <c r="B44" s="2" t="str">
        <f>INDEX(study_periods.csv!$B$2:$B$51,MATCH(A44,study_periods.csv!$A$2:$A$51,0))</f>
        <v>CONTROL</v>
      </c>
      <c r="C44" s="2">
        <v>1</v>
      </c>
      <c r="D44" s="2">
        <v>1</v>
      </c>
      <c r="E44" s="2">
        <f>COUNTIFS(sessions.csv!$A$2:$A$10135,A44,sessions.csv!$D$2:$D$10135,C44,sessions.csv!$E$2:$E$10135,D44)</f>
        <v>7</v>
      </c>
      <c r="F44" s="2">
        <f>COUNTIFS(sessions.csv!$A$2:$A$10135,A44,sessions.csv!$D$2:$D$10135,C44,sessions.csv!$E$2:$E$10135,D44,sessions.csv!$N$2:$N$10135,"RELIABLE")</f>
        <v>5</v>
      </c>
      <c r="G44" s="3">
        <f>SUMIFS(sessions.csv!$H$2:$H$10135,sessions.csv!$A$2:$A$10135,A44,sessions.csv!$D$2:$D$10135,C44,sessions.csv!$E$2:$E$10135,D44)/60000</f>
        <v>78.71511666666666</v>
      </c>
      <c r="H44" s="3">
        <f>IF(E44=0,"",AVERAGEIFS(sessions.csv!$J$2:$J$10135,sessions.csv!$A$2:$A$10135,A44,sessions.csv!$D$2:$D$10135,C44,sessions.csv!$E$2:$E$10135,D44)/1000)</f>
        <v>6.5791428571428572</v>
      </c>
      <c r="I44" s="3">
        <f>IF(F44=0,"",AVERAGEIFS(sessions.csv!$O$2:$O$10135,sessions.csv!$A$2:$A$10135,A44,sessions.csv!$D$2:$D$10135,C44,sessions.csv!$E$2:$E$10135,D44,sessions.csv!$N$2:$N$10135,"RELIABLE"))</f>
        <v>33.798000000000002</v>
      </c>
      <c r="J44" s="3">
        <f>IF(F44=0,"",AVERAGEIFS(sessions.csv!$L$2:$L$10135,sessions.csv!$A$2:$A$10135,A44,sessions.csv!$D$2:$D$10135,C44,sessions.csv!$E$2:$E$10135,D44,sessions.csv!$N$2:$N$10135,"RELIABLE"))</f>
        <v>46.305999999999997</v>
      </c>
    </row>
    <row r="45" spans="1:10" ht="16" customHeight="1" x14ac:dyDescent="0.2">
      <c r="A45" s="2" t="s">
        <v>19</v>
      </c>
      <c r="B45" s="2" t="str">
        <f>INDEX(study_periods.csv!$B$2:$B$51,MATCH(A45,study_periods.csv!$A$2:$A$51,0))</f>
        <v>CONTROL</v>
      </c>
      <c r="C45" s="2">
        <v>1</v>
      </c>
      <c r="D45" s="2">
        <v>2</v>
      </c>
      <c r="E45" s="2">
        <f>COUNTIFS(sessions.csv!$A$2:$A$10135,A45,sessions.csv!$D$2:$D$10135,C45,sessions.csv!$E$2:$E$10135,D45)</f>
        <v>6</v>
      </c>
      <c r="F45" s="2">
        <f>COUNTIFS(sessions.csv!$A$2:$A$10135,A45,sessions.csv!$D$2:$D$10135,C45,sessions.csv!$E$2:$E$10135,D45,sessions.csv!$N$2:$N$10135,"RELIABLE")</f>
        <v>5</v>
      </c>
      <c r="G45" s="3">
        <f>SUMIFS(sessions.csv!$H$2:$H$10135,sessions.csv!$A$2:$A$10135,A45,sessions.csv!$D$2:$D$10135,C45,sessions.csv!$E$2:$E$10135,D45)/60000</f>
        <v>87.664150000000006</v>
      </c>
      <c r="H45" s="3">
        <f>IF(E45=0,"",AVERAGEIFS(sessions.csv!$J$2:$J$10135,sessions.csv!$A$2:$A$10135,A45,sessions.csv!$D$2:$D$10135,C45,sessions.csv!$E$2:$E$10135,D45)/1000)</f>
        <v>6.97</v>
      </c>
      <c r="I45" s="3">
        <f>IF(F45=0,"",AVERAGEIFS(sessions.csv!$O$2:$O$10135,sessions.csv!$A$2:$A$10135,A45,sessions.csv!$D$2:$D$10135,C45,sessions.csv!$E$2:$E$10135,D45,sessions.csv!$N$2:$N$10135,"RELIABLE"))</f>
        <v>30.263999999999999</v>
      </c>
      <c r="J45" s="3">
        <f>IF(F45=0,"",AVERAGEIFS(sessions.csv!$L$2:$L$10135,sessions.csv!$A$2:$A$10135,A45,sessions.csv!$D$2:$D$10135,C45,sessions.csv!$E$2:$E$10135,D45,sessions.csv!$N$2:$N$10135,"RELIABLE"))</f>
        <v>47.463999999999999</v>
      </c>
    </row>
    <row r="46" spans="1:10" ht="16" customHeight="1" x14ac:dyDescent="0.2">
      <c r="A46" s="2" t="s">
        <v>19</v>
      </c>
      <c r="B46" s="2" t="str">
        <f>INDEX(study_periods.csv!$B$2:$B$51,MATCH(A46,study_periods.csv!$A$2:$A$51,0))</f>
        <v>CONTROL</v>
      </c>
      <c r="C46" s="2">
        <v>1</v>
      </c>
      <c r="D46" s="2">
        <v>3</v>
      </c>
      <c r="E46" s="2">
        <f>COUNTIFS(sessions.csv!$A$2:$A$10135,A46,sessions.csv!$D$2:$D$10135,C46,sessions.csv!$E$2:$E$10135,D46)</f>
        <v>7</v>
      </c>
      <c r="F46" s="2">
        <f>COUNTIFS(sessions.csv!$A$2:$A$10135,A46,sessions.csv!$D$2:$D$10135,C46,sessions.csv!$E$2:$E$10135,D46,sessions.csv!$N$2:$N$10135,"RELIABLE")</f>
        <v>6</v>
      </c>
      <c r="G46" s="3">
        <f>SUMIFS(sessions.csv!$H$2:$H$10135,sessions.csv!$A$2:$A$10135,A46,sessions.csv!$D$2:$D$10135,C46,sessions.csv!$E$2:$E$10135,D46)/60000</f>
        <v>94.674949999999995</v>
      </c>
      <c r="H46" s="3">
        <f>IF(E46=0,"",AVERAGEIFS(sessions.csv!$J$2:$J$10135,sessions.csv!$A$2:$A$10135,A46,sessions.csv!$D$2:$D$10135,C46,sessions.csv!$E$2:$E$10135,D46)/1000)</f>
        <v>7.222142857142857</v>
      </c>
      <c r="I46" s="3">
        <f>IF(F46=0,"",AVERAGEIFS(sessions.csv!$O$2:$O$10135,sessions.csv!$A$2:$A$10135,A46,sessions.csv!$D$2:$D$10135,C46,sessions.csv!$E$2:$E$10135,D46,sessions.csv!$N$2:$N$10135,"RELIABLE"))</f>
        <v>32.01</v>
      </c>
      <c r="J46" s="3">
        <f>IF(F46=0,"",AVERAGEIFS(sessions.csv!$L$2:$L$10135,sessions.csv!$A$2:$A$10135,A46,sessions.csv!$D$2:$D$10135,C46,sessions.csv!$E$2:$E$10135,D46,sessions.csv!$N$2:$N$10135,"RELIABLE"))</f>
        <v>47.976666666666667</v>
      </c>
    </row>
    <row r="47" spans="1:10" ht="16" customHeight="1" x14ac:dyDescent="0.2">
      <c r="A47" s="2" t="s">
        <v>19</v>
      </c>
      <c r="B47" s="2" t="str">
        <f>INDEX(study_periods.csv!$B$2:$B$51,MATCH(A47,study_periods.csv!$A$2:$A$51,0))</f>
        <v>CONTROL</v>
      </c>
      <c r="C47" s="2">
        <v>1</v>
      </c>
      <c r="D47" s="2">
        <v>4</v>
      </c>
      <c r="E47" s="2">
        <f>COUNTIFS(sessions.csv!$A$2:$A$10135,A47,sessions.csv!$D$2:$D$10135,C47,sessions.csv!$E$2:$E$10135,D47)</f>
        <v>6</v>
      </c>
      <c r="F47" s="2">
        <f>COUNTIFS(sessions.csv!$A$2:$A$10135,A47,sessions.csv!$D$2:$D$10135,C47,sessions.csv!$E$2:$E$10135,D47,sessions.csv!$N$2:$N$10135,"RELIABLE")</f>
        <v>6</v>
      </c>
      <c r="G47" s="3">
        <f>SUMIFS(sessions.csv!$H$2:$H$10135,sessions.csv!$A$2:$A$10135,A47,sessions.csv!$D$2:$D$10135,C47,sessions.csv!$E$2:$E$10135,D47)/60000</f>
        <v>77.664216666666661</v>
      </c>
      <c r="H47" s="3">
        <f>IF(E47=0,"",AVERAGEIFS(sessions.csv!$J$2:$J$10135,sessions.csv!$A$2:$A$10135,A47,sessions.csv!$D$2:$D$10135,C47,sessions.csv!$E$2:$E$10135,D47)/1000)</f>
        <v>7.1604999999999999</v>
      </c>
      <c r="I47" s="3">
        <f>IF(F47=0,"",AVERAGEIFS(sessions.csv!$O$2:$O$10135,sessions.csv!$A$2:$A$10135,A47,sessions.csv!$D$2:$D$10135,C47,sessions.csv!$E$2:$E$10135,D47,sessions.csv!$N$2:$N$10135,"RELIABLE"))</f>
        <v>29.476666666666663</v>
      </c>
      <c r="J47" s="3">
        <f>IF(F47=0,"",AVERAGEIFS(sessions.csv!$L$2:$L$10135,sessions.csv!$A$2:$A$10135,A47,sessions.csv!$D$2:$D$10135,C47,sessions.csv!$E$2:$E$10135,D47,sessions.csv!$N$2:$N$10135,"RELIABLE"))</f>
        <v>46.324999999999989</v>
      </c>
    </row>
    <row r="48" spans="1:10" ht="16" customHeight="1" x14ac:dyDescent="0.2">
      <c r="A48" s="2" t="s">
        <v>19</v>
      </c>
      <c r="B48" s="2" t="str">
        <f>INDEX(study_periods.csv!$B$2:$B$51,MATCH(A48,study_periods.csv!$A$2:$A$51,0))</f>
        <v>CONTROL</v>
      </c>
      <c r="C48" s="2">
        <v>1</v>
      </c>
      <c r="D48" s="2">
        <v>5</v>
      </c>
      <c r="E48" s="2">
        <f>COUNTIFS(sessions.csv!$A$2:$A$10135,A48,sessions.csv!$D$2:$D$10135,C48,sessions.csv!$E$2:$E$10135,D48)</f>
        <v>7</v>
      </c>
      <c r="F48" s="2">
        <f>COUNTIFS(sessions.csv!$A$2:$A$10135,A48,sessions.csv!$D$2:$D$10135,C48,sessions.csv!$E$2:$E$10135,D48,sessions.csv!$N$2:$N$10135,"RELIABLE")</f>
        <v>7</v>
      </c>
      <c r="G48" s="3">
        <f>SUMIFS(sessions.csv!$H$2:$H$10135,sessions.csv!$A$2:$A$10135,A48,sessions.csv!$D$2:$D$10135,C48,sessions.csv!$E$2:$E$10135,D48)/60000</f>
        <v>102.717</v>
      </c>
      <c r="H48" s="3">
        <f>IF(E48=0,"",AVERAGEIFS(sessions.csv!$J$2:$J$10135,sessions.csv!$A$2:$A$10135,A48,sessions.csv!$D$2:$D$10135,C48,sessions.csv!$E$2:$E$10135,D48)/1000)</f>
        <v>7.3991428571428566</v>
      </c>
      <c r="I48" s="3">
        <f>IF(F48=0,"",AVERAGEIFS(sessions.csv!$O$2:$O$10135,sessions.csv!$A$2:$A$10135,A48,sessions.csv!$D$2:$D$10135,C48,sessions.csv!$E$2:$E$10135,D48,sessions.csv!$N$2:$N$10135,"RELIABLE"))</f>
        <v>31.298571428571424</v>
      </c>
      <c r="J48" s="3">
        <f>IF(F48=0,"",AVERAGEIFS(sessions.csv!$L$2:$L$10135,sessions.csv!$A$2:$A$10135,A48,sessions.csv!$D$2:$D$10135,C48,sessions.csv!$E$2:$E$10135,D48,sessions.csv!$N$2:$N$10135,"RELIABLE"))</f>
        <v>48.50714285714286</v>
      </c>
    </row>
    <row r="49" spans="1:10" ht="16" customHeight="1" x14ac:dyDescent="0.2">
      <c r="A49" s="2" t="s">
        <v>19</v>
      </c>
      <c r="B49" s="2" t="str">
        <f>INDEX(study_periods.csv!$B$2:$B$51,MATCH(A49,study_periods.csv!$A$2:$A$51,0))</f>
        <v>CONTROL</v>
      </c>
      <c r="C49" s="2">
        <v>1</v>
      </c>
      <c r="D49" s="2">
        <v>6</v>
      </c>
      <c r="E49" s="2">
        <f>COUNTIFS(sessions.csv!$A$2:$A$10135,A49,sessions.csv!$D$2:$D$10135,C49,sessions.csv!$E$2:$E$10135,D49)</f>
        <v>8</v>
      </c>
      <c r="F49" s="2">
        <f>COUNTIFS(sessions.csv!$A$2:$A$10135,A49,sessions.csv!$D$2:$D$10135,C49,sessions.csv!$E$2:$E$10135,D49,sessions.csv!$N$2:$N$10135,"RELIABLE")</f>
        <v>8</v>
      </c>
      <c r="G49" s="3">
        <f>SUMIFS(sessions.csv!$H$2:$H$10135,sessions.csv!$A$2:$A$10135,A49,sessions.csv!$D$2:$D$10135,C49,sessions.csv!$E$2:$E$10135,D49)/60000</f>
        <v>115.92081666666667</v>
      </c>
      <c r="H49" s="3">
        <f>IF(E49=0,"",AVERAGEIFS(sessions.csv!$J$2:$J$10135,sessions.csv!$A$2:$A$10135,A49,sessions.csv!$D$2:$D$10135,C49,sessions.csv!$E$2:$E$10135,D49)/1000)</f>
        <v>6.9943749999999998</v>
      </c>
      <c r="I49" s="3">
        <f>IF(F49=0,"",AVERAGEIFS(sessions.csv!$O$2:$O$10135,sessions.csv!$A$2:$A$10135,A49,sessions.csv!$D$2:$D$10135,C49,sessions.csv!$E$2:$E$10135,D49,sessions.csv!$N$2:$N$10135,"RELIABLE"))</f>
        <v>29.471249999999998</v>
      </c>
      <c r="J49" s="3">
        <f>IF(F49=0,"",AVERAGEIFS(sessions.csv!$L$2:$L$10135,sessions.csv!$A$2:$A$10135,A49,sessions.csv!$D$2:$D$10135,C49,sessions.csv!$E$2:$E$10135,D49,sessions.csv!$N$2:$N$10135,"RELIABLE"))</f>
        <v>47.136249999999997</v>
      </c>
    </row>
    <row r="50" spans="1:10" ht="16" customHeight="1" x14ac:dyDescent="0.2">
      <c r="A50" s="2" t="s">
        <v>19</v>
      </c>
      <c r="B50" s="2" t="str">
        <f>INDEX(study_periods.csv!$B$2:$B$51,MATCH(A50,study_periods.csv!$A$2:$A$51,0))</f>
        <v>CONTROL</v>
      </c>
      <c r="C50" s="2">
        <v>1</v>
      </c>
      <c r="D50" s="2">
        <v>7</v>
      </c>
      <c r="E50" s="2">
        <f>COUNTIFS(sessions.csv!$A$2:$A$10135,A50,sessions.csv!$D$2:$D$10135,C50,sessions.csv!$E$2:$E$10135,D50)</f>
        <v>9</v>
      </c>
      <c r="F50" s="2">
        <f>COUNTIFS(sessions.csv!$A$2:$A$10135,A50,sessions.csv!$D$2:$D$10135,C50,sessions.csv!$E$2:$E$10135,D50,sessions.csv!$N$2:$N$10135,"RELIABLE")</f>
        <v>8</v>
      </c>
      <c r="G50" s="3">
        <f>SUMIFS(sessions.csv!$H$2:$H$10135,sessions.csv!$A$2:$A$10135,A50,sessions.csv!$D$2:$D$10135,C50,sessions.csv!$E$2:$E$10135,D50)/60000</f>
        <v>123.89038333333333</v>
      </c>
      <c r="H50" s="3">
        <f>IF(E50=0,"",AVERAGEIFS(sessions.csv!$J$2:$J$10135,sessions.csv!$A$2:$A$10135,A50,sessions.csv!$D$2:$D$10135,C50,sessions.csv!$E$2:$E$10135,D50)/1000)</f>
        <v>6.9474444444444448</v>
      </c>
      <c r="I50" s="3">
        <f>IF(F50=0,"",AVERAGEIFS(sessions.csv!$O$2:$O$10135,sessions.csv!$A$2:$A$10135,A50,sessions.csv!$D$2:$D$10135,C50,sessions.csv!$E$2:$E$10135,D50,sessions.csv!$N$2:$N$10135,"RELIABLE"))</f>
        <v>31.501250000000006</v>
      </c>
      <c r="J50" s="3">
        <f>IF(F50=0,"",AVERAGEIFS(sessions.csv!$L$2:$L$10135,sessions.csv!$A$2:$A$10135,A50,sessions.csv!$D$2:$D$10135,C50,sessions.csv!$E$2:$E$10135,D50,sessions.csv!$N$2:$N$10135,"RELIABLE"))</f>
        <v>47.632500000000007</v>
      </c>
    </row>
    <row r="51" spans="1:10" ht="16" customHeight="1" x14ac:dyDescent="0.2">
      <c r="A51" s="2" t="s">
        <v>19</v>
      </c>
      <c r="B51" s="2" t="str">
        <f>INDEX(study_periods.csv!$B$2:$B$51,MATCH(A51,study_periods.csv!$A$2:$A$51,0))</f>
        <v>CONTROL</v>
      </c>
      <c r="C51" s="2">
        <v>2</v>
      </c>
      <c r="D51" s="2">
        <v>1</v>
      </c>
      <c r="E51" s="2">
        <f>COUNTIFS(sessions.csv!$A$2:$A$10135,A51,sessions.csv!$D$2:$D$10135,C51,sessions.csv!$E$2:$E$10135,D51)</f>
        <v>7</v>
      </c>
      <c r="F51" s="2">
        <f>COUNTIFS(sessions.csv!$A$2:$A$10135,A51,sessions.csv!$D$2:$D$10135,C51,sessions.csv!$E$2:$E$10135,D51,sessions.csv!$N$2:$N$10135,"RELIABLE")</f>
        <v>6</v>
      </c>
      <c r="G51" s="3">
        <f>SUMIFS(sessions.csv!$H$2:$H$10135,sessions.csv!$A$2:$A$10135,A51,sessions.csv!$D$2:$D$10135,C51,sessions.csv!$E$2:$E$10135,D51)/60000</f>
        <v>94.941833333333335</v>
      </c>
      <c r="H51" s="3">
        <f>IF(E51=0,"",AVERAGEIFS(sessions.csv!$J$2:$J$10135,sessions.csv!$A$2:$A$10135,A51,sessions.csv!$D$2:$D$10135,C51,sessions.csv!$E$2:$E$10135,D51)/1000)</f>
        <v>7.746714285714285</v>
      </c>
      <c r="I51" s="3">
        <f>IF(F51=0,"",AVERAGEIFS(sessions.csv!$O$2:$O$10135,sessions.csv!$A$2:$A$10135,A51,sessions.csv!$D$2:$D$10135,C51,sessions.csv!$E$2:$E$10135,D51,sessions.csv!$N$2:$N$10135,"RELIABLE"))</f>
        <v>29.679999999999996</v>
      </c>
      <c r="J51" s="3">
        <f>IF(F51=0,"",AVERAGEIFS(sessions.csv!$L$2:$L$10135,sessions.csv!$A$2:$A$10135,A51,sessions.csv!$D$2:$D$10135,C51,sessions.csv!$E$2:$E$10135,D51,sessions.csv!$N$2:$N$10135,"RELIABLE"))</f>
        <v>47.096666666666664</v>
      </c>
    </row>
    <row r="52" spans="1:10" ht="16" customHeight="1" x14ac:dyDescent="0.2">
      <c r="A52" s="2" t="s">
        <v>19</v>
      </c>
      <c r="B52" s="2" t="str">
        <f>INDEX(study_periods.csv!$B$2:$B$51,MATCH(A52,study_periods.csv!$A$2:$A$51,0))</f>
        <v>CONTROL</v>
      </c>
      <c r="C52" s="2">
        <v>2</v>
      </c>
      <c r="D52" s="2">
        <v>2</v>
      </c>
      <c r="E52" s="2">
        <f>COUNTIFS(sessions.csv!$A$2:$A$10135,A52,sessions.csv!$D$2:$D$10135,C52,sessions.csv!$E$2:$E$10135,D52)</f>
        <v>6</v>
      </c>
      <c r="F52" s="2">
        <f>COUNTIFS(sessions.csv!$A$2:$A$10135,A52,sessions.csv!$D$2:$D$10135,C52,sessions.csv!$E$2:$E$10135,D52,sessions.csv!$N$2:$N$10135,"RELIABLE")</f>
        <v>6</v>
      </c>
      <c r="G52" s="3">
        <f>SUMIFS(sessions.csv!$H$2:$H$10135,sessions.csv!$A$2:$A$10135,A52,sessions.csv!$D$2:$D$10135,C52,sessions.csv!$E$2:$E$10135,D52)/60000</f>
        <v>78.625016666666667</v>
      </c>
      <c r="H52" s="3">
        <f>IF(E52=0,"",AVERAGEIFS(sessions.csv!$J$2:$J$10135,sessions.csv!$A$2:$A$10135,A52,sessions.csv!$D$2:$D$10135,C52,sessions.csv!$E$2:$E$10135,D52)/1000)</f>
        <v>7.0650000000000004</v>
      </c>
      <c r="I52" s="3">
        <f>IF(F52=0,"",AVERAGEIFS(sessions.csv!$O$2:$O$10135,sessions.csv!$A$2:$A$10135,A52,sessions.csv!$D$2:$D$10135,C52,sessions.csv!$E$2:$E$10135,D52,sessions.csv!$N$2:$N$10135,"RELIABLE"))</f>
        <v>30.17</v>
      </c>
      <c r="J52" s="3">
        <f>IF(F52=0,"",AVERAGEIFS(sessions.csv!$L$2:$L$10135,sessions.csv!$A$2:$A$10135,A52,sessions.csv!$D$2:$D$10135,C52,sessions.csv!$E$2:$E$10135,D52,sessions.csv!$N$2:$N$10135,"RELIABLE"))</f>
        <v>46.615000000000002</v>
      </c>
    </row>
    <row r="53" spans="1:10" ht="16" customHeight="1" x14ac:dyDescent="0.2">
      <c r="A53" s="2" t="s">
        <v>19</v>
      </c>
      <c r="B53" s="2" t="str">
        <f>INDEX(study_periods.csv!$B$2:$B$51,MATCH(A53,study_periods.csv!$A$2:$A$51,0))</f>
        <v>CONTROL</v>
      </c>
      <c r="C53" s="2">
        <v>2</v>
      </c>
      <c r="D53" s="2">
        <v>3</v>
      </c>
      <c r="E53" s="2">
        <f>COUNTIFS(sessions.csv!$A$2:$A$10135,A53,sessions.csv!$D$2:$D$10135,C53,sessions.csv!$E$2:$E$10135,D53)</f>
        <v>7</v>
      </c>
      <c r="F53" s="2">
        <f>COUNTIFS(sessions.csv!$A$2:$A$10135,A53,sessions.csv!$D$2:$D$10135,C53,sessions.csv!$E$2:$E$10135,D53,sessions.csv!$N$2:$N$10135,"RELIABLE")</f>
        <v>6</v>
      </c>
      <c r="G53" s="3">
        <f>SUMIFS(sessions.csv!$H$2:$H$10135,sessions.csv!$A$2:$A$10135,A53,sessions.csv!$D$2:$D$10135,C53,sessions.csv!$E$2:$E$10135,D53)/60000</f>
        <v>85.080283333333327</v>
      </c>
      <c r="H53" s="3">
        <f>IF(E53=0,"",AVERAGEIFS(sessions.csv!$J$2:$J$10135,sessions.csv!$A$2:$A$10135,A53,sessions.csv!$D$2:$D$10135,C53,sessions.csv!$E$2:$E$10135,D53)/1000)</f>
        <v>7.3841428571428569</v>
      </c>
      <c r="I53" s="3">
        <f>IF(F53=0,"",AVERAGEIFS(sessions.csv!$O$2:$O$10135,sessions.csv!$A$2:$A$10135,A53,sessions.csv!$D$2:$D$10135,C53,sessions.csv!$E$2:$E$10135,D53,sessions.csv!$N$2:$N$10135,"RELIABLE"))</f>
        <v>32.826666666666668</v>
      </c>
      <c r="J53" s="3">
        <f>IF(F53=0,"",AVERAGEIFS(sessions.csv!$L$2:$L$10135,sessions.csv!$A$2:$A$10135,A53,sessions.csv!$D$2:$D$10135,C53,sessions.csv!$E$2:$E$10135,D53,sessions.csv!$N$2:$N$10135,"RELIABLE"))</f>
        <v>47.428333333333335</v>
      </c>
    </row>
    <row r="54" spans="1:10" ht="16" customHeight="1" x14ac:dyDescent="0.2">
      <c r="A54" s="2" t="s">
        <v>19</v>
      </c>
      <c r="B54" s="2" t="str">
        <f>INDEX(study_periods.csv!$B$2:$B$51,MATCH(A54,study_periods.csv!$A$2:$A$51,0))</f>
        <v>CONTROL</v>
      </c>
      <c r="C54" s="2">
        <v>2</v>
      </c>
      <c r="D54" s="2">
        <v>4</v>
      </c>
      <c r="E54" s="2">
        <f>COUNTIFS(sessions.csv!$A$2:$A$10135,A54,sessions.csv!$D$2:$D$10135,C54,sessions.csv!$E$2:$E$10135,D54)</f>
        <v>6</v>
      </c>
      <c r="F54" s="2">
        <f>COUNTIFS(sessions.csv!$A$2:$A$10135,A54,sessions.csv!$D$2:$D$10135,C54,sessions.csv!$E$2:$E$10135,D54,sessions.csv!$N$2:$N$10135,"RELIABLE")</f>
        <v>4</v>
      </c>
      <c r="G54" s="3">
        <f>SUMIFS(sessions.csv!$H$2:$H$10135,sessions.csv!$A$2:$A$10135,A54,sessions.csv!$D$2:$D$10135,C54,sessions.csv!$E$2:$E$10135,D54)/60000</f>
        <v>77.724183333333329</v>
      </c>
      <c r="H54" s="3">
        <f>IF(E54=0,"",AVERAGEIFS(sessions.csv!$J$2:$J$10135,sessions.csv!$A$2:$A$10135,A54,sessions.csv!$D$2:$D$10135,C54,sessions.csv!$E$2:$E$10135,D54)/1000)</f>
        <v>7.5778333333333334</v>
      </c>
      <c r="I54" s="3">
        <f>IF(F54=0,"",AVERAGEIFS(sessions.csv!$O$2:$O$10135,sessions.csv!$A$2:$A$10135,A54,sessions.csv!$D$2:$D$10135,C54,sessions.csv!$E$2:$E$10135,D54,sessions.csv!$N$2:$N$10135,"RELIABLE"))</f>
        <v>31.81</v>
      </c>
      <c r="J54" s="3">
        <f>IF(F54=0,"",AVERAGEIFS(sessions.csv!$L$2:$L$10135,sessions.csv!$A$2:$A$10135,A54,sessions.csv!$D$2:$D$10135,C54,sessions.csv!$E$2:$E$10135,D54,sessions.csv!$N$2:$N$10135,"RELIABLE"))</f>
        <v>47.172499999999999</v>
      </c>
    </row>
    <row r="55" spans="1:10" ht="16" customHeight="1" x14ac:dyDescent="0.2">
      <c r="A55" s="2" t="s">
        <v>19</v>
      </c>
      <c r="B55" s="2" t="str">
        <f>INDEX(study_periods.csv!$B$2:$B$51,MATCH(A55,study_periods.csv!$A$2:$A$51,0))</f>
        <v>CONTROL</v>
      </c>
      <c r="C55" s="2">
        <v>2</v>
      </c>
      <c r="D55" s="2">
        <v>5</v>
      </c>
      <c r="E55" s="2">
        <f>COUNTIFS(sessions.csv!$A$2:$A$10135,A55,sessions.csv!$D$2:$D$10135,C55,sessions.csv!$E$2:$E$10135,D55)</f>
        <v>7</v>
      </c>
      <c r="F55" s="2">
        <f>COUNTIFS(sessions.csv!$A$2:$A$10135,A55,sessions.csv!$D$2:$D$10135,C55,sessions.csv!$E$2:$E$10135,D55,sessions.csv!$N$2:$N$10135,"RELIABLE")</f>
        <v>7</v>
      </c>
      <c r="G55" s="3">
        <f>SUMIFS(sessions.csv!$H$2:$H$10135,sessions.csv!$A$2:$A$10135,A55,sessions.csv!$D$2:$D$10135,C55,sessions.csv!$E$2:$E$10135,D55)/60000</f>
        <v>97.679933333333338</v>
      </c>
      <c r="H55" s="3">
        <f>IF(E55=0,"",AVERAGEIFS(sessions.csv!$J$2:$J$10135,sessions.csv!$A$2:$A$10135,A55,sessions.csv!$D$2:$D$10135,C55,sessions.csv!$E$2:$E$10135,D55)/1000)</f>
        <v>7.0302857142857142</v>
      </c>
      <c r="I55" s="3">
        <f>IF(F55=0,"",AVERAGEIFS(sessions.csv!$O$2:$O$10135,sessions.csv!$A$2:$A$10135,A55,sessions.csv!$D$2:$D$10135,C55,sessions.csv!$E$2:$E$10135,D55,sessions.csv!$N$2:$N$10135,"RELIABLE"))</f>
        <v>33.67</v>
      </c>
      <c r="J55" s="3">
        <f>IF(F55=0,"",AVERAGEIFS(sessions.csv!$L$2:$L$10135,sessions.csv!$A$2:$A$10135,A55,sessions.csv!$D$2:$D$10135,C55,sessions.csv!$E$2:$E$10135,D55,sessions.csv!$N$2:$N$10135,"RELIABLE"))</f>
        <v>48.632857142857141</v>
      </c>
    </row>
    <row r="56" spans="1:10" ht="16" customHeight="1" x14ac:dyDescent="0.2">
      <c r="A56" s="2" t="s">
        <v>19</v>
      </c>
      <c r="B56" s="2" t="str">
        <f>INDEX(study_periods.csv!$B$2:$B$51,MATCH(A56,study_periods.csv!$A$2:$A$51,0))</f>
        <v>CONTROL</v>
      </c>
      <c r="C56" s="2">
        <v>2</v>
      </c>
      <c r="D56" s="2">
        <v>6</v>
      </c>
      <c r="E56" s="2">
        <f>COUNTIFS(sessions.csv!$A$2:$A$10135,A56,sessions.csv!$D$2:$D$10135,C56,sessions.csv!$E$2:$E$10135,D56)</f>
        <v>8</v>
      </c>
      <c r="F56" s="2">
        <f>COUNTIFS(sessions.csv!$A$2:$A$10135,A56,sessions.csv!$D$2:$D$10135,C56,sessions.csv!$E$2:$E$10135,D56,sessions.csv!$N$2:$N$10135,"RELIABLE")</f>
        <v>7</v>
      </c>
      <c r="G56" s="3">
        <f>SUMIFS(sessions.csv!$H$2:$H$10135,sessions.csv!$A$2:$A$10135,A56,sessions.csv!$D$2:$D$10135,C56,sessions.csv!$E$2:$E$10135,D56)/60000</f>
        <v>113.71435</v>
      </c>
      <c r="H56" s="3">
        <f>IF(E56=0,"",AVERAGEIFS(sessions.csv!$J$2:$J$10135,sessions.csv!$A$2:$A$10135,A56,sessions.csv!$D$2:$D$10135,C56,sessions.csv!$E$2:$E$10135,D56)/1000)</f>
        <v>6.3797499999999996</v>
      </c>
      <c r="I56" s="3">
        <f>IF(F56=0,"",AVERAGEIFS(sessions.csv!$O$2:$O$10135,sessions.csv!$A$2:$A$10135,A56,sessions.csv!$D$2:$D$10135,C56,sessions.csv!$E$2:$E$10135,D56,sessions.csv!$N$2:$N$10135,"RELIABLE"))</f>
        <v>29.635714285714283</v>
      </c>
      <c r="J56" s="3">
        <f>IF(F56=0,"",AVERAGEIFS(sessions.csv!$L$2:$L$10135,sessions.csv!$A$2:$A$10135,A56,sessions.csv!$D$2:$D$10135,C56,sessions.csv!$E$2:$E$10135,D56,sessions.csv!$N$2:$N$10135,"RELIABLE"))</f>
        <v>46.437142857142867</v>
      </c>
    </row>
    <row r="57" spans="1:10" ht="16" customHeight="1" x14ac:dyDescent="0.2">
      <c r="A57" s="2" t="s">
        <v>19</v>
      </c>
      <c r="B57" s="2" t="str">
        <f>INDEX(study_periods.csv!$B$2:$B$51,MATCH(A57,study_periods.csv!$A$2:$A$51,0))</f>
        <v>CONTROL</v>
      </c>
      <c r="C57" s="2">
        <v>2</v>
      </c>
      <c r="D57" s="2">
        <v>7</v>
      </c>
      <c r="E57" s="2">
        <f>COUNTIFS(sessions.csv!$A$2:$A$10135,A57,sessions.csv!$D$2:$D$10135,C57,sessions.csv!$E$2:$E$10135,D57)</f>
        <v>9</v>
      </c>
      <c r="F57" s="2">
        <f>COUNTIFS(sessions.csv!$A$2:$A$10135,A57,sessions.csv!$D$2:$D$10135,C57,sessions.csv!$E$2:$E$10135,D57,sessions.csv!$N$2:$N$10135,"RELIABLE")</f>
        <v>8</v>
      </c>
      <c r="G57" s="3">
        <f>SUMIFS(sessions.csv!$H$2:$H$10135,sessions.csv!$A$2:$A$10135,A57,sessions.csv!$D$2:$D$10135,C57,sessions.csv!$E$2:$E$10135,D57)/60000</f>
        <v>135.78261666666666</v>
      </c>
      <c r="H57" s="3">
        <f>IF(E57=0,"",AVERAGEIFS(sessions.csv!$J$2:$J$10135,sessions.csv!$A$2:$A$10135,A57,sessions.csv!$D$2:$D$10135,C57,sessions.csv!$E$2:$E$10135,D57)/1000)</f>
        <v>7.6159999999999997</v>
      </c>
      <c r="I57" s="3">
        <f>IF(F57=0,"",AVERAGEIFS(sessions.csv!$O$2:$O$10135,sessions.csv!$A$2:$A$10135,A57,sessions.csv!$D$2:$D$10135,C57,sessions.csv!$E$2:$E$10135,D57,sessions.csv!$N$2:$N$10135,"RELIABLE"))</f>
        <v>31.597500000000004</v>
      </c>
      <c r="J57" s="3">
        <f>IF(F57=0,"",AVERAGEIFS(sessions.csv!$L$2:$L$10135,sessions.csv!$A$2:$A$10135,A57,sessions.csv!$D$2:$D$10135,C57,sessions.csv!$E$2:$E$10135,D57,sessions.csv!$N$2:$N$10135,"RELIABLE"))</f>
        <v>49.005000000000003</v>
      </c>
    </row>
    <row r="58" spans="1:10" ht="32" customHeight="1" x14ac:dyDescent="0.2">
      <c r="A58" s="2" t="s">
        <v>20</v>
      </c>
      <c r="B58" s="2" t="str">
        <f>INDEX(study_periods.csv!$B$2:$B$51,MATCH(A58,study_periods.csv!$A$2:$A$51,0))</f>
        <v>INTERVENTION</v>
      </c>
      <c r="C58" s="2">
        <v>1</v>
      </c>
      <c r="D58" s="2">
        <v>1</v>
      </c>
      <c r="E58" s="2">
        <f>COUNTIFS(sessions.csv!$A$2:$A$10135,A58,sessions.csv!$D$2:$D$10135,C58,sessions.csv!$E$2:$E$10135,D58)</f>
        <v>1</v>
      </c>
      <c r="F58" s="2">
        <f>COUNTIFS(sessions.csv!$A$2:$A$10135,A58,sessions.csv!$D$2:$D$10135,C58,sessions.csv!$E$2:$E$10135,D58,sessions.csv!$N$2:$N$10135,"RELIABLE")</f>
        <v>0</v>
      </c>
      <c r="G58" s="3">
        <f>SUMIFS(sessions.csv!$H$2:$H$10135,sessions.csv!$A$2:$A$10135,A58,sessions.csv!$D$2:$D$10135,C58,sessions.csv!$E$2:$E$10135,D58)/60000</f>
        <v>16.095333333333333</v>
      </c>
      <c r="H58" s="3">
        <f>IF(E58=0,"",AVERAGEIFS(sessions.csv!$J$2:$J$10135,sessions.csv!$A$2:$A$10135,A58,sessions.csv!$D$2:$D$10135,C58,sessions.csv!$E$2:$E$10135,D58)/1000)</f>
        <v>7.2089999999999996</v>
      </c>
      <c r="I58" s="3" t="str">
        <f>IF(F58=0,"",AVERAGEIFS(sessions.csv!$O$2:$O$10135,sessions.csv!$A$2:$A$10135,A58,sessions.csv!$D$2:$D$10135,C58,sessions.csv!$E$2:$E$10135,D58,sessions.csv!$N$2:$N$10135,"RELIABLE"))</f>
        <v/>
      </c>
      <c r="J58" s="3" t="str">
        <f>IF(F58=0,"",AVERAGEIFS(sessions.csv!$L$2:$L$10135,sessions.csv!$A$2:$A$10135,A58,sessions.csv!$D$2:$D$10135,C58,sessions.csv!$E$2:$E$10135,D58,sessions.csv!$N$2:$N$10135,"RELIABLE"))</f>
        <v/>
      </c>
    </row>
    <row r="59" spans="1:10" ht="32" customHeight="1" x14ac:dyDescent="0.2">
      <c r="A59" s="2" t="s">
        <v>20</v>
      </c>
      <c r="B59" s="2" t="str">
        <f>INDEX(study_periods.csv!$B$2:$B$51,MATCH(A59,study_periods.csv!$A$2:$A$51,0))</f>
        <v>INTERVENTION</v>
      </c>
      <c r="C59" s="2">
        <v>1</v>
      </c>
      <c r="D59" s="2">
        <v>2</v>
      </c>
      <c r="E59" s="2">
        <f>COUNTIFS(sessions.csv!$A$2:$A$10135,A59,sessions.csv!$D$2:$D$10135,C59,sessions.csv!$E$2:$E$10135,D59)</f>
        <v>1</v>
      </c>
      <c r="F59" s="2">
        <f>COUNTIFS(sessions.csv!$A$2:$A$10135,A59,sessions.csv!$D$2:$D$10135,C59,sessions.csv!$E$2:$E$10135,D59,sessions.csv!$N$2:$N$10135,"RELIABLE")</f>
        <v>0</v>
      </c>
      <c r="G59" s="3">
        <f>SUMIFS(sessions.csv!$H$2:$H$10135,sessions.csv!$A$2:$A$10135,A59,sessions.csv!$D$2:$D$10135,C59,sessions.csv!$E$2:$E$10135,D59)/60000</f>
        <v>13.794666666666666</v>
      </c>
      <c r="H59" s="3">
        <f>IF(E59=0,"",AVERAGEIFS(sessions.csv!$J$2:$J$10135,sessions.csv!$A$2:$A$10135,A59,sessions.csv!$D$2:$D$10135,C59,sessions.csv!$E$2:$E$10135,D59)/1000)</f>
        <v>7.2720000000000002</v>
      </c>
      <c r="I59" s="3" t="str">
        <f>IF(F59=0,"",AVERAGEIFS(sessions.csv!$O$2:$O$10135,sessions.csv!$A$2:$A$10135,A59,sessions.csv!$D$2:$D$10135,C59,sessions.csv!$E$2:$E$10135,D59,sessions.csv!$N$2:$N$10135,"RELIABLE"))</f>
        <v/>
      </c>
      <c r="J59" s="3" t="str">
        <f>IF(F59=0,"",AVERAGEIFS(sessions.csv!$L$2:$L$10135,sessions.csv!$A$2:$A$10135,A59,sessions.csv!$D$2:$D$10135,C59,sessions.csv!$E$2:$E$10135,D59,sessions.csv!$N$2:$N$10135,"RELIABLE"))</f>
        <v/>
      </c>
    </row>
    <row r="60" spans="1:10" ht="32" customHeight="1" x14ac:dyDescent="0.2">
      <c r="A60" s="2" t="s">
        <v>20</v>
      </c>
      <c r="B60" s="2" t="str">
        <f>INDEX(study_periods.csv!$B$2:$B$51,MATCH(A60,study_periods.csv!$A$2:$A$51,0))</f>
        <v>INTERVENTION</v>
      </c>
      <c r="C60" s="2">
        <v>1</v>
      </c>
      <c r="D60" s="2">
        <v>3</v>
      </c>
      <c r="E60" s="2">
        <f>COUNTIFS(sessions.csv!$A$2:$A$10135,A60,sessions.csv!$D$2:$D$10135,C60,sessions.csv!$E$2:$E$10135,D60)</f>
        <v>2</v>
      </c>
      <c r="F60" s="2">
        <f>COUNTIFS(sessions.csv!$A$2:$A$10135,A60,sessions.csv!$D$2:$D$10135,C60,sessions.csv!$E$2:$E$10135,D60,sessions.csv!$N$2:$N$10135,"RELIABLE")</f>
        <v>0</v>
      </c>
      <c r="G60" s="3">
        <f>SUMIFS(sessions.csv!$H$2:$H$10135,sessions.csv!$A$2:$A$10135,A60,sessions.csv!$D$2:$D$10135,C60,sessions.csv!$E$2:$E$10135,D60)/60000</f>
        <v>29.869050000000001</v>
      </c>
      <c r="H60" s="3">
        <f>IF(E60=0,"",AVERAGEIFS(sessions.csv!$J$2:$J$10135,sessions.csv!$A$2:$A$10135,A60,sessions.csv!$D$2:$D$10135,C60,sessions.csv!$E$2:$E$10135,D60)/1000)</f>
        <v>6.0549999999999997</v>
      </c>
      <c r="I60" s="3" t="str">
        <f>IF(F60=0,"",AVERAGEIFS(sessions.csv!$O$2:$O$10135,sessions.csv!$A$2:$A$10135,A60,sessions.csv!$D$2:$D$10135,C60,sessions.csv!$E$2:$E$10135,D60,sessions.csv!$N$2:$N$10135,"RELIABLE"))</f>
        <v/>
      </c>
      <c r="J60" s="3" t="str">
        <f>IF(F60=0,"",AVERAGEIFS(sessions.csv!$L$2:$L$10135,sessions.csv!$A$2:$A$10135,A60,sessions.csv!$D$2:$D$10135,C60,sessions.csv!$E$2:$E$10135,D60,sessions.csv!$N$2:$N$10135,"RELIABLE"))</f>
        <v/>
      </c>
    </row>
    <row r="61" spans="1:10" ht="32" customHeight="1" x14ac:dyDescent="0.2">
      <c r="A61" s="2" t="s">
        <v>20</v>
      </c>
      <c r="B61" s="2" t="str">
        <f>INDEX(study_periods.csv!$B$2:$B$51,MATCH(A61,study_periods.csv!$A$2:$A$51,0))</f>
        <v>INTERVENTION</v>
      </c>
      <c r="C61" s="2">
        <v>1</v>
      </c>
      <c r="D61" s="2">
        <v>4</v>
      </c>
      <c r="E61" s="2">
        <f>COUNTIFS(sessions.csv!$A$2:$A$10135,A61,sessions.csv!$D$2:$D$10135,C61,sessions.csv!$E$2:$E$10135,D61)</f>
        <v>0</v>
      </c>
      <c r="F61" s="2">
        <f>COUNTIFS(sessions.csv!$A$2:$A$10135,A61,sessions.csv!$D$2:$D$10135,C61,sessions.csv!$E$2:$E$10135,D61,sessions.csv!$N$2:$N$10135,"RELIABLE")</f>
        <v>0</v>
      </c>
      <c r="G61" s="3">
        <f>SUMIFS(sessions.csv!$H$2:$H$10135,sessions.csv!$A$2:$A$10135,A61,sessions.csv!$D$2:$D$10135,C61,sessions.csv!$E$2:$E$10135,D61)/60000</f>
        <v>0</v>
      </c>
      <c r="H61" s="3" t="str">
        <f>IF(E61=0,"",AVERAGEIFS(sessions.csv!$J$2:$J$10135,sessions.csv!$A$2:$A$10135,A61,sessions.csv!$D$2:$D$10135,C61,sessions.csv!$E$2:$E$10135,D61)/1000)</f>
        <v/>
      </c>
      <c r="I61" s="3" t="str">
        <f>IF(F61=0,"",AVERAGEIFS(sessions.csv!$O$2:$O$10135,sessions.csv!$A$2:$A$10135,A61,sessions.csv!$D$2:$D$10135,C61,sessions.csv!$E$2:$E$10135,D61,sessions.csv!$N$2:$N$10135,"RELIABLE"))</f>
        <v/>
      </c>
      <c r="J61" s="3" t="str">
        <f>IF(F61=0,"",AVERAGEIFS(sessions.csv!$L$2:$L$10135,sessions.csv!$A$2:$A$10135,A61,sessions.csv!$D$2:$D$10135,C61,sessions.csv!$E$2:$E$10135,D61,sessions.csv!$N$2:$N$10135,"RELIABLE"))</f>
        <v/>
      </c>
    </row>
    <row r="62" spans="1:10" ht="32" customHeight="1" x14ac:dyDescent="0.2">
      <c r="A62" s="2" t="s">
        <v>20</v>
      </c>
      <c r="B62" s="2" t="str">
        <f>INDEX(study_periods.csv!$B$2:$B$51,MATCH(A62,study_periods.csv!$A$2:$A$51,0))</f>
        <v>INTERVENTION</v>
      </c>
      <c r="C62" s="2">
        <v>1</v>
      </c>
      <c r="D62" s="2">
        <v>5</v>
      </c>
      <c r="E62" s="2">
        <f>COUNTIFS(sessions.csv!$A$2:$A$10135,A62,sessions.csv!$D$2:$D$10135,C62,sessions.csv!$E$2:$E$10135,D62)</f>
        <v>0</v>
      </c>
      <c r="F62" s="2">
        <f>COUNTIFS(sessions.csv!$A$2:$A$10135,A62,sessions.csv!$D$2:$D$10135,C62,sessions.csv!$E$2:$E$10135,D62,sessions.csv!$N$2:$N$10135,"RELIABLE")</f>
        <v>0</v>
      </c>
      <c r="G62" s="3">
        <f>SUMIFS(sessions.csv!$H$2:$H$10135,sessions.csv!$A$2:$A$10135,A62,sessions.csv!$D$2:$D$10135,C62,sessions.csv!$E$2:$E$10135,D62)/60000</f>
        <v>0</v>
      </c>
      <c r="H62" s="3" t="str">
        <f>IF(E62=0,"",AVERAGEIFS(sessions.csv!$J$2:$J$10135,sessions.csv!$A$2:$A$10135,A62,sessions.csv!$D$2:$D$10135,C62,sessions.csv!$E$2:$E$10135,D62)/1000)</f>
        <v/>
      </c>
      <c r="I62" s="3" t="str">
        <f>IF(F62=0,"",AVERAGEIFS(sessions.csv!$O$2:$O$10135,sessions.csv!$A$2:$A$10135,A62,sessions.csv!$D$2:$D$10135,C62,sessions.csv!$E$2:$E$10135,D62,sessions.csv!$N$2:$N$10135,"RELIABLE"))</f>
        <v/>
      </c>
      <c r="J62" s="3" t="str">
        <f>IF(F62=0,"",AVERAGEIFS(sessions.csv!$L$2:$L$10135,sessions.csv!$A$2:$A$10135,A62,sessions.csv!$D$2:$D$10135,C62,sessions.csv!$E$2:$E$10135,D62,sessions.csv!$N$2:$N$10135,"RELIABLE"))</f>
        <v/>
      </c>
    </row>
    <row r="63" spans="1:10" ht="32" customHeight="1" x14ac:dyDescent="0.2">
      <c r="A63" s="2" t="s">
        <v>20</v>
      </c>
      <c r="B63" s="2" t="str">
        <f>INDEX(study_periods.csv!$B$2:$B$51,MATCH(A63,study_periods.csv!$A$2:$A$51,0))</f>
        <v>INTERVENTION</v>
      </c>
      <c r="C63" s="2">
        <v>1</v>
      </c>
      <c r="D63" s="2">
        <v>6</v>
      </c>
      <c r="E63" s="2">
        <f>COUNTIFS(sessions.csv!$A$2:$A$10135,A63,sessions.csv!$D$2:$D$10135,C63,sessions.csv!$E$2:$E$10135,D63)</f>
        <v>0</v>
      </c>
      <c r="F63" s="2">
        <f>COUNTIFS(sessions.csv!$A$2:$A$10135,A63,sessions.csv!$D$2:$D$10135,C63,sessions.csv!$E$2:$E$10135,D63,sessions.csv!$N$2:$N$10135,"RELIABLE")</f>
        <v>0</v>
      </c>
      <c r="G63" s="3">
        <f>SUMIFS(sessions.csv!$H$2:$H$10135,sessions.csv!$A$2:$A$10135,A63,sessions.csv!$D$2:$D$10135,C63,sessions.csv!$E$2:$E$10135,D63)/60000</f>
        <v>0</v>
      </c>
      <c r="H63" s="3" t="str">
        <f>IF(E63=0,"",AVERAGEIFS(sessions.csv!$J$2:$J$10135,sessions.csv!$A$2:$A$10135,A63,sessions.csv!$D$2:$D$10135,C63,sessions.csv!$E$2:$E$10135,D63)/1000)</f>
        <v/>
      </c>
      <c r="I63" s="3" t="str">
        <f>IF(F63=0,"",AVERAGEIFS(sessions.csv!$O$2:$O$10135,sessions.csv!$A$2:$A$10135,A63,sessions.csv!$D$2:$D$10135,C63,sessions.csv!$E$2:$E$10135,D63,sessions.csv!$N$2:$N$10135,"RELIABLE"))</f>
        <v/>
      </c>
      <c r="J63" s="3" t="str">
        <f>IF(F63=0,"",AVERAGEIFS(sessions.csv!$L$2:$L$10135,sessions.csv!$A$2:$A$10135,A63,sessions.csv!$D$2:$D$10135,C63,sessions.csv!$E$2:$E$10135,D63,sessions.csv!$N$2:$N$10135,"RELIABLE"))</f>
        <v/>
      </c>
    </row>
    <row r="64" spans="1:10" ht="32" customHeight="1" x14ac:dyDescent="0.2">
      <c r="A64" s="2" t="s">
        <v>20</v>
      </c>
      <c r="B64" s="2" t="str">
        <f>INDEX(study_periods.csv!$B$2:$B$51,MATCH(A64,study_periods.csv!$A$2:$A$51,0))</f>
        <v>INTERVENTION</v>
      </c>
      <c r="C64" s="2">
        <v>1</v>
      </c>
      <c r="D64" s="2">
        <v>7</v>
      </c>
      <c r="E64" s="2">
        <f>COUNTIFS(sessions.csv!$A$2:$A$10135,A64,sessions.csv!$D$2:$D$10135,C64,sessions.csv!$E$2:$E$10135,D64)</f>
        <v>0</v>
      </c>
      <c r="F64" s="2">
        <f>COUNTIFS(sessions.csv!$A$2:$A$10135,A64,sessions.csv!$D$2:$D$10135,C64,sessions.csv!$E$2:$E$10135,D64,sessions.csv!$N$2:$N$10135,"RELIABLE")</f>
        <v>0</v>
      </c>
      <c r="G64" s="3">
        <f>SUMIFS(sessions.csv!$H$2:$H$10135,sessions.csv!$A$2:$A$10135,A64,sessions.csv!$D$2:$D$10135,C64,sessions.csv!$E$2:$E$10135,D64)/60000</f>
        <v>0</v>
      </c>
      <c r="H64" s="3" t="str">
        <f>IF(E64=0,"",AVERAGEIFS(sessions.csv!$J$2:$J$10135,sessions.csv!$A$2:$A$10135,A64,sessions.csv!$D$2:$D$10135,C64,sessions.csv!$E$2:$E$10135,D64)/1000)</f>
        <v/>
      </c>
      <c r="I64" s="3" t="str">
        <f>IF(F64=0,"",AVERAGEIFS(sessions.csv!$O$2:$O$10135,sessions.csv!$A$2:$A$10135,A64,sessions.csv!$D$2:$D$10135,C64,sessions.csv!$E$2:$E$10135,D64,sessions.csv!$N$2:$N$10135,"RELIABLE"))</f>
        <v/>
      </c>
      <c r="J64" s="3" t="str">
        <f>IF(F64=0,"",AVERAGEIFS(sessions.csv!$L$2:$L$10135,sessions.csv!$A$2:$A$10135,A64,sessions.csv!$D$2:$D$10135,C64,sessions.csv!$E$2:$E$10135,D64,sessions.csv!$N$2:$N$10135,"RELIABLE"))</f>
        <v/>
      </c>
    </row>
    <row r="65" spans="1:10" ht="32" customHeight="1" x14ac:dyDescent="0.2">
      <c r="A65" s="2" t="s">
        <v>20</v>
      </c>
      <c r="B65" s="2" t="str">
        <f>INDEX(study_periods.csv!$B$2:$B$51,MATCH(A65,study_periods.csv!$A$2:$A$51,0))</f>
        <v>INTERVENTION</v>
      </c>
      <c r="C65" s="2">
        <v>2</v>
      </c>
      <c r="D65" s="2">
        <v>1</v>
      </c>
      <c r="E65" s="2">
        <f>COUNTIFS(sessions.csv!$A$2:$A$10135,A65,sessions.csv!$D$2:$D$10135,C65,sessions.csv!$E$2:$E$10135,D65)</f>
        <v>2</v>
      </c>
      <c r="F65" s="2">
        <f>COUNTIFS(sessions.csv!$A$2:$A$10135,A65,sessions.csv!$D$2:$D$10135,C65,sessions.csv!$E$2:$E$10135,D65,sessions.csv!$N$2:$N$10135,"RELIABLE")</f>
        <v>2</v>
      </c>
      <c r="G65" s="3">
        <f>SUMIFS(sessions.csv!$H$2:$H$10135,sessions.csv!$A$2:$A$10135,A65,sessions.csv!$D$2:$D$10135,C65,sessions.csv!$E$2:$E$10135,D65)/60000</f>
        <v>22.465050000000002</v>
      </c>
      <c r="H65" s="3">
        <f>IF(E65=0,"",AVERAGEIFS(sessions.csv!$J$2:$J$10135,sessions.csv!$A$2:$A$10135,A65,sessions.csv!$D$2:$D$10135,C65,sessions.csv!$E$2:$E$10135,D65)/1000)</f>
        <v>7.1595000000000004</v>
      </c>
      <c r="I65" s="3">
        <f>IF(F65=0,"",AVERAGEIFS(sessions.csv!$O$2:$O$10135,sessions.csv!$A$2:$A$10135,A65,sessions.csv!$D$2:$D$10135,C65,sessions.csv!$E$2:$E$10135,D65,sessions.csv!$N$2:$N$10135,"RELIABLE"))</f>
        <v>27.95</v>
      </c>
      <c r="J65" s="3">
        <f>IF(F65=0,"",AVERAGEIFS(sessions.csv!$L$2:$L$10135,sessions.csv!$A$2:$A$10135,A65,sessions.csv!$D$2:$D$10135,C65,sessions.csv!$E$2:$E$10135,D65,sessions.csv!$N$2:$N$10135,"RELIABLE"))</f>
        <v>44.555</v>
      </c>
    </row>
    <row r="66" spans="1:10" ht="32" customHeight="1" x14ac:dyDescent="0.2">
      <c r="A66" s="2" t="s">
        <v>20</v>
      </c>
      <c r="B66" s="2" t="str">
        <f>INDEX(study_periods.csv!$B$2:$B$51,MATCH(A66,study_periods.csv!$A$2:$A$51,0))</f>
        <v>INTERVENTION</v>
      </c>
      <c r="C66" s="2">
        <v>2</v>
      </c>
      <c r="D66" s="2">
        <v>2</v>
      </c>
      <c r="E66" s="2">
        <f>COUNTIFS(sessions.csv!$A$2:$A$10135,A66,sessions.csv!$D$2:$D$10135,C66,sessions.csv!$E$2:$E$10135,D66)</f>
        <v>1</v>
      </c>
      <c r="F66" s="2">
        <f>COUNTIFS(sessions.csv!$A$2:$A$10135,A66,sessions.csv!$D$2:$D$10135,C66,sessions.csv!$E$2:$E$10135,D66,sessions.csv!$N$2:$N$10135,"RELIABLE")</f>
        <v>1</v>
      </c>
      <c r="G66" s="3">
        <f>SUMIFS(sessions.csv!$H$2:$H$10135,sessions.csv!$A$2:$A$10135,A66,sessions.csv!$D$2:$D$10135,C66,sessions.csv!$E$2:$E$10135,D66)/60000</f>
        <v>15.766283333333334</v>
      </c>
      <c r="H66" s="3">
        <f>IF(E66=0,"",AVERAGEIFS(sessions.csv!$J$2:$J$10135,sessions.csv!$A$2:$A$10135,A66,sessions.csv!$D$2:$D$10135,C66,sessions.csv!$E$2:$E$10135,D66)/1000)</f>
        <v>5.0019999999999998</v>
      </c>
      <c r="I66" s="3">
        <f>IF(F66=0,"",AVERAGEIFS(sessions.csv!$O$2:$O$10135,sessions.csv!$A$2:$A$10135,A66,sessions.csv!$D$2:$D$10135,C66,sessions.csv!$E$2:$E$10135,D66,sessions.csv!$N$2:$N$10135,"RELIABLE"))</f>
        <v>37.1</v>
      </c>
      <c r="J66" s="3">
        <f>IF(F66=0,"",AVERAGEIFS(sessions.csv!$L$2:$L$10135,sessions.csv!$A$2:$A$10135,A66,sessions.csv!$D$2:$D$10135,C66,sessions.csv!$E$2:$E$10135,D66,sessions.csv!$N$2:$N$10135,"RELIABLE"))</f>
        <v>48.95</v>
      </c>
    </row>
    <row r="67" spans="1:10" ht="32" customHeight="1" x14ac:dyDescent="0.2">
      <c r="A67" s="2" t="s">
        <v>20</v>
      </c>
      <c r="B67" s="2" t="str">
        <f>INDEX(study_periods.csv!$B$2:$B$51,MATCH(A67,study_periods.csv!$A$2:$A$51,0))</f>
        <v>INTERVENTION</v>
      </c>
      <c r="C67" s="2">
        <v>2</v>
      </c>
      <c r="D67" s="2">
        <v>3</v>
      </c>
      <c r="E67" s="2">
        <f>COUNTIFS(sessions.csv!$A$2:$A$10135,A67,sessions.csv!$D$2:$D$10135,C67,sessions.csv!$E$2:$E$10135,D67)</f>
        <v>2</v>
      </c>
      <c r="F67" s="2">
        <f>COUNTIFS(sessions.csv!$A$2:$A$10135,A67,sessions.csv!$D$2:$D$10135,C67,sessions.csv!$E$2:$E$10135,D67,sessions.csv!$N$2:$N$10135,"RELIABLE")</f>
        <v>2</v>
      </c>
      <c r="G67" s="3">
        <f>SUMIFS(sessions.csv!$H$2:$H$10135,sessions.csv!$A$2:$A$10135,A67,sessions.csv!$D$2:$D$10135,C67,sessions.csv!$E$2:$E$10135,D67)/60000</f>
        <v>22.513649999999998</v>
      </c>
      <c r="H67" s="3">
        <f>IF(E67=0,"",AVERAGEIFS(sessions.csv!$J$2:$J$10135,sessions.csv!$A$2:$A$10135,A67,sessions.csv!$D$2:$D$10135,C67,sessions.csv!$E$2:$E$10135,D67)/1000)</f>
        <v>6.2495000000000003</v>
      </c>
      <c r="I67" s="3">
        <f>IF(F67=0,"",AVERAGEIFS(sessions.csv!$O$2:$O$10135,sessions.csv!$A$2:$A$10135,A67,sessions.csv!$D$2:$D$10135,C67,sessions.csv!$E$2:$E$10135,D67,sessions.csv!$N$2:$N$10135,"RELIABLE"))</f>
        <v>32.130000000000003</v>
      </c>
      <c r="J67" s="3">
        <f>IF(F67=0,"",AVERAGEIFS(sessions.csv!$L$2:$L$10135,sessions.csv!$A$2:$A$10135,A67,sessions.csv!$D$2:$D$10135,C67,sessions.csv!$E$2:$E$10135,D67,sessions.csv!$N$2:$N$10135,"RELIABLE"))</f>
        <v>45.32</v>
      </c>
    </row>
    <row r="68" spans="1:10" ht="32" customHeight="1" x14ac:dyDescent="0.2">
      <c r="A68" s="2" t="s">
        <v>20</v>
      </c>
      <c r="B68" s="2" t="str">
        <f>INDEX(study_periods.csv!$B$2:$B$51,MATCH(A68,study_periods.csv!$A$2:$A$51,0))</f>
        <v>INTERVENTION</v>
      </c>
      <c r="C68" s="2">
        <v>2</v>
      </c>
      <c r="D68" s="2">
        <v>4</v>
      </c>
      <c r="E68" s="2">
        <f>COUNTIFS(sessions.csv!$A$2:$A$10135,A68,sessions.csv!$D$2:$D$10135,C68,sessions.csv!$E$2:$E$10135,D68)</f>
        <v>1</v>
      </c>
      <c r="F68" s="2">
        <f>COUNTIFS(sessions.csv!$A$2:$A$10135,A68,sessions.csv!$D$2:$D$10135,C68,sessions.csv!$E$2:$E$10135,D68,sessions.csv!$N$2:$N$10135,"RELIABLE")</f>
        <v>0</v>
      </c>
      <c r="G68" s="3">
        <f>SUMIFS(sessions.csv!$H$2:$H$10135,sessions.csv!$A$2:$A$10135,A68,sessions.csv!$D$2:$D$10135,C68,sessions.csv!$E$2:$E$10135,D68)/60000</f>
        <v>11.282333333333334</v>
      </c>
      <c r="H68" s="3">
        <f>IF(E68=0,"",AVERAGEIFS(sessions.csv!$J$2:$J$10135,sessions.csv!$A$2:$A$10135,A68,sessions.csv!$D$2:$D$10135,C68,sessions.csv!$E$2:$E$10135,D68)/1000)</f>
        <v>7.9119999999999999</v>
      </c>
      <c r="I68" s="3" t="str">
        <f>IF(F68=0,"",AVERAGEIFS(sessions.csv!$O$2:$O$10135,sessions.csv!$A$2:$A$10135,A68,sessions.csv!$D$2:$D$10135,C68,sessions.csv!$E$2:$E$10135,D68,sessions.csv!$N$2:$N$10135,"RELIABLE"))</f>
        <v/>
      </c>
      <c r="J68" s="3" t="str">
        <f>IF(F68=0,"",AVERAGEIFS(sessions.csv!$L$2:$L$10135,sessions.csv!$A$2:$A$10135,A68,sessions.csv!$D$2:$D$10135,C68,sessions.csv!$E$2:$E$10135,D68,sessions.csv!$N$2:$N$10135,"RELIABLE"))</f>
        <v/>
      </c>
    </row>
    <row r="69" spans="1:10" ht="32" customHeight="1" x14ac:dyDescent="0.2">
      <c r="A69" s="2" t="s">
        <v>20</v>
      </c>
      <c r="B69" s="2" t="str">
        <f>INDEX(study_periods.csv!$B$2:$B$51,MATCH(A69,study_periods.csv!$A$2:$A$51,0))</f>
        <v>INTERVENTION</v>
      </c>
      <c r="C69" s="2">
        <v>2</v>
      </c>
      <c r="D69" s="2">
        <v>5</v>
      </c>
      <c r="E69" s="2">
        <f>COUNTIFS(sessions.csv!$A$2:$A$10135,A69,sessions.csv!$D$2:$D$10135,C69,sessions.csv!$E$2:$E$10135,D69)</f>
        <v>2</v>
      </c>
      <c r="F69" s="2">
        <f>COUNTIFS(sessions.csv!$A$2:$A$10135,A69,sessions.csv!$D$2:$D$10135,C69,sessions.csv!$E$2:$E$10135,D69,sessions.csv!$N$2:$N$10135,"RELIABLE")</f>
        <v>2</v>
      </c>
      <c r="G69" s="3">
        <f>SUMIFS(sessions.csv!$H$2:$H$10135,sessions.csv!$A$2:$A$10135,A69,sessions.csv!$D$2:$D$10135,C69,sessions.csv!$E$2:$E$10135,D69)/60000</f>
        <v>16.98875</v>
      </c>
      <c r="H69" s="3">
        <f>IF(E69=0,"",AVERAGEIFS(sessions.csv!$J$2:$J$10135,sessions.csv!$A$2:$A$10135,A69,sessions.csv!$D$2:$D$10135,C69,sessions.csv!$E$2:$E$10135,D69)/1000)</f>
        <v>6.6989999999999998</v>
      </c>
      <c r="I69" s="3">
        <f>IF(F69=0,"",AVERAGEIFS(sessions.csv!$O$2:$O$10135,sessions.csv!$A$2:$A$10135,A69,sessions.csv!$D$2:$D$10135,C69,sessions.csv!$E$2:$E$10135,D69,sessions.csv!$N$2:$N$10135,"RELIABLE"))</f>
        <v>33.42</v>
      </c>
      <c r="J69" s="3">
        <f>IF(F69=0,"",AVERAGEIFS(sessions.csv!$L$2:$L$10135,sessions.csv!$A$2:$A$10135,A69,sessions.csv!$D$2:$D$10135,C69,sessions.csv!$E$2:$E$10135,D69,sessions.csv!$N$2:$N$10135,"RELIABLE"))</f>
        <v>44.594999999999999</v>
      </c>
    </row>
    <row r="70" spans="1:10" ht="32" customHeight="1" x14ac:dyDescent="0.2">
      <c r="A70" s="2" t="s">
        <v>20</v>
      </c>
      <c r="B70" s="2" t="str">
        <f>INDEX(study_periods.csv!$B$2:$B$51,MATCH(A70,study_periods.csv!$A$2:$A$51,0))</f>
        <v>INTERVENTION</v>
      </c>
      <c r="C70" s="2">
        <v>2</v>
      </c>
      <c r="D70" s="2">
        <v>6</v>
      </c>
      <c r="E70" s="2">
        <f>COUNTIFS(sessions.csv!$A$2:$A$10135,A70,sessions.csv!$D$2:$D$10135,C70,sessions.csv!$E$2:$E$10135,D70)</f>
        <v>3</v>
      </c>
      <c r="F70" s="2">
        <f>COUNTIFS(sessions.csv!$A$2:$A$10135,A70,sessions.csv!$D$2:$D$10135,C70,sessions.csv!$E$2:$E$10135,D70,sessions.csv!$N$2:$N$10135,"RELIABLE")</f>
        <v>2</v>
      </c>
      <c r="G70" s="3">
        <f>SUMIFS(sessions.csv!$H$2:$H$10135,sessions.csv!$A$2:$A$10135,A70,sessions.csv!$D$2:$D$10135,C70,sessions.csv!$E$2:$E$10135,D70)/60000</f>
        <v>42.189683333333335</v>
      </c>
      <c r="H70" s="3">
        <f>IF(E70=0,"",AVERAGEIFS(sessions.csv!$J$2:$J$10135,sessions.csv!$A$2:$A$10135,A70,sessions.csv!$D$2:$D$10135,C70,sessions.csv!$E$2:$E$10135,D70)/1000)</f>
        <v>7.2930000000000001</v>
      </c>
      <c r="I70" s="3">
        <f>IF(F70=0,"",AVERAGEIFS(sessions.csv!$O$2:$O$10135,sessions.csv!$A$2:$A$10135,A70,sessions.csv!$D$2:$D$10135,C70,sessions.csv!$E$2:$E$10135,D70,sessions.csv!$N$2:$N$10135,"RELIABLE"))</f>
        <v>22.53</v>
      </c>
      <c r="J70" s="3">
        <f>IF(F70=0,"",AVERAGEIFS(sessions.csv!$L$2:$L$10135,sessions.csv!$A$2:$A$10135,A70,sessions.csv!$D$2:$D$10135,C70,sessions.csv!$E$2:$E$10135,D70,sessions.csv!$N$2:$N$10135,"RELIABLE"))</f>
        <v>44.11</v>
      </c>
    </row>
    <row r="71" spans="1:10" ht="32" customHeight="1" x14ac:dyDescent="0.2">
      <c r="A71" s="2" t="s">
        <v>20</v>
      </c>
      <c r="B71" s="2" t="str">
        <f>INDEX(study_periods.csv!$B$2:$B$51,MATCH(A71,study_periods.csv!$A$2:$A$51,0))</f>
        <v>INTERVENTION</v>
      </c>
      <c r="C71" s="2">
        <v>2</v>
      </c>
      <c r="D71" s="2">
        <v>7</v>
      </c>
      <c r="E71" s="2">
        <f>COUNTIFS(sessions.csv!$A$2:$A$10135,A71,sessions.csv!$D$2:$D$10135,C71,sessions.csv!$E$2:$E$10135,D71)</f>
        <v>4</v>
      </c>
      <c r="F71" s="2">
        <f>COUNTIFS(sessions.csv!$A$2:$A$10135,A71,sessions.csv!$D$2:$D$10135,C71,sessions.csv!$E$2:$E$10135,D71,sessions.csv!$N$2:$N$10135,"RELIABLE")</f>
        <v>4</v>
      </c>
      <c r="G71" s="3">
        <f>SUMIFS(sessions.csv!$H$2:$H$10135,sessions.csv!$A$2:$A$10135,A71,sessions.csv!$D$2:$D$10135,C71,sessions.csv!$E$2:$E$10135,D71)/60000</f>
        <v>44.56603333333333</v>
      </c>
      <c r="H71" s="3">
        <f>IF(E71=0,"",AVERAGEIFS(sessions.csv!$J$2:$J$10135,sessions.csv!$A$2:$A$10135,A71,sessions.csv!$D$2:$D$10135,C71,sessions.csv!$E$2:$E$10135,D71)/1000)</f>
        <v>6.6604999999999999</v>
      </c>
      <c r="I71" s="3">
        <f>IF(F71=0,"",AVERAGEIFS(sessions.csv!$O$2:$O$10135,sessions.csv!$A$2:$A$10135,A71,sessions.csv!$D$2:$D$10135,C71,sessions.csv!$E$2:$E$10135,D71,sessions.csv!$N$2:$N$10135,"RELIABLE"))</f>
        <v>25.605</v>
      </c>
      <c r="J71" s="3">
        <f>IF(F71=0,"",AVERAGEIFS(sessions.csv!$L$2:$L$10135,sessions.csv!$A$2:$A$10135,A71,sessions.csv!$D$2:$D$10135,C71,sessions.csv!$E$2:$E$10135,D71,sessions.csv!$N$2:$N$10135,"RELIABLE"))</f>
        <v>42.91</v>
      </c>
    </row>
    <row r="72" spans="1:10" ht="16" customHeight="1" x14ac:dyDescent="0.2">
      <c r="A72" s="2" t="s">
        <v>22</v>
      </c>
      <c r="B72" s="2" t="str">
        <f>INDEX(study_periods.csv!$B$2:$B$51,MATCH(A72,study_periods.csv!$A$2:$A$51,0))</f>
        <v>CONTROL</v>
      </c>
      <c r="C72" s="2">
        <v>1</v>
      </c>
      <c r="D72" s="2">
        <v>1</v>
      </c>
      <c r="E72" s="2">
        <f>COUNTIFS(sessions.csv!$A$2:$A$10135,A72,sessions.csv!$D$2:$D$10135,C72,sessions.csv!$E$2:$E$10135,D72)</f>
        <v>4</v>
      </c>
      <c r="F72" s="2">
        <f>COUNTIFS(sessions.csv!$A$2:$A$10135,A72,sessions.csv!$D$2:$D$10135,C72,sessions.csv!$E$2:$E$10135,D72,sessions.csv!$N$2:$N$10135,"RELIABLE")</f>
        <v>4</v>
      </c>
      <c r="G72" s="3">
        <f>SUMIFS(sessions.csv!$H$2:$H$10135,sessions.csv!$A$2:$A$10135,A72,sessions.csv!$D$2:$D$10135,C72,sessions.csv!$E$2:$E$10135,D72)/60000</f>
        <v>45.849133333333334</v>
      </c>
      <c r="H72" s="3">
        <f>IF(E72=0,"",AVERAGEIFS(sessions.csv!$J$2:$J$10135,sessions.csv!$A$2:$A$10135,A72,sessions.csv!$D$2:$D$10135,C72,sessions.csv!$E$2:$E$10135,D72)/1000)</f>
        <v>7.6044999999999998</v>
      </c>
      <c r="I72" s="3">
        <f>IF(F72=0,"",AVERAGEIFS(sessions.csv!$O$2:$O$10135,sessions.csv!$A$2:$A$10135,A72,sessions.csv!$D$2:$D$10135,C72,sessions.csv!$E$2:$E$10135,D72,sessions.csv!$N$2:$N$10135,"RELIABLE"))</f>
        <v>28.0625</v>
      </c>
      <c r="J72" s="3">
        <f>IF(F72=0,"",AVERAGEIFS(sessions.csv!$L$2:$L$10135,sessions.csv!$A$2:$A$10135,A72,sessions.csv!$D$2:$D$10135,C72,sessions.csv!$E$2:$E$10135,D72,sessions.csv!$N$2:$N$10135,"RELIABLE"))</f>
        <v>45.262500000000003</v>
      </c>
    </row>
    <row r="73" spans="1:10" ht="16" customHeight="1" x14ac:dyDescent="0.2">
      <c r="A73" s="2" t="s">
        <v>22</v>
      </c>
      <c r="B73" s="2" t="str">
        <f>INDEX(study_periods.csv!$B$2:$B$51,MATCH(A73,study_periods.csv!$A$2:$A$51,0))</f>
        <v>CONTROL</v>
      </c>
      <c r="C73" s="2">
        <v>1</v>
      </c>
      <c r="D73" s="2">
        <v>2</v>
      </c>
      <c r="E73" s="2">
        <f>COUNTIFS(sessions.csv!$A$2:$A$10135,A73,sessions.csv!$D$2:$D$10135,C73,sessions.csv!$E$2:$E$10135,D73)</f>
        <v>3</v>
      </c>
      <c r="F73" s="2">
        <f>COUNTIFS(sessions.csv!$A$2:$A$10135,A73,sessions.csv!$D$2:$D$10135,C73,sessions.csv!$E$2:$E$10135,D73,sessions.csv!$N$2:$N$10135,"RELIABLE")</f>
        <v>3</v>
      </c>
      <c r="G73" s="3">
        <f>SUMIFS(sessions.csv!$H$2:$H$10135,sessions.csv!$A$2:$A$10135,A73,sessions.csv!$D$2:$D$10135,C73,sessions.csv!$E$2:$E$10135,D73)/60000</f>
        <v>46.076099999999997</v>
      </c>
      <c r="H73" s="3">
        <f>IF(E73=0,"",AVERAGEIFS(sessions.csv!$J$2:$J$10135,sessions.csv!$A$2:$A$10135,A73,sessions.csv!$D$2:$D$10135,C73,sessions.csv!$E$2:$E$10135,D73)/1000)</f>
        <v>6.88</v>
      </c>
      <c r="I73" s="3">
        <f>IF(F73=0,"",AVERAGEIFS(sessions.csv!$O$2:$O$10135,sessions.csv!$A$2:$A$10135,A73,sessions.csv!$D$2:$D$10135,C73,sessions.csv!$E$2:$E$10135,D73,sessions.csv!$N$2:$N$10135,"RELIABLE"))</f>
        <v>30.276666666666671</v>
      </c>
      <c r="J73" s="3">
        <f>IF(F73=0,"",AVERAGEIFS(sessions.csv!$L$2:$L$10135,sessions.csv!$A$2:$A$10135,A73,sessions.csv!$D$2:$D$10135,C73,sessions.csv!$E$2:$E$10135,D73,sessions.csv!$N$2:$N$10135,"RELIABLE"))</f>
        <v>47.913333333333334</v>
      </c>
    </row>
    <row r="74" spans="1:10" ht="16" customHeight="1" x14ac:dyDescent="0.2">
      <c r="A74" s="2" t="s">
        <v>22</v>
      </c>
      <c r="B74" s="2" t="str">
        <f>INDEX(study_periods.csv!$B$2:$B$51,MATCH(A74,study_periods.csv!$A$2:$A$51,0))</f>
        <v>CONTROL</v>
      </c>
      <c r="C74" s="2">
        <v>1</v>
      </c>
      <c r="D74" s="2">
        <v>3</v>
      </c>
      <c r="E74" s="2">
        <f>COUNTIFS(sessions.csv!$A$2:$A$10135,A74,sessions.csv!$D$2:$D$10135,C74,sessions.csv!$E$2:$E$10135,D74)</f>
        <v>4</v>
      </c>
      <c r="F74" s="2">
        <f>COUNTIFS(sessions.csv!$A$2:$A$10135,A74,sessions.csv!$D$2:$D$10135,C74,sessions.csv!$E$2:$E$10135,D74,sessions.csv!$N$2:$N$10135,"RELIABLE")</f>
        <v>3</v>
      </c>
      <c r="G74" s="3">
        <f>SUMIFS(sessions.csv!$H$2:$H$10135,sessions.csv!$A$2:$A$10135,A74,sessions.csv!$D$2:$D$10135,C74,sessions.csv!$E$2:$E$10135,D74)/60000</f>
        <v>50.805900000000001</v>
      </c>
      <c r="H74" s="3">
        <f>IF(E74=0,"",AVERAGEIFS(sessions.csv!$J$2:$J$10135,sessions.csv!$A$2:$A$10135,A74,sessions.csv!$D$2:$D$10135,C74,sessions.csv!$E$2:$E$10135,D74)/1000)</f>
        <v>7.47675</v>
      </c>
      <c r="I74" s="3">
        <f>IF(F74=0,"",AVERAGEIFS(sessions.csv!$O$2:$O$10135,sessions.csv!$A$2:$A$10135,A74,sessions.csv!$D$2:$D$10135,C74,sessions.csv!$E$2:$E$10135,D74,sessions.csv!$N$2:$N$10135,"RELIABLE"))</f>
        <v>28.656666666666666</v>
      </c>
      <c r="J74" s="3">
        <f>IF(F74=0,"",AVERAGEIFS(sessions.csv!$L$2:$L$10135,sessions.csv!$A$2:$A$10135,A74,sessions.csv!$D$2:$D$10135,C74,sessions.csv!$E$2:$E$10135,D74,sessions.csv!$N$2:$N$10135,"RELIABLE"))</f>
        <v>46.666666666666664</v>
      </c>
    </row>
    <row r="75" spans="1:10" ht="16" customHeight="1" x14ac:dyDescent="0.2">
      <c r="A75" s="2" t="s">
        <v>22</v>
      </c>
      <c r="B75" s="2" t="str">
        <f>INDEX(study_periods.csv!$B$2:$B$51,MATCH(A75,study_periods.csv!$A$2:$A$51,0))</f>
        <v>CONTROL</v>
      </c>
      <c r="C75" s="2">
        <v>1</v>
      </c>
      <c r="D75" s="2">
        <v>4</v>
      </c>
      <c r="E75" s="2">
        <f>COUNTIFS(sessions.csv!$A$2:$A$10135,A75,sessions.csv!$D$2:$D$10135,C75,sessions.csv!$E$2:$E$10135,D75)</f>
        <v>3</v>
      </c>
      <c r="F75" s="2">
        <f>COUNTIFS(sessions.csv!$A$2:$A$10135,A75,sessions.csv!$D$2:$D$10135,C75,sessions.csv!$E$2:$E$10135,D75,sessions.csv!$N$2:$N$10135,"RELIABLE")</f>
        <v>2</v>
      </c>
      <c r="G75" s="3">
        <f>SUMIFS(sessions.csv!$H$2:$H$10135,sessions.csv!$A$2:$A$10135,A75,sessions.csv!$D$2:$D$10135,C75,sessions.csv!$E$2:$E$10135,D75)/60000</f>
        <v>29.021516666666667</v>
      </c>
      <c r="H75" s="3">
        <f>IF(E75=0,"",AVERAGEIFS(sessions.csv!$J$2:$J$10135,sessions.csv!$A$2:$A$10135,A75,sessions.csv!$D$2:$D$10135,C75,sessions.csv!$E$2:$E$10135,D75)/1000)</f>
        <v>7.9863333333333326</v>
      </c>
      <c r="I75" s="3">
        <f>IF(F75=0,"",AVERAGEIFS(sessions.csv!$O$2:$O$10135,sessions.csv!$A$2:$A$10135,A75,sessions.csv!$D$2:$D$10135,C75,sessions.csv!$E$2:$E$10135,D75,sessions.csv!$N$2:$N$10135,"RELIABLE"))</f>
        <v>29.695</v>
      </c>
      <c r="J75" s="3">
        <f>IF(F75=0,"",AVERAGEIFS(sessions.csv!$L$2:$L$10135,sessions.csv!$A$2:$A$10135,A75,sessions.csv!$D$2:$D$10135,C75,sessions.csv!$E$2:$E$10135,D75,sessions.csv!$N$2:$N$10135,"RELIABLE"))</f>
        <v>45.055</v>
      </c>
    </row>
    <row r="76" spans="1:10" ht="16" customHeight="1" x14ac:dyDescent="0.2">
      <c r="A76" s="2" t="s">
        <v>22</v>
      </c>
      <c r="B76" s="2" t="str">
        <f>INDEX(study_periods.csv!$B$2:$B$51,MATCH(A76,study_periods.csv!$A$2:$A$51,0))</f>
        <v>CONTROL</v>
      </c>
      <c r="C76" s="2">
        <v>1</v>
      </c>
      <c r="D76" s="2">
        <v>5</v>
      </c>
      <c r="E76" s="2">
        <f>COUNTIFS(sessions.csv!$A$2:$A$10135,A76,sessions.csv!$D$2:$D$10135,C76,sessions.csv!$E$2:$E$10135,D76)</f>
        <v>4</v>
      </c>
      <c r="F76" s="2">
        <f>COUNTIFS(sessions.csv!$A$2:$A$10135,A76,sessions.csv!$D$2:$D$10135,C76,sessions.csv!$E$2:$E$10135,D76,sessions.csv!$N$2:$N$10135,"RELIABLE")</f>
        <v>4</v>
      </c>
      <c r="G76" s="3">
        <f>SUMIFS(sessions.csv!$H$2:$H$10135,sessions.csv!$A$2:$A$10135,A76,sessions.csv!$D$2:$D$10135,C76,sessions.csv!$E$2:$E$10135,D76)/60000</f>
        <v>60.367800000000003</v>
      </c>
      <c r="H76" s="3">
        <f>IF(E76=0,"",AVERAGEIFS(sessions.csv!$J$2:$J$10135,sessions.csv!$A$2:$A$10135,A76,sessions.csv!$D$2:$D$10135,C76,sessions.csv!$E$2:$E$10135,D76)/1000)</f>
        <v>7.327</v>
      </c>
      <c r="I76" s="3">
        <f>IF(F76=0,"",AVERAGEIFS(sessions.csv!$O$2:$O$10135,sessions.csv!$A$2:$A$10135,A76,sessions.csv!$D$2:$D$10135,C76,sessions.csv!$E$2:$E$10135,D76,sessions.csv!$N$2:$N$10135,"RELIABLE"))</f>
        <v>27.864999999999998</v>
      </c>
      <c r="J76" s="3">
        <f>IF(F76=0,"",AVERAGEIFS(sessions.csv!$L$2:$L$10135,sessions.csv!$A$2:$A$10135,A76,sessions.csv!$D$2:$D$10135,C76,sessions.csv!$E$2:$E$10135,D76,sessions.csv!$N$2:$N$10135,"RELIABLE"))</f>
        <v>47.217500000000001</v>
      </c>
    </row>
    <row r="77" spans="1:10" ht="16" customHeight="1" x14ac:dyDescent="0.2">
      <c r="A77" s="2" t="s">
        <v>22</v>
      </c>
      <c r="B77" s="2" t="str">
        <f>INDEX(study_periods.csv!$B$2:$B$51,MATCH(A77,study_periods.csv!$A$2:$A$51,0))</f>
        <v>CONTROL</v>
      </c>
      <c r="C77" s="2">
        <v>1</v>
      </c>
      <c r="D77" s="2">
        <v>6</v>
      </c>
      <c r="E77" s="2">
        <f>COUNTIFS(sessions.csv!$A$2:$A$10135,A77,sessions.csv!$D$2:$D$10135,C77,sessions.csv!$E$2:$E$10135,D77)</f>
        <v>5</v>
      </c>
      <c r="F77" s="2">
        <f>COUNTIFS(sessions.csv!$A$2:$A$10135,A77,sessions.csv!$D$2:$D$10135,C77,sessions.csv!$E$2:$E$10135,D77,sessions.csv!$N$2:$N$10135,"RELIABLE")</f>
        <v>5</v>
      </c>
      <c r="G77" s="3">
        <f>SUMIFS(sessions.csv!$H$2:$H$10135,sessions.csv!$A$2:$A$10135,A77,sessions.csv!$D$2:$D$10135,C77,sessions.csv!$E$2:$E$10135,D77)/60000</f>
        <v>64.770399999999995</v>
      </c>
      <c r="H77" s="3">
        <f>IF(E77=0,"",AVERAGEIFS(sessions.csv!$J$2:$J$10135,sessions.csv!$A$2:$A$10135,A77,sessions.csv!$D$2:$D$10135,C77,sessions.csv!$E$2:$E$10135,D77)/1000)</f>
        <v>7.1908000000000003</v>
      </c>
      <c r="I77" s="3">
        <f>IF(F77=0,"",AVERAGEIFS(sessions.csv!$O$2:$O$10135,sessions.csv!$A$2:$A$10135,A77,sessions.csv!$D$2:$D$10135,C77,sessions.csv!$E$2:$E$10135,D77,sessions.csv!$N$2:$N$10135,"RELIABLE"))</f>
        <v>29.981999999999999</v>
      </c>
      <c r="J77" s="3">
        <f>IF(F77=0,"",AVERAGEIFS(sessions.csv!$L$2:$L$10135,sessions.csv!$A$2:$A$10135,A77,sessions.csv!$D$2:$D$10135,C77,sessions.csv!$E$2:$E$10135,D77,sessions.csv!$N$2:$N$10135,"RELIABLE"))</f>
        <v>46.582000000000001</v>
      </c>
    </row>
    <row r="78" spans="1:10" ht="16" customHeight="1" x14ac:dyDescent="0.2">
      <c r="A78" s="2" t="s">
        <v>22</v>
      </c>
      <c r="B78" s="2" t="str">
        <f>INDEX(study_periods.csv!$B$2:$B$51,MATCH(A78,study_periods.csv!$A$2:$A$51,0))</f>
        <v>CONTROL</v>
      </c>
      <c r="C78" s="2">
        <v>1</v>
      </c>
      <c r="D78" s="2">
        <v>7</v>
      </c>
      <c r="E78" s="2">
        <f>COUNTIFS(sessions.csv!$A$2:$A$10135,A78,sessions.csv!$D$2:$D$10135,C78,sessions.csv!$E$2:$E$10135,D78)</f>
        <v>6</v>
      </c>
      <c r="F78" s="2">
        <f>COUNTIFS(sessions.csv!$A$2:$A$10135,A78,sessions.csv!$D$2:$D$10135,C78,sessions.csv!$E$2:$E$10135,D78,sessions.csv!$N$2:$N$10135,"RELIABLE")</f>
        <v>6</v>
      </c>
      <c r="G78" s="3">
        <f>SUMIFS(sessions.csv!$H$2:$H$10135,sessions.csv!$A$2:$A$10135,A78,sessions.csv!$D$2:$D$10135,C78,sessions.csv!$E$2:$E$10135,D78)/60000</f>
        <v>81.56453333333333</v>
      </c>
      <c r="H78" s="3">
        <f>IF(E78=0,"",AVERAGEIFS(sessions.csv!$J$2:$J$10135,sessions.csv!$A$2:$A$10135,A78,sessions.csv!$D$2:$D$10135,C78,sessions.csv!$E$2:$E$10135,D78)/1000)</f>
        <v>7.3408333333333333</v>
      </c>
      <c r="I78" s="3">
        <f>IF(F78=0,"",AVERAGEIFS(sessions.csv!$O$2:$O$10135,sessions.csv!$A$2:$A$10135,A78,sessions.csv!$D$2:$D$10135,C78,sessions.csv!$E$2:$E$10135,D78,sessions.csv!$N$2:$N$10135,"RELIABLE"))</f>
        <v>26.183333333333337</v>
      </c>
      <c r="J78" s="3">
        <f>IF(F78=0,"",AVERAGEIFS(sessions.csv!$L$2:$L$10135,sessions.csv!$A$2:$A$10135,A78,sessions.csv!$D$2:$D$10135,C78,sessions.csv!$E$2:$E$10135,D78,sessions.csv!$N$2:$N$10135,"RELIABLE"))</f>
        <v>45.536666666666669</v>
      </c>
    </row>
    <row r="79" spans="1:10" ht="16" customHeight="1" x14ac:dyDescent="0.2">
      <c r="A79" s="2" t="s">
        <v>22</v>
      </c>
      <c r="B79" s="2" t="str">
        <f>INDEX(study_periods.csv!$B$2:$B$51,MATCH(A79,study_periods.csv!$A$2:$A$51,0))</f>
        <v>CONTROL</v>
      </c>
      <c r="C79" s="2">
        <v>2</v>
      </c>
      <c r="D79" s="2">
        <v>1</v>
      </c>
      <c r="E79" s="2">
        <f>COUNTIFS(sessions.csv!$A$2:$A$10135,A79,sessions.csv!$D$2:$D$10135,C79,sessions.csv!$E$2:$E$10135,D79)</f>
        <v>4</v>
      </c>
      <c r="F79" s="2">
        <f>COUNTIFS(sessions.csv!$A$2:$A$10135,A79,sessions.csv!$D$2:$D$10135,C79,sessions.csv!$E$2:$E$10135,D79,sessions.csv!$N$2:$N$10135,"RELIABLE")</f>
        <v>4</v>
      </c>
      <c r="G79" s="3">
        <f>SUMIFS(sessions.csv!$H$2:$H$10135,sessions.csv!$A$2:$A$10135,A79,sessions.csv!$D$2:$D$10135,C79,sessions.csv!$E$2:$E$10135,D79)/60000</f>
        <v>49.059883333333332</v>
      </c>
      <c r="H79" s="3">
        <f>IF(E79=0,"",AVERAGEIFS(sessions.csv!$J$2:$J$10135,sessions.csv!$A$2:$A$10135,A79,sessions.csv!$D$2:$D$10135,C79,sessions.csv!$E$2:$E$10135,D79)/1000)</f>
        <v>7.9682500000000003</v>
      </c>
      <c r="I79" s="3">
        <f>IF(F79=0,"",AVERAGEIFS(sessions.csv!$O$2:$O$10135,sessions.csv!$A$2:$A$10135,A79,sessions.csv!$D$2:$D$10135,C79,sessions.csv!$E$2:$E$10135,D79,sessions.csv!$N$2:$N$10135,"RELIABLE"))</f>
        <v>27.945</v>
      </c>
      <c r="J79" s="3">
        <f>IF(F79=0,"",AVERAGEIFS(sessions.csv!$L$2:$L$10135,sessions.csv!$A$2:$A$10135,A79,sessions.csv!$D$2:$D$10135,C79,sessions.csv!$E$2:$E$10135,D79,sessions.csv!$N$2:$N$10135,"RELIABLE"))</f>
        <v>46.15</v>
      </c>
    </row>
    <row r="80" spans="1:10" ht="16" customHeight="1" x14ac:dyDescent="0.2">
      <c r="A80" s="2" t="s">
        <v>22</v>
      </c>
      <c r="B80" s="2" t="str">
        <f>INDEX(study_periods.csv!$B$2:$B$51,MATCH(A80,study_periods.csv!$A$2:$A$51,0))</f>
        <v>CONTROL</v>
      </c>
      <c r="C80" s="2">
        <v>2</v>
      </c>
      <c r="D80" s="2">
        <v>2</v>
      </c>
      <c r="E80" s="2">
        <f>COUNTIFS(sessions.csv!$A$2:$A$10135,A80,sessions.csv!$D$2:$D$10135,C80,sessions.csv!$E$2:$E$10135,D80)</f>
        <v>3</v>
      </c>
      <c r="F80" s="2">
        <f>COUNTIFS(sessions.csv!$A$2:$A$10135,A80,sessions.csv!$D$2:$D$10135,C80,sessions.csv!$E$2:$E$10135,D80,sessions.csv!$N$2:$N$10135,"RELIABLE")</f>
        <v>2</v>
      </c>
      <c r="G80" s="3">
        <f>SUMIFS(sessions.csv!$H$2:$H$10135,sessions.csv!$A$2:$A$10135,A80,sessions.csv!$D$2:$D$10135,C80,sessions.csv!$E$2:$E$10135,D80)/60000</f>
        <v>42.253083333333336</v>
      </c>
      <c r="H80" s="3">
        <f>IF(E80=0,"",AVERAGEIFS(sessions.csv!$J$2:$J$10135,sessions.csv!$A$2:$A$10135,A80,sessions.csv!$D$2:$D$10135,C80,sessions.csv!$E$2:$E$10135,D80)/1000)</f>
        <v>7.3273333333333328</v>
      </c>
      <c r="I80" s="3">
        <f>IF(F80=0,"",AVERAGEIFS(sessions.csv!$O$2:$O$10135,sessions.csv!$A$2:$A$10135,A80,sessions.csv!$D$2:$D$10135,C80,sessions.csv!$E$2:$E$10135,D80,sessions.csv!$N$2:$N$10135,"RELIABLE"))</f>
        <v>28.405000000000001</v>
      </c>
      <c r="J80" s="3">
        <f>IF(F80=0,"",AVERAGEIFS(sessions.csv!$L$2:$L$10135,sessions.csv!$A$2:$A$10135,A80,sessions.csv!$D$2:$D$10135,C80,sessions.csv!$E$2:$E$10135,D80,sessions.csv!$N$2:$N$10135,"RELIABLE"))</f>
        <v>46.47</v>
      </c>
    </row>
    <row r="81" spans="1:10" ht="16" customHeight="1" x14ac:dyDescent="0.2">
      <c r="A81" s="2" t="s">
        <v>22</v>
      </c>
      <c r="B81" s="2" t="str">
        <f>INDEX(study_periods.csv!$B$2:$B$51,MATCH(A81,study_periods.csv!$A$2:$A$51,0))</f>
        <v>CONTROL</v>
      </c>
      <c r="C81" s="2">
        <v>2</v>
      </c>
      <c r="D81" s="2">
        <v>3</v>
      </c>
      <c r="E81" s="2">
        <f>COUNTIFS(sessions.csv!$A$2:$A$10135,A81,sessions.csv!$D$2:$D$10135,C81,sessions.csv!$E$2:$E$10135,D81)</f>
        <v>4</v>
      </c>
      <c r="F81" s="2">
        <f>COUNTIFS(sessions.csv!$A$2:$A$10135,A81,sessions.csv!$D$2:$D$10135,C81,sessions.csv!$E$2:$E$10135,D81,sessions.csv!$N$2:$N$10135,"RELIABLE")</f>
        <v>3</v>
      </c>
      <c r="G81" s="3">
        <f>SUMIFS(sessions.csv!$H$2:$H$10135,sessions.csv!$A$2:$A$10135,A81,sessions.csv!$D$2:$D$10135,C81,sessions.csv!$E$2:$E$10135,D81)/60000</f>
        <v>54.456133333333334</v>
      </c>
      <c r="H81" s="3">
        <f>IF(E81=0,"",AVERAGEIFS(sessions.csv!$J$2:$J$10135,sessions.csv!$A$2:$A$10135,A81,sessions.csv!$D$2:$D$10135,C81,sessions.csv!$E$2:$E$10135,D81)/1000)</f>
        <v>7.3177500000000002</v>
      </c>
      <c r="I81" s="3">
        <f>IF(F81=0,"",AVERAGEIFS(sessions.csv!$O$2:$O$10135,sessions.csv!$A$2:$A$10135,A81,sessions.csv!$D$2:$D$10135,C81,sessions.csv!$E$2:$E$10135,D81,sessions.csv!$N$2:$N$10135,"RELIABLE"))</f>
        <v>33.199999999999996</v>
      </c>
      <c r="J81" s="3">
        <f>IF(F81=0,"",AVERAGEIFS(sessions.csv!$L$2:$L$10135,sessions.csv!$A$2:$A$10135,A81,sessions.csv!$D$2:$D$10135,C81,sessions.csv!$E$2:$E$10135,D81,sessions.csv!$N$2:$N$10135,"RELIABLE"))</f>
        <v>48.373333333333335</v>
      </c>
    </row>
    <row r="82" spans="1:10" ht="16" customHeight="1" x14ac:dyDescent="0.2">
      <c r="A82" s="2" t="s">
        <v>22</v>
      </c>
      <c r="B82" s="2" t="str">
        <f>INDEX(study_periods.csv!$B$2:$B$51,MATCH(A82,study_periods.csv!$A$2:$A$51,0))</f>
        <v>CONTROL</v>
      </c>
      <c r="C82" s="2">
        <v>2</v>
      </c>
      <c r="D82" s="2">
        <v>4</v>
      </c>
      <c r="E82" s="2">
        <f>COUNTIFS(sessions.csv!$A$2:$A$10135,A82,sessions.csv!$D$2:$D$10135,C82,sessions.csv!$E$2:$E$10135,D82)</f>
        <v>3</v>
      </c>
      <c r="F82" s="2">
        <f>COUNTIFS(sessions.csv!$A$2:$A$10135,A82,sessions.csv!$D$2:$D$10135,C82,sessions.csv!$E$2:$E$10135,D82,sessions.csv!$N$2:$N$10135,"RELIABLE")</f>
        <v>3</v>
      </c>
      <c r="G82" s="3">
        <f>SUMIFS(sessions.csv!$H$2:$H$10135,sessions.csv!$A$2:$A$10135,A82,sessions.csv!$D$2:$D$10135,C82,sessions.csv!$E$2:$E$10135,D82)/60000</f>
        <v>36.661633333333334</v>
      </c>
      <c r="H82" s="3">
        <f>IF(E82=0,"",AVERAGEIFS(sessions.csv!$J$2:$J$10135,sessions.csv!$A$2:$A$10135,A82,sessions.csv!$D$2:$D$10135,C82,sessions.csv!$E$2:$E$10135,D82)/1000)</f>
        <v>7.2293333333333329</v>
      </c>
      <c r="I82" s="3">
        <f>IF(F82=0,"",AVERAGEIFS(sessions.csv!$O$2:$O$10135,sessions.csv!$A$2:$A$10135,A82,sessions.csv!$D$2:$D$10135,C82,sessions.csv!$E$2:$E$10135,D82,sessions.csv!$N$2:$N$10135,"RELIABLE"))</f>
        <v>28.290000000000003</v>
      </c>
      <c r="J82" s="3">
        <f>IF(F82=0,"",AVERAGEIFS(sessions.csv!$L$2:$L$10135,sessions.csv!$A$2:$A$10135,A82,sessions.csv!$D$2:$D$10135,C82,sessions.csv!$E$2:$E$10135,D82,sessions.csv!$N$2:$N$10135,"RELIABLE"))</f>
        <v>45.419999999999995</v>
      </c>
    </row>
    <row r="83" spans="1:10" ht="16" customHeight="1" x14ac:dyDescent="0.2">
      <c r="A83" s="2" t="s">
        <v>22</v>
      </c>
      <c r="B83" s="2" t="str">
        <f>INDEX(study_periods.csv!$B$2:$B$51,MATCH(A83,study_periods.csv!$A$2:$A$51,0))</f>
        <v>CONTROL</v>
      </c>
      <c r="C83" s="2">
        <v>2</v>
      </c>
      <c r="D83" s="2">
        <v>5</v>
      </c>
      <c r="E83" s="2">
        <f>COUNTIFS(sessions.csv!$A$2:$A$10135,A83,sessions.csv!$D$2:$D$10135,C83,sessions.csv!$E$2:$E$10135,D83)</f>
        <v>4</v>
      </c>
      <c r="F83" s="2">
        <f>COUNTIFS(sessions.csv!$A$2:$A$10135,A83,sessions.csv!$D$2:$D$10135,C83,sessions.csv!$E$2:$E$10135,D83,sessions.csv!$N$2:$N$10135,"RELIABLE")</f>
        <v>4</v>
      </c>
      <c r="G83" s="3">
        <f>SUMIFS(sessions.csv!$H$2:$H$10135,sessions.csv!$A$2:$A$10135,A83,sessions.csv!$D$2:$D$10135,C83,sessions.csv!$E$2:$E$10135,D83)/60000</f>
        <v>55.90455</v>
      </c>
      <c r="H83" s="3">
        <f>IF(E83=0,"",AVERAGEIFS(sessions.csv!$J$2:$J$10135,sessions.csv!$A$2:$A$10135,A83,sessions.csv!$D$2:$D$10135,C83,sessions.csv!$E$2:$E$10135,D83)/1000)</f>
        <v>7.1677499999999998</v>
      </c>
      <c r="I83" s="3">
        <f>IF(F83=0,"",AVERAGEIFS(sessions.csv!$O$2:$O$10135,sessions.csv!$A$2:$A$10135,A83,sessions.csv!$D$2:$D$10135,C83,sessions.csv!$E$2:$E$10135,D83,sessions.csv!$N$2:$N$10135,"RELIABLE"))</f>
        <v>32.01</v>
      </c>
      <c r="J83" s="3">
        <f>IF(F83=0,"",AVERAGEIFS(sessions.csv!$L$2:$L$10135,sessions.csv!$A$2:$A$10135,A83,sessions.csv!$D$2:$D$10135,C83,sessions.csv!$E$2:$E$10135,D83,sessions.csv!$N$2:$N$10135,"RELIABLE"))</f>
        <v>48.092500000000001</v>
      </c>
    </row>
    <row r="84" spans="1:10" ht="16" customHeight="1" x14ac:dyDescent="0.2">
      <c r="A84" s="2" t="s">
        <v>22</v>
      </c>
      <c r="B84" s="2" t="str">
        <f>INDEX(study_periods.csv!$B$2:$B$51,MATCH(A84,study_periods.csv!$A$2:$A$51,0))</f>
        <v>CONTROL</v>
      </c>
      <c r="C84" s="2">
        <v>2</v>
      </c>
      <c r="D84" s="2">
        <v>6</v>
      </c>
      <c r="E84" s="2">
        <f>COUNTIFS(sessions.csv!$A$2:$A$10135,A84,sessions.csv!$D$2:$D$10135,C84,sessions.csv!$E$2:$E$10135,D84)</f>
        <v>5</v>
      </c>
      <c r="F84" s="2">
        <f>COUNTIFS(sessions.csv!$A$2:$A$10135,A84,sessions.csv!$D$2:$D$10135,C84,sessions.csv!$E$2:$E$10135,D84,sessions.csv!$N$2:$N$10135,"RELIABLE")</f>
        <v>5</v>
      </c>
      <c r="G84" s="3">
        <f>SUMIFS(sessions.csv!$H$2:$H$10135,sessions.csv!$A$2:$A$10135,A84,sessions.csv!$D$2:$D$10135,C84,sessions.csv!$E$2:$E$10135,D84)/60000</f>
        <v>57.785366666666668</v>
      </c>
      <c r="H84" s="3">
        <f>IF(E84=0,"",AVERAGEIFS(sessions.csv!$J$2:$J$10135,sessions.csv!$A$2:$A$10135,A84,sessions.csv!$D$2:$D$10135,C84,sessions.csv!$E$2:$E$10135,D84)/1000)</f>
        <v>5.9833999999999996</v>
      </c>
      <c r="I84" s="3">
        <f>IF(F84=0,"",AVERAGEIFS(sessions.csv!$O$2:$O$10135,sessions.csv!$A$2:$A$10135,A84,sessions.csv!$D$2:$D$10135,C84,sessions.csv!$E$2:$E$10135,D84,sessions.csv!$N$2:$N$10135,"RELIABLE"))</f>
        <v>30.648000000000003</v>
      </c>
      <c r="J84" s="3">
        <f>IF(F84=0,"",AVERAGEIFS(sessions.csv!$L$2:$L$10135,sessions.csv!$A$2:$A$10135,A84,sessions.csv!$D$2:$D$10135,C84,sessions.csv!$E$2:$E$10135,D84,sessions.csv!$N$2:$N$10135,"RELIABLE"))</f>
        <v>44.573999999999998</v>
      </c>
    </row>
    <row r="85" spans="1:10" ht="16" customHeight="1" x14ac:dyDescent="0.2">
      <c r="A85" s="2" t="s">
        <v>22</v>
      </c>
      <c r="B85" s="2" t="str">
        <f>INDEX(study_periods.csv!$B$2:$B$51,MATCH(A85,study_periods.csv!$A$2:$A$51,0))</f>
        <v>CONTROL</v>
      </c>
      <c r="C85" s="2">
        <v>2</v>
      </c>
      <c r="D85" s="2">
        <v>7</v>
      </c>
      <c r="E85" s="2">
        <f>COUNTIFS(sessions.csv!$A$2:$A$10135,A85,sessions.csv!$D$2:$D$10135,C85,sessions.csv!$E$2:$E$10135,D85)</f>
        <v>6</v>
      </c>
      <c r="F85" s="2">
        <f>COUNTIFS(sessions.csv!$A$2:$A$10135,A85,sessions.csv!$D$2:$D$10135,C85,sessions.csv!$E$2:$E$10135,D85,sessions.csv!$N$2:$N$10135,"RELIABLE")</f>
        <v>5</v>
      </c>
      <c r="G85" s="3">
        <f>SUMIFS(sessions.csv!$H$2:$H$10135,sessions.csv!$A$2:$A$10135,A85,sessions.csv!$D$2:$D$10135,C85,sessions.csv!$E$2:$E$10135,D85)/60000</f>
        <v>89.708183333333338</v>
      </c>
      <c r="H85" s="3">
        <f>IF(E85=0,"",AVERAGEIFS(sessions.csv!$J$2:$J$10135,sessions.csv!$A$2:$A$10135,A85,sessions.csv!$D$2:$D$10135,C85,sessions.csv!$E$2:$E$10135,D85)/1000)</f>
        <v>7.3979999999999997</v>
      </c>
      <c r="I85" s="3">
        <f>IF(F85=0,"",AVERAGEIFS(sessions.csv!$O$2:$O$10135,sessions.csv!$A$2:$A$10135,A85,sessions.csv!$D$2:$D$10135,C85,sessions.csv!$E$2:$E$10135,D85,sessions.csv!$N$2:$N$10135,"RELIABLE"))</f>
        <v>32.341999999999999</v>
      </c>
      <c r="J85" s="3">
        <f>IF(F85=0,"",AVERAGEIFS(sessions.csv!$L$2:$L$10135,sessions.csv!$A$2:$A$10135,A85,sessions.csv!$D$2:$D$10135,C85,sessions.csv!$E$2:$E$10135,D85,sessions.csv!$N$2:$N$10135,"RELIABLE"))</f>
        <v>49.606000000000009</v>
      </c>
    </row>
    <row r="86" spans="1:10" ht="32" customHeight="1" x14ac:dyDescent="0.2">
      <c r="A86" s="2" t="s">
        <v>24</v>
      </c>
      <c r="B86" s="2" t="str">
        <f>INDEX(study_periods.csv!$B$2:$B$51,MATCH(A86,study_periods.csv!$A$2:$A$51,0))</f>
        <v>INTERVENTION</v>
      </c>
      <c r="C86" s="2">
        <v>1</v>
      </c>
      <c r="D86" s="2">
        <v>1</v>
      </c>
      <c r="E86" s="2">
        <f>COUNTIFS(sessions.csv!$A$2:$A$10135,A86,sessions.csv!$D$2:$D$10135,C86,sessions.csv!$E$2:$E$10135,D86)</f>
        <v>5</v>
      </c>
      <c r="F86" s="2">
        <f>COUNTIFS(sessions.csv!$A$2:$A$10135,A86,sessions.csv!$D$2:$D$10135,C86,sessions.csv!$E$2:$E$10135,D86,sessions.csv!$N$2:$N$10135,"RELIABLE")</f>
        <v>3</v>
      </c>
      <c r="G86" s="3">
        <f>SUMIFS(sessions.csv!$H$2:$H$10135,sessions.csv!$A$2:$A$10135,A86,sessions.csv!$D$2:$D$10135,C86,sessions.csv!$E$2:$E$10135,D86)/60000</f>
        <v>58.080516666666668</v>
      </c>
      <c r="H86" s="3">
        <f>IF(E86=0,"",AVERAGEIFS(sessions.csv!$J$2:$J$10135,sessions.csv!$A$2:$A$10135,A86,sessions.csv!$D$2:$D$10135,C86,sessions.csv!$E$2:$E$10135,D86)/1000)</f>
        <v>6.9373999999999993</v>
      </c>
      <c r="I86" s="3">
        <f>IF(F86=0,"",AVERAGEIFS(sessions.csv!$O$2:$O$10135,sessions.csv!$A$2:$A$10135,A86,sessions.csv!$D$2:$D$10135,C86,sessions.csv!$E$2:$E$10135,D86,sessions.csv!$N$2:$N$10135,"RELIABLE"))</f>
        <v>28.820000000000004</v>
      </c>
      <c r="J86" s="3">
        <f>IF(F86=0,"",AVERAGEIFS(sessions.csv!$L$2:$L$10135,sessions.csv!$A$2:$A$10135,A86,sessions.csv!$D$2:$D$10135,C86,sessions.csv!$E$2:$E$10135,D86,sessions.csv!$N$2:$N$10135,"RELIABLE"))</f>
        <v>43.57</v>
      </c>
    </row>
    <row r="87" spans="1:10" ht="32" customHeight="1" x14ac:dyDescent="0.2">
      <c r="A87" s="2" t="s">
        <v>24</v>
      </c>
      <c r="B87" s="2" t="str">
        <f>INDEX(study_periods.csv!$B$2:$B$51,MATCH(A87,study_periods.csv!$A$2:$A$51,0))</f>
        <v>INTERVENTION</v>
      </c>
      <c r="C87" s="2">
        <v>1</v>
      </c>
      <c r="D87" s="2">
        <v>2</v>
      </c>
      <c r="E87" s="2">
        <f>COUNTIFS(sessions.csv!$A$2:$A$10135,A87,sessions.csv!$D$2:$D$10135,C87,sessions.csv!$E$2:$E$10135,D87)</f>
        <v>4</v>
      </c>
      <c r="F87" s="2">
        <f>COUNTIFS(sessions.csv!$A$2:$A$10135,A87,sessions.csv!$D$2:$D$10135,C87,sessions.csv!$E$2:$E$10135,D87,sessions.csv!$N$2:$N$10135,"RELIABLE")</f>
        <v>4</v>
      </c>
      <c r="G87" s="3">
        <f>SUMIFS(sessions.csv!$H$2:$H$10135,sessions.csv!$A$2:$A$10135,A87,sessions.csv!$D$2:$D$10135,C87,sessions.csv!$E$2:$E$10135,D87)/60000</f>
        <v>66.138000000000005</v>
      </c>
      <c r="H87" s="3">
        <f>IF(E87=0,"",AVERAGEIFS(sessions.csv!$J$2:$J$10135,sessions.csv!$A$2:$A$10135,A87,sessions.csv!$D$2:$D$10135,C87,sessions.csv!$E$2:$E$10135,D87)/1000)</f>
        <v>6.6937499999999996</v>
      </c>
      <c r="I87" s="3">
        <f>IF(F87=0,"",AVERAGEIFS(sessions.csv!$O$2:$O$10135,sessions.csv!$A$2:$A$10135,A87,sessions.csv!$D$2:$D$10135,C87,sessions.csv!$E$2:$E$10135,D87,sessions.csv!$N$2:$N$10135,"RELIABLE"))</f>
        <v>30.09</v>
      </c>
      <c r="J87" s="3">
        <f>IF(F87=0,"",AVERAGEIFS(sessions.csv!$L$2:$L$10135,sessions.csv!$A$2:$A$10135,A87,sessions.csv!$D$2:$D$10135,C87,sessions.csv!$E$2:$E$10135,D87,sessions.csv!$N$2:$N$10135,"RELIABLE"))</f>
        <v>48.385000000000005</v>
      </c>
    </row>
    <row r="88" spans="1:10" ht="32" customHeight="1" x14ac:dyDescent="0.2">
      <c r="A88" s="2" t="s">
        <v>24</v>
      </c>
      <c r="B88" s="2" t="str">
        <f>INDEX(study_periods.csv!$B$2:$B$51,MATCH(A88,study_periods.csv!$A$2:$A$51,0))</f>
        <v>INTERVENTION</v>
      </c>
      <c r="C88" s="2">
        <v>1</v>
      </c>
      <c r="D88" s="2">
        <v>3</v>
      </c>
      <c r="E88" s="2">
        <f>COUNTIFS(sessions.csv!$A$2:$A$10135,A88,sessions.csv!$D$2:$D$10135,C88,sessions.csv!$E$2:$E$10135,D88)</f>
        <v>5</v>
      </c>
      <c r="F88" s="2">
        <f>COUNTIFS(sessions.csv!$A$2:$A$10135,A88,sessions.csv!$D$2:$D$10135,C88,sessions.csv!$E$2:$E$10135,D88,sessions.csv!$N$2:$N$10135,"RELIABLE")</f>
        <v>4</v>
      </c>
      <c r="G88" s="3">
        <f>SUMIFS(sessions.csv!$H$2:$H$10135,sessions.csv!$A$2:$A$10135,A88,sessions.csv!$D$2:$D$10135,C88,sessions.csv!$E$2:$E$10135,D88)/60000</f>
        <v>66.947916666666671</v>
      </c>
      <c r="H88" s="3">
        <f>IF(E88=0,"",AVERAGEIFS(sessions.csv!$J$2:$J$10135,sessions.csv!$A$2:$A$10135,A88,sessions.csv!$D$2:$D$10135,C88,sessions.csv!$E$2:$E$10135,D88)/1000)</f>
        <v>7.3056000000000001</v>
      </c>
      <c r="I88" s="3">
        <f>IF(F88=0,"",AVERAGEIFS(sessions.csv!$O$2:$O$10135,sessions.csv!$A$2:$A$10135,A88,sessions.csv!$D$2:$D$10135,C88,sessions.csv!$E$2:$E$10135,D88,sessions.csv!$N$2:$N$10135,"RELIABLE"))</f>
        <v>26.027499999999996</v>
      </c>
      <c r="J88" s="3">
        <f>IF(F88=0,"",AVERAGEIFS(sessions.csv!$L$2:$L$10135,sessions.csv!$A$2:$A$10135,A88,sessions.csv!$D$2:$D$10135,C88,sessions.csv!$E$2:$E$10135,D88,sessions.csv!$N$2:$N$10135,"RELIABLE"))</f>
        <v>44.744999999999997</v>
      </c>
    </row>
    <row r="89" spans="1:10" ht="32" customHeight="1" x14ac:dyDescent="0.2">
      <c r="A89" s="2" t="s">
        <v>24</v>
      </c>
      <c r="B89" s="2" t="str">
        <f>INDEX(study_periods.csv!$B$2:$B$51,MATCH(A89,study_periods.csv!$A$2:$A$51,0))</f>
        <v>INTERVENTION</v>
      </c>
      <c r="C89" s="2">
        <v>1</v>
      </c>
      <c r="D89" s="2">
        <v>4</v>
      </c>
      <c r="E89" s="2">
        <f>COUNTIFS(sessions.csv!$A$2:$A$10135,A89,sessions.csv!$D$2:$D$10135,C89,sessions.csv!$E$2:$E$10135,D89)</f>
        <v>4</v>
      </c>
      <c r="F89" s="2">
        <f>COUNTIFS(sessions.csv!$A$2:$A$10135,A89,sessions.csv!$D$2:$D$10135,C89,sessions.csv!$E$2:$E$10135,D89,sessions.csv!$N$2:$N$10135,"RELIABLE")</f>
        <v>4</v>
      </c>
      <c r="G89" s="3">
        <f>SUMIFS(sessions.csv!$H$2:$H$10135,sessions.csv!$A$2:$A$10135,A89,sessions.csv!$D$2:$D$10135,C89,sessions.csv!$E$2:$E$10135,D89)/60000</f>
        <v>42.617766666666668</v>
      </c>
      <c r="H89" s="3">
        <f>IF(E89=0,"",AVERAGEIFS(sessions.csv!$J$2:$J$10135,sessions.csv!$A$2:$A$10135,A89,sessions.csv!$D$2:$D$10135,C89,sessions.csv!$E$2:$E$10135,D89)/1000)</f>
        <v>7.6580000000000004</v>
      </c>
      <c r="I89" s="3">
        <f>IF(F89=0,"",AVERAGEIFS(sessions.csv!$O$2:$O$10135,sessions.csv!$A$2:$A$10135,A89,sessions.csv!$D$2:$D$10135,C89,sessions.csv!$E$2:$E$10135,D89,sessions.csv!$N$2:$N$10135,"RELIABLE"))</f>
        <v>32.917499999999997</v>
      </c>
      <c r="J89" s="3">
        <f>IF(F89=0,"",AVERAGEIFS(sessions.csv!$L$2:$L$10135,sessions.csv!$A$2:$A$10135,A89,sessions.csv!$D$2:$D$10135,C89,sessions.csv!$E$2:$E$10135,D89,sessions.csv!$N$2:$N$10135,"RELIABLE"))</f>
        <v>46.887500000000003</v>
      </c>
    </row>
    <row r="90" spans="1:10" ht="32" customHeight="1" x14ac:dyDescent="0.2">
      <c r="A90" s="2" t="s">
        <v>24</v>
      </c>
      <c r="B90" s="2" t="str">
        <f>INDEX(study_periods.csv!$B$2:$B$51,MATCH(A90,study_periods.csv!$A$2:$A$51,0))</f>
        <v>INTERVENTION</v>
      </c>
      <c r="C90" s="2">
        <v>1</v>
      </c>
      <c r="D90" s="2">
        <v>5</v>
      </c>
      <c r="E90" s="2">
        <f>COUNTIFS(sessions.csv!$A$2:$A$10135,A90,sessions.csv!$D$2:$D$10135,C90,sessions.csv!$E$2:$E$10135,D90)</f>
        <v>5</v>
      </c>
      <c r="F90" s="2">
        <f>COUNTIFS(sessions.csv!$A$2:$A$10135,A90,sessions.csv!$D$2:$D$10135,C90,sessions.csv!$E$2:$E$10135,D90,sessions.csv!$N$2:$N$10135,"RELIABLE")</f>
        <v>4</v>
      </c>
      <c r="G90" s="3">
        <f>SUMIFS(sessions.csv!$H$2:$H$10135,sessions.csv!$A$2:$A$10135,A90,sessions.csv!$D$2:$D$10135,C90,sessions.csv!$E$2:$E$10135,D90)/60000</f>
        <v>71.159116666666662</v>
      </c>
      <c r="H90" s="3">
        <f>IF(E90=0,"",AVERAGEIFS(sessions.csv!$J$2:$J$10135,sessions.csv!$A$2:$A$10135,A90,sessions.csv!$D$2:$D$10135,C90,sessions.csv!$E$2:$E$10135,D90)/1000)</f>
        <v>6.6429999999999998</v>
      </c>
      <c r="I90" s="3">
        <f>IF(F90=0,"",AVERAGEIFS(sessions.csv!$O$2:$O$10135,sessions.csv!$A$2:$A$10135,A90,sessions.csv!$D$2:$D$10135,C90,sessions.csv!$E$2:$E$10135,D90,sessions.csv!$N$2:$N$10135,"RELIABLE"))</f>
        <v>29.6525</v>
      </c>
      <c r="J90" s="3">
        <f>IF(F90=0,"",AVERAGEIFS(sessions.csv!$L$2:$L$10135,sessions.csv!$A$2:$A$10135,A90,sessions.csv!$D$2:$D$10135,C90,sessions.csv!$E$2:$E$10135,D90,sessions.csv!$N$2:$N$10135,"RELIABLE"))</f>
        <v>46.785000000000004</v>
      </c>
    </row>
    <row r="91" spans="1:10" ht="32" customHeight="1" x14ac:dyDescent="0.2">
      <c r="A91" s="2" t="s">
        <v>24</v>
      </c>
      <c r="B91" s="2" t="str">
        <f>INDEX(study_periods.csv!$B$2:$B$51,MATCH(A91,study_periods.csv!$A$2:$A$51,0))</f>
        <v>INTERVENTION</v>
      </c>
      <c r="C91" s="2">
        <v>1</v>
      </c>
      <c r="D91" s="2">
        <v>6</v>
      </c>
      <c r="E91" s="2">
        <f>COUNTIFS(sessions.csv!$A$2:$A$10135,A91,sessions.csv!$D$2:$D$10135,C91,sessions.csv!$E$2:$E$10135,D91)</f>
        <v>6</v>
      </c>
      <c r="F91" s="2">
        <f>COUNTIFS(sessions.csv!$A$2:$A$10135,A91,sessions.csv!$D$2:$D$10135,C91,sessions.csv!$E$2:$E$10135,D91,sessions.csv!$N$2:$N$10135,"RELIABLE")</f>
        <v>6</v>
      </c>
      <c r="G91" s="3">
        <f>SUMIFS(sessions.csv!$H$2:$H$10135,sessions.csv!$A$2:$A$10135,A91,sessions.csv!$D$2:$D$10135,C91,sessions.csv!$E$2:$E$10135,D91)/60000</f>
        <v>91.26466666666667</v>
      </c>
      <c r="H91" s="3">
        <f>IF(E91=0,"",AVERAGEIFS(sessions.csv!$J$2:$J$10135,sessions.csv!$A$2:$A$10135,A91,sessions.csv!$D$2:$D$10135,C91,sessions.csv!$E$2:$E$10135,D91)/1000)</f>
        <v>7.2058333333333326</v>
      </c>
      <c r="I91" s="3">
        <f>IF(F91=0,"",AVERAGEIFS(sessions.csv!$O$2:$O$10135,sessions.csv!$A$2:$A$10135,A91,sessions.csv!$D$2:$D$10135,C91,sessions.csv!$E$2:$E$10135,D91,sessions.csv!$N$2:$N$10135,"RELIABLE"))</f>
        <v>32.125</v>
      </c>
      <c r="J91" s="3">
        <f>IF(F91=0,"",AVERAGEIFS(sessions.csv!$L$2:$L$10135,sessions.csv!$A$2:$A$10135,A91,sessions.csv!$D$2:$D$10135,C91,sessions.csv!$E$2:$E$10135,D91,sessions.csv!$N$2:$N$10135,"RELIABLE"))</f>
        <v>48.988333333333337</v>
      </c>
    </row>
    <row r="92" spans="1:10" ht="32" customHeight="1" x14ac:dyDescent="0.2">
      <c r="A92" s="2" t="s">
        <v>24</v>
      </c>
      <c r="B92" s="2" t="str">
        <f>INDEX(study_periods.csv!$B$2:$B$51,MATCH(A92,study_periods.csv!$A$2:$A$51,0))</f>
        <v>INTERVENTION</v>
      </c>
      <c r="C92" s="2">
        <v>1</v>
      </c>
      <c r="D92" s="2">
        <v>7</v>
      </c>
      <c r="E92" s="2">
        <f>COUNTIFS(sessions.csv!$A$2:$A$10135,A92,sessions.csv!$D$2:$D$10135,C92,sessions.csv!$E$2:$E$10135,D92)</f>
        <v>7</v>
      </c>
      <c r="F92" s="2">
        <f>COUNTIFS(sessions.csv!$A$2:$A$10135,A92,sessions.csv!$D$2:$D$10135,C92,sessions.csv!$E$2:$E$10135,D92,sessions.csv!$N$2:$N$10135,"RELIABLE")</f>
        <v>6</v>
      </c>
      <c r="G92" s="3">
        <f>SUMIFS(sessions.csv!$H$2:$H$10135,sessions.csv!$A$2:$A$10135,A92,sessions.csv!$D$2:$D$10135,C92,sessions.csv!$E$2:$E$10135,D92)/60000</f>
        <v>107.43118333333334</v>
      </c>
      <c r="H92" s="3">
        <f>IF(E92=0,"",AVERAGEIFS(sessions.csv!$J$2:$J$10135,sessions.csv!$A$2:$A$10135,A92,sessions.csv!$D$2:$D$10135,C92,sessions.csv!$E$2:$E$10135,D92)/1000)</f>
        <v>6.9174285714285713</v>
      </c>
      <c r="I92" s="3">
        <f>IF(F92=0,"",AVERAGEIFS(sessions.csv!$O$2:$O$10135,sessions.csv!$A$2:$A$10135,A92,sessions.csv!$D$2:$D$10135,C92,sessions.csv!$E$2:$E$10135,D92,sessions.csv!$N$2:$N$10135,"RELIABLE"))</f>
        <v>29.019999999999996</v>
      </c>
      <c r="J92" s="3">
        <f>IF(F92=0,"",AVERAGEIFS(sessions.csv!$L$2:$L$10135,sessions.csv!$A$2:$A$10135,A92,sessions.csv!$D$2:$D$10135,C92,sessions.csv!$E$2:$E$10135,D92,sessions.csv!$N$2:$N$10135,"RELIABLE"))</f>
        <v>48.150000000000006</v>
      </c>
    </row>
    <row r="93" spans="1:10" ht="32" customHeight="1" x14ac:dyDescent="0.2">
      <c r="A93" s="2" t="s">
        <v>24</v>
      </c>
      <c r="B93" s="2" t="str">
        <f>INDEX(study_periods.csv!$B$2:$B$51,MATCH(A93,study_periods.csv!$A$2:$A$51,0))</f>
        <v>INTERVENTION</v>
      </c>
      <c r="C93" s="2">
        <v>2</v>
      </c>
      <c r="D93" s="2">
        <v>1</v>
      </c>
      <c r="E93" s="2">
        <f>COUNTIFS(sessions.csv!$A$2:$A$10135,A93,sessions.csv!$D$2:$D$10135,C93,sessions.csv!$E$2:$E$10135,D93)</f>
        <v>5</v>
      </c>
      <c r="F93" s="2">
        <f>COUNTIFS(sessions.csv!$A$2:$A$10135,A93,sessions.csv!$D$2:$D$10135,C93,sessions.csv!$E$2:$E$10135,D93,sessions.csv!$N$2:$N$10135,"RELIABLE")</f>
        <v>4</v>
      </c>
      <c r="G93" s="3">
        <f>SUMIFS(sessions.csv!$H$2:$H$10135,sessions.csv!$A$2:$A$10135,A93,sessions.csv!$D$2:$D$10135,C93,sessions.csv!$E$2:$E$10135,D93)/60000</f>
        <v>59.32288333333333</v>
      </c>
      <c r="H93" s="3">
        <f>IF(E93=0,"",AVERAGEIFS(sessions.csv!$J$2:$J$10135,sessions.csv!$A$2:$A$10135,A93,sessions.csv!$D$2:$D$10135,C93,sessions.csv!$E$2:$E$10135,D93)/1000)</f>
        <v>7.3556000000000008</v>
      </c>
      <c r="I93" s="3">
        <f>IF(F93=0,"",AVERAGEIFS(sessions.csv!$O$2:$O$10135,sessions.csv!$A$2:$A$10135,A93,sessions.csv!$D$2:$D$10135,C93,sessions.csv!$E$2:$E$10135,D93,sessions.csv!$N$2:$N$10135,"RELIABLE"))</f>
        <v>31.7075</v>
      </c>
      <c r="J93" s="3">
        <f>IF(F93=0,"",AVERAGEIFS(sessions.csv!$L$2:$L$10135,sessions.csv!$A$2:$A$10135,A93,sessions.csv!$D$2:$D$10135,C93,sessions.csv!$E$2:$E$10135,D93,sessions.csv!$N$2:$N$10135,"RELIABLE"))</f>
        <v>47.602499999999999</v>
      </c>
    </row>
    <row r="94" spans="1:10" ht="32" customHeight="1" x14ac:dyDescent="0.2">
      <c r="A94" s="2" t="s">
        <v>24</v>
      </c>
      <c r="B94" s="2" t="str">
        <f>INDEX(study_periods.csv!$B$2:$B$51,MATCH(A94,study_periods.csv!$A$2:$A$51,0))</f>
        <v>INTERVENTION</v>
      </c>
      <c r="C94" s="2">
        <v>2</v>
      </c>
      <c r="D94" s="2">
        <v>2</v>
      </c>
      <c r="E94" s="2">
        <f>COUNTIFS(sessions.csv!$A$2:$A$10135,A94,sessions.csv!$D$2:$D$10135,C94,sessions.csv!$E$2:$E$10135,D94)</f>
        <v>4</v>
      </c>
      <c r="F94" s="2">
        <f>COUNTIFS(sessions.csv!$A$2:$A$10135,A94,sessions.csv!$D$2:$D$10135,C94,sessions.csv!$E$2:$E$10135,D94,sessions.csv!$N$2:$N$10135,"RELIABLE")</f>
        <v>4</v>
      </c>
      <c r="G94" s="3">
        <f>SUMIFS(sessions.csv!$H$2:$H$10135,sessions.csv!$A$2:$A$10135,A94,sessions.csv!$D$2:$D$10135,C94,sessions.csv!$E$2:$E$10135,D94)/60000</f>
        <v>44.823416666666667</v>
      </c>
      <c r="H94" s="3">
        <f>IF(E94=0,"",AVERAGEIFS(sessions.csv!$J$2:$J$10135,sessions.csv!$A$2:$A$10135,A94,sessions.csv!$D$2:$D$10135,C94,sessions.csv!$E$2:$E$10135,D94)/1000)</f>
        <v>6.8784999999999998</v>
      </c>
      <c r="I94" s="3">
        <f>IF(F94=0,"",AVERAGEIFS(sessions.csv!$O$2:$O$10135,sessions.csv!$A$2:$A$10135,A94,sessions.csv!$D$2:$D$10135,C94,sessions.csv!$E$2:$E$10135,D94,sessions.csv!$N$2:$N$10135,"RELIABLE"))</f>
        <v>25.449999999999996</v>
      </c>
      <c r="J94" s="3">
        <f>IF(F94=0,"",AVERAGEIFS(sessions.csv!$L$2:$L$10135,sessions.csv!$A$2:$A$10135,A94,sessions.csv!$D$2:$D$10135,C94,sessions.csv!$E$2:$E$10135,D94,sessions.csv!$N$2:$N$10135,"RELIABLE"))</f>
        <v>43.137500000000003</v>
      </c>
    </row>
    <row r="95" spans="1:10" ht="32" customHeight="1" x14ac:dyDescent="0.2">
      <c r="A95" s="2" t="s">
        <v>24</v>
      </c>
      <c r="B95" s="2" t="str">
        <f>INDEX(study_periods.csv!$B$2:$B$51,MATCH(A95,study_periods.csv!$A$2:$A$51,0))</f>
        <v>INTERVENTION</v>
      </c>
      <c r="C95" s="2">
        <v>2</v>
      </c>
      <c r="D95" s="2">
        <v>3</v>
      </c>
      <c r="E95" s="2">
        <f>COUNTIFS(sessions.csv!$A$2:$A$10135,A95,sessions.csv!$D$2:$D$10135,C95,sessions.csv!$E$2:$E$10135,D95)</f>
        <v>5</v>
      </c>
      <c r="F95" s="2">
        <f>COUNTIFS(sessions.csv!$A$2:$A$10135,A95,sessions.csv!$D$2:$D$10135,C95,sessions.csv!$E$2:$E$10135,D95,sessions.csv!$N$2:$N$10135,"RELIABLE")</f>
        <v>4</v>
      </c>
      <c r="G95" s="3">
        <f>SUMIFS(sessions.csv!$H$2:$H$10135,sessions.csv!$A$2:$A$10135,A95,sessions.csv!$D$2:$D$10135,C95,sessions.csv!$E$2:$E$10135,D95)/60000</f>
        <v>76.636133333333333</v>
      </c>
      <c r="H95" s="3">
        <f>IF(E95=0,"",AVERAGEIFS(sessions.csv!$J$2:$J$10135,sessions.csv!$A$2:$A$10135,A95,sessions.csv!$D$2:$D$10135,C95,sessions.csv!$E$2:$E$10135,D95)/1000)</f>
        <v>7.3231999999999999</v>
      </c>
      <c r="I95" s="3">
        <f>IF(F95=0,"",AVERAGEIFS(sessions.csv!$O$2:$O$10135,sessions.csv!$A$2:$A$10135,A95,sessions.csv!$D$2:$D$10135,C95,sessions.csv!$E$2:$E$10135,D95,sessions.csv!$N$2:$N$10135,"RELIABLE"))</f>
        <v>33.454999999999998</v>
      </c>
      <c r="J95" s="3">
        <f>IF(F95=0,"",AVERAGEIFS(sessions.csv!$L$2:$L$10135,sessions.csv!$A$2:$A$10135,A95,sessions.csv!$D$2:$D$10135,C95,sessions.csv!$E$2:$E$10135,D95,sessions.csv!$N$2:$N$10135,"RELIABLE"))</f>
        <v>50.28</v>
      </c>
    </row>
    <row r="96" spans="1:10" ht="32" customHeight="1" x14ac:dyDescent="0.2">
      <c r="A96" s="2" t="s">
        <v>24</v>
      </c>
      <c r="B96" s="2" t="str">
        <f>INDEX(study_periods.csv!$B$2:$B$51,MATCH(A96,study_periods.csv!$A$2:$A$51,0))</f>
        <v>INTERVENTION</v>
      </c>
      <c r="C96" s="2">
        <v>2</v>
      </c>
      <c r="D96" s="2">
        <v>4</v>
      </c>
      <c r="E96" s="2">
        <f>COUNTIFS(sessions.csv!$A$2:$A$10135,A96,sessions.csv!$D$2:$D$10135,C96,sessions.csv!$E$2:$E$10135,D96)</f>
        <v>4</v>
      </c>
      <c r="F96" s="2">
        <f>COUNTIFS(sessions.csv!$A$2:$A$10135,A96,sessions.csv!$D$2:$D$10135,C96,sessions.csv!$E$2:$E$10135,D96,sessions.csv!$N$2:$N$10135,"RELIABLE")</f>
        <v>4</v>
      </c>
      <c r="G96" s="3">
        <f>SUMIFS(sessions.csv!$H$2:$H$10135,sessions.csv!$A$2:$A$10135,A96,sessions.csv!$D$2:$D$10135,C96,sessions.csv!$E$2:$E$10135,D96)/60000</f>
        <v>51.25483333333333</v>
      </c>
      <c r="H96" s="3">
        <f>IF(E96=0,"",AVERAGEIFS(sessions.csv!$J$2:$J$10135,sessions.csv!$A$2:$A$10135,A96,sessions.csv!$D$2:$D$10135,C96,sessions.csv!$E$2:$E$10135,D96)/1000)</f>
        <v>7.6032500000000001</v>
      </c>
      <c r="I96" s="3">
        <f>IF(F96=0,"",AVERAGEIFS(sessions.csv!$O$2:$O$10135,sessions.csv!$A$2:$A$10135,A96,sessions.csv!$D$2:$D$10135,C96,sessions.csv!$E$2:$E$10135,D96,sessions.csv!$N$2:$N$10135,"RELIABLE"))</f>
        <v>26.127499999999998</v>
      </c>
      <c r="J96" s="3">
        <f>IF(F96=0,"",AVERAGEIFS(sessions.csv!$L$2:$L$10135,sessions.csv!$A$2:$A$10135,A96,sessions.csv!$D$2:$D$10135,C96,sessions.csv!$E$2:$E$10135,D96,sessions.csv!$N$2:$N$10135,"RELIABLE"))</f>
        <v>45.31</v>
      </c>
    </row>
    <row r="97" spans="1:10" ht="32" customHeight="1" x14ac:dyDescent="0.2">
      <c r="A97" s="2" t="s">
        <v>24</v>
      </c>
      <c r="B97" s="2" t="str">
        <f>INDEX(study_periods.csv!$B$2:$B$51,MATCH(A97,study_periods.csv!$A$2:$A$51,0))</f>
        <v>INTERVENTION</v>
      </c>
      <c r="C97" s="2">
        <v>2</v>
      </c>
      <c r="D97" s="2">
        <v>5</v>
      </c>
      <c r="E97" s="2">
        <f>COUNTIFS(sessions.csv!$A$2:$A$10135,A97,sessions.csv!$D$2:$D$10135,C97,sessions.csv!$E$2:$E$10135,D97)</f>
        <v>5</v>
      </c>
      <c r="F97" s="2">
        <f>COUNTIFS(sessions.csv!$A$2:$A$10135,A97,sessions.csv!$D$2:$D$10135,C97,sessions.csv!$E$2:$E$10135,D97,sessions.csv!$N$2:$N$10135,"RELIABLE")</f>
        <v>5</v>
      </c>
      <c r="G97" s="3">
        <f>SUMIFS(sessions.csv!$H$2:$H$10135,sessions.csv!$A$2:$A$10135,A97,sessions.csv!$D$2:$D$10135,C97,sessions.csv!$E$2:$E$10135,D97)/60000</f>
        <v>65.508833333333328</v>
      </c>
      <c r="H97" s="3">
        <f>IF(E97=0,"",AVERAGEIFS(sessions.csv!$J$2:$J$10135,sessions.csv!$A$2:$A$10135,A97,sessions.csv!$D$2:$D$10135,C97,sessions.csv!$E$2:$E$10135,D97)/1000)</f>
        <v>8.3109999999999999</v>
      </c>
      <c r="I97" s="3">
        <f>IF(F97=0,"",AVERAGEIFS(sessions.csv!$O$2:$O$10135,sessions.csv!$A$2:$A$10135,A97,sessions.csv!$D$2:$D$10135,C97,sessions.csv!$E$2:$E$10135,D97,sessions.csv!$N$2:$N$10135,"RELIABLE"))</f>
        <v>33.358000000000004</v>
      </c>
      <c r="J97" s="3">
        <f>IF(F97=0,"",AVERAGEIFS(sessions.csv!$L$2:$L$10135,sessions.csv!$A$2:$A$10135,A97,sessions.csv!$D$2:$D$10135,C97,sessions.csv!$E$2:$E$10135,D97,sessions.csv!$N$2:$N$10135,"RELIABLE"))</f>
        <v>49.418000000000006</v>
      </c>
    </row>
    <row r="98" spans="1:10" ht="32" customHeight="1" x14ac:dyDescent="0.2">
      <c r="A98" s="2" t="s">
        <v>24</v>
      </c>
      <c r="B98" s="2" t="str">
        <f>INDEX(study_periods.csv!$B$2:$B$51,MATCH(A98,study_periods.csv!$A$2:$A$51,0))</f>
        <v>INTERVENTION</v>
      </c>
      <c r="C98" s="2">
        <v>2</v>
      </c>
      <c r="D98" s="2">
        <v>6</v>
      </c>
      <c r="E98" s="2">
        <f>COUNTIFS(sessions.csv!$A$2:$A$10135,A98,sessions.csv!$D$2:$D$10135,C98,sessions.csv!$E$2:$E$10135,D98)</f>
        <v>6</v>
      </c>
      <c r="F98" s="2">
        <f>COUNTIFS(sessions.csv!$A$2:$A$10135,A98,sessions.csv!$D$2:$D$10135,C98,sessions.csv!$E$2:$E$10135,D98,sessions.csv!$N$2:$N$10135,"RELIABLE")</f>
        <v>4</v>
      </c>
      <c r="G98" s="3">
        <f>SUMIFS(sessions.csv!$H$2:$H$10135,sessions.csv!$A$2:$A$10135,A98,sessions.csv!$D$2:$D$10135,C98,sessions.csv!$E$2:$E$10135,D98)/60000</f>
        <v>68.464716666666661</v>
      </c>
      <c r="H98" s="3">
        <f>IF(E98=0,"",AVERAGEIFS(sessions.csv!$J$2:$J$10135,sessions.csv!$A$2:$A$10135,A98,sessions.csv!$D$2:$D$10135,C98,sessions.csv!$E$2:$E$10135,D98)/1000)</f>
        <v>7.2725</v>
      </c>
      <c r="I98" s="3">
        <f>IF(F98=0,"",AVERAGEIFS(sessions.csv!$O$2:$O$10135,sessions.csv!$A$2:$A$10135,A98,sessions.csv!$D$2:$D$10135,C98,sessions.csv!$E$2:$E$10135,D98,sessions.csv!$N$2:$N$10135,"RELIABLE"))</f>
        <v>32.424999999999997</v>
      </c>
      <c r="J98" s="3">
        <f>IF(F98=0,"",AVERAGEIFS(sessions.csv!$L$2:$L$10135,sessions.csv!$A$2:$A$10135,A98,sessions.csv!$D$2:$D$10135,C98,sessions.csv!$E$2:$E$10135,D98,sessions.csv!$N$2:$N$10135,"RELIABLE"))</f>
        <v>46.632500000000007</v>
      </c>
    </row>
    <row r="99" spans="1:10" ht="32" customHeight="1" x14ac:dyDescent="0.2">
      <c r="A99" s="2" t="s">
        <v>24</v>
      </c>
      <c r="B99" s="2" t="str">
        <f>INDEX(study_periods.csv!$B$2:$B$51,MATCH(A99,study_periods.csv!$A$2:$A$51,0))</f>
        <v>INTERVENTION</v>
      </c>
      <c r="C99" s="2">
        <v>2</v>
      </c>
      <c r="D99" s="2">
        <v>7</v>
      </c>
      <c r="E99" s="2">
        <f>COUNTIFS(sessions.csv!$A$2:$A$10135,A99,sessions.csv!$D$2:$D$10135,C99,sessions.csv!$E$2:$E$10135,D99)</f>
        <v>7</v>
      </c>
      <c r="F99" s="2">
        <f>COUNTIFS(sessions.csv!$A$2:$A$10135,A99,sessions.csv!$D$2:$D$10135,C99,sessions.csv!$E$2:$E$10135,D99,sessions.csv!$N$2:$N$10135,"RELIABLE")</f>
        <v>6</v>
      </c>
      <c r="G99" s="3">
        <f>SUMIFS(sessions.csv!$H$2:$H$10135,sessions.csv!$A$2:$A$10135,A99,sessions.csv!$D$2:$D$10135,C99,sessions.csv!$E$2:$E$10135,D99)/60000</f>
        <v>98.520716666666672</v>
      </c>
      <c r="H99" s="3">
        <f>IF(E99=0,"",AVERAGEIFS(sessions.csv!$J$2:$J$10135,sessions.csv!$A$2:$A$10135,A99,sessions.csv!$D$2:$D$10135,C99,sessions.csv!$E$2:$E$10135,D99)/1000)</f>
        <v>6.346857142857143</v>
      </c>
      <c r="I99" s="3">
        <f>IF(F99=0,"",AVERAGEIFS(sessions.csv!$O$2:$O$10135,sessions.csv!$A$2:$A$10135,A99,sessions.csv!$D$2:$D$10135,C99,sessions.csv!$E$2:$E$10135,D99,sessions.csv!$N$2:$N$10135,"RELIABLE"))</f>
        <v>28.716666666666665</v>
      </c>
      <c r="J99" s="3">
        <f>IF(F99=0,"",AVERAGEIFS(sessions.csv!$L$2:$L$10135,sessions.csv!$A$2:$A$10135,A99,sessions.csv!$D$2:$D$10135,C99,sessions.csv!$E$2:$E$10135,D99,sessions.csv!$N$2:$N$10135,"RELIABLE"))</f>
        <v>45.541666666666664</v>
      </c>
    </row>
    <row r="100" spans="1:10" ht="16" customHeight="1" x14ac:dyDescent="0.2">
      <c r="A100" s="2" t="s">
        <v>25</v>
      </c>
      <c r="B100" s="2" t="str">
        <f>INDEX(study_periods.csv!$B$2:$B$51,MATCH(A100,study_periods.csv!$A$2:$A$51,0))</f>
        <v>CONTROL</v>
      </c>
      <c r="C100" s="2">
        <v>1</v>
      </c>
      <c r="D100" s="2">
        <v>1</v>
      </c>
      <c r="E100" s="2">
        <f>COUNTIFS(sessions.csv!$A$2:$A$10135,A100,sessions.csv!$D$2:$D$10135,C100,sessions.csv!$E$2:$E$10135,D100)</f>
        <v>6</v>
      </c>
      <c r="F100" s="2">
        <f>COUNTIFS(sessions.csv!$A$2:$A$10135,A100,sessions.csv!$D$2:$D$10135,C100,sessions.csv!$E$2:$E$10135,D100,sessions.csv!$N$2:$N$10135,"RELIABLE")</f>
        <v>5</v>
      </c>
      <c r="G100" s="3">
        <f>SUMIFS(sessions.csv!$H$2:$H$10135,sessions.csv!$A$2:$A$10135,A100,sessions.csv!$D$2:$D$10135,C100,sessions.csv!$E$2:$E$10135,D100)/60000</f>
        <v>86.734399999999994</v>
      </c>
      <c r="H100" s="3">
        <f>IF(E100=0,"",AVERAGEIFS(sessions.csv!$J$2:$J$10135,sessions.csv!$A$2:$A$10135,A100,sessions.csv!$D$2:$D$10135,C100,sessions.csv!$E$2:$E$10135,D100)/1000)</f>
        <v>6.8365</v>
      </c>
      <c r="I100" s="3">
        <f>IF(F100=0,"",AVERAGEIFS(sessions.csv!$O$2:$O$10135,sessions.csv!$A$2:$A$10135,A100,sessions.csv!$D$2:$D$10135,C100,sessions.csv!$E$2:$E$10135,D100,sessions.csv!$N$2:$N$10135,"RELIABLE"))</f>
        <v>31.201999999999998</v>
      </c>
      <c r="J100" s="3">
        <f>IF(F100=0,"",AVERAGEIFS(sessions.csv!$L$2:$L$10135,sessions.csv!$A$2:$A$10135,A100,sessions.csv!$D$2:$D$10135,C100,sessions.csv!$E$2:$E$10135,D100,sessions.csv!$N$2:$N$10135,"RELIABLE"))</f>
        <v>47.552</v>
      </c>
    </row>
    <row r="101" spans="1:10" ht="16" customHeight="1" x14ac:dyDescent="0.2">
      <c r="A101" s="2" t="s">
        <v>25</v>
      </c>
      <c r="B101" s="2" t="str">
        <f>INDEX(study_periods.csv!$B$2:$B$51,MATCH(A101,study_periods.csv!$A$2:$A$51,0))</f>
        <v>CONTROL</v>
      </c>
      <c r="C101" s="2">
        <v>1</v>
      </c>
      <c r="D101" s="2">
        <v>2</v>
      </c>
      <c r="E101" s="2">
        <f>COUNTIFS(sessions.csv!$A$2:$A$10135,A101,sessions.csv!$D$2:$D$10135,C101,sessions.csv!$E$2:$E$10135,D101)</f>
        <v>5</v>
      </c>
      <c r="F101" s="2">
        <f>COUNTIFS(sessions.csv!$A$2:$A$10135,A101,sessions.csv!$D$2:$D$10135,C101,sessions.csv!$E$2:$E$10135,D101,sessions.csv!$N$2:$N$10135,"RELIABLE")</f>
        <v>5</v>
      </c>
      <c r="G101" s="3">
        <f>SUMIFS(sessions.csv!$H$2:$H$10135,sessions.csv!$A$2:$A$10135,A101,sessions.csv!$D$2:$D$10135,C101,sessions.csv!$E$2:$E$10135,D101)/60000</f>
        <v>63.91545</v>
      </c>
      <c r="H101" s="3">
        <f>IF(E101=0,"",AVERAGEIFS(sessions.csv!$J$2:$J$10135,sessions.csv!$A$2:$A$10135,A101,sessions.csv!$D$2:$D$10135,C101,sessions.csv!$E$2:$E$10135,D101)/1000)</f>
        <v>6.7210000000000001</v>
      </c>
      <c r="I101" s="3">
        <f>IF(F101=0,"",AVERAGEIFS(sessions.csv!$O$2:$O$10135,sessions.csv!$A$2:$A$10135,A101,sessions.csv!$D$2:$D$10135,C101,sessions.csv!$E$2:$E$10135,D101,sessions.csv!$N$2:$N$10135,"RELIABLE"))</f>
        <v>32.1</v>
      </c>
      <c r="J101" s="3">
        <f>IF(F101=0,"",AVERAGEIFS(sessions.csv!$L$2:$L$10135,sessions.csv!$A$2:$A$10135,A101,sessions.csv!$D$2:$D$10135,C101,sessions.csv!$E$2:$E$10135,D101,sessions.csv!$N$2:$N$10135,"RELIABLE"))</f>
        <v>46.84</v>
      </c>
    </row>
    <row r="102" spans="1:10" ht="16" customHeight="1" x14ac:dyDescent="0.2">
      <c r="A102" s="2" t="s">
        <v>25</v>
      </c>
      <c r="B102" s="2" t="str">
        <f>INDEX(study_periods.csv!$B$2:$B$51,MATCH(A102,study_periods.csv!$A$2:$A$51,0))</f>
        <v>CONTROL</v>
      </c>
      <c r="C102" s="2">
        <v>1</v>
      </c>
      <c r="D102" s="2">
        <v>3</v>
      </c>
      <c r="E102" s="2">
        <f>COUNTIFS(sessions.csv!$A$2:$A$10135,A102,sessions.csv!$D$2:$D$10135,C102,sessions.csv!$E$2:$E$10135,D102)</f>
        <v>6</v>
      </c>
      <c r="F102" s="2">
        <f>COUNTIFS(sessions.csv!$A$2:$A$10135,A102,sessions.csv!$D$2:$D$10135,C102,sessions.csv!$E$2:$E$10135,D102,sessions.csv!$N$2:$N$10135,"RELIABLE")</f>
        <v>6</v>
      </c>
      <c r="G102" s="3">
        <f>SUMIFS(sessions.csv!$H$2:$H$10135,sessions.csv!$A$2:$A$10135,A102,sessions.csv!$D$2:$D$10135,C102,sessions.csv!$E$2:$E$10135,D102)/60000</f>
        <v>76.018483333333336</v>
      </c>
      <c r="H102" s="3">
        <f>IF(E102=0,"",AVERAGEIFS(sessions.csv!$J$2:$J$10135,sessions.csv!$A$2:$A$10135,A102,sessions.csv!$D$2:$D$10135,C102,sessions.csv!$E$2:$E$10135,D102)/1000)</f>
        <v>5.9471666666666669</v>
      </c>
      <c r="I102" s="3">
        <f>IF(F102=0,"",AVERAGEIFS(sessions.csv!$O$2:$O$10135,sessions.csv!$A$2:$A$10135,A102,sessions.csv!$D$2:$D$10135,C102,sessions.csv!$E$2:$E$10135,D102,sessions.csv!$N$2:$N$10135,"RELIABLE"))</f>
        <v>33.133333333333333</v>
      </c>
      <c r="J102" s="3">
        <f>IF(F102=0,"",AVERAGEIFS(sessions.csv!$L$2:$L$10135,sessions.csv!$A$2:$A$10135,A102,sessions.csv!$D$2:$D$10135,C102,sessions.csv!$E$2:$E$10135,D102,sessions.csv!$N$2:$N$10135,"RELIABLE"))</f>
        <v>46.321666666666665</v>
      </c>
    </row>
    <row r="103" spans="1:10" ht="16" customHeight="1" x14ac:dyDescent="0.2">
      <c r="A103" s="2" t="s">
        <v>25</v>
      </c>
      <c r="B103" s="2" t="str">
        <f>INDEX(study_periods.csv!$B$2:$B$51,MATCH(A103,study_periods.csv!$A$2:$A$51,0))</f>
        <v>CONTROL</v>
      </c>
      <c r="C103" s="2">
        <v>1</v>
      </c>
      <c r="D103" s="2">
        <v>4</v>
      </c>
      <c r="E103" s="2">
        <f>COUNTIFS(sessions.csv!$A$2:$A$10135,A103,sessions.csv!$D$2:$D$10135,C103,sessions.csv!$E$2:$E$10135,D103)</f>
        <v>5</v>
      </c>
      <c r="F103" s="2">
        <f>COUNTIFS(sessions.csv!$A$2:$A$10135,A103,sessions.csv!$D$2:$D$10135,C103,sessions.csv!$E$2:$E$10135,D103,sessions.csv!$N$2:$N$10135,"RELIABLE")</f>
        <v>5</v>
      </c>
      <c r="G103" s="3">
        <f>SUMIFS(sessions.csv!$H$2:$H$10135,sessions.csv!$A$2:$A$10135,A103,sessions.csv!$D$2:$D$10135,C103,sessions.csv!$E$2:$E$10135,D103)/60000</f>
        <v>62.986249999999998</v>
      </c>
      <c r="H103" s="3">
        <f>IF(E103=0,"",AVERAGEIFS(sessions.csv!$J$2:$J$10135,sessions.csv!$A$2:$A$10135,A103,sessions.csv!$D$2:$D$10135,C103,sessions.csv!$E$2:$E$10135,D103)/1000)</f>
        <v>7.4361999999999995</v>
      </c>
      <c r="I103" s="3">
        <f>IF(F103=0,"",AVERAGEIFS(sessions.csv!$O$2:$O$10135,sessions.csv!$A$2:$A$10135,A103,sessions.csv!$D$2:$D$10135,C103,sessions.csv!$E$2:$E$10135,D103,sessions.csv!$N$2:$N$10135,"RELIABLE"))</f>
        <v>31.35</v>
      </c>
      <c r="J103" s="3">
        <f>IF(F103=0,"",AVERAGEIFS(sessions.csv!$L$2:$L$10135,sessions.csv!$A$2:$A$10135,A103,sessions.csv!$D$2:$D$10135,C103,sessions.csv!$E$2:$E$10135,D103,sessions.csv!$N$2:$N$10135,"RELIABLE"))</f>
        <v>47.224000000000004</v>
      </c>
    </row>
    <row r="104" spans="1:10" ht="16" customHeight="1" x14ac:dyDescent="0.2">
      <c r="A104" s="2" t="s">
        <v>25</v>
      </c>
      <c r="B104" s="2" t="str">
        <f>INDEX(study_periods.csv!$B$2:$B$51,MATCH(A104,study_periods.csv!$A$2:$A$51,0))</f>
        <v>CONTROL</v>
      </c>
      <c r="C104" s="2">
        <v>1</v>
      </c>
      <c r="D104" s="2">
        <v>5</v>
      </c>
      <c r="E104" s="2">
        <f>COUNTIFS(sessions.csv!$A$2:$A$10135,A104,sessions.csv!$D$2:$D$10135,C104,sessions.csv!$E$2:$E$10135,D104)</f>
        <v>6</v>
      </c>
      <c r="F104" s="2">
        <f>COUNTIFS(sessions.csv!$A$2:$A$10135,A104,sessions.csv!$D$2:$D$10135,C104,sessions.csv!$E$2:$E$10135,D104,sessions.csv!$N$2:$N$10135,"RELIABLE")</f>
        <v>5</v>
      </c>
      <c r="G104" s="3">
        <f>SUMIFS(sessions.csv!$H$2:$H$10135,sessions.csv!$A$2:$A$10135,A104,sessions.csv!$D$2:$D$10135,C104,sessions.csv!$E$2:$E$10135,D104)/60000</f>
        <v>86.358450000000005</v>
      </c>
      <c r="H104" s="3">
        <f>IF(E104=0,"",AVERAGEIFS(sessions.csv!$J$2:$J$10135,sessions.csv!$A$2:$A$10135,A104,sessions.csv!$D$2:$D$10135,C104,sessions.csv!$E$2:$E$10135,D104)/1000)</f>
        <v>7.5476666666666672</v>
      </c>
      <c r="I104" s="3">
        <f>IF(F104=0,"",AVERAGEIFS(sessions.csv!$O$2:$O$10135,sessions.csv!$A$2:$A$10135,A104,sessions.csv!$D$2:$D$10135,C104,sessions.csv!$E$2:$E$10135,D104,sessions.csv!$N$2:$N$10135,"RELIABLE"))</f>
        <v>26.907999999999998</v>
      </c>
      <c r="J104" s="3">
        <f>IF(F104=0,"",AVERAGEIFS(sessions.csv!$L$2:$L$10135,sessions.csv!$A$2:$A$10135,A104,sessions.csv!$D$2:$D$10135,C104,sessions.csv!$E$2:$E$10135,D104,sessions.csv!$N$2:$N$10135,"RELIABLE"))</f>
        <v>46.589999999999996</v>
      </c>
    </row>
    <row r="105" spans="1:10" ht="16" customHeight="1" x14ac:dyDescent="0.2">
      <c r="A105" s="2" t="s">
        <v>25</v>
      </c>
      <c r="B105" s="2" t="str">
        <f>INDEX(study_periods.csv!$B$2:$B$51,MATCH(A105,study_periods.csv!$A$2:$A$51,0))</f>
        <v>CONTROL</v>
      </c>
      <c r="C105" s="2">
        <v>1</v>
      </c>
      <c r="D105" s="2">
        <v>6</v>
      </c>
      <c r="E105" s="2">
        <f>COUNTIFS(sessions.csv!$A$2:$A$10135,A105,sessions.csv!$D$2:$D$10135,C105,sessions.csv!$E$2:$E$10135,D105)</f>
        <v>7</v>
      </c>
      <c r="F105" s="2">
        <f>COUNTIFS(sessions.csv!$A$2:$A$10135,A105,sessions.csv!$D$2:$D$10135,C105,sessions.csv!$E$2:$E$10135,D105,sessions.csv!$N$2:$N$10135,"RELIABLE")</f>
        <v>5</v>
      </c>
      <c r="G105" s="3">
        <f>SUMIFS(sessions.csv!$H$2:$H$10135,sessions.csv!$A$2:$A$10135,A105,sessions.csv!$D$2:$D$10135,C105,sessions.csv!$E$2:$E$10135,D105)/60000</f>
        <v>99.179383333333334</v>
      </c>
      <c r="H105" s="3">
        <f>IF(E105=0,"",AVERAGEIFS(sessions.csv!$J$2:$J$10135,sessions.csv!$A$2:$A$10135,A105,sessions.csv!$D$2:$D$10135,C105,sessions.csv!$E$2:$E$10135,D105)/1000)</f>
        <v>6.8518571428571429</v>
      </c>
      <c r="I105" s="3">
        <f>IF(F105=0,"",AVERAGEIFS(sessions.csv!$O$2:$O$10135,sessions.csv!$A$2:$A$10135,A105,sessions.csv!$D$2:$D$10135,C105,sessions.csv!$E$2:$E$10135,D105,sessions.csv!$N$2:$N$10135,"RELIABLE"))</f>
        <v>29.96</v>
      </c>
      <c r="J105" s="3">
        <f>IF(F105=0,"",AVERAGEIFS(sessions.csv!$L$2:$L$10135,sessions.csv!$A$2:$A$10135,A105,sessions.csv!$D$2:$D$10135,C105,sessions.csv!$E$2:$E$10135,D105,sessions.csv!$N$2:$N$10135,"RELIABLE"))</f>
        <v>47.042000000000002</v>
      </c>
    </row>
    <row r="106" spans="1:10" ht="16" customHeight="1" x14ac:dyDescent="0.2">
      <c r="A106" s="2" t="s">
        <v>25</v>
      </c>
      <c r="B106" s="2" t="str">
        <f>INDEX(study_periods.csv!$B$2:$B$51,MATCH(A106,study_periods.csv!$A$2:$A$51,0))</f>
        <v>CONTROL</v>
      </c>
      <c r="C106" s="2">
        <v>1</v>
      </c>
      <c r="D106" s="2">
        <v>7</v>
      </c>
      <c r="E106" s="2">
        <f>COUNTIFS(sessions.csv!$A$2:$A$10135,A106,sessions.csv!$D$2:$D$10135,C106,sessions.csv!$E$2:$E$10135,D106)</f>
        <v>8</v>
      </c>
      <c r="F106" s="2">
        <f>COUNTIFS(sessions.csv!$A$2:$A$10135,A106,sessions.csv!$D$2:$D$10135,C106,sessions.csv!$E$2:$E$10135,D106,sessions.csv!$N$2:$N$10135,"RELIABLE")</f>
        <v>8</v>
      </c>
      <c r="G106" s="3">
        <f>SUMIFS(sessions.csv!$H$2:$H$10135,sessions.csv!$A$2:$A$10135,A106,sessions.csv!$D$2:$D$10135,C106,sessions.csv!$E$2:$E$10135,D106)/60000</f>
        <v>108.41863333333333</v>
      </c>
      <c r="H106" s="3">
        <f>IF(E106=0,"",AVERAGEIFS(sessions.csv!$J$2:$J$10135,sessions.csv!$A$2:$A$10135,A106,sessions.csv!$D$2:$D$10135,C106,sessions.csv!$E$2:$E$10135,D106)/1000)</f>
        <v>6.7498750000000003</v>
      </c>
      <c r="I106" s="3">
        <f>IF(F106=0,"",AVERAGEIFS(sessions.csv!$O$2:$O$10135,sessions.csv!$A$2:$A$10135,A106,sessions.csv!$D$2:$D$10135,C106,sessions.csv!$E$2:$E$10135,D106,sessions.csv!$N$2:$N$10135,"RELIABLE"))</f>
        <v>32.746250000000003</v>
      </c>
      <c r="J106" s="3">
        <f>IF(F106=0,"",AVERAGEIFS(sessions.csv!$L$2:$L$10135,sessions.csv!$A$2:$A$10135,A106,sessions.csv!$D$2:$D$10135,C106,sessions.csv!$E$2:$E$10135,D106,sessions.csv!$N$2:$N$10135,"RELIABLE"))</f>
        <v>47.652499999999996</v>
      </c>
    </row>
    <row r="107" spans="1:10" ht="16" customHeight="1" x14ac:dyDescent="0.2">
      <c r="A107" s="2" t="s">
        <v>25</v>
      </c>
      <c r="B107" s="2" t="str">
        <f>INDEX(study_periods.csv!$B$2:$B$51,MATCH(A107,study_periods.csv!$A$2:$A$51,0))</f>
        <v>CONTROL</v>
      </c>
      <c r="C107" s="2">
        <v>2</v>
      </c>
      <c r="D107" s="2">
        <v>1</v>
      </c>
      <c r="E107" s="2">
        <f>COUNTIFS(sessions.csv!$A$2:$A$10135,A107,sessions.csv!$D$2:$D$10135,C107,sessions.csv!$E$2:$E$10135,D107)</f>
        <v>7</v>
      </c>
      <c r="F107" s="2">
        <f>COUNTIFS(sessions.csv!$A$2:$A$10135,A107,sessions.csv!$D$2:$D$10135,C107,sessions.csv!$E$2:$E$10135,D107,sessions.csv!$N$2:$N$10135,"RELIABLE")</f>
        <v>6</v>
      </c>
      <c r="G107" s="3">
        <f>SUMIFS(sessions.csv!$H$2:$H$10135,sessions.csv!$A$2:$A$10135,A107,sessions.csv!$D$2:$D$10135,C107,sessions.csv!$E$2:$E$10135,D107)/60000</f>
        <v>96.31571666666666</v>
      </c>
      <c r="H107" s="3">
        <f>IF(E107=0,"",AVERAGEIFS(sessions.csv!$J$2:$J$10135,sessions.csv!$A$2:$A$10135,A107,sessions.csv!$D$2:$D$10135,C107,sessions.csv!$E$2:$E$10135,D107)/1000)</f>
        <v>7.3288571428571432</v>
      </c>
      <c r="I107" s="3">
        <f>IF(F107=0,"",AVERAGEIFS(sessions.csv!$O$2:$O$10135,sessions.csv!$A$2:$A$10135,A107,sessions.csv!$D$2:$D$10135,C107,sessions.csv!$E$2:$E$10135,D107,sessions.csv!$N$2:$N$10135,"RELIABLE"))</f>
        <v>33.011666666666663</v>
      </c>
      <c r="J107" s="3">
        <f>IF(F107=0,"",AVERAGEIFS(sessions.csv!$L$2:$L$10135,sessions.csv!$A$2:$A$10135,A107,sessions.csv!$D$2:$D$10135,C107,sessions.csv!$E$2:$E$10135,D107,sessions.csv!$N$2:$N$10135,"RELIABLE"))</f>
        <v>48.863333333333337</v>
      </c>
    </row>
    <row r="108" spans="1:10" ht="16" customHeight="1" x14ac:dyDescent="0.2">
      <c r="A108" s="2" t="s">
        <v>25</v>
      </c>
      <c r="B108" s="2" t="str">
        <f>INDEX(study_periods.csv!$B$2:$B$51,MATCH(A108,study_periods.csv!$A$2:$A$51,0))</f>
        <v>CONTROL</v>
      </c>
      <c r="C108" s="2">
        <v>2</v>
      </c>
      <c r="D108" s="2">
        <v>2</v>
      </c>
      <c r="E108" s="2">
        <f>COUNTIFS(sessions.csv!$A$2:$A$10135,A108,sessions.csv!$D$2:$D$10135,C108,sessions.csv!$E$2:$E$10135,D108)</f>
        <v>6</v>
      </c>
      <c r="F108" s="2">
        <f>COUNTIFS(sessions.csv!$A$2:$A$10135,A108,sessions.csv!$D$2:$D$10135,C108,sessions.csv!$E$2:$E$10135,D108,sessions.csv!$N$2:$N$10135,"RELIABLE")</f>
        <v>4</v>
      </c>
      <c r="G108" s="3">
        <f>SUMIFS(sessions.csv!$H$2:$H$10135,sessions.csv!$A$2:$A$10135,A108,sessions.csv!$D$2:$D$10135,C108,sessions.csv!$E$2:$E$10135,D108)/60000</f>
        <v>90.583766666666662</v>
      </c>
      <c r="H108" s="3">
        <f>IF(E108=0,"",AVERAGEIFS(sessions.csv!$J$2:$J$10135,sessions.csv!$A$2:$A$10135,A108,sessions.csv!$D$2:$D$10135,C108,sessions.csv!$E$2:$E$10135,D108)/1000)</f>
        <v>6.8045</v>
      </c>
      <c r="I108" s="3">
        <f>IF(F108=0,"",AVERAGEIFS(sessions.csv!$O$2:$O$10135,sessions.csv!$A$2:$A$10135,A108,sessions.csv!$D$2:$D$10135,C108,sessions.csv!$E$2:$E$10135,D108,sessions.csv!$N$2:$N$10135,"RELIABLE"))</f>
        <v>32.775000000000006</v>
      </c>
      <c r="J108" s="3">
        <f>IF(F108=0,"",AVERAGEIFS(sessions.csv!$L$2:$L$10135,sessions.csv!$A$2:$A$10135,A108,sessions.csv!$D$2:$D$10135,C108,sessions.csv!$E$2:$E$10135,D108,sessions.csv!$N$2:$N$10135,"RELIABLE"))</f>
        <v>48.814999999999998</v>
      </c>
    </row>
    <row r="109" spans="1:10" ht="16" customHeight="1" x14ac:dyDescent="0.2">
      <c r="A109" s="2" t="s">
        <v>25</v>
      </c>
      <c r="B109" s="2" t="str">
        <f>INDEX(study_periods.csv!$B$2:$B$51,MATCH(A109,study_periods.csv!$A$2:$A$51,0))</f>
        <v>CONTROL</v>
      </c>
      <c r="C109" s="2">
        <v>2</v>
      </c>
      <c r="D109" s="2">
        <v>3</v>
      </c>
      <c r="E109" s="2">
        <f>COUNTIFS(sessions.csv!$A$2:$A$10135,A109,sessions.csv!$D$2:$D$10135,C109,sessions.csv!$E$2:$E$10135,D109)</f>
        <v>7</v>
      </c>
      <c r="F109" s="2">
        <f>COUNTIFS(sessions.csv!$A$2:$A$10135,A109,sessions.csv!$D$2:$D$10135,C109,sessions.csv!$E$2:$E$10135,D109,sessions.csv!$N$2:$N$10135,"RELIABLE")</f>
        <v>7</v>
      </c>
      <c r="G109" s="3">
        <f>SUMIFS(sessions.csv!$H$2:$H$10135,sessions.csv!$A$2:$A$10135,A109,sessions.csv!$D$2:$D$10135,C109,sessions.csv!$E$2:$E$10135,D109)/60000</f>
        <v>92.802683333333334</v>
      </c>
      <c r="H109" s="3">
        <f>IF(E109=0,"",AVERAGEIFS(sessions.csv!$J$2:$J$10135,sessions.csv!$A$2:$A$10135,A109,sessions.csv!$D$2:$D$10135,C109,sessions.csv!$E$2:$E$10135,D109)/1000)</f>
        <v>7.254142857142857</v>
      </c>
      <c r="I109" s="3">
        <f>IF(F109=0,"",AVERAGEIFS(sessions.csv!$O$2:$O$10135,sessions.csv!$A$2:$A$10135,A109,sessions.csv!$D$2:$D$10135,C109,sessions.csv!$E$2:$E$10135,D109,sessions.csv!$N$2:$N$10135,"RELIABLE"))</f>
        <v>34.734285714285711</v>
      </c>
      <c r="J109" s="3">
        <f>IF(F109=0,"",AVERAGEIFS(sessions.csv!$L$2:$L$10135,sessions.csv!$A$2:$A$10135,A109,sessions.csv!$D$2:$D$10135,C109,sessions.csv!$E$2:$E$10135,D109,sessions.csv!$N$2:$N$10135,"RELIABLE"))</f>
        <v>48.894285714285722</v>
      </c>
    </row>
    <row r="110" spans="1:10" ht="16" customHeight="1" x14ac:dyDescent="0.2">
      <c r="A110" s="2" t="s">
        <v>25</v>
      </c>
      <c r="B110" s="2" t="str">
        <f>INDEX(study_periods.csv!$B$2:$B$51,MATCH(A110,study_periods.csv!$A$2:$A$51,0))</f>
        <v>CONTROL</v>
      </c>
      <c r="C110" s="2">
        <v>2</v>
      </c>
      <c r="D110" s="2">
        <v>4</v>
      </c>
      <c r="E110" s="2">
        <f>COUNTIFS(sessions.csv!$A$2:$A$10135,A110,sessions.csv!$D$2:$D$10135,C110,sessions.csv!$E$2:$E$10135,D110)</f>
        <v>6</v>
      </c>
      <c r="F110" s="2">
        <f>COUNTIFS(sessions.csv!$A$2:$A$10135,A110,sessions.csv!$D$2:$D$10135,C110,sessions.csv!$E$2:$E$10135,D110,sessions.csv!$N$2:$N$10135,"RELIABLE")</f>
        <v>6</v>
      </c>
      <c r="G110" s="3">
        <f>SUMIFS(sessions.csv!$H$2:$H$10135,sessions.csv!$A$2:$A$10135,A110,sessions.csv!$D$2:$D$10135,C110,sessions.csv!$E$2:$E$10135,D110)/60000</f>
        <v>81.047333333333327</v>
      </c>
      <c r="H110" s="3">
        <f>IF(E110=0,"",AVERAGEIFS(sessions.csv!$J$2:$J$10135,sessions.csv!$A$2:$A$10135,A110,sessions.csv!$D$2:$D$10135,C110,sessions.csv!$E$2:$E$10135,D110)/1000)</f>
        <v>7.2249999999999996</v>
      </c>
      <c r="I110" s="3">
        <f>IF(F110=0,"",AVERAGEIFS(sessions.csv!$O$2:$O$10135,sessions.csv!$A$2:$A$10135,A110,sessions.csv!$D$2:$D$10135,C110,sessions.csv!$E$2:$E$10135,D110,sessions.csv!$N$2:$N$10135,"RELIABLE"))</f>
        <v>32.248333333333335</v>
      </c>
      <c r="J110" s="3">
        <f>IF(F110=0,"",AVERAGEIFS(sessions.csv!$L$2:$L$10135,sessions.csv!$A$2:$A$10135,A110,sessions.csv!$D$2:$D$10135,C110,sessions.csv!$E$2:$E$10135,D110,sessions.csv!$N$2:$N$10135,"RELIABLE"))</f>
        <v>47.956666666666671</v>
      </c>
    </row>
    <row r="111" spans="1:10" ht="16" customHeight="1" x14ac:dyDescent="0.2">
      <c r="A111" s="2" t="s">
        <v>25</v>
      </c>
      <c r="B111" s="2" t="str">
        <f>INDEX(study_periods.csv!$B$2:$B$51,MATCH(A111,study_periods.csv!$A$2:$A$51,0))</f>
        <v>CONTROL</v>
      </c>
      <c r="C111" s="2">
        <v>2</v>
      </c>
      <c r="D111" s="2">
        <v>5</v>
      </c>
      <c r="E111" s="2">
        <f>COUNTIFS(sessions.csv!$A$2:$A$10135,A111,sessions.csv!$D$2:$D$10135,C111,sessions.csv!$E$2:$E$10135,D111)</f>
        <v>7</v>
      </c>
      <c r="F111" s="2">
        <f>COUNTIFS(sessions.csv!$A$2:$A$10135,A111,sessions.csv!$D$2:$D$10135,C111,sessions.csv!$E$2:$E$10135,D111,sessions.csv!$N$2:$N$10135,"RELIABLE")</f>
        <v>7</v>
      </c>
      <c r="G111" s="3">
        <f>SUMIFS(sessions.csv!$H$2:$H$10135,sessions.csv!$A$2:$A$10135,A111,sessions.csv!$D$2:$D$10135,C111,sessions.csv!$E$2:$E$10135,D111)/60000</f>
        <v>106.9174</v>
      </c>
      <c r="H111" s="3">
        <f>IF(E111=0,"",AVERAGEIFS(sessions.csv!$J$2:$J$10135,sessions.csv!$A$2:$A$10135,A111,sessions.csv!$D$2:$D$10135,C111,sessions.csv!$E$2:$E$10135,D111)/1000)</f>
        <v>7.774571428571428</v>
      </c>
      <c r="I111" s="3">
        <f>IF(F111=0,"",AVERAGEIFS(sessions.csv!$O$2:$O$10135,sessions.csv!$A$2:$A$10135,A111,sessions.csv!$D$2:$D$10135,C111,sessions.csv!$E$2:$E$10135,D111,sessions.csv!$N$2:$N$10135,"RELIABLE"))</f>
        <v>34.234285714285711</v>
      </c>
      <c r="J111" s="3">
        <f>IF(F111=0,"",AVERAGEIFS(sessions.csv!$L$2:$L$10135,sessions.csv!$A$2:$A$10135,A111,sessions.csv!$D$2:$D$10135,C111,sessions.csv!$E$2:$E$10135,D111,sessions.csv!$N$2:$N$10135,"RELIABLE"))</f>
        <v>50.587142857142858</v>
      </c>
    </row>
    <row r="112" spans="1:10" ht="16" customHeight="1" x14ac:dyDescent="0.2">
      <c r="A112" s="2" t="s">
        <v>25</v>
      </c>
      <c r="B112" s="2" t="str">
        <f>INDEX(study_periods.csv!$B$2:$B$51,MATCH(A112,study_periods.csv!$A$2:$A$51,0))</f>
        <v>CONTROL</v>
      </c>
      <c r="C112" s="2">
        <v>2</v>
      </c>
      <c r="D112" s="2">
        <v>6</v>
      </c>
      <c r="E112" s="2">
        <f>COUNTIFS(sessions.csv!$A$2:$A$10135,A112,sessions.csv!$D$2:$D$10135,C112,sessions.csv!$E$2:$E$10135,D112)</f>
        <v>8</v>
      </c>
      <c r="F112" s="2">
        <f>COUNTIFS(sessions.csv!$A$2:$A$10135,A112,sessions.csv!$D$2:$D$10135,C112,sessions.csv!$E$2:$E$10135,D112,sessions.csv!$N$2:$N$10135,"RELIABLE")</f>
        <v>8</v>
      </c>
      <c r="G112" s="3">
        <f>SUMIFS(sessions.csv!$H$2:$H$10135,sessions.csv!$A$2:$A$10135,A112,sessions.csv!$D$2:$D$10135,C112,sessions.csv!$E$2:$E$10135,D112)/60000</f>
        <v>115.18810000000001</v>
      </c>
      <c r="H112" s="3">
        <f>IF(E112=0,"",AVERAGEIFS(sessions.csv!$J$2:$J$10135,sessions.csv!$A$2:$A$10135,A112,sessions.csv!$D$2:$D$10135,C112,sessions.csv!$E$2:$E$10135,D112)/1000)</f>
        <v>7.014875</v>
      </c>
      <c r="I112" s="3">
        <f>IF(F112=0,"",AVERAGEIFS(sessions.csv!$O$2:$O$10135,sessions.csv!$A$2:$A$10135,A112,sessions.csv!$D$2:$D$10135,C112,sessions.csv!$E$2:$E$10135,D112,sessions.csv!$N$2:$N$10135,"RELIABLE"))</f>
        <v>31.956249999999997</v>
      </c>
      <c r="J112" s="3">
        <f>IF(F112=0,"",AVERAGEIFS(sessions.csv!$L$2:$L$10135,sessions.csv!$A$2:$A$10135,A112,sessions.csv!$D$2:$D$10135,C112,sessions.csv!$E$2:$E$10135,D112,sessions.csv!$N$2:$N$10135,"RELIABLE"))</f>
        <v>48.166249999999998</v>
      </c>
    </row>
    <row r="113" spans="1:10" ht="16" customHeight="1" x14ac:dyDescent="0.2">
      <c r="A113" s="2" t="s">
        <v>25</v>
      </c>
      <c r="B113" s="2" t="str">
        <f>INDEX(study_periods.csv!$B$2:$B$51,MATCH(A113,study_periods.csv!$A$2:$A$51,0))</f>
        <v>CONTROL</v>
      </c>
      <c r="C113" s="2">
        <v>2</v>
      </c>
      <c r="D113" s="2">
        <v>7</v>
      </c>
      <c r="E113" s="2">
        <f>COUNTIFS(sessions.csv!$A$2:$A$10135,A113,sessions.csv!$D$2:$D$10135,C113,sessions.csv!$E$2:$E$10135,D113)</f>
        <v>9</v>
      </c>
      <c r="F113" s="2">
        <f>COUNTIFS(sessions.csv!$A$2:$A$10135,A113,sessions.csv!$D$2:$D$10135,C113,sessions.csv!$E$2:$E$10135,D113,sessions.csv!$N$2:$N$10135,"RELIABLE")</f>
        <v>8</v>
      </c>
      <c r="G113" s="3">
        <f>SUMIFS(sessions.csv!$H$2:$H$10135,sessions.csv!$A$2:$A$10135,A113,sessions.csv!$D$2:$D$10135,C113,sessions.csv!$E$2:$E$10135,D113)/60000</f>
        <v>139.16478333333333</v>
      </c>
      <c r="H113" s="3">
        <f>IF(E113=0,"",AVERAGEIFS(sessions.csv!$J$2:$J$10135,sessions.csv!$A$2:$A$10135,A113,sessions.csv!$D$2:$D$10135,C113,sessions.csv!$E$2:$E$10135,D113)/1000)</f>
        <v>7.9162222222222223</v>
      </c>
      <c r="I113" s="3">
        <f>IF(F113=0,"",AVERAGEIFS(sessions.csv!$O$2:$O$10135,sessions.csv!$A$2:$A$10135,A113,sessions.csv!$D$2:$D$10135,C113,sessions.csv!$E$2:$E$10135,D113,sessions.csv!$N$2:$N$10135,"RELIABLE"))</f>
        <v>34.29</v>
      </c>
      <c r="J113" s="3">
        <f>IF(F113=0,"",AVERAGEIFS(sessions.csv!$L$2:$L$10135,sessions.csv!$A$2:$A$10135,A113,sessions.csv!$D$2:$D$10135,C113,sessions.csv!$E$2:$E$10135,D113,sessions.csv!$N$2:$N$10135,"RELIABLE"))</f>
        <v>50.707499999999996</v>
      </c>
    </row>
    <row r="114" spans="1:10" ht="32" customHeight="1" x14ac:dyDescent="0.2">
      <c r="A114" s="2" t="s">
        <v>27</v>
      </c>
      <c r="B114" s="2" t="str">
        <f>INDEX(study_periods.csv!$B$2:$B$51,MATCH(A114,study_periods.csv!$A$2:$A$51,0))</f>
        <v>INTERVENTION</v>
      </c>
      <c r="C114" s="2">
        <v>1</v>
      </c>
      <c r="D114" s="2">
        <v>1</v>
      </c>
      <c r="E114" s="2">
        <f>COUNTIFS(sessions.csv!$A$2:$A$10135,A114,sessions.csv!$D$2:$D$10135,C114,sessions.csv!$E$2:$E$10135,D114)</f>
        <v>1</v>
      </c>
      <c r="F114" s="2">
        <f>COUNTIFS(sessions.csv!$A$2:$A$10135,A114,sessions.csv!$D$2:$D$10135,C114,sessions.csv!$E$2:$E$10135,D114,sessions.csv!$N$2:$N$10135,"RELIABLE")</f>
        <v>0</v>
      </c>
      <c r="G114" s="3">
        <f>SUMIFS(sessions.csv!$H$2:$H$10135,sessions.csv!$A$2:$A$10135,A114,sessions.csv!$D$2:$D$10135,C114,sessions.csv!$E$2:$E$10135,D114)/60000</f>
        <v>12.22555</v>
      </c>
      <c r="H114" s="3">
        <f>IF(E114=0,"",AVERAGEIFS(sessions.csv!$J$2:$J$10135,sessions.csv!$A$2:$A$10135,A114,sessions.csv!$D$2:$D$10135,C114,sessions.csv!$E$2:$E$10135,D114)/1000)</f>
        <v>8.5879999999999992</v>
      </c>
      <c r="I114" s="3" t="str">
        <f>IF(F114=0,"",AVERAGEIFS(sessions.csv!$O$2:$O$10135,sessions.csv!$A$2:$A$10135,A114,sessions.csv!$D$2:$D$10135,C114,sessions.csv!$E$2:$E$10135,D114,sessions.csv!$N$2:$N$10135,"RELIABLE"))</f>
        <v/>
      </c>
      <c r="J114" s="3" t="str">
        <f>IF(F114=0,"",AVERAGEIFS(sessions.csv!$L$2:$L$10135,sessions.csv!$A$2:$A$10135,A114,sessions.csv!$D$2:$D$10135,C114,sessions.csv!$E$2:$E$10135,D114,sessions.csv!$N$2:$N$10135,"RELIABLE"))</f>
        <v/>
      </c>
    </row>
    <row r="115" spans="1:10" ht="32" customHeight="1" x14ac:dyDescent="0.2">
      <c r="A115" s="2" t="s">
        <v>27</v>
      </c>
      <c r="B115" s="2" t="str">
        <f>INDEX(study_periods.csv!$B$2:$B$51,MATCH(A115,study_periods.csv!$A$2:$A$51,0))</f>
        <v>INTERVENTION</v>
      </c>
      <c r="C115" s="2">
        <v>1</v>
      </c>
      <c r="D115" s="2">
        <v>2</v>
      </c>
      <c r="E115" s="2">
        <f>COUNTIFS(sessions.csv!$A$2:$A$10135,A115,sessions.csv!$D$2:$D$10135,C115,sessions.csv!$E$2:$E$10135,D115)</f>
        <v>1</v>
      </c>
      <c r="F115" s="2">
        <f>COUNTIFS(sessions.csv!$A$2:$A$10135,A115,sessions.csv!$D$2:$D$10135,C115,sessions.csv!$E$2:$E$10135,D115,sessions.csv!$N$2:$N$10135,"RELIABLE")</f>
        <v>0</v>
      </c>
      <c r="G115" s="3">
        <f>SUMIFS(sessions.csv!$H$2:$H$10135,sessions.csv!$A$2:$A$10135,A115,sessions.csv!$D$2:$D$10135,C115,sessions.csv!$E$2:$E$10135,D115)/60000</f>
        <v>8.5150833333333331</v>
      </c>
      <c r="H115" s="3">
        <f>IF(E115=0,"",AVERAGEIFS(sessions.csv!$J$2:$J$10135,sessions.csv!$A$2:$A$10135,A115,sessions.csv!$D$2:$D$10135,C115,sessions.csv!$E$2:$E$10135,D115)/1000)</f>
        <v>8.4779999999999998</v>
      </c>
      <c r="I115" s="3" t="str">
        <f>IF(F115=0,"",AVERAGEIFS(sessions.csv!$O$2:$O$10135,sessions.csv!$A$2:$A$10135,A115,sessions.csv!$D$2:$D$10135,C115,sessions.csv!$E$2:$E$10135,D115,sessions.csv!$N$2:$N$10135,"RELIABLE"))</f>
        <v/>
      </c>
      <c r="J115" s="3" t="str">
        <f>IF(F115=0,"",AVERAGEIFS(sessions.csv!$L$2:$L$10135,sessions.csv!$A$2:$A$10135,A115,sessions.csv!$D$2:$D$10135,C115,sessions.csv!$E$2:$E$10135,D115,sessions.csv!$N$2:$N$10135,"RELIABLE"))</f>
        <v/>
      </c>
    </row>
    <row r="116" spans="1:10" ht="32" customHeight="1" x14ac:dyDescent="0.2">
      <c r="A116" s="2" t="s">
        <v>27</v>
      </c>
      <c r="B116" s="2" t="str">
        <f>INDEX(study_periods.csv!$B$2:$B$51,MATCH(A116,study_periods.csv!$A$2:$A$51,0))</f>
        <v>INTERVENTION</v>
      </c>
      <c r="C116" s="2">
        <v>1</v>
      </c>
      <c r="D116" s="2">
        <v>3</v>
      </c>
      <c r="E116" s="2">
        <f>COUNTIFS(sessions.csv!$A$2:$A$10135,A116,sessions.csv!$D$2:$D$10135,C116,sessions.csv!$E$2:$E$10135,D116)</f>
        <v>2</v>
      </c>
      <c r="F116" s="2">
        <f>COUNTIFS(sessions.csv!$A$2:$A$10135,A116,sessions.csv!$D$2:$D$10135,C116,sessions.csv!$E$2:$E$10135,D116,sessions.csv!$N$2:$N$10135,"RELIABLE")</f>
        <v>0</v>
      </c>
      <c r="G116" s="3">
        <f>SUMIFS(sessions.csv!$H$2:$H$10135,sessions.csv!$A$2:$A$10135,A116,sessions.csv!$D$2:$D$10135,C116,sessions.csv!$E$2:$E$10135,D116)/60000</f>
        <v>24.683833333333332</v>
      </c>
      <c r="H116" s="3">
        <f>IF(E116=0,"",AVERAGEIFS(sessions.csv!$J$2:$J$10135,sessions.csv!$A$2:$A$10135,A116,sessions.csv!$D$2:$D$10135,C116,sessions.csv!$E$2:$E$10135,D116)/1000)</f>
        <v>6.3005000000000004</v>
      </c>
      <c r="I116" s="3" t="str">
        <f>IF(F116=0,"",AVERAGEIFS(sessions.csv!$O$2:$O$10135,sessions.csv!$A$2:$A$10135,A116,sessions.csv!$D$2:$D$10135,C116,sessions.csv!$E$2:$E$10135,D116,sessions.csv!$N$2:$N$10135,"RELIABLE"))</f>
        <v/>
      </c>
      <c r="J116" s="3" t="str">
        <f>IF(F116=0,"",AVERAGEIFS(sessions.csv!$L$2:$L$10135,sessions.csv!$A$2:$A$10135,A116,sessions.csv!$D$2:$D$10135,C116,sessions.csv!$E$2:$E$10135,D116,sessions.csv!$N$2:$N$10135,"RELIABLE"))</f>
        <v/>
      </c>
    </row>
    <row r="117" spans="1:10" ht="32" customHeight="1" x14ac:dyDescent="0.2">
      <c r="A117" s="2" t="s">
        <v>27</v>
      </c>
      <c r="B117" s="2" t="str">
        <f>INDEX(study_periods.csv!$B$2:$B$51,MATCH(A117,study_periods.csv!$A$2:$A$51,0))</f>
        <v>INTERVENTION</v>
      </c>
      <c r="C117" s="2">
        <v>1</v>
      </c>
      <c r="D117" s="2">
        <v>4</v>
      </c>
      <c r="E117" s="2">
        <f>COUNTIFS(sessions.csv!$A$2:$A$10135,A117,sessions.csv!$D$2:$D$10135,C117,sessions.csv!$E$2:$E$10135,D117)</f>
        <v>0</v>
      </c>
      <c r="F117" s="2">
        <f>COUNTIFS(sessions.csv!$A$2:$A$10135,A117,sessions.csv!$D$2:$D$10135,C117,sessions.csv!$E$2:$E$10135,D117,sessions.csv!$N$2:$N$10135,"RELIABLE")</f>
        <v>0</v>
      </c>
      <c r="G117" s="3">
        <f>SUMIFS(sessions.csv!$H$2:$H$10135,sessions.csv!$A$2:$A$10135,A117,sessions.csv!$D$2:$D$10135,C117,sessions.csv!$E$2:$E$10135,D117)/60000</f>
        <v>0</v>
      </c>
      <c r="H117" s="3" t="str">
        <f>IF(E117=0,"",AVERAGEIFS(sessions.csv!$J$2:$J$10135,sessions.csv!$A$2:$A$10135,A117,sessions.csv!$D$2:$D$10135,C117,sessions.csv!$E$2:$E$10135,D117)/1000)</f>
        <v/>
      </c>
      <c r="I117" s="3" t="str">
        <f>IF(F117=0,"",AVERAGEIFS(sessions.csv!$O$2:$O$10135,sessions.csv!$A$2:$A$10135,A117,sessions.csv!$D$2:$D$10135,C117,sessions.csv!$E$2:$E$10135,D117,sessions.csv!$N$2:$N$10135,"RELIABLE"))</f>
        <v/>
      </c>
      <c r="J117" s="3" t="str">
        <f>IF(F117=0,"",AVERAGEIFS(sessions.csv!$L$2:$L$10135,sessions.csv!$A$2:$A$10135,A117,sessions.csv!$D$2:$D$10135,C117,sessions.csv!$E$2:$E$10135,D117,sessions.csv!$N$2:$N$10135,"RELIABLE"))</f>
        <v/>
      </c>
    </row>
    <row r="118" spans="1:10" ht="32" customHeight="1" x14ac:dyDescent="0.2">
      <c r="A118" s="2" t="s">
        <v>27</v>
      </c>
      <c r="B118" s="2" t="str">
        <f>INDEX(study_periods.csv!$B$2:$B$51,MATCH(A118,study_periods.csv!$A$2:$A$51,0))</f>
        <v>INTERVENTION</v>
      </c>
      <c r="C118" s="2">
        <v>1</v>
      </c>
      <c r="D118" s="2">
        <v>5</v>
      </c>
      <c r="E118" s="2">
        <f>COUNTIFS(sessions.csv!$A$2:$A$10135,A118,sessions.csv!$D$2:$D$10135,C118,sessions.csv!$E$2:$E$10135,D118)</f>
        <v>0</v>
      </c>
      <c r="F118" s="2">
        <f>COUNTIFS(sessions.csv!$A$2:$A$10135,A118,sessions.csv!$D$2:$D$10135,C118,sessions.csv!$E$2:$E$10135,D118,sessions.csv!$N$2:$N$10135,"RELIABLE")</f>
        <v>0</v>
      </c>
      <c r="G118" s="3">
        <f>SUMIFS(sessions.csv!$H$2:$H$10135,sessions.csv!$A$2:$A$10135,A118,sessions.csv!$D$2:$D$10135,C118,sessions.csv!$E$2:$E$10135,D118)/60000</f>
        <v>0</v>
      </c>
      <c r="H118" s="3" t="str">
        <f>IF(E118=0,"",AVERAGEIFS(sessions.csv!$J$2:$J$10135,sessions.csv!$A$2:$A$10135,A118,sessions.csv!$D$2:$D$10135,C118,sessions.csv!$E$2:$E$10135,D118)/1000)</f>
        <v/>
      </c>
      <c r="I118" s="3" t="str">
        <f>IF(F118=0,"",AVERAGEIFS(sessions.csv!$O$2:$O$10135,sessions.csv!$A$2:$A$10135,A118,sessions.csv!$D$2:$D$10135,C118,sessions.csv!$E$2:$E$10135,D118,sessions.csv!$N$2:$N$10135,"RELIABLE"))</f>
        <v/>
      </c>
      <c r="J118" s="3" t="str">
        <f>IF(F118=0,"",AVERAGEIFS(sessions.csv!$L$2:$L$10135,sessions.csv!$A$2:$A$10135,A118,sessions.csv!$D$2:$D$10135,C118,sessions.csv!$E$2:$E$10135,D118,sessions.csv!$N$2:$N$10135,"RELIABLE"))</f>
        <v/>
      </c>
    </row>
    <row r="119" spans="1:10" ht="32" customHeight="1" x14ac:dyDescent="0.2">
      <c r="A119" s="2" t="s">
        <v>27</v>
      </c>
      <c r="B119" s="2" t="str">
        <f>INDEX(study_periods.csv!$B$2:$B$51,MATCH(A119,study_periods.csv!$A$2:$A$51,0))</f>
        <v>INTERVENTION</v>
      </c>
      <c r="C119" s="2">
        <v>1</v>
      </c>
      <c r="D119" s="2">
        <v>6</v>
      </c>
      <c r="E119" s="2">
        <f>COUNTIFS(sessions.csv!$A$2:$A$10135,A119,sessions.csv!$D$2:$D$10135,C119,sessions.csv!$E$2:$E$10135,D119)</f>
        <v>0</v>
      </c>
      <c r="F119" s="2">
        <f>COUNTIFS(sessions.csv!$A$2:$A$10135,A119,sessions.csv!$D$2:$D$10135,C119,sessions.csv!$E$2:$E$10135,D119,sessions.csv!$N$2:$N$10135,"RELIABLE")</f>
        <v>0</v>
      </c>
      <c r="G119" s="3">
        <f>SUMIFS(sessions.csv!$H$2:$H$10135,sessions.csv!$A$2:$A$10135,A119,sessions.csv!$D$2:$D$10135,C119,sessions.csv!$E$2:$E$10135,D119)/60000</f>
        <v>0</v>
      </c>
      <c r="H119" s="3" t="str">
        <f>IF(E119=0,"",AVERAGEIFS(sessions.csv!$J$2:$J$10135,sessions.csv!$A$2:$A$10135,A119,sessions.csv!$D$2:$D$10135,C119,sessions.csv!$E$2:$E$10135,D119)/1000)</f>
        <v/>
      </c>
      <c r="I119" s="3" t="str">
        <f>IF(F119=0,"",AVERAGEIFS(sessions.csv!$O$2:$O$10135,sessions.csv!$A$2:$A$10135,A119,sessions.csv!$D$2:$D$10135,C119,sessions.csv!$E$2:$E$10135,D119,sessions.csv!$N$2:$N$10135,"RELIABLE"))</f>
        <v/>
      </c>
      <c r="J119" s="3" t="str">
        <f>IF(F119=0,"",AVERAGEIFS(sessions.csv!$L$2:$L$10135,sessions.csv!$A$2:$A$10135,A119,sessions.csv!$D$2:$D$10135,C119,sessions.csv!$E$2:$E$10135,D119,sessions.csv!$N$2:$N$10135,"RELIABLE"))</f>
        <v/>
      </c>
    </row>
    <row r="120" spans="1:10" ht="32" customHeight="1" x14ac:dyDescent="0.2">
      <c r="A120" s="2" t="s">
        <v>27</v>
      </c>
      <c r="B120" s="2" t="str">
        <f>INDEX(study_periods.csv!$B$2:$B$51,MATCH(A120,study_periods.csv!$A$2:$A$51,0))</f>
        <v>INTERVENTION</v>
      </c>
      <c r="C120" s="2">
        <v>1</v>
      </c>
      <c r="D120" s="2">
        <v>7</v>
      </c>
      <c r="E120" s="2">
        <f>COUNTIFS(sessions.csv!$A$2:$A$10135,A120,sessions.csv!$D$2:$D$10135,C120,sessions.csv!$E$2:$E$10135,D120)</f>
        <v>0</v>
      </c>
      <c r="F120" s="2">
        <f>COUNTIFS(sessions.csv!$A$2:$A$10135,A120,sessions.csv!$D$2:$D$10135,C120,sessions.csv!$E$2:$E$10135,D120,sessions.csv!$N$2:$N$10135,"RELIABLE")</f>
        <v>0</v>
      </c>
      <c r="G120" s="3">
        <f>SUMIFS(sessions.csv!$H$2:$H$10135,sessions.csv!$A$2:$A$10135,A120,sessions.csv!$D$2:$D$10135,C120,sessions.csv!$E$2:$E$10135,D120)/60000</f>
        <v>0</v>
      </c>
      <c r="H120" s="3" t="str">
        <f>IF(E120=0,"",AVERAGEIFS(sessions.csv!$J$2:$J$10135,sessions.csv!$A$2:$A$10135,A120,sessions.csv!$D$2:$D$10135,C120,sessions.csv!$E$2:$E$10135,D120)/1000)</f>
        <v/>
      </c>
      <c r="I120" s="3" t="str">
        <f>IF(F120=0,"",AVERAGEIFS(sessions.csv!$O$2:$O$10135,sessions.csv!$A$2:$A$10135,A120,sessions.csv!$D$2:$D$10135,C120,sessions.csv!$E$2:$E$10135,D120,sessions.csv!$N$2:$N$10135,"RELIABLE"))</f>
        <v/>
      </c>
      <c r="J120" s="3" t="str">
        <f>IF(F120=0,"",AVERAGEIFS(sessions.csv!$L$2:$L$10135,sessions.csv!$A$2:$A$10135,A120,sessions.csv!$D$2:$D$10135,C120,sessions.csv!$E$2:$E$10135,D120,sessions.csv!$N$2:$N$10135,"RELIABLE"))</f>
        <v/>
      </c>
    </row>
    <row r="121" spans="1:10" ht="32" customHeight="1" x14ac:dyDescent="0.2">
      <c r="A121" s="2" t="s">
        <v>27</v>
      </c>
      <c r="B121" s="2" t="str">
        <f>INDEX(study_periods.csv!$B$2:$B$51,MATCH(A121,study_periods.csv!$A$2:$A$51,0))</f>
        <v>INTERVENTION</v>
      </c>
      <c r="C121" s="2">
        <v>2</v>
      </c>
      <c r="D121" s="2">
        <v>1</v>
      </c>
      <c r="E121" s="2">
        <f>COUNTIFS(sessions.csv!$A$2:$A$10135,A121,sessions.csv!$D$2:$D$10135,C121,sessions.csv!$E$2:$E$10135,D121)</f>
        <v>5</v>
      </c>
      <c r="F121" s="2">
        <f>COUNTIFS(sessions.csv!$A$2:$A$10135,A121,sessions.csv!$D$2:$D$10135,C121,sessions.csv!$E$2:$E$10135,D121,sessions.csv!$N$2:$N$10135,"RELIABLE")</f>
        <v>4</v>
      </c>
      <c r="G121" s="3">
        <f>SUMIFS(sessions.csv!$H$2:$H$10135,sessions.csv!$A$2:$A$10135,A121,sessions.csv!$D$2:$D$10135,C121,sessions.csv!$E$2:$E$10135,D121)/60000</f>
        <v>55.185716666666664</v>
      </c>
      <c r="H121" s="3">
        <f>IF(E121=0,"",AVERAGEIFS(sessions.csv!$J$2:$J$10135,sessions.csv!$A$2:$A$10135,A121,sessions.csv!$D$2:$D$10135,C121,sessions.csv!$E$2:$E$10135,D121)/1000)</f>
        <v>6.7096</v>
      </c>
      <c r="I121" s="3">
        <f>IF(F121=0,"",AVERAGEIFS(sessions.csv!$O$2:$O$10135,sessions.csv!$A$2:$A$10135,A121,sessions.csv!$D$2:$D$10135,C121,sessions.csv!$E$2:$E$10135,D121,sessions.csv!$N$2:$N$10135,"RELIABLE"))</f>
        <v>24.377500000000001</v>
      </c>
      <c r="J121" s="3">
        <f>IF(F121=0,"",AVERAGEIFS(sessions.csv!$L$2:$L$10135,sessions.csv!$A$2:$A$10135,A121,sessions.csv!$D$2:$D$10135,C121,sessions.csv!$E$2:$E$10135,D121,sessions.csv!$N$2:$N$10135,"RELIABLE"))</f>
        <v>42.515000000000001</v>
      </c>
    </row>
    <row r="122" spans="1:10" ht="32" customHeight="1" x14ac:dyDescent="0.2">
      <c r="A122" s="2" t="s">
        <v>27</v>
      </c>
      <c r="B122" s="2" t="str">
        <f>INDEX(study_periods.csv!$B$2:$B$51,MATCH(A122,study_periods.csv!$A$2:$A$51,0))</f>
        <v>INTERVENTION</v>
      </c>
      <c r="C122" s="2">
        <v>2</v>
      </c>
      <c r="D122" s="2">
        <v>2</v>
      </c>
      <c r="E122" s="2">
        <f>COUNTIFS(sessions.csv!$A$2:$A$10135,A122,sessions.csv!$D$2:$D$10135,C122,sessions.csv!$E$2:$E$10135,D122)</f>
        <v>4</v>
      </c>
      <c r="F122" s="2">
        <f>COUNTIFS(sessions.csv!$A$2:$A$10135,A122,sessions.csv!$D$2:$D$10135,C122,sessions.csv!$E$2:$E$10135,D122,sessions.csv!$N$2:$N$10135,"RELIABLE")</f>
        <v>3</v>
      </c>
      <c r="G122" s="3">
        <f>SUMIFS(sessions.csv!$H$2:$H$10135,sessions.csv!$A$2:$A$10135,A122,sessions.csv!$D$2:$D$10135,C122,sessions.csv!$E$2:$E$10135,D122)/60000</f>
        <v>38.577550000000002</v>
      </c>
      <c r="H122" s="3">
        <f>IF(E122=0,"",AVERAGEIFS(sessions.csv!$J$2:$J$10135,sessions.csv!$A$2:$A$10135,A122,sessions.csv!$D$2:$D$10135,C122,sessions.csv!$E$2:$E$10135,D122)/1000)</f>
        <v>5.8845000000000001</v>
      </c>
      <c r="I122" s="3">
        <f>IF(F122=0,"",AVERAGEIFS(sessions.csv!$O$2:$O$10135,sessions.csv!$A$2:$A$10135,A122,sessions.csv!$D$2:$D$10135,C122,sessions.csv!$E$2:$E$10135,D122,sessions.csv!$N$2:$N$10135,"RELIABLE"))</f>
        <v>21.583333333333332</v>
      </c>
      <c r="J122" s="3">
        <f>IF(F122=0,"",AVERAGEIFS(sessions.csv!$L$2:$L$10135,sessions.csv!$A$2:$A$10135,A122,sessions.csv!$D$2:$D$10135,C122,sessions.csv!$E$2:$E$10135,D122,sessions.csv!$N$2:$N$10135,"RELIABLE"))</f>
        <v>40.023333333333333</v>
      </c>
    </row>
    <row r="123" spans="1:10" ht="32" customHeight="1" x14ac:dyDescent="0.2">
      <c r="A123" s="2" t="s">
        <v>27</v>
      </c>
      <c r="B123" s="2" t="str">
        <f>INDEX(study_periods.csv!$B$2:$B$51,MATCH(A123,study_periods.csv!$A$2:$A$51,0))</f>
        <v>INTERVENTION</v>
      </c>
      <c r="C123" s="2">
        <v>2</v>
      </c>
      <c r="D123" s="2">
        <v>3</v>
      </c>
      <c r="E123" s="2">
        <f>COUNTIFS(sessions.csv!$A$2:$A$10135,A123,sessions.csv!$D$2:$D$10135,C123,sessions.csv!$E$2:$E$10135,D123)</f>
        <v>5</v>
      </c>
      <c r="F123" s="2">
        <f>COUNTIFS(sessions.csv!$A$2:$A$10135,A123,sessions.csv!$D$2:$D$10135,C123,sessions.csv!$E$2:$E$10135,D123,sessions.csv!$N$2:$N$10135,"RELIABLE")</f>
        <v>4</v>
      </c>
      <c r="G123" s="3">
        <f>SUMIFS(sessions.csv!$H$2:$H$10135,sessions.csv!$A$2:$A$10135,A123,sessions.csv!$D$2:$D$10135,C123,sessions.csv!$E$2:$E$10135,D123)/60000</f>
        <v>53.0505</v>
      </c>
      <c r="H123" s="3">
        <f>IF(E123=0,"",AVERAGEIFS(sessions.csv!$J$2:$J$10135,sessions.csv!$A$2:$A$10135,A123,sessions.csv!$D$2:$D$10135,C123,sessions.csv!$E$2:$E$10135,D123)/1000)</f>
        <v>6.2021999999999995</v>
      </c>
      <c r="I123" s="3">
        <f>IF(F123=0,"",AVERAGEIFS(sessions.csv!$O$2:$O$10135,sessions.csv!$A$2:$A$10135,A123,sessions.csv!$D$2:$D$10135,C123,sessions.csv!$E$2:$E$10135,D123,sessions.csv!$N$2:$N$10135,"RELIABLE"))</f>
        <v>29.875</v>
      </c>
      <c r="J123" s="3">
        <f>IF(F123=0,"",AVERAGEIFS(sessions.csv!$L$2:$L$10135,sessions.csv!$A$2:$A$10135,A123,sessions.csv!$D$2:$D$10135,C123,sessions.csv!$E$2:$E$10135,D123,sessions.csv!$N$2:$N$10135,"RELIABLE"))</f>
        <v>43.9375</v>
      </c>
    </row>
    <row r="124" spans="1:10" ht="32" customHeight="1" x14ac:dyDescent="0.2">
      <c r="A124" s="2" t="s">
        <v>27</v>
      </c>
      <c r="B124" s="2" t="str">
        <f>INDEX(study_periods.csv!$B$2:$B$51,MATCH(A124,study_periods.csv!$A$2:$A$51,0))</f>
        <v>INTERVENTION</v>
      </c>
      <c r="C124" s="2">
        <v>2</v>
      </c>
      <c r="D124" s="2">
        <v>4</v>
      </c>
      <c r="E124" s="2">
        <f>COUNTIFS(sessions.csv!$A$2:$A$10135,A124,sessions.csv!$D$2:$D$10135,C124,sessions.csv!$E$2:$E$10135,D124)</f>
        <v>4</v>
      </c>
      <c r="F124" s="2">
        <f>COUNTIFS(sessions.csv!$A$2:$A$10135,A124,sessions.csv!$D$2:$D$10135,C124,sessions.csv!$E$2:$E$10135,D124,sessions.csv!$N$2:$N$10135,"RELIABLE")</f>
        <v>3</v>
      </c>
      <c r="G124" s="3">
        <f>SUMIFS(sessions.csv!$H$2:$H$10135,sessions.csv!$A$2:$A$10135,A124,sessions.csv!$D$2:$D$10135,C124,sessions.csv!$E$2:$E$10135,D124)/60000</f>
        <v>29.191949999999999</v>
      </c>
      <c r="H124" s="3">
        <f>IF(E124=0,"",AVERAGEIFS(sessions.csv!$J$2:$J$10135,sessions.csv!$A$2:$A$10135,A124,sessions.csv!$D$2:$D$10135,C124,sessions.csv!$E$2:$E$10135,D124)/1000)</f>
        <v>6.2657499999999997</v>
      </c>
      <c r="I124" s="3">
        <f>IF(F124=0,"",AVERAGEIFS(sessions.csv!$O$2:$O$10135,sessions.csv!$A$2:$A$10135,A124,sessions.csv!$D$2:$D$10135,C124,sessions.csv!$E$2:$E$10135,D124,sessions.csv!$N$2:$N$10135,"RELIABLE"))</f>
        <v>25.310000000000002</v>
      </c>
      <c r="J124" s="3">
        <f>IF(F124=0,"",AVERAGEIFS(sessions.csv!$L$2:$L$10135,sessions.csv!$A$2:$A$10135,A124,sessions.csv!$D$2:$D$10135,C124,sessions.csv!$E$2:$E$10135,D124,sessions.csv!$N$2:$N$10135,"RELIABLE"))</f>
        <v>39.266666666666666</v>
      </c>
    </row>
    <row r="125" spans="1:10" ht="32" customHeight="1" x14ac:dyDescent="0.2">
      <c r="A125" s="2" t="s">
        <v>27</v>
      </c>
      <c r="B125" s="2" t="str">
        <f>INDEX(study_periods.csv!$B$2:$B$51,MATCH(A125,study_periods.csv!$A$2:$A$51,0))</f>
        <v>INTERVENTION</v>
      </c>
      <c r="C125" s="2">
        <v>2</v>
      </c>
      <c r="D125" s="2">
        <v>5</v>
      </c>
      <c r="E125" s="2">
        <f>COUNTIFS(sessions.csv!$A$2:$A$10135,A125,sessions.csv!$D$2:$D$10135,C125,sessions.csv!$E$2:$E$10135,D125)</f>
        <v>5</v>
      </c>
      <c r="F125" s="2">
        <f>COUNTIFS(sessions.csv!$A$2:$A$10135,A125,sessions.csv!$D$2:$D$10135,C125,sessions.csv!$E$2:$E$10135,D125,sessions.csv!$N$2:$N$10135,"RELIABLE")</f>
        <v>4</v>
      </c>
      <c r="G125" s="3">
        <f>SUMIFS(sessions.csv!$H$2:$H$10135,sessions.csv!$A$2:$A$10135,A125,sessions.csv!$D$2:$D$10135,C125,sessions.csv!$E$2:$E$10135,D125)/60000</f>
        <v>56.164633333333335</v>
      </c>
      <c r="H125" s="3">
        <f>IF(E125=0,"",AVERAGEIFS(sessions.csv!$J$2:$J$10135,sessions.csv!$A$2:$A$10135,A125,sessions.csv!$D$2:$D$10135,C125,sessions.csv!$E$2:$E$10135,D125)/1000)</f>
        <v>6.9093999999999998</v>
      </c>
      <c r="I125" s="3">
        <f>IF(F125=0,"",AVERAGEIFS(sessions.csv!$O$2:$O$10135,sessions.csv!$A$2:$A$10135,A125,sessions.csv!$D$2:$D$10135,C125,sessions.csv!$E$2:$E$10135,D125,sessions.csv!$N$2:$N$10135,"RELIABLE"))</f>
        <v>27.46</v>
      </c>
      <c r="J125" s="3">
        <f>IF(F125=0,"",AVERAGEIFS(sessions.csv!$L$2:$L$10135,sessions.csv!$A$2:$A$10135,A125,sessions.csv!$D$2:$D$10135,C125,sessions.csv!$E$2:$E$10135,D125,sessions.csv!$N$2:$N$10135,"RELIABLE"))</f>
        <v>44.099999999999994</v>
      </c>
    </row>
    <row r="126" spans="1:10" ht="32" customHeight="1" x14ac:dyDescent="0.2">
      <c r="A126" s="2" t="s">
        <v>27</v>
      </c>
      <c r="B126" s="2" t="str">
        <f>INDEX(study_periods.csv!$B$2:$B$51,MATCH(A126,study_periods.csv!$A$2:$A$51,0))</f>
        <v>INTERVENTION</v>
      </c>
      <c r="C126" s="2">
        <v>2</v>
      </c>
      <c r="D126" s="2">
        <v>6</v>
      </c>
      <c r="E126" s="2">
        <f>COUNTIFS(sessions.csv!$A$2:$A$10135,A126,sessions.csv!$D$2:$D$10135,C126,sessions.csv!$E$2:$E$10135,D126)</f>
        <v>6</v>
      </c>
      <c r="F126" s="2">
        <f>COUNTIFS(sessions.csv!$A$2:$A$10135,A126,sessions.csv!$D$2:$D$10135,C126,sessions.csv!$E$2:$E$10135,D126,sessions.csv!$N$2:$N$10135,"RELIABLE")</f>
        <v>5</v>
      </c>
      <c r="G126" s="3">
        <f>SUMIFS(sessions.csv!$H$2:$H$10135,sessions.csv!$A$2:$A$10135,A126,sessions.csv!$D$2:$D$10135,C126,sessions.csv!$E$2:$E$10135,D126)/60000</f>
        <v>76.569749999999999</v>
      </c>
      <c r="H126" s="3">
        <f>IF(E126=0,"",AVERAGEIFS(sessions.csv!$J$2:$J$10135,sessions.csv!$A$2:$A$10135,A126,sessions.csv!$D$2:$D$10135,C126,sessions.csv!$E$2:$E$10135,D126)/1000)</f>
        <v>6.7718333333333334</v>
      </c>
      <c r="I126" s="3">
        <f>IF(F126=0,"",AVERAGEIFS(sessions.csv!$O$2:$O$10135,sessions.csv!$A$2:$A$10135,A126,sessions.csv!$D$2:$D$10135,C126,sessions.csv!$E$2:$E$10135,D126,sessions.csv!$N$2:$N$10135,"RELIABLE"))</f>
        <v>26.57</v>
      </c>
      <c r="J126" s="3">
        <f>IF(F126=0,"",AVERAGEIFS(sessions.csv!$L$2:$L$10135,sessions.csv!$A$2:$A$10135,A126,sessions.csv!$D$2:$D$10135,C126,sessions.csv!$E$2:$E$10135,D126,sessions.csv!$N$2:$N$10135,"RELIABLE"))</f>
        <v>44.835999999999999</v>
      </c>
    </row>
    <row r="127" spans="1:10" ht="32" customHeight="1" x14ac:dyDescent="0.2">
      <c r="A127" s="2" t="s">
        <v>27</v>
      </c>
      <c r="B127" s="2" t="str">
        <f>INDEX(study_periods.csv!$B$2:$B$51,MATCH(A127,study_periods.csv!$A$2:$A$51,0))</f>
        <v>INTERVENTION</v>
      </c>
      <c r="C127" s="2">
        <v>2</v>
      </c>
      <c r="D127" s="2">
        <v>7</v>
      </c>
      <c r="E127" s="2">
        <f>COUNTIFS(sessions.csv!$A$2:$A$10135,A127,sessions.csv!$D$2:$D$10135,C127,sessions.csv!$E$2:$E$10135,D127)</f>
        <v>7</v>
      </c>
      <c r="F127" s="2">
        <f>COUNTIFS(sessions.csv!$A$2:$A$10135,A127,sessions.csv!$D$2:$D$10135,C127,sessions.csv!$E$2:$E$10135,D127,sessions.csv!$N$2:$N$10135,"RELIABLE")</f>
        <v>6</v>
      </c>
      <c r="G127" s="3">
        <f>SUMIFS(sessions.csv!$H$2:$H$10135,sessions.csv!$A$2:$A$10135,A127,sessions.csv!$D$2:$D$10135,C127,sessions.csv!$E$2:$E$10135,D127)/60000</f>
        <v>85.606499999999997</v>
      </c>
      <c r="H127" s="3">
        <f>IF(E127=0,"",AVERAGEIFS(sessions.csv!$J$2:$J$10135,sessions.csv!$A$2:$A$10135,A127,sessions.csv!$D$2:$D$10135,C127,sessions.csv!$E$2:$E$10135,D127)/1000)</f>
        <v>6.124428571428572</v>
      </c>
      <c r="I127" s="3">
        <f>IF(F127=0,"",AVERAGEIFS(sessions.csv!$O$2:$O$10135,sessions.csv!$A$2:$A$10135,A127,sessions.csv!$D$2:$D$10135,C127,sessions.csv!$E$2:$E$10135,D127,sessions.csv!$N$2:$N$10135,"RELIABLE"))</f>
        <v>23.105</v>
      </c>
      <c r="J127" s="3">
        <f>IF(F127=0,"",AVERAGEIFS(sessions.csv!$L$2:$L$10135,sessions.csv!$A$2:$A$10135,A127,sessions.csv!$D$2:$D$10135,C127,sessions.csv!$E$2:$E$10135,D127,sessions.csv!$N$2:$N$10135,"RELIABLE"))</f>
        <v>41.586666666666666</v>
      </c>
    </row>
    <row r="128" spans="1:10" ht="16" customHeight="1" x14ac:dyDescent="0.2">
      <c r="A128" s="2" t="s">
        <v>28</v>
      </c>
      <c r="B128" s="2" t="str">
        <f>INDEX(study_periods.csv!$B$2:$B$51,MATCH(A128,study_periods.csv!$A$2:$A$51,0))</f>
        <v>CONTROL</v>
      </c>
      <c r="C128" s="2">
        <v>1</v>
      </c>
      <c r="D128" s="2">
        <v>1</v>
      </c>
      <c r="E128" s="2">
        <f>COUNTIFS(sessions.csv!$A$2:$A$10135,A128,sessions.csv!$D$2:$D$10135,C128,sessions.csv!$E$2:$E$10135,D128)</f>
        <v>3</v>
      </c>
      <c r="F128" s="2">
        <f>COUNTIFS(sessions.csv!$A$2:$A$10135,A128,sessions.csv!$D$2:$D$10135,C128,sessions.csv!$E$2:$E$10135,D128,sessions.csv!$N$2:$N$10135,"RELIABLE")</f>
        <v>2</v>
      </c>
      <c r="G128" s="3">
        <f>SUMIFS(sessions.csv!$H$2:$H$10135,sessions.csv!$A$2:$A$10135,A128,sessions.csv!$D$2:$D$10135,C128,sessions.csv!$E$2:$E$10135,D128)/60000</f>
        <v>37.34811666666667</v>
      </c>
      <c r="H128" s="3">
        <f>IF(E128=0,"",AVERAGEIFS(sessions.csv!$J$2:$J$10135,sessions.csv!$A$2:$A$10135,A128,sessions.csv!$D$2:$D$10135,C128,sessions.csv!$E$2:$E$10135,D128)/1000)</f>
        <v>7.4909999999999997</v>
      </c>
      <c r="I128" s="3">
        <f>IF(F128=0,"",AVERAGEIFS(sessions.csv!$O$2:$O$10135,sessions.csv!$A$2:$A$10135,A128,sessions.csv!$D$2:$D$10135,C128,sessions.csv!$E$2:$E$10135,D128,sessions.csv!$N$2:$N$10135,"RELIABLE"))</f>
        <v>25.11</v>
      </c>
      <c r="J128" s="3">
        <f>IF(F128=0,"",AVERAGEIFS(sessions.csv!$L$2:$L$10135,sessions.csv!$A$2:$A$10135,A128,sessions.csv!$D$2:$D$10135,C128,sessions.csv!$E$2:$E$10135,D128,sessions.csv!$N$2:$N$10135,"RELIABLE"))</f>
        <v>45.18</v>
      </c>
    </row>
    <row r="129" spans="1:10" ht="16" customHeight="1" x14ac:dyDescent="0.2">
      <c r="A129" s="2" t="s">
        <v>28</v>
      </c>
      <c r="B129" s="2" t="str">
        <f>INDEX(study_periods.csv!$B$2:$B$51,MATCH(A129,study_periods.csv!$A$2:$A$51,0))</f>
        <v>CONTROL</v>
      </c>
      <c r="C129" s="2">
        <v>1</v>
      </c>
      <c r="D129" s="2">
        <v>2</v>
      </c>
      <c r="E129" s="2">
        <f>COUNTIFS(sessions.csv!$A$2:$A$10135,A129,sessions.csv!$D$2:$D$10135,C129,sessions.csv!$E$2:$E$10135,D129)</f>
        <v>2</v>
      </c>
      <c r="F129" s="2">
        <f>COUNTIFS(sessions.csv!$A$2:$A$10135,A129,sessions.csv!$D$2:$D$10135,C129,sessions.csv!$E$2:$E$10135,D129,sessions.csv!$N$2:$N$10135,"RELIABLE")</f>
        <v>1</v>
      </c>
      <c r="G129" s="3">
        <f>SUMIFS(sessions.csv!$H$2:$H$10135,sessions.csv!$A$2:$A$10135,A129,sessions.csv!$D$2:$D$10135,C129,sessions.csv!$E$2:$E$10135,D129)/60000</f>
        <v>31.624483333333334</v>
      </c>
      <c r="H129" s="3">
        <f>IF(E129=0,"",AVERAGEIFS(sessions.csv!$J$2:$J$10135,sessions.csv!$A$2:$A$10135,A129,sessions.csv!$D$2:$D$10135,C129,sessions.csv!$E$2:$E$10135,D129)/1000)</f>
        <v>8.1319999999999997</v>
      </c>
      <c r="I129" s="3">
        <f>IF(F129=0,"",AVERAGEIFS(sessions.csv!$O$2:$O$10135,sessions.csv!$A$2:$A$10135,A129,sessions.csv!$D$2:$D$10135,C129,sessions.csv!$E$2:$E$10135,D129,sessions.csv!$N$2:$N$10135,"RELIABLE"))</f>
        <v>38.75</v>
      </c>
      <c r="J129" s="3">
        <f>IF(F129=0,"",AVERAGEIFS(sessions.csv!$L$2:$L$10135,sessions.csv!$A$2:$A$10135,A129,sessions.csv!$D$2:$D$10135,C129,sessions.csv!$E$2:$E$10135,D129,sessions.csv!$N$2:$N$10135,"RELIABLE"))</f>
        <v>52.61</v>
      </c>
    </row>
    <row r="130" spans="1:10" ht="16" customHeight="1" x14ac:dyDescent="0.2">
      <c r="A130" s="2" t="s">
        <v>28</v>
      </c>
      <c r="B130" s="2" t="str">
        <f>INDEX(study_periods.csv!$B$2:$B$51,MATCH(A130,study_periods.csv!$A$2:$A$51,0))</f>
        <v>CONTROL</v>
      </c>
      <c r="C130" s="2">
        <v>1</v>
      </c>
      <c r="D130" s="2">
        <v>3</v>
      </c>
      <c r="E130" s="2">
        <f>COUNTIFS(sessions.csv!$A$2:$A$10135,A130,sessions.csv!$D$2:$D$10135,C130,sessions.csv!$E$2:$E$10135,D130)</f>
        <v>3</v>
      </c>
      <c r="F130" s="2">
        <f>COUNTIFS(sessions.csv!$A$2:$A$10135,A130,sessions.csv!$D$2:$D$10135,C130,sessions.csv!$E$2:$E$10135,D130,sessions.csv!$N$2:$N$10135,"RELIABLE")</f>
        <v>3</v>
      </c>
      <c r="G130" s="3">
        <f>SUMIFS(sessions.csv!$H$2:$H$10135,sessions.csv!$A$2:$A$10135,A130,sessions.csv!$D$2:$D$10135,C130,sessions.csv!$E$2:$E$10135,D130)/60000</f>
        <v>44.785716666666666</v>
      </c>
      <c r="H130" s="3">
        <f>IF(E130=0,"",AVERAGEIFS(sessions.csv!$J$2:$J$10135,sessions.csv!$A$2:$A$10135,A130,sessions.csv!$D$2:$D$10135,C130,sessions.csv!$E$2:$E$10135,D130)/1000)</f>
        <v>7.1156666666666668</v>
      </c>
      <c r="I130" s="3">
        <f>IF(F130=0,"",AVERAGEIFS(sessions.csv!$O$2:$O$10135,sessions.csv!$A$2:$A$10135,A130,sessions.csv!$D$2:$D$10135,C130,sessions.csv!$E$2:$E$10135,D130,sessions.csv!$N$2:$N$10135,"RELIABLE"))</f>
        <v>36.886666666666663</v>
      </c>
      <c r="J130" s="3">
        <f>IF(F130=0,"",AVERAGEIFS(sessions.csv!$L$2:$L$10135,sessions.csv!$A$2:$A$10135,A130,sessions.csv!$D$2:$D$10135,C130,sessions.csv!$E$2:$E$10135,D130,sessions.csv!$N$2:$N$10135,"RELIABLE"))</f>
        <v>50.75</v>
      </c>
    </row>
    <row r="131" spans="1:10" ht="16" customHeight="1" x14ac:dyDescent="0.2">
      <c r="A131" s="2" t="s">
        <v>28</v>
      </c>
      <c r="B131" s="2" t="str">
        <f>INDEX(study_periods.csv!$B$2:$B$51,MATCH(A131,study_periods.csv!$A$2:$A$51,0))</f>
        <v>CONTROL</v>
      </c>
      <c r="C131" s="2">
        <v>1</v>
      </c>
      <c r="D131" s="2">
        <v>4</v>
      </c>
      <c r="E131" s="2">
        <f>COUNTIFS(sessions.csv!$A$2:$A$10135,A131,sessions.csv!$D$2:$D$10135,C131,sessions.csv!$E$2:$E$10135,D131)</f>
        <v>2</v>
      </c>
      <c r="F131" s="2">
        <f>COUNTIFS(sessions.csv!$A$2:$A$10135,A131,sessions.csv!$D$2:$D$10135,C131,sessions.csv!$E$2:$E$10135,D131,sessions.csv!$N$2:$N$10135,"RELIABLE")</f>
        <v>2</v>
      </c>
      <c r="G131" s="3">
        <f>SUMIFS(sessions.csv!$H$2:$H$10135,sessions.csv!$A$2:$A$10135,A131,sessions.csv!$D$2:$D$10135,C131,sessions.csv!$E$2:$E$10135,D131)/60000</f>
        <v>26.1203</v>
      </c>
      <c r="H131" s="3">
        <f>IF(E131=0,"",AVERAGEIFS(sessions.csv!$J$2:$J$10135,sessions.csv!$A$2:$A$10135,A131,sessions.csv!$D$2:$D$10135,C131,sessions.csv!$E$2:$E$10135,D131)/1000)</f>
        <v>7.0679999999999996</v>
      </c>
      <c r="I131" s="3">
        <f>IF(F131=0,"",AVERAGEIFS(sessions.csv!$O$2:$O$10135,sessions.csv!$A$2:$A$10135,A131,sessions.csv!$D$2:$D$10135,C131,sessions.csv!$E$2:$E$10135,D131,sessions.csv!$N$2:$N$10135,"RELIABLE"))</f>
        <v>32.825000000000003</v>
      </c>
      <c r="J131" s="3">
        <f>IF(F131=0,"",AVERAGEIFS(sessions.csv!$L$2:$L$10135,sessions.csv!$A$2:$A$10135,A131,sessions.csv!$D$2:$D$10135,C131,sessions.csv!$E$2:$E$10135,D131,sessions.csv!$N$2:$N$10135,"RELIABLE"))</f>
        <v>47.73</v>
      </c>
    </row>
    <row r="132" spans="1:10" ht="16" customHeight="1" x14ac:dyDescent="0.2">
      <c r="A132" s="2" t="s">
        <v>28</v>
      </c>
      <c r="B132" s="2" t="str">
        <f>INDEX(study_periods.csv!$B$2:$B$51,MATCH(A132,study_periods.csv!$A$2:$A$51,0))</f>
        <v>CONTROL</v>
      </c>
      <c r="C132" s="2">
        <v>1</v>
      </c>
      <c r="D132" s="2">
        <v>5</v>
      </c>
      <c r="E132" s="2">
        <f>COUNTIFS(sessions.csv!$A$2:$A$10135,A132,sessions.csv!$D$2:$D$10135,C132,sessions.csv!$E$2:$E$10135,D132)</f>
        <v>3</v>
      </c>
      <c r="F132" s="2">
        <f>COUNTIFS(sessions.csv!$A$2:$A$10135,A132,sessions.csv!$D$2:$D$10135,C132,sessions.csv!$E$2:$E$10135,D132,sessions.csv!$N$2:$N$10135,"RELIABLE")</f>
        <v>3</v>
      </c>
      <c r="G132" s="3">
        <f>SUMIFS(sessions.csv!$H$2:$H$10135,sessions.csv!$A$2:$A$10135,A132,sessions.csv!$D$2:$D$10135,C132,sessions.csv!$E$2:$E$10135,D132)/60000</f>
        <v>42.402149999999999</v>
      </c>
      <c r="H132" s="3">
        <f>IF(E132=0,"",AVERAGEIFS(sessions.csv!$J$2:$J$10135,sessions.csv!$A$2:$A$10135,A132,sessions.csv!$D$2:$D$10135,C132,sessions.csv!$E$2:$E$10135,D132)/1000)</f>
        <v>8.2366666666666664</v>
      </c>
      <c r="I132" s="3">
        <f>IF(F132=0,"",AVERAGEIFS(sessions.csv!$O$2:$O$10135,sessions.csv!$A$2:$A$10135,A132,sessions.csv!$D$2:$D$10135,C132,sessions.csv!$E$2:$E$10135,D132,sessions.csv!$N$2:$N$10135,"RELIABLE"))</f>
        <v>28.546666666666667</v>
      </c>
      <c r="J132" s="3">
        <f>IF(F132=0,"",AVERAGEIFS(sessions.csv!$L$2:$L$10135,sessions.csv!$A$2:$A$10135,A132,sessions.csv!$D$2:$D$10135,C132,sessions.csv!$E$2:$E$10135,D132,sessions.csv!$N$2:$N$10135,"RELIABLE"))</f>
        <v>47.936666666666667</v>
      </c>
    </row>
    <row r="133" spans="1:10" ht="16" customHeight="1" x14ac:dyDescent="0.2">
      <c r="A133" s="2" t="s">
        <v>28</v>
      </c>
      <c r="B133" s="2" t="str">
        <f>INDEX(study_periods.csv!$B$2:$B$51,MATCH(A133,study_periods.csv!$A$2:$A$51,0))</f>
        <v>CONTROL</v>
      </c>
      <c r="C133" s="2">
        <v>1</v>
      </c>
      <c r="D133" s="2">
        <v>6</v>
      </c>
      <c r="E133" s="2">
        <f>COUNTIFS(sessions.csv!$A$2:$A$10135,A133,sessions.csv!$D$2:$D$10135,C133,sessions.csv!$E$2:$E$10135,D133)</f>
        <v>4</v>
      </c>
      <c r="F133" s="2">
        <f>COUNTIFS(sessions.csv!$A$2:$A$10135,A133,sessions.csv!$D$2:$D$10135,C133,sessions.csv!$E$2:$E$10135,D133,sessions.csv!$N$2:$N$10135,"RELIABLE")</f>
        <v>3</v>
      </c>
      <c r="G133" s="3">
        <f>SUMIFS(sessions.csv!$H$2:$H$10135,sessions.csv!$A$2:$A$10135,A133,sessions.csv!$D$2:$D$10135,C133,sessions.csv!$E$2:$E$10135,D133)/60000</f>
        <v>61.504016666666665</v>
      </c>
      <c r="H133" s="3">
        <f>IF(E133=0,"",AVERAGEIFS(sessions.csv!$J$2:$J$10135,sessions.csv!$A$2:$A$10135,A133,sessions.csv!$D$2:$D$10135,C133,sessions.csv!$E$2:$E$10135,D133)/1000)</f>
        <v>6.7262500000000003</v>
      </c>
      <c r="I133" s="3">
        <f>IF(F133=0,"",AVERAGEIFS(sessions.csv!$O$2:$O$10135,sessions.csv!$A$2:$A$10135,A133,sessions.csv!$D$2:$D$10135,C133,sessions.csv!$E$2:$E$10135,D133,sessions.csv!$N$2:$N$10135,"RELIABLE"))</f>
        <v>29.316666666666666</v>
      </c>
      <c r="J133" s="3">
        <f>IF(F133=0,"",AVERAGEIFS(sessions.csv!$L$2:$L$10135,sessions.csv!$A$2:$A$10135,A133,sessions.csv!$D$2:$D$10135,C133,sessions.csv!$E$2:$E$10135,D133,sessions.csv!$N$2:$N$10135,"RELIABLE"))</f>
        <v>46.673333333333339</v>
      </c>
    </row>
    <row r="134" spans="1:10" ht="16" customHeight="1" x14ac:dyDescent="0.2">
      <c r="A134" s="2" t="s">
        <v>28</v>
      </c>
      <c r="B134" s="2" t="str">
        <f>INDEX(study_periods.csv!$B$2:$B$51,MATCH(A134,study_periods.csv!$A$2:$A$51,0))</f>
        <v>CONTROL</v>
      </c>
      <c r="C134" s="2">
        <v>1</v>
      </c>
      <c r="D134" s="2">
        <v>7</v>
      </c>
      <c r="E134" s="2">
        <f>COUNTIFS(sessions.csv!$A$2:$A$10135,A134,sessions.csv!$D$2:$D$10135,C134,sessions.csv!$E$2:$E$10135,D134)</f>
        <v>5</v>
      </c>
      <c r="F134" s="2">
        <f>COUNTIFS(sessions.csv!$A$2:$A$10135,A134,sessions.csv!$D$2:$D$10135,C134,sessions.csv!$E$2:$E$10135,D134,sessions.csv!$N$2:$N$10135,"RELIABLE")</f>
        <v>5</v>
      </c>
      <c r="G134" s="3">
        <f>SUMIFS(sessions.csv!$H$2:$H$10135,sessions.csv!$A$2:$A$10135,A134,sessions.csv!$D$2:$D$10135,C134,sessions.csv!$E$2:$E$10135,D134)/60000</f>
        <v>69.892016666666663</v>
      </c>
      <c r="H134" s="3">
        <f>IF(E134=0,"",AVERAGEIFS(sessions.csv!$J$2:$J$10135,sessions.csv!$A$2:$A$10135,A134,sessions.csv!$D$2:$D$10135,C134,sessions.csv!$E$2:$E$10135,D134)/1000)</f>
        <v>7.4447999999999999</v>
      </c>
      <c r="I134" s="3">
        <f>IF(F134=0,"",AVERAGEIFS(sessions.csv!$O$2:$O$10135,sessions.csv!$A$2:$A$10135,A134,sessions.csv!$D$2:$D$10135,C134,sessions.csv!$E$2:$E$10135,D134,sessions.csv!$N$2:$N$10135,"RELIABLE"))</f>
        <v>30.552000000000003</v>
      </c>
      <c r="J134" s="3">
        <f>IF(F134=0,"",AVERAGEIFS(sessions.csv!$L$2:$L$10135,sessions.csv!$A$2:$A$10135,A134,sessions.csv!$D$2:$D$10135,C134,sessions.csv!$E$2:$E$10135,D134,sessions.csv!$N$2:$N$10135,"RELIABLE"))</f>
        <v>47.783999999999999</v>
      </c>
    </row>
    <row r="135" spans="1:10" ht="16" customHeight="1" x14ac:dyDescent="0.2">
      <c r="A135" s="2" t="s">
        <v>28</v>
      </c>
      <c r="B135" s="2" t="str">
        <f>INDEX(study_periods.csv!$B$2:$B$51,MATCH(A135,study_periods.csv!$A$2:$A$51,0))</f>
        <v>CONTROL</v>
      </c>
      <c r="C135" s="2">
        <v>2</v>
      </c>
      <c r="D135" s="2">
        <v>1</v>
      </c>
      <c r="E135" s="2">
        <f>COUNTIFS(sessions.csv!$A$2:$A$10135,A135,sessions.csv!$D$2:$D$10135,C135,sessions.csv!$E$2:$E$10135,D135)</f>
        <v>2</v>
      </c>
      <c r="F135" s="2">
        <f>COUNTIFS(sessions.csv!$A$2:$A$10135,A135,sessions.csv!$D$2:$D$10135,C135,sessions.csv!$E$2:$E$10135,D135,sessions.csv!$N$2:$N$10135,"RELIABLE")</f>
        <v>1</v>
      </c>
      <c r="G135" s="3">
        <f>SUMIFS(sessions.csv!$H$2:$H$10135,sessions.csv!$A$2:$A$10135,A135,sessions.csv!$D$2:$D$10135,C135,sessions.csv!$E$2:$E$10135,D135)/60000</f>
        <v>24.140899999999998</v>
      </c>
      <c r="H135" s="3">
        <f>IF(E135=0,"",AVERAGEIFS(sessions.csv!$J$2:$J$10135,sessions.csv!$A$2:$A$10135,A135,sessions.csv!$D$2:$D$10135,C135,sessions.csv!$E$2:$E$10135,D135)/1000)</f>
        <v>8.5690000000000008</v>
      </c>
      <c r="I135" s="3">
        <f>IF(F135=0,"",AVERAGEIFS(sessions.csv!$O$2:$O$10135,sessions.csv!$A$2:$A$10135,A135,sessions.csv!$D$2:$D$10135,C135,sessions.csv!$E$2:$E$10135,D135,sessions.csv!$N$2:$N$10135,"RELIABLE"))</f>
        <v>26.08</v>
      </c>
      <c r="J135" s="3">
        <f>IF(F135=0,"",AVERAGEIFS(sessions.csv!$L$2:$L$10135,sessions.csv!$A$2:$A$10135,A135,sessions.csv!$D$2:$D$10135,C135,sessions.csv!$E$2:$E$10135,D135,sessions.csv!$N$2:$N$10135,"RELIABLE"))</f>
        <v>47.21</v>
      </c>
    </row>
    <row r="136" spans="1:10" ht="16" customHeight="1" x14ac:dyDescent="0.2">
      <c r="A136" s="2" t="s">
        <v>28</v>
      </c>
      <c r="B136" s="2" t="str">
        <f>INDEX(study_periods.csv!$B$2:$B$51,MATCH(A136,study_periods.csv!$A$2:$A$51,0))</f>
        <v>CONTROL</v>
      </c>
      <c r="C136" s="2">
        <v>2</v>
      </c>
      <c r="D136" s="2">
        <v>2</v>
      </c>
      <c r="E136" s="2">
        <f>COUNTIFS(sessions.csv!$A$2:$A$10135,A136,sessions.csv!$D$2:$D$10135,C136,sessions.csv!$E$2:$E$10135,D136)</f>
        <v>1</v>
      </c>
      <c r="F136" s="2">
        <f>COUNTIFS(sessions.csv!$A$2:$A$10135,A136,sessions.csv!$D$2:$D$10135,C136,sessions.csv!$E$2:$E$10135,D136,sessions.csv!$N$2:$N$10135,"RELIABLE")</f>
        <v>1</v>
      </c>
      <c r="G136" s="3">
        <f>SUMIFS(sessions.csv!$H$2:$H$10135,sessions.csv!$A$2:$A$10135,A136,sessions.csv!$D$2:$D$10135,C136,sessions.csv!$E$2:$E$10135,D136)/60000</f>
        <v>15.800083333333333</v>
      </c>
      <c r="H136" s="3">
        <f>IF(E136=0,"",AVERAGEIFS(sessions.csv!$J$2:$J$10135,sessions.csv!$A$2:$A$10135,A136,sessions.csv!$D$2:$D$10135,C136,sessions.csv!$E$2:$E$10135,D136)/1000)</f>
        <v>5.5410000000000004</v>
      </c>
      <c r="I136" s="3">
        <f>IF(F136=0,"",AVERAGEIFS(sessions.csv!$O$2:$O$10135,sessions.csv!$A$2:$A$10135,A136,sessions.csv!$D$2:$D$10135,C136,sessions.csv!$E$2:$E$10135,D136,sessions.csv!$N$2:$N$10135,"RELIABLE"))</f>
        <v>38.549999999999997</v>
      </c>
      <c r="J136" s="3">
        <f>IF(F136=0,"",AVERAGEIFS(sessions.csv!$L$2:$L$10135,sessions.csv!$A$2:$A$10135,A136,sessions.csv!$D$2:$D$10135,C136,sessions.csv!$E$2:$E$10135,D136,sessions.csv!$N$2:$N$10135,"RELIABLE"))</f>
        <v>50.22</v>
      </c>
    </row>
    <row r="137" spans="1:10" ht="16" customHeight="1" x14ac:dyDescent="0.2">
      <c r="A137" s="2" t="s">
        <v>28</v>
      </c>
      <c r="B137" s="2" t="str">
        <f>INDEX(study_periods.csv!$B$2:$B$51,MATCH(A137,study_periods.csv!$A$2:$A$51,0))</f>
        <v>CONTROL</v>
      </c>
      <c r="C137" s="2">
        <v>2</v>
      </c>
      <c r="D137" s="2">
        <v>3</v>
      </c>
      <c r="E137" s="2">
        <f>COUNTIFS(sessions.csv!$A$2:$A$10135,A137,sessions.csv!$D$2:$D$10135,C137,sessions.csv!$E$2:$E$10135,D137)</f>
        <v>2</v>
      </c>
      <c r="F137" s="2">
        <f>COUNTIFS(sessions.csv!$A$2:$A$10135,A137,sessions.csv!$D$2:$D$10135,C137,sessions.csv!$E$2:$E$10135,D137,sessions.csv!$N$2:$N$10135,"RELIABLE")</f>
        <v>2</v>
      </c>
      <c r="G137" s="3">
        <f>SUMIFS(sessions.csv!$H$2:$H$10135,sessions.csv!$A$2:$A$10135,A137,sessions.csv!$D$2:$D$10135,C137,sessions.csv!$E$2:$E$10135,D137)/60000</f>
        <v>25.658750000000001</v>
      </c>
      <c r="H137" s="3">
        <f>IF(E137=0,"",AVERAGEIFS(sessions.csv!$J$2:$J$10135,sessions.csv!$A$2:$A$10135,A137,sessions.csv!$D$2:$D$10135,C137,sessions.csv!$E$2:$E$10135,D137)/1000)</f>
        <v>6.1420000000000003</v>
      </c>
      <c r="I137" s="3">
        <f>IF(F137=0,"",AVERAGEIFS(sessions.csv!$O$2:$O$10135,sessions.csv!$A$2:$A$10135,A137,sessions.csv!$D$2:$D$10135,C137,sessions.csv!$E$2:$E$10135,D137,sessions.csv!$N$2:$N$10135,"RELIABLE"))</f>
        <v>35.200000000000003</v>
      </c>
      <c r="J137" s="3">
        <f>IF(F137=0,"",AVERAGEIFS(sessions.csv!$L$2:$L$10135,sessions.csv!$A$2:$A$10135,A137,sessions.csv!$D$2:$D$10135,C137,sessions.csv!$E$2:$E$10135,D137,sessions.csv!$N$2:$N$10135,"RELIABLE"))</f>
        <v>47.54</v>
      </c>
    </row>
    <row r="138" spans="1:10" ht="16" customHeight="1" x14ac:dyDescent="0.2">
      <c r="A138" s="2" t="s">
        <v>28</v>
      </c>
      <c r="B138" s="2" t="str">
        <f>INDEX(study_periods.csv!$B$2:$B$51,MATCH(A138,study_periods.csv!$A$2:$A$51,0))</f>
        <v>CONTROL</v>
      </c>
      <c r="C138" s="2">
        <v>2</v>
      </c>
      <c r="D138" s="2">
        <v>4</v>
      </c>
      <c r="E138" s="2">
        <f>COUNTIFS(sessions.csv!$A$2:$A$10135,A138,sessions.csv!$D$2:$D$10135,C138,sessions.csv!$E$2:$E$10135,D138)</f>
        <v>1</v>
      </c>
      <c r="F138" s="2">
        <f>COUNTIFS(sessions.csv!$A$2:$A$10135,A138,sessions.csv!$D$2:$D$10135,C138,sessions.csv!$E$2:$E$10135,D138,sessions.csv!$N$2:$N$10135,"RELIABLE")</f>
        <v>0</v>
      </c>
      <c r="G138" s="3">
        <f>SUMIFS(sessions.csv!$H$2:$H$10135,sessions.csv!$A$2:$A$10135,A138,sessions.csv!$D$2:$D$10135,C138,sessions.csv!$E$2:$E$10135,D138)/60000</f>
        <v>15.703716666666667</v>
      </c>
      <c r="H138" s="3">
        <f>IF(E138=0,"",AVERAGEIFS(sessions.csv!$J$2:$J$10135,sessions.csv!$A$2:$A$10135,A138,sessions.csv!$D$2:$D$10135,C138,sessions.csv!$E$2:$E$10135,D138)/1000)</f>
        <v>5.6120000000000001</v>
      </c>
      <c r="I138" s="3" t="str">
        <f>IF(F138=0,"",AVERAGEIFS(sessions.csv!$O$2:$O$10135,sessions.csv!$A$2:$A$10135,A138,sessions.csv!$D$2:$D$10135,C138,sessions.csv!$E$2:$E$10135,D138,sessions.csv!$N$2:$N$10135,"RELIABLE"))</f>
        <v/>
      </c>
      <c r="J138" s="3" t="str">
        <f>IF(F138=0,"",AVERAGEIFS(sessions.csv!$L$2:$L$10135,sessions.csv!$A$2:$A$10135,A138,sessions.csv!$D$2:$D$10135,C138,sessions.csv!$E$2:$E$10135,D138,sessions.csv!$N$2:$N$10135,"RELIABLE"))</f>
        <v/>
      </c>
    </row>
    <row r="139" spans="1:10" ht="16" customHeight="1" x14ac:dyDescent="0.2">
      <c r="A139" s="2" t="s">
        <v>28</v>
      </c>
      <c r="B139" s="2" t="str">
        <f>INDEX(study_periods.csv!$B$2:$B$51,MATCH(A139,study_periods.csv!$A$2:$A$51,0))</f>
        <v>CONTROL</v>
      </c>
      <c r="C139" s="2">
        <v>2</v>
      </c>
      <c r="D139" s="2">
        <v>5</v>
      </c>
      <c r="E139" s="2">
        <f>COUNTIFS(sessions.csv!$A$2:$A$10135,A139,sessions.csv!$D$2:$D$10135,C139,sessions.csv!$E$2:$E$10135,D139)</f>
        <v>2</v>
      </c>
      <c r="F139" s="2">
        <f>COUNTIFS(sessions.csv!$A$2:$A$10135,A139,sessions.csv!$D$2:$D$10135,C139,sessions.csv!$E$2:$E$10135,D139,sessions.csv!$N$2:$N$10135,"RELIABLE")</f>
        <v>2</v>
      </c>
      <c r="G139" s="3">
        <f>SUMIFS(sessions.csv!$H$2:$H$10135,sessions.csv!$A$2:$A$10135,A139,sessions.csv!$D$2:$D$10135,C139,sessions.csv!$E$2:$E$10135,D139)/60000</f>
        <v>24.483483333333332</v>
      </c>
      <c r="H139" s="3">
        <f>IF(E139=0,"",AVERAGEIFS(sessions.csv!$J$2:$J$10135,sessions.csv!$A$2:$A$10135,A139,sessions.csv!$D$2:$D$10135,C139,sessions.csv!$E$2:$E$10135,D139)/1000)</f>
        <v>6.5869999999999997</v>
      </c>
      <c r="I139" s="3">
        <f>IF(F139=0,"",AVERAGEIFS(sessions.csv!$O$2:$O$10135,sessions.csv!$A$2:$A$10135,A139,sessions.csv!$D$2:$D$10135,C139,sessions.csv!$E$2:$E$10135,D139,sessions.csv!$N$2:$N$10135,"RELIABLE"))</f>
        <v>29.765000000000001</v>
      </c>
      <c r="J139" s="3">
        <f>IF(F139=0,"",AVERAGEIFS(sessions.csv!$L$2:$L$10135,sessions.csv!$A$2:$A$10135,A139,sessions.csv!$D$2:$D$10135,C139,sessions.csv!$E$2:$E$10135,D139,sessions.csv!$N$2:$N$10135,"RELIABLE"))</f>
        <v>45.33</v>
      </c>
    </row>
    <row r="140" spans="1:10" ht="16" customHeight="1" x14ac:dyDescent="0.2">
      <c r="A140" s="2" t="s">
        <v>28</v>
      </c>
      <c r="B140" s="2" t="str">
        <f>INDEX(study_periods.csv!$B$2:$B$51,MATCH(A140,study_periods.csv!$A$2:$A$51,0))</f>
        <v>CONTROL</v>
      </c>
      <c r="C140" s="2">
        <v>2</v>
      </c>
      <c r="D140" s="2">
        <v>6</v>
      </c>
      <c r="E140" s="2">
        <f>COUNTIFS(sessions.csv!$A$2:$A$10135,A140,sessions.csv!$D$2:$D$10135,C140,sessions.csv!$E$2:$E$10135,D140)</f>
        <v>3</v>
      </c>
      <c r="F140" s="2">
        <f>COUNTIFS(sessions.csv!$A$2:$A$10135,A140,sessions.csv!$D$2:$D$10135,C140,sessions.csv!$E$2:$E$10135,D140,sessions.csv!$N$2:$N$10135,"RELIABLE")</f>
        <v>3</v>
      </c>
      <c r="G140" s="3">
        <f>SUMIFS(sessions.csv!$H$2:$H$10135,sessions.csv!$A$2:$A$10135,A140,sessions.csv!$D$2:$D$10135,C140,sessions.csv!$E$2:$E$10135,D140)/60000</f>
        <v>32.31603333333333</v>
      </c>
      <c r="H140" s="3">
        <f>IF(E140=0,"",AVERAGEIFS(sessions.csv!$J$2:$J$10135,sessions.csv!$A$2:$A$10135,A140,sessions.csv!$D$2:$D$10135,C140,sessions.csv!$E$2:$E$10135,D140)/1000)</f>
        <v>6.7220000000000004</v>
      </c>
      <c r="I140" s="3">
        <f>IF(F140=0,"",AVERAGEIFS(sessions.csv!$O$2:$O$10135,sessions.csv!$A$2:$A$10135,A140,sessions.csv!$D$2:$D$10135,C140,sessions.csv!$E$2:$E$10135,D140,sessions.csv!$N$2:$N$10135,"RELIABLE"))</f>
        <v>23.643333333333334</v>
      </c>
      <c r="J140" s="3">
        <f>IF(F140=0,"",AVERAGEIFS(sessions.csv!$L$2:$L$10135,sessions.csv!$A$2:$A$10135,A140,sessions.csv!$D$2:$D$10135,C140,sessions.csv!$E$2:$E$10135,D140,sessions.csv!$N$2:$N$10135,"RELIABLE"))</f>
        <v>41.903333333333336</v>
      </c>
    </row>
    <row r="141" spans="1:10" ht="16" customHeight="1" x14ac:dyDescent="0.2">
      <c r="A141" s="2" t="s">
        <v>28</v>
      </c>
      <c r="B141" s="2" t="str">
        <f>INDEX(study_periods.csv!$B$2:$B$51,MATCH(A141,study_periods.csv!$A$2:$A$51,0))</f>
        <v>CONTROL</v>
      </c>
      <c r="C141" s="2">
        <v>2</v>
      </c>
      <c r="D141" s="2">
        <v>7</v>
      </c>
      <c r="E141" s="2">
        <f>COUNTIFS(sessions.csv!$A$2:$A$10135,A141,sessions.csv!$D$2:$D$10135,C141,sessions.csv!$E$2:$E$10135,D141)</f>
        <v>4</v>
      </c>
      <c r="F141" s="2">
        <f>COUNTIFS(sessions.csv!$A$2:$A$10135,A141,sessions.csv!$D$2:$D$10135,C141,sessions.csv!$E$2:$E$10135,D141,sessions.csv!$N$2:$N$10135,"RELIABLE")</f>
        <v>4</v>
      </c>
      <c r="G141" s="3">
        <f>SUMIFS(sessions.csv!$H$2:$H$10135,sessions.csv!$A$2:$A$10135,A141,sessions.csv!$D$2:$D$10135,C141,sessions.csv!$E$2:$E$10135,D141)/60000</f>
        <v>49.845849999999999</v>
      </c>
      <c r="H141" s="3">
        <f>IF(E141=0,"",AVERAGEIFS(sessions.csv!$J$2:$J$10135,sessions.csv!$A$2:$A$10135,A141,sessions.csv!$D$2:$D$10135,C141,sessions.csv!$E$2:$E$10135,D141)/1000)</f>
        <v>6.9167500000000004</v>
      </c>
      <c r="I141" s="3">
        <f>IF(F141=0,"",AVERAGEIFS(sessions.csv!$O$2:$O$10135,sessions.csv!$A$2:$A$10135,A141,sessions.csv!$D$2:$D$10135,C141,sessions.csv!$E$2:$E$10135,D141,sessions.csv!$N$2:$N$10135,"RELIABLE"))</f>
        <v>28.727499999999999</v>
      </c>
      <c r="J141" s="3">
        <f>IF(F141=0,"",AVERAGEIFS(sessions.csv!$L$2:$L$10135,sessions.csv!$A$2:$A$10135,A141,sessions.csv!$D$2:$D$10135,C141,sessions.csv!$E$2:$E$10135,D141,sessions.csv!$N$2:$N$10135,"RELIABLE"))</f>
        <v>45.407500000000006</v>
      </c>
    </row>
    <row r="142" spans="1:10" ht="32" customHeight="1" x14ac:dyDescent="0.2">
      <c r="A142" s="2" t="s">
        <v>29</v>
      </c>
      <c r="B142" s="2" t="str">
        <f>INDEX(study_periods.csv!$B$2:$B$51,MATCH(A142,study_periods.csv!$A$2:$A$51,0))</f>
        <v>INTERVENTION</v>
      </c>
      <c r="C142" s="2">
        <v>1</v>
      </c>
      <c r="D142" s="2">
        <v>1</v>
      </c>
      <c r="E142" s="2">
        <f>COUNTIFS(sessions.csv!$A$2:$A$10135,A142,sessions.csv!$D$2:$D$10135,C142,sessions.csv!$E$2:$E$10135,D142)</f>
        <v>12</v>
      </c>
      <c r="F142" s="2">
        <f>COUNTIFS(sessions.csv!$A$2:$A$10135,A142,sessions.csv!$D$2:$D$10135,C142,sessions.csv!$E$2:$E$10135,D142,sessions.csv!$N$2:$N$10135,"RELIABLE")</f>
        <v>8</v>
      </c>
      <c r="G142" s="3">
        <f>SUMIFS(sessions.csv!$H$2:$H$10135,sessions.csv!$A$2:$A$10135,A142,sessions.csv!$D$2:$D$10135,C142,sessions.csv!$E$2:$E$10135,D142)/60000</f>
        <v>235.55914999999999</v>
      </c>
      <c r="H142" s="3">
        <f>IF(E142=0,"",AVERAGEIFS(sessions.csv!$J$2:$J$10135,sessions.csv!$A$2:$A$10135,A142,sessions.csv!$D$2:$D$10135,C142,sessions.csv!$E$2:$E$10135,D142)/1000)</f>
        <v>8.2158333333333342</v>
      </c>
      <c r="I142" s="3">
        <f>IF(F142=0,"",AVERAGEIFS(sessions.csv!$O$2:$O$10135,sessions.csv!$A$2:$A$10135,A142,sessions.csv!$D$2:$D$10135,C142,sessions.csv!$E$2:$E$10135,D142,sessions.csv!$N$2:$N$10135,"RELIABLE"))</f>
        <v>36.712500000000006</v>
      </c>
      <c r="J142" s="3">
        <f>IF(F142=0,"",AVERAGEIFS(sessions.csv!$L$2:$L$10135,sessions.csv!$A$2:$A$10135,A142,sessions.csv!$D$2:$D$10135,C142,sessions.csv!$E$2:$E$10135,D142,sessions.csv!$N$2:$N$10135,"RELIABLE"))</f>
        <v>55.171250000000001</v>
      </c>
    </row>
    <row r="143" spans="1:10" ht="32" customHeight="1" x14ac:dyDescent="0.2">
      <c r="A143" s="2" t="s">
        <v>29</v>
      </c>
      <c r="B143" s="2" t="str">
        <f>INDEX(study_periods.csv!$B$2:$B$51,MATCH(A143,study_periods.csv!$A$2:$A$51,0))</f>
        <v>INTERVENTION</v>
      </c>
      <c r="C143" s="2">
        <v>1</v>
      </c>
      <c r="D143" s="2">
        <v>2</v>
      </c>
      <c r="E143" s="2">
        <f>COUNTIFS(sessions.csv!$A$2:$A$10135,A143,sessions.csv!$D$2:$D$10135,C143,sessions.csv!$E$2:$E$10135,D143)</f>
        <v>13</v>
      </c>
      <c r="F143" s="2">
        <f>COUNTIFS(sessions.csv!$A$2:$A$10135,A143,sessions.csv!$D$2:$D$10135,C143,sessions.csv!$E$2:$E$10135,D143,sessions.csv!$N$2:$N$10135,"RELIABLE")</f>
        <v>12</v>
      </c>
      <c r="G143" s="3">
        <f>SUMIFS(sessions.csv!$H$2:$H$10135,sessions.csv!$A$2:$A$10135,A143,sessions.csv!$D$2:$D$10135,C143,sessions.csv!$E$2:$E$10135,D143)/60000</f>
        <v>252.44583333333333</v>
      </c>
      <c r="H143" s="3">
        <f>IF(E143=0,"",AVERAGEIFS(sessions.csv!$J$2:$J$10135,sessions.csv!$A$2:$A$10135,A143,sessions.csv!$D$2:$D$10135,C143,sessions.csv!$E$2:$E$10135,D143)/1000)</f>
        <v>8.5188461538461535</v>
      </c>
      <c r="I143" s="3">
        <f>IF(F143=0,"",AVERAGEIFS(sessions.csv!$O$2:$O$10135,sessions.csv!$A$2:$A$10135,A143,sessions.csv!$D$2:$D$10135,C143,sessions.csv!$E$2:$E$10135,D143,sessions.csv!$N$2:$N$10135,"RELIABLE"))</f>
        <v>39.594166666666666</v>
      </c>
      <c r="J143" s="3">
        <f>IF(F143=0,"",AVERAGEIFS(sessions.csv!$L$2:$L$10135,sessions.csv!$A$2:$A$10135,A143,sessions.csv!$D$2:$D$10135,C143,sessions.csv!$E$2:$E$10135,D143,sessions.csv!$N$2:$N$10135,"RELIABLE"))</f>
        <v>56.261666666666663</v>
      </c>
    </row>
    <row r="144" spans="1:10" ht="32" customHeight="1" x14ac:dyDescent="0.2">
      <c r="A144" s="2" t="s">
        <v>29</v>
      </c>
      <c r="B144" s="2" t="str">
        <f>INDEX(study_periods.csv!$B$2:$B$51,MATCH(A144,study_periods.csv!$A$2:$A$51,0))</f>
        <v>INTERVENTION</v>
      </c>
      <c r="C144" s="2">
        <v>1</v>
      </c>
      <c r="D144" s="2">
        <v>3</v>
      </c>
      <c r="E144" s="2">
        <f>COUNTIFS(sessions.csv!$A$2:$A$10135,A144,sessions.csv!$D$2:$D$10135,C144,sessions.csv!$E$2:$E$10135,D144)</f>
        <v>11</v>
      </c>
      <c r="F144" s="2">
        <f>COUNTIFS(sessions.csv!$A$2:$A$10135,A144,sessions.csv!$D$2:$D$10135,C144,sessions.csv!$E$2:$E$10135,D144,sessions.csv!$N$2:$N$10135,"RELIABLE")</f>
        <v>7</v>
      </c>
      <c r="G144" s="3">
        <f>SUMIFS(sessions.csv!$H$2:$H$10135,sessions.csv!$A$2:$A$10135,A144,sessions.csv!$D$2:$D$10135,C144,sessions.csv!$E$2:$E$10135,D144)/60000</f>
        <v>238.23801666666665</v>
      </c>
      <c r="H144" s="3">
        <f>IF(E144=0,"",AVERAGEIFS(sessions.csv!$J$2:$J$10135,sessions.csv!$A$2:$A$10135,A144,sessions.csv!$D$2:$D$10135,C144,sessions.csv!$E$2:$E$10135,D144)/1000)</f>
        <v>8.5522727272727277</v>
      </c>
      <c r="I144" s="3">
        <f>IF(F144=0,"",AVERAGEIFS(sessions.csv!$O$2:$O$10135,sessions.csv!$A$2:$A$10135,A144,sessions.csv!$D$2:$D$10135,C144,sessions.csv!$E$2:$E$10135,D144,sessions.csv!$N$2:$N$10135,"RELIABLE"))</f>
        <v>37.947142857142858</v>
      </c>
      <c r="J144" s="3">
        <f>IF(F144=0,"",AVERAGEIFS(sessions.csv!$L$2:$L$10135,sessions.csv!$A$2:$A$10135,A144,sessions.csv!$D$2:$D$10135,C144,sessions.csv!$E$2:$E$10135,D144,sessions.csv!$N$2:$N$10135,"RELIABLE"))</f>
        <v>56.375714285714288</v>
      </c>
    </row>
    <row r="145" spans="1:10" ht="32" customHeight="1" x14ac:dyDescent="0.2">
      <c r="A145" s="2" t="s">
        <v>29</v>
      </c>
      <c r="B145" s="2" t="str">
        <f>INDEX(study_periods.csv!$B$2:$B$51,MATCH(A145,study_periods.csv!$A$2:$A$51,0))</f>
        <v>INTERVENTION</v>
      </c>
      <c r="C145" s="2">
        <v>1</v>
      </c>
      <c r="D145" s="2">
        <v>4</v>
      </c>
      <c r="E145" s="2">
        <f>COUNTIFS(sessions.csv!$A$2:$A$10135,A145,sessions.csv!$D$2:$D$10135,C145,sessions.csv!$E$2:$E$10135,D145)</f>
        <v>12</v>
      </c>
      <c r="F145" s="2">
        <f>COUNTIFS(sessions.csv!$A$2:$A$10135,A145,sessions.csv!$D$2:$D$10135,C145,sessions.csv!$E$2:$E$10135,D145,sessions.csv!$N$2:$N$10135,"RELIABLE")</f>
        <v>11</v>
      </c>
      <c r="G145" s="3">
        <f>SUMIFS(sessions.csv!$H$2:$H$10135,sessions.csv!$A$2:$A$10135,A145,sessions.csv!$D$2:$D$10135,C145,sessions.csv!$E$2:$E$10135,D145)/60000</f>
        <v>242.78025</v>
      </c>
      <c r="H145" s="3">
        <f>IF(E145=0,"",AVERAGEIFS(sessions.csv!$J$2:$J$10135,sessions.csv!$A$2:$A$10135,A145,sessions.csv!$D$2:$D$10135,C145,sessions.csv!$E$2:$E$10135,D145)/1000)</f>
        <v>8.8465000000000007</v>
      </c>
      <c r="I145" s="3">
        <f>IF(F145=0,"",AVERAGEIFS(sessions.csv!$O$2:$O$10135,sessions.csv!$A$2:$A$10135,A145,sessions.csv!$D$2:$D$10135,C145,sessions.csv!$E$2:$E$10135,D145,sessions.csv!$N$2:$N$10135,"RELIABLE"))</f>
        <v>39.93545454545454</v>
      </c>
      <c r="J145" s="3">
        <f>IF(F145=0,"",AVERAGEIFS(sessions.csv!$L$2:$L$10135,sessions.csv!$A$2:$A$10135,A145,sessions.csv!$D$2:$D$10135,C145,sessions.csv!$E$2:$E$10135,D145,sessions.csv!$N$2:$N$10135,"RELIABLE"))</f>
        <v>57.449090909090913</v>
      </c>
    </row>
    <row r="146" spans="1:10" ht="32" customHeight="1" x14ac:dyDescent="0.2">
      <c r="A146" s="2" t="s">
        <v>29</v>
      </c>
      <c r="B146" s="2" t="str">
        <f>INDEX(study_periods.csv!$B$2:$B$51,MATCH(A146,study_periods.csv!$A$2:$A$51,0))</f>
        <v>INTERVENTION</v>
      </c>
      <c r="C146" s="2">
        <v>1</v>
      </c>
      <c r="D146" s="2">
        <v>5</v>
      </c>
      <c r="E146" s="2">
        <f>COUNTIFS(sessions.csv!$A$2:$A$10135,A146,sessions.csv!$D$2:$D$10135,C146,sessions.csv!$E$2:$E$10135,D146)</f>
        <v>13</v>
      </c>
      <c r="F146" s="2">
        <f>COUNTIFS(sessions.csv!$A$2:$A$10135,A146,sessions.csv!$D$2:$D$10135,C146,sessions.csv!$E$2:$E$10135,D146,sessions.csv!$N$2:$N$10135,"RELIABLE")</f>
        <v>13</v>
      </c>
      <c r="G146" s="3">
        <f>SUMIFS(sessions.csv!$H$2:$H$10135,sessions.csv!$A$2:$A$10135,A146,sessions.csv!$D$2:$D$10135,C146,sessions.csv!$E$2:$E$10135,D146)/60000</f>
        <v>283.16341666666665</v>
      </c>
      <c r="H146" s="3">
        <f>IF(E146=0,"",AVERAGEIFS(sessions.csv!$J$2:$J$10135,sessions.csv!$A$2:$A$10135,A146,sessions.csv!$D$2:$D$10135,C146,sessions.csv!$E$2:$E$10135,D146)/1000)</f>
        <v>9.0733846153846152</v>
      </c>
      <c r="I146" s="3">
        <f>IF(F146=0,"",AVERAGEIFS(sessions.csv!$O$2:$O$10135,sessions.csv!$A$2:$A$10135,A146,sessions.csv!$D$2:$D$10135,C146,sessions.csv!$E$2:$E$10135,D146,sessions.csv!$N$2:$N$10135,"RELIABLE"))</f>
        <v>39.753846153846148</v>
      </c>
      <c r="J146" s="3">
        <f>IF(F146=0,"",AVERAGEIFS(sessions.csv!$L$2:$L$10135,sessions.csv!$A$2:$A$10135,A146,sessions.csv!$D$2:$D$10135,C146,sessions.csv!$E$2:$E$10135,D146,sessions.csv!$N$2:$N$10135,"RELIABLE"))</f>
        <v>58.685384615384613</v>
      </c>
    </row>
    <row r="147" spans="1:10" ht="32" customHeight="1" x14ac:dyDescent="0.2">
      <c r="A147" s="2" t="s">
        <v>29</v>
      </c>
      <c r="B147" s="2" t="str">
        <f>INDEX(study_periods.csv!$B$2:$B$51,MATCH(A147,study_periods.csv!$A$2:$A$51,0))</f>
        <v>INTERVENTION</v>
      </c>
      <c r="C147" s="2">
        <v>1</v>
      </c>
      <c r="D147" s="2">
        <v>6</v>
      </c>
      <c r="E147" s="2">
        <f>COUNTIFS(sessions.csv!$A$2:$A$10135,A147,sessions.csv!$D$2:$D$10135,C147,sessions.csv!$E$2:$E$10135,D147)</f>
        <v>13</v>
      </c>
      <c r="F147" s="2">
        <f>COUNTIFS(sessions.csv!$A$2:$A$10135,A147,sessions.csv!$D$2:$D$10135,C147,sessions.csv!$E$2:$E$10135,D147,sessions.csv!$N$2:$N$10135,"RELIABLE")</f>
        <v>13</v>
      </c>
      <c r="G147" s="3">
        <f>SUMIFS(sessions.csv!$H$2:$H$10135,sessions.csv!$A$2:$A$10135,A147,sessions.csv!$D$2:$D$10135,C147,sessions.csv!$E$2:$E$10135,D147)/60000</f>
        <v>316.43661666666668</v>
      </c>
      <c r="H147" s="3">
        <f>IF(E147=0,"",AVERAGEIFS(sessions.csv!$J$2:$J$10135,sessions.csv!$A$2:$A$10135,A147,sessions.csv!$D$2:$D$10135,C147,sessions.csv!$E$2:$E$10135,D147)/1000)</f>
        <v>8.657692307692308</v>
      </c>
      <c r="I147" s="3">
        <f>IF(F147=0,"",AVERAGEIFS(sessions.csv!$O$2:$O$10135,sessions.csv!$A$2:$A$10135,A147,sessions.csv!$D$2:$D$10135,C147,sessions.csv!$E$2:$E$10135,D147,sessions.csv!$N$2:$N$10135,"RELIABLE"))</f>
        <v>40.707692307692312</v>
      </c>
      <c r="J147" s="3">
        <f>IF(F147=0,"",AVERAGEIFS(sessions.csv!$L$2:$L$10135,sessions.csv!$A$2:$A$10135,A147,sessions.csv!$D$2:$D$10135,C147,sessions.csv!$E$2:$E$10135,D147,sessions.csv!$N$2:$N$10135,"RELIABLE"))</f>
        <v>60.283076923076926</v>
      </c>
    </row>
    <row r="148" spans="1:10" ht="32" customHeight="1" x14ac:dyDescent="0.2">
      <c r="A148" s="2" t="s">
        <v>29</v>
      </c>
      <c r="B148" s="2" t="str">
        <f>INDEX(study_periods.csv!$B$2:$B$51,MATCH(A148,study_periods.csv!$A$2:$A$51,0))</f>
        <v>INTERVENTION</v>
      </c>
      <c r="C148" s="2">
        <v>1</v>
      </c>
      <c r="D148" s="2">
        <v>7</v>
      </c>
      <c r="E148" s="2">
        <f>COUNTIFS(sessions.csv!$A$2:$A$10135,A148,sessions.csv!$D$2:$D$10135,C148,sessions.csv!$E$2:$E$10135,D148)</f>
        <v>14</v>
      </c>
      <c r="F148" s="2">
        <f>COUNTIFS(sessions.csv!$A$2:$A$10135,A148,sessions.csv!$D$2:$D$10135,C148,sessions.csv!$E$2:$E$10135,D148,sessions.csv!$N$2:$N$10135,"RELIABLE")</f>
        <v>11</v>
      </c>
      <c r="G148" s="3">
        <f>SUMIFS(sessions.csv!$H$2:$H$10135,sessions.csv!$A$2:$A$10135,A148,sessions.csv!$D$2:$D$10135,C148,sessions.csv!$E$2:$E$10135,D148)/60000</f>
        <v>322.00531666666666</v>
      </c>
      <c r="H148" s="3">
        <f>IF(E148=0,"",AVERAGEIFS(sessions.csv!$J$2:$J$10135,sessions.csv!$A$2:$A$10135,A148,sessions.csv!$D$2:$D$10135,C148,sessions.csv!$E$2:$E$10135,D148)/1000)</f>
        <v>8.5645000000000007</v>
      </c>
      <c r="I148" s="3">
        <f>IF(F148=0,"",AVERAGEIFS(sessions.csv!$O$2:$O$10135,sessions.csv!$A$2:$A$10135,A148,sessions.csv!$D$2:$D$10135,C148,sessions.csv!$E$2:$E$10135,D148,sessions.csv!$N$2:$N$10135,"RELIABLE"))</f>
        <v>40.787272727272729</v>
      </c>
      <c r="J148" s="3">
        <f>IF(F148=0,"",AVERAGEIFS(sessions.csv!$L$2:$L$10135,sessions.csv!$A$2:$A$10135,A148,sessions.csv!$D$2:$D$10135,C148,sessions.csv!$E$2:$E$10135,D148,sessions.csv!$N$2:$N$10135,"RELIABLE"))</f>
        <v>58.579090909090922</v>
      </c>
    </row>
    <row r="149" spans="1:10" ht="32" customHeight="1" x14ac:dyDescent="0.2">
      <c r="A149" s="2" t="s">
        <v>29</v>
      </c>
      <c r="B149" s="2" t="str">
        <f>INDEX(study_periods.csv!$B$2:$B$51,MATCH(A149,study_periods.csv!$A$2:$A$51,0))</f>
        <v>INTERVENTION</v>
      </c>
      <c r="C149" s="2">
        <v>2</v>
      </c>
      <c r="D149" s="2">
        <v>1</v>
      </c>
      <c r="E149" s="2">
        <f>COUNTIFS(sessions.csv!$A$2:$A$10135,A149,sessions.csv!$D$2:$D$10135,C149,sessions.csv!$E$2:$E$10135,D149)</f>
        <v>13</v>
      </c>
      <c r="F149" s="2">
        <f>COUNTIFS(sessions.csv!$A$2:$A$10135,A149,sessions.csv!$D$2:$D$10135,C149,sessions.csv!$E$2:$E$10135,D149,sessions.csv!$N$2:$N$10135,"RELIABLE")</f>
        <v>11</v>
      </c>
      <c r="G149" s="3">
        <f>SUMIFS(sessions.csv!$H$2:$H$10135,sessions.csv!$A$2:$A$10135,A149,sessions.csv!$D$2:$D$10135,C149,sessions.csv!$E$2:$E$10135,D149)/60000</f>
        <v>291.20004999999998</v>
      </c>
      <c r="H149" s="3">
        <f>IF(E149=0,"",AVERAGEIFS(sessions.csv!$J$2:$J$10135,sessions.csv!$A$2:$A$10135,A149,sessions.csv!$D$2:$D$10135,C149,sessions.csv!$E$2:$E$10135,D149)/1000)</f>
        <v>8.838461538461539</v>
      </c>
      <c r="I149" s="3">
        <f>IF(F149=0,"",AVERAGEIFS(sessions.csv!$O$2:$O$10135,sessions.csv!$A$2:$A$10135,A149,sessions.csv!$D$2:$D$10135,C149,sessions.csv!$E$2:$E$10135,D149,sessions.csv!$N$2:$N$10135,"RELIABLE"))</f>
        <v>42.25090909090909</v>
      </c>
      <c r="J149" s="3">
        <f>IF(F149=0,"",AVERAGEIFS(sessions.csv!$L$2:$L$10135,sessions.csv!$A$2:$A$10135,A149,sessions.csv!$D$2:$D$10135,C149,sessions.csv!$E$2:$E$10135,D149,sessions.csv!$N$2:$N$10135,"RELIABLE"))</f>
        <v>60.310909090909085</v>
      </c>
    </row>
    <row r="150" spans="1:10" ht="32" customHeight="1" x14ac:dyDescent="0.2">
      <c r="A150" s="2" t="s">
        <v>29</v>
      </c>
      <c r="B150" s="2" t="str">
        <f>INDEX(study_periods.csv!$B$2:$B$51,MATCH(A150,study_periods.csv!$A$2:$A$51,0))</f>
        <v>INTERVENTION</v>
      </c>
      <c r="C150" s="2">
        <v>2</v>
      </c>
      <c r="D150" s="2">
        <v>2</v>
      </c>
      <c r="E150" s="2">
        <f>COUNTIFS(sessions.csv!$A$2:$A$10135,A150,sessions.csv!$D$2:$D$10135,C150,sessions.csv!$E$2:$E$10135,D150)</f>
        <v>14</v>
      </c>
      <c r="F150" s="2">
        <f>COUNTIFS(sessions.csv!$A$2:$A$10135,A150,sessions.csv!$D$2:$D$10135,C150,sessions.csv!$E$2:$E$10135,D150,sessions.csv!$N$2:$N$10135,"RELIABLE")</f>
        <v>9</v>
      </c>
      <c r="G150" s="3">
        <f>SUMIFS(sessions.csv!$H$2:$H$10135,sessions.csv!$A$2:$A$10135,A150,sessions.csv!$D$2:$D$10135,C150,sessions.csv!$E$2:$E$10135,D150)/60000</f>
        <v>290.36151666666666</v>
      </c>
      <c r="H150" s="3">
        <f>IF(E150=0,"",AVERAGEIFS(sessions.csv!$J$2:$J$10135,sessions.csv!$A$2:$A$10135,A150,sessions.csv!$D$2:$D$10135,C150,sessions.csv!$E$2:$E$10135,D150)/1000)</f>
        <v>8.8446428571428566</v>
      </c>
      <c r="I150" s="3">
        <f>IF(F150=0,"",AVERAGEIFS(sessions.csv!$O$2:$O$10135,sessions.csv!$A$2:$A$10135,A150,sessions.csv!$D$2:$D$10135,C150,sessions.csv!$E$2:$E$10135,D150,sessions.csv!$N$2:$N$10135,"RELIABLE"))</f>
        <v>42.651111111111113</v>
      </c>
      <c r="J150" s="3">
        <f>IF(F150=0,"",AVERAGEIFS(sessions.csv!$L$2:$L$10135,sessions.csv!$A$2:$A$10135,A150,sessions.csv!$D$2:$D$10135,C150,sessions.csv!$E$2:$E$10135,D150,sessions.csv!$N$2:$N$10135,"RELIABLE"))</f>
        <v>58.981111111111105</v>
      </c>
    </row>
    <row r="151" spans="1:10" ht="32" customHeight="1" x14ac:dyDescent="0.2">
      <c r="A151" s="2" t="s">
        <v>29</v>
      </c>
      <c r="B151" s="2" t="str">
        <f>INDEX(study_periods.csv!$B$2:$B$51,MATCH(A151,study_periods.csv!$A$2:$A$51,0))</f>
        <v>INTERVENTION</v>
      </c>
      <c r="C151" s="2">
        <v>2</v>
      </c>
      <c r="D151" s="2">
        <v>3</v>
      </c>
      <c r="E151" s="2">
        <f>COUNTIFS(sessions.csv!$A$2:$A$10135,A151,sessions.csv!$D$2:$D$10135,C151,sessions.csv!$E$2:$E$10135,D151)</f>
        <v>12</v>
      </c>
      <c r="F151" s="2">
        <f>COUNTIFS(sessions.csv!$A$2:$A$10135,A151,sessions.csv!$D$2:$D$10135,C151,sessions.csv!$E$2:$E$10135,D151,sessions.csv!$N$2:$N$10135,"RELIABLE")</f>
        <v>8</v>
      </c>
      <c r="G151" s="3">
        <f>SUMIFS(sessions.csv!$H$2:$H$10135,sessions.csv!$A$2:$A$10135,A151,sessions.csv!$D$2:$D$10135,C151,sessions.csv!$E$2:$E$10135,D151)/60000</f>
        <v>267.41081666666668</v>
      </c>
      <c r="H151" s="3">
        <f>IF(E151=0,"",AVERAGEIFS(sessions.csv!$J$2:$J$10135,sessions.csv!$A$2:$A$10135,A151,sessions.csv!$D$2:$D$10135,C151,sessions.csv!$E$2:$E$10135,D151)/1000)</f>
        <v>8.8962500000000002</v>
      </c>
      <c r="I151" s="3">
        <f>IF(F151=0,"",AVERAGEIFS(sessions.csv!$O$2:$O$10135,sessions.csv!$A$2:$A$10135,A151,sessions.csv!$D$2:$D$10135,C151,sessions.csv!$E$2:$E$10135,D151,sessions.csv!$N$2:$N$10135,"RELIABLE"))</f>
        <v>45.058749999999996</v>
      </c>
      <c r="J151" s="3">
        <f>IF(F151=0,"",AVERAGEIFS(sessions.csv!$L$2:$L$10135,sessions.csv!$A$2:$A$10135,A151,sessions.csv!$D$2:$D$10135,C151,sessions.csv!$E$2:$E$10135,D151,sessions.csv!$N$2:$N$10135,"RELIABLE"))</f>
        <v>60.960000000000008</v>
      </c>
    </row>
    <row r="152" spans="1:10" ht="32" customHeight="1" x14ac:dyDescent="0.2">
      <c r="A152" s="2" t="s">
        <v>29</v>
      </c>
      <c r="B152" s="2" t="str">
        <f>INDEX(study_periods.csv!$B$2:$B$51,MATCH(A152,study_periods.csv!$A$2:$A$51,0))</f>
        <v>INTERVENTION</v>
      </c>
      <c r="C152" s="2">
        <v>2</v>
      </c>
      <c r="D152" s="2">
        <v>4</v>
      </c>
      <c r="E152" s="2">
        <f>COUNTIFS(sessions.csv!$A$2:$A$10135,A152,sessions.csv!$D$2:$D$10135,C152,sessions.csv!$E$2:$E$10135,D152)</f>
        <v>13</v>
      </c>
      <c r="F152" s="2">
        <f>COUNTIFS(sessions.csv!$A$2:$A$10135,A152,sessions.csv!$D$2:$D$10135,C152,sessions.csv!$E$2:$E$10135,D152,sessions.csv!$N$2:$N$10135,"RELIABLE")</f>
        <v>11</v>
      </c>
      <c r="G152" s="3">
        <f>SUMIFS(sessions.csv!$H$2:$H$10135,sessions.csv!$A$2:$A$10135,A152,sessions.csv!$D$2:$D$10135,C152,sessions.csv!$E$2:$E$10135,D152)/60000</f>
        <v>277.06344999999999</v>
      </c>
      <c r="H152" s="3">
        <f>IF(E152=0,"",AVERAGEIFS(sessions.csv!$J$2:$J$10135,sessions.csv!$A$2:$A$10135,A152,sessions.csv!$D$2:$D$10135,C152,sessions.csv!$E$2:$E$10135,D152)/1000)</f>
        <v>8.9109999999999996</v>
      </c>
      <c r="I152" s="3">
        <f>IF(F152=0,"",AVERAGEIFS(sessions.csv!$O$2:$O$10135,sessions.csv!$A$2:$A$10135,A152,sessions.csv!$D$2:$D$10135,C152,sessions.csv!$E$2:$E$10135,D152,sessions.csv!$N$2:$N$10135,"RELIABLE"))</f>
        <v>42.835454545454553</v>
      </c>
      <c r="J152" s="3">
        <f>IF(F152=0,"",AVERAGEIFS(sessions.csv!$L$2:$L$10135,sessions.csv!$A$2:$A$10135,A152,sessions.csv!$D$2:$D$10135,C152,sessions.csv!$E$2:$E$10135,D152,sessions.csv!$N$2:$N$10135,"RELIABLE"))</f>
        <v>59.287272727272736</v>
      </c>
    </row>
    <row r="153" spans="1:10" ht="32" customHeight="1" x14ac:dyDescent="0.2">
      <c r="A153" s="2" t="s">
        <v>29</v>
      </c>
      <c r="B153" s="2" t="str">
        <f>INDEX(study_periods.csv!$B$2:$B$51,MATCH(A153,study_periods.csv!$A$2:$A$51,0))</f>
        <v>INTERVENTION</v>
      </c>
      <c r="C153" s="2">
        <v>2</v>
      </c>
      <c r="D153" s="2">
        <v>5</v>
      </c>
      <c r="E153" s="2">
        <f>COUNTIFS(sessions.csv!$A$2:$A$10135,A153,sessions.csv!$D$2:$D$10135,C153,sessions.csv!$E$2:$E$10135,D153)</f>
        <v>14</v>
      </c>
      <c r="F153" s="2">
        <f>COUNTIFS(sessions.csv!$A$2:$A$10135,A153,sessions.csv!$D$2:$D$10135,C153,sessions.csv!$E$2:$E$10135,D153,sessions.csv!$N$2:$N$10135,"RELIABLE")</f>
        <v>13</v>
      </c>
      <c r="G153" s="3">
        <f>SUMIFS(sessions.csv!$H$2:$H$10135,sessions.csv!$A$2:$A$10135,A153,sessions.csv!$D$2:$D$10135,C153,sessions.csv!$E$2:$E$10135,D153)/60000</f>
        <v>289.03678333333335</v>
      </c>
      <c r="H153" s="3">
        <f>IF(E153=0,"",AVERAGEIFS(sessions.csv!$J$2:$J$10135,sessions.csv!$A$2:$A$10135,A153,sessions.csv!$D$2:$D$10135,C153,sessions.csv!$E$2:$E$10135,D153)/1000)</f>
        <v>8.6859999999999999</v>
      </c>
      <c r="I153" s="3">
        <f>IF(F153=0,"",AVERAGEIFS(sessions.csv!$O$2:$O$10135,sessions.csv!$A$2:$A$10135,A153,sessions.csv!$D$2:$D$10135,C153,sessions.csv!$E$2:$E$10135,D153,sessions.csv!$N$2:$N$10135,"RELIABLE"))</f>
        <v>39.555384615384618</v>
      </c>
      <c r="J153" s="3">
        <f>IF(F153=0,"",AVERAGEIFS(sessions.csv!$L$2:$L$10135,sessions.csv!$A$2:$A$10135,A153,sessions.csv!$D$2:$D$10135,C153,sessions.csv!$E$2:$E$10135,D153,sessions.csv!$N$2:$N$10135,"RELIABLE"))</f>
        <v>57.176153846153845</v>
      </c>
    </row>
    <row r="154" spans="1:10" ht="32" customHeight="1" x14ac:dyDescent="0.2">
      <c r="A154" s="2" t="s">
        <v>29</v>
      </c>
      <c r="B154" s="2" t="str">
        <f>INDEX(study_periods.csv!$B$2:$B$51,MATCH(A154,study_periods.csv!$A$2:$A$51,0))</f>
        <v>INTERVENTION</v>
      </c>
      <c r="C154" s="2">
        <v>2</v>
      </c>
      <c r="D154" s="2">
        <v>6</v>
      </c>
      <c r="E154" s="2">
        <f>COUNTIFS(sessions.csv!$A$2:$A$10135,A154,sessions.csv!$D$2:$D$10135,C154,sessions.csv!$E$2:$E$10135,D154)</f>
        <v>14</v>
      </c>
      <c r="F154" s="2">
        <f>COUNTIFS(sessions.csv!$A$2:$A$10135,A154,sessions.csv!$D$2:$D$10135,C154,sessions.csv!$E$2:$E$10135,D154,sessions.csv!$N$2:$N$10135,"RELIABLE")</f>
        <v>12</v>
      </c>
      <c r="G154" s="3">
        <f>SUMIFS(sessions.csv!$H$2:$H$10135,sessions.csv!$A$2:$A$10135,A154,sessions.csv!$D$2:$D$10135,C154,sessions.csv!$E$2:$E$10135,D154)/60000</f>
        <v>333.99683333333331</v>
      </c>
      <c r="H154" s="3">
        <f>IF(E154=0,"",AVERAGEIFS(sessions.csv!$J$2:$J$10135,sessions.csv!$A$2:$A$10135,A154,sessions.csv!$D$2:$D$10135,C154,sessions.csv!$E$2:$E$10135,D154)/1000)</f>
        <v>8.9684285714285714</v>
      </c>
      <c r="I154" s="3">
        <f>IF(F154=0,"",AVERAGEIFS(sessions.csv!$O$2:$O$10135,sessions.csv!$A$2:$A$10135,A154,sessions.csv!$D$2:$D$10135,C154,sessions.csv!$E$2:$E$10135,D154,sessions.csv!$N$2:$N$10135,"RELIABLE"))</f>
        <v>41.482500000000002</v>
      </c>
      <c r="J154" s="3">
        <f>IF(F154=0,"",AVERAGEIFS(sessions.csv!$L$2:$L$10135,sessions.csv!$A$2:$A$10135,A154,sessions.csv!$D$2:$D$10135,C154,sessions.csv!$E$2:$E$10135,D154,sessions.csv!$N$2:$N$10135,"RELIABLE"))</f>
        <v>61.054166666666667</v>
      </c>
    </row>
    <row r="155" spans="1:10" ht="32" customHeight="1" x14ac:dyDescent="0.2">
      <c r="A155" s="2" t="s">
        <v>29</v>
      </c>
      <c r="B155" s="2" t="str">
        <f>INDEX(study_periods.csv!$B$2:$B$51,MATCH(A155,study_periods.csv!$A$2:$A$51,0))</f>
        <v>INTERVENTION</v>
      </c>
      <c r="C155" s="2">
        <v>2</v>
      </c>
      <c r="D155" s="2">
        <v>7</v>
      </c>
      <c r="E155" s="2">
        <f>COUNTIFS(sessions.csv!$A$2:$A$10135,A155,sessions.csv!$D$2:$D$10135,C155,sessions.csv!$E$2:$E$10135,D155)</f>
        <v>15</v>
      </c>
      <c r="F155" s="2">
        <f>COUNTIFS(sessions.csv!$A$2:$A$10135,A155,sessions.csv!$D$2:$D$10135,C155,sessions.csv!$E$2:$E$10135,D155,sessions.csv!$N$2:$N$10135,"RELIABLE")</f>
        <v>13</v>
      </c>
      <c r="G155" s="3">
        <f>SUMIFS(sessions.csv!$H$2:$H$10135,sessions.csv!$A$2:$A$10135,A155,sessions.csv!$D$2:$D$10135,C155,sessions.csv!$E$2:$E$10135,D155)/60000</f>
        <v>352.81158333333332</v>
      </c>
      <c r="H155" s="3">
        <f>IF(E155=0,"",AVERAGEIFS(sessions.csv!$J$2:$J$10135,sessions.csv!$A$2:$A$10135,A155,sessions.csv!$D$2:$D$10135,C155,sessions.csv!$E$2:$E$10135,D155)/1000)</f>
        <v>9.0249333333333333</v>
      </c>
      <c r="I155" s="3">
        <f>IF(F155=0,"",AVERAGEIFS(sessions.csv!$O$2:$O$10135,sessions.csv!$A$2:$A$10135,A155,sessions.csv!$D$2:$D$10135,C155,sessions.csv!$E$2:$E$10135,D155,sessions.csv!$N$2:$N$10135,"RELIABLE"))</f>
        <v>42.989230769230772</v>
      </c>
      <c r="J155" s="3">
        <f>IF(F155=0,"",AVERAGEIFS(sessions.csv!$L$2:$L$10135,sessions.csv!$A$2:$A$10135,A155,sessions.csv!$D$2:$D$10135,C155,sessions.csv!$E$2:$E$10135,D155,sessions.csv!$N$2:$N$10135,"RELIABLE"))</f>
        <v>61.241538461538454</v>
      </c>
    </row>
    <row r="156" spans="1:10" ht="16" customHeight="1" x14ac:dyDescent="0.2">
      <c r="A156" s="2" t="s">
        <v>32</v>
      </c>
      <c r="B156" s="2" t="str">
        <f>INDEX(study_periods.csv!$B$2:$B$51,MATCH(A156,study_periods.csv!$A$2:$A$51,0))</f>
        <v>CONTROL</v>
      </c>
      <c r="C156" s="2">
        <v>1</v>
      </c>
      <c r="D156" s="2">
        <v>1</v>
      </c>
      <c r="E156" s="2">
        <f>COUNTIFS(sessions.csv!$A$2:$A$10135,A156,sessions.csv!$D$2:$D$10135,C156,sessions.csv!$E$2:$E$10135,D156)</f>
        <v>13</v>
      </c>
      <c r="F156" s="2">
        <f>COUNTIFS(sessions.csv!$A$2:$A$10135,A156,sessions.csv!$D$2:$D$10135,C156,sessions.csv!$E$2:$E$10135,D156,sessions.csv!$N$2:$N$10135,"RELIABLE")</f>
        <v>12</v>
      </c>
      <c r="G156" s="3">
        <f>SUMIFS(sessions.csv!$H$2:$H$10135,sessions.csv!$A$2:$A$10135,A156,sessions.csv!$D$2:$D$10135,C156,sessions.csv!$E$2:$E$10135,D156)/60000</f>
        <v>263.28744999999998</v>
      </c>
      <c r="H156" s="3">
        <f>IF(E156=0,"",AVERAGEIFS(sessions.csv!$J$2:$J$10135,sessions.csv!$A$2:$A$10135,A156,sessions.csv!$D$2:$D$10135,C156,sessions.csv!$E$2:$E$10135,D156)/1000)</f>
        <v>8.6159999999999997</v>
      </c>
      <c r="I156" s="3">
        <f>IF(F156=0,"",AVERAGEIFS(sessions.csv!$O$2:$O$10135,sessions.csv!$A$2:$A$10135,A156,sessions.csv!$D$2:$D$10135,C156,sessions.csv!$E$2:$E$10135,D156,sessions.csv!$N$2:$N$10135,"RELIABLE"))</f>
        <v>39.21</v>
      </c>
      <c r="J156" s="3">
        <f>IF(F156=0,"",AVERAGEIFS(sessions.csv!$L$2:$L$10135,sessions.csv!$A$2:$A$10135,A156,sessions.csv!$D$2:$D$10135,C156,sessions.csv!$E$2:$E$10135,D156,sessions.csv!$N$2:$N$10135,"RELIABLE"))</f>
        <v>57.072500000000012</v>
      </c>
    </row>
    <row r="157" spans="1:10" ht="16" customHeight="1" x14ac:dyDescent="0.2">
      <c r="A157" s="2" t="s">
        <v>32</v>
      </c>
      <c r="B157" s="2" t="str">
        <f>INDEX(study_periods.csv!$B$2:$B$51,MATCH(A157,study_periods.csv!$A$2:$A$51,0))</f>
        <v>CONTROL</v>
      </c>
      <c r="C157" s="2">
        <v>1</v>
      </c>
      <c r="D157" s="2">
        <v>2</v>
      </c>
      <c r="E157" s="2">
        <f>COUNTIFS(sessions.csv!$A$2:$A$10135,A157,sessions.csv!$D$2:$D$10135,C157,sessions.csv!$E$2:$E$10135,D157)</f>
        <v>14</v>
      </c>
      <c r="F157" s="2">
        <f>COUNTIFS(sessions.csv!$A$2:$A$10135,A157,sessions.csv!$D$2:$D$10135,C157,sessions.csv!$E$2:$E$10135,D157,sessions.csv!$N$2:$N$10135,"RELIABLE")</f>
        <v>14</v>
      </c>
      <c r="G157" s="3">
        <f>SUMIFS(sessions.csv!$H$2:$H$10135,sessions.csv!$A$2:$A$10135,A157,sessions.csv!$D$2:$D$10135,C157,sessions.csv!$E$2:$E$10135,D157)/60000</f>
        <v>304.44813333333332</v>
      </c>
      <c r="H157" s="3">
        <f>IF(E157=0,"",AVERAGEIFS(sessions.csv!$J$2:$J$10135,sessions.csv!$A$2:$A$10135,A157,sessions.csv!$D$2:$D$10135,C157,sessions.csv!$E$2:$E$10135,D157)/1000)</f>
        <v>9.0888571428571439</v>
      </c>
      <c r="I157" s="3">
        <f>IF(F157=0,"",AVERAGEIFS(sessions.csv!$O$2:$O$10135,sessions.csv!$A$2:$A$10135,A157,sessions.csv!$D$2:$D$10135,C157,sessions.csv!$E$2:$E$10135,D157,sessions.csv!$N$2:$N$10135,"RELIABLE"))</f>
        <v>41.142857142857146</v>
      </c>
      <c r="J157" s="3">
        <f>IF(F157=0,"",AVERAGEIFS(sessions.csv!$L$2:$L$10135,sessions.csv!$A$2:$A$10135,A157,sessions.csv!$D$2:$D$10135,C157,sessions.csv!$E$2:$E$10135,D157,sessions.csv!$N$2:$N$10135,"RELIABLE"))</f>
        <v>59.27928571428572</v>
      </c>
    </row>
    <row r="158" spans="1:10" ht="16" customHeight="1" x14ac:dyDescent="0.2">
      <c r="A158" s="2" t="s">
        <v>32</v>
      </c>
      <c r="B158" s="2" t="str">
        <f>INDEX(study_periods.csv!$B$2:$B$51,MATCH(A158,study_periods.csv!$A$2:$A$51,0))</f>
        <v>CONTROL</v>
      </c>
      <c r="C158" s="2">
        <v>1</v>
      </c>
      <c r="D158" s="2">
        <v>3</v>
      </c>
      <c r="E158" s="2">
        <f>COUNTIFS(sessions.csv!$A$2:$A$10135,A158,sessions.csv!$D$2:$D$10135,C158,sessions.csv!$E$2:$E$10135,D158)</f>
        <v>12</v>
      </c>
      <c r="F158" s="2">
        <f>COUNTIFS(sessions.csv!$A$2:$A$10135,A158,sessions.csv!$D$2:$D$10135,C158,sessions.csv!$E$2:$E$10135,D158,sessions.csv!$N$2:$N$10135,"RELIABLE")</f>
        <v>10</v>
      </c>
      <c r="G158" s="3">
        <f>SUMIFS(sessions.csv!$H$2:$H$10135,sessions.csv!$A$2:$A$10135,A158,sessions.csv!$D$2:$D$10135,C158,sessions.csv!$E$2:$E$10135,D158)/60000</f>
        <v>244.14343333333332</v>
      </c>
      <c r="H158" s="3">
        <f>IF(E158=0,"",AVERAGEIFS(sessions.csv!$J$2:$J$10135,sessions.csv!$A$2:$A$10135,A158,sessions.csv!$D$2:$D$10135,C158,sessions.csv!$E$2:$E$10135,D158)/1000)</f>
        <v>8.7011666666666656</v>
      </c>
      <c r="I158" s="3">
        <f>IF(F158=0,"",AVERAGEIFS(sessions.csv!$O$2:$O$10135,sessions.csv!$A$2:$A$10135,A158,sessions.csv!$D$2:$D$10135,C158,sessions.csv!$E$2:$E$10135,D158,sessions.csv!$N$2:$N$10135,"RELIABLE"))</f>
        <v>38.638000000000005</v>
      </c>
      <c r="J158" s="3">
        <f>IF(F158=0,"",AVERAGEIFS(sessions.csv!$L$2:$L$10135,sessions.csv!$A$2:$A$10135,A158,sessions.csv!$D$2:$D$10135,C158,sessions.csv!$E$2:$E$10135,D158,sessions.csv!$N$2:$N$10135,"RELIABLE"))</f>
        <v>56.43399999999999</v>
      </c>
    </row>
    <row r="159" spans="1:10" ht="16" customHeight="1" x14ac:dyDescent="0.2">
      <c r="A159" s="2" t="s">
        <v>32</v>
      </c>
      <c r="B159" s="2" t="str">
        <f>INDEX(study_periods.csv!$B$2:$B$51,MATCH(A159,study_periods.csv!$A$2:$A$51,0))</f>
        <v>CONTROL</v>
      </c>
      <c r="C159" s="2">
        <v>1</v>
      </c>
      <c r="D159" s="2">
        <v>4</v>
      </c>
      <c r="E159" s="2">
        <f>COUNTIFS(sessions.csv!$A$2:$A$10135,A159,sessions.csv!$D$2:$D$10135,C159,sessions.csv!$E$2:$E$10135,D159)</f>
        <v>13</v>
      </c>
      <c r="F159" s="2">
        <f>COUNTIFS(sessions.csv!$A$2:$A$10135,A159,sessions.csv!$D$2:$D$10135,C159,sessions.csv!$E$2:$E$10135,D159,sessions.csv!$N$2:$N$10135,"RELIABLE")</f>
        <v>11</v>
      </c>
      <c r="G159" s="3">
        <f>SUMIFS(sessions.csv!$H$2:$H$10135,sessions.csv!$A$2:$A$10135,A159,sessions.csv!$D$2:$D$10135,C159,sessions.csv!$E$2:$E$10135,D159)/60000</f>
        <v>277.44283333333334</v>
      </c>
      <c r="H159" s="3">
        <f>IF(E159=0,"",AVERAGEIFS(sessions.csv!$J$2:$J$10135,sessions.csv!$A$2:$A$10135,A159,sessions.csv!$D$2:$D$10135,C159,sessions.csv!$E$2:$E$10135,D159)/1000)</f>
        <v>8.476923076923077</v>
      </c>
      <c r="I159" s="3">
        <f>IF(F159=0,"",AVERAGEIFS(sessions.csv!$O$2:$O$10135,sessions.csv!$A$2:$A$10135,A159,sessions.csv!$D$2:$D$10135,C159,sessions.csv!$E$2:$E$10135,D159,sessions.csv!$N$2:$N$10135,"RELIABLE"))</f>
        <v>39.902727272727276</v>
      </c>
      <c r="J159" s="3">
        <f>IF(F159=0,"",AVERAGEIFS(sessions.csv!$L$2:$L$10135,sessions.csv!$A$2:$A$10135,A159,sessions.csv!$D$2:$D$10135,C159,sessions.csv!$E$2:$E$10135,D159,sessions.csv!$N$2:$N$10135,"RELIABLE"))</f>
        <v>58.232727272727288</v>
      </c>
    </row>
    <row r="160" spans="1:10" ht="16" customHeight="1" x14ac:dyDescent="0.2">
      <c r="A160" s="2" t="s">
        <v>32</v>
      </c>
      <c r="B160" s="2" t="str">
        <f>INDEX(study_periods.csv!$B$2:$B$51,MATCH(A160,study_periods.csv!$A$2:$A$51,0))</f>
        <v>CONTROL</v>
      </c>
      <c r="C160" s="2">
        <v>1</v>
      </c>
      <c r="D160" s="2">
        <v>5</v>
      </c>
      <c r="E160" s="2">
        <f>COUNTIFS(sessions.csv!$A$2:$A$10135,A160,sessions.csv!$D$2:$D$10135,C160,sessions.csv!$E$2:$E$10135,D160)</f>
        <v>14</v>
      </c>
      <c r="F160" s="2">
        <f>COUNTIFS(sessions.csv!$A$2:$A$10135,A160,sessions.csv!$D$2:$D$10135,C160,sessions.csv!$E$2:$E$10135,D160,sessions.csv!$N$2:$N$10135,"RELIABLE")</f>
        <v>12</v>
      </c>
      <c r="G160" s="3">
        <f>SUMIFS(sessions.csv!$H$2:$H$10135,sessions.csv!$A$2:$A$10135,A160,sessions.csv!$D$2:$D$10135,C160,sessions.csv!$E$2:$E$10135,D160)/60000</f>
        <v>287.70934999999997</v>
      </c>
      <c r="H160" s="3">
        <f>IF(E160=0,"",AVERAGEIFS(sessions.csv!$J$2:$J$10135,sessions.csv!$A$2:$A$10135,A160,sessions.csv!$D$2:$D$10135,C160,sessions.csv!$E$2:$E$10135,D160)/1000)</f>
        <v>8.9186428571428564</v>
      </c>
      <c r="I160" s="3">
        <f>IF(F160=0,"",AVERAGEIFS(sessions.csv!$O$2:$O$10135,sessions.csv!$A$2:$A$10135,A160,sessions.csv!$D$2:$D$10135,C160,sessions.csv!$E$2:$E$10135,D160,sessions.csv!$N$2:$N$10135,"RELIABLE"))</f>
        <v>40.298333333333339</v>
      </c>
      <c r="J160" s="3">
        <f>IF(F160=0,"",AVERAGEIFS(sessions.csv!$L$2:$L$10135,sessions.csv!$A$2:$A$10135,A160,sessions.csv!$D$2:$D$10135,C160,sessions.csv!$E$2:$E$10135,D160,sessions.csv!$N$2:$N$10135,"RELIABLE"))</f>
        <v>57.805833333333332</v>
      </c>
    </row>
    <row r="161" spans="1:10" ht="16" customHeight="1" x14ac:dyDescent="0.2">
      <c r="A161" s="2" t="s">
        <v>32</v>
      </c>
      <c r="B161" s="2" t="str">
        <f>INDEX(study_periods.csv!$B$2:$B$51,MATCH(A161,study_periods.csv!$A$2:$A$51,0))</f>
        <v>CONTROL</v>
      </c>
      <c r="C161" s="2">
        <v>1</v>
      </c>
      <c r="D161" s="2">
        <v>6</v>
      </c>
      <c r="E161" s="2">
        <f>COUNTIFS(sessions.csv!$A$2:$A$10135,A161,sessions.csv!$D$2:$D$10135,C161,sessions.csv!$E$2:$E$10135,D161)</f>
        <v>14</v>
      </c>
      <c r="F161" s="2">
        <f>COUNTIFS(sessions.csv!$A$2:$A$10135,A161,sessions.csv!$D$2:$D$10135,C161,sessions.csv!$E$2:$E$10135,D161,sessions.csv!$N$2:$N$10135,"RELIABLE")</f>
        <v>10</v>
      </c>
      <c r="G161" s="3">
        <f>SUMIFS(sessions.csv!$H$2:$H$10135,sessions.csv!$A$2:$A$10135,A161,sessions.csv!$D$2:$D$10135,C161,sessions.csv!$E$2:$E$10135,D161)/60000</f>
        <v>330.17601666666667</v>
      </c>
      <c r="H161" s="3">
        <f>IF(E161=0,"",AVERAGEIFS(sessions.csv!$J$2:$J$10135,sessions.csv!$A$2:$A$10135,A161,sessions.csv!$D$2:$D$10135,C161,sessions.csv!$E$2:$E$10135,D161)/1000)</f>
        <v>8.940214285714287</v>
      </c>
      <c r="I161" s="3">
        <f>IF(F161=0,"",AVERAGEIFS(sessions.csv!$O$2:$O$10135,sessions.csv!$A$2:$A$10135,A161,sessions.csv!$D$2:$D$10135,C161,sessions.csv!$E$2:$E$10135,D161,sessions.csv!$N$2:$N$10135,"RELIABLE"))</f>
        <v>41.239999999999995</v>
      </c>
      <c r="J161" s="3">
        <f>IF(F161=0,"",AVERAGEIFS(sessions.csv!$L$2:$L$10135,sessions.csv!$A$2:$A$10135,A161,sessions.csv!$D$2:$D$10135,C161,sessions.csv!$E$2:$E$10135,D161,sessions.csv!$N$2:$N$10135,"RELIABLE"))</f>
        <v>59.679000000000009</v>
      </c>
    </row>
    <row r="162" spans="1:10" ht="16" customHeight="1" x14ac:dyDescent="0.2">
      <c r="A162" s="2" t="s">
        <v>32</v>
      </c>
      <c r="B162" s="2" t="str">
        <f>INDEX(study_periods.csv!$B$2:$B$51,MATCH(A162,study_periods.csv!$A$2:$A$51,0))</f>
        <v>CONTROL</v>
      </c>
      <c r="C162" s="2">
        <v>1</v>
      </c>
      <c r="D162" s="2">
        <v>7</v>
      </c>
      <c r="E162" s="2">
        <f>COUNTIFS(sessions.csv!$A$2:$A$10135,A162,sessions.csv!$D$2:$D$10135,C162,sessions.csv!$E$2:$E$10135,D162)</f>
        <v>15</v>
      </c>
      <c r="F162" s="2">
        <f>COUNTIFS(sessions.csv!$A$2:$A$10135,A162,sessions.csv!$D$2:$D$10135,C162,sessions.csv!$E$2:$E$10135,D162,sessions.csv!$N$2:$N$10135,"RELIABLE")</f>
        <v>13</v>
      </c>
      <c r="G162" s="3">
        <f>SUMIFS(sessions.csv!$H$2:$H$10135,sessions.csv!$A$2:$A$10135,A162,sessions.csv!$D$2:$D$10135,C162,sessions.csv!$E$2:$E$10135,D162)/60000</f>
        <v>339.94836666666669</v>
      </c>
      <c r="H162" s="3">
        <f>IF(E162=0,"",AVERAGEIFS(sessions.csv!$J$2:$J$10135,sessions.csv!$A$2:$A$10135,A162,sessions.csv!$D$2:$D$10135,C162,sessions.csv!$E$2:$E$10135,D162)/1000)</f>
        <v>8.7053333333333338</v>
      </c>
      <c r="I162" s="3">
        <f>IF(F162=0,"",AVERAGEIFS(sessions.csv!$O$2:$O$10135,sessions.csv!$A$2:$A$10135,A162,sessions.csv!$D$2:$D$10135,C162,sessions.csv!$E$2:$E$10135,D162,sessions.csv!$N$2:$N$10135,"RELIABLE"))</f>
        <v>39.67230769230769</v>
      </c>
      <c r="J162" s="3">
        <f>IF(F162=0,"",AVERAGEIFS(sessions.csv!$L$2:$L$10135,sessions.csv!$A$2:$A$10135,A162,sessions.csv!$D$2:$D$10135,C162,sessions.csv!$E$2:$E$10135,D162,sessions.csv!$N$2:$N$10135,"RELIABLE"))</f>
        <v>59.104615384615386</v>
      </c>
    </row>
    <row r="163" spans="1:10" ht="16" customHeight="1" x14ac:dyDescent="0.2">
      <c r="A163" s="2" t="s">
        <v>32</v>
      </c>
      <c r="B163" s="2" t="str">
        <f>INDEX(study_periods.csv!$B$2:$B$51,MATCH(A163,study_periods.csv!$A$2:$A$51,0))</f>
        <v>CONTROL</v>
      </c>
      <c r="C163" s="2">
        <v>2</v>
      </c>
      <c r="D163" s="2">
        <v>1</v>
      </c>
      <c r="E163" s="2">
        <f>COUNTIFS(sessions.csv!$A$2:$A$10135,A163,sessions.csv!$D$2:$D$10135,C163,sessions.csv!$E$2:$E$10135,D163)</f>
        <v>13</v>
      </c>
      <c r="F163" s="2">
        <f>COUNTIFS(sessions.csv!$A$2:$A$10135,A163,sessions.csv!$D$2:$D$10135,C163,sessions.csv!$E$2:$E$10135,D163,sessions.csv!$N$2:$N$10135,"RELIABLE")</f>
        <v>8</v>
      </c>
      <c r="G163" s="3">
        <f>SUMIFS(sessions.csv!$H$2:$H$10135,sessions.csv!$A$2:$A$10135,A163,sessions.csv!$D$2:$D$10135,C163,sessions.csv!$E$2:$E$10135,D163)/60000</f>
        <v>255.43698333333333</v>
      </c>
      <c r="H163" s="3">
        <f>IF(E163=0,"",AVERAGEIFS(sessions.csv!$J$2:$J$10135,sessions.csv!$A$2:$A$10135,A163,sessions.csv!$D$2:$D$10135,C163,sessions.csv!$E$2:$E$10135,D163)/1000)</f>
        <v>8.5198461538461547</v>
      </c>
      <c r="I163" s="3">
        <f>IF(F163=0,"",AVERAGEIFS(sessions.csv!$O$2:$O$10135,sessions.csv!$A$2:$A$10135,A163,sessions.csv!$D$2:$D$10135,C163,sessions.csv!$E$2:$E$10135,D163,sessions.csv!$N$2:$N$10135,"RELIABLE"))</f>
        <v>37.932500000000005</v>
      </c>
      <c r="J163" s="3">
        <f>IF(F163=0,"",AVERAGEIFS(sessions.csv!$L$2:$L$10135,sessions.csv!$A$2:$A$10135,A163,sessions.csv!$D$2:$D$10135,C163,sessions.csv!$E$2:$E$10135,D163,sessions.csv!$N$2:$N$10135,"RELIABLE"))</f>
        <v>57.357500000000002</v>
      </c>
    </row>
    <row r="164" spans="1:10" ht="16" customHeight="1" x14ac:dyDescent="0.2">
      <c r="A164" s="2" t="s">
        <v>32</v>
      </c>
      <c r="B164" s="2" t="str">
        <f>INDEX(study_periods.csv!$B$2:$B$51,MATCH(A164,study_periods.csv!$A$2:$A$51,0))</f>
        <v>CONTROL</v>
      </c>
      <c r="C164" s="2">
        <v>2</v>
      </c>
      <c r="D164" s="2">
        <v>2</v>
      </c>
      <c r="E164" s="2">
        <f>COUNTIFS(sessions.csv!$A$2:$A$10135,A164,sessions.csv!$D$2:$D$10135,C164,sessions.csv!$E$2:$E$10135,D164)</f>
        <v>14</v>
      </c>
      <c r="F164" s="2">
        <f>COUNTIFS(sessions.csv!$A$2:$A$10135,A164,sessions.csv!$D$2:$D$10135,C164,sessions.csv!$E$2:$E$10135,D164,sessions.csv!$N$2:$N$10135,"RELIABLE")</f>
        <v>11</v>
      </c>
      <c r="G164" s="3">
        <f>SUMIFS(sessions.csv!$H$2:$H$10135,sessions.csv!$A$2:$A$10135,A164,sessions.csv!$D$2:$D$10135,C164,sessions.csv!$E$2:$E$10135,D164)/60000</f>
        <v>266.5917</v>
      </c>
      <c r="H164" s="3">
        <f>IF(E164=0,"",AVERAGEIFS(sessions.csv!$J$2:$J$10135,sessions.csv!$A$2:$A$10135,A164,sessions.csv!$D$2:$D$10135,C164,sessions.csv!$E$2:$E$10135,D164)/1000)</f>
        <v>8.6127857142857138</v>
      </c>
      <c r="I164" s="3">
        <f>IF(F164=0,"",AVERAGEIFS(sessions.csv!$O$2:$O$10135,sessions.csv!$A$2:$A$10135,A164,sessions.csv!$D$2:$D$10135,C164,sessions.csv!$E$2:$E$10135,D164,sessions.csv!$N$2:$N$10135,"RELIABLE"))</f>
        <v>40.256363636363638</v>
      </c>
      <c r="J164" s="3">
        <f>IF(F164=0,"",AVERAGEIFS(sessions.csv!$L$2:$L$10135,sessions.csv!$A$2:$A$10135,A164,sessions.csv!$D$2:$D$10135,C164,sessions.csv!$E$2:$E$10135,D164,sessions.csv!$N$2:$N$10135,"RELIABLE"))</f>
        <v>55.978181818181831</v>
      </c>
    </row>
    <row r="165" spans="1:10" ht="16" customHeight="1" x14ac:dyDescent="0.2">
      <c r="A165" s="2" t="s">
        <v>32</v>
      </c>
      <c r="B165" s="2" t="str">
        <f>INDEX(study_periods.csv!$B$2:$B$51,MATCH(A165,study_periods.csv!$A$2:$A$51,0))</f>
        <v>CONTROL</v>
      </c>
      <c r="C165" s="2">
        <v>2</v>
      </c>
      <c r="D165" s="2">
        <v>3</v>
      </c>
      <c r="E165" s="2">
        <f>COUNTIFS(sessions.csv!$A$2:$A$10135,A165,sessions.csv!$D$2:$D$10135,C165,sessions.csv!$E$2:$E$10135,D165)</f>
        <v>12</v>
      </c>
      <c r="F165" s="2">
        <f>COUNTIFS(sessions.csv!$A$2:$A$10135,A165,sessions.csv!$D$2:$D$10135,C165,sessions.csv!$E$2:$E$10135,D165,sessions.csv!$N$2:$N$10135,"RELIABLE")</f>
        <v>11</v>
      </c>
      <c r="G165" s="3">
        <f>SUMIFS(sessions.csv!$H$2:$H$10135,sessions.csv!$A$2:$A$10135,A165,sessions.csv!$D$2:$D$10135,C165,sessions.csv!$E$2:$E$10135,D165)/60000</f>
        <v>268.83413333333334</v>
      </c>
      <c r="H165" s="3">
        <f>IF(E165=0,"",AVERAGEIFS(sessions.csv!$J$2:$J$10135,sessions.csv!$A$2:$A$10135,A165,sessions.csv!$D$2:$D$10135,C165,sessions.csv!$E$2:$E$10135,D165)/1000)</f>
        <v>9.1077499999999993</v>
      </c>
      <c r="I165" s="3">
        <f>IF(F165=0,"",AVERAGEIFS(sessions.csv!$O$2:$O$10135,sessions.csv!$A$2:$A$10135,A165,sessions.csv!$D$2:$D$10135,C165,sessions.csv!$E$2:$E$10135,D165,sessions.csv!$N$2:$N$10135,"RELIABLE"))</f>
        <v>40.523636363636363</v>
      </c>
      <c r="J165" s="3">
        <f>IF(F165=0,"",AVERAGEIFS(sessions.csv!$L$2:$L$10135,sessions.csv!$A$2:$A$10135,A165,sessions.csv!$D$2:$D$10135,C165,sessions.csv!$E$2:$E$10135,D165,sessions.csv!$N$2:$N$10135,"RELIABLE"))</f>
        <v>59.413636363636371</v>
      </c>
    </row>
    <row r="166" spans="1:10" ht="16" customHeight="1" x14ac:dyDescent="0.2">
      <c r="A166" s="2" t="s">
        <v>32</v>
      </c>
      <c r="B166" s="2" t="str">
        <f>INDEX(study_periods.csv!$B$2:$B$51,MATCH(A166,study_periods.csv!$A$2:$A$51,0))</f>
        <v>CONTROL</v>
      </c>
      <c r="C166" s="2">
        <v>2</v>
      </c>
      <c r="D166" s="2">
        <v>4</v>
      </c>
      <c r="E166" s="2">
        <f>COUNTIFS(sessions.csv!$A$2:$A$10135,A166,sessions.csv!$D$2:$D$10135,C166,sessions.csv!$E$2:$E$10135,D166)</f>
        <v>13</v>
      </c>
      <c r="F166" s="2">
        <f>COUNTIFS(sessions.csv!$A$2:$A$10135,A166,sessions.csv!$D$2:$D$10135,C166,sessions.csv!$E$2:$E$10135,D166,sessions.csv!$N$2:$N$10135,"RELIABLE")</f>
        <v>12</v>
      </c>
      <c r="G166" s="3">
        <f>SUMIFS(sessions.csv!$H$2:$H$10135,sessions.csv!$A$2:$A$10135,A166,sessions.csv!$D$2:$D$10135,C166,sessions.csv!$E$2:$E$10135,D166)/60000</f>
        <v>273.07803333333334</v>
      </c>
      <c r="H166" s="3">
        <f>IF(E166=0,"",AVERAGEIFS(sessions.csv!$J$2:$J$10135,sessions.csv!$A$2:$A$10135,A166,sessions.csv!$D$2:$D$10135,C166,sessions.csv!$E$2:$E$10135,D166)/1000)</f>
        <v>8.6278461538461535</v>
      </c>
      <c r="I166" s="3">
        <f>IF(F166=0,"",AVERAGEIFS(sessions.csv!$O$2:$O$10135,sessions.csv!$A$2:$A$10135,A166,sessions.csv!$D$2:$D$10135,C166,sessions.csv!$E$2:$E$10135,D166,sessions.csv!$N$2:$N$10135,"RELIABLE"))</f>
        <v>37.368333333333332</v>
      </c>
      <c r="J166" s="3">
        <f>IF(F166=0,"",AVERAGEIFS(sessions.csv!$L$2:$L$10135,sessions.csv!$A$2:$A$10135,A166,sessions.csv!$D$2:$D$10135,C166,sessions.csv!$E$2:$E$10135,D166,sessions.csv!$N$2:$N$10135,"RELIABLE"))</f>
        <v>56.71</v>
      </c>
    </row>
    <row r="167" spans="1:10" ht="16" customHeight="1" x14ac:dyDescent="0.2">
      <c r="A167" s="2" t="s">
        <v>32</v>
      </c>
      <c r="B167" s="2" t="str">
        <f>INDEX(study_periods.csv!$B$2:$B$51,MATCH(A167,study_periods.csv!$A$2:$A$51,0))</f>
        <v>CONTROL</v>
      </c>
      <c r="C167" s="2">
        <v>2</v>
      </c>
      <c r="D167" s="2">
        <v>5</v>
      </c>
      <c r="E167" s="2">
        <f>COUNTIFS(sessions.csv!$A$2:$A$10135,A167,sessions.csv!$D$2:$D$10135,C167,sessions.csv!$E$2:$E$10135,D167)</f>
        <v>14</v>
      </c>
      <c r="F167" s="2">
        <f>COUNTIFS(sessions.csv!$A$2:$A$10135,A167,sessions.csv!$D$2:$D$10135,C167,sessions.csv!$E$2:$E$10135,D167,sessions.csv!$N$2:$N$10135,"RELIABLE")</f>
        <v>11</v>
      </c>
      <c r="G167" s="3">
        <f>SUMIFS(sessions.csv!$H$2:$H$10135,sessions.csv!$A$2:$A$10135,A167,sessions.csv!$D$2:$D$10135,C167,sessions.csv!$E$2:$E$10135,D167)/60000</f>
        <v>296.65561666666667</v>
      </c>
      <c r="H167" s="3">
        <f>IF(E167=0,"",AVERAGEIFS(sessions.csv!$J$2:$J$10135,sessions.csv!$A$2:$A$10135,A167,sessions.csv!$D$2:$D$10135,C167,sessions.csv!$E$2:$E$10135,D167)/1000)</f>
        <v>8.8473571428571436</v>
      </c>
      <c r="I167" s="3">
        <f>IF(F167=0,"",AVERAGEIFS(sessions.csv!$O$2:$O$10135,sessions.csv!$A$2:$A$10135,A167,sessions.csv!$D$2:$D$10135,C167,sessions.csv!$E$2:$E$10135,D167,sessions.csv!$N$2:$N$10135,"RELIABLE"))</f>
        <v>38.128181818181815</v>
      </c>
      <c r="J167" s="3">
        <f>IF(F167=0,"",AVERAGEIFS(sessions.csv!$L$2:$L$10135,sessions.csv!$A$2:$A$10135,A167,sessions.csv!$D$2:$D$10135,C167,sessions.csv!$E$2:$E$10135,D167,sessions.csv!$N$2:$N$10135,"RELIABLE"))</f>
        <v>57.263636363636358</v>
      </c>
    </row>
    <row r="168" spans="1:10" ht="16" customHeight="1" x14ac:dyDescent="0.2">
      <c r="A168" s="2" t="s">
        <v>32</v>
      </c>
      <c r="B168" s="2" t="str">
        <f>INDEX(study_periods.csv!$B$2:$B$51,MATCH(A168,study_periods.csv!$A$2:$A$51,0))</f>
        <v>CONTROL</v>
      </c>
      <c r="C168" s="2">
        <v>2</v>
      </c>
      <c r="D168" s="2">
        <v>6</v>
      </c>
      <c r="E168" s="2">
        <f>COUNTIFS(sessions.csv!$A$2:$A$10135,A168,sessions.csv!$D$2:$D$10135,C168,sessions.csv!$E$2:$E$10135,D168)</f>
        <v>14</v>
      </c>
      <c r="F168" s="2">
        <f>COUNTIFS(sessions.csv!$A$2:$A$10135,A168,sessions.csv!$D$2:$D$10135,C168,sessions.csv!$E$2:$E$10135,D168,sessions.csv!$N$2:$N$10135,"RELIABLE")</f>
        <v>13</v>
      </c>
      <c r="G168" s="3">
        <f>SUMIFS(sessions.csv!$H$2:$H$10135,sessions.csv!$A$2:$A$10135,A168,sessions.csv!$D$2:$D$10135,C168,sessions.csv!$E$2:$E$10135,D168)/60000</f>
        <v>322.39783333333332</v>
      </c>
      <c r="H168" s="3">
        <f>IF(E168=0,"",AVERAGEIFS(sessions.csv!$J$2:$J$10135,sessions.csv!$A$2:$A$10135,A168,sessions.csv!$D$2:$D$10135,C168,sessions.csv!$E$2:$E$10135,D168)/1000)</f>
        <v>8.6415714285714298</v>
      </c>
      <c r="I168" s="3">
        <f>IF(F168=0,"",AVERAGEIFS(sessions.csv!$O$2:$O$10135,sessions.csv!$A$2:$A$10135,A168,sessions.csv!$D$2:$D$10135,C168,sessions.csv!$E$2:$E$10135,D168,sessions.csv!$N$2:$N$10135,"RELIABLE"))</f>
        <v>38.775384615384617</v>
      </c>
      <c r="J168" s="3">
        <f>IF(F168=0,"",AVERAGEIFS(sessions.csv!$L$2:$L$10135,sessions.csv!$A$2:$A$10135,A168,sessions.csv!$D$2:$D$10135,C168,sessions.csv!$E$2:$E$10135,D168,sessions.csv!$N$2:$N$10135,"RELIABLE"))</f>
        <v>58.697692307692293</v>
      </c>
    </row>
    <row r="169" spans="1:10" ht="16" customHeight="1" x14ac:dyDescent="0.2">
      <c r="A169" s="2" t="s">
        <v>32</v>
      </c>
      <c r="B169" s="2" t="str">
        <f>INDEX(study_periods.csv!$B$2:$B$51,MATCH(A169,study_periods.csv!$A$2:$A$51,0))</f>
        <v>CONTROL</v>
      </c>
      <c r="C169" s="2">
        <v>2</v>
      </c>
      <c r="D169" s="2">
        <v>7</v>
      </c>
      <c r="E169" s="2">
        <f>COUNTIFS(sessions.csv!$A$2:$A$10135,A169,sessions.csv!$D$2:$D$10135,C169,sessions.csv!$E$2:$E$10135,D169)</f>
        <v>15</v>
      </c>
      <c r="F169" s="2">
        <f>COUNTIFS(sessions.csv!$A$2:$A$10135,A169,sessions.csv!$D$2:$D$10135,C169,sessions.csv!$E$2:$E$10135,D169,sessions.csv!$N$2:$N$10135,"RELIABLE")</f>
        <v>14</v>
      </c>
      <c r="G169" s="3">
        <f>SUMIFS(sessions.csv!$H$2:$H$10135,sessions.csv!$A$2:$A$10135,A169,sessions.csv!$D$2:$D$10135,C169,sessions.csv!$E$2:$E$10135,D169)/60000</f>
        <v>356.26476666666667</v>
      </c>
      <c r="H169" s="3">
        <f>IF(E169=0,"",AVERAGEIFS(sessions.csv!$J$2:$J$10135,sessions.csv!$A$2:$A$10135,A169,sessions.csv!$D$2:$D$10135,C169,sessions.csv!$E$2:$E$10135,D169)/1000)</f>
        <v>8.6874000000000002</v>
      </c>
      <c r="I169" s="3">
        <f>IF(F169=0,"",AVERAGEIFS(sessions.csv!$O$2:$O$10135,sessions.csv!$A$2:$A$10135,A169,sessions.csv!$D$2:$D$10135,C169,sessions.csv!$E$2:$E$10135,D169,sessions.csv!$N$2:$N$10135,"RELIABLE"))</f>
        <v>40.302142857142861</v>
      </c>
      <c r="J169" s="3">
        <f>IF(F169=0,"",AVERAGEIFS(sessions.csv!$L$2:$L$10135,sessions.csv!$A$2:$A$10135,A169,sessions.csv!$D$2:$D$10135,C169,sessions.csv!$E$2:$E$10135,D169,sessions.csv!$N$2:$N$10135,"RELIABLE"))</f>
        <v>59.894999999999996</v>
      </c>
    </row>
    <row r="170" spans="1:10" ht="32" customHeight="1" x14ac:dyDescent="0.2">
      <c r="A170" s="2" t="s">
        <v>34</v>
      </c>
      <c r="B170" s="2" t="str">
        <f>INDEX(study_periods.csv!$B$2:$B$51,MATCH(A170,study_periods.csv!$A$2:$A$51,0))</f>
        <v>INTERVENTION</v>
      </c>
      <c r="C170" s="2">
        <v>1</v>
      </c>
      <c r="D170" s="2">
        <v>1</v>
      </c>
      <c r="E170" s="2">
        <f>COUNTIFS(sessions.csv!$A$2:$A$10135,A170,sessions.csv!$D$2:$D$10135,C170,sessions.csv!$E$2:$E$10135,D170)</f>
        <v>14</v>
      </c>
      <c r="F170" s="2">
        <f>COUNTIFS(sessions.csv!$A$2:$A$10135,A170,sessions.csv!$D$2:$D$10135,C170,sessions.csv!$E$2:$E$10135,D170,sessions.csv!$N$2:$N$10135,"RELIABLE")</f>
        <v>11</v>
      </c>
      <c r="G170" s="3">
        <f>SUMIFS(sessions.csv!$H$2:$H$10135,sessions.csv!$A$2:$A$10135,A170,sessions.csv!$D$2:$D$10135,C170,sessions.csv!$E$2:$E$10135,D170)/60000</f>
        <v>323.02460000000002</v>
      </c>
      <c r="H170" s="3">
        <f>IF(E170=0,"",AVERAGEIFS(sessions.csv!$J$2:$J$10135,sessions.csv!$A$2:$A$10135,A170,sessions.csv!$D$2:$D$10135,C170,sessions.csv!$E$2:$E$10135,D170)/1000)</f>
        <v>9.4148571428571426</v>
      </c>
      <c r="I170" s="3">
        <f>IF(F170=0,"",AVERAGEIFS(sessions.csv!$O$2:$O$10135,sessions.csv!$A$2:$A$10135,A170,sessions.csv!$D$2:$D$10135,C170,sessions.csv!$E$2:$E$10135,D170,sessions.csv!$N$2:$N$10135,"RELIABLE"))</f>
        <v>43.310909090909085</v>
      </c>
      <c r="J170" s="3">
        <f>IF(F170=0,"",AVERAGEIFS(sessions.csv!$L$2:$L$10135,sessions.csv!$A$2:$A$10135,A170,sessions.csv!$D$2:$D$10135,C170,sessions.csv!$E$2:$E$10135,D170,sessions.csv!$N$2:$N$10135,"RELIABLE"))</f>
        <v>61.832727272727269</v>
      </c>
    </row>
    <row r="171" spans="1:10" ht="32" customHeight="1" x14ac:dyDescent="0.2">
      <c r="A171" s="2" t="s">
        <v>34</v>
      </c>
      <c r="B171" s="2" t="str">
        <f>INDEX(study_periods.csv!$B$2:$B$51,MATCH(A171,study_periods.csv!$A$2:$A$51,0))</f>
        <v>INTERVENTION</v>
      </c>
      <c r="C171" s="2">
        <v>1</v>
      </c>
      <c r="D171" s="2">
        <v>2</v>
      </c>
      <c r="E171" s="2">
        <f>COUNTIFS(sessions.csv!$A$2:$A$10135,A171,sessions.csv!$D$2:$D$10135,C171,sessions.csv!$E$2:$E$10135,D171)</f>
        <v>15</v>
      </c>
      <c r="F171" s="2">
        <f>COUNTIFS(sessions.csv!$A$2:$A$10135,A171,sessions.csv!$D$2:$D$10135,C171,sessions.csv!$E$2:$E$10135,D171,sessions.csv!$N$2:$N$10135,"RELIABLE")</f>
        <v>15</v>
      </c>
      <c r="G171" s="3">
        <f>SUMIFS(sessions.csv!$H$2:$H$10135,sessions.csv!$A$2:$A$10135,A171,sessions.csv!$D$2:$D$10135,C171,sessions.csv!$E$2:$E$10135,D171)/60000</f>
        <v>321.15728333333334</v>
      </c>
      <c r="H171" s="3">
        <f>IF(E171=0,"",AVERAGEIFS(sessions.csv!$J$2:$J$10135,sessions.csv!$A$2:$A$10135,A171,sessions.csv!$D$2:$D$10135,C171,sessions.csv!$E$2:$E$10135,D171)/1000)</f>
        <v>8.5447999999999986</v>
      </c>
      <c r="I171" s="3">
        <f>IF(F171=0,"",AVERAGEIFS(sessions.csv!$O$2:$O$10135,sessions.csv!$A$2:$A$10135,A171,sessions.csv!$D$2:$D$10135,C171,sessions.csv!$E$2:$E$10135,D171,sessions.csv!$N$2:$N$10135,"RELIABLE"))</f>
        <v>38.182666666666677</v>
      </c>
      <c r="J171" s="3">
        <f>IF(F171=0,"",AVERAGEIFS(sessions.csv!$L$2:$L$10135,sessions.csv!$A$2:$A$10135,A171,sessions.csv!$D$2:$D$10135,C171,sessions.csv!$E$2:$E$10135,D171,sessions.csv!$N$2:$N$10135,"RELIABLE"))</f>
        <v>57.161333333333339</v>
      </c>
    </row>
    <row r="172" spans="1:10" ht="32" customHeight="1" x14ac:dyDescent="0.2">
      <c r="A172" s="2" t="s">
        <v>34</v>
      </c>
      <c r="B172" s="2" t="str">
        <f>INDEX(study_periods.csv!$B$2:$B$51,MATCH(A172,study_periods.csv!$A$2:$A$51,0))</f>
        <v>INTERVENTION</v>
      </c>
      <c r="C172" s="2">
        <v>1</v>
      </c>
      <c r="D172" s="2">
        <v>3</v>
      </c>
      <c r="E172" s="2">
        <f>COUNTIFS(sessions.csv!$A$2:$A$10135,A172,sessions.csv!$D$2:$D$10135,C172,sessions.csv!$E$2:$E$10135,D172)</f>
        <v>13</v>
      </c>
      <c r="F172" s="2">
        <f>COUNTIFS(sessions.csv!$A$2:$A$10135,A172,sessions.csv!$D$2:$D$10135,C172,sessions.csv!$E$2:$E$10135,D172,sessions.csv!$N$2:$N$10135,"RELIABLE")</f>
        <v>12</v>
      </c>
      <c r="G172" s="3">
        <f>SUMIFS(sessions.csv!$H$2:$H$10135,sessions.csv!$A$2:$A$10135,A172,sessions.csv!$D$2:$D$10135,C172,sessions.csv!$E$2:$E$10135,D172)/60000</f>
        <v>258.92398333333335</v>
      </c>
      <c r="H172" s="3">
        <f>IF(E172=0,"",AVERAGEIFS(sessions.csv!$J$2:$J$10135,sessions.csv!$A$2:$A$10135,A172,sessions.csv!$D$2:$D$10135,C172,sessions.csv!$E$2:$E$10135,D172)/1000)</f>
        <v>8.4730000000000008</v>
      </c>
      <c r="I172" s="3">
        <f>IF(F172=0,"",AVERAGEIFS(sessions.csv!$O$2:$O$10135,sessions.csv!$A$2:$A$10135,A172,sessions.csv!$D$2:$D$10135,C172,sessions.csv!$E$2:$E$10135,D172,sessions.csv!$N$2:$N$10135,"RELIABLE"))</f>
        <v>40.079999999999991</v>
      </c>
      <c r="J172" s="3">
        <f>IF(F172=0,"",AVERAGEIFS(sessions.csv!$L$2:$L$10135,sessions.csv!$A$2:$A$10135,A172,sessions.csv!$D$2:$D$10135,C172,sessions.csv!$E$2:$E$10135,D172,sessions.csv!$N$2:$N$10135,"RELIABLE"))</f>
        <v>56.941666666666663</v>
      </c>
    </row>
    <row r="173" spans="1:10" ht="32" customHeight="1" x14ac:dyDescent="0.2">
      <c r="A173" s="2" t="s">
        <v>34</v>
      </c>
      <c r="B173" s="2" t="str">
        <f>INDEX(study_periods.csv!$B$2:$B$51,MATCH(A173,study_periods.csv!$A$2:$A$51,0))</f>
        <v>INTERVENTION</v>
      </c>
      <c r="C173" s="2">
        <v>1</v>
      </c>
      <c r="D173" s="2">
        <v>4</v>
      </c>
      <c r="E173" s="2">
        <f>COUNTIFS(sessions.csv!$A$2:$A$10135,A173,sessions.csv!$D$2:$D$10135,C173,sessions.csv!$E$2:$E$10135,D173)</f>
        <v>14</v>
      </c>
      <c r="F173" s="2">
        <f>COUNTIFS(sessions.csv!$A$2:$A$10135,A173,sessions.csv!$D$2:$D$10135,C173,sessions.csv!$E$2:$E$10135,D173,sessions.csv!$N$2:$N$10135,"RELIABLE")</f>
        <v>14</v>
      </c>
      <c r="G173" s="3">
        <f>SUMIFS(sessions.csv!$H$2:$H$10135,sessions.csv!$A$2:$A$10135,A173,sessions.csv!$D$2:$D$10135,C173,sessions.csv!$E$2:$E$10135,D173)/60000</f>
        <v>295.04736666666668</v>
      </c>
      <c r="H173" s="3">
        <f>IF(E173=0,"",AVERAGEIFS(sessions.csv!$J$2:$J$10135,sessions.csv!$A$2:$A$10135,A173,sessions.csv!$D$2:$D$10135,C173,sessions.csv!$E$2:$E$10135,D173)/1000)</f>
        <v>8.5847857142857134</v>
      </c>
      <c r="I173" s="3">
        <f>IF(F173=0,"",AVERAGEIFS(sessions.csv!$O$2:$O$10135,sessions.csv!$A$2:$A$10135,A173,sessions.csv!$D$2:$D$10135,C173,sessions.csv!$E$2:$E$10135,D173,sessions.csv!$N$2:$N$10135,"RELIABLE"))</f>
        <v>38.473571428571439</v>
      </c>
      <c r="J173" s="3">
        <f>IF(F173=0,"",AVERAGEIFS(sessions.csv!$L$2:$L$10135,sessions.csv!$A$2:$A$10135,A173,sessions.csv!$D$2:$D$10135,C173,sessions.csv!$E$2:$E$10135,D173,sessions.csv!$N$2:$N$10135,"RELIABLE"))</f>
        <v>57.1142857142857</v>
      </c>
    </row>
    <row r="174" spans="1:10" ht="32" customHeight="1" x14ac:dyDescent="0.2">
      <c r="A174" s="2" t="s">
        <v>34</v>
      </c>
      <c r="B174" s="2" t="str">
        <f>INDEX(study_periods.csv!$B$2:$B$51,MATCH(A174,study_periods.csv!$A$2:$A$51,0))</f>
        <v>INTERVENTION</v>
      </c>
      <c r="C174" s="2">
        <v>1</v>
      </c>
      <c r="D174" s="2">
        <v>5</v>
      </c>
      <c r="E174" s="2">
        <f>COUNTIFS(sessions.csv!$A$2:$A$10135,A174,sessions.csv!$D$2:$D$10135,C174,sessions.csv!$E$2:$E$10135,D174)</f>
        <v>15</v>
      </c>
      <c r="F174" s="2">
        <f>COUNTIFS(sessions.csv!$A$2:$A$10135,A174,sessions.csv!$D$2:$D$10135,C174,sessions.csv!$E$2:$E$10135,D174,sessions.csv!$N$2:$N$10135,"RELIABLE")</f>
        <v>12</v>
      </c>
      <c r="G174" s="3">
        <f>SUMIFS(sessions.csv!$H$2:$H$10135,sessions.csv!$A$2:$A$10135,A174,sessions.csv!$D$2:$D$10135,C174,sessions.csv!$E$2:$E$10135,D174)/60000</f>
        <v>297.78446666666667</v>
      </c>
      <c r="H174" s="3">
        <f>IF(E174=0,"",AVERAGEIFS(sessions.csv!$J$2:$J$10135,sessions.csv!$A$2:$A$10135,A174,sessions.csv!$D$2:$D$10135,C174,sessions.csv!$E$2:$E$10135,D174)/1000)</f>
        <v>8.5233333333333334</v>
      </c>
      <c r="I174" s="3">
        <f>IF(F174=0,"",AVERAGEIFS(sessions.csv!$O$2:$O$10135,sessions.csv!$A$2:$A$10135,A174,sessions.csv!$D$2:$D$10135,C174,sessions.csv!$E$2:$E$10135,D174,sessions.csv!$N$2:$N$10135,"RELIABLE"))</f>
        <v>39.175833333333337</v>
      </c>
      <c r="J174" s="3">
        <f>IF(F174=0,"",AVERAGEIFS(sessions.csv!$L$2:$L$10135,sessions.csv!$A$2:$A$10135,A174,sessions.csv!$D$2:$D$10135,C174,sessions.csv!$E$2:$E$10135,D174,sessions.csv!$N$2:$N$10135,"RELIABLE"))</f>
        <v>57.180833333333332</v>
      </c>
    </row>
    <row r="175" spans="1:10" ht="32" customHeight="1" x14ac:dyDescent="0.2">
      <c r="A175" s="2" t="s">
        <v>34</v>
      </c>
      <c r="B175" s="2" t="str">
        <f>INDEX(study_periods.csv!$B$2:$B$51,MATCH(A175,study_periods.csv!$A$2:$A$51,0))</f>
        <v>INTERVENTION</v>
      </c>
      <c r="C175" s="2">
        <v>1</v>
      </c>
      <c r="D175" s="2">
        <v>6</v>
      </c>
      <c r="E175" s="2">
        <f>COUNTIFS(sessions.csv!$A$2:$A$10135,A175,sessions.csv!$D$2:$D$10135,C175,sessions.csv!$E$2:$E$10135,D175)</f>
        <v>15</v>
      </c>
      <c r="F175" s="2">
        <f>COUNTIFS(sessions.csv!$A$2:$A$10135,A175,sessions.csv!$D$2:$D$10135,C175,sessions.csv!$E$2:$E$10135,D175,sessions.csv!$N$2:$N$10135,"RELIABLE")</f>
        <v>13</v>
      </c>
      <c r="G175" s="3">
        <f>SUMIFS(sessions.csv!$H$2:$H$10135,sessions.csv!$A$2:$A$10135,A175,sessions.csv!$D$2:$D$10135,C175,sessions.csv!$E$2:$E$10135,D175)/60000</f>
        <v>353.17773333333332</v>
      </c>
      <c r="H175" s="3">
        <f>IF(E175=0,"",AVERAGEIFS(sessions.csv!$J$2:$J$10135,sessions.csv!$A$2:$A$10135,A175,sessions.csv!$D$2:$D$10135,C175,sessions.csv!$E$2:$E$10135,D175)/1000)</f>
        <v>8.733533333333332</v>
      </c>
      <c r="I175" s="3">
        <f>IF(F175=0,"",AVERAGEIFS(sessions.csv!$O$2:$O$10135,sessions.csv!$A$2:$A$10135,A175,sessions.csv!$D$2:$D$10135,C175,sessions.csv!$E$2:$E$10135,D175,sessions.csv!$N$2:$N$10135,"RELIABLE"))</f>
        <v>39.873076923076923</v>
      </c>
      <c r="J175" s="3">
        <f>IF(F175=0,"",AVERAGEIFS(sessions.csv!$L$2:$L$10135,sessions.csv!$A$2:$A$10135,A175,sessions.csv!$D$2:$D$10135,C175,sessions.csv!$E$2:$E$10135,D175,sessions.csv!$N$2:$N$10135,"RELIABLE"))</f>
        <v>59.109230769230777</v>
      </c>
    </row>
    <row r="176" spans="1:10" ht="32" customHeight="1" x14ac:dyDescent="0.2">
      <c r="A176" s="2" t="s">
        <v>34</v>
      </c>
      <c r="B176" s="2" t="str">
        <f>INDEX(study_periods.csv!$B$2:$B$51,MATCH(A176,study_periods.csv!$A$2:$A$51,0))</f>
        <v>INTERVENTION</v>
      </c>
      <c r="C176" s="2">
        <v>1</v>
      </c>
      <c r="D176" s="2">
        <v>7</v>
      </c>
      <c r="E176" s="2">
        <f>COUNTIFS(sessions.csv!$A$2:$A$10135,A176,sessions.csv!$D$2:$D$10135,C176,sessions.csv!$E$2:$E$10135,D176)</f>
        <v>16</v>
      </c>
      <c r="F176" s="2">
        <f>COUNTIFS(sessions.csv!$A$2:$A$10135,A176,sessions.csv!$D$2:$D$10135,C176,sessions.csv!$E$2:$E$10135,D176,sessions.csv!$N$2:$N$10135,"RELIABLE")</f>
        <v>15</v>
      </c>
      <c r="G176" s="3">
        <f>SUMIFS(sessions.csv!$H$2:$H$10135,sessions.csv!$A$2:$A$10135,A176,sessions.csv!$D$2:$D$10135,C176,sessions.csv!$E$2:$E$10135,D176)/60000</f>
        <v>396.81734999999998</v>
      </c>
      <c r="H176" s="3">
        <f>IF(E176=0,"",AVERAGEIFS(sessions.csv!$J$2:$J$10135,sessions.csv!$A$2:$A$10135,A176,sessions.csv!$D$2:$D$10135,C176,sessions.csv!$E$2:$E$10135,D176)/1000)</f>
        <v>8.9821249999999999</v>
      </c>
      <c r="I176" s="3">
        <f>IF(F176=0,"",AVERAGEIFS(sessions.csv!$O$2:$O$10135,sessions.csv!$A$2:$A$10135,A176,sessions.csv!$D$2:$D$10135,C176,sessions.csv!$E$2:$E$10135,D176,sessions.csv!$N$2:$N$10135,"RELIABLE"))</f>
        <v>40.309333333333335</v>
      </c>
      <c r="J176" s="3">
        <f>IF(F176=0,"",AVERAGEIFS(sessions.csv!$L$2:$L$10135,sessions.csv!$A$2:$A$10135,A176,sessions.csv!$D$2:$D$10135,C176,sessions.csv!$E$2:$E$10135,D176,sessions.csv!$N$2:$N$10135,"RELIABLE"))</f>
        <v>60.811333333333323</v>
      </c>
    </row>
    <row r="177" spans="1:10" ht="32" customHeight="1" x14ac:dyDescent="0.2">
      <c r="A177" s="2" t="s">
        <v>34</v>
      </c>
      <c r="B177" s="2" t="str">
        <f>INDEX(study_periods.csv!$B$2:$B$51,MATCH(A177,study_periods.csv!$A$2:$A$51,0))</f>
        <v>INTERVENTION</v>
      </c>
      <c r="C177" s="2">
        <v>2</v>
      </c>
      <c r="D177" s="2">
        <v>1</v>
      </c>
      <c r="E177" s="2">
        <f>COUNTIFS(sessions.csv!$A$2:$A$10135,A177,sessions.csv!$D$2:$D$10135,C177,sessions.csv!$E$2:$E$10135,D177)</f>
        <v>12</v>
      </c>
      <c r="F177" s="2">
        <f>COUNTIFS(sessions.csv!$A$2:$A$10135,A177,sessions.csv!$D$2:$D$10135,C177,sessions.csv!$E$2:$E$10135,D177,sessions.csv!$N$2:$N$10135,"RELIABLE")</f>
        <v>11</v>
      </c>
      <c r="G177" s="3">
        <f>SUMIFS(sessions.csv!$H$2:$H$10135,sessions.csv!$A$2:$A$10135,A177,sessions.csv!$D$2:$D$10135,C177,sessions.csv!$E$2:$E$10135,D177)/60000</f>
        <v>213.01386666666667</v>
      </c>
      <c r="H177" s="3">
        <f>IF(E177=0,"",AVERAGEIFS(sessions.csv!$J$2:$J$10135,sessions.csv!$A$2:$A$10135,A177,sessions.csv!$D$2:$D$10135,C177,sessions.csv!$E$2:$E$10135,D177)/1000)</f>
        <v>8.0981666666666676</v>
      </c>
      <c r="I177" s="3">
        <f>IF(F177=0,"",AVERAGEIFS(sessions.csv!$O$2:$O$10135,sessions.csv!$A$2:$A$10135,A177,sessions.csv!$D$2:$D$10135,C177,sessions.csv!$E$2:$E$10135,D177,sessions.csv!$N$2:$N$10135,"RELIABLE"))</f>
        <v>34.558181818181815</v>
      </c>
      <c r="J177" s="3">
        <f>IF(F177=0,"",AVERAGEIFS(sessions.csv!$L$2:$L$10135,sessions.csv!$A$2:$A$10135,A177,sessions.csv!$D$2:$D$10135,C177,sessions.csv!$E$2:$E$10135,D177,sessions.csv!$N$2:$N$10135,"RELIABLE"))</f>
        <v>52.729090909090907</v>
      </c>
    </row>
    <row r="178" spans="1:10" ht="32" customHeight="1" x14ac:dyDescent="0.2">
      <c r="A178" s="2" t="s">
        <v>34</v>
      </c>
      <c r="B178" s="2" t="str">
        <f>INDEX(study_periods.csv!$B$2:$B$51,MATCH(A178,study_periods.csv!$A$2:$A$51,0))</f>
        <v>INTERVENTION</v>
      </c>
      <c r="C178" s="2">
        <v>2</v>
      </c>
      <c r="D178" s="2">
        <v>2</v>
      </c>
      <c r="E178" s="2">
        <f>COUNTIFS(sessions.csv!$A$2:$A$10135,A178,sessions.csv!$D$2:$D$10135,C178,sessions.csv!$E$2:$E$10135,D178)</f>
        <v>13</v>
      </c>
      <c r="F178" s="2">
        <f>COUNTIFS(sessions.csv!$A$2:$A$10135,A178,sessions.csv!$D$2:$D$10135,C178,sessions.csv!$E$2:$E$10135,D178,sessions.csv!$N$2:$N$10135,"RELIABLE")</f>
        <v>13</v>
      </c>
      <c r="G178" s="3">
        <f>SUMIFS(sessions.csv!$H$2:$H$10135,sessions.csv!$A$2:$A$10135,A178,sessions.csv!$D$2:$D$10135,C178,sessions.csv!$E$2:$E$10135,D178)/60000</f>
        <v>229.24096666666668</v>
      </c>
      <c r="H178" s="3">
        <f>IF(E178=0,"",AVERAGEIFS(sessions.csv!$J$2:$J$10135,sessions.csv!$A$2:$A$10135,A178,sessions.csv!$D$2:$D$10135,C178,sessions.csv!$E$2:$E$10135,D178)/1000)</f>
        <v>8.2695384615384615</v>
      </c>
      <c r="I178" s="3">
        <f>IF(F178=0,"",AVERAGEIFS(sessions.csv!$O$2:$O$10135,sessions.csv!$A$2:$A$10135,A178,sessions.csv!$D$2:$D$10135,C178,sessions.csv!$E$2:$E$10135,D178,sessions.csv!$N$2:$N$10135,"RELIABLE"))</f>
        <v>37.132307692307691</v>
      </c>
      <c r="J178" s="3">
        <f>IF(F178=0,"",AVERAGEIFS(sessions.csv!$L$2:$L$10135,sessions.csv!$A$2:$A$10135,A178,sessions.csv!$D$2:$D$10135,C178,sessions.csv!$E$2:$E$10135,D178,sessions.csv!$N$2:$N$10135,"RELIABLE"))</f>
        <v>53.939999999999991</v>
      </c>
    </row>
    <row r="179" spans="1:10" ht="32" customHeight="1" x14ac:dyDescent="0.2">
      <c r="A179" s="2" t="s">
        <v>34</v>
      </c>
      <c r="B179" s="2" t="str">
        <f>INDEX(study_periods.csv!$B$2:$B$51,MATCH(A179,study_periods.csv!$A$2:$A$51,0))</f>
        <v>INTERVENTION</v>
      </c>
      <c r="C179" s="2">
        <v>2</v>
      </c>
      <c r="D179" s="2">
        <v>3</v>
      </c>
      <c r="E179" s="2">
        <f>COUNTIFS(sessions.csv!$A$2:$A$10135,A179,sessions.csv!$D$2:$D$10135,C179,sessions.csv!$E$2:$E$10135,D179)</f>
        <v>11</v>
      </c>
      <c r="F179" s="2">
        <f>COUNTIFS(sessions.csv!$A$2:$A$10135,A179,sessions.csv!$D$2:$D$10135,C179,sessions.csv!$E$2:$E$10135,D179,sessions.csv!$N$2:$N$10135,"RELIABLE")</f>
        <v>10</v>
      </c>
      <c r="G179" s="3">
        <f>SUMIFS(sessions.csv!$H$2:$H$10135,sessions.csv!$A$2:$A$10135,A179,sessions.csv!$D$2:$D$10135,C179,sessions.csv!$E$2:$E$10135,D179)/60000</f>
        <v>196.69823333333332</v>
      </c>
      <c r="H179" s="3">
        <f>IF(E179=0,"",AVERAGEIFS(sessions.csv!$J$2:$J$10135,sessions.csv!$A$2:$A$10135,A179,sessions.csv!$D$2:$D$10135,C179,sessions.csv!$E$2:$E$10135,D179)/1000)</f>
        <v>8.2569090909090903</v>
      </c>
      <c r="I179" s="3">
        <f>IF(F179=0,"",AVERAGEIFS(sessions.csv!$O$2:$O$10135,sessions.csv!$A$2:$A$10135,A179,sessions.csv!$D$2:$D$10135,C179,sessions.csv!$E$2:$E$10135,D179,sessions.csv!$N$2:$N$10135,"RELIABLE"))</f>
        <v>32.593000000000004</v>
      </c>
      <c r="J179" s="3">
        <f>IF(F179=0,"",AVERAGEIFS(sessions.csv!$L$2:$L$10135,sessions.csv!$A$2:$A$10135,A179,sessions.csv!$D$2:$D$10135,C179,sessions.csv!$E$2:$E$10135,D179,sessions.csv!$N$2:$N$10135,"RELIABLE"))</f>
        <v>52.491000000000007</v>
      </c>
    </row>
    <row r="180" spans="1:10" ht="32" customHeight="1" x14ac:dyDescent="0.2">
      <c r="A180" s="2" t="s">
        <v>34</v>
      </c>
      <c r="B180" s="2" t="str">
        <f>INDEX(study_periods.csv!$B$2:$B$51,MATCH(A180,study_periods.csv!$A$2:$A$51,0))</f>
        <v>INTERVENTION</v>
      </c>
      <c r="C180" s="2">
        <v>2</v>
      </c>
      <c r="D180" s="2">
        <v>4</v>
      </c>
      <c r="E180" s="2">
        <f>COUNTIFS(sessions.csv!$A$2:$A$10135,A180,sessions.csv!$D$2:$D$10135,C180,sessions.csv!$E$2:$E$10135,D180)</f>
        <v>12</v>
      </c>
      <c r="F180" s="2">
        <f>COUNTIFS(sessions.csv!$A$2:$A$10135,A180,sessions.csv!$D$2:$D$10135,C180,sessions.csv!$E$2:$E$10135,D180,sessions.csv!$N$2:$N$10135,"RELIABLE")</f>
        <v>11</v>
      </c>
      <c r="G180" s="3">
        <f>SUMIFS(sessions.csv!$H$2:$H$10135,sessions.csv!$A$2:$A$10135,A180,sessions.csv!$D$2:$D$10135,C180,sessions.csv!$E$2:$E$10135,D180)/60000</f>
        <v>214.55185</v>
      </c>
      <c r="H180" s="3">
        <f>IF(E180=0,"",AVERAGEIFS(sessions.csv!$J$2:$J$10135,sessions.csv!$A$2:$A$10135,A180,sessions.csv!$D$2:$D$10135,C180,sessions.csv!$E$2:$E$10135,D180)/1000)</f>
        <v>7.8386666666666667</v>
      </c>
      <c r="I180" s="3">
        <f>IF(F180=0,"",AVERAGEIFS(sessions.csv!$O$2:$O$10135,sessions.csv!$A$2:$A$10135,A180,sessions.csv!$D$2:$D$10135,C180,sessions.csv!$E$2:$E$10135,D180,sessions.csv!$N$2:$N$10135,"RELIABLE"))</f>
        <v>33.509090909090908</v>
      </c>
      <c r="J180" s="3">
        <f>IF(F180=0,"",AVERAGEIFS(sessions.csv!$L$2:$L$10135,sessions.csv!$A$2:$A$10135,A180,sessions.csv!$D$2:$D$10135,C180,sessions.csv!$E$2:$E$10135,D180,sessions.csv!$N$2:$N$10135,"RELIABLE"))</f>
        <v>52.530909090909091</v>
      </c>
    </row>
    <row r="181" spans="1:10" ht="32" customHeight="1" x14ac:dyDescent="0.2">
      <c r="A181" s="2" t="s">
        <v>34</v>
      </c>
      <c r="B181" s="2" t="str">
        <f>INDEX(study_periods.csv!$B$2:$B$51,MATCH(A181,study_periods.csv!$A$2:$A$51,0))</f>
        <v>INTERVENTION</v>
      </c>
      <c r="C181" s="2">
        <v>2</v>
      </c>
      <c r="D181" s="2">
        <v>5</v>
      </c>
      <c r="E181" s="2">
        <f>COUNTIFS(sessions.csv!$A$2:$A$10135,A181,sessions.csv!$D$2:$D$10135,C181,sessions.csv!$E$2:$E$10135,D181)</f>
        <v>13</v>
      </c>
      <c r="F181" s="2">
        <f>COUNTIFS(sessions.csv!$A$2:$A$10135,A181,sessions.csv!$D$2:$D$10135,C181,sessions.csv!$E$2:$E$10135,D181,sessions.csv!$N$2:$N$10135,"RELIABLE")</f>
        <v>11</v>
      </c>
      <c r="G181" s="3">
        <f>SUMIFS(sessions.csv!$H$2:$H$10135,sessions.csv!$A$2:$A$10135,A181,sessions.csv!$D$2:$D$10135,C181,sessions.csv!$E$2:$E$10135,D181)/60000</f>
        <v>210.73306666666667</v>
      </c>
      <c r="H181" s="3">
        <f>IF(E181=0,"",AVERAGEIFS(sessions.csv!$J$2:$J$10135,sessions.csv!$A$2:$A$10135,A181,sessions.csv!$D$2:$D$10135,C181,sessions.csv!$E$2:$E$10135,D181)/1000)</f>
        <v>7.7716923076923079</v>
      </c>
      <c r="I181" s="3">
        <f>IF(F181=0,"",AVERAGEIFS(sessions.csv!$O$2:$O$10135,sessions.csv!$A$2:$A$10135,A181,sessions.csv!$D$2:$D$10135,C181,sessions.csv!$E$2:$E$10135,D181,sessions.csv!$N$2:$N$10135,"RELIABLE"))</f>
        <v>36.460909090909098</v>
      </c>
      <c r="J181" s="3">
        <f>IF(F181=0,"",AVERAGEIFS(sessions.csv!$L$2:$L$10135,sessions.csv!$A$2:$A$10135,A181,sessions.csv!$D$2:$D$10135,C181,sessions.csv!$E$2:$E$10135,D181,sessions.csv!$N$2:$N$10135,"RELIABLE"))</f>
        <v>52.457272727272738</v>
      </c>
    </row>
    <row r="182" spans="1:10" ht="32" customHeight="1" x14ac:dyDescent="0.2">
      <c r="A182" s="2" t="s">
        <v>34</v>
      </c>
      <c r="B182" s="2" t="str">
        <f>INDEX(study_periods.csv!$B$2:$B$51,MATCH(A182,study_periods.csv!$A$2:$A$51,0))</f>
        <v>INTERVENTION</v>
      </c>
      <c r="C182" s="2">
        <v>2</v>
      </c>
      <c r="D182" s="2">
        <v>6</v>
      </c>
      <c r="E182" s="2">
        <f>COUNTIFS(sessions.csv!$A$2:$A$10135,A182,sessions.csv!$D$2:$D$10135,C182,sessions.csv!$E$2:$E$10135,D182)</f>
        <v>13</v>
      </c>
      <c r="F182" s="2">
        <f>COUNTIFS(sessions.csv!$A$2:$A$10135,A182,sessions.csv!$D$2:$D$10135,C182,sessions.csv!$E$2:$E$10135,D182,sessions.csv!$N$2:$N$10135,"RELIABLE")</f>
        <v>12</v>
      </c>
      <c r="G182" s="3">
        <f>SUMIFS(sessions.csv!$H$2:$H$10135,sessions.csv!$A$2:$A$10135,A182,sessions.csv!$D$2:$D$10135,C182,sessions.csv!$E$2:$E$10135,D182)/60000</f>
        <v>254.3021</v>
      </c>
      <c r="H182" s="3">
        <f>IF(E182=0,"",AVERAGEIFS(sessions.csv!$J$2:$J$10135,sessions.csv!$A$2:$A$10135,A182,sessions.csv!$D$2:$D$10135,C182,sessions.csv!$E$2:$E$10135,D182)/1000)</f>
        <v>8.125</v>
      </c>
      <c r="I182" s="3">
        <f>IF(F182=0,"",AVERAGEIFS(sessions.csv!$O$2:$O$10135,sessions.csv!$A$2:$A$10135,A182,sessions.csv!$D$2:$D$10135,C182,sessions.csv!$E$2:$E$10135,D182,sessions.csv!$N$2:$N$10135,"RELIABLE"))</f>
        <v>37.712499999999999</v>
      </c>
      <c r="J182" s="3">
        <f>IF(F182=0,"",AVERAGEIFS(sessions.csv!$L$2:$L$10135,sessions.csv!$A$2:$A$10135,A182,sessions.csv!$D$2:$D$10135,C182,sessions.csv!$E$2:$E$10135,D182,sessions.csv!$N$2:$N$10135,"RELIABLE"))</f>
        <v>55.25333333333333</v>
      </c>
    </row>
    <row r="183" spans="1:10" ht="32" customHeight="1" x14ac:dyDescent="0.2">
      <c r="A183" s="2" t="s">
        <v>34</v>
      </c>
      <c r="B183" s="2" t="str">
        <f>INDEX(study_periods.csv!$B$2:$B$51,MATCH(A183,study_periods.csv!$A$2:$A$51,0))</f>
        <v>INTERVENTION</v>
      </c>
      <c r="C183" s="2">
        <v>2</v>
      </c>
      <c r="D183" s="2">
        <v>7</v>
      </c>
      <c r="E183" s="2">
        <f>COUNTIFS(sessions.csv!$A$2:$A$10135,A183,sessions.csv!$D$2:$D$10135,C183,sessions.csv!$E$2:$E$10135,D183)</f>
        <v>14</v>
      </c>
      <c r="F183" s="2">
        <f>COUNTIFS(sessions.csv!$A$2:$A$10135,A183,sessions.csv!$D$2:$D$10135,C183,sessions.csv!$E$2:$E$10135,D183,sessions.csv!$N$2:$N$10135,"RELIABLE")</f>
        <v>12</v>
      </c>
      <c r="G183" s="3">
        <f>SUMIFS(sessions.csv!$H$2:$H$10135,sessions.csv!$A$2:$A$10135,A183,sessions.csv!$D$2:$D$10135,C183,sessions.csv!$E$2:$E$10135,D183)/60000</f>
        <v>253.85723333333334</v>
      </c>
      <c r="H183" s="3">
        <f>IF(E183=0,"",AVERAGEIFS(sessions.csv!$J$2:$J$10135,sessions.csv!$A$2:$A$10135,A183,sessions.csv!$D$2:$D$10135,C183,sessions.csv!$E$2:$E$10135,D183)/1000)</f>
        <v>7.8680000000000003</v>
      </c>
      <c r="I183" s="3">
        <f>IF(F183=0,"",AVERAGEIFS(sessions.csv!$O$2:$O$10135,sessions.csv!$A$2:$A$10135,A183,sessions.csv!$D$2:$D$10135,C183,sessions.csv!$E$2:$E$10135,D183,sessions.csv!$N$2:$N$10135,"RELIABLE"))</f>
        <v>34.644166666666663</v>
      </c>
      <c r="J183" s="3">
        <f>IF(F183=0,"",AVERAGEIFS(sessions.csv!$L$2:$L$10135,sessions.csv!$A$2:$A$10135,A183,sessions.csv!$D$2:$D$10135,C183,sessions.csv!$E$2:$E$10135,D183,sessions.csv!$N$2:$N$10135,"RELIABLE"))</f>
        <v>52.199999999999996</v>
      </c>
    </row>
    <row r="184" spans="1:10" ht="16" customHeight="1" x14ac:dyDescent="0.2">
      <c r="A184" s="2" t="s">
        <v>37</v>
      </c>
      <c r="B184" s="2" t="str">
        <f>INDEX(study_periods.csv!$B$2:$B$51,MATCH(A184,study_periods.csv!$A$2:$A$51,0))</f>
        <v>CONTROL</v>
      </c>
      <c r="C184" s="2">
        <v>1</v>
      </c>
      <c r="D184" s="2">
        <v>1</v>
      </c>
      <c r="E184" s="2">
        <f>COUNTIFS(sessions.csv!$A$2:$A$10135,A184,sessions.csv!$D$2:$D$10135,C184,sessions.csv!$E$2:$E$10135,D184)</f>
        <v>15</v>
      </c>
      <c r="F184" s="2">
        <f>COUNTIFS(sessions.csv!$A$2:$A$10135,A184,sessions.csv!$D$2:$D$10135,C184,sessions.csv!$E$2:$E$10135,D184,sessions.csv!$N$2:$N$10135,"RELIABLE")</f>
        <v>14</v>
      </c>
      <c r="G184" s="3">
        <f>SUMIFS(sessions.csv!$H$2:$H$10135,sessions.csv!$A$2:$A$10135,A184,sessions.csv!$D$2:$D$10135,C184,sessions.csv!$E$2:$E$10135,D184)/60000</f>
        <v>293.56188333333336</v>
      </c>
      <c r="H184" s="3">
        <f>IF(E184=0,"",AVERAGEIFS(sessions.csv!$J$2:$J$10135,sessions.csv!$A$2:$A$10135,A184,sessions.csv!$D$2:$D$10135,C184,sessions.csv!$E$2:$E$10135,D184)/1000)</f>
        <v>8.1819333333333333</v>
      </c>
      <c r="I184" s="3">
        <f>IF(F184=0,"",AVERAGEIFS(sessions.csv!$O$2:$O$10135,sessions.csv!$A$2:$A$10135,A184,sessions.csv!$D$2:$D$10135,C184,sessions.csv!$E$2:$E$10135,D184,sessions.csv!$N$2:$N$10135,"RELIABLE"))</f>
        <v>37.670714285714283</v>
      </c>
      <c r="J184" s="3">
        <f>IF(F184=0,"",AVERAGEIFS(sessions.csv!$L$2:$L$10135,sessions.csv!$A$2:$A$10135,A184,sessions.csv!$D$2:$D$10135,C184,sessions.csv!$E$2:$E$10135,D184,sessions.csv!$N$2:$N$10135,"RELIABLE"))</f>
        <v>55.368571428571435</v>
      </c>
    </row>
    <row r="185" spans="1:10" ht="16" customHeight="1" x14ac:dyDescent="0.2">
      <c r="A185" s="2" t="s">
        <v>37</v>
      </c>
      <c r="B185" s="2" t="str">
        <f>INDEX(study_periods.csv!$B$2:$B$51,MATCH(A185,study_periods.csv!$A$2:$A$51,0))</f>
        <v>CONTROL</v>
      </c>
      <c r="C185" s="2">
        <v>1</v>
      </c>
      <c r="D185" s="2">
        <v>2</v>
      </c>
      <c r="E185" s="2">
        <f>COUNTIFS(sessions.csv!$A$2:$A$10135,A185,sessions.csv!$D$2:$D$10135,C185,sessions.csv!$E$2:$E$10135,D185)</f>
        <v>16</v>
      </c>
      <c r="F185" s="2">
        <f>COUNTIFS(sessions.csv!$A$2:$A$10135,A185,sessions.csv!$D$2:$D$10135,C185,sessions.csv!$E$2:$E$10135,D185,sessions.csv!$N$2:$N$10135,"RELIABLE")</f>
        <v>15</v>
      </c>
      <c r="G185" s="3">
        <f>SUMIFS(sessions.csv!$H$2:$H$10135,sessions.csv!$A$2:$A$10135,A185,sessions.csv!$D$2:$D$10135,C185,sessions.csv!$E$2:$E$10135,D185)/60000</f>
        <v>343.58971666666667</v>
      </c>
      <c r="H185" s="3">
        <f>IF(E185=0,"",AVERAGEIFS(sessions.csv!$J$2:$J$10135,sessions.csv!$A$2:$A$10135,A185,sessions.csv!$D$2:$D$10135,C185,sessions.csv!$E$2:$E$10135,D185)/1000)</f>
        <v>8.9680625000000003</v>
      </c>
      <c r="I185" s="3">
        <f>IF(F185=0,"",AVERAGEIFS(sessions.csv!$O$2:$O$10135,sessions.csv!$A$2:$A$10135,A185,sessions.csv!$D$2:$D$10135,C185,sessions.csv!$E$2:$E$10135,D185,sessions.csv!$N$2:$N$10135,"RELIABLE"))</f>
        <v>41.954666666666661</v>
      </c>
      <c r="J185" s="3">
        <f>IF(F185=0,"",AVERAGEIFS(sessions.csv!$L$2:$L$10135,sessions.csv!$A$2:$A$10135,A185,sessions.csv!$D$2:$D$10135,C185,sessions.csv!$E$2:$E$10135,D185,sessions.csv!$N$2:$N$10135,"RELIABLE"))</f>
        <v>59.053999999999995</v>
      </c>
    </row>
    <row r="186" spans="1:10" ht="16" customHeight="1" x14ac:dyDescent="0.2">
      <c r="A186" s="2" t="s">
        <v>37</v>
      </c>
      <c r="B186" s="2" t="str">
        <f>INDEX(study_periods.csv!$B$2:$B$51,MATCH(A186,study_periods.csv!$A$2:$A$51,0))</f>
        <v>CONTROL</v>
      </c>
      <c r="C186" s="2">
        <v>1</v>
      </c>
      <c r="D186" s="2">
        <v>3</v>
      </c>
      <c r="E186" s="2">
        <f>COUNTIFS(sessions.csv!$A$2:$A$10135,A186,sessions.csv!$D$2:$D$10135,C186,sessions.csv!$E$2:$E$10135,D186)</f>
        <v>14</v>
      </c>
      <c r="F186" s="2">
        <f>COUNTIFS(sessions.csv!$A$2:$A$10135,A186,sessions.csv!$D$2:$D$10135,C186,sessions.csv!$E$2:$E$10135,D186,sessions.csv!$N$2:$N$10135,"RELIABLE")</f>
        <v>12</v>
      </c>
      <c r="G186" s="3">
        <f>SUMIFS(sessions.csv!$H$2:$H$10135,sessions.csv!$A$2:$A$10135,A186,sessions.csv!$D$2:$D$10135,C186,sessions.csv!$E$2:$E$10135,D186)/60000</f>
        <v>285.70536666666669</v>
      </c>
      <c r="H186" s="3">
        <f>IF(E186=0,"",AVERAGEIFS(sessions.csv!$J$2:$J$10135,sessions.csv!$A$2:$A$10135,A186,sessions.csv!$D$2:$D$10135,C186,sessions.csv!$E$2:$E$10135,D186)/1000)</f>
        <v>8.52392857142857</v>
      </c>
      <c r="I186" s="3">
        <f>IF(F186=0,"",AVERAGEIFS(sessions.csv!$O$2:$O$10135,sessions.csv!$A$2:$A$10135,A186,sessions.csv!$D$2:$D$10135,C186,sessions.csv!$E$2:$E$10135,D186,sessions.csv!$N$2:$N$10135,"RELIABLE"))</f>
        <v>38.714999999999996</v>
      </c>
      <c r="J186" s="3">
        <f>IF(F186=0,"",AVERAGEIFS(sessions.csv!$L$2:$L$10135,sessions.csv!$A$2:$A$10135,A186,sessions.csv!$D$2:$D$10135,C186,sessions.csv!$E$2:$E$10135,D186,sessions.csv!$N$2:$N$10135,"RELIABLE"))</f>
        <v>56.8825</v>
      </c>
    </row>
    <row r="187" spans="1:10" ht="16" customHeight="1" x14ac:dyDescent="0.2">
      <c r="A187" s="2" t="s">
        <v>37</v>
      </c>
      <c r="B187" s="2" t="str">
        <f>INDEX(study_periods.csv!$B$2:$B$51,MATCH(A187,study_periods.csv!$A$2:$A$51,0))</f>
        <v>CONTROL</v>
      </c>
      <c r="C187" s="2">
        <v>1</v>
      </c>
      <c r="D187" s="2">
        <v>4</v>
      </c>
      <c r="E187" s="2">
        <f>COUNTIFS(sessions.csv!$A$2:$A$10135,A187,sessions.csv!$D$2:$D$10135,C187,sessions.csv!$E$2:$E$10135,D187)</f>
        <v>15</v>
      </c>
      <c r="F187" s="2">
        <f>COUNTIFS(sessions.csv!$A$2:$A$10135,A187,sessions.csv!$D$2:$D$10135,C187,sessions.csv!$E$2:$E$10135,D187,sessions.csv!$N$2:$N$10135,"RELIABLE")</f>
        <v>13</v>
      </c>
      <c r="G187" s="3">
        <f>SUMIFS(sessions.csv!$H$2:$H$10135,sessions.csv!$A$2:$A$10135,A187,sessions.csv!$D$2:$D$10135,C187,sessions.csv!$E$2:$E$10135,D187)/60000</f>
        <v>320.95216666666664</v>
      </c>
      <c r="H187" s="3">
        <f>IF(E187=0,"",AVERAGEIFS(sessions.csv!$J$2:$J$10135,sessions.csv!$A$2:$A$10135,A187,sessions.csv!$D$2:$D$10135,C187,sessions.csv!$E$2:$E$10135,D187)/1000)</f>
        <v>8.7370666666666672</v>
      </c>
      <c r="I187" s="3">
        <f>IF(F187=0,"",AVERAGEIFS(sessions.csv!$O$2:$O$10135,sessions.csv!$A$2:$A$10135,A187,sessions.csv!$D$2:$D$10135,C187,sessions.csv!$E$2:$E$10135,D187,sessions.csv!$N$2:$N$10135,"RELIABLE"))</f>
        <v>39.986153846153847</v>
      </c>
      <c r="J187" s="3">
        <f>IF(F187=0,"",AVERAGEIFS(sessions.csv!$L$2:$L$10135,sessions.csv!$A$2:$A$10135,A187,sessions.csv!$D$2:$D$10135,C187,sessions.csv!$E$2:$E$10135,D187,sessions.csv!$N$2:$N$10135,"RELIABLE"))</f>
        <v>58.240769230769232</v>
      </c>
    </row>
    <row r="188" spans="1:10" ht="16" customHeight="1" x14ac:dyDescent="0.2">
      <c r="A188" s="2" t="s">
        <v>37</v>
      </c>
      <c r="B188" s="2" t="str">
        <f>INDEX(study_periods.csv!$B$2:$B$51,MATCH(A188,study_periods.csv!$A$2:$A$51,0))</f>
        <v>CONTROL</v>
      </c>
      <c r="C188" s="2">
        <v>1</v>
      </c>
      <c r="D188" s="2">
        <v>5</v>
      </c>
      <c r="E188" s="2">
        <f>COUNTIFS(sessions.csv!$A$2:$A$10135,A188,sessions.csv!$D$2:$D$10135,C188,sessions.csv!$E$2:$E$10135,D188)</f>
        <v>16</v>
      </c>
      <c r="F188" s="2">
        <f>COUNTIFS(sessions.csv!$A$2:$A$10135,A188,sessions.csv!$D$2:$D$10135,C188,sessions.csv!$E$2:$E$10135,D188,sessions.csv!$N$2:$N$10135,"RELIABLE")</f>
        <v>12</v>
      </c>
      <c r="G188" s="3">
        <f>SUMIFS(sessions.csv!$H$2:$H$10135,sessions.csv!$A$2:$A$10135,A188,sessions.csv!$D$2:$D$10135,C188,sessions.csv!$E$2:$E$10135,D188)/60000</f>
        <v>354.36986666666667</v>
      </c>
      <c r="H188" s="3">
        <f>IF(E188=0,"",AVERAGEIFS(sessions.csv!$J$2:$J$10135,sessions.csv!$A$2:$A$10135,A188,sessions.csv!$D$2:$D$10135,C188,sessions.csv!$E$2:$E$10135,D188)/1000)</f>
        <v>8.7774374999999996</v>
      </c>
      <c r="I188" s="3">
        <f>IF(F188=0,"",AVERAGEIFS(sessions.csv!$O$2:$O$10135,sessions.csv!$A$2:$A$10135,A188,sessions.csv!$D$2:$D$10135,C188,sessions.csv!$E$2:$E$10135,D188,sessions.csv!$N$2:$N$10135,"RELIABLE"))</f>
        <v>40.609166666666674</v>
      </c>
      <c r="J188" s="3">
        <f>IF(F188=0,"",AVERAGEIFS(sessions.csv!$L$2:$L$10135,sessions.csv!$A$2:$A$10135,A188,sessions.csv!$D$2:$D$10135,C188,sessions.csv!$E$2:$E$10135,D188,sessions.csv!$N$2:$N$10135,"RELIABLE"))</f>
        <v>58.863333333333337</v>
      </c>
    </row>
    <row r="189" spans="1:10" ht="16" customHeight="1" x14ac:dyDescent="0.2">
      <c r="A189" s="2" t="s">
        <v>37</v>
      </c>
      <c r="B189" s="2" t="str">
        <f>INDEX(study_periods.csv!$B$2:$B$51,MATCH(A189,study_periods.csv!$A$2:$A$51,0))</f>
        <v>CONTROL</v>
      </c>
      <c r="C189" s="2">
        <v>1</v>
      </c>
      <c r="D189" s="2">
        <v>6</v>
      </c>
      <c r="E189" s="2">
        <f>COUNTIFS(sessions.csv!$A$2:$A$10135,A189,sessions.csv!$D$2:$D$10135,C189,sessions.csv!$E$2:$E$10135,D189)</f>
        <v>16</v>
      </c>
      <c r="F189" s="2">
        <f>COUNTIFS(sessions.csv!$A$2:$A$10135,A189,sessions.csv!$D$2:$D$10135,C189,sessions.csv!$E$2:$E$10135,D189,sessions.csv!$N$2:$N$10135,"RELIABLE")</f>
        <v>16</v>
      </c>
      <c r="G189" s="3">
        <f>SUMIFS(sessions.csv!$H$2:$H$10135,sessions.csv!$A$2:$A$10135,A189,sessions.csv!$D$2:$D$10135,C189,sessions.csv!$E$2:$E$10135,D189)/60000</f>
        <v>367.21121666666664</v>
      </c>
      <c r="H189" s="3">
        <f>IF(E189=0,"",AVERAGEIFS(sessions.csv!$J$2:$J$10135,sessions.csv!$A$2:$A$10135,A189,sessions.csv!$D$2:$D$10135,C189,sessions.csv!$E$2:$E$10135,D189)/1000)</f>
        <v>8.4357500000000005</v>
      </c>
      <c r="I189" s="3">
        <f>IF(F189=0,"",AVERAGEIFS(sessions.csv!$O$2:$O$10135,sessions.csv!$A$2:$A$10135,A189,sessions.csv!$D$2:$D$10135,C189,sessions.csv!$E$2:$E$10135,D189,sessions.csv!$N$2:$N$10135,"RELIABLE"))</f>
        <v>38.206874999999989</v>
      </c>
      <c r="J189" s="3">
        <f>IF(F189=0,"",AVERAGEIFS(sessions.csv!$L$2:$L$10135,sessions.csv!$A$2:$A$10135,A189,sessions.csv!$D$2:$D$10135,C189,sessions.csv!$E$2:$E$10135,D189,sessions.csv!$N$2:$N$10135,"RELIABLE"))</f>
        <v>58.048750000000005</v>
      </c>
    </row>
    <row r="190" spans="1:10" ht="16" customHeight="1" x14ac:dyDescent="0.2">
      <c r="A190" s="2" t="s">
        <v>37</v>
      </c>
      <c r="B190" s="2" t="str">
        <f>INDEX(study_periods.csv!$B$2:$B$51,MATCH(A190,study_periods.csv!$A$2:$A$51,0))</f>
        <v>CONTROL</v>
      </c>
      <c r="C190" s="2">
        <v>1</v>
      </c>
      <c r="D190" s="2">
        <v>7</v>
      </c>
      <c r="E190" s="2">
        <f>COUNTIFS(sessions.csv!$A$2:$A$10135,A190,sessions.csv!$D$2:$D$10135,C190,sessions.csv!$E$2:$E$10135,D190)</f>
        <v>17</v>
      </c>
      <c r="F190" s="2">
        <f>COUNTIFS(sessions.csv!$A$2:$A$10135,A190,sessions.csv!$D$2:$D$10135,C190,sessions.csv!$E$2:$E$10135,D190,sessions.csv!$N$2:$N$10135,"RELIABLE")</f>
        <v>15</v>
      </c>
      <c r="G190" s="3">
        <f>SUMIFS(sessions.csv!$H$2:$H$10135,sessions.csv!$A$2:$A$10135,A190,sessions.csv!$D$2:$D$10135,C190,sessions.csv!$E$2:$E$10135,D190)/60000</f>
        <v>366.53156666666666</v>
      </c>
      <c r="H190" s="3">
        <f>IF(E190=0,"",AVERAGEIFS(sessions.csv!$J$2:$J$10135,sessions.csv!$A$2:$A$10135,A190,sessions.csv!$D$2:$D$10135,C190,sessions.csv!$E$2:$E$10135,D190)/1000)</f>
        <v>8.1463529411764704</v>
      </c>
      <c r="I190" s="3">
        <f>IF(F190=0,"",AVERAGEIFS(sessions.csv!$O$2:$O$10135,sessions.csv!$A$2:$A$10135,A190,sessions.csv!$D$2:$D$10135,C190,sessions.csv!$E$2:$E$10135,D190,sessions.csv!$N$2:$N$10135,"RELIABLE"))</f>
        <v>37.310666666666663</v>
      </c>
      <c r="J190" s="3">
        <f>IF(F190=0,"",AVERAGEIFS(sessions.csv!$L$2:$L$10135,sessions.csv!$A$2:$A$10135,A190,sessions.csv!$D$2:$D$10135,C190,sessions.csv!$E$2:$E$10135,D190,sessions.csv!$N$2:$N$10135,"RELIABLE"))</f>
        <v>56.594666666666654</v>
      </c>
    </row>
    <row r="191" spans="1:10" ht="16" customHeight="1" x14ac:dyDescent="0.2">
      <c r="A191" s="2" t="s">
        <v>37</v>
      </c>
      <c r="B191" s="2" t="str">
        <f>INDEX(study_periods.csv!$B$2:$B$51,MATCH(A191,study_periods.csv!$A$2:$A$51,0))</f>
        <v>CONTROL</v>
      </c>
      <c r="C191" s="2">
        <v>2</v>
      </c>
      <c r="D191" s="2">
        <v>1</v>
      </c>
      <c r="E191" s="2">
        <f>COUNTIFS(sessions.csv!$A$2:$A$10135,A191,sessions.csv!$D$2:$D$10135,C191,sessions.csv!$E$2:$E$10135,D191)</f>
        <v>15</v>
      </c>
      <c r="F191" s="2">
        <f>COUNTIFS(sessions.csv!$A$2:$A$10135,A191,sessions.csv!$D$2:$D$10135,C191,sessions.csv!$E$2:$E$10135,D191,sessions.csv!$N$2:$N$10135,"RELIABLE")</f>
        <v>13</v>
      </c>
      <c r="G191" s="3">
        <f>SUMIFS(sessions.csv!$H$2:$H$10135,sessions.csv!$A$2:$A$10135,A191,sessions.csv!$D$2:$D$10135,C191,sessions.csv!$E$2:$E$10135,D191)/60000</f>
        <v>322.84859999999998</v>
      </c>
      <c r="H191" s="3">
        <f>IF(E191=0,"",AVERAGEIFS(sessions.csv!$J$2:$J$10135,sessions.csv!$A$2:$A$10135,A191,sessions.csv!$D$2:$D$10135,C191,sessions.csv!$E$2:$E$10135,D191)/1000)</f>
        <v>8.7944666666666667</v>
      </c>
      <c r="I191" s="3">
        <f>IF(F191=0,"",AVERAGEIFS(sessions.csv!$O$2:$O$10135,sessions.csv!$A$2:$A$10135,A191,sessions.csv!$D$2:$D$10135,C191,sessions.csv!$E$2:$E$10135,D191,sessions.csv!$N$2:$N$10135,"RELIABLE"))</f>
        <v>39.805384615384618</v>
      </c>
      <c r="J191" s="3">
        <f>IF(F191=0,"",AVERAGEIFS(sessions.csv!$L$2:$L$10135,sessions.csv!$A$2:$A$10135,A191,sessions.csv!$D$2:$D$10135,C191,sessions.csv!$E$2:$E$10135,D191,sessions.csv!$N$2:$N$10135,"RELIABLE"))</f>
        <v>58.306923076923077</v>
      </c>
    </row>
    <row r="192" spans="1:10" ht="16" customHeight="1" x14ac:dyDescent="0.2">
      <c r="A192" s="2" t="s">
        <v>37</v>
      </c>
      <c r="B192" s="2" t="str">
        <f>INDEX(study_periods.csv!$B$2:$B$51,MATCH(A192,study_periods.csv!$A$2:$A$51,0))</f>
        <v>CONTROL</v>
      </c>
      <c r="C192" s="2">
        <v>2</v>
      </c>
      <c r="D192" s="2">
        <v>2</v>
      </c>
      <c r="E192" s="2">
        <f>COUNTIFS(sessions.csv!$A$2:$A$10135,A192,sessions.csv!$D$2:$D$10135,C192,sessions.csv!$E$2:$E$10135,D192)</f>
        <v>16</v>
      </c>
      <c r="F192" s="2">
        <f>COUNTIFS(sessions.csv!$A$2:$A$10135,A192,sessions.csv!$D$2:$D$10135,C192,sessions.csv!$E$2:$E$10135,D192,sessions.csv!$N$2:$N$10135,"RELIABLE")</f>
        <v>14</v>
      </c>
      <c r="G192" s="3">
        <f>SUMIFS(sessions.csv!$H$2:$H$10135,sessions.csv!$A$2:$A$10135,A192,sessions.csv!$D$2:$D$10135,C192,sessions.csv!$E$2:$E$10135,D192)/60000</f>
        <v>324.42713333333336</v>
      </c>
      <c r="H192" s="3">
        <f>IF(E192=0,"",AVERAGEIFS(sessions.csv!$J$2:$J$10135,sessions.csv!$A$2:$A$10135,A192,sessions.csv!$D$2:$D$10135,C192,sessions.csv!$E$2:$E$10135,D192)/1000)</f>
        <v>8.3893749999999994</v>
      </c>
      <c r="I192" s="3">
        <f>IF(F192=0,"",AVERAGEIFS(sessions.csv!$O$2:$O$10135,sessions.csv!$A$2:$A$10135,A192,sessions.csv!$D$2:$D$10135,C192,sessions.csv!$E$2:$E$10135,D192,sessions.csv!$N$2:$N$10135,"RELIABLE"))</f>
        <v>40.034285714285716</v>
      </c>
      <c r="J192" s="3">
        <f>IF(F192=0,"",AVERAGEIFS(sessions.csv!$L$2:$L$10135,sessions.csv!$A$2:$A$10135,A192,sessions.csv!$D$2:$D$10135,C192,sessions.csv!$E$2:$E$10135,D192,sessions.csv!$N$2:$N$10135,"RELIABLE"))</f>
        <v>57.066428571428567</v>
      </c>
    </row>
    <row r="193" spans="1:10" ht="16" customHeight="1" x14ac:dyDescent="0.2">
      <c r="A193" s="2" t="s">
        <v>37</v>
      </c>
      <c r="B193" s="2" t="str">
        <f>INDEX(study_periods.csv!$B$2:$B$51,MATCH(A193,study_periods.csv!$A$2:$A$51,0))</f>
        <v>CONTROL</v>
      </c>
      <c r="C193" s="2">
        <v>2</v>
      </c>
      <c r="D193" s="2">
        <v>3</v>
      </c>
      <c r="E193" s="2">
        <f>COUNTIFS(sessions.csv!$A$2:$A$10135,A193,sessions.csv!$D$2:$D$10135,C193,sessions.csv!$E$2:$E$10135,D193)</f>
        <v>14</v>
      </c>
      <c r="F193" s="2">
        <f>COUNTIFS(sessions.csv!$A$2:$A$10135,A193,sessions.csv!$D$2:$D$10135,C193,sessions.csv!$E$2:$E$10135,D193,sessions.csv!$N$2:$N$10135,"RELIABLE")</f>
        <v>12</v>
      </c>
      <c r="G193" s="3">
        <f>SUMIFS(sessions.csv!$H$2:$H$10135,sessions.csv!$A$2:$A$10135,A193,sessions.csv!$D$2:$D$10135,C193,sessions.csv!$E$2:$E$10135,D193)/60000</f>
        <v>297.38600000000002</v>
      </c>
      <c r="H193" s="3">
        <f>IF(E193=0,"",AVERAGEIFS(sessions.csv!$J$2:$J$10135,sessions.csv!$A$2:$A$10135,A193,sessions.csv!$D$2:$D$10135,C193,sessions.csv!$E$2:$E$10135,D193)/1000)</f>
        <v>8.8962857142857139</v>
      </c>
      <c r="I193" s="3">
        <f>IF(F193=0,"",AVERAGEIFS(sessions.csv!$O$2:$O$10135,sessions.csv!$A$2:$A$10135,A193,sessions.csv!$D$2:$D$10135,C193,sessions.csv!$E$2:$E$10135,D193,sessions.csv!$N$2:$N$10135,"RELIABLE"))</f>
        <v>40.839999999999996</v>
      </c>
      <c r="J193" s="3">
        <f>IF(F193=0,"",AVERAGEIFS(sessions.csv!$L$2:$L$10135,sessions.csv!$A$2:$A$10135,A193,sessions.csv!$D$2:$D$10135,C193,sessions.csv!$E$2:$E$10135,D193,sessions.csv!$N$2:$N$10135,"RELIABLE"))</f>
        <v>58.660000000000004</v>
      </c>
    </row>
    <row r="194" spans="1:10" ht="16" customHeight="1" x14ac:dyDescent="0.2">
      <c r="A194" s="2" t="s">
        <v>37</v>
      </c>
      <c r="B194" s="2" t="str">
        <f>INDEX(study_periods.csv!$B$2:$B$51,MATCH(A194,study_periods.csv!$A$2:$A$51,0))</f>
        <v>CONTROL</v>
      </c>
      <c r="C194" s="2">
        <v>2</v>
      </c>
      <c r="D194" s="2">
        <v>4</v>
      </c>
      <c r="E194" s="2">
        <f>COUNTIFS(sessions.csv!$A$2:$A$10135,A194,sessions.csv!$D$2:$D$10135,C194,sessions.csv!$E$2:$E$10135,D194)</f>
        <v>15</v>
      </c>
      <c r="F194" s="2">
        <f>COUNTIFS(sessions.csv!$A$2:$A$10135,A194,sessions.csv!$D$2:$D$10135,C194,sessions.csv!$E$2:$E$10135,D194,sessions.csv!$N$2:$N$10135,"RELIABLE")</f>
        <v>14</v>
      </c>
      <c r="G194" s="3">
        <f>SUMIFS(sessions.csv!$H$2:$H$10135,sessions.csv!$A$2:$A$10135,A194,sessions.csv!$D$2:$D$10135,C194,sessions.csv!$E$2:$E$10135,D194)/60000</f>
        <v>334.17253333333332</v>
      </c>
      <c r="H194" s="3">
        <f>IF(E194=0,"",AVERAGEIFS(sessions.csv!$J$2:$J$10135,sessions.csv!$A$2:$A$10135,A194,sessions.csv!$D$2:$D$10135,C194,sessions.csv!$E$2:$E$10135,D194)/1000)</f>
        <v>8.656133333333333</v>
      </c>
      <c r="I194" s="3">
        <f>IF(F194=0,"",AVERAGEIFS(sessions.csv!$O$2:$O$10135,sessions.csv!$A$2:$A$10135,A194,sessions.csv!$D$2:$D$10135,C194,sessions.csv!$E$2:$E$10135,D194,sessions.csv!$N$2:$N$10135,"RELIABLE"))</f>
        <v>36.666428571428568</v>
      </c>
      <c r="J194" s="3">
        <f>IF(F194=0,"",AVERAGEIFS(sessions.csv!$L$2:$L$10135,sessions.csv!$A$2:$A$10135,A194,sessions.csv!$D$2:$D$10135,C194,sessions.csv!$E$2:$E$10135,D194,sessions.csv!$N$2:$N$10135,"RELIABLE"))</f>
        <v>56.961428571428563</v>
      </c>
    </row>
    <row r="195" spans="1:10" ht="16" customHeight="1" x14ac:dyDescent="0.2">
      <c r="A195" s="2" t="s">
        <v>37</v>
      </c>
      <c r="B195" s="2" t="str">
        <f>INDEX(study_periods.csv!$B$2:$B$51,MATCH(A195,study_periods.csv!$A$2:$A$51,0))</f>
        <v>CONTROL</v>
      </c>
      <c r="C195" s="2">
        <v>2</v>
      </c>
      <c r="D195" s="2">
        <v>5</v>
      </c>
      <c r="E195" s="2">
        <f>COUNTIFS(sessions.csv!$A$2:$A$10135,A195,sessions.csv!$D$2:$D$10135,C195,sessions.csv!$E$2:$E$10135,D195)</f>
        <v>16</v>
      </c>
      <c r="F195" s="2">
        <f>COUNTIFS(sessions.csv!$A$2:$A$10135,A195,sessions.csv!$D$2:$D$10135,C195,sessions.csv!$E$2:$E$10135,D195,sessions.csv!$N$2:$N$10135,"RELIABLE")</f>
        <v>15</v>
      </c>
      <c r="G195" s="3">
        <f>SUMIFS(sessions.csv!$H$2:$H$10135,sessions.csv!$A$2:$A$10135,A195,sessions.csv!$D$2:$D$10135,C195,sessions.csv!$E$2:$E$10135,D195)/60000</f>
        <v>320.87021666666669</v>
      </c>
      <c r="H195" s="3">
        <f>IF(E195=0,"",AVERAGEIFS(sessions.csv!$J$2:$J$10135,sessions.csv!$A$2:$A$10135,A195,sessions.csv!$D$2:$D$10135,C195,sessions.csv!$E$2:$E$10135,D195)/1000)</f>
        <v>8.6636875</v>
      </c>
      <c r="I195" s="3">
        <f>IF(F195=0,"",AVERAGEIFS(sessions.csv!$O$2:$O$10135,sessions.csv!$A$2:$A$10135,A195,sessions.csv!$D$2:$D$10135,C195,sessions.csv!$E$2:$E$10135,D195,sessions.csv!$N$2:$N$10135,"RELIABLE"))</f>
        <v>39.950000000000003</v>
      </c>
      <c r="J195" s="3">
        <f>IF(F195=0,"",AVERAGEIFS(sessions.csv!$L$2:$L$10135,sessions.csv!$A$2:$A$10135,A195,sessions.csv!$D$2:$D$10135,C195,sessions.csv!$E$2:$E$10135,D195,sessions.csv!$N$2:$N$10135,"RELIABLE"))</f>
        <v>57.172666666666672</v>
      </c>
    </row>
    <row r="196" spans="1:10" ht="16" customHeight="1" x14ac:dyDescent="0.2">
      <c r="A196" s="2" t="s">
        <v>37</v>
      </c>
      <c r="B196" s="2" t="str">
        <f>INDEX(study_periods.csv!$B$2:$B$51,MATCH(A196,study_periods.csv!$A$2:$A$51,0))</f>
        <v>CONTROL</v>
      </c>
      <c r="C196" s="2">
        <v>2</v>
      </c>
      <c r="D196" s="2">
        <v>6</v>
      </c>
      <c r="E196" s="2">
        <f>COUNTIFS(sessions.csv!$A$2:$A$10135,A196,sessions.csv!$D$2:$D$10135,C196,sessions.csv!$E$2:$E$10135,D196)</f>
        <v>16</v>
      </c>
      <c r="F196" s="2">
        <f>COUNTIFS(sessions.csv!$A$2:$A$10135,A196,sessions.csv!$D$2:$D$10135,C196,sessions.csv!$E$2:$E$10135,D196,sessions.csv!$N$2:$N$10135,"RELIABLE")</f>
        <v>16</v>
      </c>
      <c r="G196" s="3">
        <f>SUMIFS(sessions.csv!$H$2:$H$10135,sessions.csv!$A$2:$A$10135,A196,sessions.csv!$D$2:$D$10135,C196,sessions.csv!$E$2:$E$10135,D196)/60000</f>
        <v>384.42750000000001</v>
      </c>
      <c r="H196" s="3">
        <f>IF(E196=0,"",AVERAGEIFS(sessions.csv!$J$2:$J$10135,sessions.csv!$A$2:$A$10135,A196,sessions.csv!$D$2:$D$10135,C196,sessions.csv!$E$2:$E$10135,D196)/1000)</f>
        <v>8.9973124999999996</v>
      </c>
      <c r="I196" s="3">
        <f>IF(F196=0,"",AVERAGEIFS(sessions.csv!$O$2:$O$10135,sessions.csv!$A$2:$A$10135,A196,sessions.csv!$D$2:$D$10135,C196,sessions.csv!$E$2:$E$10135,D196,sessions.csv!$N$2:$N$10135,"RELIABLE"))</f>
        <v>43.0075</v>
      </c>
      <c r="J196" s="3">
        <f>IF(F196=0,"",AVERAGEIFS(sessions.csv!$L$2:$L$10135,sessions.csv!$A$2:$A$10135,A196,sessions.csv!$D$2:$D$10135,C196,sessions.csv!$E$2:$E$10135,D196,sessions.csv!$N$2:$N$10135,"RELIABLE"))</f>
        <v>61.457500000000003</v>
      </c>
    </row>
    <row r="197" spans="1:10" ht="16" customHeight="1" x14ac:dyDescent="0.2">
      <c r="A197" s="2" t="s">
        <v>37</v>
      </c>
      <c r="B197" s="2" t="str">
        <f>INDEX(study_periods.csv!$B$2:$B$51,MATCH(A197,study_periods.csv!$A$2:$A$51,0))</f>
        <v>CONTROL</v>
      </c>
      <c r="C197" s="2">
        <v>2</v>
      </c>
      <c r="D197" s="2">
        <v>7</v>
      </c>
      <c r="E197" s="2">
        <f>COUNTIFS(sessions.csv!$A$2:$A$10135,A197,sessions.csv!$D$2:$D$10135,C197,sessions.csv!$E$2:$E$10135,D197)</f>
        <v>17</v>
      </c>
      <c r="F197" s="2">
        <f>COUNTIFS(sessions.csv!$A$2:$A$10135,A197,sessions.csv!$D$2:$D$10135,C197,sessions.csv!$E$2:$E$10135,D197,sessions.csv!$N$2:$N$10135,"RELIABLE")</f>
        <v>15</v>
      </c>
      <c r="G197" s="3">
        <f>SUMIFS(sessions.csv!$H$2:$H$10135,sessions.csv!$A$2:$A$10135,A197,sessions.csv!$D$2:$D$10135,C197,sessions.csv!$E$2:$E$10135,D197)/60000</f>
        <v>400.79680000000002</v>
      </c>
      <c r="H197" s="3">
        <f>IF(E197=0,"",AVERAGEIFS(sessions.csv!$J$2:$J$10135,sessions.csv!$A$2:$A$10135,A197,sessions.csv!$D$2:$D$10135,C197,sessions.csv!$E$2:$E$10135,D197)/1000)</f>
        <v>9.0828823529411764</v>
      </c>
      <c r="I197" s="3">
        <f>IF(F197=0,"",AVERAGEIFS(sessions.csv!$O$2:$O$10135,sessions.csv!$A$2:$A$10135,A197,sessions.csv!$D$2:$D$10135,C197,sessions.csv!$E$2:$E$10135,D197,sessions.csv!$N$2:$N$10135,"RELIABLE"))</f>
        <v>39.194666666666663</v>
      </c>
      <c r="J197" s="3">
        <f>IF(F197=0,"",AVERAGEIFS(sessions.csv!$L$2:$L$10135,sessions.csv!$A$2:$A$10135,A197,sessions.csv!$D$2:$D$10135,C197,sessions.csv!$E$2:$E$10135,D197,sessions.csv!$N$2:$N$10135,"RELIABLE"))</f>
        <v>59.845999999999997</v>
      </c>
    </row>
    <row r="198" spans="1:10" ht="32" customHeight="1" x14ac:dyDescent="0.2">
      <c r="A198" s="2" t="s">
        <v>38</v>
      </c>
      <c r="B198" s="2" t="str">
        <f>INDEX(study_periods.csv!$B$2:$B$51,MATCH(A198,study_periods.csv!$A$2:$A$51,0))</f>
        <v>INTERVENTION</v>
      </c>
      <c r="C198" s="2">
        <v>1</v>
      </c>
      <c r="D198" s="2">
        <v>1</v>
      </c>
      <c r="E198" s="2">
        <f>COUNTIFS(sessions.csv!$A$2:$A$10135,A198,sessions.csv!$D$2:$D$10135,C198,sessions.csv!$E$2:$E$10135,D198)</f>
        <v>11</v>
      </c>
      <c r="F198" s="2">
        <f>COUNTIFS(sessions.csv!$A$2:$A$10135,A198,sessions.csv!$D$2:$D$10135,C198,sessions.csv!$E$2:$E$10135,D198,sessions.csv!$N$2:$N$10135,"RELIABLE")</f>
        <v>11</v>
      </c>
      <c r="G198" s="3">
        <f>SUMIFS(sessions.csv!$H$2:$H$10135,sessions.csv!$A$2:$A$10135,A198,sessions.csv!$D$2:$D$10135,C198,sessions.csv!$E$2:$E$10135,D198)/60000</f>
        <v>238.49555000000001</v>
      </c>
      <c r="H198" s="3">
        <f>IF(E198=0,"",AVERAGEIFS(sessions.csv!$J$2:$J$10135,sessions.csv!$A$2:$A$10135,A198,sessions.csv!$D$2:$D$10135,C198,sessions.csv!$E$2:$E$10135,D198)/1000)</f>
        <v>8.5625454545454538</v>
      </c>
      <c r="I198" s="3">
        <f>IF(F198=0,"",AVERAGEIFS(sessions.csv!$O$2:$O$10135,sessions.csv!$A$2:$A$10135,A198,sessions.csv!$D$2:$D$10135,C198,sessions.csv!$E$2:$E$10135,D198,sessions.csv!$N$2:$N$10135,"RELIABLE"))</f>
        <v>38.461818181818188</v>
      </c>
      <c r="J198" s="3">
        <f>IF(F198=0,"",AVERAGEIFS(sessions.csv!$L$2:$L$10135,sessions.csv!$A$2:$A$10135,A198,sessions.csv!$D$2:$D$10135,C198,sessions.csv!$E$2:$E$10135,D198,sessions.csv!$N$2:$N$10135,"RELIABLE"))</f>
        <v>57.477272727272727</v>
      </c>
    </row>
    <row r="199" spans="1:10" ht="32" customHeight="1" x14ac:dyDescent="0.2">
      <c r="A199" s="2" t="s">
        <v>38</v>
      </c>
      <c r="B199" s="2" t="str">
        <f>INDEX(study_periods.csv!$B$2:$B$51,MATCH(A199,study_periods.csv!$A$2:$A$51,0))</f>
        <v>INTERVENTION</v>
      </c>
      <c r="C199" s="2">
        <v>1</v>
      </c>
      <c r="D199" s="2">
        <v>2</v>
      </c>
      <c r="E199" s="2">
        <f>COUNTIFS(sessions.csv!$A$2:$A$10135,A199,sessions.csv!$D$2:$D$10135,C199,sessions.csv!$E$2:$E$10135,D199)</f>
        <v>12</v>
      </c>
      <c r="F199" s="2">
        <f>COUNTIFS(sessions.csv!$A$2:$A$10135,A199,sessions.csv!$D$2:$D$10135,C199,sessions.csv!$E$2:$E$10135,D199,sessions.csv!$N$2:$N$10135,"RELIABLE")</f>
        <v>12</v>
      </c>
      <c r="G199" s="3">
        <f>SUMIFS(sessions.csv!$H$2:$H$10135,sessions.csv!$A$2:$A$10135,A199,sessions.csv!$D$2:$D$10135,C199,sessions.csv!$E$2:$E$10135,D199)/60000</f>
        <v>259.50338333333332</v>
      </c>
      <c r="H199" s="3">
        <f>IF(E199=0,"",AVERAGEIFS(sessions.csv!$J$2:$J$10135,sessions.csv!$A$2:$A$10135,A199,sessions.csv!$D$2:$D$10135,C199,sessions.csv!$E$2:$E$10135,D199)/1000)</f>
        <v>8.7830833333333338</v>
      </c>
      <c r="I199" s="3">
        <f>IF(F199=0,"",AVERAGEIFS(sessions.csv!$O$2:$O$10135,sessions.csv!$A$2:$A$10135,A199,sessions.csv!$D$2:$D$10135,C199,sessions.csv!$E$2:$E$10135,D199,sessions.csv!$N$2:$N$10135,"RELIABLE"))</f>
        <v>38.614166666666669</v>
      </c>
      <c r="J199" s="3">
        <f>IF(F199=0,"",AVERAGEIFS(sessions.csv!$L$2:$L$10135,sessions.csv!$A$2:$A$10135,A199,sessions.csv!$D$2:$D$10135,C199,sessions.csv!$E$2:$E$10135,D199,sessions.csv!$N$2:$N$10135,"RELIABLE"))</f>
        <v>57.760833333333323</v>
      </c>
    </row>
    <row r="200" spans="1:10" ht="32" customHeight="1" x14ac:dyDescent="0.2">
      <c r="A200" s="2" t="s">
        <v>38</v>
      </c>
      <c r="B200" s="2" t="str">
        <f>INDEX(study_periods.csv!$B$2:$B$51,MATCH(A200,study_periods.csv!$A$2:$A$51,0))</f>
        <v>INTERVENTION</v>
      </c>
      <c r="C200" s="2">
        <v>1</v>
      </c>
      <c r="D200" s="2">
        <v>3</v>
      </c>
      <c r="E200" s="2">
        <f>COUNTIFS(sessions.csv!$A$2:$A$10135,A200,sessions.csv!$D$2:$D$10135,C200,sessions.csv!$E$2:$E$10135,D200)</f>
        <v>10</v>
      </c>
      <c r="F200" s="2">
        <f>COUNTIFS(sessions.csv!$A$2:$A$10135,A200,sessions.csv!$D$2:$D$10135,C200,sessions.csv!$E$2:$E$10135,D200,sessions.csv!$N$2:$N$10135,"RELIABLE")</f>
        <v>8</v>
      </c>
      <c r="G200" s="3">
        <f>SUMIFS(sessions.csv!$H$2:$H$10135,sessions.csv!$A$2:$A$10135,A200,sessions.csv!$D$2:$D$10135,C200,sessions.csv!$E$2:$E$10135,D200)/60000</f>
        <v>178.32951666666668</v>
      </c>
      <c r="H200" s="3">
        <f>IF(E200=0,"",AVERAGEIFS(sessions.csv!$J$2:$J$10135,sessions.csv!$A$2:$A$10135,A200,sessions.csv!$D$2:$D$10135,C200,sessions.csv!$E$2:$E$10135,D200)/1000)</f>
        <v>8.1271000000000004</v>
      </c>
      <c r="I200" s="3">
        <f>IF(F200=0,"",AVERAGEIFS(sessions.csv!$O$2:$O$10135,sessions.csv!$A$2:$A$10135,A200,sessions.csv!$D$2:$D$10135,C200,sessions.csv!$E$2:$E$10135,D200,sessions.csv!$N$2:$N$10135,"RELIABLE"))</f>
        <v>41.441249999999997</v>
      </c>
      <c r="J200" s="3">
        <f>IF(F200=0,"",AVERAGEIFS(sessions.csv!$L$2:$L$10135,sessions.csv!$A$2:$A$10135,A200,sessions.csv!$D$2:$D$10135,C200,sessions.csv!$E$2:$E$10135,D200,sessions.csv!$N$2:$N$10135,"RELIABLE"))</f>
        <v>55.583750000000002</v>
      </c>
    </row>
    <row r="201" spans="1:10" ht="32" customHeight="1" x14ac:dyDescent="0.2">
      <c r="A201" s="2" t="s">
        <v>38</v>
      </c>
      <c r="B201" s="2" t="str">
        <f>INDEX(study_periods.csv!$B$2:$B$51,MATCH(A201,study_periods.csv!$A$2:$A$51,0))</f>
        <v>INTERVENTION</v>
      </c>
      <c r="C201" s="2">
        <v>1</v>
      </c>
      <c r="D201" s="2">
        <v>4</v>
      </c>
      <c r="E201" s="2">
        <f>COUNTIFS(sessions.csv!$A$2:$A$10135,A201,sessions.csv!$D$2:$D$10135,C201,sessions.csv!$E$2:$E$10135,D201)</f>
        <v>11</v>
      </c>
      <c r="F201" s="2">
        <f>COUNTIFS(sessions.csv!$A$2:$A$10135,A201,sessions.csv!$D$2:$D$10135,C201,sessions.csv!$E$2:$E$10135,D201,sessions.csv!$N$2:$N$10135,"RELIABLE")</f>
        <v>11</v>
      </c>
      <c r="G201" s="3">
        <f>SUMIFS(sessions.csv!$H$2:$H$10135,sessions.csv!$A$2:$A$10135,A201,sessions.csv!$D$2:$D$10135,C201,sessions.csv!$E$2:$E$10135,D201)/60000</f>
        <v>220.86303333333333</v>
      </c>
      <c r="H201" s="3">
        <f>IF(E201=0,"",AVERAGEIFS(sessions.csv!$J$2:$J$10135,sessions.csv!$A$2:$A$10135,A201,sessions.csv!$D$2:$D$10135,C201,sessions.csv!$E$2:$E$10135,D201)/1000)</f>
        <v>8.9611818181818172</v>
      </c>
      <c r="I201" s="3">
        <f>IF(F201=0,"",AVERAGEIFS(sessions.csv!$O$2:$O$10135,sessions.csv!$A$2:$A$10135,A201,sessions.csv!$D$2:$D$10135,C201,sessions.csv!$E$2:$E$10135,D201,sessions.csv!$N$2:$N$10135,"RELIABLE"))</f>
        <v>41.908181818181816</v>
      </c>
      <c r="J201" s="3">
        <f>IF(F201=0,"",AVERAGEIFS(sessions.csv!$L$2:$L$10135,sessions.csv!$A$2:$A$10135,A201,sessions.csv!$D$2:$D$10135,C201,sessions.csv!$E$2:$E$10135,D201,sessions.csv!$N$2:$N$10135,"RELIABLE"))</f>
        <v>58.376363636363635</v>
      </c>
    </row>
    <row r="202" spans="1:10" ht="32" customHeight="1" x14ac:dyDescent="0.2">
      <c r="A202" s="2" t="s">
        <v>38</v>
      </c>
      <c r="B202" s="2" t="str">
        <f>INDEX(study_periods.csv!$B$2:$B$51,MATCH(A202,study_periods.csv!$A$2:$A$51,0))</f>
        <v>INTERVENTION</v>
      </c>
      <c r="C202" s="2">
        <v>1</v>
      </c>
      <c r="D202" s="2">
        <v>5</v>
      </c>
      <c r="E202" s="2">
        <f>COUNTIFS(sessions.csv!$A$2:$A$10135,A202,sessions.csv!$D$2:$D$10135,C202,sessions.csv!$E$2:$E$10135,D202)</f>
        <v>12</v>
      </c>
      <c r="F202" s="2">
        <f>COUNTIFS(sessions.csv!$A$2:$A$10135,A202,sessions.csv!$D$2:$D$10135,C202,sessions.csv!$E$2:$E$10135,D202,sessions.csv!$N$2:$N$10135,"RELIABLE")</f>
        <v>10</v>
      </c>
      <c r="G202" s="3">
        <f>SUMIFS(sessions.csv!$H$2:$H$10135,sessions.csv!$A$2:$A$10135,A202,sessions.csv!$D$2:$D$10135,C202,sessions.csv!$E$2:$E$10135,D202)/60000</f>
        <v>241.66466666666668</v>
      </c>
      <c r="H202" s="3">
        <f>IF(E202=0,"",AVERAGEIFS(sessions.csv!$J$2:$J$10135,sessions.csv!$A$2:$A$10135,A202,sessions.csv!$D$2:$D$10135,C202,sessions.csv!$E$2:$E$10135,D202)/1000)</f>
        <v>8.8634166666666658</v>
      </c>
      <c r="I202" s="3">
        <f>IF(F202=0,"",AVERAGEIFS(sessions.csv!$O$2:$O$10135,sessions.csv!$A$2:$A$10135,A202,sessions.csv!$D$2:$D$10135,C202,sessions.csv!$E$2:$E$10135,D202,sessions.csv!$N$2:$N$10135,"RELIABLE"))</f>
        <v>40.261000000000003</v>
      </c>
      <c r="J202" s="3">
        <f>IF(F202=0,"",AVERAGEIFS(sessions.csv!$L$2:$L$10135,sessions.csv!$A$2:$A$10135,A202,sessions.csv!$D$2:$D$10135,C202,sessions.csv!$E$2:$E$10135,D202,sessions.csv!$N$2:$N$10135,"RELIABLE"))</f>
        <v>58.35</v>
      </c>
    </row>
    <row r="203" spans="1:10" ht="32" customHeight="1" x14ac:dyDescent="0.2">
      <c r="A203" s="2" t="s">
        <v>38</v>
      </c>
      <c r="B203" s="2" t="str">
        <f>INDEX(study_periods.csv!$B$2:$B$51,MATCH(A203,study_periods.csv!$A$2:$A$51,0))</f>
        <v>INTERVENTION</v>
      </c>
      <c r="C203" s="2">
        <v>1</v>
      </c>
      <c r="D203" s="2">
        <v>6</v>
      </c>
      <c r="E203" s="2">
        <f>COUNTIFS(sessions.csv!$A$2:$A$10135,A203,sessions.csv!$D$2:$D$10135,C203,sessions.csv!$E$2:$E$10135,D203)</f>
        <v>12</v>
      </c>
      <c r="F203" s="2">
        <f>COUNTIFS(sessions.csv!$A$2:$A$10135,A203,sessions.csv!$D$2:$D$10135,C203,sessions.csv!$E$2:$E$10135,D203,sessions.csv!$N$2:$N$10135,"RELIABLE")</f>
        <v>11</v>
      </c>
      <c r="G203" s="3">
        <f>SUMIFS(sessions.csv!$H$2:$H$10135,sessions.csv!$A$2:$A$10135,A203,sessions.csv!$D$2:$D$10135,C203,sessions.csv!$E$2:$E$10135,D203)/60000</f>
        <v>292.39019999999999</v>
      </c>
      <c r="H203" s="3">
        <f>IF(E203=0,"",AVERAGEIFS(sessions.csv!$J$2:$J$10135,sessions.csv!$A$2:$A$10135,A203,sessions.csv!$D$2:$D$10135,C203,sessions.csv!$E$2:$E$10135,D203)/1000)</f>
        <v>8.5672499999999996</v>
      </c>
      <c r="I203" s="3">
        <f>IF(F203=0,"",AVERAGEIFS(sessions.csv!$O$2:$O$10135,sessions.csv!$A$2:$A$10135,A203,sessions.csv!$D$2:$D$10135,C203,sessions.csv!$E$2:$E$10135,D203,sessions.csv!$N$2:$N$10135,"RELIABLE"))</f>
        <v>37.256363636363638</v>
      </c>
      <c r="J203" s="3">
        <f>IF(F203=0,"",AVERAGEIFS(sessions.csv!$L$2:$L$10135,sessions.csv!$A$2:$A$10135,A203,sessions.csv!$D$2:$D$10135,C203,sessions.csv!$E$2:$E$10135,D203,sessions.csv!$N$2:$N$10135,"RELIABLE"))</f>
        <v>58.690000000000012</v>
      </c>
    </row>
    <row r="204" spans="1:10" ht="32" customHeight="1" x14ac:dyDescent="0.2">
      <c r="A204" s="2" t="s">
        <v>38</v>
      </c>
      <c r="B204" s="2" t="str">
        <f>INDEX(study_periods.csv!$B$2:$B$51,MATCH(A204,study_periods.csv!$A$2:$A$51,0))</f>
        <v>INTERVENTION</v>
      </c>
      <c r="C204" s="2">
        <v>1</v>
      </c>
      <c r="D204" s="2">
        <v>7</v>
      </c>
      <c r="E204" s="2">
        <f>COUNTIFS(sessions.csv!$A$2:$A$10135,A204,sessions.csv!$D$2:$D$10135,C204,sessions.csv!$E$2:$E$10135,D204)</f>
        <v>13</v>
      </c>
      <c r="F204" s="2">
        <f>COUNTIFS(sessions.csv!$A$2:$A$10135,A204,sessions.csv!$D$2:$D$10135,C204,sessions.csv!$E$2:$E$10135,D204,sessions.csv!$N$2:$N$10135,"RELIABLE")</f>
        <v>12</v>
      </c>
      <c r="G204" s="3">
        <f>SUMIFS(sessions.csv!$H$2:$H$10135,sessions.csv!$A$2:$A$10135,A204,sessions.csv!$D$2:$D$10135,C204,sessions.csv!$E$2:$E$10135,D204)/60000</f>
        <v>293.74186666666668</v>
      </c>
      <c r="H204" s="3">
        <f>IF(E204=0,"",AVERAGEIFS(sessions.csv!$J$2:$J$10135,sessions.csv!$A$2:$A$10135,A204,sessions.csv!$D$2:$D$10135,C204,sessions.csv!$E$2:$E$10135,D204)/1000)</f>
        <v>8.9834615384615386</v>
      </c>
      <c r="I204" s="3">
        <f>IF(F204=0,"",AVERAGEIFS(sessions.csv!$O$2:$O$10135,sessions.csv!$A$2:$A$10135,A204,sessions.csv!$D$2:$D$10135,C204,sessions.csv!$E$2:$E$10135,D204,sessions.csv!$N$2:$N$10135,"RELIABLE"))</f>
        <v>39.724166666666669</v>
      </c>
      <c r="J204" s="3">
        <f>IF(F204=0,"",AVERAGEIFS(sessions.csv!$L$2:$L$10135,sessions.csv!$A$2:$A$10135,A204,sessions.csv!$D$2:$D$10135,C204,sessions.csv!$E$2:$E$10135,D204,sessions.csv!$N$2:$N$10135,"RELIABLE"))</f>
        <v>58.804166666666667</v>
      </c>
    </row>
    <row r="205" spans="1:10" ht="32" customHeight="1" x14ac:dyDescent="0.2">
      <c r="A205" s="2" t="s">
        <v>38</v>
      </c>
      <c r="B205" s="2" t="str">
        <f>INDEX(study_periods.csv!$B$2:$B$51,MATCH(A205,study_periods.csv!$A$2:$A$51,0))</f>
        <v>INTERVENTION</v>
      </c>
      <c r="C205" s="2">
        <v>2</v>
      </c>
      <c r="D205" s="2">
        <v>1</v>
      </c>
      <c r="E205" s="2">
        <f>COUNTIFS(sessions.csv!$A$2:$A$10135,A205,sessions.csv!$D$2:$D$10135,C205,sessions.csv!$E$2:$E$10135,D205)</f>
        <v>10</v>
      </c>
      <c r="F205" s="2">
        <f>COUNTIFS(sessions.csv!$A$2:$A$10135,A205,sessions.csv!$D$2:$D$10135,C205,sessions.csv!$E$2:$E$10135,D205,sessions.csv!$N$2:$N$10135,"RELIABLE")</f>
        <v>8</v>
      </c>
      <c r="G205" s="3">
        <f>SUMIFS(sessions.csv!$H$2:$H$10135,sessions.csv!$A$2:$A$10135,A205,sessions.csv!$D$2:$D$10135,C205,sessions.csv!$E$2:$E$10135,D205)/60000</f>
        <v>195.05934999999999</v>
      </c>
      <c r="H205" s="3">
        <f>IF(E205=0,"",AVERAGEIFS(sessions.csv!$J$2:$J$10135,sessions.csv!$A$2:$A$10135,A205,sessions.csv!$D$2:$D$10135,C205,sessions.csv!$E$2:$E$10135,D205)/1000)</f>
        <v>8.2837999999999994</v>
      </c>
      <c r="I205" s="3">
        <f>IF(F205=0,"",AVERAGEIFS(sessions.csv!$O$2:$O$10135,sessions.csv!$A$2:$A$10135,A205,sessions.csv!$D$2:$D$10135,C205,sessions.csv!$E$2:$E$10135,D205,sessions.csv!$N$2:$N$10135,"RELIABLE"))</f>
        <v>39.871249999999996</v>
      </c>
      <c r="J205" s="3">
        <f>IF(F205=0,"",AVERAGEIFS(sessions.csv!$L$2:$L$10135,sessions.csv!$A$2:$A$10135,A205,sessions.csv!$D$2:$D$10135,C205,sessions.csv!$E$2:$E$10135,D205,sessions.csv!$N$2:$N$10135,"RELIABLE"))</f>
        <v>56.231249999999996</v>
      </c>
    </row>
    <row r="206" spans="1:10" ht="32" customHeight="1" x14ac:dyDescent="0.2">
      <c r="A206" s="2" t="s">
        <v>38</v>
      </c>
      <c r="B206" s="2" t="str">
        <f>INDEX(study_periods.csv!$B$2:$B$51,MATCH(A206,study_periods.csv!$A$2:$A$51,0))</f>
        <v>INTERVENTION</v>
      </c>
      <c r="C206" s="2">
        <v>2</v>
      </c>
      <c r="D206" s="2">
        <v>2</v>
      </c>
      <c r="E206" s="2">
        <f>COUNTIFS(sessions.csv!$A$2:$A$10135,A206,sessions.csv!$D$2:$D$10135,C206,sessions.csv!$E$2:$E$10135,D206)</f>
        <v>11</v>
      </c>
      <c r="F206" s="2">
        <f>COUNTIFS(sessions.csv!$A$2:$A$10135,A206,sessions.csv!$D$2:$D$10135,C206,sessions.csv!$E$2:$E$10135,D206,sessions.csv!$N$2:$N$10135,"RELIABLE")</f>
        <v>11</v>
      </c>
      <c r="G206" s="3">
        <f>SUMIFS(sessions.csv!$H$2:$H$10135,sessions.csv!$A$2:$A$10135,A206,sessions.csv!$D$2:$D$10135,C206,sessions.csv!$E$2:$E$10135,D206)/60000</f>
        <v>208.56995000000001</v>
      </c>
      <c r="H206" s="3">
        <f>IF(E206=0,"",AVERAGEIFS(sessions.csv!$J$2:$J$10135,sessions.csv!$A$2:$A$10135,A206,sessions.csv!$D$2:$D$10135,C206,sessions.csv!$E$2:$E$10135,D206)/1000)</f>
        <v>8.6287272727272715</v>
      </c>
      <c r="I206" s="3">
        <f>IF(F206=0,"",AVERAGEIFS(sessions.csv!$O$2:$O$10135,sessions.csv!$A$2:$A$10135,A206,sessions.csv!$D$2:$D$10135,C206,sessions.csv!$E$2:$E$10135,D206,sessions.csv!$N$2:$N$10135,"RELIABLE"))</f>
        <v>38.795454545454547</v>
      </c>
      <c r="J206" s="3">
        <f>IF(F206=0,"",AVERAGEIFS(sessions.csv!$L$2:$L$10135,sessions.csv!$A$2:$A$10135,A206,sessions.csv!$D$2:$D$10135,C206,sessions.csv!$E$2:$E$10135,D206,sessions.csv!$N$2:$N$10135,"RELIABLE"))</f>
        <v>55.928181818181812</v>
      </c>
    </row>
    <row r="207" spans="1:10" ht="32" customHeight="1" x14ac:dyDescent="0.2">
      <c r="A207" s="2" t="s">
        <v>38</v>
      </c>
      <c r="B207" s="2" t="str">
        <f>INDEX(study_periods.csv!$B$2:$B$51,MATCH(A207,study_periods.csv!$A$2:$A$51,0))</f>
        <v>INTERVENTION</v>
      </c>
      <c r="C207" s="2">
        <v>2</v>
      </c>
      <c r="D207" s="2">
        <v>3</v>
      </c>
      <c r="E207" s="2">
        <f>COUNTIFS(sessions.csv!$A$2:$A$10135,A207,sessions.csv!$D$2:$D$10135,C207,sessions.csv!$E$2:$E$10135,D207)</f>
        <v>10</v>
      </c>
      <c r="F207" s="2">
        <f>COUNTIFS(sessions.csv!$A$2:$A$10135,A207,sessions.csv!$D$2:$D$10135,C207,sessions.csv!$E$2:$E$10135,D207,sessions.csv!$N$2:$N$10135,"RELIABLE")</f>
        <v>9</v>
      </c>
      <c r="G207" s="3">
        <f>SUMIFS(sessions.csv!$H$2:$H$10135,sessions.csv!$A$2:$A$10135,A207,sessions.csv!$D$2:$D$10135,C207,sessions.csv!$E$2:$E$10135,D207)/60000</f>
        <v>178.84176666666667</v>
      </c>
      <c r="H207" s="3">
        <f>IF(E207=0,"",AVERAGEIFS(sessions.csv!$J$2:$J$10135,sessions.csv!$A$2:$A$10135,A207,sessions.csv!$D$2:$D$10135,C207,sessions.csv!$E$2:$E$10135,D207)/1000)</f>
        <v>7.7812000000000001</v>
      </c>
      <c r="I207" s="3">
        <f>IF(F207=0,"",AVERAGEIFS(sessions.csv!$O$2:$O$10135,sessions.csv!$A$2:$A$10135,A207,sessions.csv!$D$2:$D$10135,C207,sessions.csv!$E$2:$E$10135,D207,sessions.csv!$N$2:$N$10135,"RELIABLE"))</f>
        <v>36.024444444444448</v>
      </c>
      <c r="J207" s="3">
        <f>IF(F207=0,"",AVERAGEIFS(sessions.csv!$L$2:$L$10135,sessions.csv!$A$2:$A$10135,A207,sessions.csv!$D$2:$D$10135,C207,sessions.csv!$E$2:$E$10135,D207,sessions.csv!$N$2:$N$10135,"RELIABLE"))</f>
        <v>53.051111111111112</v>
      </c>
    </row>
    <row r="208" spans="1:10" ht="32" customHeight="1" x14ac:dyDescent="0.2">
      <c r="A208" s="2" t="s">
        <v>38</v>
      </c>
      <c r="B208" s="2" t="str">
        <f>INDEX(study_periods.csv!$B$2:$B$51,MATCH(A208,study_periods.csv!$A$2:$A$51,0))</f>
        <v>INTERVENTION</v>
      </c>
      <c r="C208" s="2">
        <v>2</v>
      </c>
      <c r="D208" s="2">
        <v>4</v>
      </c>
      <c r="E208" s="2">
        <f>COUNTIFS(sessions.csv!$A$2:$A$10135,A208,sessions.csv!$D$2:$D$10135,C208,sessions.csv!$E$2:$E$10135,D208)</f>
        <v>10</v>
      </c>
      <c r="F208" s="2">
        <f>COUNTIFS(sessions.csv!$A$2:$A$10135,A208,sessions.csv!$D$2:$D$10135,C208,sessions.csv!$E$2:$E$10135,D208,sessions.csv!$N$2:$N$10135,"RELIABLE")</f>
        <v>10</v>
      </c>
      <c r="G208" s="3">
        <f>SUMIFS(sessions.csv!$H$2:$H$10135,sessions.csv!$A$2:$A$10135,A208,sessions.csv!$D$2:$D$10135,C208,sessions.csv!$E$2:$E$10135,D208)/60000</f>
        <v>204.12733333333333</v>
      </c>
      <c r="H208" s="3">
        <f>IF(E208=0,"",AVERAGEIFS(sessions.csv!$J$2:$J$10135,sessions.csv!$A$2:$A$10135,A208,sessions.csv!$D$2:$D$10135,C208,sessions.csv!$E$2:$E$10135,D208)/1000)</f>
        <v>8.5707000000000004</v>
      </c>
      <c r="I208" s="3">
        <f>IF(F208=0,"",AVERAGEIFS(sessions.csv!$O$2:$O$10135,sessions.csv!$A$2:$A$10135,A208,sessions.csv!$D$2:$D$10135,C208,sessions.csv!$E$2:$E$10135,D208,sessions.csv!$N$2:$N$10135,"RELIABLE"))</f>
        <v>40.104999999999997</v>
      </c>
      <c r="J208" s="3">
        <f>IF(F208=0,"",AVERAGEIFS(sessions.csv!$L$2:$L$10135,sessions.csv!$A$2:$A$10135,A208,sessions.csv!$D$2:$D$10135,C208,sessions.csv!$E$2:$E$10135,D208,sessions.csv!$N$2:$N$10135,"RELIABLE"))</f>
        <v>57.370000000000005</v>
      </c>
    </row>
    <row r="209" spans="1:10" ht="32" customHeight="1" x14ac:dyDescent="0.2">
      <c r="A209" s="2" t="s">
        <v>38</v>
      </c>
      <c r="B209" s="2" t="str">
        <f>INDEX(study_periods.csv!$B$2:$B$51,MATCH(A209,study_periods.csv!$A$2:$A$51,0))</f>
        <v>INTERVENTION</v>
      </c>
      <c r="C209" s="2">
        <v>2</v>
      </c>
      <c r="D209" s="2">
        <v>5</v>
      </c>
      <c r="E209" s="2">
        <f>COUNTIFS(sessions.csv!$A$2:$A$10135,A209,sessions.csv!$D$2:$D$10135,C209,sessions.csv!$E$2:$E$10135,D209)</f>
        <v>11</v>
      </c>
      <c r="F209" s="2">
        <f>COUNTIFS(sessions.csv!$A$2:$A$10135,A209,sessions.csv!$D$2:$D$10135,C209,sessions.csv!$E$2:$E$10135,D209,sessions.csv!$N$2:$N$10135,"RELIABLE")</f>
        <v>10</v>
      </c>
      <c r="G209" s="3">
        <f>SUMIFS(sessions.csv!$H$2:$H$10135,sessions.csv!$A$2:$A$10135,A209,sessions.csv!$D$2:$D$10135,C209,sessions.csv!$E$2:$E$10135,D209)/60000</f>
        <v>210.69155000000001</v>
      </c>
      <c r="H209" s="3">
        <f>IF(E209=0,"",AVERAGEIFS(sessions.csv!$J$2:$J$10135,sessions.csv!$A$2:$A$10135,A209,sessions.csv!$D$2:$D$10135,C209,sessions.csv!$E$2:$E$10135,D209)/1000)</f>
        <v>7.9125454545454552</v>
      </c>
      <c r="I209" s="3">
        <f>IF(F209=0,"",AVERAGEIFS(sessions.csv!$O$2:$O$10135,sessions.csv!$A$2:$A$10135,A209,sessions.csv!$D$2:$D$10135,C209,sessions.csv!$E$2:$E$10135,D209,sessions.csv!$N$2:$N$10135,"RELIABLE"))</f>
        <v>35.887999999999998</v>
      </c>
      <c r="J209" s="3">
        <f>IF(F209=0,"",AVERAGEIFS(sessions.csv!$L$2:$L$10135,sessions.csv!$A$2:$A$10135,A209,sessions.csv!$D$2:$D$10135,C209,sessions.csv!$E$2:$E$10135,D209,sessions.csv!$N$2:$N$10135,"RELIABLE"))</f>
        <v>54.140999999999998</v>
      </c>
    </row>
    <row r="210" spans="1:10" ht="32" customHeight="1" x14ac:dyDescent="0.2">
      <c r="A210" s="2" t="s">
        <v>38</v>
      </c>
      <c r="B210" s="2" t="str">
        <f>INDEX(study_periods.csv!$B$2:$B$51,MATCH(A210,study_periods.csv!$A$2:$A$51,0))</f>
        <v>INTERVENTION</v>
      </c>
      <c r="C210" s="2">
        <v>2</v>
      </c>
      <c r="D210" s="2">
        <v>6</v>
      </c>
      <c r="E210" s="2">
        <f>COUNTIFS(sessions.csv!$A$2:$A$10135,A210,sessions.csv!$D$2:$D$10135,C210,sessions.csv!$E$2:$E$10135,D210)</f>
        <v>11</v>
      </c>
      <c r="F210" s="2">
        <f>COUNTIFS(sessions.csv!$A$2:$A$10135,A210,sessions.csv!$D$2:$D$10135,C210,sessions.csv!$E$2:$E$10135,D210,sessions.csv!$N$2:$N$10135,"RELIABLE")</f>
        <v>10</v>
      </c>
      <c r="G210" s="3">
        <f>SUMIFS(sessions.csv!$H$2:$H$10135,sessions.csv!$A$2:$A$10135,A210,sessions.csv!$D$2:$D$10135,C210,sessions.csv!$E$2:$E$10135,D210)/60000</f>
        <v>230.93778333333333</v>
      </c>
      <c r="H210" s="3">
        <f>IF(E210=0,"",AVERAGEIFS(sessions.csv!$J$2:$J$10135,sessions.csv!$A$2:$A$10135,A210,sessions.csv!$D$2:$D$10135,C210,sessions.csv!$E$2:$E$10135,D210)/1000)</f>
        <v>8.6067272727272712</v>
      </c>
      <c r="I210" s="3">
        <f>IF(F210=0,"",AVERAGEIFS(sessions.csv!$O$2:$O$10135,sessions.csv!$A$2:$A$10135,A210,sessions.csv!$D$2:$D$10135,C210,sessions.csv!$E$2:$E$10135,D210,sessions.csv!$N$2:$N$10135,"RELIABLE"))</f>
        <v>38.091999999999999</v>
      </c>
      <c r="J210" s="3">
        <f>IF(F210=0,"",AVERAGEIFS(sessions.csv!$L$2:$L$10135,sessions.csv!$A$2:$A$10135,A210,sessions.csv!$D$2:$D$10135,C210,sessions.csv!$E$2:$E$10135,D210,sessions.csv!$N$2:$N$10135,"RELIABLE"))</f>
        <v>57.047000000000004</v>
      </c>
    </row>
    <row r="211" spans="1:10" ht="32" customHeight="1" x14ac:dyDescent="0.2">
      <c r="A211" s="2" t="s">
        <v>38</v>
      </c>
      <c r="B211" s="2" t="str">
        <f>INDEX(study_periods.csv!$B$2:$B$51,MATCH(A211,study_periods.csv!$A$2:$A$51,0))</f>
        <v>INTERVENTION</v>
      </c>
      <c r="C211" s="2">
        <v>2</v>
      </c>
      <c r="D211" s="2">
        <v>7</v>
      </c>
      <c r="E211" s="2">
        <f>COUNTIFS(sessions.csv!$A$2:$A$10135,A211,sessions.csv!$D$2:$D$10135,C211,sessions.csv!$E$2:$E$10135,D211)</f>
        <v>12</v>
      </c>
      <c r="F211" s="2">
        <f>COUNTIFS(sessions.csv!$A$2:$A$10135,A211,sessions.csv!$D$2:$D$10135,C211,sessions.csv!$E$2:$E$10135,D211,sessions.csv!$N$2:$N$10135,"RELIABLE")</f>
        <v>11</v>
      </c>
      <c r="G211" s="3">
        <f>SUMIFS(sessions.csv!$H$2:$H$10135,sessions.csv!$A$2:$A$10135,A211,sessions.csv!$D$2:$D$10135,C211,sessions.csv!$E$2:$E$10135,D211)/60000</f>
        <v>237.04560000000001</v>
      </c>
      <c r="H211" s="3">
        <f>IF(E211=0,"",AVERAGEIFS(sessions.csv!$J$2:$J$10135,sessions.csv!$A$2:$A$10135,A211,sessions.csv!$D$2:$D$10135,C211,sessions.csv!$E$2:$E$10135,D211)/1000)</f>
        <v>8.0920833333333331</v>
      </c>
      <c r="I211" s="3">
        <f>IF(F211=0,"",AVERAGEIFS(sessions.csv!$O$2:$O$10135,sessions.csv!$A$2:$A$10135,A211,sessions.csv!$D$2:$D$10135,C211,sessions.csv!$E$2:$E$10135,D211,sessions.csv!$N$2:$N$10135,"RELIABLE"))</f>
        <v>37.24909090909091</v>
      </c>
      <c r="J211" s="3">
        <f>IF(F211=0,"",AVERAGEIFS(sessions.csv!$L$2:$L$10135,sessions.csv!$A$2:$A$10135,A211,sessions.csv!$D$2:$D$10135,C211,sessions.csv!$E$2:$E$10135,D211,sessions.csv!$N$2:$N$10135,"RELIABLE"))</f>
        <v>55.169090909090912</v>
      </c>
    </row>
    <row r="212" spans="1:10" ht="16" customHeight="1" x14ac:dyDescent="0.2">
      <c r="A212" s="2" t="s">
        <v>39</v>
      </c>
      <c r="B212" s="2" t="str">
        <f>INDEX(study_periods.csv!$B$2:$B$51,MATCH(A212,study_periods.csv!$A$2:$A$51,0))</f>
        <v>CONTROL</v>
      </c>
      <c r="C212" s="2">
        <v>1</v>
      </c>
      <c r="D212" s="2">
        <v>1</v>
      </c>
      <c r="E212" s="2">
        <f>COUNTIFS(sessions.csv!$A$2:$A$10135,A212,sessions.csv!$D$2:$D$10135,C212,sessions.csv!$E$2:$E$10135,D212)</f>
        <v>12</v>
      </c>
      <c r="F212" s="2">
        <f>COUNTIFS(sessions.csv!$A$2:$A$10135,A212,sessions.csv!$D$2:$D$10135,C212,sessions.csv!$E$2:$E$10135,D212,sessions.csv!$N$2:$N$10135,"RELIABLE")</f>
        <v>9</v>
      </c>
      <c r="G212" s="3">
        <f>SUMIFS(sessions.csv!$H$2:$H$10135,sessions.csv!$A$2:$A$10135,A212,sessions.csv!$D$2:$D$10135,C212,sessions.csv!$E$2:$E$10135,D212)/60000</f>
        <v>262.23698333333334</v>
      </c>
      <c r="H212" s="3">
        <f>IF(E212=0,"",AVERAGEIFS(sessions.csv!$J$2:$J$10135,sessions.csv!$A$2:$A$10135,A212,sessions.csv!$D$2:$D$10135,C212,sessions.csv!$E$2:$E$10135,D212)/1000)</f>
        <v>8.976166666666666</v>
      </c>
      <c r="I212" s="3">
        <f>IF(F212=0,"",AVERAGEIFS(sessions.csv!$O$2:$O$10135,sessions.csv!$A$2:$A$10135,A212,sessions.csv!$D$2:$D$10135,C212,sessions.csv!$E$2:$E$10135,D212,sessions.csv!$N$2:$N$10135,"RELIABLE"))</f>
        <v>41.19</v>
      </c>
      <c r="J212" s="3">
        <f>IF(F212=0,"",AVERAGEIFS(sessions.csv!$L$2:$L$10135,sessions.csv!$A$2:$A$10135,A212,sessions.csv!$D$2:$D$10135,C212,sessions.csv!$E$2:$E$10135,D212,sessions.csv!$N$2:$N$10135,"RELIABLE"))</f>
        <v>59.235555555555557</v>
      </c>
    </row>
    <row r="213" spans="1:10" ht="16" customHeight="1" x14ac:dyDescent="0.2">
      <c r="A213" s="2" t="s">
        <v>39</v>
      </c>
      <c r="B213" s="2" t="str">
        <f>INDEX(study_periods.csv!$B$2:$B$51,MATCH(A213,study_periods.csv!$A$2:$A$51,0))</f>
        <v>CONTROL</v>
      </c>
      <c r="C213" s="2">
        <v>1</v>
      </c>
      <c r="D213" s="2">
        <v>2</v>
      </c>
      <c r="E213" s="2">
        <f>COUNTIFS(sessions.csv!$A$2:$A$10135,A213,sessions.csv!$D$2:$D$10135,C213,sessions.csv!$E$2:$E$10135,D213)</f>
        <v>13</v>
      </c>
      <c r="F213" s="2">
        <f>COUNTIFS(sessions.csv!$A$2:$A$10135,A213,sessions.csv!$D$2:$D$10135,C213,sessions.csv!$E$2:$E$10135,D213,sessions.csv!$N$2:$N$10135,"RELIABLE")</f>
        <v>10</v>
      </c>
      <c r="G213" s="3">
        <f>SUMIFS(sessions.csv!$H$2:$H$10135,sessions.csv!$A$2:$A$10135,A213,sessions.csv!$D$2:$D$10135,C213,sessions.csv!$E$2:$E$10135,D213)/60000</f>
        <v>271.64911666666666</v>
      </c>
      <c r="H213" s="3">
        <f>IF(E213=0,"",AVERAGEIFS(sessions.csv!$J$2:$J$10135,sessions.csv!$A$2:$A$10135,A213,sessions.csv!$D$2:$D$10135,C213,sessions.csv!$E$2:$E$10135,D213)/1000)</f>
        <v>8.803230769230769</v>
      </c>
      <c r="I213" s="3">
        <f>IF(F213=0,"",AVERAGEIFS(sessions.csv!$O$2:$O$10135,sessions.csv!$A$2:$A$10135,A213,sessions.csv!$D$2:$D$10135,C213,sessions.csv!$E$2:$E$10135,D213,sessions.csv!$N$2:$N$10135,"RELIABLE"))</f>
        <v>40.928999999999995</v>
      </c>
      <c r="J213" s="3">
        <f>IF(F213=0,"",AVERAGEIFS(sessions.csv!$L$2:$L$10135,sessions.csv!$A$2:$A$10135,A213,sessions.csv!$D$2:$D$10135,C213,sessions.csv!$E$2:$E$10135,D213,sessions.csv!$N$2:$N$10135,"RELIABLE"))</f>
        <v>58.895000000000003</v>
      </c>
    </row>
    <row r="214" spans="1:10" ht="16" customHeight="1" x14ac:dyDescent="0.2">
      <c r="A214" s="2" t="s">
        <v>39</v>
      </c>
      <c r="B214" s="2" t="str">
        <f>INDEX(study_periods.csv!$B$2:$B$51,MATCH(A214,study_periods.csv!$A$2:$A$51,0))</f>
        <v>CONTROL</v>
      </c>
      <c r="C214" s="2">
        <v>1</v>
      </c>
      <c r="D214" s="2">
        <v>3</v>
      </c>
      <c r="E214" s="2">
        <f>COUNTIFS(sessions.csv!$A$2:$A$10135,A214,sessions.csv!$D$2:$D$10135,C214,sessions.csv!$E$2:$E$10135,D214)</f>
        <v>11</v>
      </c>
      <c r="F214" s="2">
        <f>COUNTIFS(sessions.csv!$A$2:$A$10135,A214,sessions.csv!$D$2:$D$10135,C214,sessions.csv!$E$2:$E$10135,D214,sessions.csv!$N$2:$N$10135,"RELIABLE")</f>
        <v>10</v>
      </c>
      <c r="G214" s="3">
        <f>SUMIFS(sessions.csv!$H$2:$H$10135,sessions.csv!$A$2:$A$10135,A214,sessions.csv!$D$2:$D$10135,C214,sessions.csv!$E$2:$E$10135,D214)/60000</f>
        <v>226.56591666666668</v>
      </c>
      <c r="H214" s="3">
        <f>IF(E214=0,"",AVERAGEIFS(sessions.csv!$J$2:$J$10135,sessions.csv!$A$2:$A$10135,A214,sessions.csv!$D$2:$D$10135,C214,sessions.csv!$E$2:$E$10135,D214)/1000)</f>
        <v>8.7757272727272717</v>
      </c>
      <c r="I214" s="3">
        <f>IF(F214=0,"",AVERAGEIFS(sessions.csv!$O$2:$O$10135,sessions.csv!$A$2:$A$10135,A214,sessions.csv!$D$2:$D$10135,C214,sessions.csv!$E$2:$E$10135,D214,sessions.csv!$N$2:$N$10135,"RELIABLE"))</f>
        <v>40.319000000000003</v>
      </c>
      <c r="J214" s="3">
        <f>IF(F214=0,"",AVERAGEIFS(sessions.csv!$L$2:$L$10135,sessions.csv!$A$2:$A$10135,A214,sessions.csv!$D$2:$D$10135,C214,sessions.csv!$E$2:$E$10135,D214,sessions.csv!$N$2:$N$10135,"RELIABLE"))</f>
        <v>57.938000000000002</v>
      </c>
    </row>
    <row r="215" spans="1:10" ht="16" customHeight="1" x14ac:dyDescent="0.2">
      <c r="A215" s="2" t="s">
        <v>39</v>
      </c>
      <c r="B215" s="2" t="str">
        <f>INDEX(study_periods.csv!$B$2:$B$51,MATCH(A215,study_periods.csv!$A$2:$A$51,0))</f>
        <v>CONTROL</v>
      </c>
      <c r="C215" s="2">
        <v>1</v>
      </c>
      <c r="D215" s="2">
        <v>4</v>
      </c>
      <c r="E215" s="2">
        <f>COUNTIFS(sessions.csv!$A$2:$A$10135,A215,sessions.csv!$D$2:$D$10135,C215,sessions.csv!$E$2:$E$10135,D215)</f>
        <v>12</v>
      </c>
      <c r="F215" s="2">
        <f>COUNTIFS(sessions.csv!$A$2:$A$10135,A215,sessions.csv!$D$2:$D$10135,C215,sessions.csv!$E$2:$E$10135,D215,sessions.csv!$N$2:$N$10135,"RELIABLE")</f>
        <v>9</v>
      </c>
      <c r="G215" s="3">
        <f>SUMIFS(sessions.csv!$H$2:$H$10135,sessions.csv!$A$2:$A$10135,A215,sessions.csv!$D$2:$D$10135,C215,sessions.csv!$E$2:$E$10135,D215)/60000</f>
        <v>223.11320000000001</v>
      </c>
      <c r="H215" s="3">
        <f>IF(E215=0,"",AVERAGEIFS(sessions.csv!$J$2:$J$10135,sessions.csv!$A$2:$A$10135,A215,sessions.csv!$D$2:$D$10135,C215,sessions.csv!$E$2:$E$10135,D215)/1000)</f>
        <v>8.6981666666666655</v>
      </c>
      <c r="I215" s="3">
        <f>IF(F215=0,"",AVERAGEIFS(sessions.csv!$O$2:$O$10135,sessions.csv!$A$2:$A$10135,A215,sessions.csv!$D$2:$D$10135,C215,sessions.csv!$E$2:$E$10135,D215,sessions.csv!$N$2:$N$10135,"RELIABLE"))</f>
        <v>40.851111111111116</v>
      </c>
      <c r="J215" s="3">
        <f>IF(F215=0,"",AVERAGEIFS(sessions.csv!$L$2:$L$10135,sessions.csv!$A$2:$A$10135,A215,sessions.csv!$D$2:$D$10135,C215,sessions.csv!$E$2:$E$10135,D215,sessions.csv!$N$2:$N$10135,"RELIABLE"))</f>
        <v>56.358888888888885</v>
      </c>
    </row>
    <row r="216" spans="1:10" ht="16" customHeight="1" x14ac:dyDescent="0.2">
      <c r="A216" s="2" t="s">
        <v>39</v>
      </c>
      <c r="B216" s="2" t="str">
        <f>INDEX(study_periods.csv!$B$2:$B$51,MATCH(A216,study_periods.csv!$A$2:$A$51,0))</f>
        <v>CONTROL</v>
      </c>
      <c r="C216" s="2">
        <v>1</v>
      </c>
      <c r="D216" s="2">
        <v>5</v>
      </c>
      <c r="E216" s="2">
        <f>COUNTIFS(sessions.csv!$A$2:$A$10135,A216,sessions.csv!$D$2:$D$10135,C216,sessions.csv!$E$2:$E$10135,D216)</f>
        <v>13</v>
      </c>
      <c r="F216" s="2">
        <f>COUNTIFS(sessions.csv!$A$2:$A$10135,A216,sessions.csv!$D$2:$D$10135,C216,sessions.csv!$E$2:$E$10135,D216,sessions.csv!$N$2:$N$10135,"RELIABLE")</f>
        <v>12</v>
      </c>
      <c r="G216" s="3">
        <f>SUMIFS(sessions.csv!$H$2:$H$10135,sessions.csv!$A$2:$A$10135,A216,sessions.csv!$D$2:$D$10135,C216,sessions.csv!$E$2:$E$10135,D216)/60000</f>
        <v>263.75715000000002</v>
      </c>
      <c r="H216" s="3">
        <f>IF(E216=0,"",AVERAGEIFS(sessions.csv!$J$2:$J$10135,sessions.csv!$A$2:$A$10135,A216,sessions.csv!$D$2:$D$10135,C216,sessions.csv!$E$2:$E$10135,D216)/1000)</f>
        <v>8.4022307692307692</v>
      </c>
      <c r="I216" s="3">
        <f>IF(F216=0,"",AVERAGEIFS(sessions.csv!$O$2:$O$10135,sessions.csv!$A$2:$A$10135,A216,sessions.csv!$D$2:$D$10135,C216,sessions.csv!$E$2:$E$10135,D216,sessions.csv!$N$2:$N$10135,"RELIABLE"))</f>
        <v>39.919999999999995</v>
      </c>
      <c r="J216" s="3">
        <f>IF(F216=0,"",AVERAGEIFS(sessions.csv!$L$2:$L$10135,sessions.csv!$A$2:$A$10135,A216,sessions.csv!$D$2:$D$10135,C216,sessions.csv!$E$2:$E$10135,D216,sessions.csv!$N$2:$N$10135,"RELIABLE"))</f>
        <v>56.661666666666662</v>
      </c>
    </row>
    <row r="217" spans="1:10" ht="16" customHeight="1" x14ac:dyDescent="0.2">
      <c r="A217" s="2" t="s">
        <v>39</v>
      </c>
      <c r="B217" s="2" t="str">
        <f>INDEX(study_periods.csv!$B$2:$B$51,MATCH(A217,study_periods.csv!$A$2:$A$51,0))</f>
        <v>CONTROL</v>
      </c>
      <c r="C217" s="2">
        <v>1</v>
      </c>
      <c r="D217" s="2">
        <v>6</v>
      </c>
      <c r="E217" s="2">
        <f>COUNTIFS(sessions.csv!$A$2:$A$10135,A217,sessions.csv!$D$2:$D$10135,C217,sessions.csv!$E$2:$E$10135,D217)</f>
        <v>13</v>
      </c>
      <c r="F217" s="2">
        <f>COUNTIFS(sessions.csv!$A$2:$A$10135,A217,sessions.csv!$D$2:$D$10135,C217,sessions.csv!$E$2:$E$10135,D217,sessions.csv!$N$2:$N$10135,"RELIABLE")</f>
        <v>11</v>
      </c>
      <c r="G217" s="3">
        <f>SUMIFS(sessions.csv!$H$2:$H$10135,sessions.csv!$A$2:$A$10135,A217,sessions.csv!$D$2:$D$10135,C217,sessions.csv!$E$2:$E$10135,D217)/60000</f>
        <v>300.87463333333335</v>
      </c>
      <c r="H217" s="3">
        <f>IF(E217=0,"",AVERAGEIFS(sessions.csv!$J$2:$J$10135,sessions.csv!$A$2:$A$10135,A217,sessions.csv!$D$2:$D$10135,C217,sessions.csv!$E$2:$E$10135,D217)/1000)</f>
        <v>9.1016153846153856</v>
      </c>
      <c r="I217" s="3">
        <f>IF(F217=0,"",AVERAGEIFS(sessions.csv!$O$2:$O$10135,sessions.csv!$A$2:$A$10135,A217,sessions.csv!$D$2:$D$10135,C217,sessions.csv!$E$2:$E$10135,D217,sessions.csv!$N$2:$N$10135,"RELIABLE"))</f>
        <v>42.547272727272734</v>
      </c>
      <c r="J217" s="3">
        <f>IF(F217=0,"",AVERAGEIFS(sessions.csv!$L$2:$L$10135,sessions.csv!$A$2:$A$10135,A217,sessions.csv!$D$2:$D$10135,C217,sessions.csv!$E$2:$E$10135,D217,sessions.csv!$N$2:$N$10135,"RELIABLE"))</f>
        <v>60.520909090909093</v>
      </c>
    </row>
    <row r="218" spans="1:10" ht="16" customHeight="1" x14ac:dyDescent="0.2">
      <c r="A218" s="2" t="s">
        <v>39</v>
      </c>
      <c r="B218" s="2" t="str">
        <f>INDEX(study_periods.csv!$B$2:$B$51,MATCH(A218,study_periods.csv!$A$2:$A$51,0))</f>
        <v>CONTROL</v>
      </c>
      <c r="C218" s="2">
        <v>1</v>
      </c>
      <c r="D218" s="2">
        <v>7</v>
      </c>
      <c r="E218" s="2">
        <f>COUNTIFS(sessions.csv!$A$2:$A$10135,A218,sessions.csv!$D$2:$D$10135,C218,sessions.csv!$E$2:$E$10135,D218)</f>
        <v>14</v>
      </c>
      <c r="F218" s="2">
        <f>COUNTIFS(sessions.csv!$A$2:$A$10135,A218,sessions.csv!$D$2:$D$10135,C218,sessions.csv!$E$2:$E$10135,D218,sessions.csv!$N$2:$N$10135,"RELIABLE")</f>
        <v>11</v>
      </c>
      <c r="G218" s="3">
        <f>SUMIFS(sessions.csv!$H$2:$H$10135,sessions.csv!$A$2:$A$10135,A218,sessions.csv!$D$2:$D$10135,C218,sessions.csv!$E$2:$E$10135,D218)/60000</f>
        <v>307.25418333333334</v>
      </c>
      <c r="H218" s="3">
        <f>IF(E218=0,"",AVERAGEIFS(sessions.csv!$J$2:$J$10135,sessions.csv!$A$2:$A$10135,A218,sessions.csv!$D$2:$D$10135,C218,sessions.csv!$E$2:$E$10135,D218)/1000)</f>
        <v>8.5410714285714295</v>
      </c>
      <c r="I218" s="3">
        <f>IF(F218=0,"",AVERAGEIFS(sessions.csv!$O$2:$O$10135,sessions.csv!$A$2:$A$10135,A218,sessions.csv!$D$2:$D$10135,C218,sessions.csv!$E$2:$E$10135,D218,sessions.csv!$N$2:$N$10135,"RELIABLE"))</f>
        <v>37.097272727272724</v>
      </c>
      <c r="J218" s="3">
        <f>IF(F218=0,"",AVERAGEIFS(sessions.csv!$L$2:$L$10135,sessions.csv!$A$2:$A$10135,A218,sessions.csv!$D$2:$D$10135,C218,sessions.csv!$E$2:$E$10135,D218,sessions.csv!$N$2:$N$10135,"RELIABLE"))</f>
        <v>57.016363636363643</v>
      </c>
    </row>
    <row r="219" spans="1:10" ht="16" customHeight="1" x14ac:dyDescent="0.2">
      <c r="A219" s="2" t="s">
        <v>39</v>
      </c>
      <c r="B219" s="2" t="str">
        <f>INDEX(study_periods.csv!$B$2:$B$51,MATCH(A219,study_periods.csv!$A$2:$A$51,0))</f>
        <v>CONTROL</v>
      </c>
      <c r="C219" s="2">
        <v>2</v>
      </c>
      <c r="D219" s="2">
        <v>1</v>
      </c>
      <c r="E219" s="2">
        <f>COUNTIFS(sessions.csv!$A$2:$A$10135,A219,sessions.csv!$D$2:$D$10135,C219,sessions.csv!$E$2:$E$10135,D219)</f>
        <v>13</v>
      </c>
      <c r="F219" s="2">
        <f>COUNTIFS(sessions.csv!$A$2:$A$10135,A219,sessions.csv!$D$2:$D$10135,C219,sessions.csv!$E$2:$E$10135,D219,sessions.csv!$N$2:$N$10135,"RELIABLE")</f>
        <v>13</v>
      </c>
      <c r="G219" s="3">
        <f>SUMIFS(sessions.csv!$H$2:$H$10135,sessions.csv!$A$2:$A$10135,A219,sessions.csv!$D$2:$D$10135,C219,sessions.csv!$E$2:$E$10135,D219)/60000</f>
        <v>291.61418333333336</v>
      </c>
      <c r="H219" s="3">
        <f>IF(E219=0,"",AVERAGEIFS(sessions.csv!$J$2:$J$10135,sessions.csv!$A$2:$A$10135,A219,sessions.csv!$D$2:$D$10135,C219,sessions.csv!$E$2:$E$10135,D219)/1000)</f>
        <v>9.5347692307692302</v>
      </c>
      <c r="I219" s="3">
        <f>IF(F219=0,"",AVERAGEIFS(sessions.csv!$O$2:$O$10135,sessions.csv!$A$2:$A$10135,A219,sessions.csv!$D$2:$D$10135,C219,sessions.csv!$E$2:$E$10135,D219,sessions.csv!$N$2:$N$10135,"RELIABLE"))</f>
        <v>44.093846153846158</v>
      </c>
      <c r="J219" s="3">
        <f>IF(F219=0,"",AVERAGEIFS(sessions.csv!$L$2:$L$10135,sessions.csv!$A$2:$A$10135,A219,sessions.csv!$D$2:$D$10135,C219,sessions.csv!$E$2:$E$10135,D219,sessions.csv!$N$2:$N$10135,"RELIABLE"))</f>
        <v>61.506153846153843</v>
      </c>
    </row>
    <row r="220" spans="1:10" ht="16" customHeight="1" x14ac:dyDescent="0.2">
      <c r="A220" s="2" t="s">
        <v>39</v>
      </c>
      <c r="B220" s="2" t="str">
        <f>INDEX(study_periods.csv!$B$2:$B$51,MATCH(A220,study_periods.csv!$A$2:$A$51,0))</f>
        <v>CONTROL</v>
      </c>
      <c r="C220" s="2">
        <v>2</v>
      </c>
      <c r="D220" s="2">
        <v>2</v>
      </c>
      <c r="E220" s="2">
        <f>COUNTIFS(sessions.csv!$A$2:$A$10135,A220,sessions.csv!$D$2:$D$10135,C220,sessions.csv!$E$2:$E$10135,D220)</f>
        <v>14</v>
      </c>
      <c r="F220" s="2">
        <f>COUNTIFS(sessions.csv!$A$2:$A$10135,A220,sessions.csv!$D$2:$D$10135,C220,sessions.csv!$E$2:$E$10135,D220,sessions.csv!$N$2:$N$10135,"RELIABLE")</f>
        <v>14</v>
      </c>
      <c r="G220" s="3">
        <f>SUMIFS(sessions.csv!$H$2:$H$10135,sessions.csv!$A$2:$A$10135,A220,sessions.csv!$D$2:$D$10135,C220,sessions.csv!$E$2:$E$10135,D220)/60000</f>
        <v>295.07336666666669</v>
      </c>
      <c r="H220" s="3">
        <f>IF(E220=0,"",AVERAGEIFS(sessions.csv!$J$2:$J$10135,sessions.csv!$A$2:$A$10135,A220,sessions.csv!$D$2:$D$10135,C220,sessions.csv!$E$2:$E$10135,D220)/1000)</f>
        <v>8.7390714285714299</v>
      </c>
      <c r="I220" s="3">
        <f>IF(F220=0,"",AVERAGEIFS(sessions.csv!$O$2:$O$10135,sessions.csv!$A$2:$A$10135,A220,sessions.csv!$D$2:$D$10135,C220,sessions.csv!$E$2:$E$10135,D220,sessions.csv!$N$2:$N$10135,"RELIABLE"))</f>
        <v>40.862857142857145</v>
      </c>
      <c r="J220" s="3">
        <f>IF(F220=0,"",AVERAGEIFS(sessions.csv!$L$2:$L$10135,sessions.csv!$A$2:$A$10135,A220,sessions.csv!$D$2:$D$10135,C220,sessions.csv!$E$2:$E$10135,D220,sessions.csv!$N$2:$N$10135,"RELIABLE"))</f>
        <v>58.320714285714288</v>
      </c>
    </row>
    <row r="221" spans="1:10" ht="16" customHeight="1" x14ac:dyDescent="0.2">
      <c r="A221" s="2" t="s">
        <v>39</v>
      </c>
      <c r="B221" s="2" t="str">
        <f>INDEX(study_periods.csv!$B$2:$B$51,MATCH(A221,study_periods.csv!$A$2:$A$51,0))</f>
        <v>CONTROL</v>
      </c>
      <c r="C221" s="2">
        <v>2</v>
      </c>
      <c r="D221" s="2">
        <v>3</v>
      </c>
      <c r="E221" s="2">
        <f>COUNTIFS(sessions.csv!$A$2:$A$10135,A221,sessions.csv!$D$2:$D$10135,C221,sessions.csv!$E$2:$E$10135,D221)</f>
        <v>12</v>
      </c>
      <c r="F221" s="2">
        <f>COUNTIFS(sessions.csv!$A$2:$A$10135,A221,sessions.csv!$D$2:$D$10135,C221,sessions.csv!$E$2:$E$10135,D221,sessions.csv!$N$2:$N$10135,"RELIABLE")</f>
        <v>12</v>
      </c>
      <c r="G221" s="3">
        <f>SUMIFS(sessions.csv!$H$2:$H$10135,sessions.csv!$A$2:$A$10135,A221,sessions.csv!$D$2:$D$10135,C221,sessions.csv!$E$2:$E$10135,D221)/60000</f>
        <v>264.11906666666664</v>
      </c>
      <c r="H221" s="3">
        <f>IF(E221=0,"",AVERAGEIFS(sessions.csv!$J$2:$J$10135,sessions.csv!$A$2:$A$10135,A221,sessions.csv!$D$2:$D$10135,C221,sessions.csv!$E$2:$E$10135,D221)/1000)</f>
        <v>8.8282500000000006</v>
      </c>
      <c r="I221" s="3">
        <f>IF(F221=0,"",AVERAGEIFS(sessions.csv!$O$2:$O$10135,sessions.csv!$A$2:$A$10135,A221,sessions.csv!$D$2:$D$10135,C221,sessions.csv!$E$2:$E$10135,D221,sessions.csv!$N$2:$N$10135,"RELIABLE"))</f>
        <v>40.914166666666674</v>
      </c>
      <c r="J221" s="3">
        <f>IF(F221=0,"",AVERAGEIFS(sessions.csv!$L$2:$L$10135,sessions.csv!$A$2:$A$10135,A221,sessions.csv!$D$2:$D$10135,C221,sessions.csv!$E$2:$E$10135,D221,sessions.csv!$N$2:$N$10135,"RELIABLE"))</f>
        <v>59.052500000000002</v>
      </c>
    </row>
    <row r="222" spans="1:10" ht="16" customHeight="1" x14ac:dyDescent="0.2">
      <c r="A222" s="2" t="s">
        <v>39</v>
      </c>
      <c r="B222" s="2" t="str">
        <f>INDEX(study_periods.csv!$B$2:$B$51,MATCH(A222,study_periods.csv!$A$2:$A$51,0))</f>
        <v>CONTROL</v>
      </c>
      <c r="C222" s="2">
        <v>2</v>
      </c>
      <c r="D222" s="2">
        <v>4</v>
      </c>
      <c r="E222" s="2">
        <f>COUNTIFS(sessions.csv!$A$2:$A$10135,A222,sessions.csv!$D$2:$D$10135,C222,sessions.csv!$E$2:$E$10135,D222)</f>
        <v>13</v>
      </c>
      <c r="F222" s="2">
        <f>COUNTIFS(sessions.csv!$A$2:$A$10135,A222,sessions.csv!$D$2:$D$10135,C222,sessions.csv!$E$2:$E$10135,D222,sessions.csv!$N$2:$N$10135,"RELIABLE")</f>
        <v>12</v>
      </c>
      <c r="G222" s="3">
        <f>SUMIFS(sessions.csv!$H$2:$H$10135,sessions.csv!$A$2:$A$10135,A222,sessions.csv!$D$2:$D$10135,C222,sessions.csv!$E$2:$E$10135,D222)/60000</f>
        <v>280.4683</v>
      </c>
      <c r="H222" s="3">
        <f>IF(E222=0,"",AVERAGEIFS(sessions.csv!$J$2:$J$10135,sessions.csv!$A$2:$A$10135,A222,sessions.csv!$D$2:$D$10135,C222,sessions.csv!$E$2:$E$10135,D222)/1000)</f>
        <v>8.5990000000000002</v>
      </c>
      <c r="I222" s="3">
        <f>IF(F222=0,"",AVERAGEIFS(sessions.csv!$O$2:$O$10135,sessions.csv!$A$2:$A$10135,A222,sessions.csv!$D$2:$D$10135,C222,sessions.csv!$E$2:$E$10135,D222,sessions.csv!$N$2:$N$10135,"RELIABLE"))</f>
        <v>39.884166666666665</v>
      </c>
      <c r="J222" s="3">
        <f>IF(F222=0,"",AVERAGEIFS(sessions.csv!$L$2:$L$10135,sessions.csv!$A$2:$A$10135,A222,sessions.csv!$D$2:$D$10135,C222,sessions.csv!$E$2:$E$10135,D222,sessions.csv!$N$2:$N$10135,"RELIABLE"))</f>
        <v>58.37583333333334</v>
      </c>
    </row>
    <row r="223" spans="1:10" ht="16" customHeight="1" x14ac:dyDescent="0.2">
      <c r="A223" s="2" t="s">
        <v>39</v>
      </c>
      <c r="B223" s="2" t="str">
        <f>INDEX(study_periods.csv!$B$2:$B$51,MATCH(A223,study_periods.csv!$A$2:$A$51,0))</f>
        <v>CONTROL</v>
      </c>
      <c r="C223" s="2">
        <v>2</v>
      </c>
      <c r="D223" s="2">
        <v>5</v>
      </c>
      <c r="E223" s="2">
        <f>COUNTIFS(sessions.csv!$A$2:$A$10135,A223,sessions.csv!$D$2:$D$10135,C223,sessions.csv!$E$2:$E$10135,D223)</f>
        <v>14</v>
      </c>
      <c r="F223" s="2">
        <f>COUNTIFS(sessions.csv!$A$2:$A$10135,A223,sessions.csv!$D$2:$D$10135,C223,sessions.csv!$E$2:$E$10135,D223,sessions.csv!$N$2:$N$10135,"RELIABLE")</f>
        <v>13</v>
      </c>
      <c r="G223" s="3">
        <f>SUMIFS(sessions.csv!$H$2:$H$10135,sessions.csv!$A$2:$A$10135,A223,sessions.csv!$D$2:$D$10135,C223,sessions.csv!$E$2:$E$10135,D223)/60000</f>
        <v>313.89468333333332</v>
      </c>
      <c r="H223" s="3">
        <f>IF(E223=0,"",AVERAGEIFS(sessions.csv!$J$2:$J$10135,sessions.csv!$A$2:$A$10135,A223,sessions.csv!$D$2:$D$10135,C223,sessions.csv!$E$2:$E$10135,D223)/1000)</f>
        <v>8.6825714285714302</v>
      </c>
      <c r="I223" s="3">
        <f>IF(F223=0,"",AVERAGEIFS(sessions.csv!$O$2:$O$10135,sessions.csv!$A$2:$A$10135,A223,sessions.csv!$D$2:$D$10135,C223,sessions.csv!$E$2:$E$10135,D223,sessions.csv!$N$2:$N$10135,"RELIABLE"))</f>
        <v>41.436923076923073</v>
      </c>
      <c r="J223" s="3">
        <f>IF(F223=0,"",AVERAGEIFS(sessions.csv!$L$2:$L$10135,sessions.csv!$A$2:$A$10135,A223,sessions.csv!$D$2:$D$10135,C223,sessions.csv!$E$2:$E$10135,D223,sessions.csv!$N$2:$N$10135,"RELIABLE"))</f>
        <v>58.914615384615381</v>
      </c>
    </row>
    <row r="224" spans="1:10" ht="16" customHeight="1" x14ac:dyDescent="0.2">
      <c r="A224" s="2" t="s">
        <v>39</v>
      </c>
      <c r="B224" s="2" t="str">
        <f>INDEX(study_periods.csv!$B$2:$B$51,MATCH(A224,study_periods.csv!$A$2:$A$51,0))</f>
        <v>CONTROL</v>
      </c>
      <c r="C224" s="2">
        <v>2</v>
      </c>
      <c r="D224" s="2">
        <v>6</v>
      </c>
      <c r="E224" s="2">
        <f>COUNTIFS(sessions.csv!$A$2:$A$10135,A224,sessions.csv!$D$2:$D$10135,C224,sessions.csv!$E$2:$E$10135,D224)</f>
        <v>14</v>
      </c>
      <c r="F224" s="2">
        <f>COUNTIFS(sessions.csv!$A$2:$A$10135,A224,sessions.csv!$D$2:$D$10135,C224,sessions.csv!$E$2:$E$10135,D224,sessions.csv!$N$2:$N$10135,"RELIABLE")</f>
        <v>10</v>
      </c>
      <c r="G224" s="3">
        <f>SUMIFS(sessions.csv!$H$2:$H$10135,sessions.csv!$A$2:$A$10135,A224,sessions.csv!$D$2:$D$10135,C224,sessions.csv!$E$2:$E$10135,D224)/60000</f>
        <v>324.77350000000001</v>
      </c>
      <c r="H224" s="3">
        <f>IF(E224=0,"",AVERAGEIFS(sessions.csv!$J$2:$J$10135,sessions.csv!$A$2:$A$10135,A224,sessions.csv!$D$2:$D$10135,C224,sessions.csv!$E$2:$E$10135,D224)/1000)</f>
        <v>8.8262142857142862</v>
      </c>
      <c r="I224" s="3">
        <f>IF(F224=0,"",AVERAGEIFS(sessions.csv!$O$2:$O$10135,sessions.csv!$A$2:$A$10135,A224,sessions.csv!$D$2:$D$10135,C224,sessions.csv!$E$2:$E$10135,D224,sessions.csv!$N$2:$N$10135,"RELIABLE"))</f>
        <v>39.912999999999997</v>
      </c>
      <c r="J224" s="3">
        <f>IF(F224=0,"",AVERAGEIFS(sessions.csv!$L$2:$L$10135,sessions.csv!$A$2:$A$10135,A224,sessions.csv!$D$2:$D$10135,C224,sessions.csv!$E$2:$E$10135,D224,sessions.csv!$N$2:$N$10135,"RELIABLE"))</f>
        <v>58.788000000000011</v>
      </c>
    </row>
    <row r="225" spans="1:10" ht="16" customHeight="1" x14ac:dyDescent="0.2">
      <c r="A225" s="2" t="s">
        <v>39</v>
      </c>
      <c r="B225" s="2" t="str">
        <f>INDEX(study_periods.csv!$B$2:$B$51,MATCH(A225,study_periods.csv!$A$2:$A$51,0))</f>
        <v>CONTROL</v>
      </c>
      <c r="C225" s="2">
        <v>2</v>
      </c>
      <c r="D225" s="2">
        <v>7</v>
      </c>
      <c r="E225" s="2">
        <f>COUNTIFS(sessions.csv!$A$2:$A$10135,A225,sessions.csv!$D$2:$D$10135,C225,sessions.csv!$E$2:$E$10135,D225)</f>
        <v>15</v>
      </c>
      <c r="F225" s="2">
        <f>COUNTIFS(sessions.csv!$A$2:$A$10135,A225,sessions.csv!$D$2:$D$10135,C225,sessions.csv!$E$2:$E$10135,D225,sessions.csv!$N$2:$N$10135,"RELIABLE")</f>
        <v>7</v>
      </c>
      <c r="G225" s="3">
        <f>SUMIFS(sessions.csv!$H$2:$H$10135,sessions.csv!$A$2:$A$10135,A225,sessions.csv!$D$2:$D$10135,C225,sessions.csv!$E$2:$E$10135,D225)/60000</f>
        <v>343.89218333333332</v>
      </c>
      <c r="H225" s="3">
        <f>IF(E225=0,"",AVERAGEIFS(sessions.csv!$J$2:$J$10135,sessions.csv!$A$2:$A$10135,A225,sessions.csv!$D$2:$D$10135,C225,sessions.csv!$E$2:$E$10135,D225)/1000)</f>
        <v>8.6747333333333341</v>
      </c>
      <c r="I225" s="3">
        <f>IF(F225=0,"",AVERAGEIFS(sessions.csv!$O$2:$O$10135,sessions.csv!$A$2:$A$10135,A225,sessions.csv!$D$2:$D$10135,C225,sessions.csv!$E$2:$E$10135,D225,sessions.csv!$N$2:$N$10135,"RELIABLE"))</f>
        <v>39.637142857142862</v>
      </c>
      <c r="J225" s="3">
        <f>IF(F225=0,"",AVERAGEIFS(sessions.csv!$L$2:$L$10135,sessions.csv!$A$2:$A$10135,A225,sessions.csv!$D$2:$D$10135,C225,sessions.csv!$E$2:$E$10135,D225,sessions.csv!$N$2:$N$10135,"RELIABLE"))</f>
        <v>57.334285714285713</v>
      </c>
    </row>
    <row r="226" spans="1:10" ht="32" customHeight="1" x14ac:dyDescent="0.2">
      <c r="A226" s="2" t="s">
        <v>40</v>
      </c>
      <c r="B226" s="2" t="str">
        <f>INDEX(study_periods.csv!$B$2:$B$51,MATCH(A226,study_periods.csv!$A$2:$A$51,0))</f>
        <v>INTERVENTION</v>
      </c>
      <c r="C226" s="2">
        <v>1</v>
      </c>
      <c r="D226" s="2">
        <v>1</v>
      </c>
      <c r="E226" s="2">
        <f>COUNTIFS(sessions.csv!$A$2:$A$10135,A226,sessions.csv!$D$2:$D$10135,C226,sessions.csv!$E$2:$E$10135,D226)</f>
        <v>13</v>
      </c>
      <c r="F226" s="2">
        <f>COUNTIFS(sessions.csv!$A$2:$A$10135,A226,sessions.csv!$D$2:$D$10135,C226,sessions.csv!$E$2:$E$10135,D226,sessions.csv!$N$2:$N$10135,"RELIABLE")</f>
        <v>12</v>
      </c>
      <c r="G226" s="3">
        <f>SUMIFS(sessions.csv!$H$2:$H$10135,sessions.csv!$A$2:$A$10135,A226,sessions.csv!$D$2:$D$10135,C226,sessions.csv!$E$2:$E$10135,D226)/60000</f>
        <v>268.56021666666669</v>
      </c>
      <c r="H226" s="3">
        <f>IF(E226=0,"",AVERAGEIFS(sessions.csv!$J$2:$J$10135,sessions.csv!$A$2:$A$10135,A226,sessions.csv!$D$2:$D$10135,C226,sessions.csv!$E$2:$E$10135,D226)/1000)</f>
        <v>8.418692307692309</v>
      </c>
      <c r="I226" s="3">
        <f>IF(F226=0,"",AVERAGEIFS(sessions.csv!$O$2:$O$10135,sessions.csv!$A$2:$A$10135,A226,sessions.csv!$D$2:$D$10135,C226,sessions.csv!$E$2:$E$10135,D226,sessions.csv!$N$2:$N$10135,"RELIABLE"))</f>
        <v>38.596666666666671</v>
      </c>
      <c r="J226" s="3">
        <f>IF(F226=0,"",AVERAGEIFS(sessions.csv!$L$2:$L$10135,sessions.csv!$A$2:$A$10135,A226,sessions.csv!$D$2:$D$10135,C226,sessions.csv!$E$2:$E$10135,D226,sessions.csv!$N$2:$N$10135,"RELIABLE"))</f>
        <v>56.185000000000002</v>
      </c>
    </row>
    <row r="227" spans="1:10" ht="32" customHeight="1" x14ac:dyDescent="0.2">
      <c r="A227" s="2" t="s">
        <v>40</v>
      </c>
      <c r="B227" s="2" t="str">
        <f>INDEX(study_periods.csv!$B$2:$B$51,MATCH(A227,study_periods.csv!$A$2:$A$51,0))</f>
        <v>INTERVENTION</v>
      </c>
      <c r="C227" s="2">
        <v>1</v>
      </c>
      <c r="D227" s="2">
        <v>2</v>
      </c>
      <c r="E227" s="2">
        <f>COUNTIFS(sessions.csv!$A$2:$A$10135,A227,sessions.csv!$D$2:$D$10135,C227,sessions.csv!$E$2:$E$10135,D227)</f>
        <v>14</v>
      </c>
      <c r="F227" s="2">
        <f>COUNTIFS(sessions.csv!$A$2:$A$10135,A227,sessions.csv!$D$2:$D$10135,C227,sessions.csv!$E$2:$E$10135,D227,sessions.csv!$N$2:$N$10135,"RELIABLE")</f>
        <v>13</v>
      </c>
      <c r="G227" s="3">
        <f>SUMIFS(sessions.csv!$H$2:$H$10135,sessions.csv!$A$2:$A$10135,A227,sessions.csv!$D$2:$D$10135,C227,sessions.csv!$E$2:$E$10135,D227)/60000</f>
        <v>290.32688333333334</v>
      </c>
      <c r="H227" s="3">
        <f>IF(E227=0,"",AVERAGEIFS(sessions.csv!$J$2:$J$10135,sessions.csv!$A$2:$A$10135,A227,sessions.csv!$D$2:$D$10135,C227,sessions.csv!$E$2:$E$10135,D227)/1000)</f>
        <v>8.7217142857142864</v>
      </c>
      <c r="I227" s="3">
        <f>IF(F227=0,"",AVERAGEIFS(sessions.csv!$O$2:$O$10135,sessions.csv!$A$2:$A$10135,A227,sessions.csv!$D$2:$D$10135,C227,sessions.csv!$E$2:$E$10135,D227,sessions.csv!$N$2:$N$10135,"RELIABLE"))</f>
        <v>38.075384615384614</v>
      </c>
      <c r="J227" s="3">
        <f>IF(F227=0,"",AVERAGEIFS(sessions.csv!$L$2:$L$10135,sessions.csv!$A$2:$A$10135,A227,sessions.csv!$D$2:$D$10135,C227,sessions.csv!$E$2:$E$10135,D227,sessions.csv!$N$2:$N$10135,"RELIABLE"))</f>
        <v>56.959999999999994</v>
      </c>
    </row>
    <row r="228" spans="1:10" ht="32" customHeight="1" x14ac:dyDescent="0.2">
      <c r="A228" s="2" t="s">
        <v>40</v>
      </c>
      <c r="B228" s="2" t="str">
        <f>INDEX(study_periods.csv!$B$2:$B$51,MATCH(A228,study_periods.csv!$A$2:$A$51,0))</f>
        <v>INTERVENTION</v>
      </c>
      <c r="C228" s="2">
        <v>1</v>
      </c>
      <c r="D228" s="2">
        <v>3</v>
      </c>
      <c r="E228" s="2">
        <f>COUNTIFS(sessions.csv!$A$2:$A$10135,A228,sessions.csv!$D$2:$D$10135,C228,sessions.csv!$E$2:$E$10135,D228)</f>
        <v>12</v>
      </c>
      <c r="F228" s="2">
        <f>COUNTIFS(sessions.csv!$A$2:$A$10135,A228,sessions.csv!$D$2:$D$10135,C228,sessions.csv!$E$2:$E$10135,D228,sessions.csv!$N$2:$N$10135,"RELIABLE")</f>
        <v>9</v>
      </c>
      <c r="G228" s="3">
        <f>SUMIFS(sessions.csv!$H$2:$H$10135,sessions.csv!$A$2:$A$10135,A228,sessions.csv!$D$2:$D$10135,C228,sessions.csv!$E$2:$E$10135,D228)/60000</f>
        <v>262.72038333333336</v>
      </c>
      <c r="H228" s="3">
        <f>IF(E228=0,"",AVERAGEIFS(sessions.csv!$J$2:$J$10135,sessions.csv!$A$2:$A$10135,A228,sessions.csv!$D$2:$D$10135,C228,sessions.csv!$E$2:$E$10135,D228)/1000)</f>
        <v>8.9794999999999998</v>
      </c>
      <c r="I228" s="3">
        <f>IF(F228=0,"",AVERAGEIFS(sessions.csv!$O$2:$O$10135,sessions.csv!$A$2:$A$10135,A228,sessions.csv!$D$2:$D$10135,C228,sessions.csv!$E$2:$E$10135,D228,sessions.csv!$N$2:$N$10135,"RELIABLE"))</f>
        <v>40.015555555555551</v>
      </c>
      <c r="J228" s="3">
        <f>IF(F228=0,"",AVERAGEIFS(sessions.csv!$L$2:$L$10135,sessions.csv!$A$2:$A$10135,A228,sessions.csv!$D$2:$D$10135,C228,sessions.csv!$E$2:$E$10135,D228,sessions.csv!$N$2:$N$10135,"RELIABLE"))</f>
        <v>58.52000000000001</v>
      </c>
    </row>
    <row r="229" spans="1:10" ht="32" customHeight="1" x14ac:dyDescent="0.2">
      <c r="A229" s="2" t="s">
        <v>40</v>
      </c>
      <c r="B229" s="2" t="str">
        <f>INDEX(study_periods.csv!$B$2:$B$51,MATCH(A229,study_periods.csv!$A$2:$A$51,0))</f>
        <v>INTERVENTION</v>
      </c>
      <c r="C229" s="2">
        <v>1</v>
      </c>
      <c r="D229" s="2">
        <v>4</v>
      </c>
      <c r="E229" s="2">
        <f>COUNTIFS(sessions.csv!$A$2:$A$10135,A229,sessions.csv!$D$2:$D$10135,C229,sessions.csv!$E$2:$E$10135,D229)</f>
        <v>13</v>
      </c>
      <c r="F229" s="2">
        <f>COUNTIFS(sessions.csv!$A$2:$A$10135,A229,sessions.csv!$D$2:$D$10135,C229,sessions.csv!$E$2:$E$10135,D229,sessions.csv!$N$2:$N$10135,"RELIABLE")</f>
        <v>13</v>
      </c>
      <c r="G229" s="3">
        <f>SUMIFS(sessions.csv!$H$2:$H$10135,sessions.csv!$A$2:$A$10135,A229,sessions.csv!$D$2:$D$10135,C229,sessions.csv!$E$2:$E$10135,D229)/60000</f>
        <v>273.91028333333333</v>
      </c>
      <c r="H229" s="3">
        <f>IF(E229=0,"",AVERAGEIFS(sessions.csv!$J$2:$J$10135,sessions.csv!$A$2:$A$10135,A229,sessions.csv!$D$2:$D$10135,C229,sessions.csv!$E$2:$E$10135,D229)/1000)</f>
        <v>8.8451538461538455</v>
      </c>
      <c r="I229" s="3">
        <f>IF(F229=0,"",AVERAGEIFS(sessions.csv!$O$2:$O$10135,sessions.csv!$A$2:$A$10135,A229,sessions.csv!$D$2:$D$10135,C229,sessions.csv!$E$2:$E$10135,D229,sessions.csv!$N$2:$N$10135,"RELIABLE"))</f>
        <v>42.026153846153846</v>
      </c>
      <c r="J229" s="3">
        <f>IF(F229=0,"",AVERAGEIFS(sessions.csv!$L$2:$L$10135,sessions.csv!$A$2:$A$10135,A229,sessions.csv!$D$2:$D$10135,C229,sessions.csv!$E$2:$E$10135,D229,sessions.csv!$N$2:$N$10135,"RELIABLE"))</f>
        <v>58.939999999999991</v>
      </c>
    </row>
    <row r="230" spans="1:10" ht="32" customHeight="1" x14ac:dyDescent="0.2">
      <c r="A230" s="2" t="s">
        <v>40</v>
      </c>
      <c r="B230" s="2" t="str">
        <f>INDEX(study_periods.csv!$B$2:$B$51,MATCH(A230,study_periods.csv!$A$2:$A$51,0))</f>
        <v>INTERVENTION</v>
      </c>
      <c r="C230" s="2">
        <v>1</v>
      </c>
      <c r="D230" s="2">
        <v>5</v>
      </c>
      <c r="E230" s="2">
        <f>COUNTIFS(sessions.csv!$A$2:$A$10135,A230,sessions.csv!$D$2:$D$10135,C230,sessions.csv!$E$2:$E$10135,D230)</f>
        <v>14</v>
      </c>
      <c r="F230" s="2">
        <f>COUNTIFS(sessions.csv!$A$2:$A$10135,A230,sessions.csv!$D$2:$D$10135,C230,sessions.csv!$E$2:$E$10135,D230,sessions.csv!$N$2:$N$10135,"RELIABLE")</f>
        <v>13</v>
      </c>
      <c r="G230" s="3">
        <f>SUMIFS(sessions.csv!$H$2:$H$10135,sessions.csv!$A$2:$A$10135,A230,sessions.csv!$D$2:$D$10135,C230,sessions.csv!$E$2:$E$10135,D230)/60000</f>
        <v>297.10513333333336</v>
      </c>
      <c r="H230" s="3">
        <f>IF(E230=0,"",AVERAGEIFS(sessions.csv!$J$2:$J$10135,sessions.csv!$A$2:$A$10135,A230,sessions.csv!$D$2:$D$10135,C230,sessions.csv!$E$2:$E$10135,D230)/1000)</f>
        <v>8.8267142857142868</v>
      </c>
      <c r="I230" s="3">
        <f>IF(F230=0,"",AVERAGEIFS(sessions.csv!$O$2:$O$10135,sessions.csv!$A$2:$A$10135,A230,sessions.csv!$D$2:$D$10135,C230,sessions.csv!$E$2:$E$10135,D230,sessions.csv!$N$2:$N$10135,"RELIABLE"))</f>
        <v>41.764615384615389</v>
      </c>
      <c r="J230" s="3">
        <f>IF(F230=0,"",AVERAGEIFS(sessions.csv!$L$2:$L$10135,sessions.csv!$A$2:$A$10135,A230,sessions.csv!$D$2:$D$10135,C230,sessions.csv!$E$2:$E$10135,D230,sessions.csv!$N$2:$N$10135,"RELIABLE"))</f>
        <v>58.726923076923079</v>
      </c>
    </row>
    <row r="231" spans="1:10" ht="32" customHeight="1" x14ac:dyDescent="0.2">
      <c r="A231" s="2" t="s">
        <v>40</v>
      </c>
      <c r="B231" s="2" t="str">
        <f>INDEX(study_periods.csv!$B$2:$B$51,MATCH(A231,study_periods.csv!$A$2:$A$51,0))</f>
        <v>INTERVENTION</v>
      </c>
      <c r="C231" s="2">
        <v>1</v>
      </c>
      <c r="D231" s="2">
        <v>6</v>
      </c>
      <c r="E231" s="2">
        <f>COUNTIFS(sessions.csv!$A$2:$A$10135,A231,sessions.csv!$D$2:$D$10135,C231,sessions.csv!$E$2:$E$10135,D231)</f>
        <v>14</v>
      </c>
      <c r="F231" s="2">
        <f>COUNTIFS(sessions.csv!$A$2:$A$10135,A231,sessions.csv!$D$2:$D$10135,C231,sessions.csv!$E$2:$E$10135,D231,sessions.csv!$N$2:$N$10135,"RELIABLE")</f>
        <v>13</v>
      </c>
      <c r="G231" s="3">
        <f>SUMIFS(sessions.csv!$H$2:$H$10135,sessions.csv!$A$2:$A$10135,A231,sessions.csv!$D$2:$D$10135,C231,sessions.csv!$E$2:$E$10135,D231)/60000</f>
        <v>308.98601666666667</v>
      </c>
      <c r="H231" s="3">
        <f>IF(E231=0,"",AVERAGEIFS(sessions.csv!$J$2:$J$10135,sessions.csv!$A$2:$A$10135,A231,sessions.csv!$D$2:$D$10135,C231,sessions.csv!$E$2:$E$10135,D231)/1000)</f>
        <v>8.3149999999999995</v>
      </c>
      <c r="I231" s="3">
        <f>IF(F231=0,"",AVERAGEIFS(sessions.csv!$O$2:$O$10135,sessions.csv!$A$2:$A$10135,A231,sessions.csv!$D$2:$D$10135,C231,sessions.csv!$E$2:$E$10135,D231,sessions.csv!$N$2:$N$10135,"RELIABLE"))</f>
        <v>38.556923076923077</v>
      </c>
      <c r="J231" s="3">
        <f>IF(F231=0,"",AVERAGEIFS(sessions.csv!$L$2:$L$10135,sessions.csv!$A$2:$A$10135,A231,sessions.csv!$D$2:$D$10135,C231,sessions.csv!$E$2:$E$10135,D231,sessions.csv!$N$2:$N$10135,"RELIABLE"))</f>
        <v>57.326923076923066</v>
      </c>
    </row>
    <row r="232" spans="1:10" ht="32" customHeight="1" x14ac:dyDescent="0.2">
      <c r="A232" s="2" t="s">
        <v>40</v>
      </c>
      <c r="B232" s="2" t="str">
        <f>INDEX(study_periods.csv!$B$2:$B$51,MATCH(A232,study_periods.csv!$A$2:$A$51,0))</f>
        <v>INTERVENTION</v>
      </c>
      <c r="C232" s="2">
        <v>1</v>
      </c>
      <c r="D232" s="2">
        <v>7</v>
      </c>
      <c r="E232" s="2">
        <f>COUNTIFS(sessions.csv!$A$2:$A$10135,A232,sessions.csv!$D$2:$D$10135,C232,sessions.csv!$E$2:$E$10135,D232)</f>
        <v>15</v>
      </c>
      <c r="F232" s="2">
        <f>COUNTIFS(sessions.csv!$A$2:$A$10135,A232,sessions.csv!$D$2:$D$10135,C232,sessions.csv!$E$2:$E$10135,D232,sessions.csv!$N$2:$N$10135,"RELIABLE")</f>
        <v>14</v>
      </c>
      <c r="G232" s="3">
        <f>SUMIFS(sessions.csv!$H$2:$H$10135,sessions.csv!$A$2:$A$10135,A232,sessions.csv!$D$2:$D$10135,C232,sessions.csv!$E$2:$E$10135,D232)/60000</f>
        <v>361.42651666666666</v>
      </c>
      <c r="H232" s="3">
        <f>IF(E232=0,"",AVERAGEIFS(sessions.csv!$J$2:$J$10135,sessions.csv!$A$2:$A$10135,A232,sessions.csv!$D$2:$D$10135,C232,sessions.csv!$E$2:$E$10135,D232)/1000)</f>
        <v>8.6522666666666659</v>
      </c>
      <c r="I232" s="3">
        <f>IF(F232=0,"",AVERAGEIFS(sessions.csv!$O$2:$O$10135,sessions.csv!$A$2:$A$10135,A232,sessions.csv!$D$2:$D$10135,C232,sessions.csv!$E$2:$E$10135,D232,sessions.csv!$N$2:$N$10135,"RELIABLE"))</f>
        <v>40.166428571428568</v>
      </c>
      <c r="J232" s="3">
        <f>IF(F232=0,"",AVERAGEIFS(sessions.csv!$L$2:$L$10135,sessions.csv!$A$2:$A$10135,A232,sessions.csv!$D$2:$D$10135,C232,sessions.csv!$E$2:$E$10135,D232,sessions.csv!$N$2:$N$10135,"RELIABLE"))</f>
        <v>60.049285714285716</v>
      </c>
    </row>
    <row r="233" spans="1:10" ht="32" customHeight="1" x14ac:dyDescent="0.2">
      <c r="A233" s="2" t="s">
        <v>40</v>
      </c>
      <c r="B233" s="2" t="str">
        <f>INDEX(study_periods.csv!$B$2:$B$51,MATCH(A233,study_periods.csv!$A$2:$A$51,0))</f>
        <v>INTERVENTION</v>
      </c>
      <c r="C233" s="2">
        <v>2</v>
      </c>
      <c r="D233" s="2">
        <v>1</v>
      </c>
      <c r="E233" s="2">
        <f>COUNTIFS(sessions.csv!$A$2:$A$10135,A233,sessions.csv!$D$2:$D$10135,C233,sessions.csv!$E$2:$E$10135,D233)</f>
        <v>11</v>
      </c>
      <c r="F233" s="2">
        <f>COUNTIFS(sessions.csv!$A$2:$A$10135,A233,sessions.csv!$D$2:$D$10135,C233,sessions.csv!$E$2:$E$10135,D233,sessions.csv!$N$2:$N$10135,"RELIABLE")</f>
        <v>10</v>
      </c>
      <c r="G233" s="3">
        <f>SUMIFS(sessions.csv!$H$2:$H$10135,sessions.csv!$A$2:$A$10135,A233,sessions.csv!$D$2:$D$10135,C233,sessions.csv!$E$2:$E$10135,D233)/60000</f>
        <v>209.88758333333334</v>
      </c>
      <c r="H233" s="3">
        <f>IF(E233=0,"",AVERAGEIFS(sessions.csv!$J$2:$J$10135,sessions.csv!$A$2:$A$10135,A233,sessions.csv!$D$2:$D$10135,C233,sessions.csv!$E$2:$E$10135,D233)/1000)</f>
        <v>8.0223636363636359</v>
      </c>
      <c r="I233" s="3">
        <f>IF(F233=0,"",AVERAGEIFS(sessions.csv!$O$2:$O$10135,sessions.csv!$A$2:$A$10135,A233,sessions.csv!$D$2:$D$10135,C233,sessions.csv!$E$2:$E$10135,D233,sessions.csv!$N$2:$N$10135,"RELIABLE"))</f>
        <v>33.44</v>
      </c>
      <c r="J233" s="3">
        <f>IF(F233=0,"",AVERAGEIFS(sessions.csv!$L$2:$L$10135,sessions.csv!$A$2:$A$10135,A233,sessions.csv!$D$2:$D$10135,C233,sessions.csv!$E$2:$E$10135,D233,sessions.csv!$N$2:$N$10135,"RELIABLE"))</f>
        <v>52.977000000000011</v>
      </c>
    </row>
    <row r="234" spans="1:10" ht="32" customHeight="1" x14ac:dyDescent="0.2">
      <c r="A234" s="2" t="s">
        <v>40</v>
      </c>
      <c r="B234" s="2" t="str">
        <f>INDEX(study_periods.csv!$B$2:$B$51,MATCH(A234,study_periods.csv!$A$2:$A$51,0))</f>
        <v>INTERVENTION</v>
      </c>
      <c r="C234" s="2">
        <v>2</v>
      </c>
      <c r="D234" s="2">
        <v>2</v>
      </c>
      <c r="E234" s="2">
        <f>COUNTIFS(sessions.csv!$A$2:$A$10135,A234,sessions.csv!$D$2:$D$10135,C234,sessions.csv!$E$2:$E$10135,D234)</f>
        <v>12</v>
      </c>
      <c r="F234" s="2">
        <f>COUNTIFS(sessions.csv!$A$2:$A$10135,A234,sessions.csv!$D$2:$D$10135,C234,sessions.csv!$E$2:$E$10135,D234,sessions.csv!$N$2:$N$10135,"RELIABLE")</f>
        <v>10</v>
      </c>
      <c r="G234" s="3">
        <f>SUMIFS(sessions.csv!$H$2:$H$10135,sessions.csv!$A$2:$A$10135,A234,sessions.csv!$D$2:$D$10135,C234,sessions.csv!$E$2:$E$10135,D234)/60000</f>
        <v>214.37578333333335</v>
      </c>
      <c r="H234" s="3">
        <f>IF(E234=0,"",AVERAGEIFS(sessions.csv!$J$2:$J$10135,sessions.csv!$A$2:$A$10135,A234,sessions.csv!$D$2:$D$10135,C234,sessions.csv!$E$2:$E$10135,D234)/1000)</f>
        <v>8.1307500000000008</v>
      </c>
      <c r="I234" s="3">
        <f>IF(F234=0,"",AVERAGEIFS(sessions.csv!$O$2:$O$10135,sessions.csv!$A$2:$A$10135,A234,sessions.csv!$D$2:$D$10135,C234,sessions.csv!$E$2:$E$10135,D234,sessions.csv!$N$2:$N$10135,"RELIABLE"))</f>
        <v>36.42</v>
      </c>
      <c r="J234" s="3">
        <f>IF(F234=0,"",AVERAGEIFS(sessions.csv!$L$2:$L$10135,sessions.csv!$A$2:$A$10135,A234,sessions.csv!$D$2:$D$10135,C234,sessions.csv!$E$2:$E$10135,D234,sessions.csv!$N$2:$N$10135,"RELIABLE"))</f>
        <v>53.616</v>
      </c>
    </row>
    <row r="235" spans="1:10" ht="32" customHeight="1" x14ac:dyDescent="0.2">
      <c r="A235" s="2" t="s">
        <v>40</v>
      </c>
      <c r="B235" s="2" t="str">
        <f>INDEX(study_periods.csv!$B$2:$B$51,MATCH(A235,study_periods.csv!$A$2:$A$51,0))</f>
        <v>INTERVENTION</v>
      </c>
      <c r="C235" s="2">
        <v>2</v>
      </c>
      <c r="D235" s="2">
        <v>3</v>
      </c>
      <c r="E235" s="2">
        <f>COUNTIFS(sessions.csv!$A$2:$A$10135,A235,sessions.csv!$D$2:$D$10135,C235,sessions.csv!$E$2:$E$10135,D235)</f>
        <v>10</v>
      </c>
      <c r="F235" s="2">
        <f>COUNTIFS(sessions.csv!$A$2:$A$10135,A235,sessions.csv!$D$2:$D$10135,C235,sessions.csv!$E$2:$E$10135,D235,sessions.csv!$N$2:$N$10135,"RELIABLE")</f>
        <v>9</v>
      </c>
      <c r="G235" s="3">
        <f>SUMIFS(sessions.csv!$H$2:$H$10135,sessions.csv!$A$2:$A$10135,A235,sessions.csv!$D$2:$D$10135,C235,sessions.csv!$E$2:$E$10135,D235)/60000</f>
        <v>161.51948333333334</v>
      </c>
      <c r="H235" s="3">
        <f>IF(E235=0,"",AVERAGEIFS(sessions.csv!$J$2:$J$10135,sessions.csv!$A$2:$A$10135,A235,sessions.csv!$D$2:$D$10135,C235,sessions.csv!$E$2:$E$10135,D235)/1000)</f>
        <v>7.9401000000000002</v>
      </c>
      <c r="I235" s="3">
        <f>IF(F235=0,"",AVERAGEIFS(sessions.csv!$O$2:$O$10135,sessions.csv!$A$2:$A$10135,A235,sessions.csv!$D$2:$D$10135,C235,sessions.csv!$E$2:$E$10135,D235,sessions.csv!$N$2:$N$10135,"RELIABLE"))</f>
        <v>35.423333333333325</v>
      </c>
      <c r="J235" s="3">
        <f>IF(F235=0,"",AVERAGEIFS(sessions.csv!$L$2:$L$10135,sessions.csv!$A$2:$A$10135,A235,sessions.csv!$D$2:$D$10135,C235,sessions.csv!$E$2:$E$10135,D235,sessions.csv!$N$2:$N$10135,"RELIABLE"))</f>
        <v>52.13666666666667</v>
      </c>
    </row>
    <row r="236" spans="1:10" ht="32" customHeight="1" x14ac:dyDescent="0.2">
      <c r="A236" s="2" t="s">
        <v>40</v>
      </c>
      <c r="B236" s="2" t="str">
        <f>INDEX(study_periods.csv!$B$2:$B$51,MATCH(A236,study_periods.csv!$A$2:$A$51,0))</f>
        <v>INTERVENTION</v>
      </c>
      <c r="C236" s="2">
        <v>2</v>
      </c>
      <c r="D236" s="2">
        <v>4</v>
      </c>
      <c r="E236" s="2">
        <f>COUNTIFS(sessions.csv!$A$2:$A$10135,A236,sessions.csv!$D$2:$D$10135,C236,sessions.csv!$E$2:$E$10135,D236)</f>
        <v>11</v>
      </c>
      <c r="F236" s="2">
        <f>COUNTIFS(sessions.csv!$A$2:$A$10135,A236,sessions.csv!$D$2:$D$10135,C236,sessions.csv!$E$2:$E$10135,D236,sessions.csv!$N$2:$N$10135,"RELIABLE")</f>
        <v>10</v>
      </c>
      <c r="G236" s="3">
        <f>SUMIFS(sessions.csv!$H$2:$H$10135,sessions.csv!$A$2:$A$10135,A236,sessions.csv!$D$2:$D$10135,C236,sessions.csv!$E$2:$E$10135,D236)/60000</f>
        <v>195.2672</v>
      </c>
      <c r="H236" s="3">
        <f>IF(E236=0,"",AVERAGEIFS(sessions.csv!$J$2:$J$10135,sessions.csv!$A$2:$A$10135,A236,sessions.csv!$D$2:$D$10135,C236,sessions.csv!$E$2:$E$10135,D236)/1000)</f>
        <v>8.2504545454545468</v>
      </c>
      <c r="I236" s="3">
        <f>IF(F236=0,"",AVERAGEIFS(sessions.csv!$O$2:$O$10135,sessions.csv!$A$2:$A$10135,A236,sessions.csv!$D$2:$D$10135,C236,sessions.csv!$E$2:$E$10135,D236,sessions.csv!$N$2:$N$10135,"RELIABLE"))</f>
        <v>35.721000000000011</v>
      </c>
      <c r="J236" s="3">
        <f>IF(F236=0,"",AVERAGEIFS(sessions.csv!$L$2:$L$10135,sessions.csv!$A$2:$A$10135,A236,sessions.csv!$D$2:$D$10135,C236,sessions.csv!$E$2:$E$10135,D236,sessions.csv!$N$2:$N$10135,"RELIABLE"))</f>
        <v>53.248000000000005</v>
      </c>
    </row>
    <row r="237" spans="1:10" ht="32" customHeight="1" x14ac:dyDescent="0.2">
      <c r="A237" s="2" t="s">
        <v>40</v>
      </c>
      <c r="B237" s="2" t="str">
        <f>INDEX(study_periods.csv!$B$2:$B$51,MATCH(A237,study_periods.csv!$A$2:$A$51,0))</f>
        <v>INTERVENTION</v>
      </c>
      <c r="C237" s="2">
        <v>2</v>
      </c>
      <c r="D237" s="2">
        <v>5</v>
      </c>
      <c r="E237" s="2">
        <f>COUNTIFS(sessions.csv!$A$2:$A$10135,A237,sessions.csv!$D$2:$D$10135,C237,sessions.csv!$E$2:$E$10135,D237)</f>
        <v>12</v>
      </c>
      <c r="F237" s="2">
        <f>COUNTIFS(sessions.csv!$A$2:$A$10135,A237,sessions.csv!$D$2:$D$10135,C237,sessions.csv!$E$2:$E$10135,D237,sessions.csv!$N$2:$N$10135,"RELIABLE")</f>
        <v>9</v>
      </c>
      <c r="G237" s="3">
        <f>SUMIFS(sessions.csv!$H$2:$H$10135,sessions.csv!$A$2:$A$10135,A237,sessions.csv!$D$2:$D$10135,C237,sessions.csv!$E$2:$E$10135,D237)/60000</f>
        <v>196.19059999999999</v>
      </c>
      <c r="H237" s="3">
        <f>IF(E237=0,"",AVERAGEIFS(sessions.csv!$J$2:$J$10135,sessions.csv!$A$2:$A$10135,A237,sessions.csv!$D$2:$D$10135,C237,sessions.csv!$E$2:$E$10135,D237)/1000)</f>
        <v>7.848583333333333</v>
      </c>
      <c r="I237" s="3">
        <f>IF(F237=0,"",AVERAGEIFS(sessions.csv!$O$2:$O$10135,sessions.csv!$A$2:$A$10135,A237,sessions.csv!$D$2:$D$10135,C237,sessions.csv!$E$2:$E$10135,D237,sessions.csv!$N$2:$N$10135,"RELIABLE"))</f>
        <v>36.997777777777777</v>
      </c>
      <c r="J237" s="3">
        <f>IF(F237=0,"",AVERAGEIFS(sessions.csv!$L$2:$L$10135,sessions.csv!$A$2:$A$10135,A237,sessions.csv!$D$2:$D$10135,C237,sessions.csv!$E$2:$E$10135,D237,sessions.csv!$N$2:$N$10135,"RELIABLE"))</f>
        <v>53.145555555555553</v>
      </c>
    </row>
    <row r="238" spans="1:10" ht="32" customHeight="1" x14ac:dyDescent="0.2">
      <c r="A238" s="2" t="s">
        <v>40</v>
      </c>
      <c r="B238" s="2" t="str">
        <f>INDEX(study_periods.csv!$B$2:$B$51,MATCH(A238,study_periods.csv!$A$2:$A$51,0))</f>
        <v>INTERVENTION</v>
      </c>
      <c r="C238" s="2">
        <v>2</v>
      </c>
      <c r="D238" s="2">
        <v>6</v>
      </c>
      <c r="E238" s="2">
        <f>COUNTIFS(sessions.csv!$A$2:$A$10135,A238,sessions.csv!$D$2:$D$10135,C238,sessions.csv!$E$2:$E$10135,D238)</f>
        <v>12</v>
      </c>
      <c r="F238" s="2">
        <f>COUNTIFS(sessions.csv!$A$2:$A$10135,A238,sessions.csv!$D$2:$D$10135,C238,sessions.csv!$E$2:$E$10135,D238,sessions.csv!$N$2:$N$10135,"RELIABLE")</f>
        <v>10</v>
      </c>
      <c r="G238" s="3">
        <f>SUMIFS(sessions.csv!$H$2:$H$10135,sessions.csv!$A$2:$A$10135,A238,sessions.csv!$D$2:$D$10135,C238,sessions.csv!$E$2:$E$10135,D238)/60000</f>
        <v>222.48176666666666</v>
      </c>
      <c r="H238" s="3">
        <f>IF(E238=0,"",AVERAGEIFS(sessions.csv!$J$2:$J$10135,sessions.csv!$A$2:$A$10135,A238,sessions.csv!$D$2:$D$10135,C238,sessions.csv!$E$2:$E$10135,D238)/1000)</f>
        <v>7.910916666666667</v>
      </c>
      <c r="I238" s="3">
        <f>IF(F238=0,"",AVERAGEIFS(sessions.csv!$O$2:$O$10135,sessions.csv!$A$2:$A$10135,A238,sessions.csv!$D$2:$D$10135,C238,sessions.csv!$E$2:$E$10135,D238,sessions.csv!$N$2:$N$10135,"RELIABLE"))</f>
        <v>35.137</v>
      </c>
      <c r="J238" s="3">
        <f>IF(F238=0,"",AVERAGEIFS(sessions.csv!$L$2:$L$10135,sessions.csv!$A$2:$A$10135,A238,sessions.csv!$D$2:$D$10135,C238,sessions.csv!$E$2:$E$10135,D238,sessions.csv!$N$2:$N$10135,"RELIABLE"))</f>
        <v>53.462000000000003</v>
      </c>
    </row>
    <row r="239" spans="1:10" ht="32" customHeight="1" x14ac:dyDescent="0.2">
      <c r="A239" s="2" t="s">
        <v>40</v>
      </c>
      <c r="B239" s="2" t="str">
        <f>INDEX(study_periods.csv!$B$2:$B$51,MATCH(A239,study_periods.csv!$A$2:$A$51,0))</f>
        <v>INTERVENTION</v>
      </c>
      <c r="C239" s="2">
        <v>2</v>
      </c>
      <c r="D239" s="2">
        <v>7</v>
      </c>
      <c r="E239" s="2">
        <f>COUNTIFS(sessions.csv!$A$2:$A$10135,A239,sessions.csv!$D$2:$D$10135,C239,sessions.csv!$E$2:$E$10135,D239)</f>
        <v>13</v>
      </c>
      <c r="F239" s="2">
        <f>COUNTIFS(sessions.csv!$A$2:$A$10135,A239,sessions.csv!$D$2:$D$10135,C239,sessions.csv!$E$2:$E$10135,D239,sessions.csv!$N$2:$N$10135,"RELIABLE")</f>
        <v>12</v>
      </c>
      <c r="G239" s="3">
        <f>SUMIFS(sessions.csv!$H$2:$H$10135,sessions.csv!$A$2:$A$10135,A239,sessions.csv!$D$2:$D$10135,C239,sessions.csv!$E$2:$E$10135,D239)/60000</f>
        <v>279.20355000000001</v>
      </c>
      <c r="H239" s="3">
        <f>IF(E239=0,"",AVERAGEIFS(sessions.csv!$J$2:$J$10135,sessions.csv!$A$2:$A$10135,A239,sessions.csv!$D$2:$D$10135,C239,sessions.csv!$E$2:$E$10135,D239)/1000)</f>
        <v>8.3289230769230755</v>
      </c>
      <c r="I239" s="3">
        <f>IF(F239=0,"",AVERAGEIFS(sessions.csv!$O$2:$O$10135,sessions.csv!$A$2:$A$10135,A239,sessions.csv!$D$2:$D$10135,C239,sessions.csv!$E$2:$E$10135,D239,sessions.csv!$N$2:$N$10135,"RELIABLE"))</f>
        <v>34.449166666666663</v>
      </c>
      <c r="J239" s="3">
        <f>IF(F239=0,"",AVERAGEIFS(sessions.csv!$L$2:$L$10135,sessions.csv!$A$2:$A$10135,A239,sessions.csv!$D$2:$D$10135,C239,sessions.csv!$E$2:$E$10135,D239,sessions.csv!$N$2:$N$10135,"RELIABLE"))</f>
        <v>55.863333333333323</v>
      </c>
    </row>
    <row r="240" spans="1:10" ht="16" customHeight="1" x14ac:dyDescent="0.2">
      <c r="A240" s="2" t="s">
        <v>41</v>
      </c>
      <c r="B240" s="2" t="str">
        <f>INDEX(study_periods.csv!$B$2:$B$51,MATCH(A240,study_periods.csv!$A$2:$A$51,0))</f>
        <v>CONTROL</v>
      </c>
      <c r="C240" s="2">
        <v>1</v>
      </c>
      <c r="D240" s="2">
        <v>1</v>
      </c>
      <c r="E240" s="2">
        <f>COUNTIFS(sessions.csv!$A$2:$A$10135,A240,sessions.csv!$D$2:$D$10135,C240,sessions.csv!$E$2:$E$10135,D240)</f>
        <v>14</v>
      </c>
      <c r="F240" s="2">
        <f>COUNTIFS(sessions.csv!$A$2:$A$10135,A240,sessions.csv!$D$2:$D$10135,C240,sessions.csv!$E$2:$E$10135,D240,sessions.csv!$N$2:$N$10135,"RELIABLE")</f>
        <v>12</v>
      </c>
      <c r="G240" s="3">
        <f>SUMIFS(sessions.csv!$H$2:$H$10135,sessions.csv!$A$2:$A$10135,A240,sessions.csv!$D$2:$D$10135,C240,sessions.csv!$E$2:$E$10135,D240)/60000</f>
        <v>297.24068333333332</v>
      </c>
      <c r="H240" s="3">
        <f>IF(E240=0,"",AVERAGEIFS(sessions.csv!$J$2:$J$10135,sessions.csv!$A$2:$A$10135,A240,sessions.csv!$D$2:$D$10135,C240,sessions.csv!$E$2:$E$10135,D240)/1000)</f>
        <v>8.9284285714285705</v>
      </c>
      <c r="I240" s="3">
        <f>IF(F240=0,"",AVERAGEIFS(sessions.csv!$O$2:$O$10135,sessions.csv!$A$2:$A$10135,A240,sessions.csv!$D$2:$D$10135,C240,sessions.csv!$E$2:$E$10135,D240,sessions.csv!$N$2:$N$10135,"RELIABLE"))</f>
        <v>39.360000000000007</v>
      </c>
      <c r="J240" s="3">
        <f>IF(F240=0,"",AVERAGEIFS(sessions.csv!$L$2:$L$10135,sessions.csv!$A$2:$A$10135,A240,sessions.csv!$D$2:$D$10135,C240,sessions.csv!$E$2:$E$10135,D240,sessions.csv!$N$2:$N$10135,"RELIABLE"))</f>
        <v>58.587499999999999</v>
      </c>
    </row>
    <row r="241" spans="1:10" ht="16" customHeight="1" x14ac:dyDescent="0.2">
      <c r="A241" s="2" t="s">
        <v>41</v>
      </c>
      <c r="B241" s="2" t="str">
        <f>INDEX(study_periods.csv!$B$2:$B$51,MATCH(A241,study_periods.csv!$A$2:$A$51,0))</f>
        <v>CONTROL</v>
      </c>
      <c r="C241" s="2">
        <v>1</v>
      </c>
      <c r="D241" s="2">
        <v>2</v>
      </c>
      <c r="E241" s="2">
        <f>COUNTIFS(sessions.csv!$A$2:$A$10135,A241,sessions.csv!$D$2:$D$10135,C241,sessions.csv!$E$2:$E$10135,D241)</f>
        <v>15</v>
      </c>
      <c r="F241" s="2">
        <f>COUNTIFS(sessions.csv!$A$2:$A$10135,A241,sessions.csv!$D$2:$D$10135,C241,sessions.csv!$E$2:$E$10135,D241,sessions.csv!$N$2:$N$10135,"RELIABLE")</f>
        <v>10</v>
      </c>
      <c r="G241" s="3">
        <f>SUMIFS(sessions.csv!$H$2:$H$10135,sessions.csv!$A$2:$A$10135,A241,sessions.csv!$D$2:$D$10135,C241,sessions.csv!$E$2:$E$10135,D241)/60000</f>
        <v>315.52569999999997</v>
      </c>
      <c r="H241" s="3">
        <f>IF(E241=0,"",AVERAGEIFS(sessions.csv!$J$2:$J$10135,sessions.csv!$A$2:$A$10135,A241,sessions.csv!$D$2:$D$10135,C241,sessions.csv!$E$2:$E$10135,D241)/1000)</f>
        <v>8.5594666666666672</v>
      </c>
      <c r="I241" s="3">
        <f>IF(F241=0,"",AVERAGEIFS(sessions.csv!$O$2:$O$10135,sessions.csv!$A$2:$A$10135,A241,sessions.csv!$D$2:$D$10135,C241,sessions.csv!$E$2:$E$10135,D241,sessions.csv!$N$2:$N$10135,"RELIABLE"))</f>
        <v>41.425999999999995</v>
      </c>
      <c r="J241" s="3">
        <f>IF(F241=0,"",AVERAGEIFS(sessions.csv!$L$2:$L$10135,sessions.csv!$A$2:$A$10135,A241,sessions.csv!$D$2:$D$10135,C241,sessions.csv!$E$2:$E$10135,D241,sessions.csv!$N$2:$N$10135,"RELIABLE"))</f>
        <v>58.445000000000007</v>
      </c>
    </row>
    <row r="242" spans="1:10" ht="16" customHeight="1" x14ac:dyDescent="0.2">
      <c r="A242" s="2" t="s">
        <v>41</v>
      </c>
      <c r="B242" s="2" t="str">
        <f>INDEX(study_periods.csv!$B$2:$B$51,MATCH(A242,study_periods.csv!$A$2:$A$51,0))</f>
        <v>CONTROL</v>
      </c>
      <c r="C242" s="2">
        <v>1</v>
      </c>
      <c r="D242" s="2">
        <v>3</v>
      </c>
      <c r="E242" s="2">
        <f>COUNTIFS(sessions.csv!$A$2:$A$10135,A242,sessions.csv!$D$2:$D$10135,C242,sessions.csv!$E$2:$E$10135,D242)</f>
        <v>13</v>
      </c>
      <c r="F242" s="2">
        <f>COUNTIFS(sessions.csv!$A$2:$A$10135,A242,sessions.csv!$D$2:$D$10135,C242,sessions.csv!$E$2:$E$10135,D242,sessions.csv!$N$2:$N$10135,"RELIABLE")</f>
        <v>11</v>
      </c>
      <c r="G242" s="3">
        <f>SUMIFS(sessions.csv!$H$2:$H$10135,sessions.csv!$A$2:$A$10135,A242,sessions.csv!$D$2:$D$10135,C242,sessions.csv!$E$2:$E$10135,D242)/60000</f>
        <v>286.91590000000002</v>
      </c>
      <c r="H242" s="3">
        <f>IF(E242=0,"",AVERAGEIFS(sessions.csv!$J$2:$J$10135,sessions.csv!$A$2:$A$10135,A242,sessions.csv!$D$2:$D$10135,C242,sessions.csv!$E$2:$E$10135,D242)/1000)</f>
        <v>8.9617692307692298</v>
      </c>
      <c r="I242" s="3">
        <f>IF(F242=0,"",AVERAGEIFS(sessions.csv!$O$2:$O$10135,sessions.csv!$A$2:$A$10135,A242,sessions.csv!$D$2:$D$10135,C242,sessions.csv!$E$2:$E$10135,D242,sessions.csv!$N$2:$N$10135,"RELIABLE"))</f>
        <v>42.153636363636366</v>
      </c>
      <c r="J242" s="3">
        <f>IF(F242=0,"",AVERAGEIFS(sessions.csv!$L$2:$L$10135,sessions.csv!$A$2:$A$10135,A242,sessions.csv!$D$2:$D$10135,C242,sessions.csv!$E$2:$E$10135,D242,sessions.csv!$N$2:$N$10135,"RELIABLE"))</f>
        <v>59.470909090909089</v>
      </c>
    </row>
    <row r="243" spans="1:10" ht="16" customHeight="1" x14ac:dyDescent="0.2">
      <c r="A243" s="2" t="s">
        <v>41</v>
      </c>
      <c r="B243" s="2" t="str">
        <f>INDEX(study_periods.csv!$B$2:$B$51,MATCH(A243,study_periods.csv!$A$2:$A$51,0))</f>
        <v>CONTROL</v>
      </c>
      <c r="C243" s="2">
        <v>1</v>
      </c>
      <c r="D243" s="2">
        <v>4</v>
      </c>
      <c r="E243" s="2">
        <f>COUNTIFS(sessions.csv!$A$2:$A$10135,A243,sessions.csv!$D$2:$D$10135,C243,sessions.csv!$E$2:$E$10135,D243)</f>
        <v>14</v>
      </c>
      <c r="F243" s="2">
        <f>COUNTIFS(sessions.csv!$A$2:$A$10135,A243,sessions.csv!$D$2:$D$10135,C243,sessions.csv!$E$2:$E$10135,D243,sessions.csv!$N$2:$N$10135,"RELIABLE")</f>
        <v>12</v>
      </c>
      <c r="G243" s="3">
        <f>SUMIFS(sessions.csv!$H$2:$H$10135,sessions.csv!$A$2:$A$10135,A243,sessions.csv!$D$2:$D$10135,C243,sessions.csv!$E$2:$E$10135,D243)/60000</f>
        <v>294.51556666666664</v>
      </c>
      <c r="H243" s="3">
        <f>IF(E243=0,"",AVERAGEIFS(sessions.csv!$J$2:$J$10135,sessions.csv!$A$2:$A$10135,A243,sessions.csv!$D$2:$D$10135,C243,sessions.csv!$E$2:$E$10135,D243)/1000)</f>
        <v>8.9415714285714287</v>
      </c>
      <c r="I243" s="3">
        <f>IF(F243=0,"",AVERAGEIFS(sessions.csv!$O$2:$O$10135,sessions.csv!$A$2:$A$10135,A243,sessions.csv!$D$2:$D$10135,C243,sessions.csv!$E$2:$E$10135,D243,sessions.csv!$N$2:$N$10135,"RELIABLE"))</f>
        <v>41.564166666666665</v>
      </c>
      <c r="J243" s="3">
        <f>IF(F243=0,"",AVERAGEIFS(sessions.csv!$L$2:$L$10135,sessions.csv!$A$2:$A$10135,A243,sessions.csv!$D$2:$D$10135,C243,sessions.csv!$E$2:$E$10135,D243,sessions.csv!$N$2:$N$10135,"RELIABLE"))</f>
        <v>58.695833333333333</v>
      </c>
    </row>
    <row r="244" spans="1:10" ht="16" customHeight="1" x14ac:dyDescent="0.2">
      <c r="A244" s="2" t="s">
        <v>41</v>
      </c>
      <c r="B244" s="2" t="str">
        <f>INDEX(study_periods.csv!$B$2:$B$51,MATCH(A244,study_periods.csv!$A$2:$A$51,0))</f>
        <v>CONTROL</v>
      </c>
      <c r="C244" s="2">
        <v>1</v>
      </c>
      <c r="D244" s="2">
        <v>5</v>
      </c>
      <c r="E244" s="2">
        <f>COUNTIFS(sessions.csv!$A$2:$A$10135,A244,sessions.csv!$D$2:$D$10135,C244,sessions.csv!$E$2:$E$10135,D244)</f>
        <v>15</v>
      </c>
      <c r="F244" s="2">
        <f>COUNTIFS(sessions.csv!$A$2:$A$10135,A244,sessions.csv!$D$2:$D$10135,C244,sessions.csv!$E$2:$E$10135,D244,sessions.csv!$N$2:$N$10135,"RELIABLE")</f>
        <v>12</v>
      </c>
      <c r="G244" s="3">
        <f>SUMIFS(sessions.csv!$H$2:$H$10135,sessions.csv!$A$2:$A$10135,A244,sessions.csv!$D$2:$D$10135,C244,sessions.csv!$E$2:$E$10135,D244)/60000</f>
        <v>329.57298333333335</v>
      </c>
      <c r="H244" s="3">
        <f>IF(E244=0,"",AVERAGEIFS(sessions.csv!$J$2:$J$10135,sessions.csv!$A$2:$A$10135,A244,sessions.csv!$D$2:$D$10135,C244,sessions.csv!$E$2:$E$10135,D244)/1000)</f>
        <v>8.6083999999999996</v>
      </c>
      <c r="I244" s="3">
        <f>IF(F244=0,"",AVERAGEIFS(sessions.csv!$O$2:$O$10135,sessions.csv!$A$2:$A$10135,A244,sessions.csv!$D$2:$D$10135,C244,sessions.csv!$E$2:$E$10135,D244,sessions.csv!$N$2:$N$10135,"RELIABLE"))</f>
        <v>40.836666666666673</v>
      </c>
      <c r="J244" s="3">
        <f>IF(F244=0,"",AVERAGEIFS(sessions.csv!$L$2:$L$10135,sessions.csv!$A$2:$A$10135,A244,sessions.csv!$D$2:$D$10135,C244,sessions.csv!$E$2:$E$10135,D244,sessions.csv!$N$2:$N$10135,"RELIABLE"))</f>
        <v>58.675833333333337</v>
      </c>
    </row>
    <row r="245" spans="1:10" ht="16" customHeight="1" x14ac:dyDescent="0.2">
      <c r="A245" s="2" t="s">
        <v>41</v>
      </c>
      <c r="B245" s="2" t="str">
        <f>INDEX(study_periods.csv!$B$2:$B$51,MATCH(A245,study_periods.csv!$A$2:$A$51,0))</f>
        <v>CONTROL</v>
      </c>
      <c r="C245" s="2">
        <v>1</v>
      </c>
      <c r="D245" s="2">
        <v>6</v>
      </c>
      <c r="E245" s="2">
        <f>COUNTIFS(sessions.csv!$A$2:$A$10135,A245,sessions.csv!$D$2:$D$10135,C245,sessions.csv!$E$2:$E$10135,D245)</f>
        <v>15</v>
      </c>
      <c r="F245" s="2">
        <f>COUNTIFS(sessions.csv!$A$2:$A$10135,A245,sessions.csv!$D$2:$D$10135,C245,sessions.csv!$E$2:$E$10135,D245,sessions.csv!$N$2:$N$10135,"RELIABLE")</f>
        <v>15</v>
      </c>
      <c r="G245" s="3">
        <f>SUMIFS(sessions.csv!$H$2:$H$10135,sessions.csv!$A$2:$A$10135,A245,sessions.csv!$D$2:$D$10135,C245,sessions.csv!$E$2:$E$10135,D245)/60000</f>
        <v>324.10611666666665</v>
      </c>
      <c r="H245" s="3">
        <f>IF(E245=0,"",AVERAGEIFS(sessions.csv!$J$2:$J$10135,sessions.csv!$A$2:$A$10135,A245,sessions.csv!$D$2:$D$10135,C245,sessions.csv!$E$2:$E$10135,D245)/1000)</f>
        <v>8.5788666666666664</v>
      </c>
      <c r="I245" s="3">
        <f>IF(F245=0,"",AVERAGEIFS(sessions.csv!$O$2:$O$10135,sessions.csv!$A$2:$A$10135,A245,sessions.csv!$D$2:$D$10135,C245,sessions.csv!$E$2:$E$10135,D245,sessions.csv!$N$2:$N$10135,"RELIABLE"))</f>
        <v>40.198666666666668</v>
      </c>
      <c r="J245" s="3">
        <f>IF(F245=0,"",AVERAGEIFS(sessions.csv!$L$2:$L$10135,sessions.csv!$A$2:$A$10135,A245,sessions.csv!$D$2:$D$10135,C245,sessions.csv!$E$2:$E$10135,D245,sessions.csv!$N$2:$N$10135,"RELIABLE"))</f>
        <v>58.195999999999998</v>
      </c>
    </row>
    <row r="246" spans="1:10" ht="16" customHeight="1" x14ac:dyDescent="0.2">
      <c r="A246" s="2" t="s">
        <v>41</v>
      </c>
      <c r="B246" s="2" t="str">
        <f>INDEX(study_periods.csv!$B$2:$B$51,MATCH(A246,study_periods.csv!$A$2:$A$51,0))</f>
        <v>CONTROL</v>
      </c>
      <c r="C246" s="2">
        <v>1</v>
      </c>
      <c r="D246" s="2">
        <v>7</v>
      </c>
      <c r="E246" s="2">
        <f>COUNTIFS(sessions.csv!$A$2:$A$10135,A246,sessions.csv!$D$2:$D$10135,C246,sessions.csv!$E$2:$E$10135,D246)</f>
        <v>16</v>
      </c>
      <c r="F246" s="2">
        <f>COUNTIFS(sessions.csv!$A$2:$A$10135,A246,sessions.csv!$D$2:$D$10135,C246,sessions.csv!$E$2:$E$10135,D246,sessions.csv!$N$2:$N$10135,"RELIABLE")</f>
        <v>15</v>
      </c>
      <c r="G246" s="3">
        <f>SUMIFS(sessions.csv!$H$2:$H$10135,sessions.csv!$A$2:$A$10135,A246,sessions.csv!$D$2:$D$10135,C246,sessions.csv!$E$2:$E$10135,D246)/60000</f>
        <v>377.18984999999998</v>
      </c>
      <c r="H246" s="3">
        <f>IF(E246=0,"",AVERAGEIFS(sessions.csv!$J$2:$J$10135,sessions.csv!$A$2:$A$10135,A246,sessions.csv!$D$2:$D$10135,C246,sessions.csv!$E$2:$E$10135,D246)/1000)</f>
        <v>9.02</v>
      </c>
      <c r="I246" s="3">
        <f>IF(F246=0,"",AVERAGEIFS(sessions.csv!$O$2:$O$10135,sessions.csv!$A$2:$A$10135,A246,sessions.csv!$D$2:$D$10135,C246,sessions.csv!$E$2:$E$10135,D246,sessions.csv!$N$2:$N$10135,"RELIABLE"))</f>
        <v>41.93333333333333</v>
      </c>
      <c r="J246" s="3">
        <f>IF(F246=0,"",AVERAGEIFS(sessions.csv!$L$2:$L$10135,sessions.csv!$A$2:$A$10135,A246,sessions.csv!$D$2:$D$10135,C246,sessions.csv!$E$2:$E$10135,D246,sessions.csv!$N$2:$N$10135,"RELIABLE"))</f>
        <v>60.638666666666673</v>
      </c>
    </row>
    <row r="247" spans="1:10" ht="16" customHeight="1" x14ac:dyDescent="0.2">
      <c r="A247" s="2" t="s">
        <v>41</v>
      </c>
      <c r="B247" s="2" t="str">
        <f>INDEX(study_periods.csv!$B$2:$B$51,MATCH(A247,study_periods.csv!$A$2:$A$51,0))</f>
        <v>CONTROL</v>
      </c>
      <c r="C247" s="2">
        <v>2</v>
      </c>
      <c r="D247" s="2">
        <v>1</v>
      </c>
      <c r="E247" s="2">
        <f>COUNTIFS(sessions.csv!$A$2:$A$10135,A247,sessions.csv!$D$2:$D$10135,C247,sessions.csv!$E$2:$E$10135,D247)</f>
        <v>14</v>
      </c>
      <c r="F247" s="2">
        <f>COUNTIFS(sessions.csv!$A$2:$A$10135,A247,sessions.csv!$D$2:$D$10135,C247,sessions.csv!$E$2:$E$10135,D247,sessions.csv!$N$2:$N$10135,"RELIABLE")</f>
        <v>14</v>
      </c>
      <c r="G247" s="3">
        <f>SUMIFS(sessions.csv!$H$2:$H$10135,sessions.csv!$A$2:$A$10135,A247,sessions.csv!$D$2:$D$10135,C247,sessions.csv!$E$2:$E$10135,D247)/60000</f>
        <v>275.81635</v>
      </c>
      <c r="H247" s="3">
        <f>IF(E247=0,"",AVERAGEIFS(sessions.csv!$J$2:$J$10135,sessions.csv!$A$2:$A$10135,A247,sessions.csv!$D$2:$D$10135,C247,sessions.csv!$E$2:$E$10135,D247)/1000)</f>
        <v>8.2285714285714295</v>
      </c>
      <c r="I247" s="3">
        <f>IF(F247=0,"",AVERAGEIFS(sessions.csv!$O$2:$O$10135,sessions.csv!$A$2:$A$10135,A247,sessions.csv!$D$2:$D$10135,C247,sessions.csv!$E$2:$E$10135,D247,sessions.csv!$N$2:$N$10135,"RELIABLE"))</f>
        <v>39.427857142857135</v>
      </c>
      <c r="J247" s="3">
        <f>IF(F247=0,"",AVERAGEIFS(sessions.csv!$L$2:$L$10135,sessions.csv!$A$2:$A$10135,A247,sessions.csv!$D$2:$D$10135,C247,sessions.csv!$E$2:$E$10135,D247,sessions.csv!$N$2:$N$10135,"RELIABLE"))</f>
        <v>56.224285714285713</v>
      </c>
    </row>
    <row r="248" spans="1:10" ht="16" customHeight="1" x14ac:dyDescent="0.2">
      <c r="A248" s="2" t="s">
        <v>41</v>
      </c>
      <c r="B248" s="2" t="str">
        <f>INDEX(study_periods.csv!$B$2:$B$51,MATCH(A248,study_periods.csv!$A$2:$A$51,0))</f>
        <v>CONTROL</v>
      </c>
      <c r="C248" s="2">
        <v>2</v>
      </c>
      <c r="D248" s="2">
        <v>2</v>
      </c>
      <c r="E248" s="2">
        <f>COUNTIFS(sessions.csv!$A$2:$A$10135,A248,sessions.csv!$D$2:$D$10135,C248,sessions.csv!$E$2:$E$10135,D248)</f>
        <v>15</v>
      </c>
      <c r="F248" s="2">
        <f>COUNTIFS(sessions.csv!$A$2:$A$10135,A248,sessions.csv!$D$2:$D$10135,C248,sessions.csv!$E$2:$E$10135,D248,sessions.csv!$N$2:$N$10135,"RELIABLE")</f>
        <v>14</v>
      </c>
      <c r="G248" s="3">
        <f>SUMIFS(sessions.csv!$H$2:$H$10135,sessions.csv!$A$2:$A$10135,A248,sessions.csv!$D$2:$D$10135,C248,sessions.csv!$E$2:$E$10135,D248)/60000</f>
        <v>322.06576666666666</v>
      </c>
      <c r="H248" s="3">
        <f>IF(E248=0,"",AVERAGEIFS(sessions.csv!$J$2:$J$10135,sessions.csv!$A$2:$A$10135,A248,sessions.csv!$D$2:$D$10135,C248,sessions.csv!$E$2:$E$10135,D248)/1000)</f>
        <v>8.7864666666666675</v>
      </c>
      <c r="I248" s="3">
        <f>IF(F248=0,"",AVERAGEIFS(sessions.csv!$O$2:$O$10135,sessions.csv!$A$2:$A$10135,A248,sessions.csv!$D$2:$D$10135,C248,sessions.csv!$E$2:$E$10135,D248,sessions.csv!$N$2:$N$10135,"RELIABLE"))</f>
        <v>39.609285714285718</v>
      </c>
      <c r="J248" s="3">
        <f>IF(F248=0,"",AVERAGEIFS(sessions.csv!$L$2:$L$10135,sessions.csv!$A$2:$A$10135,A248,sessions.csv!$D$2:$D$10135,C248,sessions.csv!$E$2:$E$10135,D248,sessions.csv!$N$2:$N$10135,"RELIABLE"))</f>
        <v>58.082857142857144</v>
      </c>
    </row>
    <row r="249" spans="1:10" ht="16" customHeight="1" x14ac:dyDescent="0.2">
      <c r="A249" s="2" t="s">
        <v>41</v>
      </c>
      <c r="B249" s="2" t="str">
        <f>INDEX(study_periods.csv!$B$2:$B$51,MATCH(A249,study_periods.csv!$A$2:$A$51,0))</f>
        <v>CONTROL</v>
      </c>
      <c r="C249" s="2">
        <v>2</v>
      </c>
      <c r="D249" s="2">
        <v>3</v>
      </c>
      <c r="E249" s="2">
        <f>COUNTIFS(sessions.csv!$A$2:$A$10135,A249,sessions.csv!$D$2:$D$10135,C249,sessions.csv!$E$2:$E$10135,D249)</f>
        <v>13</v>
      </c>
      <c r="F249" s="2">
        <f>COUNTIFS(sessions.csv!$A$2:$A$10135,A249,sessions.csv!$D$2:$D$10135,C249,sessions.csv!$E$2:$E$10135,D249,sessions.csv!$N$2:$N$10135,"RELIABLE")</f>
        <v>11</v>
      </c>
      <c r="G249" s="3">
        <f>SUMIFS(sessions.csv!$H$2:$H$10135,sessions.csv!$A$2:$A$10135,A249,sessions.csv!$D$2:$D$10135,C249,sessions.csv!$E$2:$E$10135,D249)/60000</f>
        <v>274.80200000000002</v>
      </c>
      <c r="H249" s="3">
        <f>IF(E249=0,"",AVERAGEIFS(sessions.csv!$J$2:$J$10135,sessions.csv!$A$2:$A$10135,A249,sessions.csv!$D$2:$D$10135,C249,sessions.csv!$E$2:$E$10135,D249)/1000)</f>
        <v>9.0159230769230767</v>
      </c>
      <c r="I249" s="3">
        <f>IF(F249=0,"",AVERAGEIFS(sessions.csv!$O$2:$O$10135,sessions.csv!$A$2:$A$10135,A249,sessions.csv!$D$2:$D$10135,C249,sessions.csv!$E$2:$E$10135,D249,sessions.csv!$N$2:$N$10135,"RELIABLE"))</f>
        <v>39.579090909090908</v>
      </c>
      <c r="J249" s="3">
        <f>IF(F249=0,"",AVERAGEIFS(sessions.csv!$L$2:$L$10135,sessions.csv!$A$2:$A$10135,A249,sessions.csv!$D$2:$D$10135,C249,sessions.csv!$E$2:$E$10135,D249,sessions.csv!$N$2:$N$10135,"RELIABLE"))</f>
        <v>58.298181818181817</v>
      </c>
    </row>
    <row r="250" spans="1:10" ht="16" customHeight="1" x14ac:dyDescent="0.2">
      <c r="A250" s="2" t="s">
        <v>41</v>
      </c>
      <c r="B250" s="2" t="str">
        <f>INDEX(study_periods.csv!$B$2:$B$51,MATCH(A250,study_periods.csv!$A$2:$A$51,0))</f>
        <v>CONTROL</v>
      </c>
      <c r="C250" s="2">
        <v>2</v>
      </c>
      <c r="D250" s="2">
        <v>4</v>
      </c>
      <c r="E250" s="2">
        <f>COUNTIFS(sessions.csv!$A$2:$A$10135,A250,sessions.csv!$D$2:$D$10135,C250,sessions.csv!$E$2:$E$10135,D250)</f>
        <v>14</v>
      </c>
      <c r="F250" s="2">
        <f>COUNTIFS(sessions.csv!$A$2:$A$10135,A250,sessions.csv!$D$2:$D$10135,C250,sessions.csv!$E$2:$E$10135,D250,sessions.csv!$N$2:$N$10135,"RELIABLE")</f>
        <v>14</v>
      </c>
      <c r="G250" s="3">
        <f>SUMIFS(sessions.csv!$H$2:$H$10135,sessions.csv!$A$2:$A$10135,A250,sessions.csv!$D$2:$D$10135,C250,sessions.csv!$E$2:$E$10135,D250)/60000</f>
        <v>269.74889999999999</v>
      </c>
      <c r="H250" s="3">
        <f>IF(E250=0,"",AVERAGEIFS(sessions.csv!$J$2:$J$10135,sessions.csv!$A$2:$A$10135,A250,sessions.csv!$D$2:$D$10135,C250,sessions.csv!$E$2:$E$10135,D250)/1000)</f>
        <v>8.1609999999999996</v>
      </c>
      <c r="I250" s="3">
        <f>IF(F250=0,"",AVERAGEIFS(sessions.csv!$O$2:$O$10135,sessions.csv!$A$2:$A$10135,A250,sessions.csv!$D$2:$D$10135,C250,sessions.csv!$E$2:$E$10135,D250,sessions.csv!$N$2:$N$10135,"RELIABLE"))</f>
        <v>39.391428571428584</v>
      </c>
      <c r="J250" s="3">
        <f>IF(F250=0,"",AVERAGEIFS(sessions.csv!$L$2:$L$10135,sessions.csv!$A$2:$A$10135,A250,sessions.csv!$D$2:$D$10135,C250,sessions.csv!$E$2:$E$10135,D250,sessions.csv!$N$2:$N$10135,"RELIABLE"))</f>
        <v>55.849285714285706</v>
      </c>
    </row>
    <row r="251" spans="1:10" ht="16" customHeight="1" x14ac:dyDescent="0.2">
      <c r="A251" s="2" t="s">
        <v>41</v>
      </c>
      <c r="B251" s="2" t="str">
        <f>INDEX(study_periods.csv!$B$2:$B$51,MATCH(A251,study_periods.csv!$A$2:$A$51,0))</f>
        <v>CONTROL</v>
      </c>
      <c r="C251" s="2">
        <v>2</v>
      </c>
      <c r="D251" s="2">
        <v>5</v>
      </c>
      <c r="E251" s="2">
        <f>COUNTIFS(sessions.csv!$A$2:$A$10135,A251,sessions.csv!$D$2:$D$10135,C251,sessions.csv!$E$2:$E$10135,D251)</f>
        <v>15</v>
      </c>
      <c r="F251" s="2">
        <f>COUNTIFS(sessions.csv!$A$2:$A$10135,A251,sessions.csv!$D$2:$D$10135,C251,sessions.csv!$E$2:$E$10135,D251,sessions.csv!$N$2:$N$10135,"RELIABLE")</f>
        <v>13</v>
      </c>
      <c r="G251" s="3">
        <f>SUMIFS(sessions.csv!$H$2:$H$10135,sessions.csv!$A$2:$A$10135,A251,sessions.csv!$D$2:$D$10135,C251,sessions.csv!$E$2:$E$10135,D251)/60000</f>
        <v>312.14983333333333</v>
      </c>
      <c r="H251" s="3">
        <f>IF(E251=0,"",AVERAGEIFS(sessions.csv!$J$2:$J$10135,sessions.csv!$A$2:$A$10135,A251,sessions.csv!$D$2:$D$10135,C251,sessions.csv!$E$2:$E$10135,D251)/1000)</f>
        <v>8.8415999999999997</v>
      </c>
      <c r="I251" s="3">
        <f>IF(F251=0,"",AVERAGEIFS(sessions.csv!$O$2:$O$10135,sessions.csv!$A$2:$A$10135,A251,sessions.csv!$D$2:$D$10135,C251,sessions.csv!$E$2:$E$10135,D251,sessions.csv!$N$2:$N$10135,"RELIABLE"))</f>
        <v>39.966153846153851</v>
      </c>
      <c r="J251" s="3">
        <f>IF(F251=0,"",AVERAGEIFS(sessions.csv!$L$2:$L$10135,sessions.csv!$A$2:$A$10135,A251,sessions.csv!$D$2:$D$10135,C251,sessions.csv!$E$2:$E$10135,D251,sessions.csv!$N$2:$N$10135,"RELIABLE"))</f>
        <v>57.887692307692305</v>
      </c>
    </row>
    <row r="252" spans="1:10" ht="16" customHeight="1" x14ac:dyDescent="0.2">
      <c r="A252" s="2" t="s">
        <v>41</v>
      </c>
      <c r="B252" s="2" t="str">
        <f>INDEX(study_periods.csv!$B$2:$B$51,MATCH(A252,study_periods.csv!$A$2:$A$51,0))</f>
        <v>CONTROL</v>
      </c>
      <c r="C252" s="2">
        <v>2</v>
      </c>
      <c r="D252" s="2">
        <v>6</v>
      </c>
      <c r="E252" s="2">
        <f>COUNTIFS(sessions.csv!$A$2:$A$10135,A252,sessions.csv!$D$2:$D$10135,C252,sessions.csv!$E$2:$E$10135,D252)</f>
        <v>15</v>
      </c>
      <c r="F252" s="2">
        <f>COUNTIFS(sessions.csv!$A$2:$A$10135,A252,sessions.csv!$D$2:$D$10135,C252,sessions.csv!$E$2:$E$10135,D252,sessions.csv!$N$2:$N$10135,"RELIABLE")</f>
        <v>15</v>
      </c>
      <c r="G252" s="3">
        <f>SUMIFS(sessions.csv!$H$2:$H$10135,sessions.csv!$A$2:$A$10135,A252,sessions.csv!$D$2:$D$10135,C252,sessions.csv!$E$2:$E$10135,D252)/60000</f>
        <v>339.09991666666667</v>
      </c>
      <c r="H252" s="3">
        <f>IF(E252=0,"",AVERAGEIFS(sessions.csv!$J$2:$J$10135,sessions.csv!$A$2:$A$10135,A252,sessions.csv!$D$2:$D$10135,C252,sessions.csv!$E$2:$E$10135,D252)/1000)</f>
        <v>8.5007999999999999</v>
      </c>
      <c r="I252" s="3">
        <f>IF(F252=0,"",AVERAGEIFS(sessions.csv!$O$2:$O$10135,sessions.csv!$A$2:$A$10135,A252,sessions.csv!$D$2:$D$10135,C252,sessions.csv!$E$2:$E$10135,D252,sessions.csv!$N$2:$N$10135,"RELIABLE"))</f>
        <v>39.434666666666672</v>
      </c>
      <c r="J252" s="3">
        <f>IF(F252=0,"",AVERAGEIFS(sessions.csv!$L$2:$L$10135,sessions.csv!$A$2:$A$10135,A252,sessions.csv!$D$2:$D$10135,C252,sessions.csv!$E$2:$E$10135,D252,sessions.csv!$N$2:$N$10135,"RELIABLE"))</f>
        <v>58.426666666666662</v>
      </c>
    </row>
    <row r="253" spans="1:10" ht="16" customHeight="1" x14ac:dyDescent="0.2">
      <c r="A253" s="2" t="s">
        <v>41</v>
      </c>
      <c r="B253" s="2" t="str">
        <f>INDEX(study_periods.csv!$B$2:$B$51,MATCH(A253,study_periods.csv!$A$2:$A$51,0))</f>
        <v>CONTROL</v>
      </c>
      <c r="C253" s="2">
        <v>2</v>
      </c>
      <c r="D253" s="2">
        <v>7</v>
      </c>
      <c r="E253" s="2">
        <f>COUNTIFS(sessions.csv!$A$2:$A$10135,A253,sessions.csv!$D$2:$D$10135,C253,sessions.csv!$E$2:$E$10135,D253)</f>
        <v>16</v>
      </c>
      <c r="F253" s="2">
        <f>COUNTIFS(sessions.csv!$A$2:$A$10135,A253,sessions.csv!$D$2:$D$10135,C253,sessions.csv!$E$2:$E$10135,D253,sessions.csv!$N$2:$N$10135,"RELIABLE")</f>
        <v>15</v>
      </c>
      <c r="G253" s="3">
        <f>SUMIFS(sessions.csv!$H$2:$H$10135,sessions.csv!$A$2:$A$10135,A253,sessions.csv!$D$2:$D$10135,C253,sessions.csv!$E$2:$E$10135,D253)/60000</f>
        <v>362.07423333333332</v>
      </c>
      <c r="H253" s="3">
        <f>IF(E253=0,"",AVERAGEIFS(sessions.csv!$J$2:$J$10135,sessions.csv!$A$2:$A$10135,A253,sessions.csv!$D$2:$D$10135,C253,sessions.csv!$E$2:$E$10135,D253)/1000)</f>
        <v>8.7220624999999998</v>
      </c>
      <c r="I253" s="3">
        <f>IF(F253=0,"",AVERAGEIFS(sessions.csv!$O$2:$O$10135,sessions.csv!$A$2:$A$10135,A253,sessions.csv!$D$2:$D$10135,C253,sessions.csv!$E$2:$E$10135,D253,sessions.csv!$N$2:$N$10135,"RELIABLE"))</f>
        <v>39.974666666666664</v>
      </c>
      <c r="J253" s="3">
        <f>IF(F253=0,"",AVERAGEIFS(sessions.csv!$L$2:$L$10135,sessions.csv!$A$2:$A$10135,A253,sessions.csv!$D$2:$D$10135,C253,sessions.csv!$E$2:$E$10135,D253,sessions.csv!$N$2:$N$10135,"RELIABLE"))</f>
        <v>59.058</v>
      </c>
    </row>
    <row r="254" spans="1:10" ht="32" customHeight="1" x14ac:dyDescent="0.2">
      <c r="A254" s="2" t="s">
        <v>42</v>
      </c>
      <c r="B254" s="2" t="str">
        <f>INDEX(study_periods.csv!$B$2:$B$51,MATCH(A254,study_periods.csv!$A$2:$A$51,0))</f>
        <v>INTERVENTION</v>
      </c>
      <c r="C254" s="2">
        <v>1</v>
      </c>
      <c r="D254" s="2">
        <v>1</v>
      </c>
      <c r="E254" s="2">
        <f>COUNTIFS(sessions.csv!$A$2:$A$10135,A254,sessions.csv!$D$2:$D$10135,C254,sessions.csv!$E$2:$E$10135,D254)</f>
        <v>15</v>
      </c>
      <c r="F254" s="2">
        <f>COUNTIFS(sessions.csv!$A$2:$A$10135,A254,sessions.csv!$D$2:$D$10135,C254,sessions.csv!$E$2:$E$10135,D254,sessions.csv!$N$2:$N$10135,"RELIABLE")</f>
        <v>13</v>
      </c>
      <c r="G254" s="3">
        <f>SUMIFS(sessions.csv!$H$2:$H$10135,sessions.csv!$A$2:$A$10135,A254,sessions.csv!$D$2:$D$10135,C254,sessions.csv!$E$2:$E$10135,D254)/60000</f>
        <v>282.67185000000001</v>
      </c>
      <c r="H254" s="3">
        <f>IF(E254=0,"",AVERAGEIFS(sessions.csv!$J$2:$J$10135,sessions.csv!$A$2:$A$10135,A254,sessions.csv!$D$2:$D$10135,C254,sessions.csv!$E$2:$E$10135,D254)/1000)</f>
        <v>8.2268666666666661</v>
      </c>
      <c r="I254" s="3">
        <f>IF(F254=0,"",AVERAGEIFS(sessions.csv!$O$2:$O$10135,sessions.csv!$A$2:$A$10135,A254,sessions.csv!$D$2:$D$10135,C254,sessions.csv!$E$2:$E$10135,D254,sessions.csv!$N$2:$N$10135,"RELIABLE"))</f>
        <v>38.67307692307692</v>
      </c>
      <c r="J254" s="3">
        <f>IF(F254=0,"",AVERAGEIFS(sessions.csv!$L$2:$L$10135,sessions.csv!$A$2:$A$10135,A254,sessions.csv!$D$2:$D$10135,C254,sessions.csv!$E$2:$E$10135,D254,sessions.csv!$N$2:$N$10135,"RELIABLE"))</f>
        <v>55.481538461538463</v>
      </c>
    </row>
    <row r="255" spans="1:10" ht="32" customHeight="1" x14ac:dyDescent="0.2">
      <c r="A255" s="2" t="s">
        <v>42</v>
      </c>
      <c r="B255" s="2" t="str">
        <f>INDEX(study_periods.csv!$B$2:$B$51,MATCH(A255,study_periods.csv!$A$2:$A$51,0))</f>
        <v>INTERVENTION</v>
      </c>
      <c r="C255" s="2">
        <v>1</v>
      </c>
      <c r="D255" s="2">
        <v>2</v>
      </c>
      <c r="E255" s="2">
        <f>COUNTIFS(sessions.csv!$A$2:$A$10135,A255,sessions.csv!$D$2:$D$10135,C255,sessions.csv!$E$2:$E$10135,D255)</f>
        <v>16</v>
      </c>
      <c r="F255" s="2">
        <f>COUNTIFS(sessions.csv!$A$2:$A$10135,A255,sessions.csv!$D$2:$D$10135,C255,sessions.csv!$E$2:$E$10135,D255,sessions.csv!$N$2:$N$10135,"RELIABLE")</f>
        <v>16</v>
      </c>
      <c r="G255" s="3">
        <f>SUMIFS(sessions.csv!$H$2:$H$10135,sessions.csv!$A$2:$A$10135,A255,sessions.csv!$D$2:$D$10135,C255,sessions.csv!$E$2:$E$10135,D255)/60000</f>
        <v>361.18238333333335</v>
      </c>
      <c r="H255" s="3">
        <f>IF(E255=0,"",AVERAGEIFS(sessions.csv!$J$2:$J$10135,sessions.csv!$A$2:$A$10135,A255,sessions.csv!$D$2:$D$10135,C255,sessions.csv!$E$2:$E$10135,D255)/1000)</f>
        <v>9.4088750000000001</v>
      </c>
      <c r="I255" s="3">
        <f>IF(F255=0,"",AVERAGEIFS(sessions.csv!$O$2:$O$10135,sessions.csv!$A$2:$A$10135,A255,sessions.csv!$D$2:$D$10135,C255,sessions.csv!$E$2:$E$10135,D255,sessions.csv!$N$2:$N$10135,"RELIABLE"))</f>
        <v>42.728749999999998</v>
      </c>
      <c r="J255" s="3">
        <f>IF(F255=0,"",AVERAGEIFS(sessions.csv!$L$2:$L$10135,sessions.csv!$A$2:$A$10135,A255,sessions.csv!$D$2:$D$10135,C255,sessions.csv!$E$2:$E$10135,D255,sessions.csv!$N$2:$N$10135,"RELIABLE"))</f>
        <v>60.868125000000006</v>
      </c>
    </row>
    <row r="256" spans="1:10" ht="32" customHeight="1" x14ac:dyDescent="0.2">
      <c r="A256" s="2" t="s">
        <v>42</v>
      </c>
      <c r="B256" s="2" t="str">
        <f>INDEX(study_periods.csv!$B$2:$B$51,MATCH(A256,study_periods.csv!$A$2:$A$51,0))</f>
        <v>INTERVENTION</v>
      </c>
      <c r="C256" s="2">
        <v>1</v>
      </c>
      <c r="D256" s="2">
        <v>3</v>
      </c>
      <c r="E256" s="2">
        <f>COUNTIFS(sessions.csv!$A$2:$A$10135,A256,sessions.csv!$D$2:$D$10135,C256,sessions.csv!$E$2:$E$10135,D256)</f>
        <v>14</v>
      </c>
      <c r="F256" s="2">
        <f>COUNTIFS(sessions.csv!$A$2:$A$10135,A256,sessions.csv!$D$2:$D$10135,C256,sessions.csv!$E$2:$E$10135,D256,sessions.csv!$N$2:$N$10135,"RELIABLE")</f>
        <v>11</v>
      </c>
      <c r="G256" s="3">
        <f>SUMIFS(sessions.csv!$H$2:$H$10135,sessions.csv!$A$2:$A$10135,A256,sessions.csv!$D$2:$D$10135,C256,sessions.csv!$E$2:$E$10135,D256)/60000</f>
        <v>286.04036666666667</v>
      </c>
      <c r="H256" s="3">
        <f>IF(E256=0,"",AVERAGEIFS(sessions.csv!$J$2:$J$10135,sessions.csv!$A$2:$A$10135,A256,sessions.csv!$D$2:$D$10135,C256,sessions.csv!$E$2:$E$10135,D256)/1000)</f>
        <v>8.6315000000000008</v>
      </c>
      <c r="I256" s="3">
        <f>IF(F256=0,"",AVERAGEIFS(sessions.csv!$O$2:$O$10135,sessions.csv!$A$2:$A$10135,A256,sessions.csv!$D$2:$D$10135,C256,sessions.csv!$E$2:$E$10135,D256,sessions.csv!$N$2:$N$10135,"RELIABLE"))</f>
        <v>42.465454545454548</v>
      </c>
      <c r="J256" s="3">
        <f>IF(F256=0,"",AVERAGEIFS(sessions.csv!$L$2:$L$10135,sessions.csv!$A$2:$A$10135,A256,sessions.csv!$D$2:$D$10135,C256,sessions.csv!$E$2:$E$10135,D256,sessions.csv!$N$2:$N$10135,"RELIABLE"))</f>
        <v>58.765454545454531</v>
      </c>
    </row>
    <row r="257" spans="1:10" ht="32" customHeight="1" x14ac:dyDescent="0.2">
      <c r="A257" s="2" t="s">
        <v>42</v>
      </c>
      <c r="B257" s="2" t="str">
        <f>INDEX(study_periods.csv!$B$2:$B$51,MATCH(A257,study_periods.csv!$A$2:$A$51,0))</f>
        <v>INTERVENTION</v>
      </c>
      <c r="C257" s="2">
        <v>1</v>
      </c>
      <c r="D257" s="2">
        <v>4</v>
      </c>
      <c r="E257" s="2">
        <f>COUNTIFS(sessions.csv!$A$2:$A$10135,A257,sessions.csv!$D$2:$D$10135,C257,sessions.csv!$E$2:$E$10135,D257)</f>
        <v>15</v>
      </c>
      <c r="F257" s="2">
        <f>COUNTIFS(sessions.csv!$A$2:$A$10135,A257,sessions.csv!$D$2:$D$10135,C257,sessions.csv!$E$2:$E$10135,D257,sessions.csv!$N$2:$N$10135,"RELIABLE")</f>
        <v>11</v>
      </c>
      <c r="G257" s="3">
        <f>SUMIFS(sessions.csv!$H$2:$H$10135,sessions.csv!$A$2:$A$10135,A257,sessions.csv!$D$2:$D$10135,C257,sessions.csv!$E$2:$E$10135,D257)/60000</f>
        <v>347.23493333333334</v>
      </c>
      <c r="H257" s="3">
        <f>IF(E257=0,"",AVERAGEIFS(sessions.csv!$J$2:$J$10135,sessions.csv!$A$2:$A$10135,A257,sessions.csv!$D$2:$D$10135,C257,sessions.csv!$E$2:$E$10135,D257)/1000)</f>
        <v>9.528533333333332</v>
      </c>
      <c r="I257" s="3">
        <f>IF(F257=0,"",AVERAGEIFS(sessions.csv!$O$2:$O$10135,sessions.csv!$A$2:$A$10135,A257,sessions.csv!$D$2:$D$10135,C257,sessions.csv!$E$2:$E$10135,D257,sessions.csv!$N$2:$N$10135,"RELIABLE"))</f>
        <v>43.93</v>
      </c>
      <c r="J257" s="3">
        <f>IF(F257=0,"",AVERAGEIFS(sessions.csv!$L$2:$L$10135,sessions.csv!$A$2:$A$10135,A257,sessions.csv!$D$2:$D$10135,C257,sessions.csv!$E$2:$E$10135,D257,sessions.csv!$N$2:$N$10135,"RELIABLE"))</f>
        <v>62.110000000000007</v>
      </c>
    </row>
    <row r="258" spans="1:10" ht="32" customHeight="1" x14ac:dyDescent="0.2">
      <c r="A258" s="2" t="s">
        <v>42</v>
      </c>
      <c r="B258" s="2" t="str">
        <f>INDEX(study_periods.csv!$B$2:$B$51,MATCH(A258,study_periods.csv!$A$2:$A$51,0))</f>
        <v>INTERVENTION</v>
      </c>
      <c r="C258" s="2">
        <v>1</v>
      </c>
      <c r="D258" s="2">
        <v>5</v>
      </c>
      <c r="E258" s="2">
        <f>COUNTIFS(sessions.csv!$A$2:$A$10135,A258,sessions.csv!$D$2:$D$10135,C258,sessions.csv!$E$2:$E$10135,D258)</f>
        <v>16</v>
      </c>
      <c r="F258" s="2">
        <f>COUNTIFS(sessions.csv!$A$2:$A$10135,A258,sessions.csv!$D$2:$D$10135,C258,sessions.csv!$E$2:$E$10135,D258,sessions.csv!$N$2:$N$10135,"RELIABLE")</f>
        <v>16</v>
      </c>
      <c r="G258" s="3">
        <f>SUMIFS(sessions.csv!$H$2:$H$10135,sessions.csv!$A$2:$A$10135,A258,sessions.csv!$D$2:$D$10135,C258,sessions.csv!$E$2:$E$10135,D258)/60000</f>
        <v>323.37268333333333</v>
      </c>
      <c r="H258" s="3">
        <f>IF(E258=0,"",AVERAGEIFS(sessions.csv!$J$2:$J$10135,sessions.csv!$A$2:$A$10135,A258,sessions.csv!$D$2:$D$10135,C258,sessions.csv!$E$2:$E$10135,D258)/1000)</f>
        <v>8.5222499999999997</v>
      </c>
      <c r="I258" s="3">
        <f>IF(F258=0,"",AVERAGEIFS(sessions.csv!$O$2:$O$10135,sessions.csv!$A$2:$A$10135,A258,sessions.csv!$D$2:$D$10135,C258,sessions.csv!$E$2:$E$10135,D258,sessions.csv!$N$2:$N$10135,"RELIABLE"))</f>
        <v>38.666250000000005</v>
      </c>
      <c r="J258" s="3">
        <f>IF(F258=0,"",AVERAGEIFS(sessions.csv!$L$2:$L$10135,sessions.csv!$A$2:$A$10135,A258,sessions.csv!$D$2:$D$10135,C258,sessions.csv!$E$2:$E$10135,D258,sessions.csv!$N$2:$N$10135,"RELIABLE"))</f>
        <v>56.563124999999999</v>
      </c>
    </row>
    <row r="259" spans="1:10" ht="32" customHeight="1" x14ac:dyDescent="0.2">
      <c r="A259" s="2" t="s">
        <v>42</v>
      </c>
      <c r="B259" s="2" t="str">
        <f>INDEX(study_periods.csv!$B$2:$B$51,MATCH(A259,study_periods.csv!$A$2:$A$51,0))</f>
        <v>INTERVENTION</v>
      </c>
      <c r="C259" s="2">
        <v>1</v>
      </c>
      <c r="D259" s="2">
        <v>6</v>
      </c>
      <c r="E259" s="2">
        <f>COUNTIFS(sessions.csv!$A$2:$A$10135,A259,sessions.csv!$D$2:$D$10135,C259,sessions.csv!$E$2:$E$10135,D259)</f>
        <v>16</v>
      </c>
      <c r="F259" s="2">
        <f>COUNTIFS(sessions.csv!$A$2:$A$10135,A259,sessions.csv!$D$2:$D$10135,C259,sessions.csv!$E$2:$E$10135,D259,sessions.csv!$N$2:$N$10135,"RELIABLE")</f>
        <v>15</v>
      </c>
      <c r="G259" s="3">
        <f>SUMIFS(sessions.csv!$H$2:$H$10135,sessions.csv!$A$2:$A$10135,A259,sessions.csv!$D$2:$D$10135,C259,sessions.csv!$E$2:$E$10135,D259)/60000</f>
        <v>353.40206666666666</v>
      </c>
      <c r="H259" s="3">
        <f>IF(E259=0,"",AVERAGEIFS(sessions.csv!$J$2:$J$10135,sessions.csv!$A$2:$A$10135,A259,sessions.csv!$D$2:$D$10135,C259,sessions.csv!$E$2:$E$10135,D259)/1000)</f>
        <v>8.8978125000000006</v>
      </c>
      <c r="I259" s="3">
        <f>IF(F259=0,"",AVERAGEIFS(sessions.csv!$O$2:$O$10135,sessions.csv!$A$2:$A$10135,A259,sessions.csv!$D$2:$D$10135,C259,sessions.csv!$E$2:$E$10135,D259,sessions.csv!$N$2:$N$10135,"RELIABLE"))</f>
        <v>41.472666666666669</v>
      </c>
      <c r="J259" s="3">
        <f>IF(F259=0,"",AVERAGEIFS(sessions.csv!$L$2:$L$10135,sessions.csv!$A$2:$A$10135,A259,sessions.csv!$D$2:$D$10135,C259,sessions.csv!$E$2:$E$10135,D259,sessions.csv!$N$2:$N$10135,"RELIABLE"))</f>
        <v>59.268666666666668</v>
      </c>
    </row>
    <row r="260" spans="1:10" ht="32" customHeight="1" x14ac:dyDescent="0.2">
      <c r="A260" s="2" t="s">
        <v>42</v>
      </c>
      <c r="B260" s="2" t="str">
        <f>INDEX(study_periods.csv!$B$2:$B$51,MATCH(A260,study_periods.csv!$A$2:$A$51,0))</f>
        <v>INTERVENTION</v>
      </c>
      <c r="C260" s="2">
        <v>1</v>
      </c>
      <c r="D260" s="2">
        <v>7</v>
      </c>
      <c r="E260" s="2">
        <f>COUNTIFS(sessions.csv!$A$2:$A$10135,A260,sessions.csv!$D$2:$D$10135,C260,sessions.csv!$E$2:$E$10135,D260)</f>
        <v>17</v>
      </c>
      <c r="F260" s="2">
        <f>COUNTIFS(sessions.csv!$A$2:$A$10135,A260,sessions.csv!$D$2:$D$10135,C260,sessions.csv!$E$2:$E$10135,D260,sessions.csv!$N$2:$N$10135,"RELIABLE")</f>
        <v>13</v>
      </c>
      <c r="G260" s="3">
        <f>SUMIFS(sessions.csv!$H$2:$H$10135,sessions.csv!$A$2:$A$10135,A260,sessions.csv!$D$2:$D$10135,C260,sessions.csv!$E$2:$E$10135,D260)/60000</f>
        <v>395.0224</v>
      </c>
      <c r="H260" s="3">
        <f>IF(E260=0,"",AVERAGEIFS(sessions.csv!$J$2:$J$10135,sessions.csv!$A$2:$A$10135,A260,sessions.csv!$D$2:$D$10135,C260,sessions.csv!$E$2:$E$10135,D260)/1000)</f>
        <v>8.7682941176470592</v>
      </c>
      <c r="I260" s="3">
        <f>IF(F260=0,"",AVERAGEIFS(sessions.csv!$O$2:$O$10135,sessions.csv!$A$2:$A$10135,A260,sessions.csv!$D$2:$D$10135,C260,sessions.csv!$E$2:$E$10135,D260,sessions.csv!$N$2:$N$10135,"RELIABLE"))</f>
        <v>40.780769230769238</v>
      </c>
      <c r="J260" s="3">
        <f>IF(F260=0,"",AVERAGEIFS(sessions.csv!$L$2:$L$10135,sessions.csv!$A$2:$A$10135,A260,sessions.csv!$D$2:$D$10135,C260,sessions.csv!$E$2:$E$10135,D260,sessions.csv!$N$2:$N$10135,"RELIABLE"))</f>
        <v>59.10230769230769</v>
      </c>
    </row>
    <row r="261" spans="1:10" ht="32" customHeight="1" x14ac:dyDescent="0.2">
      <c r="A261" s="2" t="s">
        <v>42</v>
      </c>
      <c r="B261" s="2" t="str">
        <f>INDEX(study_periods.csv!$B$2:$B$51,MATCH(A261,study_periods.csv!$A$2:$A$51,0))</f>
        <v>INTERVENTION</v>
      </c>
      <c r="C261" s="2">
        <v>2</v>
      </c>
      <c r="D261" s="2">
        <v>1</v>
      </c>
      <c r="E261" s="2">
        <f>COUNTIFS(sessions.csv!$A$2:$A$10135,A261,sessions.csv!$D$2:$D$10135,C261,sessions.csv!$E$2:$E$10135,D261)</f>
        <v>13</v>
      </c>
      <c r="F261" s="2">
        <f>COUNTIFS(sessions.csv!$A$2:$A$10135,A261,sessions.csv!$D$2:$D$10135,C261,sessions.csv!$E$2:$E$10135,D261,sessions.csv!$N$2:$N$10135,"RELIABLE")</f>
        <v>12</v>
      </c>
      <c r="G261" s="3">
        <f>SUMIFS(sessions.csv!$H$2:$H$10135,sessions.csv!$A$2:$A$10135,A261,sessions.csv!$D$2:$D$10135,C261,sessions.csv!$E$2:$E$10135,D261)/60000</f>
        <v>213.23015000000001</v>
      </c>
      <c r="H261" s="3">
        <f>IF(E261=0,"",AVERAGEIFS(sessions.csv!$J$2:$J$10135,sessions.csv!$A$2:$A$10135,A261,sessions.csv!$D$2:$D$10135,C261,sessions.csv!$E$2:$E$10135,D261)/1000)</f>
        <v>8.122461538461538</v>
      </c>
      <c r="I261" s="3">
        <f>IF(F261=0,"",AVERAGEIFS(sessions.csv!$O$2:$O$10135,sessions.csv!$A$2:$A$10135,A261,sessions.csv!$D$2:$D$10135,C261,sessions.csv!$E$2:$E$10135,D261,sessions.csv!$N$2:$N$10135,"RELIABLE"))</f>
        <v>35.095833333333339</v>
      </c>
      <c r="J261" s="3">
        <f>IF(F261=0,"",AVERAGEIFS(sessions.csv!$L$2:$L$10135,sessions.csv!$A$2:$A$10135,A261,sessions.csv!$D$2:$D$10135,C261,sessions.csv!$E$2:$E$10135,D261,sessions.csv!$N$2:$N$10135,"RELIABLE"))</f>
        <v>51.930833333333332</v>
      </c>
    </row>
    <row r="262" spans="1:10" ht="32" customHeight="1" x14ac:dyDescent="0.2">
      <c r="A262" s="2" t="s">
        <v>42</v>
      </c>
      <c r="B262" s="2" t="str">
        <f>INDEX(study_periods.csv!$B$2:$B$51,MATCH(A262,study_periods.csv!$A$2:$A$51,0))</f>
        <v>INTERVENTION</v>
      </c>
      <c r="C262" s="2">
        <v>2</v>
      </c>
      <c r="D262" s="2">
        <v>2</v>
      </c>
      <c r="E262" s="2">
        <f>COUNTIFS(sessions.csv!$A$2:$A$10135,A262,sessions.csv!$D$2:$D$10135,C262,sessions.csv!$E$2:$E$10135,D262)</f>
        <v>14</v>
      </c>
      <c r="F262" s="2">
        <f>COUNTIFS(sessions.csv!$A$2:$A$10135,A262,sessions.csv!$D$2:$D$10135,C262,sessions.csv!$E$2:$E$10135,D262,sessions.csv!$N$2:$N$10135,"RELIABLE")</f>
        <v>14</v>
      </c>
      <c r="G262" s="3">
        <f>SUMIFS(sessions.csv!$H$2:$H$10135,sessions.csv!$A$2:$A$10135,A262,sessions.csv!$D$2:$D$10135,C262,sessions.csv!$E$2:$E$10135,D262)/60000</f>
        <v>273.82998333333336</v>
      </c>
      <c r="H262" s="3">
        <f>IF(E262=0,"",AVERAGEIFS(sessions.csv!$J$2:$J$10135,sessions.csv!$A$2:$A$10135,A262,sessions.csv!$D$2:$D$10135,C262,sessions.csv!$E$2:$E$10135,D262)/1000)</f>
        <v>8.4919285714285699</v>
      </c>
      <c r="I262" s="3">
        <f>IF(F262=0,"",AVERAGEIFS(sessions.csv!$O$2:$O$10135,sessions.csv!$A$2:$A$10135,A262,sessions.csv!$D$2:$D$10135,C262,sessions.csv!$E$2:$E$10135,D262,sessions.csv!$N$2:$N$10135,"RELIABLE"))</f>
        <v>34.704999999999998</v>
      </c>
      <c r="J262" s="3">
        <f>IF(F262=0,"",AVERAGEIFS(sessions.csv!$L$2:$L$10135,sessions.csv!$A$2:$A$10135,A262,sessions.csv!$D$2:$D$10135,C262,sessions.csv!$E$2:$E$10135,D262,sessions.csv!$N$2:$N$10135,"RELIABLE"))</f>
        <v>54.402857142857144</v>
      </c>
    </row>
    <row r="263" spans="1:10" ht="32" customHeight="1" x14ac:dyDescent="0.2">
      <c r="A263" s="2" t="s">
        <v>42</v>
      </c>
      <c r="B263" s="2" t="str">
        <f>INDEX(study_periods.csv!$B$2:$B$51,MATCH(A263,study_periods.csv!$A$2:$A$51,0))</f>
        <v>INTERVENTION</v>
      </c>
      <c r="C263" s="2">
        <v>2</v>
      </c>
      <c r="D263" s="2">
        <v>3</v>
      </c>
      <c r="E263" s="2">
        <f>COUNTIFS(sessions.csv!$A$2:$A$10135,A263,sessions.csv!$D$2:$D$10135,C263,sessions.csv!$E$2:$E$10135,D263)</f>
        <v>12</v>
      </c>
      <c r="F263" s="2">
        <f>COUNTIFS(sessions.csv!$A$2:$A$10135,A263,sessions.csv!$D$2:$D$10135,C263,sessions.csv!$E$2:$E$10135,D263,sessions.csv!$N$2:$N$10135,"RELIABLE")</f>
        <v>9</v>
      </c>
      <c r="G263" s="3">
        <f>SUMIFS(sessions.csv!$H$2:$H$10135,sessions.csv!$A$2:$A$10135,A263,sessions.csv!$D$2:$D$10135,C263,sessions.csv!$E$2:$E$10135,D263)/60000</f>
        <v>213.82303333333334</v>
      </c>
      <c r="H263" s="3">
        <f>IF(E263=0,"",AVERAGEIFS(sessions.csv!$J$2:$J$10135,sessions.csv!$A$2:$A$10135,A263,sessions.csv!$D$2:$D$10135,C263,sessions.csv!$E$2:$E$10135,D263)/1000)</f>
        <v>8.5824166666666653</v>
      </c>
      <c r="I263" s="3">
        <f>IF(F263=0,"",AVERAGEIFS(sessions.csv!$O$2:$O$10135,sessions.csv!$A$2:$A$10135,A263,sessions.csv!$D$2:$D$10135,C263,sessions.csv!$E$2:$E$10135,D263,sessions.csv!$N$2:$N$10135,"RELIABLE"))</f>
        <v>35.618888888888897</v>
      </c>
      <c r="J263" s="3">
        <f>IF(F263=0,"",AVERAGEIFS(sessions.csv!$L$2:$L$10135,sessions.csv!$A$2:$A$10135,A263,sessions.csv!$D$2:$D$10135,C263,sessions.csv!$E$2:$E$10135,D263,sessions.csv!$N$2:$N$10135,"RELIABLE"))</f>
        <v>54.122222222222227</v>
      </c>
    </row>
    <row r="264" spans="1:10" ht="32" customHeight="1" x14ac:dyDescent="0.2">
      <c r="A264" s="2" t="s">
        <v>42</v>
      </c>
      <c r="B264" s="2" t="str">
        <f>INDEX(study_periods.csv!$B$2:$B$51,MATCH(A264,study_periods.csv!$A$2:$A$51,0))</f>
        <v>INTERVENTION</v>
      </c>
      <c r="C264" s="2">
        <v>2</v>
      </c>
      <c r="D264" s="2">
        <v>4</v>
      </c>
      <c r="E264" s="2">
        <f>COUNTIFS(sessions.csv!$A$2:$A$10135,A264,sessions.csv!$D$2:$D$10135,C264,sessions.csv!$E$2:$E$10135,D264)</f>
        <v>13</v>
      </c>
      <c r="F264" s="2">
        <f>COUNTIFS(sessions.csv!$A$2:$A$10135,A264,sessions.csv!$D$2:$D$10135,C264,sessions.csv!$E$2:$E$10135,D264,sessions.csv!$N$2:$N$10135,"RELIABLE")</f>
        <v>12</v>
      </c>
      <c r="G264" s="3">
        <f>SUMIFS(sessions.csv!$H$2:$H$10135,sessions.csv!$A$2:$A$10135,A264,sessions.csv!$D$2:$D$10135,C264,sessions.csv!$E$2:$E$10135,D264)/60000</f>
        <v>218.69925000000001</v>
      </c>
      <c r="H264" s="3">
        <f>IF(E264=0,"",AVERAGEIFS(sessions.csv!$J$2:$J$10135,sessions.csv!$A$2:$A$10135,A264,sessions.csv!$D$2:$D$10135,C264,sessions.csv!$E$2:$E$10135,D264)/1000)</f>
        <v>7.8929999999999998</v>
      </c>
      <c r="I264" s="3">
        <f>IF(F264=0,"",AVERAGEIFS(sessions.csv!$O$2:$O$10135,sessions.csv!$A$2:$A$10135,A264,sessions.csv!$D$2:$D$10135,C264,sessions.csv!$E$2:$E$10135,D264,sessions.csv!$N$2:$N$10135,"RELIABLE"))</f>
        <v>34.624166666666667</v>
      </c>
      <c r="J264" s="3">
        <f>IF(F264=0,"",AVERAGEIFS(sessions.csv!$L$2:$L$10135,sessions.csv!$A$2:$A$10135,A264,sessions.csv!$D$2:$D$10135,C264,sessions.csv!$E$2:$E$10135,D264,sessions.csv!$N$2:$N$10135,"RELIABLE"))</f>
        <v>51.850833333333327</v>
      </c>
    </row>
    <row r="265" spans="1:10" ht="32" customHeight="1" x14ac:dyDescent="0.2">
      <c r="A265" s="2" t="s">
        <v>42</v>
      </c>
      <c r="B265" s="2" t="str">
        <f>INDEX(study_periods.csv!$B$2:$B$51,MATCH(A265,study_periods.csv!$A$2:$A$51,0))</f>
        <v>INTERVENTION</v>
      </c>
      <c r="C265" s="2">
        <v>2</v>
      </c>
      <c r="D265" s="2">
        <v>5</v>
      </c>
      <c r="E265" s="2">
        <f>COUNTIFS(sessions.csv!$A$2:$A$10135,A265,sessions.csv!$D$2:$D$10135,C265,sessions.csv!$E$2:$E$10135,D265)</f>
        <v>14</v>
      </c>
      <c r="F265" s="2">
        <f>COUNTIFS(sessions.csv!$A$2:$A$10135,A265,sessions.csv!$D$2:$D$10135,C265,sessions.csv!$E$2:$E$10135,D265,sessions.csv!$N$2:$N$10135,"RELIABLE")</f>
        <v>13</v>
      </c>
      <c r="G265" s="3">
        <f>SUMIFS(sessions.csv!$H$2:$H$10135,sessions.csv!$A$2:$A$10135,A265,sessions.csv!$D$2:$D$10135,C265,sessions.csv!$E$2:$E$10135,D265)/60000</f>
        <v>219.96440000000001</v>
      </c>
      <c r="H265" s="3">
        <f>IF(E265=0,"",AVERAGEIFS(sessions.csv!$J$2:$J$10135,sessions.csv!$A$2:$A$10135,A265,sessions.csv!$D$2:$D$10135,C265,sessions.csv!$E$2:$E$10135,D265)/1000)</f>
        <v>7.6154999999999999</v>
      </c>
      <c r="I265" s="3">
        <f>IF(F265=0,"",AVERAGEIFS(sessions.csv!$O$2:$O$10135,sessions.csv!$A$2:$A$10135,A265,sessions.csv!$D$2:$D$10135,C265,sessions.csv!$E$2:$E$10135,D265,sessions.csv!$N$2:$N$10135,"RELIABLE"))</f>
        <v>33.680769230769229</v>
      </c>
      <c r="J265" s="3">
        <f>IF(F265=0,"",AVERAGEIFS(sessions.csv!$L$2:$L$10135,sessions.csv!$A$2:$A$10135,A265,sessions.csv!$D$2:$D$10135,C265,sessions.csv!$E$2:$E$10135,D265,sessions.csv!$N$2:$N$10135,"RELIABLE"))</f>
        <v>50.379999999999995</v>
      </c>
    </row>
    <row r="266" spans="1:10" ht="32" customHeight="1" x14ac:dyDescent="0.2">
      <c r="A266" s="2" t="s">
        <v>42</v>
      </c>
      <c r="B266" s="2" t="str">
        <f>INDEX(study_periods.csv!$B$2:$B$51,MATCH(A266,study_periods.csv!$A$2:$A$51,0))</f>
        <v>INTERVENTION</v>
      </c>
      <c r="C266" s="2">
        <v>2</v>
      </c>
      <c r="D266" s="2">
        <v>6</v>
      </c>
      <c r="E266" s="2">
        <f>COUNTIFS(sessions.csv!$A$2:$A$10135,A266,sessions.csv!$D$2:$D$10135,C266,sessions.csv!$E$2:$E$10135,D266)</f>
        <v>14</v>
      </c>
      <c r="F266" s="2">
        <f>COUNTIFS(sessions.csv!$A$2:$A$10135,A266,sessions.csv!$D$2:$D$10135,C266,sessions.csv!$E$2:$E$10135,D266,sessions.csv!$N$2:$N$10135,"RELIABLE")</f>
        <v>14</v>
      </c>
      <c r="G266" s="3">
        <f>SUMIFS(sessions.csv!$H$2:$H$10135,sessions.csv!$A$2:$A$10135,A266,sessions.csv!$D$2:$D$10135,C266,sessions.csv!$E$2:$E$10135,D266)/60000</f>
        <v>278.31689999999998</v>
      </c>
      <c r="H266" s="3">
        <f>IF(E266=0,"",AVERAGEIFS(sessions.csv!$J$2:$J$10135,sessions.csv!$A$2:$A$10135,A266,sessions.csv!$D$2:$D$10135,C266,sessions.csv!$E$2:$E$10135,D266)/1000)</f>
        <v>8.3133571428571429</v>
      </c>
      <c r="I266" s="3">
        <f>IF(F266=0,"",AVERAGEIFS(sessions.csv!$O$2:$O$10135,sessions.csv!$A$2:$A$10135,A266,sessions.csv!$D$2:$D$10135,C266,sessions.csv!$E$2:$E$10135,D266,sessions.csv!$N$2:$N$10135,"RELIABLE"))</f>
        <v>36.680714285714281</v>
      </c>
      <c r="J266" s="3">
        <f>IF(F266=0,"",AVERAGEIFS(sessions.csv!$L$2:$L$10135,sessions.csv!$A$2:$A$10135,A266,sessions.csv!$D$2:$D$10135,C266,sessions.csv!$E$2:$E$10135,D266,sessions.csv!$N$2:$N$10135,"RELIABLE"))</f>
        <v>55.255714285714298</v>
      </c>
    </row>
    <row r="267" spans="1:10" ht="32" customHeight="1" x14ac:dyDescent="0.2">
      <c r="A267" s="2" t="s">
        <v>42</v>
      </c>
      <c r="B267" s="2" t="str">
        <f>INDEX(study_periods.csv!$B$2:$B$51,MATCH(A267,study_periods.csv!$A$2:$A$51,0))</f>
        <v>INTERVENTION</v>
      </c>
      <c r="C267" s="2">
        <v>2</v>
      </c>
      <c r="D267" s="2">
        <v>7</v>
      </c>
      <c r="E267" s="2">
        <f>COUNTIFS(sessions.csv!$A$2:$A$10135,A267,sessions.csv!$D$2:$D$10135,C267,sessions.csv!$E$2:$E$10135,D267)</f>
        <v>15</v>
      </c>
      <c r="F267" s="2">
        <f>COUNTIFS(sessions.csv!$A$2:$A$10135,A267,sessions.csv!$D$2:$D$10135,C267,sessions.csv!$E$2:$E$10135,D267,sessions.csv!$N$2:$N$10135,"RELIABLE")</f>
        <v>13</v>
      </c>
      <c r="G267" s="3">
        <f>SUMIFS(sessions.csv!$H$2:$H$10135,sessions.csv!$A$2:$A$10135,A267,sessions.csv!$D$2:$D$10135,C267,sessions.csv!$E$2:$E$10135,D267)/60000</f>
        <v>288.67290000000003</v>
      </c>
      <c r="H267" s="3">
        <f>IF(E267=0,"",AVERAGEIFS(sessions.csv!$J$2:$J$10135,sessions.csv!$A$2:$A$10135,A267,sessions.csv!$D$2:$D$10135,C267,sessions.csv!$E$2:$E$10135,D267)/1000)</f>
        <v>8.1447333333333329</v>
      </c>
      <c r="I267" s="3">
        <f>IF(F267=0,"",AVERAGEIFS(sessions.csv!$O$2:$O$10135,sessions.csv!$A$2:$A$10135,A267,sessions.csv!$D$2:$D$10135,C267,sessions.csv!$E$2:$E$10135,D267,sessions.csv!$N$2:$N$10135,"RELIABLE"))</f>
        <v>34.115384615384613</v>
      </c>
      <c r="J267" s="3">
        <f>IF(F267=0,"",AVERAGEIFS(sessions.csv!$L$2:$L$10135,sessions.csv!$A$2:$A$10135,A267,sessions.csv!$D$2:$D$10135,C267,sessions.csv!$E$2:$E$10135,D267,sessions.csv!$N$2:$N$10135,"RELIABLE"))</f>
        <v>53.087692307692308</v>
      </c>
    </row>
    <row r="268" spans="1:10" ht="16" customHeight="1" x14ac:dyDescent="0.2">
      <c r="A268" s="2" t="s">
        <v>43</v>
      </c>
      <c r="B268" s="2" t="str">
        <f>INDEX(study_periods.csv!$B$2:$B$51,MATCH(A268,study_periods.csv!$A$2:$A$51,0))</f>
        <v>CONTROL</v>
      </c>
      <c r="C268" s="2">
        <v>1</v>
      </c>
      <c r="D268" s="2">
        <v>1</v>
      </c>
      <c r="E268" s="2">
        <f>COUNTIFS(sessions.csv!$A$2:$A$10135,A268,sessions.csv!$D$2:$D$10135,C268,sessions.csv!$E$2:$E$10135,D268)</f>
        <v>11</v>
      </c>
      <c r="F268" s="2">
        <f>COUNTIFS(sessions.csv!$A$2:$A$10135,A268,sessions.csv!$D$2:$D$10135,C268,sessions.csv!$E$2:$E$10135,D268,sessions.csv!$N$2:$N$10135,"RELIABLE")</f>
        <v>9</v>
      </c>
      <c r="G268" s="3">
        <f>SUMIFS(sessions.csv!$H$2:$H$10135,sessions.csv!$A$2:$A$10135,A268,sessions.csv!$D$2:$D$10135,C268,sessions.csv!$E$2:$E$10135,D268)/60000</f>
        <v>209.39803333333333</v>
      </c>
      <c r="H268" s="3">
        <f>IF(E268=0,"",AVERAGEIFS(sessions.csv!$J$2:$J$10135,sessions.csv!$A$2:$A$10135,A268,sessions.csv!$D$2:$D$10135,C268,sessions.csv!$E$2:$E$10135,D268)/1000)</f>
        <v>8.0447272727272736</v>
      </c>
      <c r="I268" s="3">
        <f>IF(F268=0,"",AVERAGEIFS(sessions.csv!$O$2:$O$10135,sessions.csv!$A$2:$A$10135,A268,sessions.csv!$D$2:$D$10135,C268,sessions.csv!$E$2:$E$10135,D268,sessions.csv!$N$2:$N$10135,"RELIABLE"))</f>
        <v>37.395555555555553</v>
      </c>
      <c r="J268" s="3">
        <f>IF(F268=0,"",AVERAGEIFS(sessions.csv!$L$2:$L$10135,sessions.csv!$A$2:$A$10135,A268,sessions.csv!$D$2:$D$10135,C268,sessions.csv!$E$2:$E$10135,D268,sessions.csv!$N$2:$N$10135,"RELIABLE"))</f>
        <v>54.852222222222217</v>
      </c>
    </row>
    <row r="269" spans="1:10" ht="16" customHeight="1" x14ac:dyDescent="0.2">
      <c r="A269" s="2" t="s">
        <v>43</v>
      </c>
      <c r="B269" s="2" t="str">
        <f>INDEX(study_periods.csv!$B$2:$B$51,MATCH(A269,study_periods.csv!$A$2:$A$51,0))</f>
        <v>CONTROL</v>
      </c>
      <c r="C269" s="2">
        <v>1</v>
      </c>
      <c r="D269" s="2">
        <v>2</v>
      </c>
      <c r="E269" s="2">
        <f>COUNTIFS(sessions.csv!$A$2:$A$10135,A269,sessions.csv!$D$2:$D$10135,C269,sessions.csv!$E$2:$E$10135,D269)</f>
        <v>12</v>
      </c>
      <c r="F269" s="2">
        <f>COUNTIFS(sessions.csv!$A$2:$A$10135,A269,sessions.csv!$D$2:$D$10135,C269,sessions.csv!$E$2:$E$10135,D269,sessions.csv!$N$2:$N$10135,"RELIABLE")</f>
        <v>7</v>
      </c>
      <c r="G269" s="3">
        <f>SUMIFS(sessions.csv!$H$2:$H$10135,sessions.csv!$A$2:$A$10135,A269,sessions.csv!$D$2:$D$10135,C269,sessions.csv!$E$2:$E$10135,D269)/60000</f>
        <v>278.0299</v>
      </c>
      <c r="H269" s="3">
        <f>IF(E269=0,"",AVERAGEIFS(sessions.csv!$J$2:$J$10135,sessions.csv!$A$2:$A$10135,A269,sessions.csv!$D$2:$D$10135,C269,sessions.csv!$E$2:$E$10135,D269)/1000)</f>
        <v>9.2768333333333342</v>
      </c>
      <c r="I269" s="3">
        <f>IF(F269=0,"",AVERAGEIFS(sessions.csv!$O$2:$O$10135,sessions.csv!$A$2:$A$10135,A269,sessions.csv!$D$2:$D$10135,C269,sessions.csv!$E$2:$E$10135,D269,sessions.csv!$N$2:$N$10135,"RELIABLE"))</f>
        <v>41.122857142857136</v>
      </c>
      <c r="J269" s="3">
        <f>IF(F269=0,"",AVERAGEIFS(sessions.csv!$L$2:$L$10135,sessions.csv!$A$2:$A$10135,A269,sessions.csv!$D$2:$D$10135,C269,sessions.csv!$E$2:$E$10135,D269,sessions.csv!$N$2:$N$10135,"RELIABLE"))</f>
        <v>60.802857142857142</v>
      </c>
    </row>
    <row r="270" spans="1:10" ht="16" customHeight="1" x14ac:dyDescent="0.2">
      <c r="A270" s="2" t="s">
        <v>43</v>
      </c>
      <c r="B270" s="2" t="str">
        <f>INDEX(study_periods.csv!$B$2:$B$51,MATCH(A270,study_periods.csv!$A$2:$A$51,0))</f>
        <v>CONTROL</v>
      </c>
      <c r="C270" s="2">
        <v>1</v>
      </c>
      <c r="D270" s="2">
        <v>3</v>
      </c>
      <c r="E270" s="2">
        <f>COUNTIFS(sessions.csv!$A$2:$A$10135,A270,sessions.csv!$D$2:$D$10135,C270,sessions.csv!$E$2:$E$10135,D270)</f>
        <v>10</v>
      </c>
      <c r="F270" s="2">
        <f>COUNTIFS(sessions.csv!$A$2:$A$10135,A270,sessions.csv!$D$2:$D$10135,C270,sessions.csv!$E$2:$E$10135,D270,sessions.csv!$N$2:$N$10135,"RELIABLE")</f>
        <v>8</v>
      </c>
      <c r="G270" s="3">
        <f>SUMIFS(sessions.csv!$H$2:$H$10135,sessions.csv!$A$2:$A$10135,A270,sessions.csv!$D$2:$D$10135,C270,sessions.csv!$E$2:$E$10135,D270)/60000</f>
        <v>182.07628333333332</v>
      </c>
      <c r="H270" s="3">
        <f>IF(E270=0,"",AVERAGEIFS(sessions.csv!$J$2:$J$10135,sessions.csv!$A$2:$A$10135,A270,sessions.csv!$D$2:$D$10135,C270,sessions.csv!$E$2:$E$10135,D270)/1000)</f>
        <v>8.2927999999999997</v>
      </c>
      <c r="I270" s="3">
        <f>IF(F270=0,"",AVERAGEIFS(sessions.csv!$O$2:$O$10135,sessions.csv!$A$2:$A$10135,A270,sessions.csv!$D$2:$D$10135,C270,sessions.csv!$E$2:$E$10135,D270,sessions.csv!$N$2:$N$10135,"RELIABLE"))</f>
        <v>41.872499999999995</v>
      </c>
      <c r="J270" s="3">
        <f>IF(F270=0,"",AVERAGEIFS(sessions.csv!$L$2:$L$10135,sessions.csv!$A$2:$A$10135,A270,sessions.csv!$D$2:$D$10135,C270,sessions.csv!$E$2:$E$10135,D270,sessions.csv!$N$2:$N$10135,"RELIABLE"))</f>
        <v>56.636249999999997</v>
      </c>
    </row>
    <row r="271" spans="1:10" ht="16" customHeight="1" x14ac:dyDescent="0.2">
      <c r="A271" s="2" t="s">
        <v>43</v>
      </c>
      <c r="B271" s="2" t="str">
        <f>INDEX(study_periods.csv!$B$2:$B$51,MATCH(A271,study_periods.csv!$A$2:$A$51,0))</f>
        <v>CONTROL</v>
      </c>
      <c r="C271" s="2">
        <v>1</v>
      </c>
      <c r="D271" s="2">
        <v>4</v>
      </c>
      <c r="E271" s="2">
        <f>COUNTIFS(sessions.csv!$A$2:$A$10135,A271,sessions.csv!$D$2:$D$10135,C271,sessions.csv!$E$2:$E$10135,D271)</f>
        <v>11</v>
      </c>
      <c r="F271" s="2">
        <f>COUNTIFS(sessions.csv!$A$2:$A$10135,A271,sessions.csv!$D$2:$D$10135,C271,sessions.csv!$E$2:$E$10135,D271,sessions.csv!$N$2:$N$10135,"RELIABLE")</f>
        <v>8</v>
      </c>
      <c r="G271" s="3">
        <f>SUMIFS(sessions.csv!$H$2:$H$10135,sessions.csv!$A$2:$A$10135,A271,sessions.csv!$D$2:$D$10135,C271,sessions.csv!$E$2:$E$10135,D271)/60000</f>
        <v>227.67706666666666</v>
      </c>
      <c r="H271" s="3">
        <f>IF(E271=0,"",AVERAGEIFS(sessions.csv!$J$2:$J$10135,sessions.csv!$A$2:$A$10135,A271,sessions.csv!$D$2:$D$10135,C271,sessions.csv!$E$2:$E$10135,D271)/1000)</f>
        <v>8.8008181818181814</v>
      </c>
      <c r="I271" s="3">
        <f>IF(F271=0,"",AVERAGEIFS(sessions.csv!$O$2:$O$10135,sessions.csv!$A$2:$A$10135,A271,sessions.csv!$D$2:$D$10135,C271,sessions.csv!$E$2:$E$10135,D271,sessions.csv!$N$2:$N$10135,"RELIABLE"))</f>
        <v>38.295000000000002</v>
      </c>
      <c r="J271" s="3">
        <f>IF(F271=0,"",AVERAGEIFS(sessions.csv!$L$2:$L$10135,sessions.csv!$A$2:$A$10135,A271,sessions.csv!$D$2:$D$10135,C271,sessions.csv!$E$2:$E$10135,D271,sessions.csv!$N$2:$N$10135,"RELIABLE"))</f>
        <v>57.008749999999992</v>
      </c>
    </row>
    <row r="272" spans="1:10" ht="16" customHeight="1" x14ac:dyDescent="0.2">
      <c r="A272" s="2" t="s">
        <v>43</v>
      </c>
      <c r="B272" s="2" t="str">
        <f>INDEX(study_periods.csv!$B$2:$B$51,MATCH(A272,study_periods.csv!$A$2:$A$51,0))</f>
        <v>CONTROL</v>
      </c>
      <c r="C272" s="2">
        <v>1</v>
      </c>
      <c r="D272" s="2">
        <v>5</v>
      </c>
      <c r="E272" s="2">
        <f>COUNTIFS(sessions.csv!$A$2:$A$10135,A272,sessions.csv!$D$2:$D$10135,C272,sessions.csv!$E$2:$E$10135,D272)</f>
        <v>12</v>
      </c>
      <c r="F272" s="2">
        <f>COUNTIFS(sessions.csv!$A$2:$A$10135,A272,sessions.csv!$D$2:$D$10135,C272,sessions.csv!$E$2:$E$10135,D272,sessions.csv!$N$2:$N$10135,"RELIABLE")</f>
        <v>9</v>
      </c>
      <c r="G272" s="3">
        <f>SUMIFS(sessions.csv!$H$2:$H$10135,sessions.csv!$A$2:$A$10135,A272,sessions.csv!$D$2:$D$10135,C272,sessions.csv!$E$2:$E$10135,D272)/60000</f>
        <v>266.13568333333336</v>
      </c>
      <c r="H272" s="3">
        <f>IF(E272=0,"",AVERAGEIFS(sessions.csv!$J$2:$J$10135,sessions.csv!$A$2:$A$10135,A272,sessions.csv!$D$2:$D$10135,C272,sessions.csv!$E$2:$E$10135,D272)/1000)</f>
        <v>9.2684999999999995</v>
      </c>
      <c r="I272" s="3">
        <f>IF(F272=0,"",AVERAGEIFS(sessions.csv!$O$2:$O$10135,sessions.csv!$A$2:$A$10135,A272,sessions.csv!$D$2:$D$10135,C272,sessions.csv!$E$2:$E$10135,D272,sessions.csv!$N$2:$N$10135,"RELIABLE"))</f>
        <v>39.796666666666667</v>
      </c>
      <c r="J272" s="3">
        <f>IF(F272=0,"",AVERAGEIFS(sessions.csv!$L$2:$L$10135,sessions.csv!$A$2:$A$10135,A272,sessions.csv!$D$2:$D$10135,C272,sessions.csv!$E$2:$E$10135,D272,sessions.csv!$N$2:$N$10135,"RELIABLE"))</f>
        <v>58.958888888888886</v>
      </c>
    </row>
    <row r="273" spans="1:10" ht="16" customHeight="1" x14ac:dyDescent="0.2">
      <c r="A273" s="2" t="s">
        <v>43</v>
      </c>
      <c r="B273" s="2" t="str">
        <f>INDEX(study_periods.csv!$B$2:$B$51,MATCH(A273,study_periods.csv!$A$2:$A$51,0))</f>
        <v>CONTROL</v>
      </c>
      <c r="C273" s="2">
        <v>1</v>
      </c>
      <c r="D273" s="2">
        <v>6</v>
      </c>
      <c r="E273" s="2">
        <f>COUNTIFS(sessions.csv!$A$2:$A$10135,A273,sessions.csv!$D$2:$D$10135,C273,sessions.csv!$E$2:$E$10135,D273)</f>
        <v>12</v>
      </c>
      <c r="F273" s="2">
        <f>COUNTIFS(sessions.csv!$A$2:$A$10135,A273,sessions.csv!$D$2:$D$10135,C273,sessions.csv!$E$2:$E$10135,D273,sessions.csv!$N$2:$N$10135,"RELIABLE")</f>
        <v>6</v>
      </c>
      <c r="G273" s="3">
        <f>SUMIFS(sessions.csv!$H$2:$H$10135,sessions.csv!$A$2:$A$10135,A273,sessions.csv!$D$2:$D$10135,C273,sessions.csv!$E$2:$E$10135,D273)/60000</f>
        <v>276.08423333333332</v>
      </c>
      <c r="H273" s="3">
        <f>IF(E273=0,"",AVERAGEIFS(sessions.csv!$J$2:$J$10135,sessions.csv!$A$2:$A$10135,A273,sessions.csv!$D$2:$D$10135,C273,sessions.csv!$E$2:$E$10135,D273)/1000)</f>
        <v>8.2592499999999998</v>
      </c>
      <c r="I273" s="3">
        <f>IF(F273=0,"",AVERAGEIFS(sessions.csv!$O$2:$O$10135,sessions.csv!$A$2:$A$10135,A273,sessions.csv!$D$2:$D$10135,C273,sessions.csv!$E$2:$E$10135,D273,sessions.csv!$N$2:$N$10135,"RELIABLE"))</f>
        <v>37.763333333333328</v>
      </c>
      <c r="J273" s="3">
        <f>IF(F273=0,"",AVERAGEIFS(sessions.csv!$L$2:$L$10135,sessions.csv!$A$2:$A$10135,A273,sessions.csv!$D$2:$D$10135,C273,sessions.csv!$E$2:$E$10135,D273,sessions.csv!$N$2:$N$10135,"RELIABLE"))</f>
        <v>56.951666666666675</v>
      </c>
    </row>
    <row r="274" spans="1:10" ht="16" customHeight="1" x14ac:dyDescent="0.2">
      <c r="A274" s="2" t="s">
        <v>43</v>
      </c>
      <c r="B274" s="2" t="str">
        <f>INDEX(study_periods.csv!$B$2:$B$51,MATCH(A274,study_periods.csv!$A$2:$A$51,0))</f>
        <v>CONTROL</v>
      </c>
      <c r="C274" s="2">
        <v>1</v>
      </c>
      <c r="D274" s="2">
        <v>7</v>
      </c>
      <c r="E274" s="2">
        <f>COUNTIFS(sessions.csv!$A$2:$A$10135,A274,sessions.csv!$D$2:$D$10135,C274,sessions.csv!$E$2:$E$10135,D274)</f>
        <v>13</v>
      </c>
      <c r="F274" s="2">
        <f>COUNTIFS(sessions.csv!$A$2:$A$10135,A274,sessions.csv!$D$2:$D$10135,C274,sessions.csv!$E$2:$E$10135,D274,sessions.csv!$N$2:$N$10135,"RELIABLE")</f>
        <v>12</v>
      </c>
      <c r="G274" s="3">
        <f>SUMIFS(sessions.csv!$H$2:$H$10135,sessions.csv!$A$2:$A$10135,A274,sessions.csv!$D$2:$D$10135,C274,sessions.csv!$E$2:$E$10135,D274)/60000</f>
        <v>305.72146666666669</v>
      </c>
      <c r="H274" s="3">
        <f>IF(E274=0,"",AVERAGEIFS(sessions.csv!$J$2:$J$10135,sessions.csv!$A$2:$A$10135,A274,sessions.csv!$D$2:$D$10135,C274,sessions.csv!$E$2:$E$10135,D274)/1000)</f>
        <v>8.4029230769230754</v>
      </c>
      <c r="I274" s="3">
        <f>IF(F274=0,"",AVERAGEIFS(sessions.csv!$O$2:$O$10135,sessions.csv!$A$2:$A$10135,A274,sessions.csv!$D$2:$D$10135,C274,sessions.csv!$E$2:$E$10135,D274,sessions.csv!$N$2:$N$10135,"RELIABLE"))</f>
        <v>38.522500000000001</v>
      </c>
      <c r="J274" s="3">
        <f>IF(F274=0,"",AVERAGEIFS(sessions.csv!$L$2:$L$10135,sessions.csv!$A$2:$A$10135,A274,sessions.csv!$D$2:$D$10135,C274,sessions.csv!$E$2:$E$10135,D274,sessions.csv!$N$2:$N$10135,"RELIABLE"))</f>
        <v>58.726666666666667</v>
      </c>
    </row>
    <row r="275" spans="1:10" ht="16" customHeight="1" x14ac:dyDescent="0.2">
      <c r="A275" s="2" t="s">
        <v>43</v>
      </c>
      <c r="B275" s="2" t="str">
        <f>INDEX(study_periods.csv!$B$2:$B$51,MATCH(A275,study_periods.csv!$A$2:$A$51,0))</f>
        <v>CONTROL</v>
      </c>
      <c r="C275" s="2">
        <v>2</v>
      </c>
      <c r="D275" s="2">
        <v>1</v>
      </c>
      <c r="E275" s="2">
        <f>COUNTIFS(sessions.csv!$A$2:$A$10135,A275,sessions.csv!$D$2:$D$10135,C275,sessions.csv!$E$2:$E$10135,D275)</f>
        <v>10</v>
      </c>
      <c r="F275" s="2">
        <f>COUNTIFS(sessions.csv!$A$2:$A$10135,A275,sessions.csv!$D$2:$D$10135,C275,sessions.csv!$E$2:$E$10135,D275,sessions.csv!$N$2:$N$10135,"RELIABLE")</f>
        <v>10</v>
      </c>
      <c r="G275" s="3">
        <f>SUMIFS(sessions.csv!$H$2:$H$10135,sessions.csv!$A$2:$A$10135,A275,sessions.csv!$D$2:$D$10135,C275,sessions.csv!$E$2:$E$10135,D275)/60000</f>
        <v>203.58703333333332</v>
      </c>
      <c r="H275" s="3">
        <f>IF(E275=0,"",AVERAGEIFS(sessions.csv!$J$2:$J$10135,sessions.csv!$A$2:$A$10135,A275,sessions.csv!$D$2:$D$10135,C275,sessions.csv!$E$2:$E$10135,D275)/1000)</f>
        <v>9.226700000000001</v>
      </c>
      <c r="I275" s="3">
        <f>IF(F275=0,"",AVERAGEIFS(sessions.csv!$O$2:$O$10135,sessions.csv!$A$2:$A$10135,A275,sessions.csv!$D$2:$D$10135,C275,sessions.csv!$E$2:$E$10135,D275,sessions.csv!$N$2:$N$10135,"RELIABLE"))</f>
        <v>40.698</v>
      </c>
      <c r="J275" s="3">
        <f>IF(F275=0,"",AVERAGEIFS(sessions.csv!$L$2:$L$10135,sessions.csv!$A$2:$A$10135,A275,sessions.csv!$D$2:$D$10135,C275,sessions.csv!$E$2:$E$10135,D275,sessions.csv!$N$2:$N$10135,"RELIABLE"))</f>
        <v>58.343999999999994</v>
      </c>
    </row>
    <row r="276" spans="1:10" ht="16" customHeight="1" x14ac:dyDescent="0.2">
      <c r="A276" s="2" t="s">
        <v>43</v>
      </c>
      <c r="B276" s="2" t="str">
        <f>INDEX(study_periods.csv!$B$2:$B$51,MATCH(A276,study_periods.csv!$A$2:$A$51,0))</f>
        <v>CONTROL</v>
      </c>
      <c r="C276" s="2">
        <v>2</v>
      </c>
      <c r="D276" s="2">
        <v>2</v>
      </c>
      <c r="E276" s="2">
        <f>COUNTIFS(sessions.csv!$A$2:$A$10135,A276,sessions.csv!$D$2:$D$10135,C276,sessions.csv!$E$2:$E$10135,D276)</f>
        <v>11</v>
      </c>
      <c r="F276" s="2">
        <f>COUNTIFS(sessions.csv!$A$2:$A$10135,A276,sessions.csv!$D$2:$D$10135,C276,sessions.csv!$E$2:$E$10135,D276,sessions.csv!$N$2:$N$10135,"RELIABLE")</f>
        <v>11</v>
      </c>
      <c r="G276" s="3">
        <f>SUMIFS(sessions.csv!$H$2:$H$10135,sessions.csv!$A$2:$A$10135,A276,sessions.csv!$D$2:$D$10135,C276,sessions.csv!$E$2:$E$10135,D276)/60000</f>
        <v>223.61301666666665</v>
      </c>
      <c r="H276" s="3">
        <f>IF(E276=0,"",AVERAGEIFS(sessions.csv!$J$2:$J$10135,sessions.csv!$A$2:$A$10135,A276,sessions.csv!$D$2:$D$10135,C276,sessions.csv!$E$2:$E$10135,D276)/1000)</f>
        <v>8.4903636363636359</v>
      </c>
      <c r="I276" s="3">
        <f>IF(F276=0,"",AVERAGEIFS(sessions.csv!$O$2:$O$10135,sessions.csv!$A$2:$A$10135,A276,sessions.csv!$D$2:$D$10135,C276,sessions.csv!$E$2:$E$10135,D276,sessions.csv!$N$2:$N$10135,"RELIABLE"))</f>
        <v>38.686363636363637</v>
      </c>
      <c r="J276" s="3">
        <f>IF(F276=0,"",AVERAGEIFS(sessions.csv!$L$2:$L$10135,sessions.csv!$A$2:$A$10135,A276,sessions.csv!$D$2:$D$10135,C276,sessions.csv!$E$2:$E$10135,D276,sessions.csv!$N$2:$N$10135,"RELIABLE"))</f>
        <v>56.613636363636367</v>
      </c>
    </row>
    <row r="277" spans="1:10" ht="16" customHeight="1" x14ac:dyDescent="0.2">
      <c r="A277" s="2" t="s">
        <v>43</v>
      </c>
      <c r="B277" s="2" t="str">
        <f>INDEX(study_periods.csv!$B$2:$B$51,MATCH(A277,study_periods.csv!$A$2:$A$51,0))</f>
        <v>CONTROL</v>
      </c>
      <c r="C277" s="2">
        <v>2</v>
      </c>
      <c r="D277" s="2">
        <v>3</v>
      </c>
      <c r="E277" s="2">
        <f>COUNTIFS(sessions.csv!$A$2:$A$10135,A277,sessions.csv!$D$2:$D$10135,C277,sessions.csv!$E$2:$E$10135,D277)</f>
        <v>10</v>
      </c>
      <c r="F277" s="2">
        <f>COUNTIFS(sessions.csv!$A$2:$A$10135,A277,sessions.csv!$D$2:$D$10135,C277,sessions.csv!$E$2:$E$10135,D277,sessions.csv!$N$2:$N$10135,"RELIABLE")</f>
        <v>7</v>
      </c>
      <c r="G277" s="3">
        <f>SUMIFS(sessions.csv!$H$2:$H$10135,sessions.csv!$A$2:$A$10135,A277,sessions.csv!$D$2:$D$10135,C277,sessions.csv!$E$2:$E$10135,D277)/60000</f>
        <v>212.69901666666667</v>
      </c>
      <c r="H277" s="3">
        <f>IF(E277=0,"",AVERAGEIFS(sessions.csv!$J$2:$J$10135,sessions.csv!$A$2:$A$10135,A277,sessions.csv!$D$2:$D$10135,C277,sessions.csv!$E$2:$E$10135,D277)/1000)</f>
        <v>9.1606000000000005</v>
      </c>
      <c r="I277" s="3">
        <f>IF(F277=0,"",AVERAGEIFS(sessions.csv!$O$2:$O$10135,sessions.csv!$A$2:$A$10135,A277,sessions.csv!$D$2:$D$10135,C277,sessions.csv!$E$2:$E$10135,D277,sessions.csv!$N$2:$N$10135,"RELIABLE"))</f>
        <v>40.261428571428567</v>
      </c>
      <c r="J277" s="3">
        <f>IF(F277=0,"",AVERAGEIFS(sessions.csv!$L$2:$L$10135,sessions.csv!$A$2:$A$10135,A277,sessions.csv!$D$2:$D$10135,C277,sessions.csv!$E$2:$E$10135,D277,sessions.csv!$N$2:$N$10135,"RELIABLE"))</f>
        <v>58.234285714285711</v>
      </c>
    </row>
    <row r="278" spans="1:10" ht="16" customHeight="1" x14ac:dyDescent="0.2">
      <c r="A278" s="2" t="s">
        <v>43</v>
      </c>
      <c r="B278" s="2" t="str">
        <f>INDEX(study_periods.csv!$B$2:$B$51,MATCH(A278,study_periods.csv!$A$2:$A$51,0))</f>
        <v>CONTROL</v>
      </c>
      <c r="C278" s="2">
        <v>2</v>
      </c>
      <c r="D278" s="2">
        <v>4</v>
      </c>
      <c r="E278" s="2">
        <f>COUNTIFS(sessions.csv!$A$2:$A$10135,A278,sessions.csv!$D$2:$D$10135,C278,sessions.csv!$E$2:$E$10135,D278)</f>
        <v>10</v>
      </c>
      <c r="F278" s="2">
        <f>COUNTIFS(sessions.csv!$A$2:$A$10135,A278,sessions.csv!$D$2:$D$10135,C278,sessions.csv!$E$2:$E$10135,D278,sessions.csv!$N$2:$N$10135,"RELIABLE")</f>
        <v>9</v>
      </c>
      <c r="G278" s="3">
        <f>SUMIFS(sessions.csv!$H$2:$H$10135,sessions.csv!$A$2:$A$10135,A278,sessions.csv!$D$2:$D$10135,C278,sessions.csv!$E$2:$E$10135,D278)/60000</f>
        <v>207.01413333333332</v>
      </c>
      <c r="H278" s="3">
        <f>IF(E278=0,"",AVERAGEIFS(sessions.csv!$J$2:$J$10135,sessions.csv!$A$2:$A$10135,A278,sessions.csv!$D$2:$D$10135,C278,sessions.csv!$E$2:$E$10135,D278)/1000)</f>
        <v>8.5217000000000009</v>
      </c>
      <c r="I278" s="3">
        <f>IF(F278=0,"",AVERAGEIFS(sessions.csv!$O$2:$O$10135,sessions.csv!$A$2:$A$10135,A278,sessions.csv!$D$2:$D$10135,C278,sessions.csv!$E$2:$E$10135,D278,sessions.csv!$N$2:$N$10135,"RELIABLE"))</f>
        <v>38.974444444444444</v>
      </c>
      <c r="J278" s="3">
        <f>IF(F278=0,"",AVERAGEIFS(sessions.csv!$L$2:$L$10135,sessions.csv!$A$2:$A$10135,A278,sessions.csv!$D$2:$D$10135,C278,sessions.csv!$E$2:$E$10135,D278,sessions.csv!$N$2:$N$10135,"RELIABLE"))</f>
        <v>56.927777777777777</v>
      </c>
    </row>
    <row r="279" spans="1:10" ht="16" customHeight="1" x14ac:dyDescent="0.2">
      <c r="A279" s="2" t="s">
        <v>43</v>
      </c>
      <c r="B279" s="2" t="str">
        <f>INDEX(study_periods.csv!$B$2:$B$51,MATCH(A279,study_periods.csv!$A$2:$A$51,0))</f>
        <v>CONTROL</v>
      </c>
      <c r="C279" s="2">
        <v>2</v>
      </c>
      <c r="D279" s="2">
        <v>5</v>
      </c>
      <c r="E279" s="2">
        <f>COUNTIFS(sessions.csv!$A$2:$A$10135,A279,sessions.csv!$D$2:$D$10135,C279,sessions.csv!$E$2:$E$10135,D279)</f>
        <v>11</v>
      </c>
      <c r="F279" s="2">
        <f>COUNTIFS(sessions.csv!$A$2:$A$10135,A279,sessions.csv!$D$2:$D$10135,C279,sessions.csv!$E$2:$E$10135,D279,sessions.csv!$N$2:$N$10135,"RELIABLE")</f>
        <v>9</v>
      </c>
      <c r="G279" s="3">
        <f>SUMIFS(sessions.csv!$H$2:$H$10135,sessions.csv!$A$2:$A$10135,A279,sessions.csv!$D$2:$D$10135,C279,sessions.csv!$E$2:$E$10135,D279)/60000</f>
        <v>230.09558333333334</v>
      </c>
      <c r="H279" s="3">
        <f>IF(E279=0,"",AVERAGEIFS(sessions.csv!$J$2:$J$10135,sessions.csv!$A$2:$A$10135,A279,sessions.csv!$D$2:$D$10135,C279,sessions.csv!$E$2:$E$10135,D279)/1000)</f>
        <v>8.5308181818181819</v>
      </c>
      <c r="I279" s="3">
        <f>IF(F279=0,"",AVERAGEIFS(sessions.csv!$O$2:$O$10135,sessions.csv!$A$2:$A$10135,A279,sessions.csv!$D$2:$D$10135,C279,sessions.csv!$E$2:$E$10135,D279,sessions.csv!$N$2:$N$10135,"RELIABLE"))</f>
        <v>38.198888888888888</v>
      </c>
      <c r="J279" s="3">
        <f>IF(F279=0,"",AVERAGEIFS(sessions.csv!$L$2:$L$10135,sessions.csv!$A$2:$A$10135,A279,sessions.csv!$D$2:$D$10135,C279,sessions.csv!$E$2:$E$10135,D279,sessions.csv!$N$2:$N$10135,"RELIABLE"))</f>
        <v>56.843333333333334</v>
      </c>
    </row>
    <row r="280" spans="1:10" ht="16" customHeight="1" x14ac:dyDescent="0.2">
      <c r="A280" s="2" t="s">
        <v>43</v>
      </c>
      <c r="B280" s="2" t="str">
        <f>INDEX(study_periods.csv!$B$2:$B$51,MATCH(A280,study_periods.csv!$A$2:$A$51,0))</f>
        <v>CONTROL</v>
      </c>
      <c r="C280" s="2">
        <v>2</v>
      </c>
      <c r="D280" s="2">
        <v>6</v>
      </c>
      <c r="E280" s="2">
        <f>COUNTIFS(sessions.csv!$A$2:$A$10135,A280,sessions.csv!$D$2:$D$10135,C280,sessions.csv!$E$2:$E$10135,D280)</f>
        <v>11</v>
      </c>
      <c r="F280" s="2">
        <f>COUNTIFS(sessions.csv!$A$2:$A$10135,A280,sessions.csv!$D$2:$D$10135,C280,sessions.csv!$E$2:$E$10135,D280,sessions.csv!$N$2:$N$10135,"RELIABLE")</f>
        <v>9</v>
      </c>
      <c r="G280" s="3">
        <f>SUMIFS(sessions.csv!$H$2:$H$10135,sessions.csv!$A$2:$A$10135,A280,sessions.csv!$D$2:$D$10135,C280,sessions.csv!$E$2:$E$10135,D280)/60000</f>
        <v>243.7475</v>
      </c>
      <c r="H280" s="3">
        <f>IF(E280=0,"",AVERAGEIFS(sessions.csv!$J$2:$J$10135,sessions.csv!$A$2:$A$10135,A280,sessions.csv!$D$2:$D$10135,C280,sessions.csv!$E$2:$E$10135,D280)/1000)</f>
        <v>8.6977272727272723</v>
      </c>
      <c r="I280" s="3">
        <f>IF(F280=0,"",AVERAGEIFS(sessions.csv!$O$2:$O$10135,sessions.csv!$A$2:$A$10135,A280,sessions.csv!$D$2:$D$10135,C280,sessions.csv!$E$2:$E$10135,D280,sessions.csv!$N$2:$N$10135,"RELIABLE"))</f>
        <v>38.977777777777781</v>
      </c>
      <c r="J280" s="3">
        <f>IF(F280=0,"",AVERAGEIFS(sessions.csv!$L$2:$L$10135,sessions.csv!$A$2:$A$10135,A280,sessions.csv!$D$2:$D$10135,C280,sessions.csv!$E$2:$E$10135,D280,sessions.csv!$N$2:$N$10135,"RELIABLE"))</f>
        <v>57.906666666666666</v>
      </c>
    </row>
    <row r="281" spans="1:10" ht="16" customHeight="1" x14ac:dyDescent="0.2">
      <c r="A281" s="2" t="s">
        <v>43</v>
      </c>
      <c r="B281" s="2" t="str">
        <f>INDEX(study_periods.csv!$B$2:$B$51,MATCH(A281,study_periods.csv!$A$2:$A$51,0))</f>
        <v>CONTROL</v>
      </c>
      <c r="C281" s="2">
        <v>2</v>
      </c>
      <c r="D281" s="2">
        <v>7</v>
      </c>
      <c r="E281" s="2">
        <f>COUNTIFS(sessions.csv!$A$2:$A$10135,A281,sessions.csv!$D$2:$D$10135,C281,sessions.csv!$E$2:$E$10135,D281)</f>
        <v>12</v>
      </c>
      <c r="F281" s="2">
        <f>COUNTIFS(sessions.csv!$A$2:$A$10135,A281,sessions.csv!$D$2:$D$10135,C281,sessions.csv!$E$2:$E$10135,D281,sessions.csv!$N$2:$N$10135,"RELIABLE")</f>
        <v>12</v>
      </c>
      <c r="G281" s="3">
        <f>SUMIFS(sessions.csv!$H$2:$H$10135,sessions.csv!$A$2:$A$10135,A281,sessions.csv!$D$2:$D$10135,C281,sessions.csv!$E$2:$E$10135,D281)/60000</f>
        <v>259.54066666666665</v>
      </c>
      <c r="H281" s="3">
        <f>IF(E281=0,"",AVERAGEIFS(sessions.csv!$J$2:$J$10135,sessions.csv!$A$2:$A$10135,A281,sessions.csv!$D$2:$D$10135,C281,sessions.csv!$E$2:$E$10135,D281)/1000)</f>
        <v>8.2543333333333333</v>
      </c>
      <c r="I281" s="3">
        <f>IF(F281=0,"",AVERAGEIFS(sessions.csv!$O$2:$O$10135,sessions.csv!$A$2:$A$10135,A281,sessions.csv!$D$2:$D$10135,C281,sessions.csv!$E$2:$E$10135,D281,sessions.csv!$N$2:$N$10135,"RELIABLE"))</f>
        <v>38.778333333333336</v>
      </c>
      <c r="J281" s="3">
        <f>IF(F281=0,"",AVERAGEIFS(sessions.csv!$L$2:$L$10135,sessions.csv!$A$2:$A$10135,A281,sessions.csv!$D$2:$D$10135,C281,sessions.csv!$E$2:$E$10135,D281,sessions.csv!$N$2:$N$10135,"RELIABLE"))</f>
        <v>57.225000000000001</v>
      </c>
    </row>
    <row r="282" spans="1:10" ht="32" customHeight="1" x14ac:dyDescent="0.2">
      <c r="A282" s="2" t="s">
        <v>44</v>
      </c>
      <c r="B282" s="2" t="str">
        <f>INDEX(study_periods.csv!$B$2:$B$51,MATCH(A282,study_periods.csv!$A$2:$A$51,0))</f>
        <v>INTERVENTION</v>
      </c>
      <c r="C282" s="2">
        <v>1</v>
      </c>
      <c r="D282" s="2">
        <v>1</v>
      </c>
      <c r="E282" s="2">
        <f>COUNTIFS(sessions.csv!$A$2:$A$10135,A282,sessions.csv!$D$2:$D$10135,C282,sessions.csv!$E$2:$E$10135,D282)</f>
        <v>12</v>
      </c>
      <c r="F282" s="2">
        <f>COUNTIFS(sessions.csv!$A$2:$A$10135,A282,sessions.csv!$D$2:$D$10135,C282,sessions.csv!$E$2:$E$10135,D282,sessions.csv!$N$2:$N$10135,"RELIABLE")</f>
        <v>11</v>
      </c>
      <c r="G282" s="3">
        <f>SUMIFS(sessions.csv!$H$2:$H$10135,sessions.csv!$A$2:$A$10135,A282,sessions.csv!$D$2:$D$10135,C282,sessions.csv!$E$2:$E$10135,D282)/60000</f>
        <v>263.08215000000001</v>
      </c>
      <c r="H282" s="3">
        <f>IF(E282=0,"",AVERAGEIFS(sessions.csv!$J$2:$J$10135,sessions.csv!$A$2:$A$10135,A282,sessions.csv!$D$2:$D$10135,C282,sessions.csv!$E$2:$E$10135,D282)/1000)</f>
        <v>8.8780000000000001</v>
      </c>
      <c r="I282" s="3">
        <f>IF(F282=0,"",AVERAGEIFS(sessions.csv!$O$2:$O$10135,sessions.csv!$A$2:$A$10135,A282,sessions.csv!$D$2:$D$10135,C282,sessions.csv!$E$2:$E$10135,D282,sessions.csv!$N$2:$N$10135,"RELIABLE"))</f>
        <v>39.944545454545455</v>
      </c>
      <c r="J282" s="3">
        <f>IF(F282=0,"",AVERAGEIFS(sessions.csv!$L$2:$L$10135,sessions.csv!$A$2:$A$10135,A282,sessions.csv!$D$2:$D$10135,C282,sessions.csv!$E$2:$E$10135,D282,sessions.csv!$N$2:$N$10135,"RELIABLE"))</f>
        <v>58.75090909090909</v>
      </c>
    </row>
    <row r="283" spans="1:10" ht="32" customHeight="1" x14ac:dyDescent="0.2">
      <c r="A283" s="2" t="s">
        <v>44</v>
      </c>
      <c r="B283" s="2" t="str">
        <f>INDEX(study_periods.csv!$B$2:$B$51,MATCH(A283,study_periods.csv!$A$2:$A$51,0))</f>
        <v>INTERVENTION</v>
      </c>
      <c r="C283" s="2">
        <v>1</v>
      </c>
      <c r="D283" s="2">
        <v>2</v>
      </c>
      <c r="E283" s="2">
        <f>COUNTIFS(sessions.csv!$A$2:$A$10135,A283,sessions.csv!$D$2:$D$10135,C283,sessions.csv!$E$2:$E$10135,D283)</f>
        <v>13</v>
      </c>
      <c r="F283" s="2">
        <f>COUNTIFS(sessions.csv!$A$2:$A$10135,A283,sessions.csv!$D$2:$D$10135,C283,sessions.csv!$E$2:$E$10135,D283,sessions.csv!$N$2:$N$10135,"RELIABLE")</f>
        <v>12</v>
      </c>
      <c r="G283" s="3">
        <f>SUMIFS(sessions.csv!$H$2:$H$10135,sessions.csv!$A$2:$A$10135,A283,sessions.csv!$D$2:$D$10135,C283,sessions.csv!$E$2:$E$10135,D283)/60000</f>
        <v>278.74783333333335</v>
      </c>
      <c r="H283" s="3">
        <f>IF(E283=0,"",AVERAGEIFS(sessions.csv!$J$2:$J$10135,sessions.csv!$A$2:$A$10135,A283,sessions.csv!$D$2:$D$10135,C283,sessions.csv!$E$2:$E$10135,D283)/1000)</f>
        <v>9.0613076923076914</v>
      </c>
      <c r="I283" s="3">
        <f>IF(F283=0,"",AVERAGEIFS(sessions.csv!$O$2:$O$10135,sessions.csv!$A$2:$A$10135,A283,sessions.csv!$D$2:$D$10135,C283,sessions.csv!$E$2:$E$10135,D283,sessions.csv!$N$2:$N$10135,"RELIABLE"))</f>
        <v>41.417499999999997</v>
      </c>
      <c r="J283" s="3">
        <f>IF(F283=0,"",AVERAGEIFS(sessions.csv!$L$2:$L$10135,sessions.csv!$A$2:$A$10135,A283,sessions.csv!$D$2:$D$10135,C283,sessions.csv!$E$2:$E$10135,D283,sessions.csv!$N$2:$N$10135,"RELIABLE"))</f>
        <v>59.610833333333325</v>
      </c>
    </row>
    <row r="284" spans="1:10" ht="32" customHeight="1" x14ac:dyDescent="0.2">
      <c r="A284" s="2" t="s">
        <v>44</v>
      </c>
      <c r="B284" s="2" t="str">
        <f>INDEX(study_periods.csv!$B$2:$B$51,MATCH(A284,study_periods.csv!$A$2:$A$51,0))</f>
        <v>INTERVENTION</v>
      </c>
      <c r="C284" s="2">
        <v>1</v>
      </c>
      <c r="D284" s="2">
        <v>3</v>
      </c>
      <c r="E284" s="2">
        <f>COUNTIFS(sessions.csv!$A$2:$A$10135,A284,sessions.csv!$D$2:$D$10135,C284,sessions.csv!$E$2:$E$10135,D284)</f>
        <v>11</v>
      </c>
      <c r="F284" s="2">
        <f>COUNTIFS(sessions.csv!$A$2:$A$10135,A284,sessions.csv!$D$2:$D$10135,C284,sessions.csv!$E$2:$E$10135,D284,sessions.csv!$N$2:$N$10135,"RELIABLE")</f>
        <v>11</v>
      </c>
      <c r="G284" s="3">
        <f>SUMIFS(sessions.csv!$H$2:$H$10135,sessions.csv!$A$2:$A$10135,A284,sessions.csv!$D$2:$D$10135,C284,sessions.csv!$E$2:$E$10135,D284)/60000</f>
        <v>221.45961666666668</v>
      </c>
      <c r="H284" s="3">
        <f>IF(E284=0,"",AVERAGEIFS(sessions.csv!$J$2:$J$10135,sessions.csv!$A$2:$A$10135,A284,sessions.csv!$D$2:$D$10135,C284,sessions.csv!$E$2:$E$10135,D284)/1000)</f>
        <v>8.4419090909090908</v>
      </c>
      <c r="I284" s="3">
        <f>IF(F284=0,"",AVERAGEIFS(sessions.csv!$O$2:$O$10135,sessions.csv!$A$2:$A$10135,A284,sessions.csv!$D$2:$D$10135,C284,sessions.csv!$E$2:$E$10135,D284,sessions.csv!$N$2:$N$10135,"RELIABLE"))</f>
        <v>40.283636363636361</v>
      </c>
      <c r="J284" s="3">
        <f>IF(F284=0,"",AVERAGEIFS(sessions.csv!$L$2:$L$10135,sessions.csv!$A$2:$A$10135,A284,sessions.csv!$D$2:$D$10135,C284,sessions.csv!$E$2:$E$10135,D284,sessions.csv!$N$2:$N$10135,"RELIABLE"))</f>
        <v>57.117272727272727</v>
      </c>
    </row>
    <row r="285" spans="1:10" ht="32" customHeight="1" x14ac:dyDescent="0.2">
      <c r="A285" s="2" t="s">
        <v>44</v>
      </c>
      <c r="B285" s="2" t="str">
        <f>INDEX(study_periods.csv!$B$2:$B$51,MATCH(A285,study_periods.csv!$A$2:$A$51,0))</f>
        <v>INTERVENTION</v>
      </c>
      <c r="C285" s="2">
        <v>1</v>
      </c>
      <c r="D285" s="2">
        <v>4</v>
      </c>
      <c r="E285" s="2">
        <f>COUNTIFS(sessions.csv!$A$2:$A$10135,A285,sessions.csv!$D$2:$D$10135,C285,sessions.csv!$E$2:$E$10135,D285)</f>
        <v>12</v>
      </c>
      <c r="F285" s="2">
        <f>COUNTIFS(sessions.csv!$A$2:$A$10135,A285,sessions.csv!$D$2:$D$10135,C285,sessions.csv!$E$2:$E$10135,D285,sessions.csv!$N$2:$N$10135,"RELIABLE")</f>
        <v>10</v>
      </c>
      <c r="G285" s="3">
        <f>SUMIFS(sessions.csv!$H$2:$H$10135,sessions.csv!$A$2:$A$10135,A285,sessions.csv!$D$2:$D$10135,C285,sessions.csv!$E$2:$E$10135,D285)/60000</f>
        <v>222.63473333333334</v>
      </c>
      <c r="H285" s="3">
        <f>IF(E285=0,"",AVERAGEIFS(sessions.csv!$J$2:$J$10135,sessions.csv!$A$2:$A$10135,A285,sessions.csv!$D$2:$D$10135,C285,sessions.csv!$E$2:$E$10135,D285)/1000)</f>
        <v>7.7750833333333329</v>
      </c>
      <c r="I285" s="3">
        <f>IF(F285=0,"",AVERAGEIFS(sessions.csv!$O$2:$O$10135,sessions.csv!$A$2:$A$10135,A285,sessions.csv!$D$2:$D$10135,C285,sessions.csv!$E$2:$E$10135,D285,sessions.csv!$N$2:$N$10135,"RELIABLE"))</f>
        <v>38.904999999999994</v>
      </c>
      <c r="J285" s="3">
        <f>IF(F285=0,"",AVERAGEIFS(sessions.csv!$L$2:$L$10135,sessions.csv!$A$2:$A$10135,A285,sessions.csv!$D$2:$D$10135,C285,sessions.csv!$E$2:$E$10135,D285,sessions.csv!$N$2:$N$10135,"RELIABLE"))</f>
        <v>54.521000000000001</v>
      </c>
    </row>
    <row r="286" spans="1:10" ht="32" customHeight="1" x14ac:dyDescent="0.2">
      <c r="A286" s="2" t="s">
        <v>44</v>
      </c>
      <c r="B286" s="2" t="str">
        <f>INDEX(study_periods.csv!$B$2:$B$51,MATCH(A286,study_periods.csv!$A$2:$A$51,0))</f>
        <v>INTERVENTION</v>
      </c>
      <c r="C286" s="2">
        <v>1</v>
      </c>
      <c r="D286" s="2">
        <v>5</v>
      </c>
      <c r="E286" s="2">
        <f>COUNTIFS(sessions.csv!$A$2:$A$10135,A286,sessions.csv!$D$2:$D$10135,C286,sessions.csv!$E$2:$E$10135,D286)</f>
        <v>13</v>
      </c>
      <c r="F286" s="2">
        <f>COUNTIFS(sessions.csv!$A$2:$A$10135,A286,sessions.csv!$D$2:$D$10135,C286,sessions.csv!$E$2:$E$10135,D286,sessions.csv!$N$2:$N$10135,"RELIABLE")</f>
        <v>11</v>
      </c>
      <c r="G286" s="3">
        <f>SUMIFS(sessions.csv!$H$2:$H$10135,sessions.csv!$A$2:$A$10135,A286,sessions.csv!$D$2:$D$10135,C286,sessions.csv!$E$2:$E$10135,D286)/60000</f>
        <v>281.33949999999999</v>
      </c>
      <c r="H286" s="3">
        <f>IF(E286=0,"",AVERAGEIFS(sessions.csv!$J$2:$J$10135,sessions.csv!$A$2:$A$10135,A286,sessions.csv!$D$2:$D$10135,C286,sessions.csv!$E$2:$E$10135,D286)/1000)</f>
        <v>8.73</v>
      </c>
      <c r="I286" s="3">
        <f>IF(F286=0,"",AVERAGEIFS(sessions.csv!$O$2:$O$10135,sessions.csv!$A$2:$A$10135,A286,sessions.csv!$D$2:$D$10135,C286,sessions.csv!$E$2:$E$10135,D286,sessions.csv!$N$2:$N$10135,"RELIABLE"))</f>
        <v>40.24454545454546</v>
      </c>
      <c r="J286" s="3">
        <f>IF(F286=0,"",AVERAGEIFS(sessions.csv!$L$2:$L$10135,sessions.csv!$A$2:$A$10135,A286,sessions.csv!$D$2:$D$10135,C286,sessions.csv!$E$2:$E$10135,D286,sessions.csv!$N$2:$N$10135,"RELIABLE"))</f>
        <v>57.662727272727267</v>
      </c>
    </row>
    <row r="287" spans="1:10" ht="32" customHeight="1" x14ac:dyDescent="0.2">
      <c r="A287" s="2" t="s">
        <v>44</v>
      </c>
      <c r="B287" s="2" t="str">
        <f>INDEX(study_periods.csv!$B$2:$B$51,MATCH(A287,study_periods.csv!$A$2:$A$51,0))</f>
        <v>INTERVENTION</v>
      </c>
      <c r="C287" s="2">
        <v>1</v>
      </c>
      <c r="D287" s="2">
        <v>6</v>
      </c>
      <c r="E287" s="2">
        <f>COUNTIFS(sessions.csv!$A$2:$A$10135,A287,sessions.csv!$D$2:$D$10135,C287,sessions.csv!$E$2:$E$10135,D287)</f>
        <v>13</v>
      </c>
      <c r="F287" s="2">
        <f>COUNTIFS(sessions.csv!$A$2:$A$10135,A287,sessions.csv!$D$2:$D$10135,C287,sessions.csv!$E$2:$E$10135,D287,sessions.csv!$N$2:$N$10135,"RELIABLE")</f>
        <v>13</v>
      </c>
      <c r="G287" s="3">
        <f>SUMIFS(sessions.csv!$H$2:$H$10135,sessions.csv!$A$2:$A$10135,A287,sessions.csv!$D$2:$D$10135,C287,sessions.csv!$E$2:$E$10135,D287)/60000</f>
        <v>305.65733333333333</v>
      </c>
      <c r="H287" s="3">
        <f>IF(E287=0,"",AVERAGEIFS(sessions.csv!$J$2:$J$10135,sessions.csv!$A$2:$A$10135,A287,sessions.csv!$D$2:$D$10135,C287,sessions.csv!$E$2:$E$10135,D287)/1000)</f>
        <v>8.6474615384615383</v>
      </c>
      <c r="I287" s="3">
        <f>IF(F287=0,"",AVERAGEIFS(sessions.csv!$O$2:$O$10135,sessions.csv!$A$2:$A$10135,A287,sessions.csv!$D$2:$D$10135,C287,sessions.csv!$E$2:$E$10135,D287,sessions.csv!$N$2:$N$10135,"RELIABLE"))</f>
        <v>42.274615384615387</v>
      </c>
      <c r="J287" s="3">
        <f>IF(F287=0,"",AVERAGEIFS(sessions.csv!$L$2:$L$10135,sessions.csv!$A$2:$A$10135,A287,sessions.csv!$D$2:$D$10135,C287,sessions.csv!$E$2:$E$10135,D287,sessions.csv!$N$2:$N$10135,"RELIABLE"))</f>
        <v>60.405384615384612</v>
      </c>
    </row>
    <row r="288" spans="1:10" ht="32" customHeight="1" x14ac:dyDescent="0.2">
      <c r="A288" s="2" t="s">
        <v>44</v>
      </c>
      <c r="B288" s="2" t="str">
        <f>INDEX(study_periods.csv!$B$2:$B$51,MATCH(A288,study_periods.csv!$A$2:$A$51,0))</f>
        <v>INTERVENTION</v>
      </c>
      <c r="C288" s="2">
        <v>1</v>
      </c>
      <c r="D288" s="2">
        <v>7</v>
      </c>
      <c r="E288" s="2">
        <f>COUNTIFS(sessions.csv!$A$2:$A$10135,A288,sessions.csv!$D$2:$D$10135,C288,sessions.csv!$E$2:$E$10135,D288)</f>
        <v>14</v>
      </c>
      <c r="F288" s="2">
        <f>COUNTIFS(sessions.csv!$A$2:$A$10135,A288,sessions.csv!$D$2:$D$10135,C288,sessions.csv!$E$2:$E$10135,D288,sessions.csv!$N$2:$N$10135,"RELIABLE")</f>
        <v>13</v>
      </c>
      <c r="G288" s="3">
        <f>SUMIFS(sessions.csv!$H$2:$H$10135,sessions.csv!$A$2:$A$10135,A288,sessions.csv!$D$2:$D$10135,C288,sessions.csv!$E$2:$E$10135,D288)/60000</f>
        <v>312.54821666666669</v>
      </c>
      <c r="H288" s="3">
        <f>IF(E288=0,"",AVERAGEIFS(sessions.csv!$J$2:$J$10135,sessions.csv!$A$2:$A$10135,A288,sessions.csv!$D$2:$D$10135,C288,sessions.csv!$E$2:$E$10135,D288)/1000)</f>
        <v>8.6631428571428568</v>
      </c>
      <c r="I288" s="3">
        <f>IF(F288=0,"",AVERAGEIFS(sessions.csv!$O$2:$O$10135,sessions.csv!$A$2:$A$10135,A288,sessions.csv!$D$2:$D$10135,C288,sessions.csv!$E$2:$E$10135,D288,sessions.csv!$N$2:$N$10135,"RELIABLE"))</f>
        <v>39.567692307692305</v>
      </c>
      <c r="J288" s="3">
        <f>IF(F288=0,"",AVERAGEIFS(sessions.csv!$L$2:$L$10135,sessions.csv!$A$2:$A$10135,A288,sessions.csv!$D$2:$D$10135,C288,sessions.csv!$E$2:$E$10135,D288,sessions.csv!$N$2:$N$10135,"RELIABLE"))</f>
        <v>58.77692307692309</v>
      </c>
    </row>
    <row r="289" spans="1:10" ht="32" customHeight="1" x14ac:dyDescent="0.2">
      <c r="A289" s="2" t="s">
        <v>44</v>
      </c>
      <c r="B289" s="2" t="str">
        <f>INDEX(study_periods.csv!$B$2:$B$51,MATCH(A289,study_periods.csv!$A$2:$A$51,0))</f>
        <v>INTERVENTION</v>
      </c>
      <c r="C289" s="2">
        <v>2</v>
      </c>
      <c r="D289" s="2">
        <v>1</v>
      </c>
      <c r="E289" s="2">
        <f>COUNTIFS(sessions.csv!$A$2:$A$10135,A289,sessions.csv!$D$2:$D$10135,C289,sessions.csv!$E$2:$E$10135,D289)</f>
        <v>12</v>
      </c>
      <c r="F289" s="2">
        <f>COUNTIFS(sessions.csv!$A$2:$A$10135,A289,sessions.csv!$D$2:$D$10135,C289,sessions.csv!$E$2:$E$10135,D289,sessions.csv!$N$2:$N$10135,"RELIABLE")</f>
        <v>11</v>
      </c>
      <c r="G289" s="3">
        <f>SUMIFS(sessions.csv!$H$2:$H$10135,sessions.csv!$A$2:$A$10135,A289,sessions.csv!$D$2:$D$10135,C289,sessions.csv!$E$2:$E$10135,D289)/60000</f>
        <v>236.41906666666668</v>
      </c>
      <c r="H289" s="3">
        <f>IF(E289=0,"",AVERAGEIFS(sessions.csv!$J$2:$J$10135,sessions.csv!$A$2:$A$10135,A289,sessions.csv!$D$2:$D$10135,C289,sessions.csv!$E$2:$E$10135,D289)/1000)</f>
        <v>8.7010833333333331</v>
      </c>
      <c r="I289" s="3">
        <f>IF(F289=0,"",AVERAGEIFS(sessions.csv!$O$2:$O$10135,sessions.csv!$A$2:$A$10135,A289,sessions.csv!$D$2:$D$10135,C289,sessions.csv!$E$2:$E$10135,D289,sessions.csv!$N$2:$N$10135,"RELIABLE"))</f>
        <v>38.742727272727272</v>
      </c>
      <c r="J289" s="3">
        <f>IF(F289=0,"",AVERAGEIFS(sessions.csv!$L$2:$L$10135,sessions.csv!$A$2:$A$10135,A289,sessions.csv!$D$2:$D$10135,C289,sessions.csv!$E$2:$E$10135,D289,sessions.csv!$N$2:$N$10135,"RELIABLE"))</f>
        <v>56.43</v>
      </c>
    </row>
    <row r="290" spans="1:10" ht="32" customHeight="1" x14ac:dyDescent="0.2">
      <c r="A290" s="2" t="s">
        <v>44</v>
      </c>
      <c r="B290" s="2" t="str">
        <f>INDEX(study_periods.csv!$B$2:$B$51,MATCH(A290,study_periods.csv!$A$2:$A$51,0))</f>
        <v>INTERVENTION</v>
      </c>
      <c r="C290" s="2">
        <v>2</v>
      </c>
      <c r="D290" s="2">
        <v>2</v>
      </c>
      <c r="E290" s="2">
        <f>COUNTIFS(sessions.csv!$A$2:$A$10135,A290,sessions.csv!$D$2:$D$10135,C290,sessions.csv!$E$2:$E$10135,D290)</f>
        <v>13</v>
      </c>
      <c r="F290" s="2">
        <f>COUNTIFS(sessions.csv!$A$2:$A$10135,A290,sessions.csv!$D$2:$D$10135,C290,sessions.csv!$E$2:$E$10135,D290,sessions.csv!$N$2:$N$10135,"RELIABLE")</f>
        <v>10</v>
      </c>
      <c r="G290" s="3">
        <f>SUMIFS(sessions.csv!$H$2:$H$10135,sessions.csv!$A$2:$A$10135,A290,sessions.csv!$D$2:$D$10135,C290,sessions.csv!$E$2:$E$10135,D290)/60000</f>
        <v>268.17893333333336</v>
      </c>
      <c r="H290" s="3">
        <f>IF(E290=0,"",AVERAGEIFS(sessions.csv!$J$2:$J$10135,sessions.csv!$A$2:$A$10135,A290,sessions.csv!$D$2:$D$10135,C290,sessions.csv!$E$2:$E$10135,D290)/1000)</f>
        <v>8.6684615384615391</v>
      </c>
      <c r="I290" s="3">
        <f>IF(F290=0,"",AVERAGEIFS(sessions.csv!$O$2:$O$10135,sessions.csv!$A$2:$A$10135,A290,sessions.csv!$D$2:$D$10135,C290,sessions.csv!$E$2:$E$10135,D290,sessions.csv!$N$2:$N$10135,"RELIABLE"))</f>
        <v>39.857999999999997</v>
      </c>
      <c r="J290" s="3">
        <f>IF(F290=0,"",AVERAGEIFS(sessions.csv!$L$2:$L$10135,sessions.csv!$A$2:$A$10135,A290,sessions.csv!$D$2:$D$10135,C290,sessions.csv!$E$2:$E$10135,D290,sessions.csv!$N$2:$N$10135,"RELIABLE"))</f>
        <v>57.391999999999982</v>
      </c>
    </row>
    <row r="291" spans="1:10" ht="32" customHeight="1" x14ac:dyDescent="0.2">
      <c r="A291" s="2" t="s">
        <v>44</v>
      </c>
      <c r="B291" s="2" t="str">
        <f>INDEX(study_periods.csv!$B$2:$B$51,MATCH(A291,study_periods.csv!$A$2:$A$51,0))</f>
        <v>INTERVENTION</v>
      </c>
      <c r="C291" s="2">
        <v>2</v>
      </c>
      <c r="D291" s="2">
        <v>3</v>
      </c>
      <c r="E291" s="2">
        <f>COUNTIFS(sessions.csv!$A$2:$A$10135,A291,sessions.csv!$D$2:$D$10135,C291,sessions.csv!$E$2:$E$10135,D291)</f>
        <v>11</v>
      </c>
      <c r="F291" s="2">
        <f>COUNTIFS(sessions.csv!$A$2:$A$10135,A291,sessions.csv!$D$2:$D$10135,C291,sessions.csv!$E$2:$E$10135,D291,sessions.csv!$N$2:$N$10135,"RELIABLE")</f>
        <v>8</v>
      </c>
      <c r="G291" s="3">
        <f>SUMIFS(sessions.csv!$H$2:$H$10135,sessions.csv!$A$2:$A$10135,A291,sessions.csv!$D$2:$D$10135,C291,sessions.csv!$E$2:$E$10135,D291)/60000</f>
        <v>224.76041666666666</v>
      </c>
      <c r="H291" s="3">
        <f>IF(E291=0,"",AVERAGEIFS(sessions.csv!$J$2:$J$10135,sessions.csv!$A$2:$A$10135,A291,sessions.csv!$D$2:$D$10135,C291,sessions.csv!$E$2:$E$10135,D291)/1000)</f>
        <v>8.9351818181818174</v>
      </c>
      <c r="I291" s="3">
        <f>IF(F291=0,"",AVERAGEIFS(sessions.csv!$O$2:$O$10135,sessions.csv!$A$2:$A$10135,A291,sessions.csv!$D$2:$D$10135,C291,sessions.csv!$E$2:$E$10135,D291,sessions.csv!$N$2:$N$10135,"RELIABLE"))</f>
        <v>38.709999999999994</v>
      </c>
      <c r="J291" s="3">
        <f>IF(F291=0,"",AVERAGEIFS(sessions.csv!$L$2:$L$10135,sessions.csv!$A$2:$A$10135,A291,sessions.csv!$D$2:$D$10135,C291,sessions.csv!$E$2:$E$10135,D291,sessions.csv!$N$2:$N$10135,"RELIABLE"))</f>
        <v>58.014999999999993</v>
      </c>
    </row>
    <row r="292" spans="1:10" ht="32" customHeight="1" x14ac:dyDescent="0.2">
      <c r="A292" s="2" t="s">
        <v>44</v>
      </c>
      <c r="B292" s="2" t="str">
        <f>INDEX(study_periods.csv!$B$2:$B$51,MATCH(A292,study_periods.csv!$A$2:$A$51,0))</f>
        <v>INTERVENTION</v>
      </c>
      <c r="C292" s="2">
        <v>2</v>
      </c>
      <c r="D292" s="2">
        <v>4</v>
      </c>
      <c r="E292" s="2">
        <f>COUNTIFS(sessions.csv!$A$2:$A$10135,A292,sessions.csv!$D$2:$D$10135,C292,sessions.csv!$E$2:$E$10135,D292)</f>
        <v>12</v>
      </c>
      <c r="F292" s="2">
        <f>COUNTIFS(sessions.csv!$A$2:$A$10135,A292,sessions.csv!$D$2:$D$10135,C292,sessions.csv!$E$2:$E$10135,D292,sessions.csv!$N$2:$N$10135,"RELIABLE")</f>
        <v>10</v>
      </c>
      <c r="G292" s="3">
        <f>SUMIFS(sessions.csv!$H$2:$H$10135,sessions.csv!$A$2:$A$10135,A292,sessions.csv!$D$2:$D$10135,C292,sessions.csv!$E$2:$E$10135,D292)/60000</f>
        <v>263.09551666666664</v>
      </c>
      <c r="H292" s="3">
        <f>IF(E292=0,"",AVERAGEIFS(sessions.csv!$J$2:$J$10135,sessions.csv!$A$2:$A$10135,A292,sessions.csv!$D$2:$D$10135,C292,sessions.csv!$E$2:$E$10135,D292)/1000)</f>
        <v>8.709833333333334</v>
      </c>
      <c r="I292" s="3">
        <f>IF(F292=0,"",AVERAGEIFS(sessions.csv!$O$2:$O$10135,sessions.csv!$A$2:$A$10135,A292,sessions.csv!$D$2:$D$10135,C292,sessions.csv!$E$2:$E$10135,D292,sessions.csv!$N$2:$N$10135,"RELIABLE"))</f>
        <v>39.297999999999995</v>
      </c>
      <c r="J292" s="3">
        <f>IF(F292=0,"",AVERAGEIFS(sessions.csv!$L$2:$L$10135,sessions.csv!$A$2:$A$10135,A292,sessions.csv!$D$2:$D$10135,C292,sessions.csv!$E$2:$E$10135,D292,sessions.csv!$N$2:$N$10135,"RELIABLE"))</f>
        <v>57.849999999999987</v>
      </c>
    </row>
    <row r="293" spans="1:10" ht="32" customHeight="1" x14ac:dyDescent="0.2">
      <c r="A293" s="2" t="s">
        <v>44</v>
      </c>
      <c r="B293" s="2" t="str">
        <f>INDEX(study_periods.csv!$B$2:$B$51,MATCH(A293,study_periods.csv!$A$2:$A$51,0))</f>
        <v>INTERVENTION</v>
      </c>
      <c r="C293" s="2">
        <v>2</v>
      </c>
      <c r="D293" s="2">
        <v>5</v>
      </c>
      <c r="E293" s="2">
        <f>COUNTIFS(sessions.csv!$A$2:$A$10135,A293,sessions.csv!$D$2:$D$10135,C293,sessions.csv!$E$2:$E$10135,D293)</f>
        <v>13</v>
      </c>
      <c r="F293" s="2">
        <f>COUNTIFS(sessions.csv!$A$2:$A$10135,A293,sessions.csv!$D$2:$D$10135,C293,sessions.csv!$E$2:$E$10135,D293,sessions.csv!$N$2:$N$10135,"RELIABLE")</f>
        <v>12</v>
      </c>
      <c r="G293" s="3">
        <f>SUMIFS(sessions.csv!$H$2:$H$10135,sessions.csv!$A$2:$A$10135,A293,sessions.csv!$D$2:$D$10135,C293,sessions.csv!$E$2:$E$10135,D293)/60000</f>
        <v>257.70008333333334</v>
      </c>
      <c r="H293" s="3">
        <f>IF(E293=0,"",AVERAGEIFS(sessions.csv!$J$2:$J$10135,sessions.csv!$A$2:$A$10135,A293,sessions.csv!$D$2:$D$10135,C293,sessions.csv!$E$2:$E$10135,D293)/1000)</f>
        <v>8.6196153846153845</v>
      </c>
      <c r="I293" s="3">
        <f>IF(F293=0,"",AVERAGEIFS(sessions.csv!$O$2:$O$10135,sessions.csv!$A$2:$A$10135,A293,sessions.csv!$D$2:$D$10135,C293,sessions.csv!$E$2:$E$10135,D293,sessions.csv!$N$2:$N$10135,"RELIABLE"))</f>
        <v>41.501666666666658</v>
      </c>
      <c r="J293" s="3">
        <f>IF(F293=0,"",AVERAGEIFS(sessions.csv!$L$2:$L$10135,sessions.csv!$A$2:$A$10135,A293,sessions.csv!$D$2:$D$10135,C293,sessions.csv!$E$2:$E$10135,D293,sessions.csv!$N$2:$N$10135,"RELIABLE"))</f>
        <v>57.637499999999996</v>
      </c>
    </row>
    <row r="294" spans="1:10" ht="32" customHeight="1" x14ac:dyDescent="0.2">
      <c r="A294" s="2" t="s">
        <v>44</v>
      </c>
      <c r="B294" s="2" t="str">
        <f>INDEX(study_periods.csv!$B$2:$B$51,MATCH(A294,study_periods.csv!$A$2:$A$51,0))</f>
        <v>INTERVENTION</v>
      </c>
      <c r="C294" s="2">
        <v>2</v>
      </c>
      <c r="D294" s="2">
        <v>6</v>
      </c>
      <c r="E294" s="2">
        <f>COUNTIFS(sessions.csv!$A$2:$A$10135,A294,sessions.csv!$D$2:$D$10135,C294,sessions.csv!$E$2:$E$10135,D294)</f>
        <v>13</v>
      </c>
      <c r="F294" s="2">
        <f>COUNTIFS(sessions.csv!$A$2:$A$10135,A294,sessions.csv!$D$2:$D$10135,C294,sessions.csv!$E$2:$E$10135,D294,sessions.csv!$N$2:$N$10135,"RELIABLE")</f>
        <v>12</v>
      </c>
      <c r="G294" s="3">
        <f>SUMIFS(sessions.csv!$H$2:$H$10135,sessions.csv!$A$2:$A$10135,A294,sessions.csv!$D$2:$D$10135,C294,sessions.csv!$E$2:$E$10135,D294)/60000</f>
        <v>286.02159999999998</v>
      </c>
      <c r="H294" s="3">
        <f>IF(E294=0,"",AVERAGEIFS(sessions.csv!$J$2:$J$10135,sessions.csv!$A$2:$A$10135,A294,sessions.csv!$D$2:$D$10135,C294,sessions.csv!$E$2:$E$10135,D294)/1000)</f>
        <v>8.6731538461538449</v>
      </c>
      <c r="I294" s="3">
        <f>IF(F294=0,"",AVERAGEIFS(sessions.csv!$O$2:$O$10135,sessions.csv!$A$2:$A$10135,A294,sessions.csv!$D$2:$D$10135,C294,sessions.csv!$E$2:$E$10135,D294,sessions.csv!$N$2:$N$10135,"RELIABLE"))</f>
        <v>40.284166666666664</v>
      </c>
      <c r="J294" s="3">
        <f>IF(F294=0,"",AVERAGEIFS(sessions.csv!$L$2:$L$10135,sessions.csv!$A$2:$A$10135,A294,sessions.csv!$D$2:$D$10135,C294,sessions.csv!$E$2:$E$10135,D294,sessions.csv!$N$2:$N$10135,"RELIABLE"))</f>
        <v>58.865000000000002</v>
      </c>
    </row>
    <row r="295" spans="1:10" ht="32" customHeight="1" x14ac:dyDescent="0.2">
      <c r="A295" s="2" t="s">
        <v>44</v>
      </c>
      <c r="B295" s="2" t="str">
        <f>INDEX(study_periods.csv!$B$2:$B$51,MATCH(A295,study_periods.csv!$A$2:$A$51,0))</f>
        <v>INTERVENTION</v>
      </c>
      <c r="C295" s="2">
        <v>2</v>
      </c>
      <c r="D295" s="2">
        <v>7</v>
      </c>
      <c r="E295" s="2">
        <f>COUNTIFS(sessions.csv!$A$2:$A$10135,A295,sessions.csv!$D$2:$D$10135,C295,sessions.csv!$E$2:$E$10135,D295)</f>
        <v>14</v>
      </c>
      <c r="F295" s="2">
        <f>COUNTIFS(sessions.csv!$A$2:$A$10135,A295,sessions.csv!$D$2:$D$10135,C295,sessions.csv!$E$2:$E$10135,D295,sessions.csv!$N$2:$N$10135,"RELIABLE")</f>
        <v>14</v>
      </c>
      <c r="G295" s="3">
        <f>SUMIFS(sessions.csv!$H$2:$H$10135,sessions.csv!$A$2:$A$10135,A295,sessions.csv!$D$2:$D$10135,C295,sessions.csv!$E$2:$E$10135,D295)/60000</f>
        <v>322.57499999999999</v>
      </c>
      <c r="H295" s="3">
        <f>IF(E295=0,"",AVERAGEIFS(sessions.csv!$J$2:$J$10135,sessions.csv!$A$2:$A$10135,A295,sessions.csv!$D$2:$D$10135,C295,sessions.csv!$E$2:$E$10135,D295)/1000)</f>
        <v>8.524285714285714</v>
      </c>
      <c r="I295" s="3">
        <f>IF(F295=0,"",AVERAGEIFS(sessions.csv!$O$2:$O$10135,sessions.csv!$A$2:$A$10135,A295,sessions.csv!$D$2:$D$10135,C295,sessions.csv!$E$2:$E$10135,D295,sessions.csv!$N$2:$N$10135,"RELIABLE"))</f>
        <v>38.250714285714288</v>
      </c>
      <c r="J295" s="3">
        <f>IF(F295=0,"",AVERAGEIFS(sessions.csv!$L$2:$L$10135,sessions.csv!$A$2:$A$10135,A295,sessions.csv!$D$2:$D$10135,C295,sessions.csv!$E$2:$E$10135,D295,sessions.csv!$N$2:$N$10135,"RELIABLE"))</f>
        <v>58.227142857142852</v>
      </c>
    </row>
    <row r="296" spans="1:10" ht="16" customHeight="1" x14ac:dyDescent="0.2">
      <c r="A296" s="2" t="s">
        <v>45</v>
      </c>
      <c r="B296" s="2" t="str">
        <f>INDEX(study_periods.csv!$B$2:$B$51,MATCH(A296,study_periods.csv!$A$2:$A$51,0))</f>
        <v>CONTROL</v>
      </c>
      <c r="C296" s="2">
        <v>1</v>
      </c>
      <c r="D296" s="2">
        <v>1</v>
      </c>
      <c r="E296" s="2">
        <f>COUNTIFS(sessions.csv!$A$2:$A$10135,A296,sessions.csv!$D$2:$D$10135,C296,sessions.csv!$E$2:$E$10135,D296)</f>
        <v>13</v>
      </c>
      <c r="F296" s="2">
        <f>COUNTIFS(sessions.csv!$A$2:$A$10135,A296,sessions.csv!$D$2:$D$10135,C296,sessions.csv!$E$2:$E$10135,D296,sessions.csv!$N$2:$N$10135,"RELIABLE")</f>
        <v>11</v>
      </c>
      <c r="G296" s="3">
        <f>SUMIFS(sessions.csv!$H$2:$H$10135,sessions.csv!$A$2:$A$10135,A296,sessions.csv!$D$2:$D$10135,C296,sessions.csv!$E$2:$E$10135,D296)/60000</f>
        <v>255.12819999999999</v>
      </c>
      <c r="H296" s="3">
        <f>IF(E296=0,"",AVERAGEIFS(sessions.csv!$J$2:$J$10135,sessions.csv!$A$2:$A$10135,A296,sessions.csv!$D$2:$D$10135,C296,sessions.csv!$E$2:$E$10135,D296)/1000)</f>
        <v>8.597307692307691</v>
      </c>
      <c r="I296" s="3">
        <f>IF(F296=0,"",AVERAGEIFS(sessions.csv!$O$2:$O$10135,sessions.csv!$A$2:$A$10135,A296,sessions.csv!$D$2:$D$10135,C296,sessions.csv!$E$2:$E$10135,D296,sessions.csv!$N$2:$N$10135,"RELIABLE"))</f>
        <v>39.710909090909098</v>
      </c>
      <c r="J296" s="3">
        <f>IF(F296=0,"",AVERAGEIFS(sessions.csv!$L$2:$L$10135,sessions.csv!$A$2:$A$10135,A296,sessions.csv!$D$2:$D$10135,C296,sessions.csv!$E$2:$E$10135,D296,sessions.csv!$N$2:$N$10135,"RELIABLE"))</f>
        <v>56.866363636363637</v>
      </c>
    </row>
    <row r="297" spans="1:10" ht="16" customHeight="1" x14ac:dyDescent="0.2">
      <c r="A297" s="2" t="s">
        <v>45</v>
      </c>
      <c r="B297" s="2" t="str">
        <f>INDEX(study_periods.csv!$B$2:$B$51,MATCH(A297,study_periods.csv!$A$2:$A$51,0))</f>
        <v>CONTROL</v>
      </c>
      <c r="C297" s="2">
        <v>1</v>
      </c>
      <c r="D297" s="2">
        <v>2</v>
      </c>
      <c r="E297" s="2">
        <f>COUNTIFS(sessions.csv!$A$2:$A$10135,A297,sessions.csv!$D$2:$D$10135,C297,sessions.csv!$E$2:$E$10135,D297)</f>
        <v>14</v>
      </c>
      <c r="F297" s="2">
        <f>COUNTIFS(sessions.csv!$A$2:$A$10135,A297,sessions.csv!$D$2:$D$10135,C297,sessions.csv!$E$2:$E$10135,D297,sessions.csv!$N$2:$N$10135,"RELIABLE")</f>
        <v>13</v>
      </c>
      <c r="G297" s="3">
        <f>SUMIFS(sessions.csv!$H$2:$H$10135,sessions.csv!$A$2:$A$10135,A297,sessions.csv!$D$2:$D$10135,C297,sessions.csv!$E$2:$E$10135,D297)/60000</f>
        <v>279.17335000000003</v>
      </c>
      <c r="H297" s="3">
        <f>IF(E297=0,"",AVERAGEIFS(sessions.csv!$J$2:$J$10135,sessions.csv!$A$2:$A$10135,A297,sessions.csv!$D$2:$D$10135,C297,sessions.csv!$E$2:$E$10135,D297)/1000)</f>
        <v>8.4696428571428566</v>
      </c>
      <c r="I297" s="3">
        <f>IF(F297=0,"",AVERAGEIFS(sessions.csv!$O$2:$O$10135,sessions.csv!$A$2:$A$10135,A297,sessions.csv!$D$2:$D$10135,C297,sessions.csv!$E$2:$E$10135,D297,sessions.csv!$N$2:$N$10135,"RELIABLE"))</f>
        <v>38.176923076923075</v>
      </c>
      <c r="J297" s="3">
        <f>IF(F297=0,"",AVERAGEIFS(sessions.csv!$L$2:$L$10135,sessions.csv!$A$2:$A$10135,A297,sessions.csv!$D$2:$D$10135,C297,sessions.csv!$E$2:$E$10135,D297,sessions.csv!$N$2:$N$10135,"RELIABLE"))</f>
        <v>56.313846153846143</v>
      </c>
    </row>
    <row r="298" spans="1:10" ht="16" customHeight="1" x14ac:dyDescent="0.2">
      <c r="A298" s="2" t="s">
        <v>45</v>
      </c>
      <c r="B298" s="2" t="str">
        <f>INDEX(study_periods.csv!$B$2:$B$51,MATCH(A298,study_periods.csv!$A$2:$A$51,0))</f>
        <v>CONTROL</v>
      </c>
      <c r="C298" s="2">
        <v>1</v>
      </c>
      <c r="D298" s="2">
        <v>3</v>
      </c>
      <c r="E298" s="2">
        <f>COUNTIFS(sessions.csv!$A$2:$A$10135,A298,sessions.csv!$D$2:$D$10135,C298,sessions.csv!$E$2:$E$10135,D298)</f>
        <v>12</v>
      </c>
      <c r="F298" s="2">
        <f>COUNTIFS(sessions.csv!$A$2:$A$10135,A298,sessions.csv!$D$2:$D$10135,C298,sessions.csv!$E$2:$E$10135,D298,sessions.csv!$N$2:$N$10135,"RELIABLE")</f>
        <v>11</v>
      </c>
      <c r="G298" s="3">
        <f>SUMIFS(sessions.csv!$H$2:$H$10135,sessions.csv!$A$2:$A$10135,A298,sessions.csv!$D$2:$D$10135,C298,sessions.csv!$E$2:$E$10135,D298)/60000</f>
        <v>248.10253333333333</v>
      </c>
      <c r="H298" s="3">
        <f>IF(E298=0,"",AVERAGEIFS(sessions.csv!$J$2:$J$10135,sessions.csv!$A$2:$A$10135,A298,sessions.csv!$D$2:$D$10135,C298,sessions.csv!$E$2:$E$10135,D298)/1000)</f>
        <v>8.9173333333333336</v>
      </c>
      <c r="I298" s="3">
        <f>IF(F298=0,"",AVERAGEIFS(sessions.csv!$O$2:$O$10135,sessions.csv!$A$2:$A$10135,A298,sessions.csv!$D$2:$D$10135,C298,sessions.csv!$E$2:$E$10135,D298,sessions.csv!$N$2:$N$10135,"RELIABLE"))</f>
        <v>40.207272727272724</v>
      </c>
      <c r="J298" s="3">
        <f>IF(F298=0,"",AVERAGEIFS(sessions.csv!$L$2:$L$10135,sessions.csv!$A$2:$A$10135,A298,sessions.csv!$D$2:$D$10135,C298,sessions.csv!$E$2:$E$10135,D298,sessions.csv!$N$2:$N$10135,"RELIABLE"))</f>
        <v>57.835454545454539</v>
      </c>
    </row>
    <row r="299" spans="1:10" ht="16" customHeight="1" x14ac:dyDescent="0.2">
      <c r="A299" s="2" t="s">
        <v>45</v>
      </c>
      <c r="B299" s="2" t="str">
        <f>INDEX(study_periods.csv!$B$2:$B$51,MATCH(A299,study_periods.csv!$A$2:$A$51,0))</f>
        <v>CONTROL</v>
      </c>
      <c r="C299" s="2">
        <v>1</v>
      </c>
      <c r="D299" s="2">
        <v>4</v>
      </c>
      <c r="E299" s="2">
        <f>COUNTIFS(sessions.csv!$A$2:$A$10135,A299,sessions.csv!$D$2:$D$10135,C299,sessions.csv!$E$2:$E$10135,D299)</f>
        <v>13</v>
      </c>
      <c r="F299" s="2">
        <f>COUNTIFS(sessions.csv!$A$2:$A$10135,A299,sessions.csv!$D$2:$D$10135,C299,sessions.csv!$E$2:$E$10135,D299,sessions.csv!$N$2:$N$10135,"RELIABLE")</f>
        <v>11</v>
      </c>
      <c r="G299" s="3">
        <f>SUMIFS(sessions.csv!$H$2:$H$10135,sessions.csv!$A$2:$A$10135,A299,sessions.csv!$D$2:$D$10135,C299,sessions.csv!$E$2:$E$10135,D299)/60000</f>
        <v>268.60016666666667</v>
      </c>
      <c r="H299" s="3">
        <f>IF(E299=0,"",AVERAGEIFS(sessions.csv!$J$2:$J$10135,sessions.csv!$A$2:$A$10135,A299,sessions.csv!$D$2:$D$10135,C299,sessions.csv!$E$2:$E$10135,D299)/1000)</f>
        <v>8.8024615384615394</v>
      </c>
      <c r="I299" s="3">
        <f>IF(F299=0,"",AVERAGEIFS(sessions.csv!$O$2:$O$10135,sessions.csv!$A$2:$A$10135,A299,sessions.csv!$D$2:$D$10135,C299,sessions.csv!$E$2:$E$10135,D299,sessions.csv!$N$2:$N$10135,"RELIABLE"))</f>
        <v>39.362727272727277</v>
      </c>
      <c r="J299" s="3">
        <f>IF(F299=0,"",AVERAGEIFS(sessions.csv!$L$2:$L$10135,sessions.csv!$A$2:$A$10135,A299,sessions.csv!$D$2:$D$10135,C299,sessions.csv!$E$2:$E$10135,D299,sessions.csv!$N$2:$N$10135,"RELIABLE"))</f>
        <v>57.616363636363637</v>
      </c>
    </row>
    <row r="300" spans="1:10" ht="16" customHeight="1" x14ac:dyDescent="0.2">
      <c r="A300" s="2" t="s">
        <v>45</v>
      </c>
      <c r="B300" s="2" t="str">
        <f>INDEX(study_periods.csv!$B$2:$B$51,MATCH(A300,study_periods.csv!$A$2:$A$51,0))</f>
        <v>CONTROL</v>
      </c>
      <c r="C300" s="2">
        <v>1</v>
      </c>
      <c r="D300" s="2">
        <v>5</v>
      </c>
      <c r="E300" s="2">
        <f>COUNTIFS(sessions.csv!$A$2:$A$10135,A300,sessions.csv!$D$2:$D$10135,C300,sessions.csv!$E$2:$E$10135,D300)</f>
        <v>14</v>
      </c>
      <c r="F300" s="2">
        <f>COUNTIFS(sessions.csv!$A$2:$A$10135,A300,sessions.csv!$D$2:$D$10135,C300,sessions.csv!$E$2:$E$10135,D300,sessions.csv!$N$2:$N$10135,"RELIABLE")</f>
        <v>12</v>
      </c>
      <c r="G300" s="3">
        <f>SUMIFS(sessions.csv!$H$2:$H$10135,sessions.csv!$A$2:$A$10135,A300,sessions.csv!$D$2:$D$10135,C300,sessions.csv!$E$2:$E$10135,D300)/60000</f>
        <v>312.84035</v>
      </c>
      <c r="H300" s="3">
        <f>IF(E300=0,"",AVERAGEIFS(sessions.csv!$J$2:$J$10135,sessions.csv!$A$2:$A$10135,A300,sessions.csv!$D$2:$D$10135,C300,sessions.csv!$E$2:$E$10135,D300)/1000)</f>
        <v>8.8171428571428567</v>
      </c>
      <c r="I300" s="3">
        <f>IF(F300=0,"",AVERAGEIFS(sessions.csv!$O$2:$O$10135,sessions.csv!$A$2:$A$10135,A300,sessions.csv!$D$2:$D$10135,C300,sessions.csv!$E$2:$E$10135,D300,sessions.csv!$N$2:$N$10135,"RELIABLE"))</f>
        <v>41.323333333333331</v>
      </c>
      <c r="J300" s="3">
        <f>IF(F300=0,"",AVERAGEIFS(sessions.csv!$L$2:$L$10135,sessions.csv!$A$2:$A$10135,A300,sessions.csv!$D$2:$D$10135,C300,sessions.csv!$E$2:$E$10135,D300,sessions.csv!$N$2:$N$10135,"RELIABLE"))</f>
        <v>59.477499999999992</v>
      </c>
    </row>
    <row r="301" spans="1:10" ht="16" customHeight="1" x14ac:dyDescent="0.2">
      <c r="A301" s="2" t="s">
        <v>45</v>
      </c>
      <c r="B301" s="2" t="str">
        <f>INDEX(study_periods.csv!$B$2:$B$51,MATCH(A301,study_periods.csv!$A$2:$A$51,0))</f>
        <v>CONTROL</v>
      </c>
      <c r="C301" s="2">
        <v>1</v>
      </c>
      <c r="D301" s="2">
        <v>6</v>
      </c>
      <c r="E301" s="2">
        <f>COUNTIFS(sessions.csv!$A$2:$A$10135,A301,sessions.csv!$D$2:$D$10135,C301,sessions.csv!$E$2:$E$10135,D301)</f>
        <v>14</v>
      </c>
      <c r="F301" s="2">
        <f>COUNTIFS(sessions.csv!$A$2:$A$10135,A301,sessions.csv!$D$2:$D$10135,C301,sessions.csv!$E$2:$E$10135,D301,sessions.csv!$N$2:$N$10135,"RELIABLE")</f>
        <v>12</v>
      </c>
      <c r="G301" s="3">
        <f>SUMIFS(sessions.csv!$H$2:$H$10135,sessions.csv!$A$2:$A$10135,A301,sessions.csv!$D$2:$D$10135,C301,sessions.csv!$E$2:$E$10135,D301)/60000</f>
        <v>324.24226666666669</v>
      </c>
      <c r="H301" s="3">
        <f>IF(E301=0,"",AVERAGEIFS(sessions.csv!$J$2:$J$10135,sessions.csv!$A$2:$A$10135,A301,sessions.csv!$D$2:$D$10135,C301,sessions.csv!$E$2:$E$10135,D301)/1000)</f>
        <v>8.5062857142857133</v>
      </c>
      <c r="I301" s="3">
        <f>IF(F301=0,"",AVERAGEIFS(sessions.csv!$O$2:$O$10135,sessions.csv!$A$2:$A$10135,A301,sessions.csv!$D$2:$D$10135,C301,sessions.csv!$E$2:$E$10135,D301,sessions.csv!$N$2:$N$10135,"RELIABLE"))</f>
        <v>39.615000000000002</v>
      </c>
      <c r="J301" s="3">
        <f>IF(F301=0,"",AVERAGEIFS(sessions.csv!$L$2:$L$10135,sessions.csv!$A$2:$A$10135,A301,sessions.csv!$D$2:$D$10135,C301,sessions.csv!$E$2:$E$10135,D301,sessions.csv!$N$2:$N$10135,"RELIABLE"))</f>
        <v>58.597500000000004</v>
      </c>
    </row>
    <row r="302" spans="1:10" ht="16" customHeight="1" x14ac:dyDescent="0.2">
      <c r="A302" s="2" t="s">
        <v>45</v>
      </c>
      <c r="B302" s="2" t="str">
        <f>INDEX(study_periods.csv!$B$2:$B$51,MATCH(A302,study_periods.csv!$A$2:$A$51,0))</f>
        <v>CONTROL</v>
      </c>
      <c r="C302" s="2">
        <v>1</v>
      </c>
      <c r="D302" s="2">
        <v>7</v>
      </c>
      <c r="E302" s="2">
        <f>COUNTIFS(sessions.csv!$A$2:$A$10135,A302,sessions.csv!$D$2:$D$10135,C302,sessions.csv!$E$2:$E$10135,D302)</f>
        <v>15</v>
      </c>
      <c r="F302" s="2">
        <f>COUNTIFS(sessions.csv!$A$2:$A$10135,A302,sessions.csv!$D$2:$D$10135,C302,sessions.csv!$E$2:$E$10135,D302,sessions.csv!$N$2:$N$10135,"RELIABLE")</f>
        <v>8</v>
      </c>
      <c r="G302" s="3">
        <f>SUMIFS(sessions.csv!$H$2:$H$10135,sessions.csv!$A$2:$A$10135,A302,sessions.csv!$D$2:$D$10135,C302,sessions.csv!$E$2:$E$10135,D302)/60000</f>
        <v>344.14221666666668</v>
      </c>
      <c r="H302" s="3">
        <f>IF(E302=0,"",AVERAGEIFS(sessions.csv!$J$2:$J$10135,sessions.csv!$A$2:$A$10135,A302,sessions.csv!$D$2:$D$10135,C302,sessions.csv!$E$2:$E$10135,D302)/1000)</f>
        <v>8.5846666666666653</v>
      </c>
      <c r="I302" s="3">
        <f>IF(F302=0,"",AVERAGEIFS(sessions.csv!$O$2:$O$10135,sessions.csv!$A$2:$A$10135,A302,sessions.csv!$D$2:$D$10135,C302,sessions.csv!$E$2:$E$10135,D302,sessions.csv!$N$2:$N$10135,"RELIABLE"))</f>
        <v>37.131250000000001</v>
      </c>
      <c r="J302" s="3">
        <f>IF(F302=0,"",AVERAGEIFS(sessions.csv!$L$2:$L$10135,sessions.csv!$A$2:$A$10135,A302,sessions.csv!$D$2:$D$10135,C302,sessions.csv!$E$2:$E$10135,D302,sessions.csv!$N$2:$N$10135,"RELIABLE"))</f>
        <v>57.597500000000004</v>
      </c>
    </row>
    <row r="303" spans="1:10" ht="16" customHeight="1" x14ac:dyDescent="0.2">
      <c r="A303" s="2" t="s">
        <v>45</v>
      </c>
      <c r="B303" s="2" t="str">
        <f>INDEX(study_periods.csv!$B$2:$B$51,MATCH(A303,study_periods.csv!$A$2:$A$51,0))</f>
        <v>CONTROL</v>
      </c>
      <c r="C303" s="2">
        <v>2</v>
      </c>
      <c r="D303" s="2">
        <v>1</v>
      </c>
      <c r="E303" s="2">
        <f>COUNTIFS(sessions.csv!$A$2:$A$10135,A303,sessions.csv!$D$2:$D$10135,C303,sessions.csv!$E$2:$E$10135,D303)</f>
        <v>13</v>
      </c>
      <c r="F303" s="2">
        <f>COUNTIFS(sessions.csv!$A$2:$A$10135,A303,sessions.csv!$D$2:$D$10135,C303,sessions.csv!$E$2:$E$10135,D303,sessions.csv!$N$2:$N$10135,"RELIABLE")</f>
        <v>12</v>
      </c>
      <c r="G303" s="3">
        <f>SUMIFS(sessions.csv!$H$2:$H$10135,sessions.csv!$A$2:$A$10135,A303,sessions.csv!$D$2:$D$10135,C303,sessions.csv!$E$2:$E$10135,D303)/60000</f>
        <v>287.60753333333332</v>
      </c>
      <c r="H303" s="3">
        <f>IF(E303=0,"",AVERAGEIFS(sessions.csv!$J$2:$J$10135,sessions.csv!$A$2:$A$10135,A303,sessions.csv!$D$2:$D$10135,C303,sessions.csv!$E$2:$E$10135,D303)/1000)</f>
        <v>9.1351538461538464</v>
      </c>
      <c r="I303" s="3">
        <f>IF(F303=0,"",AVERAGEIFS(sessions.csv!$O$2:$O$10135,sessions.csv!$A$2:$A$10135,A303,sessions.csv!$D$2:$D$10135,C303,sessions.csv!$E$2:$E$10135,D303,sessions.csv!$N$2:$N$10135,"RELIABLE"))</f>
        <v>41.36</v>
      </c>
      <c r="J303" s="3">
        <f>IF(F303=0,"",AVERAGEIFS(sessions.csv!$L$2:$L$10135,sessions.csv!$A$2:$A$10135,A303,sessions.csv!$D$2:$D$10135,C303,sessions.csv!$E$2:$E$10135,D303,sessions.csv!$N$2:$N$10135,"RELIABLE"))</f>
        <v>59.797500000000014</v>
      </c>
    </row>
    <row r="304" spans="1:10" ht="16" customHeight="1" x14ac:dyDescent="0.2">
      <c r="A304" s="2" t="s">
        <v>45</v>
      </c>
      <c r="B304" s="2" t="str">
        <f>INDEX(study_periods.csv!$B$2:$B$51,MATCH(A304,study_periods.csv!$A$2:$A$51,0))</f>
        <v>CONTROL</v>
      </c>
      <c r="C304" s="2">
        <v>2</v>
      </c>
      <c r="D304" s="2">
        <v>2</v>
      </c>
      <c r="E304" s="2">
        <f>COUNTIFS(sessions.csv!$A$2:$A$10135,A304,sessions.csv!$D$2:$D$10135,C304,sessions.csv!$E$2:$E$10135,D304)</f>
        <v>14</v>
      </c>
      <c r="F304" s="2">
        <f>COUNTIFS(sessions.csv!$A$2:$A$10135,A304,sessions.csv!$D$2:$D$10135,C304,sessions.csv!$E$2:$E$10135,D304,sessions.csv!$N$2:$N$10135,"RELIABLE")</f>
        <v>13</v>
      </c>
      <c r="G304" s="3">
        <f>SUMIFS(sessions.csv!$H$2:$H$10135,sessions.csv!$A$2:$A$10135,A304,sessions.csv!$D$2:$D$10135,C304,sessions.csv!$E$2:$E$10135,D304)/60000</f>
        <v>272.11751666666669</v>
      </c>
      <c r="H304" s="3">
        <f>IF(E304=0,"",AVERAGEIFS(sessions.csv!$J$2:$J$10135,sessions.csv!$A$2:$A$10135,A304,sessions.csv!$D$2:$D$10135,C304,sessions.csv!$E$2:$E$10135,D304)/1000)</f>
        <v>8.6230714285714285</v>
      </c>
      <c r="I304" s="3">
        <f>IF(F304=0,"",AVERAGEIFS(sessions.csv!$O$2:$O$10135,sessions.csv!$A$2:$A$10135,A304,sessions.csv!$D$2:$D$10135,C304,sessions.csv!$E$2:$E$10135,D304,sessions.csv!$N$2:$N$10135,"RELIABLE"))</f>
        <v>40.742307692307691</v>
      </c>
      <c r="J304" s="3">
        <f>IF(F304=0,"",AVERAGEIFS(sessions.csv!$L$2:$L$10135,sessions.csv!$A$2:$A$10135,A304,sessions.csv!$D$2:$D$10135,C304,sessions.csv!$E$2:$E$10135,D304,sessions.csv!$N$2:$N$10135,"RELIABLE"))</f>
        <v>57.256153846153843</v>
      </c>
    </row>
    <row r="305" spans="1:10" ht="16" customHeight="1" x14ac:dyDescent="0.2">
      <c r="A305" s="2" t="s">
        <v>45</v>
      </c>
      <c r="B305" s="2" t="str">
        <f>INDEX(study_periods.csv!$B$2:$B$51,MATCH(A305,study_periods.csv!$A$2:$A$51,0))</f>
        <v>CONTROL</v>
      </c>
      <c r="C305" s="2">
        <v>2</v>
      </c>
      <c r="D305" s="2">
        <v>3</v>
      </c>
      <c r="E305" s="2">
        <f>COUNTIFS(sessions.csv!$A$2:$A$10135,A305,sessions.csv!$D$2:$D$10135,C305,sessions.csv!$E$2:$E$10135,D305)</f>
        <v>12</v>
      </c>
      <c r="F305" s="2">
        <f>COUNTIFS(sessions.csv!$A$2:$A$10135,A305,sessions.csv!$D$2:$D$10135,C305,sessions.csv!$E$2:$E$10135,D305,sessions.csv!$N$2:$N$10135,"RELIABLE")</f>
        <v>12</v>
      </c>
      <c r="G305" s="3">
        <f>SUMIFS(sessions.csv!$H$2:$H$10135,sessions.csv!$A$2:$A$10135,A305,sessions.csv!$D$2:$D$10135,C305,sessions.csv!$E$2:$E$10135,D305)/60000</f>
        <v>238.15266666666668</v>
      </c>
      <c r="H305" s="3">
        <f>IF(E305=0,"",AVERAGEIFS(sessions.csv!$J$2:$J$10135,sessions.csv!$A$2:$A$10135,A305,sessions.csv!$D$2:$D$10135,C305,sessions.csv!$E$2:$E$10135,D305)/1000)</f>
        <v>8.2369166666666658</v>
      </c>
      <c r="I305" s="3">
        <f>IF(F305=0,"",AVERAGEIFS(sessions.csv!$O$2:$O$10135,sessions.csv!$A$2:$A$10135,A305,sessions.csv!$D$2:$D$10135,C305,sessions.csv!$E$2:$E$10135,D305,sessions.csv!$N$2:$N$10135,"RELIABLE"))</f>
        <v>39.174166666666672</v>
      </c>
      <c r="J305" s="3">
        <f>IF(F305=0,"",AVERAGEIFS(sessions.csv!$L$2:$L$10135,sessions.csv!$A$2:$A$10135,A305,sessions.csv!$D$2:$D$10135,C305,sessions.csv!$E$2:$E$10135,D305,sessions.csv!$N$2:$N$10135,"RELIABLE"))</f>
        <v>56.217500000000001</v>
      </c>
    </row>
    <row r="306" spans="1:10" ht="16" customHeight="1" x14ac:dyDescent="0.2">
      <c r="A306" s="2" t="s">
        <v>45</v>
      </c>
      <c r="B306" s="2" t="str">
        <f>INDEX(study_periods.csv!$B$2:$B$51,MATCH(A306,study_periods.csv!$A$2:$A$51,0))</f>
        <v>CONTROL</v>
      </c>
      <c r="C306" s="2">
        <v>2</v>
      </c>
      <c r="D306" s="2">
        <v>4</v>
      </c>
      <c r="E306" s="2">
        <f>COUNTIFS(sessions.csv!$A$2:$A$10135,A306,sessions.csv!$D$2:$D$10135,C306,sessions.csv!$E$2:$E$10135,D306)</f>
        <v>13</v>
      </c>
      <c r="F306" s="2">
        <f>COUNTIFS(sessions.csv!$A$2:$A$10135,A306,sessions.csv!$D$2:$D$10135,C306,sessions.csv!$E$2:$E$10135,D306,sessions.csv!$N$2:$N$10135,"RELIABLE")</f>
        <v>11</v>
      </c>
      <c r="G306" s="3">
        <f>SUMIFS(sessions.csv!$H$2:$H$10135,sessions.csv!$A$2:$A$10135,A306,sessions.csv!$D$2:$D$10135,C306,sessions.csv!$E$2:$E$10135,D306)/60000</f>
        <v>278.64688333333334</v>
      </c>
      <c r="H306" s="3">
        <f>IF(E306=0,"",AVERAGEIFS(sessions.csv!$J$2:$J$10135,sessions.csv!$A$2:$A$10135,A306,sessions.csv!$D$2:$D$10135,C306,sessions.csv!$E$2:$E$10135,D306)/1000)</f>
        <v>8.5581538461538464</v>
      </c>
      <c r="I306" s="3">
        <f>IF(F306=0,"",AVERAGEIFS(sessions.csv!$O$2:$O$10135,sessions.csv!$A$2:$A$10135,A306,sessions.csv!$D$2:$D$10135,C306,sessions.csv!$E$2:$E$10135,D306,sessions.csv!$N$2:$N$10135,"RELIABLE"))</f>
        <v>41.434545454545457</v>
      </c>
      <c r="J306" s="3">
        <f>IF(F306=0,"",AVERAGEIFS(sessions.csv!$L$2:$L$10135,sessions.csv!$A$2:$A$10135,A306,sessions.csv!$D$2:$D$10135,C306,sessions.csv!$E$2:$E$10135,D306,sessions.csv!$N$2:$N$10135,"RELIABLE"))</f>
        <v>58.81727272727273</v>
      </c>
    </row>
    <row r="307" spans="1:10" ht="16" customHeight="1" x14ac:dyDescent="0.2">
      <c r="A307" s="2" t="s">
        <v>45</v>
      </c>
      <c r="B307" s="2" t="str">
        <f>INDEX(study_periods.csv!$B$2:$B$51,MATCH(A307,study_periods.csv!$A$2:$A$51,0))</f>
        <v>CONTROL</v>
      </c>
      <c r="C307" s="2">
        <v>2</v>
      </c>
      <c r="D307" s="2">
        <v>5</v>
      </c>
      <c r="E307" s="2">
        <f>COUNTIFS(sessions.csv!$A$2:$A$10135,A307,sessions.csv!$D$2:$D$10135,C307,sessions.csv!$E$2:$E$10135,D307)</f>
        <v>14</v>
      </c>
      <c r="F307" s="2">
        <f>COUNTIFS(sessions.csv!$A$2:$A$10135,A307,sessions.csv!$D$2:$D$10135,C307,sessions.csv!$E$2:$E$10135,D307,sessions.csv!$N$2:$N$10135,"RELIABLE")</f>
        <v>11</v>
      </c>
      <c r="G307" s="3">
        <f>SUMIFS(sessions.csv!$H$2:$H$10135,sessions.csv!$A$2:$A$10135,A307,sessions.csv!$D$2:$D$10135,C307,sessions.csv!$E$2:$E$10135,D307)/60000</f>
        <v>287.41968333333335</v>
      </c>
      <c r="H307" s="3">
        <f>IF(E307=0,"",AVERAGEIFS(sessions.csv!$J$2:$J$10135,sessions.csv!$A$2:$A$10135,A307,sessions.csv!$D$2:$D$10135,C307,sessions.csv!$E$2:$E$10135,D307)/1000)</f>
        <v>8.6657142857142855</v>
      </c>
      <c r="I307" s="3">
        <f>IF(F307=0,"",AVERAGEIFS(sessions.csv!$O$2:$O$10135,sessions.csv!$A$2:$A$10135,A307,sessions.csv!$D$2:$D$10135,C307,sessions.csv!$E$2:$E$10135,D307,sessions.csv!$N$2:$N$10135,"RELIABLE"))</f>
        <v>40.32</v>
      </c>
      <c r="J307" s="3">
        <f>IF(F307=0,"",AVERAGEIFS(sessions.csv!$L$2:$L$10135,sessions.csv!$A$2:$A$10135,A307,sessions.csv!$D$2:$D$10135,C307,sessions.csv!$E$2:$E$10135,D307,sessions.csv!$N$2:$N$10135,"RELIABLE"))</f>
        <v>57.545454545454533</v>
      </c>
    </row>
    <row r="308" spans="1:10" ht="16" customHeight="1" x14ac:dyDescent="0.2">
      <c r="A308" s="2" t="s">
        <v>45</v>
      </c>
      <c r="B308" s="2" t="str">
        <f>INDEX(study_periods.csv!$B$2:$B$51,MATCH(A308,study_periods.csv!$A$2:$A$51,0))</f>
        <v>CONTROL</v>
      </c>
      <c r="C308" s="2">
        <v>2</v>
      </c>
      <c r="D308" s="2">
        <v>6</v>
      </c>
      <c r="E308" s="2">
        <f>COUNTIFS(sessions.csv!$A$2:$A$10135,A308,sessions.csv!$D$2:$D$10135,C308,sessions.csv!$E$2:$E$10135,D308)</f>
        <v>14</v>
      </c>
      <c r="F308" s="2">
        <f>COUNTIFS(sessions.csv!$A$2:$A$10135,A308,sessions.csv!$D$2:$D$10135,C308,sessions.csv!$E$2:$E$10135,D308,sessions.csv!$N$2:$N$10135,"RELIABLE")</f>
        <v>13</v>
      </c>
      <c r="G308" s="3">
        <f>SUMIFS(sessions.csv!$H$2:$H$10135,sessions.csv!$A$2:$A$10135,A308,sessions.csv!$D$2:$D$10135,C308,sessions.csv!$E$2:$E$10135,D308)/60000</f>
        <v>316.59031666666669</v>
      </c>
      <c r="H308" s="3">
        <f>IF(E308=0,"",AVERAGEIFS(sessions.csv!$J$2:$J$10135,sessions.csv!$A$2:$A$10135,A308,sessions.csv!$D$2:$D$10135,C308,sessions.csv!$E$2:$E$10135,D308)/1000)</f>
        <v>8.2754999999999992</v>
      </c>
      <c r="I308" s="3">
        <f>IF(F308=0,"",AVERAGEIFS(sessions.csv!$O$2:$O$10135,sessions.csv!$A$2:$A$10135,A308,sessions.csv!$D$2:$D$10135,C308,sessions.csv!$E$2:$E$10135,D308,sessions.csv!$N$2:$N$10135,"RELIABLE"))</f>
        <v>40.22538461538462</v>
      </c>
      <c r="J308" s="3">
        <f>IF(F308=0,"",AVERAGEIFS(sessions.csv!$L$2:$L$10135,sessions.csv!$A$2:$A$10135,A308,sessions.csv!$D$2:$D$10135,C308,sessions.csv!$E$2:$E$10135,D308,sessions.csv!$N$2:$N$10135,"RELIABLE"))</f>
        <v>58.508461538461539</v>
      </c>
    </row>
    <row r="309" spans="1:10" ht="16" customHeight="1" x14ac:dyDescent="0.2">
      <c r="A309" s="2" t="s">
        <v>45</v>
      </c>
      <c r="B309" s="2" t="str">
        <f>INDEX(study_periods.csv!$B$2:$B$51,MATCH(A309,study_periods.csv!$A$2:$A$51,0))</f>
        <v>CONTROL</v>
      </c>
      <c r="C309" s="2">
        <v>2</v>
      </c>
      <c r="D309" s="2">
        <v>7</v>
      </c>
      <c r="E309" s="2">
        <f>COUNTIFS(sessions.csv!$A$2:$A$10135,A309,sessions.csv!$D$2:$D$10135,C309,sessions.csv!$E$2:$E$10135,D309)</f>
        <v>15</v>
      </c>
      <c r="F309" s="2">
        <f>COUNTIFS(sessions.csv!$A$2:$A$10135,A309,sessions.csv!$D$2:$D$10135,C309,sessions.csv!$E$2:$E$10135,D309,sessions.csv!$N$2:$N$10135,"RELIABLE")</f>
        <v>13</v>
      </c>
      <c r="G309" s="3">
        <f>SUMIFS(sessions.csv!$H$2:$H$10135,sessions.csv!$A$2:$A$10135,A309,sessions.csv!$D$2:$D$10135,C309,sessions.csv!$E$2:$E$10135,D309)/60000</f>
        <v>321.42141666666669</v>
      </c>
      <c r="H309" s="3">
        <f>IF(E309=0,"",AVERAGEIFS(sessions.csv!$J$2:$J$10135,sessions.csv!$A$2:$A$10135,A309,sessions.csv!$D$2:$D$10135,C309,sessions.csv!$E$2:$E$10135,D309)/1000)</f>
        <v>8.5231333333333339</v>
      </c>
      <c r="I309" s="3">
        <f>IF(F309=0,"",AVERAGEIFS(sessions.csv!$O$2:$O$10135,sessions.csv!$A$2:$A$10135,A309,sessions.csv!$D$2:$D$10135,C309,sessions.csv!$E$2:$E$10135,D309,sessions.csv!$N$2:$N$10135,"RELIABLE"))</f>
        <v>41.130769230769232</v>
      </c>
      <c r="J309" s="3">
        <f>IF(F309=0,"",AVERAGEIFS(sessions.csv!$L$2:$L$10135,sessions.csv!$A$2:$A$10135,A309,sessions.csv!$D$2:$D$10135,C309,sessions.csv!$E$2:$E$10135,D309,sessions.csv!$N$2:$N$10135,"RELIABLE"))</f>
        <v>58.392307692307703</v>
      </c>
    </row>
    <row r="310" spans="1:10" ht="32" customHeight="1" x14ac:dyDescent="0.2">
      <c r="A310" s="2" t="s">
        <v>46</v>
      </c>
      <c r="B310" s="2" t="str">
        <f>INDEX(study_periods.csv!$B$2:$B$51,MATCH(A310,study_periods.csv!$A$2:$A$51,0))</f>
        <v>INTERVENTION</v>
      </c>
      <c r="C310" s="2">
        <v>1</v>
      </c>
      <c r="D310" s="2">
        <v>1</v>
      </c>
      <c r="E310" s="2">
        <f>COUNTIFS(sessions.csv!$A$2:$A$10135,A310,sessions.csv!$D$2:$D$10135,C310,sessions.csv!$E$2:$E$10135,D310)</f>
        <v>14</v>
      </c>
      <c r="F310" s="2">
        <f>COUNTIFS(sessions.csv!$A$2:$A$10135,A310,sessions.csv!$D$2:$D$10135,C310,sessions.csv!$E$2:$E$10135,D310,sessions.csv!$N$2:$N$10135,"RELIABLE")</f>
        <v>13</v>
      </c>
      <c r="G310" s="3">
        <f>SUMIFS(sessions.csv!$H$2:$H$10135,sessions.csv!$A$2:$A$10135,A310,sessions.csv!$D$2:$D$10135,C310,sessions.csv!$E$2:$E$10135,D310)/60000</f>
        <v>300.96935000000002</v>
      </c>
      <c r="H310" s="3">
        <f>IF(E310=0,"",AVERAGEIFS(sessions.csv!$J$2:$J$10135,sessions.csv!$A$2:$A$10135,A310,sessions.csv!$D$2:$D$10135,C310,sessions.csv!$E$2:$E$10135,D310)/1000)</f>
        <v>9.238214285714287</v>
      </c>
      <c r="I310" s="3">
        <f>IF(F310=0,"",AVERAGEIFS(sessions.csv!$O$2:$O$10135,sessions.csv!$A$2:$A$10135,A310,sessions.csv!$D$2:$D$10135,C310,sessions.csv!$E$2:$E$10135,D310,sessions.csv!$N$2:$N$10135,"RELIABLE"))</f>
        <v>42.941538461538464</v>
      </c>
      <c r="J310" s="3">
        <f>IF(F310=0,"",AVERAGEIFS(sessions.csv!$L$2:$L$10135,sessions.csv!$A$2:$A$10135,A310,sessions.csv!$D$2:$D$10135,C310,sessions.csv!$E$2:$E$10135,D310,sessions.csv!$N$2:$N$10135,"RELIABLE"))</f>
        <v>60.236923076923077</v>
      </c>
    </row>
    <row r="311" spans="1:10" ht="32" customHeight="1" x14ac:dyDescent="0.2">
      <c r="A311" s="2" t="s">
        <v>46</v>
      </c>
      <c r="B311" s="2" t="str">
        <f>INDEX(study_periods.csv!$B$2:$B$51,MATCH(A311,study_periods.csv!$A$2:$A$51,0))</f>
        <v>INTERVENTION</v>
      </c>
      <c r="C311" s="2">
        <v>1</v>
      </c>
      <c r="D311" s="2">
        <v>2</v>
      </c>
      <c r="E311" s="2">
        <f>COUNTIFS(sessions.csv!$A$2:$A$10135,A311,sessions.csv!$D$2:$D$10135,C311,sessions.csv!$E$2:$E$10135,D311)</f>
        <v>15</v>
      </c>
      <c r="F311" s="2">
        <f>COUNTIFS(sessions.csv!$A$2:$A$10135,A311,sessions.csv!$D$2:$D$10135,C311,sessions.csv!$E$2:$E$10135,D311,sessions.csv!$N$2:$N$10135,"RELIABLE")</f>
        <v>14</v>
      </c>
      <c r="G311" s="3">
        <f>SUMIFS(sessions.csv!$H$2:$H$10135,sessions.csv!$A$2:$A$10135,A311,sessions.csv!$D$2:$D$10135,C311,sessions.csv!$E$2:$E$10135,D311)/60000</f>
        <v>316.87358333333333</v>
      </c>
      <c r="H311" s="3">
        <f>IF(E311=0,"",AVERAGEIFS(sessions.csv!$J$2:$J$10135,sessions.csv!$A$2:$A$10135,A311,sessions.csv!$D$2:$D$10135,C311,sessions.csv!$E$2:$E$10135,D311)/1000)</f>
        <v>8.7608666666666668</v>
      </c>
      <c r="I311" s="3">
        <f>IF(F311=0,"",AVERAGEIFS(sessions.csv!$O$2:$O$10135,sessions.csv!$A$2:$A$10135,A311,sessions.csv!$D$2:$D$10135,C311,sessions.csv!$E$2:$E$10135,D311,sessions.csv!$N$2:$N$10135,"RELIABLE"))</f>
        <v>38.662142857142854</v>
      </c>
      <c r="J311" s="3">
        <f>IF(F311=0,"",AVERAGEIFS(sessions.csv!$L$2:$L$10135,sessions.csv!$A$2:$A$10135,A311,sessions.csv!$D$2:$D$10135,C311,sessions.csv!$E$2:$E$10135,D311,sessions.csv!$N$2:$N$10135,"RELIABLE"))</f>
        <v>57.294285714285714</v>
      </c>
    </row>
    <row r="312" spans="1:10" ht="32" customHeight="1" x14ac:dyDescent="0.2">
      <c r="A312" s="2" t="s">
        <v>46</v>
      </c>
      <c r="B312" s="2" t="str">
        <f>INDEX(study_periods.csv!$B$2:$B$51,MATCH(A312,study_periods.csv!$A$2:$A$51,0))</f>
        <v>INTERVENTION</v>
      </c>
      <c r="C312" s="2">
        <v>1</v>
      </c>
      <c r="D312" s="2">
        <v>3</v>
      </c>
      <c r="E312" s="2">
        <f>COUNTIFS(sessions.csv!$A$2:$A$10135,A312,sessions.csv!$D$2:$D$10135,C312,sessions.csv!$E$2:$E$10135,D312)</f>
        <v>13</v>
      </c>
      <c r="F312" s="2">
        <f>COUNTIFS(sessions.csv!$A$2:$A$10135,A312,sessions.csv!$D$2:$D$10135,C312,sessions.csv!$E$2:$E$10135,D312,sessions.csv!$N$2:$N$10135,"RELIABLE")</f>
        <v>12</v>
      </c>
      <c r="G312" s="3">
        <f>SUMIFS(sessions.csv!$H$2:$H$10135,sessions.csv!$A$2:$A$10135,A312,sessions.csv!$D$2:$D$10135,C312,sessions.csv!$E$2:$E$10135,D312)/60000</f>
        <v>255.13523333333333</v>
      </c>
      <c r="H312" s="3">
        <f>IF(E312=0,"",AVERAGEIFS(sessions.csv!$J$2:$J$10135,sessions.csv!$A$2:$A$10135,A312,sessions.csv!$D$2:$D$10135,C312,sessions.csv!$E$2:$E$10135,D312)/1000)</f>
        <v>8.4772307692307702</v>
      </c>
      <c r="I312" s="3">
        <f>IF(F312=0,"",AVERAGEIFS(sessions.csv!$O$2:$O$10135,sessions.csv!$A$2:$A$10135,A312,sessions.csv!$D$2:$D$10135,C312,sessions.csv!$E$2:$E$10135,D312,sessions.csv!$N$2:$N$10135,"RELIABLE"))</f>
        <v>40.343333333333327</v>
      </c>
      <c r="J312" s="3">
        <f>IF(F312=0,"",AVERAGEIFS(sessions.csv!$L$2:$L$10135,sessions.csv!$A$2:$A$10135,A312,sessions.csv!$D$2:$D$10135,C312,sessions.csv!$E$2:$E$10135,D312,sessions.csv!$N$2:$N$10135,"RELIABLE"))</f>
        <v>56.950833333333328</v>
      </c>
    </row>
    <row r="313" spans="1:10" ht="32" customHeight="1" x14ac:dyDescent="0.2">
      <c r="A313" s="2" t="s">
        <v>46</v>
      </c>
      <c r="B313" s="2" t="str">
        <f>INDEX(study_periods.csv!$B$2:$B$51,MATCH(A313,study_periods.csv!$A$2:$A$51,0))</f>
        <v>INTERVENTION</v>
      </c>
      <c r="C313" s="2">
        <v>1</v>
      </c>
      <c r="D313" s="2">
        <v>4</v>
      </c>
      <c r="E313" s="2">
        <f>COUNTIFS(sessions.csv!$A$2:$A$10135,A313,sessions.csv!$D$2:$D$10135,C313,sessions.csv!$E$2:$E$10135,D313)</f>
        <v>14</v>
      </c>
      <c r="F313" s="2">
        <f>COUNTIFS(sessions.csv!$A$2:$A$10135,A313,sessions.csv!$D$2:$D$10135,C313,sessions.csv!$E$2:$E$10135,D313,sessions.csv!$N$2:$N$10135,"RELIABLE")</f>
        <v>12</v>
      </c>
      <c r="G313" s="3">
        <f>SUMIFS(sessions.csv!$H$2:$H$10135,sessions.csv!$A$2:$A$10135,A313,sessions.csv!$D$2:$D$10135,C313,sessions.csv!$E$2:$E$10135,D313)/60000</f>
        <v>286.46654999999998</v>
      </c>
      <c r="H313" s="3">
        <f>IF(E313=0,"",AVERAGEIFS(sessions.csv!$J$2:$J$10135,sessions.csv!$A$2:$A$10135,A313,sessions.csv!$D$2:$D$10135,C313,sessions.csv!$E$2:$E$10135,D313)/1000)</f>
        <v>8.4365000000000006</v>
      </c>
      <c r="I313" s="3">
        <f>IF(F313=0,"",AVERAGEIFS(sessions.csv!$O$2:$O$10135,sessions.csv!$A$2:$A$10135,A313,sessions.csv!$D$2:$D$10135,C313,sessions.csv!$E$2:$E$10135,D313,sessions.csv!$N$2:$N$10135,"RELIABLE"))</f>
        <v>36.200000000000003</v>
      </c>
      <c r="J313" s="3">
        <f>IF(F313=0,"",AVERAGEIFS(sessions.csv!$L$2:$L$10135,sessions.csv!$A$2:$A$10135,A313,sessions.csv!$D$2:$D$10135,C313,sessions.csv!$E$2:$E$10135,D313,sessions.csv!$N$2:$N$10135,"RELIABLE"))</f>
        <v>55.871666666666677</v>
      </c>
    </row>
    <row r="314" spans="1:10" ht="32" customHeight="1" x14ac:dyDescent="0.2">
      <c r="A314" s="2" t="s">
        <v>46</v>
      </c>
      <c r="B314" s="2" t="str">
        <f>INDEX(study_periods.csv!$B$2:$B$51,MATCH(A314,study_periods.csv!$A$2:$A$51,0))</f>
        <v>INTERVENTION</v>
      </c>
      <c r="C314" s="2">
        <v>1</v>
      </c>
      <c r="D314" s="2">
        <v>5</v>
      </c>
      <c r="E314" s="2">
        <f>COUNTIFS(sessions.csv!$A$2:$A$10135,A314,sessions.csv!$D$2:$D$10135,C314,sessions.csv!$E$2:$E$10135,D314)</f>
        <v>15</v>
      </c>
      <c r="F314" s="2">
        <f>COUNTIFS(sessions.csv!$A$2:$A$10135,A314,sessions.csv!$D$2:$D$10135,C314,sessions.csv!$E$2:$E$10135,D314,sessions.csv!$N$2:$N$10135,"RELIABLE")</f>
        <v>14</v>
      </c>
      <c r="G314" s="3">
        <f>SUMIFS(sessions.csv!$H$2:$H$10135,sessions.csv!$A$2:$A$10135,A314,sessions.csv!$D$2:$D$10135,C314,sessions.csv!$E$2:$E$10135,D314)/60000</f>
        <v>282.75541666666669</v>
      </c>
      <c r="H314" s="3">
        <f>IF(E314=0,"",AVERAGEIFS(sessions.csv!$J$2:$J$10135,sessions.csv!$A$2:$A$10135,A314,sessions.csv!$D$2:$D$10135,C314,sessions.csv!$E$2:$E$10135,D314)/1000)</f>
        <v>8.4684666666666679</v>
      </c>
      <c r="I314" s="3">
        <f>IF(F314=0,"",AVERAGEIFS(sessions.csv!$O$2:$O$10135,sessions.csv!$A$2:$A$10135,A314,sessions.csv!$D$2:$D$10135,C314,sessions.csv!$E$2:$E$10135,D314,sessions.csv!$N$2:$N$10135,"RELIABLE"))</f>
        <v>39.368571428571435</v>
      </c>
      <c r="J314" s="3">
        <f>IF(F314=0,"",AVERAGEIFS(sessions.csv!$L$2:$L$10135,sessions.csv!$A$2:$A$10135,A314,sessions.csv!$D$2:$D$10135,C314,sessions.csv!$E$2:$E$10135,D314,sessions.csv!$N$2:$N$10135,"RELIABLE"))</f>
        <v>56.07714285714286</v>
      </c>
    </row>
    <row r="315" spans="1:10" ht="32" customHeight="1" x14ac:dyDescent="0.2">
      <c r="A315" s="2" t="s">
        <v>46</v>
      </c>
      <c r="B315" s="2" t="str">
        <f>INDEX(study_periods.csv!$B$2:$B$51,MATCH(A315,study_periods.csv!$A$2:$A$51,0))</f>
        <v>INTERVENTION</v>
      </c>
      <c r="C315" s="2">
        <v>1</v>
      </c>
      <c r="D315" s="2">
        <v>6</v>
      </c>
      <c r="E315" s="2">
        <f>COUNTIFS(sessions.csv!$A$2:$A$10135,A315,sessions.csv!$D$2:$D$10135,C315,sessions.csv!$E$2:$E$10135,D315)</f>
        <v>15</v>
      </c>
      <c r="F315" s="2">
        <f>COUNTIFS(sessions.csv!$A$2:$A$10135,A315,sessions.csv!$D$2:$D$10135,C315,sessions.csv!$E$2:$E$10135,D315,sessions.csv!$N$2:$N$10135,"RELIABLE")</f>
        <v>11</v>
      </c>
      <c r="G315" s="3">
        <f>SUMIFS(sessions.csv!$H$2:$H$10135,sessions.csv!$A$2:$A$10135,A315,sessions.csv!$D$2:$D$10135,C315,sessions.csv!$E$2:$E$10135,D315)/60000</f>
        <v>349.89061666666669</v>
      </c>
      <c r="H315" s="3">
        <f>IF(E315=0,"",AVERAGEIFS(sessions.csv!$J$2:$J$10135,sessions.csv!$A$2:$A$10135,A315,sessions.csv!$D$2:$D$10135,C315,sessions.csv!$E$2:$E$10135,D315)/1000)</f>
        <v>8.8646000000000011</v>
      </c>
      <c r="I315" s="3">
        <f>IF(F315=0,"",AVERAGEIFS(sessions.csv!$O$2:$O$10135,sessions.csv!$A$2:$A$10135,A315,sessions.csv!$D$2:$D$10135,C315,sessions.csv!$E$2:$E$10135,D315,sessions.csv!$N$2:$N$10135,"RELIABLE"))</f>
        <v>40.878181818181815</v>
      </c>
      <c r="J315" s="3">
        <f>IF(F315=0,"",AVERAGEIFS(sessions.csv!$L$2:$L$10135,sessions.csv!$A$2:$A$10135,A315,sessions.csv!$D$2:$D$10135,C315,sessions.csv!$E$2:$E$10135,D315,sessions.csv!$N$2:$N$10135,"RELIABLE"))</f>
        <v>59.191818181818185</v>
      </c>
    </row>
    <row r="316" spans="1:10" ht="32" customHeight="1" x14ac:dyDescent="0.2">
      <c r="A316" s="2" t="s">
        <v>46</v>
      </c>
      <c r="B316" s="2" t="str">
        <f>INDEX(study_periods.csv!$B$2:$B$51,MATCH(A316,study_periods.csv!$A$2:$A$51,0))</f>
        <v>INTERVENTION</v>
      </c>
      <c r="C316" s="2">
        <v>1</v>
      </c>
      <c r="D316" s="2">
        <v>7</v>
      </c>
      <c r="E316" s="2">
        <f>COUNTIFS(sessions.csv!$A$2:$A$10135,A316,sessions.csv!$D$2:$D$10135,C316,sessions.csv!$E$2:$E$10135,D316)</f>
        <v>16</v>
      </c>
      <c r="F316" s="2">
        <f>COUNTIFS(sessions.csv!$A$2:$A$10135,A316,sessions.csv!$D$2:$D$10135,C316,sessions.csv!$E$2:$E$10135,D316,sessions.csv!$N$2:$N$10135,"RELIABLE")</f>
        <v>12</v>
      </c>
      <c r="G316" s="3">
        <f>SUMIFS(sessions.csv!$H$2:$H$10135,sessions.csv!$A$2:$A$10135,A316,sessions.csv!$D$2:$D$10135,C316,sessions.csv!$E$2:$E$10135,D316)/60000</f>
        <v>366.59949999999998</v>
      </c>
      <c r="H316" s="3">
        <f>IF(E316=0,"",AVERAGEIFS(sessions.csv!$J$2:$J$10135,sessions.csv!$A$2:$A$10135,A316,sessions.csv!$D$2:$D$10135,C316,sessions.csv!$E$2:$E$10135,D316)/1000)</f>
        <v>8.6876250000000006</v>
      </c>
      <c r="I316" s="3">
        <f>IF(F316=0,"",AVERAGEIFS(sessions.csv!$O$2:$O$10135,sessions.csv!$A$2:$A$10135,A316,sessions.csv!$D$2:$D$10135,C316,sessions.csv!$E$2:$E$10135,D316,sessions.csv!$N$2:$N$10135,"RELIABLE"))</f>
        <v>39.465833333333336</v>
      </c>
      <c r="J316" s="3">
        <f>IF(F316=0,"",AVERAGEIFS(sessions.csv!$L$2:$L$10135,sessions.csv!$A$2:$A$10135,A316,sessions.csv!$D$2:$D$10135,C316,sessions.csv!$E$2:$E$10135,D316,sessions.csv!$N$2:$N$10135,"RELIABLE"))</f>
        <v>58.904166666666669</v>
      </c>
    </row>
    <row r="317" spans="1:10" ht="32" customHeight="1" x14ac:dyDescent="0.2">
      <c r="A317" s="2" t="s">
        <v>46</v>
      </c>
      <c r="B317" s="2" t="str">
        <f>INDEX(study_periods.csv!$B$2:$B$51,MATCH(A317,study_periods.csv!$A$2:$A$51,0))</f>
        <v>INTERVENTION</v>
      </c>
      <c r="C317" s="2">
        <v>2</v>
      </c>
      <c r="D317" s="2">
        <v>1</v>
      </c>
      <c r="E317" s="2">
        <f>COUNTIFS(sessions.csv!$A$2:$A$10135,A317,sessions.csv!$D$2:$D$10135,C317,sessions.csv!$E$2:$E$10135,D317)</f>
        <v>12</v>
      </c>
      <c r="F317" s="2">
        <f>COUNTIFS(sessions.csv!$A$2:$A$10135,A317,sessions.csv!$D$2:$D$10135,C317,sessions.csv!$E$2:$E$10135,D317,sessions.csv!$N$2:$N$10135,"RELIABLE")</f>
        <v>10</v>
      </c>
      <c r="G317" s="3">
        <f>SUMIFS(sessions.csv!$H$2:$H$10135,sessions.csv!$A$2:$A$10135,A317,sessions.csv!$D$2:$D$10135,C317,sessions.csv!$E$2:$E$10135,D317)/60000</f>
        <v>201.27003333333334</v>
      </c>
      <c r="H317" s="3">
        <f>IF(E317=0,"",AVERAGEIFS(sessions.csv!$J$2:$J$10135,sessions.csv!$A$2:$A$10135,A317,sessions.csv!$D$2:$D$10135,C317,sessions.csv!$E$2:$E$10135,D317)/1000)</f>
        <v>7.987916666666667</v>
      </c>
      <c r="I317" s="3">
        <f>IF(F317=0,"",AVERAGEIFS(sessions.csv!$O$2:$O$10135,sessions.csv!$A$2:$A$10135,A317,sessions.csv!$D$2:$D$10135,C317,sessions.csv!$E$2:$E$10135,D317,sessions.csv!$N$2:$N$10135,"RELIABLE"))</f>
        <v>36.122999999999998</v>
      </c>
      <c r="J317" s="3">
        <f>IF(F317=0,"",AVERAGEIFS(sessions.csv!$L$2:$L$10135,sessions.csv!$A$2:$A$10135,A317,sessions.csv!$D$2:$D$10135,C317,sessions.csv!$E$2:$E$10135,D317,sessions.csv!$N$2:$N$10135,"RELIABLE"))</f>
        <v>52.418000000000006</v>
      </c>
    </row>
    <row r="318" spans="1:10" ht="32" customHeight="1" x14ac:dyDescent="0.2">
      <c r="A318" s="2" t="s">
        <v>46</v>
      </c>
      <c r="B318" s="2" t="str">
        <f>INDEX(study_periods.csv!$B$2:$B$51,MATCH(A318,study_periods.csv!$A$2:$A$51,0))</f>
        <v>INTERVENTION</v>
      </c>
      <c r="C318" s="2">
        <v>2</v>
      </c>
      <c r="D318" s="2">
        <v>2</v>
      </c>
      <c r="E318" s="2">
        <f>COUNTIFS(sessions.csv!$A$2:$A$10135,A318,sessions.csv!$D$2:$D$10135,C318,sessions.csv!$E$2:$E$10135,D318)</f>
        <v>13</v>
      </c>
      <c r="F318" s="2">
        <f>COUNTIFS(sessions.csv!$A$2:$A$10135,A318,sessions.csv!$D$2:$D$10135,C318,sessions.csv!$E$2:$E$10135,D318,sessions.csv!$N$2:$N$10135,"RELIABLE")</f>
        <v>10</v>
      </c>
      <c r="G318" s="3">
        <f>SUMIFS(sessions.csv!$H$2:$H$10135,sessions.csv!$A$2:$A$10135,A318,sessions.csv!$D$2:$D$10135,C318,sessions.csv!$E$2:$E$10135,D318)/60000</f>
        <v>219.42403333333334</v>
      </c>
      <c r="H318" s="3">
        <f>IF(E318=0,"",AVERAGEIFS(sessions.csv!$J$2:$J$10135,sessions.csv!$A$2:$A$10135,A318,sessions.csv!$D$2:$D$10135,C318,sessions.csv!$E$2:$E$10135,D318)/1000)</f>
        <v>8.0673846153846149</v>
      </c>
      <c r="I318" s="3">
        <f>IF(F318=0,"",AVERAGEIFS(sessions.csv!$O$2:$O$10135,sessions.csv!$A$2:$A$10135,A318,sessions.csv!$D$2:$D$10135,C318,sessions.csv!$E$2:$E$10135,D318,sessions.csv!$N$2:$N$10135,"RELIABLE"))</f>
        <v>35.155999999999999</v>
      </c>
      <c r="J318" s="3">
        <f>IF(F318=0,"",AVERAGEIFS(sessions.csv!$L$2:$L$10135,sessions.csv!$A$2:$A$10135,A318,sessions.csv!$D$2:$D$10135,C318,sessions.csv!$E$2:$E$10135,D318,sessions.csv!$N$2:$N$10135,"RELIABLE"))</f>
        <v>52.262999999999998</v>
      </c>
    </row>
    <row r="319" spans="1:10" ht="32" customHeight="1" x14ac:dyDescent="0.2">
      <c r="A319" s="2" t="s">
        <v>46</v>
      </c>
      <c r="B319" s="2" t="str">
        <f>INDEX(study_periods.csv!$B$2:$B$51,MATCH(A319,study_periods.csv!$A$2:$A$51,0))</f>
        <v>INTERVENTION</v>
      </c>
      <c r="C319" s="2">
        <v>2</v>
      </c>
      <c r="D319" s="2">
        <v>3</v>
      </c>
      <c r="E319" s="2">
        <f>COUNTIFS(sessions.csv!$A$2:$A$10135,A319,sessions.csv!$D$2:$D$10135,C319,sessions.csv!$E$2:$E$10135,D319)</f>
        <v>11</v>
      </c>
      <c r="F319" s="2">
        <f>COUNTIFS(sessions.csv!$A$2:$A$10135,A319,sessions.csv!$D$2:$D$10135,C319,sessions.csv!$E$2:$E$10135,D319,sessions.csv!$N$2:$N$10135,"RELIABLE")</f>
        <v>8</v>
      </c>
      <c r="G319" s="3">
        <f>SUMIFS(sessions.csv!$H$2:$H$10135,sessions.csv!$A$2:$A$10135,A319,sessions.csv!$D$2:$D$10135,C319,sessions.csv!$E$2:$E$10135,D319)/60000</f>
        <v>199.55968333333334</v>
      </c>
      <c r="H319" s="3">
        <f>IF(E319=0,"",AVERAGEIFS(sessions.csv!$J$2:$J$10135,sessions.csv!$A$2:$A$10135,A319,sessions.csv!$D$2:$D$10135,C319,sessions.csv!$E$2:$E$10135,D319)/1000)</f>
        <v>8.1645454545454541</v>
      </c>
      <c r="I319" s="3">
        <f>IF(F319=0,"",AVERAGEIFS(sessions.csv!$O$2:$O$10135,sessions.csv!$A$2:$A$10135,A319,sessions.csv!$D$2:$D$10135,C319,sessions.csv!$E$2:$E$10135,D319,sessions.csv!$N$2:$N$10135,"RELIABLE"))</f>
        <v>39.739999999999995</v>
      </c>
      <c r="J319" s="3">
        <f>IF(F319=0,"",AVERAGEIFS(sessions.csv!$L$2:$L$10135,sessions.csv!$A$2:$A$10135,A319,sessions.csv!$D$2:$D$10135,C319,sessions.csv!$E$2:$E$10135,D319,sessions.csv!$N$2:$N$10135,"RELIABLE"))</f>
        <v>55.698750000000004</v>
      </c>
    </row>
    <row r="320" spans="1:10" ht="32" customHeight="1" x14ac:dyDescent="0.2">
      <c r="A320" s="2" t="s">
        <v>46</v>
      </c>
      <c r="B320" s="2" t="str">
        <f>INDEX(study_periods.csv!$B$2:$B$51,MATCH(A320,study_periods.csv!$A$2:$A$51,0))</f>
        <v>INTERVENTION</v>
      </c>
      <c r="C320" s="2">
        <v>2</v>
      </c>
      <c r="D320" s="2">
        <v>4</v>
      </c>
      <c r="E320" s="2">
        <f>COUNTIFS(sessions.csv!$A$2:$A$10135,A320,sessions.csv!$D$2:$D$10135,C320,sessions.csv!$E$2:$E$10135,D320)</f>
        <v>12</v>
      </c>
      <c r="F320" s="2">
        <f>COUNTIFS(sessions.csv!$A$2:$A$10135,A320,sessions.csv!$D$2:$D$10135,C320,sessions.csv!$E$2:$E$10135,D320,sessions.csv!$N$2:$N$10135,"RELIABLE")</f>
        <v>10</v>
      </c>
      <c r="G320" s="3">
        <f>SUMIFS(sessions.csv!$H$2:$H$10135,sessions.csv!$A$2:$A$10135,A320,sessions.csv!$D$2:$D$10135,C320,sessions.csv!$E$2:$E$10135,D320)/60000</f>
        <v>204.87148333333334</v>
      </c>
      <c r="H320" s="3">
        <f>IF(E320=0,"",AVERAGEIFS(sessions.csv!$J$2:$J$10135,sessions.csv!$A$2:$A$10135,A320,sessions.csv!$D$2:$D$10135,C320,sessions.csv!$E$2:$E$10135,D320)/1000)</f>
        <v>8.0314999999999994</v>
      </c>
      <c r="I320" s="3">
        <f>IF(F320=0,"",AVERAGEIFS(sessions.csv!$O$2:$O$10135,sessions.csv!$A$2:$A$10135,A320,sessions.csv!$D$2:$D$10135,C320,sessions.csv!$E$2:$E$10135,D320,sessions.csv!$N$2:$N$10135,"RELIABLE"))</f>
        <v>34.143999999999998</v>
      </c>
      <c r="J320" s="3">
        <f>IF(F320=0,"",AVERAGEIFS(sessions.csv!$L$2:$L$10135,sessions.csv!$A$2:$A$10135,A320,sessions.csv!$D$2:$D$10135,C320,sessions.csv!$E$2:$E$10135,D320,sessions.csv!$N$2:$N$10135,"RELIABLE"))</f>
        <v>52.249000000000002</v>
      </c>
    </row>
    <row r="321" spans="1:10" ht="32" customHeight="1" x14ac:dyDescent="0.2">
      <c r="A321" s="2" t="s">
        <v>46</v>
      </c>
      <c r="B321" s="2" t="str">
        <f>INDEX(study_periods.csv!$B$2:$B$51,MATCH(A321,study_periods.csv!$A$2:$A$51,0))</f>
        <v>INTERVENTION</v>
      </c>
      <c r="C321" s="2">
        <v>2</v>
      </c>
      <c r="D321" s="2">
        <v>5</v>
      </c>
      <c r="E321" s="2">
        <f>COUNTIFS(sessions.csv!$A$2:$A$10135,A321,sessions.csv!$D$2:$D$10135,C321,sessions.csv!$E$2:$E$10135,D321)</f>
        <v>13</v>
      </c>
      <c r="F321" s="2">
        <f>COUNTIFS(sessions.csv!$A$2:$A$10135,A321,sessions.csv!$D$2:$D$10135,C321,sessions.csv!$E$2:$E$10135,D321,sessions.csv!$N$2:$N$10135,"RELIABLE")</f>
        <v>13</v>
      </c>
      <c r="G321" s="3">
        <f>SUMIFS(sessions.csv!$H$2:$H$10135,sessions.csv!$A$2:$A$10135,A321,sessions.csv!$D$2:$D$10135,C321,sessions.csv!$E$2:$E$10135,D321)/60000</f>
        <v>212.66630000000001</v>
      </c>
      <c r="H321" s="3">
        <f>IF(E321=0,"",AVERAGEIFS(sessions.csv!$J$2:$J$10135,sessions.csv!$A$2:$A$10135,A321,sessions.csv!$D$2:$D$10135,C321,sessions.csv!$E$2:$E$10135,D321)/1000)</f>
        <v>8.0547692307692298</v>
      </c>
      <c r="I321" s="3">
        <f>IF(F321=0,"",AVERAGEIFS(sessions.csv!$O$2:$O$10135,sessions.csv!$A$2:$A$10135,A321,sessions.csv!$D$2:$D$10135,C321,sessions.csv!$E$2:$E$10135,D321,sessions.csv!$N$2:$N$10135,"RELIABLE"))</f>
        <v>35.800000000000004</v>
      </c>
      <c r="J321" s="3">
        <f>IF(F321=0,"",AVERAGEIFS(sessions.csv!$L$2:$L$10135,sessions.csv!$A$2:$A$10135,A321,sessions.csv!$D$2:$D$10135,C321,sessions.csv!$E$2:$E$10135,D321,sessions.csv!$N$2:$N$10135,"RELIABLE"))</f>
        <v>52.290769230769236</v>
      </c>
    </row>
    <row r="322" spans="1:10" ht="32" customHeight="1" x14ac:dyDescent="0.2">
      <c r="A322" s="2" t="s">
        <v>46</v>
      </c>
      <c r="B322" s="2" t="str">
        <f>INDEX(study_periods.csv!$B$2:$B$51,MATCH(A322,study_periods.csv!$A$2:$A$51,0))</f>
        <v>INTERVENTION</v>
      </c>
      <c r="C322" s="2">
        <v>2</v>
      </c>
      <c r="D322" s="2">
        <v>6</v>
      </c>
      <c r="E322" s="2">
        <f>COUNTIFS(sessions.csv!$A$2:$A$10135,A322,sessions.csv!$D$2:$D$10135,C322,sessions.csv!$E$2:$E$10135,D322)</f>
        <v>13</v>
      </c>
      <c r="F322" s="2">
        <f>COUNTIFS(sessions.csv!$A$2:$A$10135,A322,sessions.csv!$D$2:$D$10135,C322,sessions.csv!$E$2:$E$10135,D322,sessions.csv!$N$2:$N$10135,"RELIABLE")</f>
        <v>13</v>
      </c>
      <c r="G322" s="3">
        <f>SUMIFS(sessions.csv!$H$2:$H$10135,sessions.csv!$A$2:$A$10135,A322,sessions.csv!$D$2:$D$10135,C322,sessions.csv!$E$2:$E$10135,D322)/60000</f>
        <v>260.25664999999998</v>
      </c>
      <c r="H322" s="3">
        <f>IF(E322=0,"",AVERAGEIFS(sessions.csv!$J$2:$J$10135,sessions.csv!$A$2:$A$10135,A322,sessions.csv!$D$2:$D$10135,C322,sessions.csv!$E$2:$E$10135,D322)/1000)</f>
        <v>7.8143076923076924</v>
      </c>
      <c r="I322" s="3">
        <f>IF(F322=0,"",AVERAGEIFS(sessions.csv!$O$2:$O$10135,sessions.csv!$A$2:$A$10135,A322,sessions.csv!$D$2:$D$10135,C322,sessions.csv!$E$2:$E$10135,D322,sessions.csv!$N$2:$N$10135,"RELIABLE"))</f>
        <v>34.194615384615389</v>
      </c>
      <c r="J322" s="3">
        <f>IF(F322=0,"",AVERAGEIFS(sessions.csv!$L$2:$L$10135,sessions.csv!$A$2:$A$10135,A322,sessions.csv!$D$2:$D$10135,C322,sessions.csv!$E$2:$E$10135,D322,sessions.csv!$N$2:$N$10135,"RELIABLE"))</f>
        <v>53.702307692307691</v>
      </c>
    </row>
    <row r="323" spans="1:10" ht="32" customHeight="1" x14ac:dyDescent="0.2">
      <c r="A323" s="2" t="s">
        <v>46</v>
      </c>
      <c r="B323" s="2" t="str">
        <f>INDEX(study_periods.csv!$B$2:$B$51,MATCH(A323,study_periods.csv!$A$2:$A$51,0))</f>
        <v>INTERVENTION</v>
      </c>
      <c r="C323" s="2">
        <v>2</v>
      </c>
      <c r="D323" s="2">
        <v>7</v>
      </c>
      <c r="E323" s="2">
        <f>COUNTIFS(sessions.csv!$A$2:$A$10135,A323,sessions.csv!$D$2:$D$10135,C323,sessions.csv!$E$2:$E$10135,D323)</f>
        <v>14</v>
      </c>
      <c r="F323" s="2">
        <f>COUNTIFS(sessions.csv!$A$2:$A$10135,A323,sessions.csv!$D$2:$D$10135,C323,sessions.csv!$E$2:$E$10135,D323,sessions.csv!$N$2:$N$10135,"RELIABLE")</f>
        <v>13</v>
      </c>
      <c r="G323" s="3">
        <f>SUMIFS(sessions.csv!$H$2:$H$10135,sessions.csv!$A$2:$A$10135,A323,sessions.csv!$D$2:$D$10135,C323,sessions.csv!$E$2:$E$10135,D323)/60000</f>
        <v>264.55738333333335</v>
      </c>
      <c r="H323" s="3">
        <f>IF(E323=0,"",AVERAGEIFS(sessions.csv!$J$2:$J$10135,sessions.csv!$A$2:$A$10135,A323,sessions.csv!$D$2:$D$10135,C323,sessions.csv!$E$2:$E$10135,D323)/1000)</f>
        <v>7.5684285714285719</v>
      </c>
      <c r="I323" s="3">
        <f>IF(F323=0,"",AVERAGEIFS(sessions.csv!$O$2:$O$10135,sessions.csv!$A$2:$A$10135,A323,sessions.csv!$D$2:$D$10135,C323,sessions.csv!$E$2:$E$10135,D323,sessions.csv!$N$2:$N$10135,"RELIABLE"))</f>
        <v>33.01</v>
      </c>
      <c r="J323" s="3">
        <f>IF(F323=0,"",AVERAGEIFS(sessions.csv!$L$2:$L$10135,sessions.csv!$A$2:$A$10135,A323,sessions.csv!$D$2:$D$10135,C323,sessions.csv!$E$2:$E$10135,D323,sessions.csv!$N$2:$N$10135,"RELIABLE"))</f>
        <v>52.48615384615384</v>
      </c>
    </row>
    <row r="324" spans="1:10" ht="16" customHeight="1" x14ac:dyDescent="0.2">
      <c r="A324" s="2" t="s">
        <v>47</v>
      </c>
      <c r="B324" s="2" t="str">
        <f>INDEX(study_periods.csv!$B$2:$B$51,MATCH(A324,study_periods.csv!$A$2:$A$51,0))</f>
        <v>CONTROL</v>
      </c>
      <c r="C324" s="2">
        <v>1</v>
      </c>
      <c r="D324" s="2">
        <v>1</v>
      </c>
      <c r="E324" s="2">
        <f>COUNTIFS(sessions.csv!$A$2:$A$10135,A324,sessions.csv!$D$2:$D$10135,C324,sessions.csv!$E$2:$E$10135,D324)</f>
        <v>15</v>
      </c>
      <c r="F324" s="2">
        <f>COUNTIFS(sessions.csv!$A$2:$A$10135,A324,sessions.csv!$D$2:$D$10135,C324,sessions.csv!$E$2:$E$10135,D324,sessions.csv!$N$2:$N$10135,"RELIABLE")</f>
        <v>15</v>
      </c>
      <c r="G324" s="3">
        <f>SUMIFS(sessions.csv!$H$2:$H$10135,sessions.csv!$A$2:$A$10135,A324,sessions.csv!$D$2:$D$10135,C324,sessions.csv!$E$2:$E$10135,D324)/60000</f>
        <v>310.18085000000002</v>
      </c>
      <c r="H324" s="3">
        <f>IF(E324=0,"",AVERAGEIFS(sessions.csv!$J$2:$J$10135,sessions.csv!$A$2:$A$10135,A324,sessions.csv!$D$2:$D$10135,C324,sessions.csv!$E$2:$E$10135,D324)/1000)</f>
        <v>9.1792666666666669</v>
      </c>
      <c r="I324" s="3">
        <f>IF(F324=0,"",AVERAGEIFS(sessions.csv!$O$2:$O$10135,sessions.csv!$A$2:$A$10135,A324,sessions.csv!$D$2:$D$10135,C324,sessions.csv!$E$2:$E$10135,D324,sessions.csv!$N$2:$N$10135,"RELIABLE"))</f>
        <v>40.933999999999997</v>
      </c>
      <c r="J324" s="3">
        <f>IF(F324=0,"",AVERAGEIFS(sessions.csv!$L$2:$L$10135,sessions.csv!$A$2:$A$10135,A324,sessions.csv!$D$2:$D$10135,C324,sessions.csv!$E$2:$E$10135,D324,sessions.csv!$N$2:$N$10135,"RELIABLE"))</f>
        <v>58.599333333333341</v>
      </c>
    </row>
    <row r="325" spans="1:10" ht="16" customHeight="1" x14ac:dyDescent="0.2">
      <c r="A325" s="2" t="s">
        <v>47</v>
      </c>
      <c r="B325" s="2" t="str">
        <f>INDEX(study_periods.csv!$B$2:$B$51,MATCH(A325,study_periods.csv!$A$2:$A$51,0))</f>
        <v>CONTROL</v>
      </c>
      <c r="C325" s="2">
        <v>1</v>
      </c>
      <c r="D325" s="2">
        <v>2</v>
      </c>
      <c r="E325" s="2">
        <f>COUNTIFS(sessions.csv!$A$2:$A$10135,A325,sessions.csv!$D$2:$D$10135,C325,sessions.csv!$E$2:$E$10135,D325)</f>
        <v>16</v>
      </c>
      <c r="F325" s="2">
        <f>COUNTIFS(sessions.csv!$A$2:$A$10135,A325,sessions.csv!$D$2:$D$10135,C325,sessions.csv!$E$2:$E$10135,D325,sessions.csv!$N$2:$N$10135,"RELIABLE")</f>
        <v>12</v>
      </c>
      <c r="G325" s="3">
        <f>SUMIFS(sessions.csv!$H$2:$H$10135,sessions.csv!$A$2:$A$10135,A325,sessions.csv!$D$2:$D$10135,C325,sessions.csv!$E$2:$E$10135,D325)/60000</f>
        <v>329.99795</v>
      </c>
      <c r="H325" s="3">
        <f>IF(E325=0,"",AVERAGEIFS(sessions.csv!$J$2:$J$10135,sessions.csv!$A$2:$A$10135,A325,sessions.csv!$D$2:$D$10135,C325,sessions.csv!$E$2:$E$10135,D325)/1000)</f>
        <v>8.8256875000000008</v>
      </c>
      <c r="I325" s="3">
        <f>IF(F325=0,"",AVERAGEIFS(sessions.csv!$O$2:$O$10135,sessions.csv!$A$2:$A$10135,A325,sessions.csv!$D$2:$D$10135,C325,sessions.csv!$E$2:$E$10135,D325,sessions.csv!$N$2:$N$10135,"RELIABLE"))</f>
        <v>39.169999999999995</v>
      </c>
      <c r="J325" s="3">
        <f>IF(F325=0,"",AVERAGEIFS(sessions.csv!$L$2:$L$10135,sessions.csv!$A$2:$A$10135,A325,sessions.csv!$D$2:$D$10135,C325,sessions.csv!$E$2:$E$10135,D325,sessions.csv!$N$2:$N$10135,"RELIABLE"))</f>
        <v>56.991666666666667</v>
      </c>
    </row>
    <row r="326" spans="1:10" ht="16" customHeight="1" x14ac:dyDescent="0.2">
      <c r="A326" s="2" t="s">
        <v>47</v>
      </c>
      <c r="B326" s="2" t="str">
        <f>INDEX(study_periods.csv!$B$2:$B$51,MATCH(A326,study_periods.csv!$A$2:$A$51,0))</f>
        <v>CONTROL</v>
      </c>
      <c r="C326" s="2">
        <v>1</v>
      </c>
      <c r="D326" s="2">
        <v>3</v>
      </c>
      <c r="E326" s="2">
        <f>COUNTIFS(sessions.csv!$A$2:$A$10135,A326,sessions.csv!$D$2:$D$10135,C326,sessions.csv!$E$2:$E$10135,D326)</f>
        <v>14</v>
      </c>
      <c r="F326" s="2">
        <f>COUNTIFS(sessions.csv!$A$2:$A$10135,A326,sessions.csv!$D$2:$D$10135,C326,sessions.csv!$E$2:$E$10135,D326,sessions.csv!$N$2:$N$10135,"RELIABLE")</f>
        <v>12</v>
      </c>
      <c r="G326" s="3">
        <f>SUMIFS(sessions.csv!$H$2:$H$10135,sessions.csv!$A$2:$A$10135,A326,sessions.csv!$D$2:$D$10135,C326,sessions.csv!$E$2:$E$10135,D326)/60000</f>
        <v>293.00506666666666</v>
      </c>
      <c r="H326" s="3">
        <f>IF(E326=0,"",AVERAGEIFS(sessions.csv!$J$2:$J$10135,sessions.csv!$A$2:$A$10135,A326,sessions.csv!$D$2:$D$10135,C326,sessions.csv!$E$2:$E$10135,D326)/1000)</f>
        <v>8.6090714285714292</v>
      </c>
      <c r="I326" s="3">
        <f>IF(F326=0,"",AVERAGEIFS(sessions.csv!$O$2:$O$10135,sessions.csv!$A$2:$A$10135,A326,sessions.csv!$D$2:$D$10135,C326,sessions.csv!$E$2:$E$10135,D326,sessions.csv!$N$2:$N$10135,"RELIABLE"))</f>
        <v>40.645833333333329</v>
      </c>
      <c r="J326" s="3">
        <f>IF(F326=0,"",AVERAGEIFS(sessions.csv!$L$2:$L$10135,sessions.csv!$A$2:$A$10135,A326,sessions.csv!$D$2:$D$10135,C326,sessions.csv!$E$2:$E$10135,D326,sessions.csv!$N$2:$N$10135,"RELIABLE"))</f>
        <v>58.329166666666673</v>
      </c>
    </row>
    <row r="327" spans="1:10" ht="16" customHeight="1" x14ac:dyDescent="0.2">
      <c r="A327" s="2" t="s">
        <v>47</v>
      </c>
      <c r="B327" s="2" t="str">
        <f>INDEX(study_periods.csv!$B$2:$B$51,MATCH(A327,study_periods.csv!$A$2:$A$51,0))</f>
        <v>CONTROL</v>
      </c>
      <c r="C327" s="2">
        <v>1</v>
      </c>
      <c r="D327" s="2">
        <v>4</v>
      </c>
      <c r="E327" s="2">
        <f>COUNTIFS(sessions.csv!$A$2:$A$10135,A327,sessions.csv!$D$2:$D$10135,C327,sessions.csv!$E$2:$E$10135,D327)</f>
        <v>15</v>
      </c>
      <c r="F327" s="2">
        <f>COUNTIFS(sessions.csv!$A$2:$A$10135,A327,sessions.csv!$D$2:$D$10135,C327,sessions.csv!$E$2:$E$10135,D327,sessions.csv!$N$2:$N$10135,"RELIABLE")</f>
        <v>12</v>
      </c>
      <c r="G327" s="3">
        <f>SUMIFS(sessions.csv!$H$2:$H$10135,sessions.csv!$A$2:$A$10135,A327,sessions.csv!$D$2:$D$10135,C327,sessions.csv!$E$2:$E$10135,D327)/60000</f>
        <v>296.57940000000002</v>
      </c>
      <c r="H327" s="3">
        <f>IF(E327=0,"",AVERAGEIFS(sessions.csv!$J$2:$J$10135,sessions.csv!$A$2:$A$10135,A327,sessions.csv!$D$2:$D$10135,C327,sessions.csv!$E$2:$E$10135,D327)/1000)</f>
        <v>8.465066666666667</v>
      </c>
      <c r="I327" s="3">
        <f>IF(F327=0,"",AVERAGEIFS(sessions.csv!$O$2:$O$10135,sessions.csv!$A$2:$A$10135,A327,sessions.csv!$D$2:$D$10135,C327,sessions.csv!$E$2:$E$10135,D327,sessions.csv!$N$2:$N$10135,"RELIABLE"))</f>
        <v>41.277499999999996</v>
      </c>
      <c r="J327" s="3">
        <f>IF(F327=0,"",AVERAGEIFS(sessions.csv!$L$2:$L$10135,sessions.csv!$A$2:$A$10135,A327,sessions.csv!$D$2:$D$10135,C327,sessions.csv!$E$2:$E$10135,D327,sessions.csv!$N$2:$N$10135,"RELIABLE"))</f>
        <v>56.928333333333342</v>
      </c>
    </row>
    <row r="328" spans="1:10" ht="16" customHeight="1" x14ac:dyDescent="0.2">
      <c r="A328" s="2" t="s">
        <v>47</v>
      </c>
      <c r="B328" s="2" t="str">
        <f>INDEX(study_periods.csv!$B$2:$B$51,MATCH(A328,study_periods.csv!$A$2:$A$51,0))</f>
        <v>CONTROL</v>
      </c>
      <c r="C328" s="2">
        <v>1</v>
      </c>
      <c r="D328" s="2">
        <v>5</v>
      </c>
      <c r="E328" s="2">
        <f>COUNTIFS(sessions.csv!$A$2:$A$10135,A328,sessions.csv!$D$2:$D$10135,C328,sessions.csv!$E$2:$E$10135,D328)</f>
        <v>16</v>
      </c>
      <c r="F328" s="2">
        <f>COUNTIFS(sessions.csv!$A$2:$A$10135,A328,sessions.csv!$D$2:$D$10135,C328,sessions.csv!$E$2:$E$10135,D328,sessions.csv!$N$2:$N$10135,"RELIABLE")</f>
        <v>12</v>
      </c>
      <c r="G328" s="3">
        <f>SUMIFS(sessions.csv!$H$2:$H$10135,sessions.csv!$A$2:$A$10135,A328,sessions.csv!$D$2:$D$10135,C328,sessions.csv!$E$2:$E$10135,D328)/60000</f>
        <v>329.63080000000002</v>
      </c>
      <c r="H328" s="3">
        <f>IF(E328=0,"",AVERAGEIFS(sessions.csv!$J$2:$J$10135,sessions.csv!$A$2:$A$10135,A328,sessions.csv!$D$2:$D$10135,C328,sessions.csv!$E$2:$E$10135,D328)/1000)</f>
        <v>8.8034374999999994</v>
      </c>
      <c r="I328" s="3">
        <f>IF(F328=0,"",AVERAGEIFS(sessions.csv!$O$2:$O$10135,sessions.csv!$A$2:$A$10135,A328,sessions.csv!$D$2:$D$10135,C328,sessions.csv!$E$2:$E$10135,D328,sessions.csv!$N$2:$N$10135,"RELIABLE"))</f>
        <v>43.283333333333331</v>
      </c>
      <c r="J328" s="3">
        <f>IF(F328=0,"",AVERAGEIFS(sessions.csv!$L$2:$L$10135,sessions.csv!$A$2:$A$10135,A328,sessions.csv!$D$2:$D$10135,C328,sessions.csv!$E$2:$E$10135,D328,sessions.csv!$N$2:$N$10135,"RELIABLE"))</f>
        <v>58.331666666666678</v>
      </c>
    </row>
    <row r="329" spans="1:10" ht="16" customHeight="1" x14ac:dyDescent="0.2">
      <c r="A329" s="2" t="s">
        <v>47</v>
      </c>
      <c r="B329" s="2" t="str">
        <f>INDEX(study_periods.csv!$B$2:$B$51,MATCH(A329,study_periods.csv!$A$2:$A$51,0))</f>
        <v>CONTROL</v>
      </c>
      <c r="C329" s="2">
        <v>1</v>
      </c>
      <c r="D329" s="2">
        <v>6</v>
      </c>
      <c r="E329" s="2">
        <f>COUNTIFS(sessions.csv!$A$2:$A$10135,A329,sessions.csv!$D$2:$D$10135,C329,sessions.csv!$E$2:$E$10135,D329)</f>
        <v>16</v>
      </c>
      <c r="F329" s="2">
        <f>COUNTIFS(sessions.csv!$A$2:$A$10135,A329,sessions.csv!$D$2:$D$10135,C329,sessions.csv!$E$2:$E$10135,D329,sessions.csv!$N$2:$N$10135,"RELIABLE")</f>
        <v>9</v>
      </c>
      <c r="G329" s="3">
        <f>SUMIFS(sessions.csv!$H$2:$H$10135,sessions.csv!$A$2:$A$10135,A329,sessions.csv!$D$2:$D$10135,C329,sessions.csv!$E$2:$E$10135,D329)/60000</f>
        <v>342.38976666666667</v>
      </c>
      <c r="H329" s="3">
        <f>IF(E329=0,"",AVERAGEIFS(sessions.csv!$J$2:$J$10135,sessions.csv!$A$2:$A$10135,A329,sessions.csv!$D$2:$D$10135,C329,sessions.csv!$E$2:$E$10135,D329)/1000)</f>
        <v>8.2395624999999999</v>
      </c>
      <c r="I329" s="3">
        <f>IF(F329=0,"",AVERAGEIFS(sessions.csv!$O$2:$O$10135,sessions.csv!$A$2:$A$10135,A329,sessions.csv!$D$2:$D$10135,C329,sessions.csv!$E$2:$E$10135,D329,sessions.csv!$N$2:$N$10135,"RELIABLE"))</f>
        <v>37.527777777777779</v>
      </c>
      <c r="J329" s="3">
        <f>IF(F329=0,"",AVERAGEIFS(sessions.csv!$L$2:$L$10135,sessions.csv!$A$2:$A$10135,A329,sessions.csv!$D$2:$D$10135,C329,sessions.csv!$E$2:$E$10135,D329,sessions.csv!$N$2:$N$10135,"RELIABLE"))</f>
        <v>56.516666666666666</v>
      </c>
    </row>
    <row r="330" spans="1:10" ht="16" customHeight="1" x14ac:dyDescent="0.2">
      <c r="A330" s="2" t="s">
        <v>47</v>
      </c>
      <c r="B330" s="2" t="str">
        <f>INDEX(study_periods.csv!$B$2:$B$51,MATCH(A330,study_periods.csv!$A$2:$A$51,0))</f>
        <v>CONTROL</v>
      </c>
      <c r="C330" s="2">
        <v>1</v>
      </c>
      <c r="D330" s="2">
        <v>7</v>
      </c>
      <c r="E330" s="2">
        <f>COUNTIFS(sessions.csv!$A$2:$A$10135,A330,sessions.csv!$D$2:$D$10135,C330,sessions.csv!$E$2:$E$10135,D330)</f>
        <v>17</v>
      </c>
      <c r="F330" s="2">
        <f>COUNTIFS(sessions.csv!$A$2:$A$10135,A330,sessions.csv!$D$2:$D$10135,C330,sessions.csv!$E$2:$E$10135,D330,sessions.csv!$N$2:$N$10135,"RELIABLE")</f>
        <v>15</v>
      </c>
      <c r="G330" s="3">
        <f>SUMIFS(sessions.csv!$H$2:$H$10135,sessions.csv!$A$2:$A$10135,A330,sessions.csv!$D$2:$D$10135,C330,sessions.csv!$E$2:$E$10135,D330)/60000</f>
        <v>381.68798333333331</v>
      </c>
      <c r="H330" s="3">
        <f>IF(E330=0,"",AVERAGEIFS(sessions.csv!$J$2:$J$10135,sessions.csv!$A$2:$A$10135,A330,sessions.csv!$D$2:$D$10135,C330,sessions.csv!$E$2:$E$10135,D330)/1000)</f>
        <v>8.2954705882352933</v>
      </c>
      <c r="I330" s="3">
        <f>IF(F330=0,"",AVERAGEIFS(sessions.csv!$O$2:$O$10135,sessions.csv!$A$2:$A$10135,A330,sessions.csv!$D$2:$D$10135,C330,sessions.csv!$E$2:$E$10135,D330,sessions.csv!$N$2:$N$10135,"RELIABLE"))</f>
        <v>38.094666666666662</v>
      </c>
      <c r="J330" s="3">
        <f>IF(F330=0,"",AVERAGEIFS(sessions.csv!$L$2:$L$10135,sessions.csv!$A$2:$A$10135,A330,sessions.csv!$D$2:$D$10135,C330,sessions.csv!$E$2:$E$10135,D330,sessions.csv!$N$2:$N$10135,"RELIABLE"))</f>
        <v>57.480666666666664</v>
      </c>
    </row>
    <row r="331" spans="1:10" ht="16" customHeight="1" x14ac:dyDescent="0.2">
      <c r="A331" s="2" t="s">
        <v>47</v>
      </c>
      <c r="B331" s="2" t="str">
        <f>INDEX(study_periods.csv!$B$2:$B$51,MATCH(A331,study_periods.csv!$A$2:$A$51,0))</f>
        <v>CONTROL</v>
      </c>
      <c r="C331" s="2">
        <v>2</v>
      </c>
      <c r="D331" s="2">
        <v>1</v>
      </c>
      <c r="E331" s="2">
        <f>COUNTIFS(sessions.csv!$A$2:$A$10135,A331,sessions.csv!$D$2:$D$10135,C331,sessions.csv!$E$2:$E$10135,D331)</f>
        <v>16</v>
      </c>
      <c r="F331" s="2">
        <f>COUNTIFS(sessions.csv!$A$2:$A$10135,A331,sessions.csv!$D$2:$D$10135,C331,sessions.csv!$E$2:$E$10135,D331,sessions.csv!$N$2:$N$10135,"RELIABLE")</f>
        <v>14</v>
      </c>
      <c r="G331" s="3">
        <f>SUMIFS(sessions.csv!$H$2:$H$10135,sessions.csv!$A$2:$A$10135,A331,sessions.csv!$D$2:$D$10135,C331,sessions.csv!$E$2:$E$10135,D331)/60000</f>
        <v>356.02614999999997</v>
      </c>
      <c r="H331" s="3">
        <f>IF(E331=0,"",AVERAGEIFS(sessions.csv!$J$2:$J$10135,sessions.csv!$A$2:$A$10135,A331,sessions.csv!$D$2:$D$10135,C331,sessions.csv!$E$2:$E$10135,D331)/1000)</f>
        <v>8.8601875000000003</v>
      </c>
      <c r="I331" s="3">
        <f>IF(F331=0,"",AVERAGEIFS(sessions.csv!$O$2:$O$10135,sessions.csv!$A$2:$A$10135,A331,sessions.csv!$D$2:$D$10135,C331,sessions.csv!$E$2:$E$10135,D331,sessions.csv!$N$2:$N$10135,"RELIABLE"))</f>
        <v>42.615000000000002</v>
      </c>
      <c r="J331" s="3">
        <f>IF(F331=0,"",AVERAGEIFS(sessions.csv!$L$2:$L$10135,sessions.csv!$A$2:$A$10135,A331,sessions.csv!$D$2:$D$10135,C331,sessions.csv!$E$2:$E$10135,D331,sessions.csv!$N$2:$N$10135,"RELIABLE"))</f>
        <v>59.731428571428573</v>
      </c>
    </row>
    <row r="332" spans="1:10" ht="16" customHeight="1" x14ac:dyDescent="0.2">
      <c r="A332" s="2" t="s">
        <v>47</v>
      </c>
      <c r="B332" s="2" t="str">
        <f>INDEX(study_periods.csv!$B$2:$B$51,MATCH(A332,study_periods.csv!$A$2:$A$51,0))</f>
        <v>CONTROL</v>
      </c>
      <c r="C332" s="2">
        <v>2</v>
      </c>
      <c r="D332" s="2">
        <v>2</v>
      </c>
      <c r="E332" s="2">
        <f>COUNTIFS(sessions.csv!$A$2:$A$10135,A332,sessions.csv!$D$2:$D$10135,C332,sessions.csv!$E$2:$E$10135,D332)</f>
        <v>17</v>
      </c>
      <c r="F332" s="2">
        <f>COUNTIFS(sessions.csv!$A$2:$A$10135,A332,sessions.csv!$D$2:$D$10135,C332,sessions.csv!$E$2:$E$10135,D332,sessions.csv!$N$2:$N$10135,"RELIABLE")</f>
        <v>17</v>
      </c>
      <c r="G332" s="3">
        <f>SUMIFS(sessions.csv!$H$2:$H$10135,sessions.csv!$A$2:$A$10135,A332,sessions.csv!$D$2:$D$10135,C332,sessions.csv!$E$2:$E$10135,D332)/60000</f>
        <v>381.67986666666667</v>
      </c>
      <c r="H332" s="3">
        <f>IF(E332=0,"",AVERAGEIFS(sessions.csv!$J$2:$J$10135,sessions.csv!$A$2:$A$10135,A332,sessions.csv!$D$2:$D$10135,C332,sessions.csv!$E$2:$E$10135,D332)/1000)</f>
        <v>9.2929411764705883</v>
      </c>
      <c r="I332" s="3">
        <f>IF(F332=0,"",AVERAGEIFS(sessions.csv!$O$2:$O$10135,sessions.csv!$A$2:$A$10135,A332,sessions.csv!$D$2:$D$10135,C332,sessions.csv!$E$2:$E$10135,D332,sessions.csv!$N$2:$N$10135,"RELIABLE"))</f>
        <v>44.480588235294114</v>
      </c>
      <c r="J332" s="3">
        <f>IF(F332=0,"",AVERAGEIFS(sessions.csv!$L$2:$L$10135,sessions.csv!$A$2:$A$10135,A332,sessions.csv!$D$2:$D$10135,C332,sessions.csv!$E$2:$E$10135,D332,sessions.csv!$N$2:$N$10135,"RELIABLE"))</f>
        <v>61.405882352941184</v>
      </c>
    </row>
    <row r="333" spans="1:10" ht="16" customHeight="1" x14ac:dyDescent="0.2">
      <c r="A333" s="2" t="s">
        <v>47</v>
      </c>
      <c r="B333" s="2" t="str">
        <f>INDEX(study_periods.csv!$B$2:$B$51,MATCH(A333,study_periods.csv!$A$2:$A$51,0))</f>
        <v>CONTROL</v>
      </c>
      <c r="C333" s="2">
        <v>2</v>
      </c>
      <c r="D333" s="2">
        <v>3</v>
      </c>
      <c r="E333" s="2">
        <f>COUNTIFS(sessions.csv!$A$2:$A$10135,A333,sessions.csv!$D$2:$D$10135,C333,sessions.csv!$E$2:$E$10135,D333)</f>
        <v>15</v>
      </c>
      <c r="F333" s="2">
        <f>COUNTIFS(sessions.csv!$A$2:$A$10135,A333,sessions.csv!$D$2:$D$10135,C333,sessions.csv!$E$2:$E$10135,D333,sessions.csv!$N$2:$N$10135,"RELIABLE")</f>
        <v>11</v>
      </c>
      <c r="G333" s="3">
        <f>SUMIFS(sessions.csv!$H$2:$H$10135,sessions.csv!$A$2:$A$10135,A333,sessions.csv!$D$2:$D$10135,C333,sessions.csv!$E$2:$E$10135,D333)/60000</f>
        <v>321.57580000000002</v>
      </c>
      <c r="H333" s="3">
        <f>IF(E333=0,"",AVERAGEIFS(sessions.csv!$J$2:$J$10135,sessions.csv!$A$2:$A$10135,A333,sessions.csv!$D$2:$D$10135,C333,sessions.csv!$E$2:$E$10135,D333)/1000)</f>
        <v>8.5646000000000004</v>
      </c>
      <c r="I333" s="3">
        <f>IF(F333=0,"",AVERAGEIFS(sessions.csv!$O$2:$O$10135,sessions.csv!$A$2:$A$10135,A333,sessions.csv!$D$2:$D$10135,C333,sessions.csv!$E$2:$E$10135,D333,sessions.csv!$N$2:$N$10135,"RELIABLE"))</f>
        <v>40.281818181818181</v>
      </c>
      <c r="J333" s="3">
        <f>IF(F333=0,"",AVERAGEIFS(sessions.csv!$L$2:$L$10135,sessions.csv!$A$2:$A$10135,A333,sessions.csv!$D$2:$D$10135,C333,sessions.csv!$E$2:$E$10135,D333,sessions.csv!$N$2:$N$10135,"RELIABLE"))</f>
        <v>57.970909090909089</v>
      </c>
    </row>
    <row r="334" spans="1:10" ht="16" customHeight="1" x14ac:dyDescent="0.2">
      <c r="A334" s="2" t="s">
        <v>47</v>
      </c>
      <c r="B334" s="2" t="str">
        <f>INDEX(study_periods.csv!$B$2:$B$51,MATCH(A334,study_periods.csv!$A$2:$A$51,0))</f>
        <v>CONTROL</v>
      </c>
      <c r="C334" s="2">
        <v>2</v>
      </c>
      <c r="D334" s="2">
        <v>4</v>
      </c>
      <c r="E334" s="2">
        <f>COUNTIFS(sessions.csv!$A$2:$A$10135,A334,sessions.csv!$D$2:$D$10135,C334,sessions.csv!$E$2:$E$10135,D334)</f>
        <v>16</v>
      </c>
      <c r="F334" s="2">
        <f>COUNTIFS(sessions.csv!$A$2:$A$10135,A334,sessions.csv!$D$2:$D$10135,C334,sessions.csv!$E$2:$E$10135,D334,sessions.csv!$N$2:$N$10135,"RELIABLE")</f>
        <v>13</v>
      </c>
      <c r="G334" s="3">
        <f>SUMIFS(sessions.csv!$H$2:$H$10135,sessions.csv!$A$2:$A$10135,A334,sessions.csv!$D$2:$D$10135,C334,sessions.csv!$E$2:$E$10135,D334)/60000</f>
        <v>346.95918333333333</v>
      </c>
      <c r="H334" s="3">
        <f>IF(E334=0,"",AVERAGEIFS(sessions.csv!$J$2:$J$10135,sessions.csv!$A$2:$A$10135,A334,sessions.csv!$D$2:$D$10135,C334,sessions.csv!$E$2:$E$10135,D334)/1000)</f>
        <v>8.6095000000000006</v>
      </c>
      <c r="I334" s="3">
        <f>IF(F334=0,"",AVERAGEIFS(sessions.csv!$O$2:$O$10135,sessions.csv!$A$2:$A$10135,A334,sessions.csv!$D$2:$D$10135,C334,sessions.csv!$E$2:$E$10135,D334,sessions.csv!$N$2:$N$10135,"RELIABLE"))</f>
        <v>40.101538461538468</v>
      </c>
      <c r="J334" s="3">
        <f>IF(F334=0,"",AVERAGEIFS(sessions.csv!$L$2:$L$10135,sessions.csv!$A$2:$A$10135,A334,sessions.csv!$D$2:$D$10135,C334,sessions.csv!$E$2:$E$10135,D334,sessions.csv!$N$2:$N$10135,"RELIABLE"))</f>
        <v>57.893076923076926</v>
      </c>
    </row>
    <row r="335" spans="1:10" ht="16" customHeight="1" x14ac:dyDescent="0.2">
      <c r="A335" s="2" t="s">
        <v>47</v>
      </c>
      <c r="B335" s="2" t="str">
        <f>INDEX(study_periods.csv!$B$2:$B$51,MATCH(A335,study_periods.csv!$A$2:$A$51,0))</f>
        <v>CONTROL</v>
      </c>
      <c r="C335" s="2">
        <v>2</v>
      </c>
      <c r="D335" s="2">
        <v>5</v>
      </c>
      <c r="E335" s="2">
        <f>COUNTIFS(sessions.csv!$A$2:$A$10135,A335,sessions.csv!$D$2:$D$10135,C335,sessions.csv!$E$2:$E$10135,D335)</f>
        <v>17</v>
      </c>
      <c r="F335" s="2">
        <f>COUNTIFS(sessions.csv!$A$2:$A$10135,A335,sessions.csv!$D$2:$D$10135,C335,sessions.csv!$E$2:$E$10135,D335,sessions.csv!$N$2:$N$10135,"RELIABLE")</f>
        <v>14</v>
      </c>
      <c r="G335" s="3">
        <f>SUMIFS(sessions.csv!$H$2:$H$10135,sessions.csv!$A$2:$A$10135,A335,sessions.csv!$D$2:$D$10135,C335,sessions.csv!$E$2:$E$10135,D335)/60000</f>
        <v>369.56835000000001</v>
      </c>
      <c r="H335" s="3">
        <f>IF(E335=0,"",AVERAGEIFS(sessions.csv!$J$2:$J$10135,sessions.csv!$A$2:$A$10135,A335,sessions.csv!$D$2:$D$10135,C335,sessions.csv!$E$2:$E$10135,D335)/1000)</f>
        <v>8.8525294117647064</v>
      </c>
      <c r="I335" s="3">
        <f>IF(F335=0,"",AVERAGEIFS(sessions.csv!$O$2:$O$10135,sessions.csv!$A$2:$A$10135,A335,sessions.csv!$D$2:$D$10135,C335,sessions.csv!$E$2:$E$10135,D335,sessions.csv!$N$2:$N$10135,"RELIABLE"))</f>
        <v>40.902142857142849</v>
      </c>
      <c r="J335" s="3">
        <f>IF(F335=0,"",AVERAGEIFS(sessions.csv!$L$2:$L$10135,sessions.csv!$A$2:$A$10135,A335,sessions.csv!$D$2:$D$10135,C335,sessions.csv!$E$2:$E$10135,D335,sessions.csv!$N$2:$N$10135,"RELIABLE"))</f>
        <v>58.868571428571428</v>
      </c>
    </row>
    <row r="336" spans="1:10" ht="16" customHeight="1" x14ac:dyDescent="0.2">
      <c r="A336" s="2" t="s">
        <v>47</v>
      </c>
      <c r="B336" s="2" t="str">
        <f>INDEX(study_periods.csv!$B$2:$B$51,MATCH(A336,study_periods.csv!$A$2:$A$51,0))</f>
        <v>CONTROL</v>
      </c>
      <c r="C336" s="2">
        <v>2</v>
      </c>
      <c r="D336" s="2">
        <v>6</v>
      </c>
      <c r="E336" s="2">
        <f>COUNTIFS(sessions.csv!$A$2:$A$10135,A336,sessions.csv!$D$2:$D$10135,C336,sessions.csv!$E$2:$E$10135,D336)</f>
        <v>17</v>
      </c>
      <c r="F336" s="2">
        <f>COUNTIFS(sessions.csv!$A$2:$A$10135,A336,sessions.csv!$D$2:$D$10135,C336,sessions.csv!$E$2:$E$10135,D336,sessions.csv!$N$2:$N$10135,"RELIABLE")</f>
        <v>13</v>
      </c>
      <c r="G336" s="3">
        <f>SUMIFS(sessions.csv!$H$2:$H$10135,sessions.csv!$A$2:$A$10135,A336,sessions.csv!$D$2:$D$10135,C336,sessions.csv!$E$2:$E$10135,D336)/60000</f>
        <v>410.71498333333335</v>
      </c>
      <c r="H336" s="3">
        <f>IF(E336=0,"",AVERAGEIFS(sessions.csv!$J$2:$J$10135,sessions.csv!$A$2:$A$10135,A336,sessions.csv!$D$2:$D$10135,C336,sessions.csv!$E$2:$E$10135,D336)/1000)</f>
        <v>8.5772941176470603</v>
      </c>
      <c r="I336" s="3">
        <f>IF(F336=0,"",AVERAGEIFS(sessions.csv!$O$2:$O$10135,sessions.csv!$A$2:$A$10135,A336,sessions.csv!$D$2:$D$10135,C336,sessions.csv!$E$2:$E$10135,D336,sessions.csv!$N$2:$N$10135,"RELIABLE"))</f>
        <v>38.905384615384619</v>
      </c>
      <c r="J336" s="3">
        <f>IF(F336=0,"",AVERAGEIFS(sessions.csv!$L$2:$L$10135,sessions.csv!$A$2:$A$10135,A336,sessions.csv!$D$2:$D$10135,C336,sessions.csv!$E$2:$E$10135,D336,sessions.csv!$N$2:$N$10135,"RELIABLE"))</f>
        <v>59.353076923076927</v>
      </c>
    </row>
    <row r="337" spans="1:10" ht="16" customHeight="1" x14ac:dyDescent="0.2">
      <c r="A337" s="2" t="s">
        <v>47</v>
      </c>
      <c r="B337" s="2" t="str">
        <f>INDEX(study_periods.csv!$B$2:$B$51,MATCH(A337,study_periods.csv!$A$2:$A$51,0))</f>
        <v>CONTROL</v>
      </c>
      <c r="C337" s="2">
        <v>2</v>
      </c>
      <c r="D337" s="2">
        <v>7</v>
      </c>
      <c r="E337" s="2">
        <f>COUNTIFS(sessions.csv!$A$2:$A$10135,A337,sessions.csv!$D$2:$D$10135,C337,sessions.csv!$E$2:$E$10135,D337)</f>
        <v>18</v>
      </c>
      <c r="F337" s="2">
        <f>COUNTIFS(sessions.csv!$A$2:$A$10135,A337,sessions.csv!$D$2:$D$10135,C337,sessions.csv!$E$2:$E$10135,D337,sessions.csv!$N$2:$N$10135,"RELIABLE")</f>
        <v>17</v>
      </c>
      <c r="G337" s="3">
        <f>SUMIFS(sessions.csv!$H$2:$H$10135,sessions.csv!$A$2:$A$10135,A337,sessions.csv!$D$2:$D$10135,C337,sessions.csv!$E$2:$E$10135,D337)/60000</f>
        <v>434.79386666666664</v>
      </c>
      <c r="H337" s="3">
        <f>IF(E337=0,"",AVERAGEIFS(sessions.csv!$J$2:$J$10135,sessions.csv!$A$2:$A$10135,A337,sessions.csv!$D$2:$D$10135,C337,sessions.csv!$E$2:$E$10135,D337)/1000)</f>
        <v>8.9013333333333335</v>
      </c>
      <c r="I337" s="3">
        <f>IF(F337=0,"",AVERAGEIFS(sessions.csv!$O$2:$O$10135,sessions.csv!$A$2:$A$10135,A337,sessions.csv!$D$2:$D$10135,C337,sessions.csv!$E$2:$E$10135,D337,sessions.csv!$N$2:$N$10135,"RELIABLE"))</f>
        <v>42.145882352941186</v>
      </c>
      <c r="J337" s="3">
        <f>IF(F337=0,"",AVERAGEIFS(sessions.csv!$L$2:$L$10135,sessions.csv!$A$2:$A$10135,A337,sessions.csv!$D$2:$D$10135,C337,sessions.csv!$E$2:$E$10135,D337,sessions.csv!$N$2:$N$10135,"RELIABLE"))</f>
        <v>61.042352941176475</v>
      </c>
    </row>
    <row r="338" spans="1:10" ht="32" customHeight="1" x14ac:dyDescent="0.2">
      <c r="A338" s="2" t="s">
        <v>48</v>
      </c>
      <c r="B338" s="2" t="str">
        <f>INDEX(study_periods.csv!$B$2:$B$51,MATCH(A338,study_periods.csv!$A$2:$A$51,0))</f>
        <v>INTERVENTION</v>
      </c>
      <c r="C338" s="2">
        <v>1</v>
      </c>
      <c r="D338" s="2">
        <v>1</v>
      </c>
      <c r="E338" s="2">
        <f>COUNTIFS(sessions.csv!$A$2:$A$10135,A338,sessions.csv!$D$2:$D$10135,C338,sessions.csv!$E$2:$E$10135,D338)</f>
        <v>11</v>
      </c>
      <c r="F338" s="2">
        <f>COUNTIFS(sessions.csv!$A$2:$A$10135,A338,sessions.csv!$D$2:$D$10135,C338,sessions.csv!$E$2:$E$10135,D338,sessions.csv!$N$2:$N$10135,"RELIABLE")</f>
        <v>11</v>
      </c>
      <c r="G338" s="3">
        <f>SUMIFS(sessions.csv!$H$2:$H$10135,sessions.csv!$A$2:$A$10135,A338,sessions.csv!$D$2:$D$10135,C338,sessions.csv!$E$2:$E$10135,D338)/60000</f>
        <v>262.63175000000001</v>
      </c>
      <c r="H338" s="3">
        <f>IF(E338=0,"",AVERAGEIFS(sessions.csv!$J$2:$J$10135,sessions.csv!$A$2:$A$10135,A338,sessions.csv!$D$2:$D$10135,C338,sessions.csv!$E$2:$E$10135,D338)/1000)</f>
        <v>9.2331818181818175</v>
      </c>
      <c r="I338" s="3">
        <f>IF(F338=0,"",AVERAGEIFS(sessions.csv!$O$2:$O$10135,sessions.csv!$A$2:$A$10135,A338,sessions.csv!$D$2:$D$10135,C338,sessions.csv!$E$2:$E$10135,D338,sessions.csv!$N$2:$N$10135,"RELIABLE"))</f>
        <v>40.24818181818182</v>
      </c>
      <c r="J338" s="3">
        <f>IF(F338=0,"",AVERAGEIFS(sessions.csv!$L$2:$L$10135,sessions.csv!$A$2:$A$10135,A338,sessions.csv!$D$2:$D$10135,C338,sessions.csv!$E$2:$E$10135,D338,sessions.csv!$N$2:$N$10135,"RELIABLE"))</f>
        <v>60.442727272727275</v>
      </c>
    </row>
    <row r="339" spans="1:10" ht="32" customHeight="1" x14ac:dyDescent="0.2">
      <c r="A339" s="2" t="s">
        <v>48</v>
      </c>
      <c r="B339" s="2" t="str">
        <f>INDEX(study_periods.csv!$B$2:$B$51,MATCH(A339,study_periods.csv!$A$2:$A$51,0))</f>
        <v>INTERVENTION</v>
      </c>
      <c r="C339" s="2">
        <v>1</v>
      </c>
      <c r="D339" s="2">
        <v>2</v>
      </c>
      <c r="E339" s="2">
        <f>COUNTIFS(sessions.csv!$A$2:$A$10135,A339,sessions.csv!$D$2:$D$10135,C339,sessions.csv!$E$2:$E$10135,D339)</f>
        <v>12</v>
      </c>
      <c r="F339" s="2">
        <f>COUNTIFS(sessions.csv!$A$2:$A$10135,A339,sessions.csv!$D$2:$D$10135,C339,sessions.csv!$E$2:$E$10135,D339,sessions.csv!$N$2:$N$10135,"RELIABLE")</f>
        <v>12</v>
      </c>
      <c r="G339" s="3">
        <f>SUMIFS(sessions.csv!$H$2:$H$10135,sessions.csv!$A$2:$A$10135,A339,sessions.csv!$D$2:$D$10135,C339,sessions.csv!$E$2:$E$10135,D339)/60000</f>
        <v>258.04691666666668</v>
      </c>
      <c r="H339" s="3">
        <f>IF(E339=0,"",AVERAGEIFS(sessions.csv!$J$2:$J$10135,sessions.csv!$A$2:$A$10135,A339,sessions.csv!$D$2:$D$10135,C339,sessions.csv!$E$2:$E$10135,D339)/1000)</f>
        <v>8.7514166666666657</v>
      </c>
      <c r="I339" s="3">
        <f>IF(F339=0,"",AVERAGEIFS(sessions.csv!$O$2:$O$10135,sessions.csv!$A$2:$A$10135,A339,sessions.csv!$D$2:$D$10135,C339,sessions.csv!$E$2:$E$10135,D339,sessions.csv!$N$2:$N$10135,"RELIABLE"))</f>
        <v>39.835833333333333</v>
      </c>
      <c r="J339" s="3">
        <f>IF(F339=0,"",AVERAGEIFS(sessions.csv!$L$2:$L$10135,sessions.csv!$A$2:$A$10135,A339,sessions.csv!$D$2:$D$10135,C339,sessions.csv!$E$2:$E$10135,D339,sessions.csv!$N$2:$N$10135,"RELIABLE"))</f>
        <v>58.169999999999995</v>
      </c>
    </row>
    <row r="340" spans="1:10" ht="32" customHeight="1" x14ac:dyDescent="0.2">
      <c r="A340" s="2" t="s">
        <v>48</v>
      </c>
      <c r="B340" s="2" t="str">
        <f>INDEX(study_periods.csv!$B$2:$B$51,MATCH(A340,study_periods.csv!$A$2:$A$51,0))</f>
        <v>INTERVENTION</v>
      </c>
      <c r="C340" s="2">
        <v>1</v>
      </c>
      <c r="D340" s="2">
        <v>3</v>
      </c>
      <c r="E340" s="2">
        <f>COUNTIFS(sessions.csv!$A$2:$A$10135,A340,sessions.csv!$D$2:$D$10135,C340,sessions.csv!$E$2:$E$10135,D340)</f>
        <v>10</v>
      </c>
      <c r="F340" s="2">
        <f>COUNTIFS(sessions.csv!$A$2:$A$10135,A340,sessions.csv!$D$2:$D$10135,C340,sessions.csv!$E$2:$E$10135,D340,sessions.csv!$N$2:$N$10135,"RELIABLE")</f>
        <v>8</v>
      </c>
      <c r="G340" s="3">
        <f>SUMIFS(sessions.csv!$H$2:$H$10135,sessions.csv!$A$2:$A$10135,A340,sessions.csv!$D$2:$D$10135,C340,sessions.csv!$E$2:$E$10135,D340)/60000</f>
        <v>224.48128333333332</v>
      </c>
      <c r="H340" s="3">
        <f>IF(E340=0,"",AVERAGEIFS(sessions.csv!$J$2:$J$10135,sessions.csv!$A$2:$A$10135,A340,sessions.csv!$D$2:$D$10135,C340,sessions.csv!$E$2:$E$10135,D340)/1000)</f>
        <v>9.0632000000000001</v>
      </c>
      <c r="I340" s="3">
        <f>IF(F340=0,"",AVERAGEIFS(sessions.csv!$O$2:$O$10135,sessions.csv!$A$2:$A$10135,A340,sessions.csv!$D$2:$D$10135,C340,sessions.csv!$E$2:$E$10135,D340,sessions.csv!$N$2:$N$10135,"RELIABLE"))</f>
        <v>39.612499999999997</v>
      </c>
      <c r="J340" s="3">
        <f>IF(F340=0,"",AVERAGEIFS(sessions.csv!$L$2:$L$10135,sessions.csv!$A$2:$A$10135,A340,sessions.csv!$D$2:$D$10135,C340,sessions.csv!$E$2:$E$10135,D340,sessions.csv!$N$2:$N$10135,"RELIABLE"))</f>
        <v>59.094999999999992</v>
      </c>
    </row>
    <row r="341" spans="1:10" ht="32" customHeight="1" x14ac:dyDescent="0.2">
      <c r="A341" s="2" t="s">
        <v>48</v>
      </c>
      <c r="B341" s="2" t="str">
        <f>INDEX(study_periods.csv!$B$2:$B$51,MATCH(A341,study_periods.csv!$A$2:$A$51,0))</f>
        <v>INTERVENTION</v>
      </c>
      <c r="C341" s="2">
        <v>1</v>
      </c>
      <c r="D341" s="2">
        <v>4</v>
      </c>
      <c r="E341" s="2">
        <f>COUNTIFS(sessions.csv!$A$2:$A$10135,A341,sessions.csv!$D$2:$D$10135,C341,sessions.csv!$E$2:$E$10135,D341)</f>
        <v>11</v>
      </c>
      <c r="F341" s="2">
        <f>COUNTIFS(sessions.csv!$A$2:$A$10135,A341,sessions.csv!$D$2:$D$10135,C341,sessions.csv!$E$2:$E$10135,D341,sessions.csv!$N$2:$N$10135,"RELIABLE")</f>
        <v>8</v>
      </c>
      <c r="G341" s="3">
        <f>SUMIFS(sessions.csv!$H$2:$H$10135,sessions.csv!$A$2:$A$10135,A341,sessions.csv!$D$2:$D$10135,C341,sessions.csv!$E$2:$E$10135,D341)/60000</f>
        <v>242.36813333333333</v>
      </c>
      <c r="H341" s="3">
        <f>IF(E341=0,"",AVERAGEIFS(sessions.csv!$J$2:$J$10135,sessions.csv!$A$2:$A$10135,A341,sessions.csv!$D$2:$D$10135,C341,sessions.csv!$E$2:$E$10135,D341)/1000)</f>
        <v>8.7938181818181818</v>
      </c>
      <c r="I341" s="3">
        <f>IF(F341=0,"",AVERAGEIFS(sessions.csv!$O$2:$O$10135,sessions.csv!$A$2:$A$10135,A341,sessions.csv!$D$2:$D$10135,C341,sessions.csv!$E$2:$E$10135,D341,sessions.csv!$N$2:$N$10135,"RELIABLE"))</f>
        <v>43.457500000000003</v>
      </c>
      <c r="J341" s="3">
        <f>IF(F341=0,"",AVERAGEIFS(sessions.csv!$L$2:$L$10135,sessions.csv!$A$2:$A$10135,A341,sessions.csv!$D$2:$D$10135,C341,sessions.csv!$E$2:$E$10135,D341,sessions.csv!$N$2:$N$10135,"RELIABLE"))</f>
        <v>59.838749999999997</v>
      </c>
    </row>
    <row r="342" spans="1:10" ht="32" customHeight="1" x14ac:dyDescent="0.2">
      <c r="A342" s="2" t="s">
        <v>48</v>
      </c>
      <c r="B342" s="2" t="str">
        <f>INDEX(study_periods.csv!$B$2:$B$51,MATCH(A342,study_periods.csv!$A$2:$A$51,0))</f>
        <v>INTERVENTION</v>
      </c>
      <c r="C342" s="2">
        <v>1</v>
      </c>
      <c r="D342" s="2">
        <v>5</v>
      </c>
      <c r="E342" s="2">
        <f>COUNTIFS(sessions.csv!$A$2:$A$10135,A342,sessions.csv!$D$2:$D$10135,C342,sessions.csv!$E$2:$E$10135,D342)</f>
        <v>12</v>
      </c>
      <c r="F342" s="2">
        <f>COUNTIFS(sessions.csv!$A$2:$A$10135,A342,sessions.csv!$D$2:$D$10135,C342,sessions.csv!$E$2:$E$10135,D342,sessions.csv!$N$2:$N$10135,"RELIABLE")</f>
        <v>9</v>
      </c>
      <c r="G342" s="3">
        <f>SUMIFS(sessions.csv!$H$2:$H$10135,sessions.csv!$A$2:$A$10135,A342,sessions.csv!$D$2:$D$10135,C342,sessions.csv!$E$2:$E$10135,D342)/60000</f>
        <v>230.26316666666668</v>
      </c>
      <c r="H342" s="3">
        <f>IF(E342=0,"",AVERAGEIFS(sessions.csv!$J$2:$J$10135,sessions.csv!$A$2:$A$10135,A342,sessions.csv!$D$2:$D$10135,C342,sessions.csv!$E$2:$E$10135,D342)/1000)</f>
        <v>8.4190000000000005</v>
      </c>
      <c r="I342" s="3">
        <f>IF(F342=0,"",AVERAGEIFS(sessions.csv!$O$2:$O$10135,sessions.csv!$A$2:$A$10135,A342,sessions.csv!$D$2:$D$10135,C342,sessions.csv!$E$2:$E$10135,D342,sessions.csv!$N$2:$N$10135,"RELIABLE"))</f>
        <v>39.193333333333335</v>
      </c>
      <c r="J342" s="3">
        <f>IF(F342=0,"",AVERAGEIFS(sessions.csv!$L$2:$L$10135,sessions.csv!$A$2:$A$10135,A342,sessions.csv!$D$2:$D$10135,C342,sessions.csv!$E$2:$E$10135,D342,sessions.csv!$N$2:$N$10135,"RELIABLE"))</f>
        <v>56.220000000000006</v>
      </c>
    </row>
    <row r="343" spans="1:10" ht="32" customHeight="1" x14ac:dyDescent="0.2">
      <c r="A343" s="2" t="s">
        <v>48</v>
      </c>
      <c r="B343" s="2" t="str">
        <f>INDEX(study_periods.csv!$B$2:$B$51,MATCH(A343,study_periods.csv!$A$2:$A$51,0))</f>
        <v>INTERVENTION</v>
      </c>
      <c r="C343" s="2">
        <v>1</v>
      </c>
      <c r="D343" s="2">
        <v>6</v>
      </c>
      <c r="E343" s="2">
        <f>COUNTIFS(sessions.csv!$A$2:$A$10135,A343,sessions.csv!$D$2:$D$10135,C343,sessions.csv!$E$2:$E$10135,D343)</f>
        <v>12</v>
      </c>
      <c r="F343" s="2">
        <f>COUNTIFS(sessions.csv!$A$2:$A$10135,A343,sessions.csv!$D$2:$D$10135,C343,sessions.csv!$E$2:$E$10135,D343,sessions.csv!$N$2:$N$10135,"RELIABLE")</f>
        <v>9</v>
      </c>
      <c r="G343" s="3">
        <f>SUMIFS(sessions.csv!$H$2:$H$10135,sessions.csv!$A$2:$A$10135,A343,sessions.csv!$D$2:$D$10135,C343,sessions.csv!$E$2:$E$10135,D343)/60000</f>
        <v>270.62880000000001</v>
      </c>
      <c r="H343" s="3">
        <f>IF(E343=0,"",AVERAGEIFS(sessions.csv!$J$2:$J$10135,sessions.csv!$A$2:$A$10135,A343,sessions.csv!$D$2:$D$10135,C343,sessions.csv!$E$2:$E$10135,D343)/1000)</f>
        <v>8.6205833333333342</v>
      </c>
      <c r="I343" s="3">
        <f>IF(F343=0,"",AVERAGEIFS(sessions.csv!$O$2:$O$10135,sessions.csv!$A$2:$A$10135,A343,sessions.csv!$D$2:$D$10135,C343,sessions.csv!$E$2:$E$10135,D343,sessions.csv!$N$2:$N$10135,"RELIABLE"))</f>
        <v>41.986666666666665</v>
      </c>
      <c r="J343" s="3">
        <f>IF(F343=0,"",AVERAGEIFS(sessions.csv!$L$2:$L$10135,sessions.csv!$A$2:$A$10135,A343,sessions.csv!$D$2:$D$10135,C343,sessions.csv!$E$2:$E$10135,D343,sessions.csv!$N$2:$N$10135,"RELIABLE"))</f>
        <v>59.154444444444444</v>
      </c>
    </row>
    <row r="344" spans="1:10" ht="32" customHeight="1" x14ac:dyDescent="0.2">
      <c r="A344" s="2" t="s">
        <v>48</v>
      </c>
      <c r="B344" s="2" t="str">
        <f>INDEX(study_periods.csv!$B$2:$B$51,MATCH(A344,study_periods.csv!$A$2:$A$51,0))</f>
        <v>INTERVENTION</v>
      </c>
      <c r="C344" s="2">
        <v>1</v>
      </c>
      <c r="D344" s="2">
        <v>7</v>
      </c>
      <c r="E344" s="2">
        <f>COUNTIFS(sessions.csv!$A$2:$A$10135,A344,sessions.csv!$D$2:$D$10135,C344,sessions.csv!$E$2:$E$10135,D344)</f>
        <v>13</v>
      </c>
      <c r="F344" s="2">
        <f>COUNTIFS(sessions.csv!$A$2:$A$10135,A344,sessions.csv!$D$2:$D$10135,C344,sessions.csv!$E$2:$E$10135,D344,sessions.csv!$N$2:$N$10135,"RELIABLE")</f>
        <v>9</v>
      </c>
      <c r="G344" s="3">
        <f>SUMIFS(sessions.csv!$H$2:$H$10135,sessions.csv!$A$2:$A$10135,A344,sessions.csv!$D$2:$D$10135,C344,sessions.csv!$E$2:$E$10135,D344)/60000</f>
        <v>293.72134999999997</v>
      </c>
      <c r="H344" s="3">
        <f>IF(E344=0,"",AVERAGEIFS(sessions.csv!$J$2:$J$10135,sessions.csv!$A$2:$A$10135,A344,sessions.csv!$D$2:$D$10135,C344,sessions.csv!$E$2:$E$10135,D344)/1000)</f>
        <v>8.9746923076923082</v>
      </c>
      <c r="I344" s="3">
        <f>IF(F344=0,"",AVERAGEIFS(sessions.csv!$O$2:$O$10135,sessions.csv!$A$2:$A$10135,A344,sessions.csv!$D$2:$D$10135,C344,sessions.csv!$E$2:$E$10135,D344,sessions.csv!$N$2:$N$10135,"RELIABLE"))</f>
        <v>40.653333333333336</v>
      </c>
      <c r="J344" s="3">
        <f>IF(F344=0,"",AVERAGEIFS(sessions.csv!$L$2:$L$10135,sessions.csv!$A$2:$A$10135,A344,sessions.csv!$D$2:$D$10135,C344,sessions.csv!$E$2:$E$10135,D344,sessions.csv!$N$2:$N$10135,"RELIABLE"))</f>
        <v>58.330000000000005</v>
      </c>
    </row>
    <row r="345" spans="1:10" ht="32" customHeight="1" x14ac:dyDescent="0.2">
      <c r="A345" s="2" t="s">
        <v>48</v>
      </c>
      <c r="B345" s="2" t="str">
        <f>INDEX(study_periods.csv!$B$2:$B$51,MATCH(A345,study_periods.csv!$A$2:$A$51,0))</f>
        <v>INTERVENTION</v>
      </c>
      <c r="C345" s="2">
        <v>2</v>
      </c>
      <c r="D345" s="2">
        <v>1</v>
      </c>
      <c r="E345" s="2">
        <f>COUNTIFS(sessions.csv!$A$2:$A$10135,A345,sessions.csv!$D$2:$D$10135,C345,sessions.csv!$E$2:$E$10135,D345)</f>
        <v>10</v>
      </c>
      <c r="F345" s="2">
        <f>COUNTIFS(sessions.csv!$A$2:$A$10135,A345,sessions.csv!$D$2:$D$10135,C345,sessions.csv!$E$2:$E$10135,D345,sessions.csv!$N$2:$N$10135,"RELIABLE")</f>
        <v>9</v>
      </c>
      <c r="G345" s="3">
        <f>SUMIFS(sessions.csv!$H$2:$H$10135,sessions.csv!$A$2:$A$10135,A345,sessions.csv!$D$2:$D$10135,C345,sessions.csv!$E$2:$E$10135,D345)/60000</f>
        <v>195.24113333333332</v>
      </c>
      <c r="H345" s="3">
        <f>IF(E345=0,"",AVERAGEIFS(sessions.csv!$J$2:$J$10135,sessions.csv!$A$2:$A$10135,A345,sessions.csv!$D$2:$D$10135,C345,sessions.csv!$E$2:$E$10135,D345)/1000)</f>
        <v>8.3614999999999995</v>
      </c>
      <c r="I345" s="3">
        <f>IF(F345=0,"",AVERAGEIFS(sessions.csv!$O$2:$O$10135,sessions.csv!$A$2:$A$10135,A345,sessions.csv!$D$2:$D$10135,C345,sessions.csv!$E$2:$E$10135,D345,sessions.csv!$N$2:$N$10135,"RELIABLE"))</f>
        <v>39.605555555555561</v>
      </c>
      <c r="J345" s="3">
        <f>IF(F345=0,"",AVERAGEIFS(sessions.csv!$L$2:$L$10135,sessions.csv!$A$2:$A$10135,A345,sessions.csv!$D$2:$D$10135,C345,sessions.csv!$E$2:$E$10135,D345,sessions.csv!$N$2:$N$10135,"RELIABLE"))</f>
        <v>55.751111111111108</v>
      </c>
    </row>
    <row r="346" spans="1:10" ht="32" customHeight="1" x14ac:dyDescent="0.2">
      <c r="A346" s="2" t="s">
        <v>48</v>
      </c>
      <c r="B346" s="2" t="str">
        <f>INDEX(study_periods.csv!$B$2:$B$51,MATCH(A346,study_periods.csv!$A$2:$A$51,0))</f>
        <v>INTERVENTION</v>
      </c>
      <c r="C346" s="2">
        <v>2</v>
      </c>
      <c r="D346" s="2">
        <v>2</v>
      </c>
      <c r="E346" s="2">
        <f>COUNTIFS(sessions.csv!$A$2:$A$10135,A346,sessions.csv!$D$2:$D$10135,C346,sessions.csv!$E$2:$E$10135,D346)</f>
        <v>11</v>
      </c>
      <c r="F346" s="2">
        <f>COUNTIFS(sessions.csv!$A$2:$A$10135,A346,sessions.csv!$D$2:$D$10135,C346,sessions.csv!$E$2:$E$10135,D346,sessions.csv!$N$2:$N$10135,"RELIABLE")</f>
        <v>11</v>
      </c>
      <c r="G346" s="3">
        <f>SUMIFS(sessions.csv!$H$2:$H$10135,sessions.csv!$A$2:$A$10135,A346,sessions.csv!$D$2:$D$10135,C346,sessions.csv!$E$2:$E$10135,D346)/60000</f>
        <v>198.96106666666665</v>
      </c>
      <c r="H346" s="3">
        <f>IF(E346=0,"",AVERAGEIFS(sessions.csv!$J$2:$J$10135,sessions.csv!$A$2:$A$10135,A346,sessions.csv!$D$2:$D$10135,C346,sessions.csv!$E$2:$E$10135,D346)/1000)</f>
        <v>8.5504545454545458</v>
      </c>
      <c r="I346" s="3">
        <f>IF(F346=0,"",AVERAGEIFS(sessions.csv!$O$2:$O$10135,sessions.csv!$A$2:$A$10135,A346,sessions.csv!$D$2:$D$10135,C346,sessions.csv!$E$2:$E$10135,D346,sessions.csv!$N$2:$N$10135,"RELIABLE"))</f>
        <v>40.495454545454542</v>
      </c>
      <c r="J346" s="3">
        <f>IF(F346=0,"",AVERAGEIFS(sessions.csv!$L$2:$L$10135,sessions.csv!$A$2:$A$10135,A346,sessions.csv!$D$2:$D$10135,C346,sessions.csv!$E$2:$E$10135,D346,sessions.csv!$N$2:$N$10135,"RELIABLE"))</f>
        <v>56.001818181818187</v>
      </c>
    </row>
    <row r="347" spans="1:10" ht="32" customHeight="1" x14ac:dyDescent="0.2">
      <c r="A347" s="2" t="s">
        <v>48</v>
      </c>
      <c r="B347" s="2" t="str">
        <f>INDEX(study_periods.csv!$B$2:$B$51,MATCH(A347,study_periods.csv!$A$2:$A$51,0))</f>
        <v>INTERVENTION</v>
      </c>
      <c r="C347" s="2">
        <v>2</v>
      </c>
      <c r="D347" s="2">
        <v>3</v>
      </c>
      <c r="E347" s="2">
        <f>COUNTIFS(sessions.csv!$A$2:$A$10135,A347,sessions.csv!$D$2:$D$10135,C347,sessions.csv!$E$2:$E$10135,D347)</f>
        <v>10</v>
      </c>
      <c r="F347" s="2">
        <f>COUNTIFS(sessions.csv!$A$2:$A$10135,A347,sessions.csv!$D$2:$D$10135,C347,sessions.csv!$E$2:$E$10135,D347,sessions.csv!$N$2:$N$10135,"RELIABLE")</f>
        <v>9</v>
      </c>
      <c r="G347" s="3">
        <f>SUMIFS(sessions.csv!$H$2:$H$10135,sessions.csv!$A$2:$A$10135,A347,sessions.csv!$D$2:$D$10135,C347,sessions.csv!$E$2:$E$10135,D347)/60000</f>
        <v>214.79846666666666</v>
      </c>
      <c r="H347" s="3">
        <f>IF(E347=0,"",AVERAGEIFS(sessions.csv!$J$2:$J$10135,sessions.csv!$A$2:$A$10135,A347,sessions.csv!$D$2:$D$10135,C347,sessions.csv!$E$2:$E$10135,D347)/1000)</f>
        <v>8.351799999999999</v>
      </c>
      <c r="I347" s="3">
        <f>IF(F347=0,"",AVERAGEIFS(sessions.csv!$O$2:$O$10135,sessions.csv!$A$2:$A$10135,A347,sessions.csv!$D$2:$D$10135,C347,sessions.csv!$E$2:$E$10135,D347,sessions.csv!$N$2:$N$10135,"RELIABLE"))</f>
        <v>36.105555555555554</v>
      </c>
      <c r="J347" s="3">
        <f>IF(F347=0,"",AVERAGEIFS(sessions.csv!$L$2:$L$10135,sessions.csv!$A$2:$A$10135,A347,sessions.csv!$D$2:$D$10135,C347,sessions.csv!$E$2:$E$10135,D347,sessions.csv!$N$2:$N$10135,"RELIABLE"))</f>
        <v>55.912222222222212</v>
      </c>
    </row>
    <row r="348" spans="1:10" ht="32" customHeight="1" x14ac:dyDescent="0.2">
      <c r="A348" s="2" t="s">
        <v>48</v>
      </c>
      <c r="B348" s="2" t="str">
        <f>INDEX(study_periods.csv!$B$2:$B$51,MATCH(A348,study_periods.csv!$A$2:$A$51,0))</f>
        <v>INTERVENTION</v>
      </c>
      <c r="C348" s="2">
        <v>2</v>
      </c>
      <c r="D348" s="2">
        <v>4</v>
      </c>
      <c r="E348" s="2">
        <f>COUNTIFS(sessions.csv!$A$2:$A$10135,A348,sessions.csv!$D$2:$D$10135,C348,sessions.csv!$E$2:$E$10135,D348)</f>
        <v>10</v>
      </c>
      <c r="F348" s="2">
        <f>COUNTIFS(sessions.csv!$A$2:$A$10135,A348,sessions.csv!$D$2:$D$10135,C348,sessions.csv!$E$2:$E$10135,D348,sessions.csv!$N$2:$N$10135,"RELIABLE")</f>
        <v>10</v>
      </c>
      <c r="G348" s="3">
        <f>SUMIFS(sessions.csv!$H$2:$H$10135,sessions.csv!$A$2:$A$10135,A348,sessions.csv!$D$2:$D$10135,C348,sessions.csv!$E$2:$E$10135,D348)/60000</f>
        <v>194.47196666666667</v>
      </c>
      <c r="H348" s="3">
        <f>IF(E348=0,"",AVERAGEIFS(sessions.csv!$J$2:$J$10135,sessions.csv!$A$2:$A$10135,A348,sessions.csv!$D$2:$D$10135,C348,sessions.csv!$E$2:$E$10135,D348)/1000)</f>
        <v>8.4689999999999994</v>
      </c>
      <c r="I348" s="3">
        <f>IF(F348=0,"",AVERAGEIFS(sessions.csv!$O$2:$O$10135,sessions.csv!$A$2:$A$10135,A348,sessions.csv!$D$2:$D$10135,C348,sessions.csv!$E$2:$E$10135,D348,sessions.csv!$N$2:$N$10135,"RELIABLE"))</f>
        <v>37.938000000000002</v>
      </c>
      <c r="J348" s="3">
        <f>IF(F348=0,"",AVERAGEIFS(sessions.csv!$L$2:$L$10135,sessions.csv!$A$2:$A$10135,A348,sessions.csv!$D$2:$D$10135,C348,sessions.csv!$E$2:$E$10135,D348,sessions.csv!$N$2:$N$10135,"RELIABLE"))</f>
        <v>55.693000000000005</v>
      </c>
    </row>
    <row r="349" spans="1:10" ht="32" customHeight="1" x14ac:dyDescent="0.2">
      <c r="A349" s="2" t="s">
        <v>48</v>
      </c>
      <c r="B349" s="2" t="str">
        <f>INDEX(study_periods.csv!$B$2:$B$51,MATCH(A349,study_periods.csv!$A$2:$A$51,0))</f>
        <v>INTERVENTION</v>
      </c>
      <c r="C349" s="2">
        <v>2</v>
      </c>
      <c r="D349" s="2">
        <v>5</v>
      </c>
      <c r="E349" s="2">
        <f>COUNTIFS(sessions.csv!$A$2:$A$10135,A349,sessions.csv!$D$2:$D$10135,C349,sessions.csv!$E$2:$E$10135,D349)</f>
        <v>11</v>
      </c>
      <c r="F349" s="2">
        <f>COUNTIFS(sessions.csv!$A$2:$A$10135,A349,sessions.csv!$D$2:$D$10135,C349,sessions.csv!$E$2:$E$10135,D349,sessions.csv!$N$2:$N$10135,"RELIABLE")</f>
        <v>10</v>
      </c>
      <c r="G349" s="3">
        <f>SUMIFS(sessions.csv!$H$2:$H$10135,sessions.csv!$A$2:$A$10135,A349,sessions.csv!$D$2:$D$10135,C349,sessions.csv!$E$2:$E$10135,D349)/60000</f>
        <v>218.92276666666666</v>
      </c>
      <c r="H349" s="3">
        <f>IF(E349=0,"",AVERAGEIFS(sessions.csv!$J$2:$J$10135,sessions.csv!$A$2:$A$10135,A349,sessions.csv!$D$2:$D$10135,C349,sessions.csv!$E$2:$E$10135,D349)/1000)</f>
        <v>8.8315454545454539</v>
      </c>
      <c r="I349" s="3">
        <f>IF(F349=0,"",AVERAGEIFS(sessions.csv!$O$2:$O$10135,sessions.csv!$A$2:$A$10135,A349,sessions.csv!$D$2:$D$10135,C349,sessions.csv!$E$2:$E$10135,D349,sessions.csv!$N$2:$N$10135,"RELIABLE"))</f>
        <v>38.283999999999999</v>
      </c>
      <c r="J349" s="3">
        <f>IF(F349=0,"",AVERAGEIFS(sessions.csv!$L$2:$L$10135,sessions.csv!$A$2:$A$10135,A349,sessions.csv!$D$2:$D$10135,C349,sessions.csv!$E$2:$E$10135,D349,sessions.csv!$N$2:$N$10135,"RELIABLE"))</f>
        <v>56.495999999999995</v>
      </c>
    </row>
    <row r="350" spans="1:10" ht="32" customHeight="1" x14ac:dyDescent="0.2">
      <c r="A350" s="2" t="s">
        <v>48</v>
      </c>
      <c r="B350" s="2" t="str">
        <f>INDEX(study_periods.csv!$B$2:$B$51,MATCH(A350,study_periods.csv!$A$2:$A$51,0))</f>
        <v>INTERVENTION</v>
      </c>
      <c r="C350" s="2">
        <v>2</v>
      </c>
      <c r="D350" s="2">
        <v>6</v>
      </c>
      <c r="E350" s="2">
        <f>COUNTIFS(sessions.csv!$A$2:$A$10135,A350,sessions.csv!$D$2:$D$10135,C350,sessions.csv!$E$2:$E$10135,D350)</f>
        <v>11</v>
      </c>
      <c r="F350" s="2">
        <f>COUNTIFS(sessions.csv!$A$2:$A$10135,A350,sessions.csv!$D$2:$D$10135,C350,sessions.csv!$E$2:$E$10135,D350,sessions.csv!$N$2:$N$10135,"RELIABLE")</f>
        <v>9</v>
      </c>
      <c r="G350" s="3">
        <f>SUMIFS(sessions.csv!$H$2:$H$10135,sessions.csv!$A$2:$A$10135,A350,sessions.csv!$D$2:$D$10135,C350,sessions.csv!$E$2:$E$10135,D350)/60000</f>
        <v>217.82320000000001</v>
      </c>
      <c r="H350" s="3">
        <f>IF(E350=0,"",AVERAGEIFS(sessions.csv!$J$2:$J$10135,sessions.csv!$A$2:$A$10135,A350,sessions.csv!$D$2:$D$10135,C350,sessions.csv!$E$2:$E$10135,D350)/1000)</f>
        <v>7.9410909090909092</v>
      </c>
      <c r="I350" s="3">
        <f>IF(F350=0,"",AVERAGEIFS(sessions.csv!$O$2:$O$10135,sessions.csv!$A$2:$A$10135,A350,sessions.csv!$D$2:$D$10135,C350,sessions.csv!$E$2:$E$10135,D350,sessions.csv!$N$2:$N$10135,"RELIABLE"))</f>
        <v>37.224444444444451</v>
      </c>
      <c r="J350" s="3">
        <f>IF(F350=0,"",AVERAGEIFS(sessions.csv!$L$2:$L$10135,sessions.csv!$A$2:$A$10135,A350,sessions.csv!$D$2:$D$10135,C350,sessions.csv!$E$2:$E$10135,D350,sessions.csv!$N$2:$N$10135,"RELIABLE"))</f>
        <v>54.831111111111106</v>
      </c>
    </row>
    <row r="351" spans="1:10" ht="32" customHeight="1" x14ac:dyDescent="0.2">
      <c r="A351" s="2" t="s">
        <v>48</v>
      </c>
      <c r="B351" s="2" t="str">
        <f>INDEX(study_periods.csv!$B$2:$B$51,MATCH(A351,study_periods.csv!$A$2:$A$51,0))</f>
        <v>INTERVENTION</v>
      </c>
      <c r="C351" s="2">
        <v>2</v>
      </c>
      <c r="D351" s="2">
        <v>7</v>
      </c>
      <c r="E351" s="2">
        <f>COUNTIFS(sessions.csv!$A$2:$A$10135,A351,sessions.csv!$D$2:$D$10135,C351,sessions.csv!$E$2:$E$10135,D351)</f>
        <v>12</v>
      </c>
      <c r="F351" s="2">
        <f>COUNTIFS(sessions.csv!$A$2:$A$10135,A351,sessions.csv!$D$2:$D$10135,C351,sessions.csv!$E$2:$E$10135,D351,sessions.csv!$N$2:$N$10135,"RELIABLE")</f>
        <v>9</v>
      </c>
      <c r="G351" s="3">
        <f>SUMIFS(sessions.csv!$H$2:$H$10135,sessions.csv!$A$2:$A$10135,A351,sessions.csv!$D$2:$D$10135,C351,sessions.csv!$E$2:$E$10135,D351)/60000</f>
        <v>257.81549999999999</v>
      </c>
      <c r="H351" s="3">
        <f>IF(E351=0,"",AVERAGEIFS(sessions.csv!$J$2:$J$10135,sessions.csv!$A$2:$A$10135,A351,sessions.csv!$D$2:$D$10135,C351,sessions.csv!$E$2:$E$10135,D351)/1000)</f>
        <v>8.7408333333333346</v>
      </c>
      <c r="I351" s="3">
        <f>IF(F351=0,"",AVERAGEIFS(sessions.csv!$O$2:$O$10135,sessions.csv!$A$2:$A$10135,A351,sessions.csv!$D$2:$D$10135,C351,sessions.csv!$E$2:$E$10135,D351,sessions.csv!$N$2:$N$10135,"RELIABLE"))</f>
        <v>39.270000000000003</v>
      </c>
      <c r="J351" s="3">
        <f>IF(F351=0,"",AVERAGEIFS(sessions.csv!$L$2:$L$10135,sessions.csv!$A$2:$A$10135,A351,sessions.csv!$D$2:$D$10135,C351,sessions.csv!$E$2:$E$10135,D351,sessions.csv!$N$2:$N$10135,"RELIABLE"))</f>
        <v>57.638888888888886</v>
      </c>
    </row>
    <row r="352" spans="1:10" ht="16" customHeight="1" x14ac:dyDescent="0.2">
      <c r="A352" s="2" t="s">
        <v>49</v>
      </c>
      <c r="B352" s="2" t="str">
        <f>INDEX(study_periods.csv!$B$2:$B$51,MATCH(A352,study_periods.csv!$A$2:$A$51,0))</f>
        <v>CONTROL</v>
      </c>
      <c r="C352" s="2">
        <v>1</v>
      </c>
      <c r="D352" s="2">
        <v>1</v>
      </c>
      <c r="E352" s="2">
        <f>COUNTIFS(sessions.csv!$A$2:$A$10135,A352,sessions.csv!$D$2:$D$10135,C352,sessions.csv!$E$2:$E$10135,D352)</f>
        <v>12</v>
      </c>
      <c r="F352" s="2">
        <f>COUNTIFS(sessions.csv!$A$2:$A$10135,A352,sessions.csv!$D$2:$D$10135,C352,sessions.csv!$E$2:$E$10135,D352,sessions.csv!$N$2:$N$10135,"RELIABLE")</f>
        <v>12</v>
      </c>
      <c r="G352" s="3">
        <f>SUMIFS(sessions.csv!$H$2:$H$10135,sessions.csv!$A$2:$A$10135,A352,sessions.csv!$D$2:$D$10135,C352,sessions.csv!$E$2:$E$10135,D352)/60000</f>
        <v>262.39916666666664</v>
      </c>
      <c r="H352" s="3">
        <f>IF(E352=0,"",AVERAGEIFS(sessions.csv!$J$2:$J$10135,sessions.csv!$A$2:$A$10135,A352,sessions.csv!$D$2:$D$10135,C352,sessions.csv!$E$2:$E$10135,D352)/1000)</f>
        <v>8.6518333333333342</v>
      </c>
      <c r="I352" s="3">
        <f>IF(F352=0,"",AVERAGEIFS(sessions.csv!$O$2:$O$10135,sessions.csv!$A$2:$A$10135,A352,sessions.csv!$D$2:$D$10135,C352,sessions.csv!$E$2:$E$10135,D352,sessions.csv!$N$2:$N$10135,"RELIABLE"))</f>
        <v>37.715000000000003</v>
      </c>
      <c r="J352" s="3">
        <f>IF(F352=0,"",AVERAGEIFS(sessions.csv!$L$2:$L$10135,sessions.csv!$A$2:$A$10135,A352,sessions.csv!$D$2:$D$10135,C352,sessions.csv!$E$2:$E$10135,D352,sessions.csv!$N$2:$N$10135,"RELIABLE"))</f>
        <v>57.379166666666663</v>
      </c>
    </row>
    <row r="353" spans="1:10" ht="16" customHeight="1" x14ac:dyDescent="0.2">
      <c r="A353" s="2" t="s">
        <v>49</v>
      </c>
      <c r="B353" s="2" t="str">
        <f>INDEX(study_periods.csv!$B$2:$B$51,MATCH(A353,study_periods.csv!$A$2:$A$51,0))</f>
        <v>CONTROL</v>
      </c>
      <c r="C353" s="2">
        <v>1</v>
      </c>
      <c r="D353" s="2">
        <v>2</v>
      </c>
      <c r="E353" s="2">
        <f>COUNTIFS(sessions.csv!$A$2:$A$10135,A353,sessions.csv!$D$2:$D$10135,C353,sessions.csv!$E$2:$E$10135,D353)</f>
        <v>13</v>
      </c>
      <c r="F353" s="2">
        <f>COUNTIFS(sessions.csv!$A$2:$A$10135,A353,sessions.csv!$D$2:$D$10135,C353,sessions.csv!$E$2:$E$10135,D353,sessions.csv!$N$2:$N$10135,"RELIABLE")</f>
        <v>12</v>
      </c>
      <c r="G353" s="3">
        <f>SUMIFS(sessions.csv!$H$2:$H$10135,sessions.csv!$A$2:$A$10135,A353,sessions.csv!$D$2:$D$10135,C353,sessions.csv!$E$2:$E$10135,D353)/60000</f>
        <v>271.44118333333336</v>
      </c>
      <c r="H353" s="3">
        <f>IF(E353=0,"",AVERAGEIFS(sessions.csv!$J$2:$J$10135,sessions.csv!$A$2:$A$10135,A353,sessions.csv!$D$2:$D$10135,C353,sessions.csv!$E$2:$E$10135,D353)/1000)</f>
        <v>8.9498461538461545</v>
      </c>
      <c r="I353" s="3">
        <f>IF(F353=0,"",AVERAGEIFS(sessions.csv!$O$2:$O$10135,sessions.csv!$A$2:$A$10135,A353,sessions.csv!$D$2:$D$10135,C353,sessions.csv!$E$2:$E$10135,D353,sessions.csv!$N$2:$N$10135,"RELIABLE"))</f>
        <v>38.776666666666664</v>
      </c>
      <c r="J353" s="3">
        <f>IF(F353=0,"",AVERAGEIFS(sessions.csv!$L$2:$L$10135,sessions.csv!$A$2:$A$10135,A353,sessions.csv!$D$2:$D$10135,C353,sessions.csv!$E$2:$E$10135,D353,sessions.csv!$N$2:$N$10135,"RELIABLE"))</f>
        <v>57.132499999999993</v>
      </c>
    </row>
    <row r="354" spans="1:10" ht="16" customHeight="1" x14ac:dyDescent="0.2">
      <c r="A354" s="2" t="s">
        <v>49</v>
      </c>
      <c r="B354" s="2" t="str">
        <f>INDEX(study_periods.csv!$B$2:$B$51,MATCH(A354,study_periods.csv!$A$2:$A$51,0))</f>
        <v>CONTROL</v>
      </c>
      <c r="C354" s="2">
        <v>1</v>
      </c>
      <c r="D354" s="2">
        <v>3</v>
      </c>
      <c r="E354" s="2">
        <f>COUNTIFS(sessions.csv!$A$2:$A$10135,A354,sessions.csv!$D$2:$D$10135,C354,sessions.csv!$E$2:$E$10135,D354)</f>
        <v>11</v>
      </c>
      <c r="F354" s="2">
        <f>COUNTIFS(sessions.csv!$A$2:$A$10135,A354,sessions.csv!$D$2:$D$10135,C354,sessions.csv!$E$2:$E$10135,D354,sessions.csv!$N$2:$N$10135,"RELIABLE")</f>
        <v>10</v>
      </c>
      <c r="G354" s="3">
        <f>SUMIFS(sessions.csv!$H$2:$H$10135,sessions.csv!$A$2:$A$10135,A354,sessions.csv!$D$2:$D$10135,C354,sessions.csv!$E$2:$E$10135,D354)/60000</f>
        <v>215.58216666666667</v>
      </c>
      <c r="H354" s="3">
        <f>IF(E354=0,"",AVERAGEIFS(sessions.csv!$J$2:$J$10135,sessions.csv!$A$2:$A$10135,A354,sessions.csv!$D$2:$D$10135,C354,sessions.csv!$E$2:$E$10135,D354)/1000)</f>
        <v>8.3143636363636357</v>
      </c>
      <c r="I354" s="3">
        <f>IF(F354=0,"",AVERAGEIFS(sessions.csv!$O$2:$O$10135,sessions.csv!$A$2:$A$10135,A354,sessions.csv!$D$2:$D$10135,C354,sessions.csv!$E$2:$E$10135,D354,sessions.csv!$N$2:$N$10135,"RELIABLE"))</f>
        <v>38.227999999999994</v>
      </c>
      <c r="J354" s="3">
        <f>IF(F354=0,"",AVERAGEIFS(sessions.csv!$L$2:$L$10135,sessions.csv!$A$2:$A$10135,A354,sessions.csv!$D$2:$D$10135,C354,sessions.csv!$E$2:$E$10135,D354,sessions.csv!$N$2:$N$10135,"RELIABLE"))</f>
        <v>55.863</v>
      </c>
    </row>
    <row r="355" spans="1:10" ht="16" customHeight="1" x14ac:dyDescent="0.2">
      <c r="A355" s="2" t="s">
        <v>49</v>
      </c>
      <c r="B355" s="2" t="str">
        <f>INDEX(study_periods.csv!$B$2:$B$51,MATCH(A355,study_periods.csv!$A$2:$A$51,0))</f>
        <v>CONTROL</v>
      </c>
      <c r="C355" s="2">
        <v>1</v>
      </c>
      <c r="D355" s="2">
        <v>4</v>
      </c>
      <c r="E355" s="2">
        <f>COUNTIFS(sessions.csv!$A$2:$A$10135,A355,sessions.csv!$D$2:$D$10135,C355,sessions.csv!$E$2:$E$10135,D355)</f>
        <v>12</v>
      </c>
      <c r="F355" s="2">
        <f>COUNTIFS(sessions.csv!$A$2:$A$10135,A355,sessions.csv!$D$2:$D$10135,C355,sessions.csv!$E$2:$E$10135,D355,sessions.csv!$N$2:$N$10135,"RELIABLE")</f>
        <v>11</v>
      </c>
      <c r="G355" s="3">
        <f>SUMIFS(sessions.csv!$H$2:$H$10135,sessions.csv!$A$2:$A$10135,A355,sessions.csv!$D$2:$D$10135,C355,sessions.csv!$E$2:$E$10135,D355)/60000</f>
        <v>254.3751</v>
      </c>
      <c r="H355" s="3">
        <f>IF(E355=0,"",AVERAGEIFS(sessions.csv!$J$2:$J$10135,sessions.csv!$A$2:$A$10135,A355,sessions.csv!$D$2:$D$10135,C355,sessions.csv!$E$2:$E$10135,D355)/1000)</f>
        <v>8.7572500000000009</v>
      </c>
      <c r="I355" s="3">
        <f>IF(F355=0,"",AVERAGEIFS(sessions.csv!$O$2:$O$10135,sessions.csv!$A$2:$A$10135,A355,sessions.csv!$D$2:$D$10135,C355,sessions.csv!$E$2:$E$10135,D355,sessions.csv!$N$2:$N$10135,"RELIABLE"))</f>
        <v>40.091818181818176</v>
      </c>
      <c r="J355" s="3">
        <f>IF(F355=0,"",AVERAGEIFS(sessions.csv!$L$2:$L$10135,sessions.csv!$A$2:$A$10135,A355,sessions.csv!$D$2:$D$10135,C355,sessions.csv!$E$2:$E$10135,D355,sessions.csv!$N$2:$N$10135,"RELIABLE"))</f>
        <v>58.044545454545457</v>
      </c>
    </row>
    <row r="356" spans="1:10" ht="16" customHeight="1" x14ac:dyDescent="0.2">
      <c r="A356" s="2" t="s">
        <v>49</v>
      </c>
      <c r="B356" s="2" t="str">
        <f>INDEX(study_periods.csv!$B$2:$B$51,MATCH(A356,study_periods.csv!$A$2:$A$51,0))</f>
        <v>CONTROL</v>
      </c>
      <c r="C356" s="2">
        <v>1</v>
      </c>
      <c r="D356" s="2">
        <v>5</v>
      </c>
      <c r="E356" s="2">
        <f>COUNTIFS(sessions.csv!$A$2:$A$10135,A356,sessions.csv!$D$2:$D$10135,C356,sessions.csv!$E$2:$E$10135,D356)</f>
        <v>13</v>
      </c>
      <c r="F356" s="2">
        <f>COUNTIFS(sessions.csv!$A$2:$A$10135,A356,sessions.csv!$D$2:$D$10135,C356,sessions.csv!$E$2:$E$10135,D356,sessions.csv!$N$2:$N$10135,"RELIABLE")</f>
        <v>11</v>
      </c>
      <c r="G356" s="3">
        <f>SUMIFS(sessions.csv!$H$2:$H$10135,sessions.csv!$A$2:$A$10135,A356,sessions.csv!$D$2:$D$10135,C356,sessions.csv!$E$2:$E$10135,D356)/60000</f>
        <v>249.28813333333332</v>
      </c>
      <c r="H356" s="3">
        <f>IF(E356=0,"",AVERAGEIFS(sessions.csv!$J$2:$J$10135,sessions.csv!$A$2:$A$10135,A356,sessions.csv!$D$2:$D$10135,C356,sessions.csv!$E$2:$E$10135,D356)/1000)</f>
        <v>8.6560000000000006</v>
      </c>
      <c r="I356" s="3">
        <f>IF(F356=0,"",AVERAGEIFS(sessions.csv!$O$2:$O$10135,sessions.csv!$A$2:$A$10135,A356,sessions.csv!$D$2:$D$10135,C356,sessions.csv!$E$2:$E$10135,D356,sessions.csv!$N$2:$N$10135,"RELIABLE"))</f>
        <v>42.017272727272733</v>
      </c>
      <c r="J356" s="3">
        <f>IF(F356=0,"",AVERAGEIFS(sessions.csv!$L$2:$L$10135,sessions.csv!$A$2:$A$10135,A356,sessions.csv!$D$2:$D$10135,C356,sessions.csv!$E$2:$E$10135,D356,sessions.csv!$N$2:$N$10135,"RELIABLE"))</f>
        <v>57.154545454545449</v>
      </c>
    </row>
    <row r="357" spans="1:10" ht="16" customHeight="1" x14ac:dyDescent="0.2">
      <c r="A357" s="2" t="s">
        <v>49</v>
      </c>
      <c r="B357" s="2" t="str">
        <f>INDEX(study_periods.csv!$B$2:$B$51,MATCH(A357,study_periods.csv!$A$2:$A$51,0))</f>
        <v>CONTROL</v>
      </c>
      <c r="C357" s="2">
        <v>1</v>
      </c>
      <c r="D357" s="2">
        <v>6</v>
      </c>
      <c r="E357" s="2">
        <f>COUNTIFS(sessions.csv!$A$2:$A$10135,A357,sessions.csv!$D$2:$D$10135,C357,sessions.csv!$E$2:$E$10135,D357)</f>
        <v>13</v>
      </c>
      <c r="F357" s="2">
        <f>COUNTIFS(sessions.csv!$A$2:$A$10135,A357,sessions.csv!$D$2:$D$10135,C357,sessions.csv!$E$2:$E$10135,D357,sessions.csv!$N$2:$N$10135,"RELIABLE")</f>
        <v>13</v>
      </c>
      <c r="G357" s="3">
        <f>SUMIFS(sessions.csv!$H$2:$H$10135,sessions.csv!$A$2:$A$10135,A357,sessions.csv!$D$2:$D$10135,C357,sessions.csv!$E$2:$E$10135,D357)/60000</f>
        <v>289.88478333333336</v>
      </c>
      <c r="H357" s="3">
        <f>IF(E357=0,"",AVERAGEIFS(sessions.csv!$J$2:$J$10135,sessions.csv!$A$2:$A$10135,A357,sessions.csv!$D$2:$D$10135,C357,sessions.csv!$E$2:$E$10135,D357)/1000)</f>
        <v>8.8753846153846148</v>
      </c>
      <c r="I357" s="3">
        <f>IF(F357=0,"",AVERAGEIFS(sessions.csv!$O$2:$O$10135,sessions.csv!$A$2:$A$10135,A357,sessions.csv!$D$2:$D$10135,C357,sessions.csv!$E$2:$E$10135,D357,sessions.csv!$N$2:$N$10135,"RELIABLE"))</f>
        <v>38.624615384615382</v>
      </c>
      <c r="J357" s="3">
        <f>IF(F357=0,"",AVERAGEIFS(sessions.csv!$L$2:$L$10135,sessions.csv!$A$2:$A$10135,A357,sessions.csv!$D$2:$D$10135,C357,sessions.csv!$E$2:$E$10135,D357,sessions.csv!$N$2:$N$10135,"RELIABLE"))</f>
        <v>58.308461538461536</v>
      </c>
    </row>
    <row r="358" spans="1:10" ht="16" customHeight="1" x14ac:dyDescent="0.2">
      <c r="A358" s="2" t="s">
        <v>49</v>
      </c>
      <c r="B358" s="2" t="str">
        <f>INDEX(study_periods.csv!$B$2:$B$51,MATCH(A358,study_periods.csv!$A$2:$A$51,0))</f>
        <v>CONTROL</v>
      </c>
      <c r="C358" s="2">
        <v>1</v>
      </c>
      <c r="D358" s="2">
        <v>7</v>
      </c>
      <c r="E358" s="2">
        <f>COUNTIFS(sessions.csv!$A$2:$A$10135,A358,sessions.csv!$D$2:$D$10135,C358,sessions.csv!$E$2:$E$10135,D358)</f>
        <v>14</v>
      </c>
      <c r="F358" s="2">
        <f>COUNTIFS(sessions.csv!$A$2:$A$10135,A358,sessions.csv!$D$2:$D$10135,C358,sessions.csv!$E$2:$E$10135,D358,sessions.csv!$N$2:$N$10135,"RELIABLE")</f>
        <v>12</v>
      </c>
      <c r="G358" s="3">
        <f>SUMIFS(sessions.csv!$H$2:$H$10135,sessions.csv!$A$2:$A$10135,A358,sessions.csv!$D$2:$D$10135,C358,sessions.csv!$E$2:$E$10135,D358)/60000</f>
        <v>326.51130000000001</v>
      </c>
      <c r="H358" s="3">
        <f>IF(E358=0,"",AVERAGEIFS(sessions.csv!$J$2:$J$10135,sessions.csv!$A$2:$A$10135,A358,sessions.csv!$D$2:$D$10135,C358,sessions.csv!$E$2:$E$10135,D358)/1000)</f>
        <v>8.7460000000000004</v>
      </c>
      <c r="I358" s="3">
        <f>IF(F358=0,"",AVERAGEIFS(sessions.csv!$O$2:$O$10135,sessions.csv!$A$2:$A$10135,A358,sessions.csv!$D$2:$D$10135,C358,sessions.csv!$E$2:$E$10135,D358,sessions.csv!$N$2:$N$10135,"RELIABLE"))</f>
        <v>41.700833333333343</v>
      </c>
      <c r="J358" s="3">
        <f>IF(F358=0,"",AVERAGEIFS(sessions.csv!$L$2:$L$10135,sessions.csv!$A$2:$A$10135,A358,sessions.csv!$D$2:$D$10135,C358,sessions.csv!$E$2:$E$10135,D358,sessions.csv!$N$2:$N$10135,"RELIABLE"))</f>
        <v>60.726666666666659</v>
      </c>
    </row>
    <row r="359" spans="1:10" ht="16" customHeight="1" x14ac:dyDescent="0.2">
      <c r="A359" s="2" t="s">
        <v>49</v>
      </c>
      <c r="B359" s="2" t="str">
        <f>INDEX(study_periods.csv!$B$2:$B$51,MATCH(A359,study_periods.csv!$A$2:$A$51,0))</f>
        <v>CONTROL</v>
      </c>
      <c r="C359" s="2">
        <v>2</v>
      </c>
      <c r="D359" s="2">
        <v>1</v>
      </c>
      <c r="E359" s="2">
        <f>COUNTIFS(sessions.csv!$A$2:$A$10135,A359,sessions.csv!$D$2:$D$10135,C359,sessions.csv!$E$2:$E$10135,D359)</f>
        <v>12</v>
      </c>
      <c r="F359" s="2">
        <f>COUNTIFS(sessions.csv!$A$2:$A$10135,A359,sessions.csv!$D$2:$D$10135,C359,sessions.csv!$E$2:$E$10135,D359,sessions.csv!$N$2:$N$10135,"RELIABLE")</f>
        <v>11</v>
      </c>
      <c r="G359" s="3">
        <f>SUMIFS(sessions.csv!$H$2:$H$10135,sessions.csv!$A$2:$A$10135,A359,sessions.csv!$D$2:$D$10135,C359,sessions.csv!$E$2:$E$10135,D359)/60000</f>
        <v>244.2227</v>
      </c>
      <c r="H359" s="3">
        <f>IF(E359=0,"",AVERAGEIFS(sessions.csv!$J$2:$J$10135,sessions.csv!$A$2:$A$10135,A359,sessions.csv!$D$2:$D$10135,C359,sessions.csv!$E$2:$E$10135,D359)/1000)</f>
        <v>8.3501666666666665</v>
      </c>
      <c r="I359" s="3">
        <f>IF(F359=0,"",AVERAGEIFS(sessions.csv!$O$2:$O$10135,sessions.csv!$A$2:$A$10135,A359,sessions.csv!$D$2:$D$10135,C359,sessions.csv!$E$2:$E$10135,D359,sessions.csv!$N$2:$N$10135,"RELIABLE"))</f>
        <v>39.212727272727271</v>
      </c>
      <c r="J359" s="3">
        <f>IF(F359=0,"",AVERAGEIFS(sessions.csv!$L$2:$L$10135,sessions.csv!$A$2:$A$10135,A359,sessions.csv!$D$2:$D$10135,C359,sessions.csv!$E$2:$E$10135,D359,sessions.csv!$N$2:$N$10135,"RELIABLE"))</f>
        <v>56.663636363636371</v>
      </c>
    </row>
    <row r="360" spans="1:10" ht="16" customHeight="1" x14ac:dyDescent="0.2">
      <c r="A360" s="2" t="s">
        <v>49</v>
      </c>
      <c r="B360" s="2" t="str">
        <f>INDEX(study_periods.csv!$B$2:$B$51,MATCH(A360,study_periods.csv!$A$2:$A$51,0))</f>
        <v>CONTROL</v>
      </c>
      <c r="C360" s="2">
        <v>2</v>
      </c>
      <c r="D360" s="2">
        <v>2</v>
      </c>
      <c r="E360" s="2">
        <f>COUNTIFS(sessions.csv!$A$2:$A$10135,A360,sessions.csv!$D$2:$D$10135,C360,sessions.csv!$E$2:$E$10135,D360)</f>
        <v>13</v>
      </c>
      <c r="F360" s="2">
        <f>COUNTIFS(sessions.csv!$A$2:$A$10135,A360,sessions.csv!$D$2:$D$10135,C360,sessions.csv!$E$2:$E$10135,D360,sessions.csv!$N$2:$N$10135,"RELIABLE")</f>
        <v>11</v>
      </c>
      <c r="G360" s="3">
        <f>SUMIFS(sessions.csv!$H$2:$H$10135,sessions.csv!$A$2:$A$10135,A360,sessions.csv!$D$2:$D$10135,C360,sessions.csv!$E$2:$E$10135,D360)/60000</f>
        <v>270.56245000000001</v>
      </c>
      <c r="H360" s="3">
        <f>IF(E360=0,"",AVERAGEIFS(sessions.csv!$J$2:$J$10135,sessions.csv!$A$2:$A$10135,A360,sessions.csv!$D$2:$D$10135,C360,sessions.csv!$E$2:$E$10135,D360)/1000)</f>
        <v>9.0933076923076914</v>
      </c>
      <c r="I360" s="3">
        <f>IF(F360=0,"",AVERAGEIFS(sessions.csv!$O$2:$O$10135,sessions.csv!$A$2:$A$10135,A360,sessions.csv!$D$2:$D$10135,C360,sessions.csv!$E$2:$E$10135,D360,sessions.csv!$N$2:$N$10135,"RELIABLE"))</f>
        <v>39.860000000000007</v>
      </c>
      <c r="J360" s="3">
        <f>IF(F360=0,"",AVERAGEIFS(sessions.csv!$L$2:$L$10135,sessions.csv!$A$2:$A$10135,A360,sessions.csv!$D$2:$D$10135,C360,sessions.csv!$E$2:$E$10135,D360,sessions.csv!$N$2:$N$10135,"RELIABLE"))</f>
        <v>58.249090909090903</v>
      </c>
    </row>
    <row r="361" spans="1:10" ht="16" customHeight="1" x14ac:dyDescent="0.2">
      <c r="A361" s="2" t="s">
        <v>49</v>
      </c>
      <c r="B361" s="2" t="str">
        <f>INDEX(study_periods.csv!$B$2:$B$51,MATCH(A361,study_periods.csv!$A$2:$A$51,0))</f>
        <v>CONTROL</v>
      </c>
      <c r="C361" s="2">
        <v>2</v>
      </c>
      <c r="D361" s="2">
        <v>3</v>
      </c>
      <c r="E361" s="2">
        <f>COUNTIFS(sessions.csv!$A$2:$A$10135,A361,sessions.csv!$D$2:$D$10135,C361,sessions.csv!$E$2:$E$10135,D361)</f>
        <v>11</v>
      </c>
      <c r="F361" s="2">
        <f>COUNTIFS(sessions.csv!$A$2:$A$10135,A361,sessions.csv!$D$2:$D$10135,C361,sessions.csv!$E$2:$E$10135,D361,sessions.csv!$N$2:$N$10135,"RELIABLE")</f>
        <v>9</v>
      </c>
      <c r="G361" s="3">
        <f>SUMIFS(sessions.csv!$H$2:$H$10135,sessions.csv!$A$2:$A$10135,A361,sessions.csv!$D$2:$D$10135,C361,sessions.csv!$E$2:$E$10135,D361)/60000</f>
        <v>224.93535</v>
      </c>
      <c r="H361" s="3">
        <f>IF(E361=0,"",AVERAGEIFS(sessions.csv!$J$2:$J$10135,sessions.csv!$A$2:$A$10135,A361,sessions.csv!$D$2:$D$10135,C361,sessions.csv!$E$2:$E$10135,D361)/1000)</f>
        <v>9.1139090909090896</v>
      </c>
      <c r="I361" s="3">
        <f>IF(F361=0,"",AVERAGEIFS(sessions.csv!$O$2:$O$10135,sessions.csv!$A$2:$A$10135,A361,sessions.csv!$D$2:$D$10135,C361,sessions.csv!$E$2:$E$10135,D361,sessions.csv!$N$2:$N$10135,"RELIABLE"))</f>
        <v>38.814444444444447</v>
      </c>
      <c r="J361" s="3">
        <f>IF(F361=0,"",AVERAGEIFS(sessions.csv!$L$2:$L$10135,sessions.csv!$A$2:$A$10135,A361,sessions.csv!$D$2:$D$10135,C361,sessions.csv!$E$2:$E$10135,D361,sessions.csv!$N$2:$N$10135,"RELIABLE"))</f>
        <v>57.212222222222216</v>
      </c>
    </row>
    <row r="362" spans="1:10" ht="16" customHeight="1" x14ac:dyDescent="0.2">
      <c r="A362" s="2" t="s">
        <v>49</v>
      </c>
      <c r="B362" s="2" t="str">
        <f>INDEX(study_periods.csv!$B$2:$B$51,MATCH(A362,study_periods.csv!$A$2:$A$51,0))</f>
        <v>CONTROL</v>
      </c>
      <c r="C362" s="2">
        <v>2</v>
      </c>
      <c r="D362" s="2">
        <v>4</v>
      </c>
      <c r="E362" s="2">
        <f>COUNTIFS(sessions.csv!$A$2:$A$10135,A362,sessions.csv!$D$2:$D$10135,C362,sessions.csv!$E$2:$E$10135,D362)</f>
        <v>12</v>
      </c>
      <c r="F362" s="2">
        <f>COUNTIFS(sessions.csv!$A$2:$A$10135,A362,sessions.csv!$D$2:$D$10135,C362,sessions.csv!$E$2:$E$10135,D362,sessions.csv!$N$2:$N$10135,"RELIABLE")</f>
        <v>11</v>
      </c>
      <c r="G362" s="3">
        <f>SUMIFS(sessions.csv!$H$2:$H$10135,sessions.csv!$A$2:$A$10135,A362,sessions.csv!$D$2:$D$10135,C362,sessions.csv!$E$2:$E$10135,D362)/60000</f>
        <v>253.33348333333333</v>
      </c>
      <c r="H362" s="3">
        <f>IF(E362=0,"",AVERAGEIFS(sessions.csv!$J$2:$J$10135,sessions.csv!$A$2:$A$10135,A362,sessions.csv!$D$2:$D$10135,C362,sessions.csv!$E$2:$E$10135,D362)/1000)</f>
        <v>9.1054999999999993</v>
      </c>
      <c r="I362" s="3">
        <f>IF(F362=0,"",AVERAGEIFS(sessions.csv!$O$2:$O$10135,sessions.csv!$A$2:$A$10135,A362,sessions.csv!$D$2:$D$10135,C362,sessions.csv!$E$2:$E$10135,D362,sessions.csv!$N$2:$N$10135,"RELIABLE"))</f>
        <v>41.106363636363646</v>
      </c>
      <c r="J362" s="3">
        <f>IF(F362=0,"",AVERAGEIFS(sessions.csv!$L$2:$L$10135,sessions.csv!$A$2:$A$10135,A362,sessions.csv!$D$2:$D$10135,C362,sessions.csv!$E$2:$E$10135,D362,sessions.csv!$N$2:$N$10135,"RELIABLE"))</f>
        <v>58.540000000000006</v>
      </c>
    </row>
    <row r="363" spans="1:10" ht="16" customHeight="1" x14ac:dyDescent="0.2">
      <c r="A363" s="2" t="s">
        <v>49</v>
      </c>
      <c r="B363" s="2" t="str">
        <f>INDEX(study_periods.csv!$B$2:$B$51,MATCH(A363,study_periods.csv!$A$2:$A$51,0))</f>
        <v>CONTROL</v>
      </c>
      <c r="C363" s="2">
        <v>2</v>
      </c>
      <c r="D363" s="2">
        <v>5</v>
      </c>
      <c r="E363" s="2">
        <f>COUNTIFS(sessions.csv!$A$2:$A$10135,A363,sessions.csv!$D$2:$D$10135,C363,sessions.csv!$E$2:$E$10135,D363)</f>
        <v>13</v>
      </c>
      <c r="F363" s="2">
        <f>COUNTIFS(sessions.csv!$A$2:$A$10135,A363,sessions.csv!$D$2:$D$10135,C363,sessions.csv!$E$2:$E$10135,D363,sessions.csv!$N$2:$N$10135,"RELIABLE")</f>
        <v>12</v>
      </c>
      <c r="G363" s="3">
        <f>SUMIFS(sessions.csv!$H$2:$H$10135,sessions.csv!$A$2:$A$10135,A363,sessions.csv!$D$2:$D$10135,C363,sessions.csv!$E$2:$E$10135,D363)/60000</f>
        <v>283.15753333333333</v>
      </c>
      <c r="H363" s="3">
        <f>IF(E363=0,"",AVERAGEIFS(sessions.csv!$J$2:$J$10135,sessions.csv!$A$2:$A$10135,A363,sessions.csv!$D$2:$D$10135,C363,sessions.csv!$E$2:$E$10135,D363)/1000)</f>
        <v>8.6741538461538461</v>
      </c>
      <c r="I363" s="3">
        <f>IF(F363=0,"",AVERAGEIFS(sessions.csv!$O$2:$O$10135,sessions.csv!$A$2:$A$10135,A363,sessions.csv!$D$2:$D$10135,C363,sessions.csv!$E$2:$E$10135,D363,sessions.csv!$N$2:$N$10135,"RELIABLE"))</f>
        <v>39.605833333333337</v>
      </c>
      <c r="J363" s="3">
        <f>IF(F363=0,"",AVERAGEIFS(sessions.csv!$L$2:$L$10135,sessions.csv!$A$2:$A$10135,A363,sessions.csv!$D$2:$D$10135,C363,sessions.csv!$E$2:$E$10135,D363,sessions.csv!$N$2:$N$10135,"RELIABLE"))</f>
        <v>58.641666666666659</v>
      </c>
    </row>
    <row r="364" spans="1:10" ht="16" customHeight="1" x14ac:dyDescent="0.2">
      <c r="A364" s="2" t="s">
        <v>49</v>
      </c>
      <c r="B364" s="2" t="str">
        <f>INDEX(study_periods.csv!$B$2:$B$51,MATCH(A364,study_periods.csv!$A$2:$A$51,0))</f>
        <v>CONTROL</v>
      </c>
      <c r="C364" s="2">
        <v>2</v>
      </c>
      <c r="D364" s="2">
        <v>6</v>
      </c>
      <c r="E364" s="2">
        <f>COUNTIFS(sessions.csv!$A$2:$A$10135,A364,sessions.csv!$D$2:$D$10135,C364,sessions.csv!$E$2:$E$10135,D364)</f>
        <v>13</v>
      </c>
      <c r="F364" s="2">
        <f>COUNTIFS(sessions.csv!$A$2:$A$10135,A364,sessions.csv!$D$2:$D$10135,C364,sessions.csv!$E$2:$E$10135,D364,sessions.csv!$N$2:$N$10135,"RELIABLE")</f>
        <v>11</v>
      </c>
      <c r="G364" s="3">
        <f>SUMIFS(sessions.csv!$H$2:$H$10135,sessions.csv!$A$2:$A$10135,A364,sessions.csv!$D$2:$D$10135,C364,sessions.csv!$E$2:$E$10135,D364)/60000</f>
        <v>288.07238333333333</v>
      </c>
      <c r="H364" s="3">
        <f>IF(E364=0,"",AVERAGEIFS(sessions.csv!$J$2:$J$10135,sessions.csv!$A$2:$A$10135,A364,sessions.csv!$D$2:$D$10135,C364,sessions.csv!$E$2:$E$10135,D364)/1000)</f>
        <v>8.4400769230769246</v>
      </c>
      <c r="I364" s="3">
        <f>IF(F364=0,"",AVERAGEIFS(sessions.csv!$O$2:$O$10135,sessions.csv!$A$2:$A$10135,A364,sessions.csv!$D$2:$D$10135,C364,sessions.csv!$E$2:$E$10135,D364,sessions.csv!$N$2:$N$10135,"RELIABLE"))</f>
        <v>40.234545454545461</v>
      </c>
      <c r="J364" s="3">
        <f>IF(F364=0,"",AVERAGEIFS(sessions.csv!$L$2:$L$10135,sessions.csv!$A$2:$A$10135,A364,sessions.csv!$D$2:$D$10135,C364,sessions.csv!$E$2:$E$10135,D364,sessions.csv!$N$2:$N$10135,"RELIABLE"))</f>
        <v>58.621818181818185</v>
      </c>
    </row>
    <row r="365" spans="1:10" ht="16" customHeight="1" x14ac:dyDescent="0.2">
      <c r="A365" s="2" t="s">
        <v>49</v>
      </c>
      <c r="B365" s="2" t="str">
        <f>INDEX(study_periods.csv!$B$2:$B$51,MATCH(A365,study_periods.csv!$A$2:$A$51,0))</f>
        <v>CONTROL</v>
      </c>
      <c r="C365" s="2">
        <v>2</v>
      </c>
      <c r="D365" s="2">
        <v>7</v>
      </c>
      <c r="E365" s="2">
        <f>COUNTIFS(sessions.csv!$A$2:$A$10135,A365,sessions.csv!$D$2:$D$10135,C365,sessions.csv!$E$2:$E$10135,D365)</f>
        <v>14</v>
      </c>
      <c r="F365" s="2">
        <f>COUNTIFS(sessions.csv!$A$2:$A$10135,A365,sessions.csv!$D$2:$D$10135,C365,sessions.csv!$E$2:$E$10135,D365,sessions.csv!$N$2:$N$10135,"RELIABLE")</f>
        <v>14</v>
      </c>
      <c r="G365" s="3">
        <f>SUMIFS(sessions.csv!$H$2:$H$10135,sessions.csv!$A$2:$A$10135,A365,sessions.csv!$D$2:$D$10135,C365,sessions.csv!$E$2:$E$10135,D365)/60000</f>
        <v>322.91166666666669</v>
      </c>
      <c r="H365" s="3">
        <f>IF(E365=0,"",AVERAGEIFS(sessions.csv!$J$2:$J$10135,sessions.csv!$A$2:$A$10135,A365,sessions.csv!$D$2:$D$10135,C365,sessions.csv!$E$2:$E$10135,D365)/1000)</f>
        <v>8.5425000000000004</v>
      </c>
      <c r="I365" s="3">
        <f>IF(F365=0,"",AVERAGEIFS(sessions.csv!$O$2:$O$10135,sessions.csv!$A$2:$A$10135,A365,sessions.csv!$D$2:$D$10135,C365,sessions.csv!$E$2:$E$10135,D365,sessions.csv!$N$2:$N$10135,"RELIABLE"))</f>
        <v>41.044285714285714</v>
      </c>
      <c r="J365" s="3">
        <f>IF(F365=0,"",AVERAGEIFS(sessions.csv!$L$2:$L$10135,sessions.csv!$A$2:$A$10135,A365,sessions.csv!$D$2:$D$10135,C365,sessions.csv!$E$2:$E$10135,D365,sessions.csv!$N$2:$N$10135,"RELIABLE"))</f>
        <v>59.466428571428558</v>
      </c>
    </row>
    <row r="366" spans="1:10" ht="32" customHeight="1" x14ac:dyDescent="0.2">
      <c r="A366" s="2" t="s">
        <v>50</v>
      </c>
      <c r="B366" s="2" t="str">
        <f>INDEX(study_periods.csv!$B$2:$B$51,MATCH(A366,study_periods.csv!$A$2:$A$51,0))</f>
        <v>INTERVENTION</v>
      </c>
      <c r="C366" s="2">
        <v>1</v>
      </c>
      <c r="D366" s="2">
        <v>1</v>
      </c>
      <c r="E366" s="2">
        <f>COUNTIFS(sessions.csv!$A$2:$A$10135,A366,sessions.csv!$D$2:$D$10135,C366,sessions.csv!$E$2:$E$10135,D366)</f>
        <v>13</v>
      </c>
      <c r="F366" s="2">
        <f>COUNTIFS(sessions.csv!$A$2:$A$10135,A366,sessions.csv!$D$2:$D$10135,C366,sessions.csv!$E$2:$E$10135,D366,sessions.csv!$N$2:$N$10135,"RELIABLE")</f>
        <v>12</v>
      </c>
      <c r="G366" s="3">
        <f>SUMIFS(sessions.csv!$H$2:$H$10135,sessions.csv!$A$2:$A$10135,A366,sessions.csv!$D$2:$D$10135,C366,sessions.csv!$E$2:$E$10135,D366)/60000</f>
        <v>268.92230000000001</v>
      </c>
      <c r="H366" s="3">
        <f>IF(E366=0,"",AVERAGEIFS(sessions.csv!$J$2:$J$10135,sessions.csv!$A$2:$A$10135,A366,sessions.csv!$D$2:$D$10135,C366,sessions.csv!$E$2:$E$10135,D366)/1000)</f>
        <v>8.4043846153846147</v>
      </c>
      <c r="I366" s="3">
        <f>IF(F366=0,"",AVERAGEIFS(sessions.csv!$O$2:$O$10135,sessions.csv!$A$2:$A$10135,A366,sessions.csv!$D$2:$D$10135,C366,sessions.csv!$E$2:$E$10135,D366,sessions.csv!$N$2:$N$10135,"RELIABLE"))</f>
        <v>40.352499999999999</v>
      </c>
      <c r="J366" s="3">
        <f>IF(F366=0,"",AVERAGEIFS(sessions.csv!$L$2:$L$10135,sessions.csv!$A$2:$A$10135,A366,sessions.csv!$D$2:$D$10135,C366,sessions.csv!$E$2:$E$10135,D366,sessions.csv!$N$2:$N$10135,"RELIABLE"))</f>
        <v>57.51</v>
      </c>
    </row>
    <row r="367" spans="1:10" ht="32" customHeight="1" x14ac:dyDescent="0.2">
      <c r="A367" s="2" t="s">
        <v>50</v>
      </c>
      <c r="B367" s="2" t="str">
        <f>INDEX(study_periods.csv!$B$2:$B$51,MATCH(A367,study_periods.csv!$A$2:$A$51,0))</f>
        <v>INTERVENTION</v>
      </c>
      <c r="C367" s="2">
        <v>1</v>
      </c>
      <c r="D367" s="2">
        <v>2</v>
      </c>
      <c r="E367" s="2">
        <f>COUNTIFS(sessions.csv!$A$2:$A$10135,A367,sessions.csv!$D$2:$D$10135,C367,sessions.csv!$E$2:$E$10135,D367)</f>
        <v>14</v>
      </c>
      <c r="F367" s="2">
        <f>COUNTIFS(sessions.csv!$A$2:$A$10135,A367,sessions.csv!$D$2:$D$10135,C367,sessions.csv!$E$2:$E$10135,D367,sessions.csv!$N$2:$N$10135,"RELIABLE")</f>
        <v>12</v>
      </c>
      <c r="G367" s="3">
        <f>SUMIFS(sessions.csv!$H$2:$H$10135,sessions.csv!$A$2:$A$10135,A367,sessions.csv!$D$2:$D$10135,C367,sessions.csv!$E$2:$E$10135,D367)/60000</f>
        <v>299.96246666666667</v>
      </c>
      <c r="H367" s="3">
        <f>IF(E367=0,"",AVERAGEIFS(sessions.csv!$J$2:$J$10135,sessions.csv!$A$2:$A$10135,A367,sessions.csv!$D$2:$D$10135,C367,sessions.csv!$E$2:$E$10135,D367)/1000)</f>
        <v>8.7151428571428564</v>
      </c>
      <c r="I367" s="3">
        <f>IF(F367=0,"",AVERAGEIFS(sessions.csv!$O$2:$O$10135,sessions.csv!$A$2:$A$10135,A367,sessions.csv!$D$2:$D$10135,C367,sessions.csv!$E$2:$E$10135,D367,sessions.csv!$N$2:$N$10135,"RELIABLE"))</f>
        <v>37.760000000000005</v>
      </c>
      <c r="J367" s="3">
        <f>IF(F367=0,"",AVERAGEIFS(sessions.csv!$L$2:$L$10135,sessions.csv!$A$2:$A$10135,A367,sessions.csv!$D$2:$D$10135,C367,sessions.csv!$E$2:$E$10135,D367,sessions.csv!$N$2:$N$10135,"RELIABLE"))</f>
        <v>57.371666666666663</v>
      </c>
    </row>
    <row r="368" spans="1:10" ht="32" customHeight="1" x14ac:dyDescent="0.2">
      <c r="A368" s="2" t="s">
        <v>50</v>
      </c>
      <c r="B368" s="2" t="str">
        <f>INDEX(study_periods.csv!$B$2:$B$51,MATCH(A368,study_periods.csv!$A$2:$A$51,0))</f>
        <v>INTERVENTION</v>
      </c>
      <c r="C368" s="2">
        <v>1</v>
      </c>
      <c r="D368" s="2">
        <v>3</v>
      </c>
      <c r="E368" s="2">
        <f>COUNTIFS(sessions.csv!$A$2:$A$10135,A368,sessions.csv!$D$2:$D$10135,C368,sessions.csv!$E$2:$E$10135,D368)</f>
        <v>12</v>
      </c>
      <c r="F368" s="2">
        <f>COUNTIFS(sessions.csv!$A$2:$A$10135,A368,sessions.csv!$D$2:$D$10135,C368,sessions.csv!$E$2:$E$10135,D368,sessions.csv!$N$2:$N$10135,"RELIABLE")</f>
        <v>11</v>
      </c>
      <c r="G368" s="3">
        <f>SUMIFS(sessions.csv!$H$2:$H$10135,sessions.csv!$A$2:$A$10135,A368,sessions.csv!$D$2:$D$10135,C368,sessions.csv!$E$2:$E$10135,D368)/60000</f>
        <v>254.13991666666666</v>
      </c>
      <c r="H368" s="3">
        <f>IF(E368=0,"",AVERAGEIFS(sessions.csv!$J$2:$J$10135,sessions.csv!$A$2:$A$10135,A368,sessions.csv!$D$2:$D$10135,C368,sessions.csv!$E$2:$E$10135,D368)/1000)</f>
        <v>8.6218333333333348</v>
      </c>
      <c r="I368" s="3">
        <f>IF(F368=0,"",AVERAGEIFS(sessions.csv!$O$2:$O$10135,sessions.csv!$A$2:$A$10135,A368,sessions.csv!$D$2:$D$10135,C368,sessions.csv!$E$2:$E$10135,D368,sessions.csv!$N$2:$N$10135,"RELIABLE"))</f>
        <v>40.605454545454542</v>
      </c>
      <c r="J368" s="3">
        <f>IF(F368=0,"",AVERAGEIFS(sessions.csv!$L$2:$L$10135,sessions.csv!$A$2:$A$10135,A368,sessions.csv!$D$2:$D$10135,C368,sessions.csv!$E$2:$E$10135,D368,sessions.csv!$N$2:$N$10135,"RELIABLE"))</f>
        <v>57.93181818181818</v>
      </c>
    </row>
    <row r="369" spans="1:10" ht="32" customHeight="1" x14ac:dyDescent="0.2">
      <c r="A369" s="2" t="s">
        <v>50</v>
      </c>
      <c r="B369" s="2" t="str">
        <f>INDEX(study_periods.csv!$B$2:$B$51,MATCH(A369,study_periods.csv!$A$2:$A$51,0))</f>
        <v>INTERVENTION</v>
      </c>
      <c r="C369" s="2">
        <v>1</v>
      </c>
      <c r="D369" s="2">
        <v>4</v>
      </c>
      <c r="E369" s="2">
        <f>COUNTIFS(sessions.csv!$A$2:$A$10135,A369,sessions.csv!$D$2:$D$10135,C369,sessions.csv!$E$2:$E$10135,D369)</f>
        <v>13</v>
      </c>
      <c r="F369" s="2">
        <f>COUNTIFS(sessions.csv!$A$2:$A$10135,A369,sessions.csv!$D$2:$D$10135,C369,sessions.csv!$E$2:$E$10135,D369,sessions.csv!$N$2:$N$10135,"RELIABLE")</f>
        <v>10</v>
      </c>
      <c r="G369" s="3">
        <f>SUMIFS(sessions.csv!$H$2:$H$10135,sessions.csv!$A$2:$A$10135,A369,sessions.csv!$D$2:$D$10135,C369,sessions.csv!$E$2:$E$10135,D369)/60000</f>
        <v>280.77106666666668</v>
      </c>
      <c r="H369" s="3">
        <f>IF(E369=0,"",AVERAGEIFS(sessions.csv!$J$2:$J$10135,sessions.csv!$A$2:$A$10135,A369,sessions.csv!$D$2:$D$10135,C369,sessions.csv!$E$2:$E$10135,D369)/1000)</f>
        <v>9.2047692307692301</v>
      </c>
      <c r="I369" s="3">
        <f>IF(F369=0,"",AVERAGEIFS(sessions.csv!$O$2:$O$10135,sessions.csv!$A$2:$A$10135,A369,sessions.csv!$D$2:$D$10135,C369,sessions.csv!$E$2:$E$10135,D369,sessions.csv!$N$2:$N$10135,"RELIABLE"))</f>
        <v>41.936999999999998</v>
      </c>
      <c r="J369" s="3">
        <f>IF(F369=0,"",AVERAGEIFS(sessions.csv!$L$2:$L$10135,sessions.csv!$A$2:$A$10135,A369,sessions.csv!$D$2:$D$10135,C369,sessions.csv!$E$2:$E$10135,D369,sessions.csv!$N$2:$N$10135,"RELIABLE"))</f>
        <v>60.031999999999996</v>
      </c>
    </row>
    <row r="370" spans="1:10" ht="32" customHeight="1" x14ac:dyDescent="0.2">
      <c r="A370" s="2" t="s">
        <v>50</v>
      </c>
      <c r="B370" s="2" t="str">
        <f>INDEX(study_periods.csv!$B$2:$B$51,MATCH(A370,study_periods.csv!$A$2:$A$51,0))</f>
        <v>INTERVENTION</v>
      </c>
      <c r="C370" s="2">
        <v>1</v>
      </c>
      <c r="D370" s="2">
        <v>5</v>
      </c>
      <c r="E370" s="2">
        <f>COUNTIFS(sessions.csv!$A$2:$A$10135,A370,sessions.csv!$D$2:$D$10135,C370,sessions.csv!$E$2:$E$10135,D370)</f>
        <v>14</v>
      </c>
      <c r="F370" s="2">
        <f>COUNTIFS(sessions.csv!$A$2:$A$10135,A370,sessions.csv!$D$2:$D$10135,C370,sessions.csv!$E$2:$E$10135,D370,sessions.csv!$N$2:$N$10135,"RELIABLE")</f>
        <v>14</v>
      </c>
      <c r="G370" s="3">
        <f>SUMIFS(sessions.csv!$H$2:$H$10135,sessions.csv!$A$2:$A$10135,A370,sessions.csv!$D$2:$D$10135,C370,sessions.csv!$E$2:$E$10135,D370)/60000</f>
        <v>296.80680000000001</v>
      </c>
      <c r="H370" s="3">
        <f>IF(E370=0,"",AVERAGEIFS(sessions.csv!$J$2:$J$10135,sessions.csv!$A$2:$A$10135,A370,sessions.csv!$D$2:$D$10135,C370,sessions.csv!$E$2:$E$10135,D370)/1000)</f>
        <v>8.9175714285714296</v>
      </c>
      <c r="I370" s="3">
        <f>IF(F370=0,"",AVERAGEIFS(sessions.csv!$O$2:$O$10135,sessions.csv!$A$2:$A$10135,A370,sessions.csv!$D$2:$D$10135,C370,sessions.csv!$E$2:$E$10135,D370,sessions.csv!$N$2:$N$10135,"RELIABLE"))</f>
        <v>41.41857142857144</v>
      </c>
      <c r="J370" s="3">
        <f>IF(F370=0,"",AVERAGEIFS(sessions.csv!$L$2:$L$10135,sessions.csv!$A$2:$A$10135,A370,sessions.csv!$D$2:$D$10135,C370,sessions.csv!$E$2:$E$10135,D370,sessions.csv!$N$2:$N$10135,"RELIABLE"))</f>
        <v>58.846428571428575</v>
      </c>
    </row>
    <row r="371" spans="1:10" ht="32" customHeight="1" x14ac:dyDescent="0.2">
      <c r="A371" s="2" t="s">
        <v>50</v>
      </c>
      <c r="B371" s="2" t="str">
        <f>INDEX(study_periods.csv!$B$2:$B$51,MATCH(A371,study_periods.csv!$A$2:$A$51,0))</f>
        <v>INTERVENTION</v>
      </c>
      <c r="C371" s="2">
        <v>1</v>
      </c>
      <c r="D371" s="2">
        <v>6</v>
      </c>
      <c r="E371" s="2">
        <f>COUNTIFS(sessions.csv!$A$2:$A$10135,A371,sessions.csv!$D$2:$D$10135,C371,sessions.csv!$E$2:$E$10135,D371)</f>
        <v>14</v>
      </c>
      <c r="F371" s="2">
        <f>COUNTIFS(sessions.csv!$A$2:$A$10135,A371,sessions.csv!$D$2:$D$10135,C371,sessions.csv!$E$2:$E$10135,D371,sessions.csv!$N$2:$N$10135,"RELIABLE")</f>
        <v>11</v>
      </c>
      <c r="G371" s="3">
        <f>SUMIFS(sessions.csv!$H$2:$H$10135,sessions.csv!$A$2:$A$10135,A371,sessions.csv!$D$2:$D$10135,C371,sessions.csv!$E$2:$E$10135,D371)/60000</f>
        <v>319.01713333333333</v>
      </c>
      <c r="H371" s="3">
        <f>IF(E371=0,"",AVERAGEIFS(sessions.csv!$J$2:$J$10135,sessions.csv!$A$2:$A$10135,A371,sessions.csv!$D$2:$D$10135,C371,sessions.csv!$E$2:$E$10135,D371)/1000)</f>
        <v>8.4902142857142859</v>
      </c>
      <c r="I371" s="3">
        <f>IF(F371=0,"",AVERAGEIFS(sessions.csv!$O$2:$O$10135,sessions.csv!$A$2:$A$10135,A371,sessions.csv!$D$2:$D$10135,C371,sessions.csv!$E$2:$E$10135,D371,sessions.csv!$N$2:$N$10135,"RELIABLE"))</f>
        <v>40.226363636363629</v>
      </c>
      <c r="J371" s="3">
        <f>IF(F371=0,"",AVERAGEIFS(sessions.csv!$L$2:$L$10135,sessions.csv!$A$2:$A$10135,A371,sessions.csv!$D$2:$D$10135,C371,sessions.csv!$E$2:$E$10135,D371,sessions.csv!$N$2:$N$10135,"RELIABLE"))</f>
        <v>58.734545454545461</v>
      </c>
    </row>
    <row r="372" spans="1:10" ht="32" customHeight="1" x14ac:dyDescent="0.2">
      <c r="A372" s="2" t="s">
        <v>50</v>
      </c>
      <c r="B372" s="2" t="str">
        <f>INDEX(study_periods.csv!$B$2:$B$51,MATCH(A372,study_periods.csv!$A$2:$A$51,0))</f>
        <v>INTERVENTION</v>
      </c>
      <c r="C372" s="2">
        <v>1</v>
      </c>
      <c r="D372" s="2">
        <v>7</v>
      </c>
      <c r="E372" s="2">
        <f>COUNTIFS(sessions.csv!$A$2:$A$10135,A372,sessions.csv!$D$2:$D$10135,C372,sessions.csv!$E$2:$E$10135,D372)</f>
        <v>15</v>
      </c>
      <c r="F372" s="2">
        <f>COUNTIFS(sessions.csv!$A$2:$A$10135,A372,sessions.csv!$D$2:$D$10135,C372,sessions.csv!$E$2:$E$10135,D372,sessions.csv!$N$2:$N$10135,"RELIABLE")</f>
        <v>14</v>
      </c>
      <c r="G372" s="3">
        <f>SUMIFS(sessions.csv!$H$2:$H$10135,sessions.csv!$A$2:$A$10135,A372,sessions.csv!$D$2:$D$10135,C372,sessions.csv!$E$2:$E$10135,D372)/60000</f>
        <v>326.79123333333331</v>
      </c>
      <c r="H372" s="3">
        <f>IF(E372=0,"",AVERAGEIFS(sessions.csv!$J$2:$J$10135,sessions.csv!$A$2:$A$10135,A372,sessions.csv!$D$2:$D$10135,C372,sessions.csv!$E$2:$E$10135,D372)/1000)</f>
        <v>8.6592666666666656</v>
      </c>
      <c r="I372" s="3">
        <f>IF(F372=0,"",AVERAGEIFS(sessions.csv!$O$2:$O$10135,sessions.csv!$A$2:$A$10135,A372,sessions.csv!$D$2:$D$10135,C372,sessions.csv!$E$2:$E$10135,D372,sessions.csv!$N$2:$N$10135,"RELIABLE"))</f>
        <v>41.074285714285715</v>
      </c>
      <c r="J372" s="3">
        <f>IF(F372=0,"",AVERAGEIFS(sessions.csv!$L$2:$L$10135,sessions.csv!$A$2:$A$10135,A372,sessions.csv!$D$2:$D$10135,C372,sessions.csv!$E$2:$E$10135,D372,sessions.csv!$N$2:$N$10135,"RELIABLE"))</f>
        <v>58.628571428571433</v>
      </c>
    </row>
    <row r="373" spans="1:10" ht="32" customHeight="1" x14ac:dyDescent="0.2">
      <c r="A373" s="2" t="s">
        <v>50</v>
      </c>
      <c r="B373" s="2" t="str">
        <f>INDEX(study_periods.csv!$B$2:$B$51,MATCH(A373,study_periods.csv!$A$2:$A$51,0))</f>
        <v>INTERVENTION</v>
      </c>
      <c r="C373" s="2">
        <v>2</v>
      </c>
      <c r="D373" s="2">
        <v>1</v>
      </c>
      <c r="E373" s="2">
        <f>COUNTIFS(sessions.csv!$A$2:$A$10135,A373,sessions.csv!$D$2:$D$10135,C373,sessions.csv!$E$2:$E$10135,D373)</f>
        <v>11</v>
      </c>
      <c r="F373" s="2">
        <f>COUNTIFS(sessions.csv!$A$2:$A$10135,A373,sessions.csv!$D$2:$D$10135,C373,sessions.csv!$E$2:$E$10135,D373,sessions.csv!$N$2:$N$10135,"RELIABLE")</f>
        <v>10</v>
      </c>
      <c r="G373" s="3">
        <f>SUMIFS(sessions.csv!$H$2:$H$10135,sessions.csv!$A$2:$A$10135,A373,sessions.csv!$D$2:$D$10135,C373,sessions.csv!$E$2:$E$10135,D373)/60000</f>
        <v>183.87953333333334</v>
      </c>
      <c r="H373" s="3">
        <f>IF(E373=0,"",AVERAGEIFS(sessions.csv!$J$2:$J$10135,sessions.csv!$A$2:$A$10135,A373,sessions.csv!$D$2:$D$10135,C373,sessions.csv!$E$2:$E$10135,D373)/1000)</f>
        <v>7.8504545454545447</v>
      </c>
      <c r="I373" s="3">
        <f>IF(F373=0,"",AVERAGEIFS(sessions.csv!$O$2:$O$10135,sessions.csv!$A$2:$A$10135,A373,sessions.csv!$D$2:$D$10135,C373,sessions.csv!$E$2:$E$10135,D373,sessions.csv!$N$2:$N$10135,"RELIABLE"))</f>
        <v>31.935000000000002</v>
      </c>
      <c r="J373" s="3">
        <f>IF(F373=0,"",AVERAGEIFS(sessions.csv!$L$2:$L$10135,sessions.csv!$A$2:$A$10135,A373,sessions.csv!$D$2:$D$10135,C373,sessions.csv!$E$2:$E$10135,D373,sessions.csv!$N$2:$N$10135,"RELIABLE"))</f>
        <v>51.024999999999999</v>
      </c>
    </row>
    <row r="374" spans="1:10" ht="32" customHeight="1" x14ac:dyDescent="0.2">
      <c r="A374" s="2" t="s">
        <v>50</v>
      </c>
      <c r="B374" s="2" t="str">
        <f>INDEX(study_periods.csv!$B$2:$B$51,MATCH(A374,study_periods.csv!$A$2:$A$51,0))</f>
        <v>INTERVENTION</v>
      </c>
      <c r="C374" s="2">
        <v>2</v>
      </c>
      <c r="D374" s="2">
        <v>2</v>
      </c>
      <c r="E374" s="2">
        <f>COUNTIFS(sessions.csv!$A$2:$A$10135,A374,sessions.csv!$D$2:$D$10135,C374,sessions.csv!$E$2:$E$10135,D374)</f>
        <v>12</v>
      </c>
      <c r="F374" s="2">
        <f>COUNTIFS(sessions.csv!$A$2:$A$10135,A374,sessions.csv!$D$2:$D$10135,C374,sessions.csv!$E$2:$E$10135,D374,sessions.csv!$N$2:$N$10135,"RELIABLE")</f>
        <v>8</v>
      </c>
      <c r="G374" s="3">
        <f>SUMIFS(sessions.csv!$H$2:$H$10135,sessions.csv!$A$2:$A$10135,A374,sessions.csv!$D$2:$D$10135,C374,sessions.csv!$E$2:$E$10135,D374)/60000</f>
        <v>216.62258333333332</v>
      </c>
      <c r="H374" s="3">
        <f>IF(E374=0,"",AVERAGEIFS(sessions.csv!$J$2:$J$10135,sessions.csv!$A$2:$A$10135,A374,sessions.csv!$D$2:$D$10135,C374,sessions.csv!$E$2:$E$10135,D374)/1000)</f>
        <v>8.4267500000000002</v>
      </c>
      <c r="I374" s="3">
        <f>IF(F374=0,"",AVERAGEIFS(sessions.csv!$O$2:$O$10135,sessions.csv!$A$2:$A$10135,A374,sessions.csv!$D$2:$D$10135,C374,sessions.csv!$E$2:$E$10135,D374,sessions.csv!$N$2:$N$10135,"RELIABLE"))</f>
        <v>35.47625</v>
      </c>
      <c r="J374" s="3">
        <f>IF(F374=0,"",AVERAGEIFS(sessions.csv!$L$2:$L$10135,sessions.csv!$A$2:$A$10135,A374,sessions.csv!$D$2:$D$10135,C374,sessions.csv!$E$2:$E$10135,D374,sessions.csv!$N$2:$N$10135,"RELIABLE"))</f>
        <v>53.215000000000003</v>
      </c>
    </row>
    <row r="375" spans="1:10" ht="32" customHeight="1" x14ac:dyDescent="0.2">
      <c r="A375" s="2" t="s">
        <v>50</v>
      </c>
      <c r="B375" s="2" t="str">
        <f>INDEX(study_periods.csv!$B$2:$B$51,MATCH(A375,study_periods.csv!$A$2:$A$51,0))</f>
        <v>INTERVENTION</v>
      </c>
      <c r="C375" s="2">
        <v>2</v>
      </c>
      <c r="D375" s="2">
        <v>3</v>
      </c>
      <c r="E375" s="2">
        <f>COUNTIFS(sessions.csv!$A$2:$A$10135,A375,sessions.csv!$D$2:$D$10135,C375,sessions.csv!$E$2:$E$10135,D375)</f>
        <v>10</v>
      </c>
      <c r="F375" s="2">
        <f>COUNTIFS(sessions.csv!$A$2:$A$10135,A375,sessions.csv!$D$2:$D$10135,C375,sessions.csv!$E$2:$E$10135,D375,sessions.csv!$N$2:$N$10135,"RELIABLE")</f>
        <v>8</v>
      </c>
      <c r="G375" s="3">
        <f>SUMIFS(sessions.csv!$H$2:$H$10135,sessions.csv!$A$2:$A$10135,A375,sessions.csv!$D$2:$D$10135,C375,sessions.csv!$E$2:$E$10135,D375)/60000</f>
        <v>187.68483333333333</v>
      </c>
      <c r="H375" s="3">
        <f>IF(E375=0,"",AVERAGEIFS(sessions.csv!$J$2:$J$10135,sessions.csv!$A$2:$A$10135,A375,sessions.csv!$D$2:$D$10135,C375,sessions.csv!$E$2:$E$10135,D375)/1000)</f>
        <v>8.68</v>
      </c>
      <c r="I375" s="3">
        <f>IF(F375=0,"",AVERAGEIFS(sessions.csv!$O$2:$O$10135,sessions.csv!$A$2:$A$10135,A375,sessions.csv!$D$2:$D$10135,C375,sessions.csv!$E$2:$E$10135,D375,sessions.csv!$N$2:$N$10135,"RELIABLE"))</f>
        <v>37.5</v>
      </c>
      <c r="J375" s="3">
        <f>IF(F375=0,"",AVERAGEIFS(sessions.csv!$L$2:$L$10135,sessions.csv!$A$2:$A$10135,A375,sessions.csv!$D$2:$D$10135,C375,sessions.csv!$E$2:$E$10135,D375,sessions.csv!$N$2:$N$10135,"RELIABLE"))</f>
        <v>55.122500000000002</v>
      </c>
    </row>
    <row r="376" spans="1:10" ht="32" customHeight="1" x14ac:dyDescent="0.2">
      <c r="A376" s="2" t="s">
        <v>50</v>
      </c>
      <c r="B376" s="2" t="str">
        <f>INDEX(study_periods.csv!$B$2:$B$51,MATCH(A376,study_periods.csv!$A$2:$A$51,0))</f>
        <v>INTERVENTION</v>
      </c>
      <c r="C376" s="2">
        <v>2</v>
      </c>
      <c r="D376" s="2">
        <v>4</v>
      </c>
      <c r="E376" s="2">
        <f>COUNTIFS(sessions.csv!$A$2:$A$10135,A376,sessions.csv!$D$2:$D$10135,C376,sessions.csv!$E$2:$E$10135,D376)</f>
        <v>11</v>
      </c>
      <c r="F376" s="2">
        <f>COUNTIFS(sessions.csv!$A$2:$A$10135,A376,sessions.csv!$D$2:$D$10135,C376,sessions.csv!$E$2:$E$10135,D376,sessions.csv!$N$2:$N$10135,"RELIABLE")</f>
        <v>8</v>
      </c>
      <c r="G376" s="3">
        <f>SUMIFS(sessions.csv!$H$2:$H$10135,sessions.csv!$A$2:$A$10135,A376,sessions.csv!$D$2:$D$10135,C376,sessions.csv!$E$2:$E$10135,D376)/60000</f>
        <v>210.07839999999999</v>
      </c>
      <c r="H376" s="3">
        <f>IF(E376=0,"",AVERAGEIFS(sessions.csv!$J$2:$J$10135,sessions.csv!$A$2:$A$10135,A376,sessions.csv!$D$2:$D$10135,C376,sessions.csv!$E$2:$E$10135,D376)/1000)</f>
        <v>8.4616363636363641</v>
      </c>
      <c r="I376" s="3">
        <f>IF(F376=0,"",AVERAGEIFS(sessions.csv!$O$2:$O$10135,sessions.csv!$A$2:$A$10135,A376,sessions.csv!$D$2:$D$10135,C376,sessions.csv!$E$2:$E$10135,D376,sessions.csv!$N$2:$N$10135,"RELIABLE"))</f>
        <v>35.876249999999999</v>
      </c>
      <c r="J376" s="3">
        <f>IF(F376=0,"",AVERAGEIFS(sessions.csv!$L$2:$L$10135,sessions.csv!$A$2:$A$10135,A376,sessions.csv!$D$2:$D$10135,C376,sessions.csv!$E$2:$E$10135,D376,sessions.csv!$N$2:$N$10135,"RELIABLE"))</f>
        <v>54.435000000000002</v>
      </c>
    </row>
    <row r="377" spans="1:10" ht="32" customHeight="1" x14ac:dyDescent="0.2">
      <c r="A377" s="2" t="s">
        <v>50</v>
      </c>
      <c r="B377" s="2" t="str">
        <f>INDEX(study_periods.csv!$B$2:$B$51,MATCH(A377,study_periods.csv!$A$2:$A$51,0))</f>
        <v>INTERVENTION</v>
      </c>
      <c r="C377" s="2">
        <v>2</v>
      </c>
      <c r="D377" s="2">
        <v>5</v>
      </c>
      <c r="E377" s="2">
        <f>COUNTIFS(sessions.csv!$A$2:$A$10135,A377,sessions.csv!$D$2:$D$10135,C377,sessions.csv!$E$2:$E$10135,D377)</f>
        <v>12</v>
      </c>
      <c r="F377" s="2">
        <f>COUNTIFS(sessions.csv!$A$2:$A$10135,A377,sessions.csv!$D$2:$D$10135,C377,sessions.csv!$E$2:$E$10135,D377,sessions.csv!$N$2:$N$10135,"RELIABLE")</f>
        <v>9</v>
      </c>
      <c r="G377" s="3">
        <f>SUMIFS(sessions.csv!$H$2:$H$10135,sessions.csv!$A$2:$A$10135,A377,sessions.csv!$D$2:$D$10135,C377,sessions.csv!$E$2:$E$10135,D377)/60000</f>
        <v>193.57283333333334</v>
      </c>
      <c r="H377" s="3">
        <f>IF(E377=0,"",AVERAGEIFS(sessions.csv!$J$2:$J$10135,sessions.csv!$A$2:$A$10135,A377,sessions.csv!$D$2:$D$10135,C377,sessions.csv!$E$2:$E$10135,D377)/1000)</f>
        <v>7.8535833333333329</v>
      </c>
      <c r="I377" s="3">
        <f>IF(F377=0,"",AVERAGEIFS(sessions.csv!$O$2:$O$10135,sessions.csv!$A$2:$A$10135,A377,sessions.csv!$D$2:$D$10135,C377,sessions.csv!$E$2:$E$10135,D377,sessions.csv!$N$2:$N$10135,"RELIABLE"))</f>
        <v>33.954444444444448</v>
      </c>
      <c r="J377" s="3">
        <f>IF(F377=0,"",AVERAGEIFS(sessions.csv!$L$2:$L$10135,sessions.csv!$A$2:$A$10135,A377,sessions.csv!$D$2:$D$10135,C377,sessions.csv!$E$2:$E$10135,D377,sessions.csv!$N$2:$N$10135,"RELIABLE"))</f>
        <v>50.555555555555564</v>
      </c>
    </row>
    <row r="378" spans="1:10" ht="32" customHeight="1" x14ac:dyDescent="0.2">
      <c r="A378" s="2" t="s">
        <v>50</v>
      </c>
      <c r="B378" s="2" t="str">
        <f>INDEX(study_periods.csv!$B$2:$B$51,MATCH(A378,study_periods.csv!$A$2:$A$51,0))</f>
        <v>INTERVENTION</v>
      </c>
      <c r="C378" s="2">
        <v>2</v>
      </c>
      <c r="D378" s="2">
        <v>6</v>
      </c>
      <c r="E378" s="2">
        <f>COUNTIFS(sessions.csv!$A$2:$A$10135,A378,sessions.csv!$D$2:$D$10135,C378,sessions.csv!$E$2:$E$10135,D378)</f>
        <v>12</v>
      </c>
      <c r="F378" s="2">
        <f>COUNTIFS(sessions.csv!$A$2:$A$10135,A378,sessions.csv!$D$2:$D$10135,C378,sessions.csv!$E$2:$E$10135,D378,sessions.csv!$N$2:$N$10135,"RELIABLE")</f>
        <v>11</v>
      </c>
      <c r="G378" s="3">
        <f>SUMIFS(sessions.csv!$H$2:$H$10135,sessions.csv!$A$2:$A$10135,A378,sessions.csv!$D$2:$D$10135,C378,sessions.csv!$E$2:$E$10135,D378)/60000</f>
        <v>231.5908</v>
      </c>
      <c r="H378" s="3">
        <f>IF(E378=0,"",AVERAGEIFS(sessions.csv!$J$2:$J$10135,sessions.csv!$A$2:$A$10135,A378,sessions.csv!$D$2:$D$10135,C378,sessions.csv!$E$2:$E$10135,D378)/1000)</f>
        <v>7.7230833333333333</v>
      </c>
      <c r="I378" s="3">
        <f>IF(F378=0,"",AVERAGEIFS(sessions.csv!$O$2:$O$10135,sessions.csv!$A$2:$A$10135,A378,sessions.csv!$D$2:$D$10135,C378,sessions.csv!$E$2:$E$10135,D378,sessions.csv!$N$2:$N$10135,"RELIABLE"))</f>
        <v>32.68727272727272</v>
      </c>
      <c r="J378" s="3">
        <f>IF(F378=0,"",AVERAGEIFS(sessions.csv!$L$2:$L$10135,sessions.csv!$A$2:$A$10135,A378,sessions.csv!$D$2:$D$10135,C378,sessions.csv!$E$2:$E$10135,D378,sessions.csv!$N$2:$N$10135,"RELIABLE"))</f>
        <v>52.842727272727274</v>
      </c>
    </row>
    <row r="379" spans="1:10" ht="32" customHeight="1" x14ac:dyDescent="0.2">
      <c r="A379" s="2" t="s">
        <v>50</v>
      </c>
      <c r="B379" s="2" t="str">
        <f>INDEX(study_periods.csv!$B$2:$B$51,MATCH(A379,study_periods.csv!$A$2:$A$51,0))</f>
        <v>INTERVENTION</v>
      </c>
      <c r="C379" s="2">
        <v>2</v>
      </c>
      <c r="D379" s="2">
        <v>7</v>
      </c>
      <c r="E379" s="2">
        <f>COUNTIFS(sessions.csv!$A$2:$A$10135,A379,sessions.csv!$D$2:$D$10135,C379,sessions.csv!$E$2:$E$10135,D379)</f>
        <v>13</v>
      </c>
      <c r="F379" s="2">
        <f>COUNTIFS(sessions.csv!$A$2:$A$10135,A379,sessions.csv!$D$2:$D$10135,C379,sessions.csv!$E$2:$E$10135,D379,sessions.csv!$N$2:$N$10135,"RELIABLE")</f>
        <v>12</v>
      </c>
      <c r="G379" s="3">
        <f>SUMIFS(sessions.csv!$H$2:$H$10135,sessions.csv!$A$2:$A$10135,A379,sessions.csv!$D$2:$D$10135,C379,sessions.csv!$E$2:$E$10135,D379)/60000</f>
        <v>246.51578333333333</v>
      </c>
      <c r="H379" s="3">
        <f>IF(E379=0,"",AVERAGEIFS(sessions.csv!$J$2:$J$10135,sessions.csv!$A$2:$A$10135,A379,sessions.csv!$D$2:$D$10135,C379,sessions.csv!$E$2:$E$10135,D379)/1000)</f>
        <v>8.0932307692307699</v>
      </c>
      <c r="I379" s="3">
        <f>IF(F379=0,"",AVERAGEIFS(sessions.csv!$O$2:$O$10135,sessions.csv!$A$2:$A$10135,A379,sessions.csv!$D$2:$D$10135,C379,sessions.csv!$E$2:$E$10135,D379,sessions.csv!$N$2:$N$10135,"RELIABLE"))</f>
        <v>36.208333333333336</v>
      </c>
      <c r="J379" s="3">
        <f>IF(F379=0,"",AVERAGEIFS(sessions.csv!$L$2:$L$10135,sessions.csv!$A$2:$A$10135,A379,sessions.csv!$D$2:$D$10135,C379,sessions.csv!$E$2:$E$10135,D379,sessions.csv!$N$2:$N$10135,"RELIABLE"))</f>
        <v>54.118333333333339</v>
      </c>
    </row>
    <row r="380" spans="1:10" ht="16" customHeight="1" x14ac:dyDescent="0.2">
      <c r="A380" s="2" t="s">
        <v>51</v>
      </c>
      <c r="B380" s="2" t="str">
        <f>INDEX(study_periods.csv!$B$2:$B$51,MATCH(A380,study_periods.csv!$A$2:$A$51,0))</f>
        <v>CONTROL</v>
      </c>
      <c r="C380" s="2">
        <v>1</v>
      </c>
      <c r="D380" s="2">
        <v>1</v>
      </c>
      <c r="E380" s="2">
        <f>COUNTIFS(sessions.csv!$A$2:$A$10135,A380,sessions.csv!$D$2:$D$10135,C380,sessions.csv!$E$2:$E$10135,D380)</f>
        <v>14</v>
      </c>
      <c r="F380" s="2">
        <f>COUNTIFS(sessions.csv!$A$2:$A$10135,A380,sessions.csv!$D$2:$D$10135,C380,sessions.csv!$E$2:$E$10135,D380,sessions.csv!$N$2:$N$10135,"RELIABLE")</f>
        <v>12</v>
      </c>
      <c r="G380" s="3">
        <f>SUMIFS(sessions.csv!$H$2:$H$10135,sessions.csv!$A$2:$A$10135,A380,sessions.csv!$D$2:$D$10135,C380,sessions.csv!$E$2:$E$10135,D380)/60000</f>
        <v>283.55706666666669</v>
      </c>
      <c r="H380" s="3">
        <f>IF(E380=0,"",AVERAGEIFS(sessions.csv!$J$2:$J$10135,sessions.csv!$A$2:$A$10135,A380,sessions.csv!$D$2:$D$10135,C380,sessions.csv!$E$2:$E$10135,D380)/1000)</f>
        <v>8.9145714285714295</v>
      </c>
      <c r="I380" s="3">
        <f>IF(F380=0,"",AVERAGEIFS(sessions.csv!$O$2:$O$10135,sessions.csv!$A$2:$A$10135,A380,sessions.csv!$D$2:$D$10135,C380,sessions.csv!$E$2:$E$10135,D380,sessions.csv!$N$2:$N$10135,"RELIABLE"))</f>
        <v>39.647500000000001</v>
      </c>
      <c r="J380" s="3">
        <f>IF(F380=0,"",AVERAGEIFS(sessions.csv!$L$2:$L$10135,sessions.csv!$A$2:$A$10135,A380,sessions.csv!$D$2:$D$10135,C380,sessions.csv!$E$2:$E$10135,D380,sessions.csv!$N$2:$N$10135,"RELIABLE"))</f>
        <v>58.088333333333338</v>
      </c>
    </row>
    <row r="381" spans="1:10" ht="16" customHeight="1" x14ac:dyDescent="0.2">
      <c r="A381" s="2" t="s">
        <v>51</v>
      </c>
      <c r="B381" s="2" t="str">
        <f>INDEX(study_periods.csv!$B$2:$B$51,MATCH(A381,study_periods.csv!$A$2:$A$51,0))</f>
        <v>CONTROL</v>
      </c>
      <c r="C381" s="2">
        <v>1</v>
      </c>
      <c r="D381" s="2">
        <v>2</v>
      </c>
      <c r="E381" s="2">
        <f>COUNTIFS(sessions.csv!$A$2:$A$10135,A381,sessions.csv!$D$2:$D$10135,C381,sessions.csv!$E$2:$E$10135,D381)</f>
        <v>15</v>
      </c>
      <c r="F381" s="2">
        <f>COUNTIFS(sessions.csv!$A$2:$A$10135,A381,sessions.csv!$D$2:$D$10135,C381,sessions.csv!$E$2:$E$10135,D381,sessions.csv!$N$2:$N$10135,"RELIABLE")</f>
        <v>13</v>
      </c>
      <c r="G381" s="3">
        <f>SUMIFS(sessions.csv!$H$2:$H$10135,sessions.csv!$A$2:$A$10135,A381,sessions.csv!$D$2:$D$10135,C381,sessions.csv!$E$2:$E$10135,D381)/60000</f>
        <v>319.46878333333331</v>
      </c>
      <c r="H381" s="3">
        <f>IF(E381=0,"",AVERAGEIFS(sessions.csv!$J$2:$J$10135,sessions.csv!$A$2:$A$10135,A381,sessions.csv!$D$2:$D$10135,C381,sessions.csv!$E$2:$E$10135,D381)/1000)</f>
        <v>9.1353333333333335</v>
      </c>
      <c r="I381" s="3">
        <f>IF(F381=0,"",AVERAGEIFS(sessions.csv!$O$2:$O$10135,sessions.csv!$A$2:$A$10135,A381,sessions.csv!$D$2:$D$10135,C381,sessions.csv!$E$2:$E$10135,D381,sessions.csv!$N$2:$N$10135,"RELIABLE"))</f>
        <v>41.125384615384625</v>
      </c>
      <c r="J381" s="3">
        <f>IF(F381=0,"",AVERAGEIFS(sessions.csv!$L$2:$L$10135,sessions.csv!$A$2:$A$10135,A381,sessions.csv!$D$2:$D$10135,C381,sessions.csv!$E$2:$E$10135,D381,sessions.csv!$N$2:$N$10135,"RELIABLE"))</f>
        <v>58.879999999999995</v>
      </c>
    </row>
    <row r="382" spans="1:10" ht="16" customHeight="1" x14ac:dyDescent="0.2">
      <c r="A382" s="2" t="s">
        <v>51</v>
      </c>
      <c r="B382" s="2" t="str">
        <f>INDEX(study_periods.csv!$B$2:$B$51,MATCH(A382,study_periods.csv!$A$2:$A$51,0))</f>
        <v>CONTROL</v>
      </c>
      <c r="C382" s="2">
        <v>1</v>
      </c>
      <c r="D382" s="2">
        <v>3</v>
      </c>
      <c r="E382" s="2">
        <f>COUNTIFS(sessions.csv!$A$2:$A$10135,A382,sessions.csv!$D$2:$D$10135,C382,sessions.csv!$E$2:$E$10135,D382)</f>
        <v>13</v>
      </c>
      <c r="F382" s="2">
        <f>COUNTIFS(sessions.csv!$A$2:$A$10135,A382,sessions.csv!$D$2:$D$10135,C382,sessions.csv!$E$2:$E$10135,D382,sessions.csv!$N$2:$N$10135,"RELIABLE")</f>
        <v>13</v>
      </c>
      <c r="G382" s="3">
        <f>SUMIFS(sessions.csv!$H$2:$H$10135,sessions.csv!$A$2:$A$10135,A382,sessions.csv!$D$2:$D$10135,C382,sessions.csv!$E$2:$E$10135,D382)/60000</f>
        <v>287.17009999999999</v>
      </c>
      <c r="H382" s="3">
        <f>IF(E382=0,"",AVERAGEIFS(sessions.csv!$J$2:$J$10135,sessions.csv!$A$2:$A$10135,A382,sessions.csv!$D$2:$D$10135,C382,sessions.csv!$E$2:$E$10135,D382)/1000)</f>
        <v>9.0018461538461541</v>
      </c>
      <c r="I382" s="3">
        <f>IF(F382=0,"",AVERAGEIFS(sessions.csv!$O$2:$O$10135,sessions.csv!$A$2:$A$10135,A382,sessions.csv!$D$2:$D$10135,C382,sessions.csv!$E$2:$E$10135,D382,sessions.csv!$N$2:$N$10135,"RELIABLE"))</f>
        <v>42.069230769230771</v>
      </c>
      <c r="J382" s="3">
        <f>IF(F382=0,"",AVERAGEIFS(sessions.csv!$L$2:$L$10135,sessions.csv!$A$2:$A$10135,A382,sessions.csv!$D$2:$D$10135,C382,sessions.csv!$E$2:$E$10135,D382,sessions.csv!$N$2:$N$10135,"RELIABLE"))</f>
        <v>59.8023076923077</v>
      </c>
    </row>
    <row r="383" spans="1:10" ht="16" customHeight="1" x14ac:dyDescent="0.2">
      <c r="A383" s="2" t="s">
        <v>51</v>
      </c>
      <c r="B383" s="2" t="str">
        <f>INDEX(study_periods.csv!$B$2:$B$51,MATCH(A383,study_periods.csv!$A$2:$A$51,0))</f>
        <v>CONTROL</v>
      </c>
      <c r="C383" s="2">
        <v>1</v>
      </c>
      <c r="D383" s="2">
        <v>4</v>
      </c>
      <c r="E383" s="2">
        <f>COUNTIFS(sessions.csv!$A$2:$A$10135,A383,sessions.csv!$D$2:$D$10135,C383,sessions.csv!$E$2:$E$10135,D383)</f>
        <v>14</v>
      </c>
      <c r="F383" s="2">
        <f>COUNTIFS(sessions.csv!$A$2:$A$10135,A383,sessions.csv!$D$2:$D$10135,C383,sessions.csv!$E$2:$E$10135,D383,sessions.csv!$N$2:$N$10135,"RELIABLE")</f>
        <v>12</v>
      </c>
      <c r="G383" s="3">
        <f>SUMIFS(sessions.csv!$H$2:$H$10135,sessions.csv!$A$2:$A$10135,A383,sessions.csv!$D$2:$D$10135,C383,sessions.csv!$E$2:$E$10135,D383)/60000</f>
        <v>293.22761666666668</v>
      </c>
      <c r="H383" s="3">
        <f>IF(E383=0,"",AVERAGEIFS(sessions.csv!$J$2:$J$10135,sessions.csv!$A$2:$A$10135,A383,sessions.csv!$D$2:$D$10135,C383,sessions.csv!$E$2:$E$10135,D383)/1000)</f>
        <v>8.4580000000000002</v>
      </c>
      <c r="I383" s="3">
        <f>IF(F383=0,"",AVERAGEIFS(sessions.csv!$O$2:$O$10135,sessions.csv!$A$2:$A$10135,A383,sessions.csv!$D$2:$D$10135,C383,sessions.csv!$E$2:$E$10135,D383,sessions.csv!$N$2:$N$10135,"RELIABLE"))</f>
        <v>39.450000000000003</v>
      </c>
      <c r="J383" s="3">
        <f>IF(F383=0,"",AVERAGEIFS(sessions.csv!$L$2:$L$10135,sessions.csv!$A$2:$A$10135,A383,sessions.csv!$D$2:$D$10135,C383,sessions.csv!$E$2:$E$10135,D383,sessions.csv!$N$2:$N$10135,"RELIABLE"))</f>
        <v>57.464999999999996</v>
      </c>
    </row>
    <row r="384" spans="1:10" ht="16" customHeight="1" x14ac:dyDescent="0.2">
      <c r="A384" s="2" t="s">
        <v>51</v>
      </c>
      <c r="B384" s="2" t="str">
        <f>INDEX(study_periods.csv!$B$2:$B$51,MATCH(A384,study_periods.csv!$A$2:$A$51,0))</f>
        <v>CONTROL</v>
      </c>
      <c r="C384" s="2">
        <v>1</v>
      </c>
      <c r="D384" s="2">
        <v>5</v>
      </c>
      <c r="E384" s="2">
        <f>COUNTIFS(sessions.csv!$A$2:$A$10135,A384,sessions.csv!$D$2:$D$10135,C384,sessions.csv!$E$2:$E$10135,D384)</f>
        <v>15</v>
      </c>
      <c r="F384" s="2">
        <f>COUNTIFS(sessions.csv!$A$2:$A$10135,A384,sessions.csv!$D$2:$D$10135,C384,sessions.csv!$E$2:$E$10135,D384,sessions.csv!$N$2:$N$10135,"RELIABLE")</f>
        <v>15</v>
      </c>
      <c r="G384" s="3">
        <f>SUMIFS(sessions.csv!$H$2:$H$10135,sessions.csv!$A$2:$A$10135,A384,sessions.csv!$D$2:$D$10135,C384,sessions.csv!$E$2:$E$10135,D384)/60000</f>
        <v>310.26145000000002</v>
      </c>
      <c r="H384" s="3">
        <f>IF(E384=0,"",AVERAGEIFS(sessions.csv!$J$2:$J$10135,sessions.csv!$A$2:$A$10135,A384,sessions.csv!$D$2:$D$10135,C384,sessions.csv!$E$2:$E$10135,D384)/1000)</f>
        <v>8.7825333333333333</v>
      </c>
      <c r="I384" s="3">
        <f>IF(F384=0,"",AVERAGEIFS(sessions.csv!$O$2:$O$10135,sessions.csv!$A$2:$A$10135,A384,sessions.csv!$D$2:$D$10135,C384,sessions.csv!$E$2:$E$10135,D384,sessions.csv!$N$2:$N$10135,"RELIABLE"))</f>
        <v>40.483333333333334</v>
      </c>
      <c r="J384" s="3">
        <f>IF(F384=0,"",AVERAGEIFS(sessions.csv!$L$2:$L$10135,sessions.csv!$A$2:$A$10135,A384,sessions.csv!$D$2:$D$10135,C384,sessions.csv!$E$2:$E$10135,D384,sessions.csv!$N$2:$N$10135,"RELIABLE"))</f>
        <v>57.951999999999998</v>
      </c>
    </row>
    <row r="385" spans="1:10" ht="16" customHeight="1" x14ac:dyDescent="0.2">
      <c r="A385" s="2" t="s">
        <v>51</v>
      </c>
      <c r="B385" s="2" t="str">
        <f>INDEX(study_periods.csv!$B$2:$B$51,MATCH(A385,study_periods.csv!$A$2:$A$51,0))</f>
        <v>CONTROL</v>
      </c>
      <c r="C385" s="2">
        <v>1</v>
      </c>
      <c r="D385" s="2">
        <v>6</v>
      </c>
      <c r="E385" s="2">
        <f>COUNTIFS(sessions.csv!$A$2:$A$10135,A385,sessions.csv!$D$2:$D$10135,C385,sessions.csv!$E$2:$E$10135,D385)</f>
        <v>15</v>
      </c>
      <c r="F385" s="2">
        <f>COUNTIFS(sessions.csv!$A$2:$A$10135,A385,sessions.csv!$D$2:$D$10135,C385,sessions.csv!$E$2:$E$10135,D385,sessions.csv!$N$2:$N$10135,"RELIABLE")</f>
        <v>12</v>
      </c>
      <c r="G385" s="3">
        <f>SUMIFS(sessions.csv!$H$2:$H$10135,sessions.csv!$A$2:$A$10135,A385,sessions.csv!$D$2:$D$10135,C385,sessions.csv!$E$2:$E$10135,D385)/60000</f>
        <v>342.31683333333331</v>
      </c>
      <c r="H385" s="3">
        <f>IF(E385=0,"",AVERAGEIFS(sessions.csv!$J$2:$J$10135,sessions.csv!$A$2:$A$10135,A385,sessions.csv!$D$2:$D$10135,C385,sessions.csv!$E$2:$E$10135,D385)/1000)</f>
        <v>8.8388666666666662</v>
      </c>
      <c r="I385" s="3">
        <f>IF(F385=0,"",AVERAGEIFS(sessions.csv!$O$2:$O$10135,sessions.csv!$A$2:$A$10135,A385,sessions.csv!$D$2:$D$10135,C385,sessions.csv!$E$2:$E$10135,D385,sessions.csv!$N$2:$N$10135,"RELIABLE"))</f>
        <v>41.684166666666663</v>
      </c>
      <c r="J385" s="3">
        <f>IF(F385=0,"",AVERAGEIFS(sessions.csv!$L$2:$L$10135,sessions.csv!$A$2:$A$10135,A385,sessions.csv!$D$2:$D$10135,C385,sessions.csv!$E$2:$E$10135,D385,sessions.csv!$N$2:$N$10135,"RELIABLE"))</f>
        <v>60.402500000000003</v>
      </c>
    </row>
    <row r="386" spans="1:10" ht="16" customHeight="1" x14ac:dyDescent="0.2">
      <c r="A386" s="2" t="s">
        <v>51</v>
      </c>
      <c r="B386" s="2" t="str">
        <f>INDEX(study_periods.csv!$B$2:$B$51,MATCH(A386,study_periods.csv!$A$2:$A$51,0))</f>
        <v>CONTROL</v>
      </c>
      <c r="C386" s="2">
        <v>1</v>
      </c>
      <c r="D386" s="2">
        <v>7</v>
      </c>
      <c r="E386" s="2">
        <f>COUNTIFS(sessions.csv!$A$2:$A$10135,A386,sessions.csv!$D$2:$D$10135,C386,sessions.csv!$E$2:$E$10135,D386)</f>
        <v>16</v>
      </c>
      <c r="F386" s="2">
        <f>COUNTIFS(sessions.csv!$A$2:$A$10135,A386,sessions.csv!$D$2:$D$10135,C386,sessions.csv!$E$2:$E$10135,D386,sessions.csv!$N$2:$N$10135,"RELIABLE")</f>
        <v>15</v>
      </c>
      <c r="G386" s="3">
        <f>SUMIFS(sessions.csv!$H$2:$H$10135,sessions.csv!$A$2:$A$10135,A386,sessions.csv!$D$2:$D$10135,C386,sessions.csv!$E$2:$E$10135,D386)/60000</f>
        <v>375.83409999999998</v>
      </c>
      <c r="H386" s="3">
        <f>IF(E386=0,"",AVERAGEIFS(sessions.csv!$J$2:$J$10135,sessions.csv!$A$2:$A$10135,A386,sessions.csv!$D$2:$D$10135,C386,sessions.csv!$E$2:$E$10135,D386)/1000)</f>
        <v>8.7363750000000007</v>
      </c>
      <c r="I386" s="3">
        <f>IF(F386=0,"",AVERAGEIFS(sessions.csv!$O$2:$O$10135,sessions.csv!$A$2:$A$10135,A386,sessions.csv!$D$2:$D$10135,C386,sessions.csv!$E$2:$E$10135,D386,sessions.csv!$N$2:$N$10135,"RELIABLE"))</f>
        <v>39.78</v>
      </c>
      <c r="J386" s="3">
        <f>IF(F386=0,"",AVERAGEIFS(sessions.csv!$L$2:$L$10135,sessions.csv!$A$2:$A$10135,A386,sessions.csv!$D$2:$D$10135,C386,sessions.csv!$E$2:$E$10135,D386,sessions.csv!$N$2:$N$10135,"RELIABLE"))</f>
        <v>59.523333333333341</v>
      </c>
    </row>
    <row r="387" spans="1:10" ht="16" customHeight="1" x14ac:dyDescent="0.2">
      <c r="A387" s="2" t="s">
        <v>51</v>
      </c>
      <c r="B387" s="2" t="str">
        <f>INDEX(study_periods.csv!$B$2:$B$51,MATCH(A387,study_periods.csv!$A$2:$A$51,0))</f>
        <v>CONTROL</v>
      </c>
      <c r="C387" s="2">
        <v>2</v>
      </c>
      <c r="D387" s="2">
        <v>1</v>
      </c>
      <c r="E387" s="2">
        <f>COUNTIFS(sessions.csv!$A$2:$A$10135,A387,sessions.csv!$D$2:$D$10135,C387,sessions.csv!$E$2:$E$10135,D387)</f>
        <v>14</v>
      </c>
      <c r="F387" s="2">
        <f>COUNTIFS(sessions.csv!$A$2:$A$10135,A387,sessions.csv!$D$2:$D$10135,C387,sessions.csv!$E$2:$E$10135,D387,sessions.csv!$N$2:$N$10135,"RELIABLE")</f>
        <v>13</v>
      </c>
      <c r="G387" s="3">
        <f>SUMIFS(sessions.csv!$H$2:$H$10135,sessions.csv!$A$2:$A$10135,A387,sessions.csv!$D$2:$D$10135,C387,sessions.csv!$E$2:$E$10135,D387)/60000</f>
        <v>280.38371666666666</v>
      </c>
      <c r="H387" s="3">
        <f>IF(E387=0,"",AVERAGEIFS(sessions.csv!$J$2:$J$10135,sessions.csv!$A$2:$A$10135,A387,sessions.csv!$D$2:$D$10135,C387,sessions.csv!$E$2:$E$10135,D387)/1000)</f>
        <v>8.4160714285714295</v>
      </c>
      <c r="I387" s="3">
        <f>IF(F387=0,"",AVERAGEIFS(sessions.csv!$O$2:$O$10135,sessions.csv!$A$2:$A$10135,A387,sessions.csv!$D$2:$D$10135,C387,sessions.csv!$E$2:$E$10135,D387,sessions.csv!$N$2:$N$10135,"RELIABLE"))</f>
        <v>40.643846153846148</v>
      </c>
      <c r="J387" s="3">
        <f>IF(F387=0,"",AVERAGEIFS(sessions.csv!$L$2:$L$10135,sessions.csv!$A$2:$A$10135,A387,sessions.csv!$D$2:$D$10135,C387,sessions.csv!$E$2:$E$10135,D387,sessions.csv!$N$2:$N$10135,"RELIABLE"))</f>
        <v>57.270769230769233</v>
      </c>
    </row>
    <row r="388" spans="1:10" ht="16" customHeight="1" x14ac:dyDescent="0.2">
      <c r="A388" s="2" t="s">
        <v>51</v>
      </c>
      <c r="B388" s="2" t="str">
        <f>INDEX(study_periods.csv!$B$2:$B$51,MATCH(A388,study_periods.csv!$A$2:$A$51,0))</f>
        <v>CONTROL</v>
      </c>
      <c r="C388" s="2">
        <v>2</v>
      </c>
      <c r="D388" s="2">
        <v>2</v>
      </c>
      <c r="E388" s="2">
        <f>COUNTIFS(sessions.csv!$A$2:$A$10135,A388,sessions.csv!$D$2:$D$10135,C388,sessions.csv!$E$2:$E$10135,D388)</f>
        <v>15</v>
      </c>
      <c r="F388" s="2">
        <f>COUNTIFS(sessions.csv!$A$2:$A$10135,A388,sessions.csv!$D$2:$D$10135,C388,sessions.csv!$E$2:$E$10135,D388,sessions.csv!$N$2:$N$10135,"RELIABLE")</f>
        <v>12</v>
      </c>
      <c r="G388" s="3">
        <f>SUMIFS(sessions.csv!$H$2:$H$10135,sessions.csv!$A$2:$A$10135,A388,sessions.csv!$D$2:$D$10135,C388,sessions.csv!$E$2:$E$10135,D388)/60000</f>
        <v>328.73561666666666</v>
      </c>
      <c r="H388" s="3">
        <f>IF(E388=0,"",AVERAGEIFS(sessions.csv!$J$2:$J$10135,sessions.csv!$A$2:$A$10135,A388,sessions.csv!$D$2:$D$10135,C388,sessions.csv!$E$2:$E$10135,D388)/1000)</f>
        <v>9.1349333333333327</v>
      </c>
      <c r="I388" s="3">
        <f>IF(F388=0,"",AVERAGEIFS(sessions.csv!$O$2:$O$10135,sessions.csv!$A$2:$A$10135,A388,sessions.csv!$D$2:$D$10135,C388,sessions.csv!$E$2:$E$10135,D388,sessions.csv!$N$2:$N$10135,"RELIABLE"))</f>
        <v>41.054166666666667</v>
      </c>
      <c r="J388" s="3">
        <f>IF(F388=0,"",AVERAGEIFS(sessions.csv!$L$2:$L$10135,sessions.csv!$A$2:$A$10135,A388,sessions.csv!$D$2:$D$10135,C388,sessions.csv!$E$2:$E$10135,D388,sessions.csv!$N$2:$N$10135,"RELIABLE"))</f>
        <v>59.406666666666666</v>
      </c>
    </row>
    <row r="389" spans="1:10" ht="16" customHeight="1" x14ac:dyDescent="0.2">
      <c r="A389" s="2" t="s">
        <v>51</v>
      </c>
      <c r="B389" s="2" t="str">
        <f>INDEX(study_periods.csv!$B$2:$B$51,MATCH(A389,study_periods.csv!$A$2:$A$51,0))</f>
        <v>CONTROL</v>
      </c>
      <c r="C389" s="2">
        <v>2</v>
      </c>
      <c r="D389" s="2">
        <v>3</v>
      </c>
      <c r="E389" s="2">
        <f>COUNTIFS(sessions.csv!$A$2:$A$10135,A389,sessions.csv!$D$2:$D$10135,C389,sessions.csv!$E$2:$E$10135,D389)</f>
        <v>13</v>
      </c>
      <c r="F389" s="2">
        <f>COUNTIFS(sessions.csv!$A$2:$A$10135,A389,sessions.csv!$D$2:$D$10135,C389,sessions.csv!$E$2:$E$10135,D389,sessions.csv!$N$2:$N$10135,"RELIABLE")</f>
        <v>11</v>
      </c>
      <c r="G389" s="3">
        <f>SUMIFS(sessions.csv!$H$2:$H$10135,sessions.csv!$A$2:$A$10135,A389,sessions.csv!$D$2:$D$10135,C389,sessions.csv!$E$2:$E$10135,D389)/60000</f>
        <v>259.93131666666665</v>
      </c>
      <c r="H389" s="3">
        <f>IF(E389=0,"",AVERAGEIFS(sessions.csv!$J$2:$J$10135,sessions.csv!$A$2:$A$10135,A389,sessions.csv!$D$2:$D$10135,C389,sessions.csv!$E$2:$E$10135,D389)/1000)</f>
        <v>9.0207692307692309</v>
      </c>
      <c r="I389" s="3">
        <f>IF(F389=0,"",AVERAGEIFS(sessions.csv!$O$2:$O$10135,sessions.csv!$A$2:$A$10135,A389,sessions.csv!$D$2:$D$10135,C389,sessions.csv!$E$2:$E$10135,D389,sessions.csv!$N$2:$N$10135,"RELIABLE"))</f>
        <v>39.355454545454556</v>
      </c>
      <c r="J389" s="3">
        <f>IF(F389=0,"",AVERAGEIFS(sessions.csv!$L$2:$L$10135,sessions.csv!$A$2:$A$10135,A389,sessions.csv!$D$2:$D$10135,C389,sessions.csv!$E$2:$E$10135,D389,sessions.csv!$N$2:$N$10135,"RELIABLE"))</f>
        <v>57.032727272727271</v>
      </c>
    </row>
    <row r="390" spans="1:10" ht="16" customHeight="1" x14ac:dyDescent="0.2">
      <c r="A390" s="2" t="s">
        <v>51</v>
      </c>
      <c r="B390" s="2" t="str">
        <f>INDEX(study_periods.csv!$B$2:$B$51,MATCH(A390,study_periods.csv!$A$2:$A$51,0))</f>
        <v>CONTROL</v>
      </c>
      <c r="C390" s="2">
        <v>2</v>
      </c>
      <c r="D390" s="2">
        <v>4</v>
      </c>
      <c r="E390" s="2">
        <f>COUNTIFS(sessions.csv!$A$2:$A$10135,A390,sessions.csv!$D$2:$D$10135,C390,sessions.csv!$E$2:$E$10135,D390)</f>
        <v>14</v>
      </c>
      <c r="F390" s="2">
        <f>COUNTIFS(sessions.csv!$A$2:$A$10135,A390,sessions.csv!$D$2:$D$10135,C390,sessions.csv!$E$2:$E$10135,D390,sessions.csv!$N$2:$N$10135,"RELIABLE")</f>
        <v>13</v>
      </c>
      <c r="G390" s="3">
        <f>SUMIFS(sessions.csv!$H$2:$H$10135,sessions.csv!$A$2:$A$10135,A390,sessions.csv!$D$2:$D$10135,C390,sessions.csv!$E$2:$E$10135,D390)/60000</f>
        <v>326.06036666666665</v>
      </c>
      <c r="H390" s="3">
        <f>IF(E390=0,"",AVERAGEIFS(sessions.csv!$J$2:$J$10135,sessions.csv!$A$2:$A$10135,A390,sessions.csv!$D$2:$D$10135,C390,sessions.csv!$E$2:$E$10135,D390)/1000)</f>
        <v>9.4177142857142861</v>
      </c>
      <c r="I390" s="3">
        <f>IF(F390=0,"",AVERAGEIFS(sessions.csv!$O$2:$O$10135,sessions.csv!$A$2:$A$10135,A390,sessions.csv!$D$2:$D$10135,C390,sessions.csv!$E$2:$E$10135,D390,sessions.csv!$N$2:$N$10135,"RELIABLE"))</f>
        <v>40.389230769230771</v>
      </c>
      <c r="J390" s="3">
        <f>IF(F390=0,"",AVERAGEIFS(sessions.csv!$L$2:$L$10135,sessions.csv!$A$2:$A$10135,A390,sessions.csv!$D$2:$D$10135,C390,sessions.csv!$E$2:$E$10135,D390,sessions.csv!$N$2:$N$10135,"RELIABLE"))</f>
        <v>60.088461538461544</v>
      </c>
    </row>
    <row r="391" spans="1:10" ht="16" customHeight="1" x14ac:dyDescent="0.2">
      <c r="A391" s="2" t="s">
        <v>51</v>
      </c>
      <c r="B391" s="2" t="str">
        <f>INDEX(study_periods.csv!$B$2:$B$51,MATCH(A391,study_periods.csv!$A$2:$A$51,0))</f>
        <v>CONTROL</v>
      </c>
      <c r="C391" s="2">
        <v>2</v>
      </c>
      <c r="D391" s="2">
        <v>5</v>
      </c>
      <c r="E391" s="2">
        <f>COUNTIFS(sessions.csv!$A$2:$A$10135,A391,sessions.csv!$D$2:$D$10135,C391,sessions.csv!$E$2:$E$10135,D391)</f>
        <v>15</v>
      </c>
      <c r="F391" s="2">
        <f>COUNTIFS(sessions.csv!$A$2:$A$10135,A391,sessions.csv!$D$2:$D$10135,C391,sessions.csv!$E$2:$E$10135,D391,sessions.csv!$N$2:$N$10135,"RELIABLE")</f>
        <v>11</v>
      </c>
      <c r="G391" s="3">
        <f>SUMIFS(sessions.csv!$H$2:$H$10135,sessions.csv!$A$2:$A$10135,A391,sessions.csv!$D$2:$D$10135,C391,sessions.csv!$E$2:$E$10135,D391)/60000</f>
        <v>324.10658333333333</v>
      </c>
      <c r="H391" s="3">
        <f>IF(E391=0,"",AVERAGEIFS(sessions.csv!$J$2:$J$10135,sessions.csv!$A$2:$A$10135,A391,sessions.csv!$D$2:$D$10135,C391,sessions.csv!$E$2:$E$10135,D391)/1000)</f>
        <v>8.7537333333333329</v>
      </c>
      <c r="I391" s="3">
        <f>IF(F391=0,"",AVERAGEIFS(sessions.csv!$O$2:$O$10135,sessions.csv!$A$2:$A$10135,A391,sessions.csv!$D$2:$D$10135,C391,sessions.csv!$E$2:$E$10135,D391,sessions.csv!$N$2:$N$10135,"RELIABLE"))</f>
        <v>40.014545454545456</v>
      </c>
      <c r="J391" s="3">
        <f>IF(F391=0,"",AVERAGEIFS(sessions.csv!$L$2:$L$10135,sessions.csv!$A$2:$A$10135,A391,sessions.csv!$D$2:$D$10135,C391,sessions.csv!$E$2:$E$10135,D391,sessions.csv!$N$2:$N$10135,"RELIABLE"))</f>
        <v>58.401818181818186</v>
      </c>
    </row>
    <row r="392" spans="1:10" ht="16" customHeight="1" x14ac:dyDescent="0.2">
      <c r="A392" s="2" t="s">
        <v>51</v>
      </c>
      <c r="B392" s="2" t="str">
        <f>INDEX(study_periods.csv!$B$2:$B$51,MATCH(A392,study_periods.csv!$A$2:$A$51,0))</f>
        <v>CONTROL</v>
      </c>
      <c r="C392" s="2">
        <v>2</v>
      </c>
      <c r="D392" s="2">
        <v>6</v>
      </c>
      <c r="E392" s="2">
        <f>COUNTIFS(sessions.csv!$A$2:$A$10135,A392,sessions.csv!$D$2:$D$10135,C392,sessions.csv!$E$2:$E$10135,D392)</f>
        <v>15</v>
      </c>
      <c r="F392" s="2">
        <f>COUNTIFS(sessions.csv!$A$2:$A$10135,A392,sessions.csv!$D$2:$D$10135,C392,sessions.csv!$E$2:$E$10135,D392,sessions.csv!$N$2:$N$10135,"RELIABLE")</f>
        <v>14</v>
      </c>
      <c r="G392" s="3">
        <f>SUMIFS(sessions.csv!$H$2:$H$10135,sessions.csv!$A$2:$A$10135,A392,sessions.csv!$D$2:$D$10135,C392,sessions.csv!$E$2:$E$10135,D392)/60000</f>
        <v>324.14803333333333</v>
      </c>
      <c r="H392" s="3">
        <f>IF(E392=0,"",AVERAGEIFS(sessions.csv!$J$2:$J$10135,sessions.csv!$A$2:$A$10135,A392,sessions.csv!$D$2:$D$10135,C392,sessions.csv!$E$2:$E$10135,D392)/1000)</f>
        <v>8.4007999999999985</v>
      </c>
      <c r="I392" s="3">
        <f>IF(F392=0,"",AVERAGEIFS(sessions.csv!$O$2:$O$10135,sessions.csv!$A$2:$A$10135,A392,sessions.csv!$D$2:$D$10135,C392,sessions.csv!$E$2:$E$10135,D392,sessions.csv!$N$2:$N$10135,"RELIABLE"))</f>
        <v>40.549285714285709</v>
      </c>
      <c r="J392" s="3">
        <f>IF(F392=0,"",AVERAGEIFS(sessions.csv!$L$2:$L$10135,sessions.csv!$A$2:$A$10135,A392,sessions.csv!$D$2:$D$10135,C392,sessions.csv!$E$2:$E$10135,D392,sessions.csv!$N$2:$N$10135,"RELIABLE"))</f>
        <v>58.406428571428577</v>
      </c>
    </row>
    <row r="393" spans="1:10" ht="16" customHeight="1" x14ac:dyDescent="0.2">
      <c r="A393" s="2" t="s">
        <v>51</v>
      </c>
      <c r="B393" s="2" t="str">
        <f>INDEX(study_periods.csv!$B$2:$B$51,MATCH(A393,study_periods.csv!$A$2:$A$51,0))</f>
        <v>CONTROL</v>
      </c>
      <c r="C393" s="2">
        <v>2</v>
      </c>
      <c r="D393" s="2">
        <v>7</v>
      </c>
      <c r="E393" s="2">
        <f>COUNTIFS(sessions.csv!$A$2:$A$10135,A393,sessions.csv!$D$2:$D$10135,C393,sessions.csv!$E$2:$E$10135,D393)</f>
        <v>16</v>
      </c>
      <c r="F393" s="2">
        <f>COUNTIFS(sessions.csv!$A$2:$A$10135,A393,sessions.csv!$D$2:$D$10135,C393,sessions.csv!$E$2:$E$10135,D393,sessions.csv!$N$2:$N$10135,"RELIABLE")</f>
        <v>15</v>
      </c>
      <c r="G393" s="3">
        <f>SUMIFS(sessions.csv!$H$2:$H$10135,sessions.csv!$A$2:$A$10135,A393,sessions.csv!$D$2:$D$10135,C393,sessions.csv!$E$2:$E$10135,D393)/60000</f>
        <v>360.98126666666667</v>
      </c>
      <c r="H393" s="3">
        <f>IF(E393=0,"",AVERAGEIFS(sessions.csv!$J$2:$J$10135,sessions.csv!$A$2:$A$10135,A393,sessions.csv!$D$2:$D$10135,C393,sessions.csv!$E$2:$E$10135,D393)/1000)</f>
        <v>8.6081874999999997</v>
      </c>
      <c r="I393" s="3">
        <f>IF(F393=0,"",AVERAGEIFS(sessions.csv!$O$2:$O$10135,sessions.csv!$A$2:$A$10135,A393,sessions.csv!$D$2:$D$10135,C393,sessions.csv!$E$2:$E$10135,D393,sessions.csv!$N$2:$N$10135,"RELIABLE"))</f>
        <v>39.31466666666666</v>
      </c>
      <c r="J393" s="3">
        <f>IF(F393=0,"",AVERAGEIFS(sessions.csv!$L$2:$L$10135,sessions.csv!$A$2:$A$10135,A393,sessions.csv!$D$2:$D$10135,C393,sessions.csv!$E$2:$E$10135,D393,sessions.csv!$N$2:$N$10135,"RELIABLE"))</f>
        <v>58.825333333333326</v>
      </c>
    </row>
    <row r="394" spans="1:10" ht="32" customHeight="1" x14ac:dyDescent="0.2">
      <c r="A394" s="2" t="s">
        <v>52</v>
      </c>
      <c r="B394" s="2" t="str">
        <f>INDEX(study_periods.csv!$B$2:$B$51,MATCH(A394,study_periods.csv!$A$2:$A$51,0))</f>
        <v>INTERVENTION</v>
      </c>
      <c r="C394" s="2">
        <v>1</v>
      </c>
      <c r="D394" s="2">
        <v>1</v>
      </c>
      <c r="E394" s="2">
        <f>COUNTIFS(sessions.csv!$A$2:$A$10135,A394,sessions.csv!$D$2:$D$10135,C394,sessions.csv!$E$2:$E$10135,D394)</f>
        <v>15</v>
      </c>
      <c r="F394" s="2">
        <f>COUNTIFS(sessions.csv!$A$2:$A$10135,A394,sessions.csv!$D$2:$D$10135,C394,sessions.csv!$E$2:$E$10135,D394,sessions.csv!$N$2:$N$10135,"RELIABLE")</f>
        <v>14</v>
      </c>
      <c r="G394" s="3">
        <f>SUMIFS(sessions.csv!$H$2:$H$10135,sessions.csv!$A$2:$A$10135,A394,sessions.csv!$D$2:$D$10135,C394,sessions.csv!$E$2:$E$10135,D394)/60000</f>
        <v>315.09266666666667</v>
      </c>
      <c r="H394" s="3">
        <f>IF(E394=0,"",AVERAGEIFS(sessions.csv!$J$2:$J$10135,sessions.csv!$A$2:$A$10135,A394,sessions.csv!$D$2:$D$10135,C394,sessions.csv!$E$2:$E$10135,D394)/1000)</f>
        <v>8.5944000000000003</v>
      </c>
      <c r="I394" s="3">
        <f>IF(F394=0,"",AVERAGEIFS(sessions.csv!$O$2:$O$10135,sessions.csv!$A$2:$A$10135,A394,sessions.csv!$D$2:$D$10135,C394,sessions.csv!$E$2:$E$10135,D394,sessions.csv!$N$2:$N$10135,"RELIABLE"))</f>
        <v>39.037857142857142</v>
      </c>
      <c r="J394" s="3">
        <f>IF(F394=0,"",AVERAGEIFS(sessions.csv!$L$2:$L$10135,sessions.csv!$A$2:$A$10135,A394,sessions.csv!$D$2:$D$10135,C394,sessions.csv!$E$2:$E$10135,D394,sessions.csv!$N$2:$N$10135,"RELIABLE"))</f>
        <v>57.435714285714297</v>
      </c>
    </row>
    <row r="395" spans="1:10" ht="32" customHeight="1" x14ac:dyDescent="0.2">
      <c r="A395" s="2" t="s">
        <v>52</v>
      </c>
      <c r="B395" s="2" t="str">
        <f>INDEX(study_periods.csv!$B$2:$B$51,MATCH(A395,study_periods.csv!$A$2:$A$51,0))</f>
        <v>INTERVENTION</v>
      </c>
      <c r="C395" s="2">
        <v>1</v>
      </c>
      <c r="D395" s="2">
        <v>2</v>
      </c>
      <c r="E395" s="2">
        <f>COUNTIFS(sessions.csv!$A$2:$A$10135,A395,sessions.csv!$D$2:$D$10135,C395,sessions.csv!$E$2:$E$10135,D395)</f>
        <v>16</v>
      </c>
      <c r="F395" s="2">
        <f>COUNTIFS(sessions.csv!$A$2:$A$10135,A395,sessions.csv!$D$2:$D$10135,C395,sessions.csv!$E$2:$E$10135,D395,sessions.csv!$N$2:$N$10135,"RELIABLE")</f>
        <v>16</v>
      </c>
      <c r="G395" s="3">
        <f>SUMIFS(sessions.csv!$H$2:$H$10135,sessions.csv!$A$2:$A$10135,A395,sessions.csv!$D$2:$D$10135,C395,sessions.csv!$E$2:$E$10135,D395)/60000</f>
        <v>330.08883333333335</v>
      </c>
      <c r="H395" s="3">
        <f>IF(E395=0,"",AVERAGEIFS(sessions.csv!$J$2:$J$10135,sessions.csv!$A$2:$A$10135,A395,sessions.csv!$D$2:$D$10135,C395,sessions.csv!$E$2:$E$10135,D395)/1000)</f>
        <v>8.3558749999999993</v>
      </c>
      <c r="I395" s="3">
        <f>IF(F395=0,"",AVERAGEIFS(sessions.csv!$O$2:$O$10135,sessions.csv!$A$2:$A$10135,A395,sessions.csv!$D$2:$D$10135,C395,sessions.csv!$E$2:$E$10135,D395,sessions.csv!$N$2:$N$10135,"RELIABLE"))</f>
        <v>38.207500000000003</v>
      </c>
      <c r="J395" s="3">
        <f>IF(F395=0,"",AVERAGEIFS(sessions.csv!$L$2:$L$10135,sessions.csv!$A$2:$A$10135,A395,sessions.csv!$D$2:$D$10135,C395,sessions.csv!$E$2:$E$10135,D395,sessions.csv!$N$2:$N$10135,"RELIABLE"))</f>
        <v>56.44812499999999</v>
      </c>
    </row>
    <row r="396" spans="1:10" ht="32" customHeight="1" x14ac:dyDescent="0.2">
      <c r="A396" s="2" t="s">
        <v>52</v>
      </c>
      <c r="B396" s="2" t="str">
        <f>INDEX(study_periods.csv!$B$2:$B$51,MATCH(A396,study_periods.csv!$A$2:$A$51,0))</f>
        <v>INTERVENTION</v>
      </c>
      <c r="C396" s="2">
        <v>1</v>
      </c>
      <c r="D396" s="2">
        <v>3</v>
      </c>
      <c r="E396" s="2">
        <f>COUNTIFS(sessions.csv!$A$2:$A$10135,A396,sessions.csv!$D$2:$D$10135,C396,sessions.csv!$E$2:$E$10135,D396)</f>
        <v>14</v>
      </c>
      <c r="F396" s="2">
        <f>COUNTIFS(sessions.csv!$A$2:$A$10135,A396,sessions.csv!$D$2:$D$10135,C396,sessions.csv!$E$2:$E$10135,D396,sessions.csv!$N$2:$N$10135,"RELIABLE")</f>
        <v>11</v>
      </c>
      <c r="G396" s="3">
        <f>SUMIFS(sessions.csv!$H$2:$H$10135,sessions.csv!$A$2:$A$10135,A396,sessions.csv!$D$2:$D$10135,C396,sessions.csv!$E$2:$E$10135,D396)/60000</f>
        <v>282.53073333333333</v>
      </c>
      <c r="H396" s="3">
        <f>IF(E396=0,"",AVERAGEIFS(sessions.csv!$J$2:$J$10135,sessions.csv!$A$2:$A$10135,A396,sessions.csv!$D$2:$D$10135,C396,sessions.csv!$E$2:$E$10135,D396)/1000)</f>
        <v>8.6129999999999995</v>
      </c>
      <c r="I396" s="3">
        <f>IF(F396=0,"",AVERAGEIFS(sessions.csv!$O$2:$O$10135,sessions.csv!$A$2:$A$10135,A396,sessions.csv!$D$2:$D$10135,C396,sessions.csv!$E$2:$E$10135,D396,sessions.csv!$N$2:$N$10135,"RELIABLE"))</f>
        <v>41.870909090909095</v>
      </c>
      <c r="J396" s="3">
        <f>IF(F396=0,"",AVERAGEIFS(sessions.csv!$L$2:$L$10135,sessions.csv!$A$2:$A$10135,A396,sessions.csv!$D$2:$D$10135,C396,sessions.csv!$E$2:$E$10135,D396,sessions.csv!$N$2:$N$10135,"RELIABLE"))</f>
        <v>58.279999999999994</v>
      </c>
    </row>
    <row r="397" spans="1:10" ht="32" customHeight="1" x14ac:dyDescent="0.2">
      <c r="A397" s="2" t="s">
        <v>52</v>
      </c>
      <c r="B397" s="2" t="str">
        <f>INDEX(study_periods.csv!$B$2:$B$51,MATCH(A397,study_periods.csv!$A$2:$A$51,0))</f>
        <v>INTERVENTION</v>
      </c>
      <c r="C397" s="2">
        <v>1</v>
      </c>
      <c r="D397" s="2">
        <v>4</v>
      </c>
      <c r="E397" s="2">
        <f>COUNTIFS(sessions.csv!$A$2:$A$10135,A397,sessions.csv!$D$2:$D$10135,C397,sessions.csv!$E$2:$E$10135,D397)</f>
        <v>15</v>
      </c>
      <c r="F397" s="2">
        <f>COUNTIFS(sessions.csv!$A$2:$A$10135,A397,sessions.csv!$D$2:$D$10135,C397,sessions.csv!$E$2:$E$10135,D397,sessions.csv!$N$2:$N$10135,"RELIABLE")</f>
        <v>15</v>
      </c>
      <c r="G397" s="3">
        <f>SUMIFS(sessions.csv!$H$2:$H$10135,sessions.csv!$A$2:$A$10135,A397,sessions.csv!$D$2:$D$10135,C397,sessions.csv!$E$2:$E$10135,D397)/60000</f>
        <v>322.91753333333332</v>
      </c>
      <c r="H397" s="3">
        <f>IF(E397=0,"",AVERAGEIFS(sessions.csv!$J$2:$J$10135,sessions.csv!$A$2:$A$10135,A397,sessions.csv!$D$2:$D$10135,C397,sessions.csv!$E$2:$E$10135,D397)/1000)</f>
        <v>8.5123333333333342</v>
      </c>
      <c r="I397" s="3">
        <f>IF(F397=0,"",AVERAGEIFS(sessions.csv!$O$2:$O$10135,sessions.csv!$A$2:$A$10135,A397,sessions.csv!$D$2:$D$10135,C397,sessions.csv!$E$2:$E$10135,D397,sessions.csv!$N$2:$N$10135,"RELIABLE"))</f>
        <v>40.110666666666674</v>
      </c>
      <c r="J397" s="3">
        <f>IF(F397=0,"",AVERAGEIFS(sessions.csv!$L$2:$L$10135,sessions.csv!$A$2:$A$10135,A397,sessions.csv!$D$2:$D$10135,C397,sessions.csv!$E$2:$E$10135,D397,sessions.csv!$N$2:$N$10135,"RELIABLE"))</f>
        <v>58.029333333333334</v>
      </c>
    </row>
    <row r="398" spans="1:10" ht="32" customHeight="1" x14ac:dyDescent="0.2">
      <c r="A398" s="2" t="s">
        <v>52</v>
      </c>
      <c r="B398" s="2" t="str">
        <f>INDEX(study_periods.csv!$B$2:$B$51,MATCH(A398,study_periods.csv!$A$2:$A$51,0))</f>
        <v>INTERVENTION</v>
      </c>
      <c r="C398" s="2">
        <v>1</v>
      </c>
      <c r="D398" s="2">
        <v>5</v>
      </c>
      <c r="E398" s="2">
        <f>COUNTIFS(sessions.csv!$A$2:$A$10135,A398,sessions.csv!$D$2:$D$10135,C398,sessions.csv!$E$2:$E$10135,D398)</f>
        <v>16</v>
      </c>
      <c r="F398" s="2">
        <f>COUNTIFS(sessions.csv!$A$2:$A$10135,A398,sessions.csv!$D$2:$D$10135,C398,sessions.csv!$E$2:$E$10135,D398,sessions.csv!$N$2:$N$10135,"RELIABLE")</f>
        <v>13</v>
      </c>
      <c r="G398" s="3">
        <f>SUMIFS(sessions.csv!$H$2:$H$10135,sessions.csv!$A$2:$A$10135,A398,sessions.csv!$D$2:$D$10135,C398,sessions.csv!$E$2:$E$10135,D398)/60000</f>
        <v>351.70168333333334</v>
      </c>
      <c r="H398" s="3">
        <f>IF(E398=0,"",AVERAGEIFS(sessions.csv!$J$2:$J$10135,sessions.csv!$A$2:$A$10135,A398,sessions.csv!$D$2:$D$10135,C398,sessions.csv!$E$2:$E$10135,D398)/1000)</f>
        <v>9.0934375000000003</v>
      </c>
      <c r="I398" s="3">
        <f>IF(F398=0,"",AVERAGEIFS(sessions.csv!$O$2:$O$10135,sessions.csv!$A$2:$A$10135,A398,sessions.csv!$D$2:$D$10135,C398,sessions.csv!$E$2:$E$10135,D398,sessions.csv!$N$2:$N$10135,"RELIABLE"))</f>
        <v>40.44307692307693</v>
      </c>
      <c r="J398" s="3">
        <f>IF(F398=0,"",AVERAGEIFS(sessions.csv!$L$2:$L$10135,sessions.csv!$A$2:$A$10135,A398,sessions.csv!$D$2:$D$10135,C398,sessions.csv!$E$2:$E$10135,D398,sessions.csv!$N$2:$N$10135,"RELIABLE"))</f>
        <v>59.342307692307699</v>
      </c>
    </row>
    <row r="399" spans="1:10" ht="32" customHeight="1" x14ac:dyDescent="0.2">
      <c r="A399" s="2" t="s">
        <v>52</v>
      </c>
      <c r="B399" s="2" t="str">
        <f>INDEX(study_periods.csv!$B$2:$B$51,MATCH(A399,study_periods.csv!$A$2:$A$51,0))</f>
        <v>INTERVENTION</v>
      </c>
      <c r="C399" s="2">
        <v>1</v>
      </c>
      <c r="D399" s="2">
        <v>6</v>
      </c>
      <c r="E399" s="2">
        <f>COUNTIFS(sessions.csv!$A$2:$A$10135,A399,sessions.csv!$D$2:$D$10135,C399,sessions.csv!$E$2:$E$10135,D399)</f>
        <v>16</v>
      </c>
      <c r="F399" s="2">
        <f>COUNTIFS(sessions.csv!$A$2:$A$10135,A399,sessions.csv!$D$2:$D$10135,C399,sessions.csv!$E$2:$E$10135,D399,sessions.csv!$N$2:$N$10135,"RELIABLE")</f>
        <v>15</v>
      </c>
      <c r="G399" s="3">
        <f>SUMIFS(sessions.csv!$H$2:$H$10135,sessions.csv!$A$2:$A$10135,A399,sessions.csv!$D$2:$D$10135,C399,sessions.csv!$E$2:$E$10135,D399)/60000</f>
        <v>362.85156666666666</v>
      </c>
      <c r="H399" s="3">
        <f>IF(E399=0,"",AVERAGEIFS(sessions.csv!$J$2:$J$10135,sessions.csv!$A$2:$A$10135,A399,sessions.csv!$D$2:$D$10135,C399,sessions.csv!$E$2:$E$10135,D399)/1000)</f>
        <v>8.6518750000000004</v>
      </c>
      <c r="I399" s="3">
        <f>IF(F399=0,"",AVERAGEIFS(sessions.csv!$O$2:$O$10135,sessions.csv!$A$2:$A$10135,A399,sessions.csv!$D$2:$D$10135,C399,sessions.csv!$E$2:$E$10135,D399,sessions.csv!$N$2:$N$10135,"RELIABLE"))</f>
        <v>39.868666666666655</v>
      </c>
      <c r="J399" s="3">
        <f>IF(F399=0,"",AVERAGEIFS(sessions.csv!$L$2:$L$10135,sessions.csv!$A$2:$A$10135,A399,sessions.csv!$D$2:$D$10135,C399,sessions.csv!$E$2:$E$10135,D399,sessions.csv!$N$2:$N$10135,"RELIABLE"))</f>
        <v>59.085333333333338</v>
      </c>
    </row>
    <row r="400" spans="1:10" ht="32" customHeight="1" x14ac:dyDescent="0.2">
      <c r="A400" s="2" t="s">
        <v>52</v>
      </c>
      <c r="B400" s="2" t="str">
        <f>INDEX(study_periods.csv!$B$2:$B$51,MATCH(A400,study_periods.csv!$A$2:$A$51,0))</f>
        <v>INTERVENTION</v>
      </c>
      <c r="C400" s="2">
        <v>1</v>
      </c>
      <c r="D400" s="2">
        <v>7</v>
      </c>
      <c r="E400" s="2">
        <f>COUNTIFS(sessions.csv!$A$2:$A$10135,A400,sessions.csv!$D$2:$D$10135,C400,sessions.csv!$E$2:$E$10135,D400)</f>
        <v>17</v>
      </c>
      <c r="F400" s="2">
        <f>COUNTIFS(sessions.csv!$A$2:$A$10135,A400,sessions.csv!$D$2:$D$10135,C400,sessions.csv!$E$2:$E$10135,D400,sessions.csv!$N$2:$N$10135,"RELIABLE")</f>
        <v>14</v>
      </c>
      <c r="G400" s="3">
        <f>SUMIFS(sessions.csv!$H$2:$H$10135,sessions.csv!$A$2:$A$10135,A400,sessions.csv!$D$2:$D$10135,C400,sessions.csv!$E$2:$E$10135,D400)/60000</f>
        <v>379.71896666666669</v>
      </c>
      <c r="H400" s="3">
        <f>IF(E400=0,"",AVERAGEIFS(sessions.csv!$J$2:$J$10135,sessions.csv!$A$2:$A$10135,A400,sessions.csv!$D$2:$D$10135,C400,sessions.csv!$E$2:$E$10135,D400)/1000)</f>
        <v>8.778294117647059</v>
      </c>
      <c r="I400" s="3">
        <f>IF(F400=0,"",AVERAGEIFS(sessions.csv!$O$2:$O$10135,sessions.csv!$A$2:$A$10135,A400,sessions.csv!$D$2:$D$10135,C400,sessions.csv!$E$2:$E$10135,D400,sessions.csv!$N$2:$N$10135,"RELIABLE"))</f>
        <v>42.213571428571427</v>
      </c>
      <c r="J400" s="3">
        <f>IF(F400=0,"",AVERAGEIFS(sessions.csv!$L$2:$L$10135,sessions.csv!$A$2:$A$10135,A400,sessions.csv!$D$2:$D$10135,C400,sessions.csv!$E$2:$E$10135,D400,sessions.csv!$N$2:$N$10135,"RELIABLE"))</f>
        <v>60.357857142857142</v>
      </c>
    </row>
    <row r="401" spans="1:10" ht="32" customHeight="1" x14ac:dyDescent="0.2">
      <c r="A401" s="2" t="s">
        <v>52</v>
      </c>
      <c r="B401" s="2" t="str">
        <f>INDEX(study_periods.csv!$B$2:$B$51,MATCH(A401,study_periods.csv!$A$2:$A$51,0))</f>
        <v>INTERVENTION</v>
      </c>
      <c r="C401" s="2">
        <v>2</v>
      </c>
      <c r="D401" s="2">
        <v>1</v>
      </c>
      <c r="E401" s="2">
        <f>COUNTIFS(sessions.csv!$A$2:$A$10135,A401,sessions.csv!$D$2:$D$10135,C401,sessions.csv!$E$2:$E$10135,D401)</f>
        <v>13</v>
      </c>
      <c r="F401" s="2">
        <f>COUNTIFS(sessions.csv!$A$2:$A$10135,A401,sessions.csv!$D$2:$D$10135,C401,sessions.csv!$E$2:$E$10135,D401,sessions.csv!$N$2:$N$10135,"RELIABLE")</f>
        <v>13</v>
      </c>
      <c r="G401" s="3">
        <f>SUMIFS(sessions.csv!$H$2:$H$10135,sessions.csv!$A$2:$A$10135,A401,sessions.csv!$D$2:$D$10135,C401,sessions.csv!$E$2:$E$10135,D401)/60000</f>
        <v>246.31938333333332</v>
      </c>
      <c r="H401" s="3">
        <f>IF(E401=0,"",AVERAGEIFS(sessions.csv!$J$2:$J$10135,sessions.csv!$A$2:$A$10135,A401,sessions.csv!$D$2:$D$10135,C401,sessions.csv!$E$2:$E$10135,D401)/1000)</f>
        <v>8.4420769230769235</v>
      </c>
      <c r="I401" s="3">
        <f>IF(F401=0,"",AVERAGEIFS(sessions.csv!$O$2:$O$10135,sessions.csv!$A$2:$A$10135,A401,sessions.csv!$D$2:$D$10135,C401,sessions.csv!$E$2:$E$10135,D401,sessions.csv!$N$2:$N$10135,"RELIABLE"))</f>
        <v>37.494615384615386</v>
      </c>
      <c r="J401" s="3">
        <f>IF(F401=0,"",AVERAGEIFS(sessions.csv!$L$2:$L$10135,sessions.csv!$A$2:$A$10135,A401,sessions.csv!$D$2:$D$10135,C401,sessions.csv!$E$2:$E$10135,D401,sessions.csv!$N$2:$N$10135,"RELIABLE"))</f>
        <v>55.146153846153844</v>
      </c>
    </row>
    <row r="402" spans="1:10" ht="32" customHeight="1" x14ac:dyDescent="0.2">
      <c r="A402" s="2" t="s">
        <v>52</v>
      </c>
      <c r="B402" s="2" t="str">
        <f>INDEX(study_periods.csv!$B$2:$B$51,MATCH(A402,study_periods.csv!$A$2:$A$51,0))</f>
        <v>INTERVENTION</v>
      </c>
      <c r="C402" s="2">
        <v>2</v>
      </c>
      <c r="D402" s="2">
        <v>2</v>
      </c>
      <c r="E402" s="2">
        <f>COUNTIFS(sessions.csv!$A$2:$A$10135,A402,sessions.csv!$D$2:$D$10135,C402,sessions.csv!$E$2:$E$10135,D402)</f>
        <v>14</v>
      </c>
      <c r="F402" s="2">
        <f>COUNTIFS(sessions.csv!$A$2:$A$10135,A402,sessions.csv!$D$2:$D$10135,C402,sessions.csv!$E$2:$E$10135,D402,sessions.csv!$N$2:$N$10135,"RELIABLE")</f>
        <v>14</v>
      </c>
      <c r="G402" s="3">
        <f>SUMIFS(sessions.csv!$H$2:$H$10135,sessions.csv!$A$2:$A$10135,A402,sessions.csv!$D$2:$D$10135,C402,sessions.csv!$E$2:$E$10135,D402)/60000</f>
        <v>265.67333333333335</v>
      </c>
      <c r="H402" s="3">
        <f>IF(E402=0,"",AVERAGEIFS(sessions.csv!$J$2:$J$10135,sessions.csv!$A$2:$A$10135,A402,sessions.csv!$D$2:$D$10135,C402,sessions.csv!$E$2:$E$10135,D402)/1000)</f>
        <v>8.3331428571428567</v>
      </c>
      <c r="I402" s="3">
        <f>IF(F402=0,"",AVERAGEIFS(sessions.csv!$O$2:$O$10135,sessions.csv!$A$2:$A$10135,A402,sessions.csv!$D$2:$D$10135,C402,sessions.csv!$E$2:$E$10135,D402,sessions.csv!$N$2:$N$10135,"RELIABLE"))</f>
        <v>36.050714285714285</v>
      </c>
      <c r="J402" s="3">
        <f>IF(F402=0,"",AVERAGEIFS(sessions.csv!$L$2:$L$10135,sessions.csv!$A$2:$A$10135,A402,sessions.csv!$D$2:$D$10135,C402,sessions.csv!$E$2:$E$10135,D402,sessions.csv!$N$2:$N$10135,"RELIABLE"))</f>
        <v>54.419285714285714</v>
      </c>
    </row>
    <row r="403" spans="1:10" ht="32" customHeight="1" x14ac:dyDescent="0.2">
      <c r="A403" s="2" t="s">
        <v>52</v>
      </c>
      <c r="B403" s="2" t="str">
        <f>INDEX(study_periods.csv!$B$2:$B$51,MATCH(A403,study_periods.csv!$A$2:$A$51,0))</f>
        <v>INTERVENTION</v>
      </c>
      <c r="C403" s="2">
        <v>2</v>
      </c>
      <c r="D403" s="2">
        <v>3</v>
      </c>
      <c r="E403" s="2">
        <f>COUNTIFS(sessions.csv!$A$2:$A$10135,A403,sessions.csv!$D$2:$D$10135,C403,sessions.csv!$E$2:$E$10135,D403)</f>
        <v>12</v>
      </c>
      <c r="F403" s="2">
        <f>COUNTIFS(sessions.csv!$A$2:$A$10135,A403,sessions.csv!$D$2:$D$10135,C403,sessions.csv!$E$2:$E$10135,D403,sessions.csv!$N$2:$N$10135,"RELIABLE")</f>
        <v>11</v>
      </c>
      <c r="G403" s="3">
        <f>SUMIFS(sessions.csv!$H$2:$H$10135,sessions.csv!$A$2:$A$10135,A403,sessions.csv!$D$2:$D$10135,C403,sessions.csv!$E$2:$E$10135,D403)/60000</f>
        <v>217.59901666666667</v>
      </c>
      <c r="H403" s="3">
        <f>IF(E403=0,"",AVERAGEIFS(sessions.csv!$J$2:$J$10135,sessions.csv!$A$2:$A$10135,A403,sessions.csv!$D$2:$D$10135,C403,sessions.csv!$E$2:$E$10135,D403)/1000)</f>
        <v>8.3179166666666653</v>
      </c>
      <c r="I403" s="3">
        <f>IF(F403=0,"",AVERAGEIFS(sessions.csv!$O$2:$O$10135,sessions.csv!$A$2:$A$10135,A403,sessions.csv!$D$2:$D$10135,C403,sessions.csv!$E$2:$E$10135,D403,sessions.csv!$N$2:$N$10135,"RELIABLE"))</f>
        <v>36.241818181818189</v>
      </c>
      <c r="J403" s="3">
        <f>IF(F403=0,"",AVERAGEIFS(sessions.csv!$L$2:$L$10135,sessions.csv!$A$2:$A$10135,A403,sessions.csv!$D$2:$D$10135,C403,sessions.csv!$E$2:$E$10135,D403,sessions.csv!$N$2:$N$10135,"RELIABLE"))</f>
        <v>54.190909090909095</v>
      </c>
    </row>
    <row r="404" spans="1:10" ht="32" customHeight="1" x14ac:dyDescent="0.2">
      <c r="A404" s="2" t="s">
        <v>52</v>
      </c>
      <c r="B404" s="2" t="str">
        <f>INDEX(study_periods.csv!$B$2:$B$51,MATCH(A404,study_periods.csv!$A$2:$A$51,0))</f>
        <v>INTERVENTION</v>
      </c>
      <c r="C404" s="2">
        <v>2</v>
      </c>
      <c r="D404" s="2">
        <v>4</v>
      </c>
      <c r="E404" s="2">
        <f>COUNTIFS(sessions.csv!$A$2:$A$10135,A404,sessions.csv!$D$2:$D$10135,C404,sessions.csv!$E$2:$E$10135,D404)</f>
        <v>13</v>
      </c>
      <c r="F404" s="2">
        <f>COUNTIFS(sessions.csv!$A$2:$A$10135,A404,sessions.csv!$D$2:$D$10135,C404,sessions.csv!$E$2:$E$10135,D404,sessions.csv!$N$2:$N$10135,"RELIABLE")</f>
        <v>12</v>
      </c>
      <c r="G404" s="3">
        <f>SUMIFS(sessions.csv!$H$2:$H$10135,sessions.csv!$A$2:$A$10135,A404,sessions.csv!$D$2:$D$10135,C404,sessions.csv!$E$2:$E$10135,D404)/60000</f>
        <v>224.82990000000001</v>
      </c>
      <c r="H404" s="3">
        <f>IF(E404=0,"",AVERAGEIFS(sessions.csv!$J$2:$J$10135,sessions.csv!$A$2:$A$10135,A404,sessions.csv!$D$2:$D$10135,C404,sessions.csv!$E$2:$E$10135,D404)/1000)</f>
        <v>7.9897692307692303</v>
      </c>
      <c r="I404" s="3">
        <f>IF(F404=0,"",AVERAGEIFS(sessions.csv!$O$2:$O$10135,sessions.csv!$A$2:$A$10135,A404,sessions.csv!$D$2:$D$10135,C404,sessions.csv!$E$2:$E$10135,D404,sessions.csv!$N$2:$N$10135,"RELIABLE"))</f>
        <v>36.576666666666668</v>
      </c>
      <c r="J404" s="3">
        <f>IF(F404=0,"",AVERAGEIFS(sessions.csv!$L$2:$L$10135,sessions.csv!$A$2:$A$10135,A404,sessions.csv!$D$2:$D$10135,C404,sessions.csv!$E$2:$E$10135,D404,sessions.csv!$N$2:$N$10135,"RELIABLE"))</f>
        <v>53.350833333333334</v>
      </c>
    </row>
    <row r="405" spans="1:10" ht="32" customHeight="1" x14ac:dyDescent="0.2">
      <c r="A405" s="2" t="s">
        <v>52</v>
      </c>
      <c r="B405" s="2" t="str">
        <f>INDEX(study_periods.csv!$B$2:$B$51,MATCH(A405,study_periods.csv!$A$2:$A$51,0))</f>
        <v>INTERVENTION</v>
      </c>
      <c r="C405" s="2">
        <v>2</v>
      </c>
      <c r="D405" s="2">
        <v>5</v>
      </c>
      <c r="E405" s="2">
        <f>COUNTIFS(sessions.csv!$A$2:$A$10135,A405,sessions.csv!$D$2:$D$10135,C405,sessions.csv!$E$2:$E$10135,D405)</f>
        <v>14</v>
      </c>
      <c r="F405" s="2">
        <f>COUNTIFS(sessions.csv!$A$2:$A$10135,A405,sessions.csv!$D$2:$D$10135,C405,sessions.csv!$E$2:$E$10135,D405,sessions.csv!$N$2:$N$10135,"RELIABLE")</f>
        <v>13</v>
      </c>
      <c r="G405" s="3">
        <f>SUMIFS(sessions.csv!$H$2:$H$10135,sessions.csv!$A$2:$A$10135,A405,sessions.csv!$D$2:$D$10135,C405,sessions.csv!$E$2:$E$10135,D405)/60000</f>
        <v>232.1191</v>
      </c>
      <c r="H405" s="3">
        <f>IF(E405=0,"",AVERAGEIFS(sessions.csv!$J$2:$J$10135,sessions.csv!$A$2:$A$10135,A405,sessions.csv!$D$2:$D$10135,C405,sessions.csv!$E$2:$E$10135,D405)/1000)</f>
        <v>7.6118571428571435</v>
      </c>
      <c r="I405" s="3">
        <f>IF(F405=0,"",AVERAGEIFS(sessions.csv!$O$2:$O$10135,sessions.csv!$A$2:$A$10135,A405,sessions.csv!$D$2:$D$10135,C405,sessions.csv!$E$2:$E$10135,D405,sessions.csv!$N$2:$N$10135,"RELIABLE"))</f>
        <v>34.563076923076927</v>
      </c>
      <c r="J405" s="3">
        <f>IF(F405=0,"",AVERAGEIFS(sessions.csv!$L$2:$L$10135,sessions.csv!$A$2:$A$10135,A405,sessions.csv!$D$2:$D$10135,C405,sessions.csv!$E$2:$E$10135,D405,sessions.csv!$N$2:$N$10135,"RELIABLE"))</f>
        <v>51.556923076923077</v>
      </c>
    </row>
    <row r="406" spans="1:10" ht="32" customHeight="1" x14ac:dyDescent="0.2">
      <c r="A406" s="2" t="s">
        <v>52</v>
      </c>
      <c r="B406" s="2" t="str">
        <f>INDEX(study_periods.csv!$B$2:$B$51,MATCH(A406,study_periods.csv!$A$2:$A$51,0))</f>
        <v>INTERVENTION</v>
      </c>
      <c r="C406" s="2">
        <v>2</v>
      </c>
      <c r="D406" s="2">
        <v>6</v>
      </c>
      <c r="E406" s="2">
        <f>COUNTIFS(sessions.csv!$A$2:$A$10135,A406,sessions.csv!$D$2:$D$10135,C406,sessions.csv!$E$2:$E$10135,D406)</f>
        <v>14</v>
      </c>
      <c r="F406" s="2">
        <f>COUNTIFS(sessions.csv!$A$2:$A$10135,A406,sessions.csv!$D$2:$D$10135,C406,sessions.csv!$E$2:$E$10135,D406,sessions.csv!$N$2:$N$10135,"RELIABLE")</f>
        <v>12</v>
      </c>
      <c r="G406" s="3">
        <f>SUMIFS(sessions.csv!$H$2:$H$10135,sessions.csv!$A$2:$A$10135,A406,sessions.csv!$D$2:$D$10135,C406,sessions.csv!$E$2:$E$10135,D406)/60000</f>
        <v>269.16896666666668</v>
      </c>
      <c r="H406" s="3">
        <f>IF(E406=0,"",AVERAGEIFS(sessions.csv!$J$2:$J$10135,sessions.csv!$A$2:$A$10135,A406,sessions.csv!$D$2:$D$10135,C406,sessions.csv!$E$2:$E$10135,D406)/1000)</f>
        <v>7.7570714285714288</v>
      </c>
      <c r="I406" s="3">
        <f>IF(F406=0,"",AVERAGEIFS(sessions.csv!$O$2:$O$10135,sessions.csv!$A$2:$A$10135,A406,sessions.csv!$D$2:$D$10135,C406,sessions.csv!$E$2:$E$10135,D406,sessions.csv!$N$2:$N$10135,"RELIABLE"))</f>
        <v>33.361666666666672</v>
      </c>
      <c r="J406" s="3">
        <f>IF(F406=0,"",AVERAGEIFS(sessions.csv!$L$2:$L$10135,sessions.csv!$A$2:$A$10135,A406,sessions.csv!$D$2:$D$10135,C406,sessions.csv!$E$2:$E$10135,D406,sessions.csv!$N$2:$N$10135,"RELIABLE"))</f>
        <v>52.309999999999995</v>
      </c>
    </row>
    <row r="407" spans="1:10" ht="32" customHeight="1" x14ac:dyDescent="0.2">
      <c r="A407" s="2" t="s">
        <v>52</v>
      </c>
      <c r="B407" s="2" t="str">
        <f>INDEX(study_periods.csv!$B$2:$B$51,MATCH(A407,study_periods.csv!$A$2:$A$51,0))</f>
        <v>INTERVENTION</v>
      </c>
      <c r="C407" s="2">
        <v>2</v>
      </c>
      <c r="D407" s="2">
        <v>7</v>
      </c>
      <c r="E407" s="2">
        <f>COUNTIFS(sessions.csv!$A$2:$A$10135,A407,sessions.csv!$D$2:$D$10135,C407,sessions.csv!$E$2:$E$10135,D407)</f>
        <v>15</v>
      </c>
      <c r="F407" s="2">
        <f>COUNTIFS(sessions.csv!$A$2:$A$10135,A407,sessions.csv!$D$2:$D$10135,C407,sessions.csv!$E$2:$E$10135,D407,sessions.csv!$N$2:$N$10135,"RELIABLE")</f>
        <v>14</v>
      </c>
      <c r="G407" s="3">
        <f>SUMIFS(sessions.csv!$H$2:$H$10135,sessions.csv!$A$2:$A$10135,A407,sessions.csv!$D$2:$D$10135,C407,sessions.csv!$E$2:$E$10135,D407)/60000</f>
        <v>281.42759999999998</v>
      </c>
      <c r="H407" s="3">
        <f>IF(E407=0,"",AVERAGEIFS(sessions.csv!$J$2:$J$10135,sessions.csv!$A$2:$A$10135,A407,sessions.csv!$D$2:$D$10135,C407,sessions.csv!$E$2:$E$10135,D407)/1000)</f>
        <v>7.7649333333333335</v>
      </c>
      <c r="I407" s="3">
        <f>IF(F407=0,"",AVERAGEIFS(sessions.csv!$O$2:$O$10135,sessions.csv!$A$2:$A$10135,A407,sessions.csv!$D$2:$D$10135,C407,sessions.csv!$E$2:$E$10135,D407,sessions.csv!$N$2:$N$10135,"RELIABLE"))</f>
        <v>33.502857142857145</v>
      </c>
      <c r="J407" s="3">
        <f>IF(F407=0,"",AVERAGEIFS(sessions.csv!$L$2:$L$10135,sessions.csv!$A$2:$A$10135,A407,sessions.csv!$D$2:$D$10135,C407,sessions.csv!$E$2:$E$10135,D407,sessions.csv!$N$2:$N$10135,"RELIABLE"))</f>
        <v>52.594999999999992</v>
      </c>
    </row>
    <row r="408" spans="1:10" ht="16" customHeight="1" x14ac:dyDescent="0.2">
      <c r="A408" s="2" t="s">
        <v>53</v>
      </c>
      <c r="B408" s="2" t="str">
        <f>INDEX(study_periods.csv!$B$2:$B$51,MATCH(A408,study_periods.csv!$A$2:$A$51,0))</f>
        <v>CONTROL</v>
      </c>
      <c r="C408" s="2">
        <v>1</v>
      </c>
      <c r="D408" s="2">
        <v>1</v>
      </c>
      <c r="E408" s="2">
        <f>COUNTIFS(sessions.csv!$A$2:$A$10135,A408,sessions.csv!$D$2:$D$10135,C408,sessions.csv!$E$2:$E$10135,D408)</f>
        <v>11</v>
      </c>
      <c r="F408" s="2">
        <f>COUNTIFS(sessions.csv!$A$2:$A$10135,A408,sessions.csv!$D$2:$D$10135,C408,sessions.csv!$E$2:$E$10135,D408,sessions.csv!$N$2:$N$10135,"RELIABLE")</f>
        <v>10</v>
      </c>
      <c r="G408" s="3">
        <f>SUMIFS(sessions.csv!$H$2:$H$10135,sessions.csv!$A$2:$A$10135,A408,sessions.csv!$D$2:$D$10135,C408,sessions.csv!$E$2:$E$10135,D408)/60000</f>
        <v>212.34618333333333</v>
      </c>
      <c r="H408" s="3">
        <f>IF(E408=0,"",AVERAGEIFS(sessions.csv!$J$2:$J$10135,sessions.csv!$A$2:$A$10135,A408,sessions.csv!$D$2:$D$10135,C408,sessions.csv!$E$2:$E$10135,D408)/1000)</f>
        <v>8.5810909090909107</v>
      </c>
      <c r="I408" s="3">
        <f>IF(F408=0,"",AVERAGEIFS(sessions.csv!$O$2:$O$10135,sessions.csv!$A$2:$A$10135,A408,sessions.csv!$D$2:$D$10135,C408,sessions.csv!$E$2:$E$10135,D408,sessions.csv!$N$2:$N$10135,"RELIABLE"))</f>
        <v>39.532999999999994</v>
      </c>
      <c r="J408" s="3">
        <f>IF(F408=0,"",AVERAGEIFS(sessions.csv!$L$2:$L$10135,sessions.csv!$A$2:$A$10135,A408,sessions.csv!$D$2:$D$10135,C408,sessions.csv!$E$2:$E$10135,D408,sessions.csv!$N$2:$N$10135,"RELIABLE"))</f>
        <v>56.731000000000009</v>
      </c>
    </row>
    <row r="409" spans="1:10" ht="16" customHeight="1" x14ac:dyDescent="0.2">
      <c r="A409" s="2" t="s">
        <v>53</v>
      </c>
      <c r="B409" s="2" t="str">
        <f>INDEX(study_periods.csv!$B$2:$B$51,MATCH(A409,study_periods.csv!$A$2:$A$51,0))</f>
        <v>CONTROL</v>
      </c>
      <c r="C409" s="2">
        <v>1</v>
      </c>
      <c r="D409" s="2">
        <v>2</v>
      </c>
      <c r="E409" s="2">
        <f>COUNTIFS(sessions.csv!$A$2:$A$10135,A409,sessions.csv!$D$2:$D$10135,C409,sessions.csv!$E$2:$E$10135,D409)</f>
        <v>12</v>
      </c>
      <c r="F409" s="2">
        <f>COUNTIFS(sessions.csv!$A$2:$A$10135,A409,sessions.csv!$D$2:$D$10135,C409,sessions.csv!$E$2:$E$10135,D409,sessions.csv!$N$2:$N$10135,"RELIABLE")</f>
        <v>8</v>
      </c>
      <c r="G409" s="3">
        <f>SUMIFS(sessions.csv!$H$2:$H$10135,sessions.csv!$A$2:$A$10135,A409,sessions.csv!$D$2:$D$10135,C409,sessions.csv!$E$2:$E$10135,D409)/60000</f>
        <v>244.61683333333335</v>
      </c>
      <c r="H409" s="3">
        <f>IF(E409=0,"",AVERAGEIFS(sessions.csv!$J$2:$J$10135,sessions.csv!$A$2:$A$10135,A409,sessions.csv!$D$2:$D$10135,C409,sessions.csv!$E$2:$E$10135,D409)/1000)</f>
        <v>8.6277500000000007</v>
      </c>
      <c r="I409" s="3">
        <f>IF(F409=0,"",AVERAGEIFS(sessions.csv!$O$2:$O$10135,sessions.csv!$A$2:$A$10135,A409,sessions.csv!$D$2:$D$10135,C409,sessions.csv!$E$2:$E$10135,D409,sessions.csv!$N$2:$N$10135,"RELIABLE"))</f>
        <v>39.621249999999996</v>
      </c>
      <c r="J409" s="3">
        <f>IF(F409=0,"",AVERAGEIFS(sessions.csv!$L$2:$L$10135,sessions.csv!$A$2:$A$10135,A409,sessions.csv!$D$2:$D$10135,C409,sessions.csv!$E$2:$E$10135,D409,sessions.csv!$N$2:$N$10135,"RELIABLE"))</f>
        <v>56.743749999999999</v>
      </c>
    </row>
    <row r="410" spans="1:10" ht="16" customHeight="1" x14ac:dyDescent="0.2">
      <c r="A410" s="2" t="s">
        <v>53</v>
      </c>
      <c r="B410" s="2" t="str">
        <f>INDEX(study_periods.csv!$B$2:$B$51,MATCH(A410,study_periods.csv!$A$2:$A$51,0))</f>
        <v>CONTROL</v>
      </c>
      <c r="C410" s="2">
        <v>1</v>
      </c>
      <c r="D410" s="2">
        <v>3</v>
      </c>
      <c r="E410" s="2">
        <f>COUNTIFS(sessions.csv!$A$2:$A$10135,A410,sessions.csv!$D$2:$D$10135,C410,sessions.csv!$E$2:$E$10135,D410)</f>
        <v>10</v>
      </c>
      <c r="F410" s="2">
        <f>COUNTIFS(sessions.csv!$A$2:$A$10135,A410,sessions.csv!$D$2:$D$10135,C410,sessions.csv!$E$2:$E$10135,D410,sessions.csv!$N$2:$N$10135,"RELIABLE")</f>
        <v>10</v>
      </c>
      <c r="G410" s="3">
        <f>SUMIFS(sessions.csv!$H$2:$H$10135,sessions.csv!$A$2:$A$10135,A410,sessions.csv!$D$2:$D$10135,C410,sessions.csv!$E$2:$E$10135,D410)/60000</f>
        <v>213.81076666666667</v>
      </c>
      <c r="H410" s="3">
        <f>IF(E410=0,"",AVERAGEIFS(sessions.csv!$J$2:$J$10135,sessions.csv!$A$2:$A$10135,A410,sessions.csv!$D$2:$D$10135,C410,sessions.csv!$E$2:$E$10135,D410)/1000)</f>
        <v>8.5787999999999993</v>
      </c>
      <c r="I410" s="3">
        <f>IF(F410=0,"",AVERAGEIFS(sessions.csv!$O$2:$O$10135,sessions.csv!$A$2:$A$10135,A410,sessions.csv!$D$2:$D$10135,C410,sessions.csv!$E$2:$E$10135,D410,sessions.csv!$N$2:$N$10135,"RELIABLE"))</f>
        <v>39.077999999999996</v>
      </c>
      <c r="J410" s="3">
        <f>IF(F410=0,"",AVERAGEIFS(sessions.csv!$L$2:$L$10135,sessions.csv!$A$2:$A$10135,A410,sessions.csv!$D$2:$D$10135,C410,sessions.csv!$E$2:$E$10135,D410,sessions.csv!$N$2:$N$10135,"RELIABLE"))</f>
        <v>57.568000000000005</v>
      </c>
    </row>
    <row r="411" spans="1:10" ht="16" customHeight="1" x14ac:dyDescent="0.2">
      <c r="A411" s="2" t="s">
        <v>53</v>
      </c>
      <c r="B411" s="2" t="str">
        <f>INDEX(study_periods.csv!$B$2:$B$51,MATCH(A411,study_periods.csv!$A$2:$A$51,0))</f>
        <v>CONTROL</v>
      </c>
      <c r="C411" s="2">
        <v>1</v>
      </c>
      <c r="D411" s="2">
        <v>4</v>
      </c>
      <c r="E411" s="2">
        <f>COUNTIFS(sessions.csv!$A$2:$A$10135,A411,sessions.csv!$D$2:$D$10135,C411,sessions.csv!$E$2:$E$10135,D411)</f>
        <v>11</v>
      </c>
      <c r="F411" s="2">
        <f>COUNTIFS(sessions.csv!$A$2:$A$10135,A411,sessions.csv!$D$2:$D$10135,C411,sessions.csv!$E$2:$E$10135,D411,sessions.csv!$N$2:$N$10135,"RELIABLE")</f>
        <v>9</v>
      </c>
      <c r="G411" s="3">
        <f>SUMIFS(sessions.csv!$H$2:$H$10135,sessions.csv!$A$2:$A$10135,A411,sessions.csv!$D$2:$D$10135,C411,sessions.csv!$E$2:$E$10135,D411)/60000</f>
        <v>211.15180000000001</v>
      </c>
      <c r="H411" s="3">
        <f>IF(E411=0,"",AVERAGEIFS(sessions.csv!$J$2:$J$10135,sessions.csv!$A$2:$A$10135,A411,sessions.csv!$D$2:$D$10135,C411,sessions.csv!$E$2:$E$10135,D411)/1000)</f>
        <v>8.8827272727272728</v>
      </c>
      <c r="I411" s="3">
        <f>IF(F411=0,"",AVERAGEIFS(sessions.csv!$O$2:$O$10135,sessions.csv!$A$2:$A$10135,A411,sessions.csv!$D$2:$D$10135,C411,sessions.csv!$E$2:$E$10135,D411,sessions.csv!$N$2:$N$10135,"RELIABLE"))</f>
        <v>42.881111111111103</v>
      </c>
      <c r="J411" s="3">
        <f>IF(F411=0,"",AVERAGEIFS(sessions.csv!$L$2:$L$10135,sessions.csv!$A$2:$A$10135,A411,sessions.csv!$D$2:$D$10135,C411,sessions.csv!$E$2:$E$10135,D411,sessions.csv!$N$2:$N$10135,"RELIABLE"))</f>
        <v>57.947777777777773</v>
      </c>
    </row>
    <row r="412" spans="1:10" ht="16" customHeight="1" x14ac:dyDescent="0.2">
      <c r="A412" s="2" t="s">
        <v>53</v>
      </c>
      <c r="B412" s="2" t="str">
        <f>INDEX(study_periods.csv!$B$2:$B$51,MATCH(A412,study_periods.csv!$A$2:$A$51,0))</f>
        <v>CONTROL</v>
      </c>
      <c r="C412" s="2">
        <v>1</v>
      </c>
      <c r="D412" s="2">
        <v>5</v>
      </c>
      <c r="E412" s="2">
        <f>COUNTIFS(sessions.csv!$A$2:$A$10135,A412,sessions.csv!$D$2:$D$10135,C412,sessions.csv!$E$2:$E$10135,D412)</f>
        <v>12</v>
      </c>
      <c r="F412" s="2">
        <f>COUNTIFS(sessions.csv!$A$2:$A$10135,A412,sessions.csv!$D$2:$D$10135,C412,sessions.csv!$E$2:$E$10135,D412,sessions.csv!$N$2:$N$10135,"RELIABLE")</f>
        <v>10</v>
      </c>
      <c r="G412" s="3">
        <f>SUMIFS(sessions.csv!$H$2:$H$10135,sessions.csv!$A$2:$A$10135,A412,sessions.csv!$D$2:$D$10135,C412,sessions.csv!$E$2:$E$10135,D412)/60000</f>
        <v>241.50290000000001</v>
      </c>
      <c r="H412" s="3">
        <f>IF(E412=0,"",AVERAGEIFS(sessions.csv!$J$2:$J$10135,sessions.csv!$A$2:$A$10135,A412,sessions.csv!$D$2:$D$10135,C412,sessions.csv!$E$2:$E$10135,D412)/1000)</f>
        <v>8.2085833333333333</v>
      </c>
      <c r="I412" s="3">
        <f>IF(F412=0,"",AVERAGEIFS(sessions.csv!$O$2:$O$10135,sessions.csv!$A$2:$A$10135,A412,sessions.csv!$D$2:$D$10135,C412,sessions.csv!$E$2:$E$10135,D412,sessions.csv!$N$2:$N$10135,"RELIABLE"))</f>
        <v>40.442999999999998</v>
      </c>
      <c r="J412" s="3">
        <f>IF(F412=0,"",AVERAGEIFS(sessions.csv!$L$2:$L$10135,sessions.csv!$A$2:$A$10135,A412,sessions.csv!$D$2:$D$10135,C412,sessions.csv!$E$2:$E$10135,D412,sessions.csv!$N$2:$N$10135,"RELIABLE"))</f>
        <v>57.303999999999995</v>
      </c>
    </row>
    <row r="413" spans="1:10" ht="16" customHeight="1" x14ac:dyDescent="0.2">
      <c r="A413" s="2" t="s">
        <v>53</v>
      </c>
      <c r="B413" s="2" t="str">
        <f>INDEX(study_periods.csv!$B$2:$B$51,MATCH(A413,study_periods.csv!$A$2:$A$51,0))</f>
        <v>CONTROL</v>
      </c>
      <c r="C413" s="2">
        <v>1</v>
      </c>
      <c r="D413" s="2">
        <v>6</v>
      </c>
      <c r="E413" s="2">
        <f>COUNTIFS(sessions.csv!$A$2:$A$10135,A413,sessions.csv!$D$2:$D$10135,C413,sessions.csv!$E$2:$E$10135,D413)</f>
        <v>12</v>
      </c>
      <c r="F413" s="2">
        <f>COUNTIFS(sessions.csv!$A$2:$A$10135,A413,sessions.csv!$D$2:$D$10135,C413,sessions.csv!$E$2:$E$10135,D413,sessions.csv!$N$2:$N$10135,"RELIABLE")</f>
        <v>11</v>
      </c>
      <c r="G413" s="3">
        <f>SUMIFS(sessions.csv!$H$2:$H$10135,sessions.csv!$A$2:$A$10135,A413,sessions.csv!$D$2:$D$10135,C413,sessions.csv!$E$2:$E$10135,D413)/60000</f>
        <v>277.10361666666665</v>
      </c>
      <c r="H413" s="3">
        <f>IF(E413=0,"",AVERAGEIFS(sessions.csv!$J$2:$J$10135,sessions.csv!$A$2:$A$10135,A413,sessions.csv!$D$2:$D$10135,C413,sessions.csv!$E$2:$E$10135,D413)/1000)</f>
        <v>9.1086666666666662</v>
      </c>
      <c r="I413" s="3">
        <f>IF(F413=0,"",AVERAGEIFS(sessions.csv!$O$2:$O$10135,sessions.csv!$A$2:$A$10135,A413,sessions.csv!$D$2:$D$10135,C413,sessions.csv!$E$2:$E$10135,D413,sessions.csv!$N$2:$N$10135,"RELIABLE"))</f>
        <v>42.36181818181818</v>
      </c>
      <c r="J413" s="3">
        <f>IF(F413=0,"",AVERAGEIFS(sessions.csv!$L$2:$L$10135,sessions.csv!$A$2:$A$10135,A413,sessions.csv!$D$2:$D$10135,C413,sessions.csv!$E$2:$E$10135,D413,sessions.csv!$N$2:$N$10135,"RELIABLE"))</f>
        <v>60.488181818181829</v>
      </c>
    </row>
    <row r="414" spans="1:10" ht="16" customHeight="1" x14ac:dyDescent="0.2">
      <c r="A414" s="2" t="s">
        <v>53</v>
      </c>
      <c r="B414" s="2" t="str">
        <f>INDEX(study_periods.csv!$B$2:$B$51,MATCH(A414,study_periods.csv!$A$2:$A$51,0))</f>
        <v>CONTROL</v>
      </c>
      <c r="C414" s="2">
        <v>1</v>
      </c>
      <c r="D414" s="2">
        <v>7</v>
      </c>
      <c r="E414" s="2">
        <f>COUNTIFS(sessions.csv!$A$2:$A$10135,A414,sessions.csv!$D$2:$D$10135,C414,sessions.csv!$E$2:$E$10135,D414)</f>
        <v>13</v>
      </c>
      <c r="F414" s="2">
        <f>COUNTIFS(sessions.csv!$A$2:$A$10135,A414,sessions.csv!$D$2:$D$10135,C414,sessions.csv!$E$2:$E$10135,D414,sessions.csv!$N$2:$N$10135,"RELIABLE")</f>
        <v>12</v>
      </c>
      <c r="G414" s="3">
        <f>SUMIFS(sessions.csv!$H$2:$H$10135,sessions.csv!$A$2:$A$10135,A414,sessions.csv!$D$2:$D$10135,C414,sessions.csv!$E$2:$E$10135,D414)/60000</f>
        <v>302.3313</v>
      </c>
      <c r="H414" s="3">
        <f>IF(E414=0,"",AVERAGEIFS(sessions.csv!$J$2:$J$10135,sessions.csv!$A$2:$A$10135,A414,sessions.csv!$D$2:$D$10135,C414,sessions.csv!$E$2:$E$10135,D414)/1000)</f>
        <v>8.7969230769230755</v>
      </c>
      <c r="I414" s="3">
        <f>IF(F414=0,"",AVERAGEIFS(sessions.csv!$O$2:$O$10135,sessions.csv!$A$2:$A$10135,A414,sessions.csv!$D$2:$D$10135,C414,sessions.csv!$E$2:$E$10135,D414,sessions.csv!$N$2:$N$10135,"RELIABLE"))</f>
        <v>40.159166666666664</v>
      </c>
      <c r="J414" s="3">
        <f>IF(F414=0,"",AVERAGEIFS(sessions.csv!$L$2:$L$10135,sessions.csv!$A$2:$A$10135,A414,sessions.csv!$D$2:$D$10135,C414,sessions.csv!$E$2:$E$10135,D414,sessions.csv!$N$2:$N$10135,"RELIABLE"))</f>
        <v>59.375833333333333</v>
      </c>
    </row>
    <row r="415" spans="1:10" ht="16" customHeight="1" x14ac:dyDescent="0.2">
      <c r="A415" s="2" t="s">
        <v>53</v>
      </c>
      <c r="B415" s="2" t="str">
        <f>INDEX(study_periods.csv!$B$2:$B$51,MATCH(A415,study_periods.csv!$A$2:$A$51,0))</f>
        <v>CONTROL</v>
      </c>
      <c r="C415" s="2">
        <v>2</v>
      </c>
      <c r="D415" s="2">
        <v>1</v>
      </c>
      <c r="E415" s="2">
        <f>COUNTIFS(sessions.csv!$A$2:$A$10135,A415,sessions.csv!$D$2:$D$10135,C415,sessions.csv!$E$2:$E$10135,D415)</f>
        <v>10</v>
      </c>
      <c r="F415" s="2">
        <f>COUNTIFS(sessions.csv!$A$2:$A$10135,A415,sessions.csv!$D$2:$D$10135,C415,sessions.csv!$E$2:$E$10135,D415,sessions.csv!$N$2:$N$10135,"RELIABLE")</f>
        <v>10</v>
      </c>
      <c r="G415" s="3">
        <f>SUMIFS(sessions.csv!$H$2:$H$10135,sessions.csv!$A$2:$A$10135,A415,sessions.csv!$D$2:$D$10135,C415,sessions.csv!$E$2:$E$10135,D415)/60000</f>
        <v>204.42361666666667</v>
      </c>
      <c r="H415" s="3">
        <f>IF(E415=0,"",AVERAGEIFS(sessions.csv!$J$2:$J$10135,sessions.csv!$A$2:$A$10135,A415,sessions.csv!$D$2:$D$10135,C415,sessions.csv!$E$2:$E$10135,D415)/1000)</f>
        <v>8.8477000000000015</v>
      </c>
      <c r="I415" s="3">
        <f>IF(F415=0,"",AVERAGEIFS(sessions.csv!$O$2:$O$10135,sessions.csv!$A$2:$A$10135,A415,sessions.csv!$D$2:$D$10135,C415,sessions.csv!$E$2:$E$10135,D415,sessions.csv!$N$2:$N$10135,"RELIABLE"))</f>
        <v>39.247</v>
      </c>
      <c r="J415" s="3">
        <f>IF(F415=0,"",AVERAGEIFS(sessions.csv!$L$2:$L$10135,sessions.csv!$A$2:$A$10135,A415,sessions.csv!$D$2:$D$10135,C415,sessions.csv!$E$2:$E$10135,D415,sessions.csv!$N$2:$N$10135,"RELIABLE"))</f>
        <v>57.339000000000013</v>
      </c>
    </row>
    <row r="416" spans="1:10" ht="16" customHeight="1" x14ac:dyDescent="0.2">
      <c r="A416" s="2" t="s">
        <v>53</v>
      </c>
      <c r="B416" s="2" t="str">
        <f>INDEX(study_periods.csv!$B$2:$B$51,MATCH(A416,study_periods.csv!$A$2:$A$51,0))</f>
        <v>CONTROL</v>
      </c>
      <c r="C416" s="2">
        <v>2</v>
      </c>
      <c r="D416" s="2">
        <v>2</v>
      </c>
      <c r="E416" s="2">
        <f>COUNTIFS(sessions.csv!$A$2:$A$10135,A416,sessions.csv!$D$2:$D$10135,C416,sessions.csv!$E$2:$E$10135,D416)</f>
        <v>11</v>
      </c>
      <c r="F416" s="2">
        <f>COUNTIFS(sessions.csv!$A$2:$A$10135,A416,sessions.csv!$D$2:$D$10135,C416,sessions.csv!$E$2:$E$10135,D416,sessions.csv!$N$2:$N$10135,"RELIABLE")</f>
        <v>9</v>
      </c>
      <c r="G416" s="3">
        <f>SUMIFS(sessions.csv!$H$2:$H$10135,sessions.csv!$A$2:$A$10135,A416,sessions.csv!$D$2:$D$10135,C416,sessions.csv!$E$2:$E$10135,D416)/60000</f>
        <v>232.32409999999999</v>
      </c>
      <c r="H416" s="3">
        <f>IF(E416=0,"",AVERAGEIFS(sessions.csv!$J$2:$J$10135,sessions.csv!$A$2:$A$10135,A416,sessions.csv!$D$2:$D$10135,C416,sessions.csv!$E$2:$E$10135,D416)/1000)</f>
        <v>8.9995454545454532</v>
      </c>
      <c r="I416" s="3">
        <f>IF(F416=0,"",AVERAGEIFS(sessions.csv!$O$2:$O$10135,sessions.csv!$A$2:$A$10135,A416,sessions.csv!$D$2:$D$10135,C416,sessions.csv!$E$2:$E$10135,D416,sessions.csv!$N$2:$N$10135,"RELIABLE"))</f>
        <v>41.77</v>
      </c>
      <c r="J416" s="3">
        <f>IF(F416=0,"",AVERAGEIFS(sessions.csv!$L$2:$L$10135,sessions.csv!$A$2:$A$10135,A416,sessions.csv!$D$2:$D$10135,C416,sessions.csv!$E$2:$E$10135,D416,sessions.csv!$N$2:$N$10135,"RELIABLE"))</f>
        <v>59.521111111111104</v>
      </c>
    </row>
    <row r="417" spans="1:10" ht="16" customHeight="1" x14ac:dyDescent="0.2">
      <c r="A417" s="2" t="s">
        <v>53</v>
      </c>
      <c r="B417" s="2" t="str">
        <f>INDEX(study_periods.csv!$B$2:$B$51,MATCH(A417,study_periods.csv!$A$2:$A$51,0))</f>
        <v>CONTROL</v>
      </c>
      <c r="C417" s="2">
        <v>2</v>
      </c>
      <c r="D417" s="2">
        <v>3</v>
      </c>
      <c r="E417" s="2">
        <f>COUNTIFS(sessions.csv!$A$2:$A$10135,A417,sessions.csv!$D$2:$D$10135,C417,sessions.csv!$E$2:$E$10135,D417)</f>
        <v>10</v>
      </c>
      <c r="F417" s="2">
        <f>COUNTIFS(sessions.csv!$A$2:$A$10135,A417,sessions.csv!$D$2:$D$10135,C417,sessions.csv!$E$2:$E$10135,D417,sessions.csv!$N$2:$N$10135,"RELIABLE")</f>
        <v>8</v>
      </c>
      <c r="G417" s="3">
        <f>SUMIFS(sessions.csv!$H$2:$H$10135,sessions.csv!$A$2:$A$10135,A417,sessions.csv!$D$2:$D$10135,C417,sessions.csv!$E$2:$E$10135,D417)/60000</f>
        <v>210.52701666666667</v>
      </c>
      <c r="H417" s="3">
        <f>IF(E417=0,"",AVERAGEIFS(sessions.csv!$J$2:$J$10135,sessions.csv!$A$2:$A$10135,A417,sessions.csv!$D$2:$D$10135,C417,sessions.csv!$E$2:$E$10135,D417)/1000)</f>
        <v>8.8952000000000009</v>
      </c>
      <c r="I417" s="3">
        <f>IF(F417=0,"",AVERAGEIFS(sessions.csv!$O$2:$O$10135,sessions.csv!$A$2:$A$10135,A417,sessions.csv!$D$2:$D$10135,C417,sessions.csv!$E$2:$E$10135,D417,sessions.csv!$N$2:$N$10135,"RELIABLE"))</f>
        <v>40.619999999999997</v>
      </c>
      <c r="J417" s="3">
        <f>IF(F417=0,"",AVERAGEIFS(sessions.csv!$L$2:$L$10135,sessions.csv!$A$2:$A$10135,A417,sessions.csv!$D$2:$D$10135,C417,sessions.csv!$E$2:$E$10135,D417,sessions.csv!$N$2:$N$10135,"RELIABLE"))</f>
        <v>58.058750000000003</v>
      </c>
    </row>
    <row r="418" spans="1:10" ht="16" customHeight="1" x14ac:dyDescent="0.2">
      <c r="A418" s="2" t="s">
        <v>53</v>
      </c>
      <c r="B418" s="2" t="str">
        <f>INDEX(study_periods.csv!$B$2:$B$51,MATCH(A418,study_periods.csv!$A$2:$A$51,0))</f>
        <v>CONTROL</v>
      </c>
      <c r="C418" s="2">
        <v>2</v>
      </c>
      <c r="D418" s="2">
        <v>4</v>
      </c>
      <c r="E418" s="2">
        <f>COUNTIFS(sessions.csv!$A$2:$A$10135,A418,sessions.csv!$D$2:$D$10135,C418,sessions.csv!$E$2:$E$10135,D418)</f>
        <v>10</v>
      </c>
      <c r="F418" s="2">
        <f>COUNTIFS(sessions.csv!$A$2:$A$10135,A418,sessions.csv!$D$2:$D$10135,C418,sessions.csv!$E$2:$E$10135,D418,sessions.csv!$N$2:$N$10135,"RELIABLE")</f>
        <v>10</v>
      </c>
      <c r="G418" s="3">
        <f>SUMIFS(sessions.csv!$H$2:$H$10135,sessions.csv!$A$2:$A$10135,A418,sessions.csv!$D$2:$D$10135,C418,sessions.csv!$E$2:$E$10135,D418)/60000</f>
        <v>211.39126666666667</v>
      </c>
      <c r="H418" s="3">
        <f>IF(E418=0,"",AVERAGEIFS(sessions.csv!$J$2:$J$10135,sessions.csv!$A$2:$A$10135,A418,sessions.csv!$D$2:$D$10135,C418,sessions.csv!$E$2:$E$10135,D418)/1000)</f>
        <v>8.4855</v>
      </c>
      <c r="I418" s="3">
        <f>IF(F418=0,"",AVERAGEIFS(sessions.csv!$O$2:$O$10135,sessions.csv!$A$2:$A$10135,A418,sessions.csv!$D$2:$D$10135,C418,sessions.csv!$E$2:$E$10135,D418,sessions.csv!$N$2:$N$10135,"RELIABLE"))</f>
        <v>39.265000000000001</v>
      </c>
      <c r="J418" s="3">
        <f>IF(F418=0,"",AVERAGEIFS(sessions.csv!$L$2:$L$10135,sessions.csv!$A$2:$A$10135,A418,sessions.csv!$D$2:$D$10135,C418,sessions.csv!$E$2:$E$10135,D418,sessions.csv!$N$2:$N$10135,"RELIABLE"))</f>
        <v>57.384</v>
      </c>
    </row>
    <row r="419" spans="1:10" ht="16" customHeight="1" x14ac:dyDescent="0.2">
      <c r="A419" s="2" t="s">
        <v>53</v>
      </c>
      <c r="B419" s="2" t="str">
        <f>INDEX(study_periods.csv!$B$2:$B$51,MATCH(A419,study_periods.csv!$A$2:$A$51,0))</f>
        <v>CONTROL</v>
      </c>
      <c r="C419" s="2">
        <v>2</v>
      </c>
      <c r="D419" s="2">
        <v>5</v>
      </c>
      <c r="E419" s="2">
        <f>COUNTIFS(sessions.csv!$A$2:$A$10135,A419,sessions.csv!$D$2:$D$10135,C419,sessions.csv!$E$2:$E$10135,D419)</f>
        <v>11</v>
      </c>
      <c r="F419" s="2">
        <f>COUNTIFS(sessions.csv!$A$2:$A$10135,A419,sessions.csv!$D$2:$D$10135,C419,sessions.csv!$E$2:$E$10135,D419,sessions.csv!$N$2:$N$10135,"RELIABLE")</f>
        <v>10</v>
      </c>
      <c r="G419" s="3">
        <f>SUMIFS(sessions.csv!$H$2:$H$10135,sessions.csv!$A$2:$A$10135,A419,sessions.csv!$D$2:$D$10135,C419,sessions.csv!$E$2:$E$10135,D419)/60000</f>
        <v>199.01206666666667</v>
      </c>
      <c r="H419" s="3">
        <f>IF(E419=0,"",AVERAGEIFS(sessions.csv!$J$2:$J$10135,sessions.csv!$A$2:$A$10135,A419,sessions.csv!$D$2:$D$10135,C419,sessions.csv!$E$2:$E$10135,D419)/1000)</f>
        <v>7.923909090909091</v>
      </c>
      <c r="I419" s="3">
        <f>IF(F419=0,"",AVERAGEIFS(sessions.csv!$O$2:$O$10135,sessions.csv!$A$2:$A$10135,A419,sessions.csv!$D$2:$D$10135,C419,sessions.csv!$E$2:$E$10135,D419,sessions.csv!$N$2:$N$10135,"RELIABLE"))</f>
        <v>39.176000000000002</v>
      </c>
      <c r="J419" s="3">
        <f>IF(F419=0,"",AVERAGEIFS(sessions.csv!$L$2:$L$10135,sessions.csv!$A$2:$A$10135,A419,sessions.csv!$D$2:$D$10135,C419,sessions.csv!$E$2:$E$10135,D419,sessions.csv!$N$2:$N$10135,"RELIABLE"))</f>
        <v>54.357000000000006</v>
      </c>
    </row>
    <row r="420" spans="1:10" ht="16" customHeight="1" x14ac:dyDescent="0.2">
      <c r="A420" s="2" t="s">
        <v>53</v>
      </c>
      <c r="B420" s="2" t="str">
        <f>INDEX(study_periods.csv!$B$2:$B$51,MATCH(A420,study_periods.csv!$A$2:$A$51,0))</f>
        <v>CONTROL</v>
      </c>
      <c r="C420" s="2">
        <v>2</v>
      </c>
      <c r="D420" s="2">
        <v>6</v>
      </c>
      <c r="E420" s="2">
        <f>COUNTIFS(sessions.csv!$A$2:$A$10135,A420,sessions.csv!$D$2:$D$10135,C420,sessions.csv!$E$2:$E$10135,D420)</f>
        <v>11</v>
      </c>
      <c r="F420" s="2">
        <f>COUNTIFS(sessions.csv!$A$2:$A$10135,A420,sessions.csv!$D$2:$D$10135,C420,sessions.csv!$E$2:$E$10135,D420,sessions.csv!$N$2:$N$10135,"RELIABLE")</f>
        <v>9</v>
      </c>
      <c r="G420" s="3">
        <f>SUMIFS(sessions.csv!$H$2:$H$10135,sessions.csv!$A$2:$A$10135,A420,sessions.csv!$D$2:$D$10135,C420,sessions.csv!$E$2:$E$10135,D420)/60000</f>
        <v>256.38929999999999</v>
      </c>
      <c r="H420" s="3">
        <f>IF(E420=0,"",AVERAGEIFS(sessions.csv!$J$2:$J$10135,sessions.csv!$A$2:$A$10135,A420,sessions.csv!$D$2:$D$10135,C420,sessions.csv!$E$2:$E$10135,D420)/1000)</f>
        <v>8.7979090909090907</v>
      </c>
      <c r="I420" s="3">
        <f>IF(F420=0,"",AVERAGEIFS(sessions.csv!$O$2:$O$10135,sessions.csv!$A$2:$A$10135,A420,sessions.csv!$D$2:$D$10135,C420,sessions.csv!$E$2:$E$10135,D420,sessions.csv!$N$2:$N$10135,"RELIABLE"))</f>
        <v>41.451111111111111</v>
      </c>
      <c r="J420" s="3">
        <f>IF(F420=0,"",AVERAGEIFS(sessions.csv!$L$2:$L$10135,sessions.csv!$A$2:$A$10135,A420,sessions.csv!$D$2:$D$10135,C420,sessions.csv!$E$2:$E$10135,D420,sessions.csv!$N$2:$N$10135,"RELIABLE"))</f>
        <v>60.00333333333333</v>
      </c>
    </row>
    <row r="421" spans="1:10" ht="16" customHeight="1" x14ac:dyDescent="0.2">
      <c r="A421" s="2" t="s">
        <v>53</v>
      </c>
      <c r="B421" s="2" t="str">
        <f>INDEX(study_periods.csv!$B$2:$B$51,MATCH(A421,study_periods.csv!$A$2:$A$51,0))</f>
        <v>CONTROL</v>
      </c>
      <c r="C421" s="2">
        <v>2</v>
      </c>
      <c r="D421" s="2">
        <v>7</v>
      </c>
      <c r="E421" s="2">
        <f>COUNTIFS(sessions.csv!$A$2:$A$10135,A421,sessions.csv!$D$2:$D$10135,C421,sessions.csv!$E$2:$E$10135,D421)</f>
        <v>12</v>
      </c>
      <c r="F421" s="2">
        <f>COUNTIFS(sessions.csv!$A$2:$A$10135,A421,sessions.csv!$D$2:$D$10135,C421,sessions.csv!$E$2:$E$10135,D421,sessions.csv!$N$2:$N$10135,"RELIABLE")</f>
        <v>11</v>
      </c>
      <c r="G421" s="3">
        <f>SUMIFS(sessions.csv!$H$2:$H$10135,sessions.csv!$A$2:$A$10135,A421,sessions.csv!$D$2:$D$10135,C421,sessions.csv!$E$2:$E$10135,D421)/60000</f>
        <v>251.64063333333334</v>
      </c>
      <c r="H421" s="3">
        <f>IF(E421=0,"",AVERAGEIFS(sessions.csv!$J$2:$J$10135,sessions.csv!$A$2:$A$10135,A421,sessions.csv!$D$2:$D$10135,C421,sessions.csv!$E$2:$E$10135,D421)/1000)</f>
        <v>8.1805000000000003</v>
      </c>
      <c r="I421" s="3">
        <f>IF(F421=0,"",AVERAGEIFS(sessions.csv!$O$2:$O$10135,sessions.csv!$A$2:$A$10135,A421,sessions.csv!$D$2:$D$10135,C421,sessions.csv!$E$2:$E$10135,D421,sessions.csv!$N$2:$N$10135,"RELIABLE"))</f>
        <v>37.528181818181821</v>
      </c>
      <c r="J421" s="3">
        <f>IF(F421=0,"",AVERAGEIFS(sessions.csv!$L$2:$L$10135,sessions.csv!$A$2:$A$10135,A421,sessions.csv!$D$2:$D$10135,C421,sessions.csv!$E$2:$E$10135,D421,sessions.csv!$N$2:$N$10135,"RELIABLE"))</f>
        <v>55.849090909090904</v>
      </c>
    </row>
    <row r="422" spans="1:10" ht="32" customHeight="1" x14ac:dyDescent="0.2">
      <c r="A422" s="2" t="s">
        <v>54</v>
      </c>
      <c r="B422" s="2" t="str">
        <f>INDEX(study_periods.csv!$B$2:$B$51,MATCH(A422,study_periods.csv!$A$2:$A$51,0))</f>
        <v>INTERVENTION</v>
      </c>
      <c r="C422" s="2">
        <v>1</v>
      </c>
      <c r="D422" s="2">
        <v>1</v>
      </c>
      <c r="E422" s="2">
        <f>COUNTIFS(sessions.csv!$A$2:$A$10135,A422,sessions.csv!$D$2:$D$10135,C422,sessions.csv!$E$2:$E$10135,D422)</f>
        <v>12</v>
      </c>
      <c r="F422" s="2">
        <f>COUNTIFS(sessions.csv!$A$2:$A$10135,A422,sessions.csv!$D$2:$D$10135,C422,sessions.csv!$E$2:$E$10135,D422,sessions.csv!$N$2:$N$10135,"RELIABLE")</f>
        <v>12</v>
      </c>
      <c r="G422" s="3">
        <f>SUMIFS(sessions.csv!$H$2:$H$10135,sessions.csv!$A$2:$A$10135,A422,sessions.csv!$D$2:$D$10135,C422,sessions.csv!$E$2:$E$10135,D422)/60000</f>
        <v>268.97546666666665</v>
      </c>
      <c r="H422" s="3">
        <f>IF(E422=0,"",AVERAGEIFS(sessions.csv!$J$2:$J$10135,sessions.csv!$A$2:$A$10135,A422,sessions.csv!$D$2:$D$10135,C422,sessions.csv!$E$2:$E$10135,D422)/1000)</f>
        <v>8.9688333333333343</v>
      </c>
      <c r="I422" s="3">
        <f>IF(F422=0,"",AVERAGEIFS(sessions.csv!$O$2:$O$10135,sessions.csv!$A$2:$A$10135,A422,sessions.csv!$D$2:$D$10135,C422,sessions.csv!$E$2:$E$10135,D422,sessions.csv!$N$2:$N$10135,"RELIABLE"))</f>
        <v>42.55833333333333</v>
      </c>
      <c r="J422" s="3">
        <f>IF(F422=0,"",AVERAGEIFS(sessions.csv!$L$2:$L$10135,sessions.csv!$A$2:$A$10135,A422,sessions.csv!$D$2:$D$10135,C422,sessions.csv!$E$2:$E$10135,D422,sessions.csv!$N$2:$N$10135,"RELIABLE"))</f>
        <v>60.18333333333333</v>
      </c>
    </row>
    <row r="423" spans="1:10" ht="32" customHeight="1" x14ac:dyDescent="0.2">
      <c r="A423" s="2" t="s">
        <v>54</v>
      </c>
      <c r="B423" s="2" t="str">
        <f>INDEX(study_periods.csv!$B$2:$B$51,MATCH(A423,study_periods.csv!$A$2:$A$51,0))</f>
        <v>INTERVENTION</v>
      </c>
      <c r="C423" s="2">
        <v>1</v>
      </c>
      <c r="D423" s="2">
        <v>2</v>
      </c>
      <c r="E423" s="2">
        <f>COUNTIFS(sessions.csv!$A$2:$A$10135,A423,sessions.csv!$D$2:$D$10135,C423,sessions.csv!$E$2:$E$10135,D423)</f>
        <v>13</v>
      </c>
      <c r="F423" s="2">
        <f>COUNTIFS(sessions.csv!$A$2:$A$10135,A423,sessions.csv!$D$2:$D$10135,C423,sessions.csv!$E$2:$E$10135,D423,sessions.csv!$N$2:$N$10135,"RELIABLE")</f>
        <v>13</v>
      </c>
      <c r="G423" s="3">
        <f>SUMIFS(sessions.csv!$H$2:$H$10135,sessions.csv!$A$2:$A$10135,A423,sessions.csv!$D$2:$D$10135,C423,sessions.csv!$E$2:$E$10135,D423)/60000</f>
        <v>264.75381666666669</v>
      </c>
      <c r="H423" s="3">
        <f>IF(E423=0,"",AVERAGEIFS(sessions.csv!$J$2:$J$10135,sessions.csv!$A$2:$A$10135,A423,sessions.csv!$D$2:$D$10135,C423,sessions.csv!$E$2:$E$10135,D423)/1000)</f>
        <v>8.8186923076923094</v>
      </c>
      <c r="I423" s="3">
        <f>IF(F423=0,"",AVERAGEIFS(sessions.csv!$O$2:$O$10135,sessions.csv!$A$2:$A$10135,A423,sessions.csv!$D$2:$D$10135,C423,sessions.csv!$E$2:$E$10135,D423,sessions.csv!$N$2:$N$10135,"RELIABLE"))</f>
        <v>40.787692307692311</v>
      </c>
      <c r="J423" s="3">
        <f>IF(F423=0,"",AVERAGEIFS(sessions.csv!$L$2:$L$10135,sessions.csv!$A$2:$A$10135,A423,sessions.csv!$D$2:$D$10135,C423,sessions.csv!$E$2:$E$10135,D423,sessions.csv!$N$2:$N$10135,"RELIABLE"))</f>
        <v>57.918461538461543</v>
      </c>
    </row>
    <row r="424" spans="1:10" ht="32" customHeight="1" x14ac:dyDescent="0.2">
      <c r="A424" s="2" t="s">
        <v>54</v>
      </c>
      <c r="B424" s="2" t="str">
        <f>INDEX(study_periods.csv!$B$2:$B$51,MATCH(A424,study_periods.csv!$A$2:$A$51,0))</f>
        <v>INTERVENTION</v>
      </c>
      <c r="C424" s="2">
        <v>1</v>
      </c>
      <c r="D424" s="2">
        <v>3</v>
      </c>
      <c r="E424" s="2">
        <f>COUNTIFS(sessions.csv!$A$2:$A$10135,A424,sessions.csv!$D$2:$D$10135,C424,sessions.csv!$E$2:$E$10135,D424)</f>
        <v>11</v>
      </c>
      <c r="F424" s="2">
        <f>COUNTIFS(sessions.csv!$A$2:$A$10135,A424,sessions.csv!$D$2:$D$10135,C424,sessions.csv!$E$2:$E$10135,D424,sessions.csv!$N$2:$N$10135,"RELIABLE")</f>
        <v>11</v>
      </c>
      <c r="G424" s="3">
        <f>SUMIFS(sessions.csv!$H$2:$H$10135,sessions.csv!$A$2:$A$10135,A424,sessions.csv!$D$2:$D$10135,C424,sessions.csv!$E$2:$E$10135,D424)/60000</f>
        <v>245.95048333333332</v>
      </c>
      <c r="H424" s="3">
        <f>IF(E424=0,"",AVERAGEIFS(sessions.csv!$J$2:$J$10135,sessions.csv!$A$2:$A$10135,A424,sessions.csv!$D$2:$D$10135,C424,sessions.csv!$E$2:$E$10135,D424)/1000)</f>
        <v>9.0584545454545466</v>
      </c>
      <c r="I424" s="3">
        <f>IF(F424=0,"",AVERAGEIFS(sessions.csv!$O$2:$O$10135,sessions.csv!$A$2:$A$10135,A424,sessions.csv!$D$2:$D$10135,C424,sessions.csv!$E$2:$E$10135,D424,sessions.csv!$N$2:$N$10135,"RELIABLE"))</f>
        <v>40.799090909090907</v>
      </c>
      <c r="J424" s="3">
        <f>IF(F424=0,"",AVERAGEIFS(sessions.csv!$L$2:$L$10135,sessions.csv!$A$2:$A$10135,A424,sessions.csv!$D$2:$D$10135,C424,sessions.csv!$E$2:$E$10135,D424,sessions.csv!$N$2:$N$10135,"RELIABLE"))</f>
        <v>59.493636363636362</v>
      </c>
    </row>
    <row r="425" spans="1:10" ht="32" customHeight="1" x14ac:dyDescent="0.2">
      <c r="A425" s="2" t="s">
        <v>54</v>
      </c>
      <c r="B425" s="2" t="str">
        <f>INDEX(study_periods.csv!$B$2:$B$51,MATCH(A425,study_periods.csv!$A$2:$A$51,0))</f>
        <v>INTERVENTION</v>
      </c>
      <c r="C425" s="2">
        <v>1</v>
      </c>
      <c r="D425" s="2">
        <v>4</v>
      </c>
      <c r="E425" s="2">
        <f>COUNTIFS(sessions.csv!$A$2:$A$10135,A425,sessions.csv!$D$2:$D$10135,C425,sessions.csv!$E$2:$E$10135,D425)</f>
        <v>12</v>
      </c>
      <c r="F425" s="2">
        <f>COUNTIFS(sessions.csv!$A$2:$A$10135,A425,sessions.csv!$D$2:$D$10135,C425,sessions.csv!$E$2:$E$10135,D425,sessions.csv!$N$2:$N$10135,"RELIABLE")</f>
        <v>10</v>
      </c>
      <c r="G425" s="3">
        <f>SUMIFS(sessions.csv!$H$2:$H$10135,sessions.csv!$A$2:$A$10135,A425,sessions.csv!$D$2:$D$10135,C425,sessions.csv!$E$2:$E$10135,D425)/60000</f>
        <v>222.70113333333333</v>
      </c>
      <c r="H425" s="3">
        <f>IF(E425=0,"",AVERAGEIFS(sessions.csv!$J$2:$J$10135,sessions.csv!$A$2:$A$10135,A425,sessions.csv!$D$2:$D$10135,C425,sessions.csv!$E$2:$E$10135,D425)/1000)</f>
        <v>8.1386666666666674</v>
      </c>
      <c r="I425" s="3">
        <f>IF(F425=0,"",AVERAGEIFS(sessions.csv!$O$2:$O$10135,sessions.csv!$A$2:$A$10135,A425,sessions.csv!$D$2:$D$10135,C425,sessions.csv!$E$2:$E$10135,D425,sessions.csv!$N$2:$N$10135,"RELIABLE"))</f>
        <v>37.186999999999998</v>
      </c>
      <c r="J425" s="3">
        <f>IF(F425=0,"",AVERAGEIFS(sessions.csv!$L$2:$L$10135,sessions.csv!$A$2:$A$10135,A425,sessions.csv!$D$2:$D$10135,C425,sessions.csv!$E$2:$E$10135,D425,sessions.csv!$N$2:$N$10135,"RELIABLE"))</f>
        <v>54.480999999999995</v>
      </c>
    </row>
    <row r="426" spans="1:10" ht="32" customHeight="1" x14ac:dyDescent="0.2">
      <c r="A426" s="2" t="s">
        <v>54</v>
      </c>
      <c r="B426" s="2" t="str">
        <f>INDEX(study_periods.csv!$B$2:$B$51,MATCH(A426,study_periods.csv!$A$2:$A$51,0))</f>
        <v>INTERVENTION</v>
      </c>
      <c r="C426" s="2">
        <v>1</v>
      </c>
      <c r="D426" s="2">
        <v>5</v>
      </c>
      <c r="E426" s="2">
        <f>COUNTIFS(sessions.csv!$A$2:$A$10135,A426,sessions.csv!$D$2:$D$10135,C426,sessions.csv!$E$2:$E$10135,D426)</f>
        <v>13</v>
      </c>
      <c r="F426" s="2">
        <f>COUNTIFS(sessions.csv!$A$2:$A$10135,A426,sessions.csv!$D$2:$D$10135,C426,sessions.csv!$E$2:$E$10135,D426,sessions.csv!$N$2:$N$10135,"RELIABLE")</f>
        <v>9</v>
      </c>
      <c r="G426" s="3">
        <f>SUMIFS(sessions.csv!$H$2:$H$10135,sessions.csv!$A$2:$A$10135,A426,sessions.csv!$D$2:$D$10135,C426,sessions.csv!$E$2:$E$10135,D426)/60000</f>
        <v>250.58441666666667</v>
      </c>
      <c r="H426" s="3">
        <f>IF(E426=0,"",AVERAGEIFS(sessions.csv!$J$2:$J$10135,sessions.csv!$A$2:$A$10135,A426,sessions.csv!$D$2:$D$10135,C426,sessions.csv!$E$2:$E$10135,D426)/1000)</f>
        <v>8.3056153846153844</v>
      </c>
      <c r="I426" s="3">
        <f>IF(F426=0,"",AVERAGEIFS(sessions.csv!$O$2:$O$10135,sessions.csv!$A$2:$A$10135,A426,sessions.csv!$D$2:$D$10135,C426,sessions.csv!$E$2:$E$10135,D426,sessions.csv!$N$2:$N$10135,"RELIABLE"))</f>
        <v>40.397777777777776</v>
      </c>
      <c r="J426" s="3">
        <f>IF(F426=0,"",AVERAGEIFS(sessions.csv!$L$2:$L$10135,sessions.csv!$A$2:$A$10135,A426,sessions.csv!$D$2:$D$10135,C426,sessions.csv!$E$2:$E$10135,D426,sessions.csv!$N$2:$N$10135,"RELIABLE"))</f>
        <v>56.717777777777776</v>
      </c>
    </row>
    <row r="427" spans="1:10" ht="32" customHeight="1" x14ac:dyDescent="0.2">
      <c r="A427" s="2" t="s">
        <v>54</v>
      </c>
      <c r="B427" s="2" t="str">
        <f>INDEX(study_periods.csv!$B$2:$B$51,MATCH(A427,study_periods.csv!$A$2:$A$51,0))</f>
        <v>INTERVENTION</v>
      </c>
      <c r="C427" s="2">
        <v>1</v>
      </c>
      <c r="D427" s="2">
        <v>6</v>
      </c>
      <c r="E427" s="2">
        <f>COUNTIFS(sessions.csv!$A$2:$A$10135,A427,sessions.csv!$D$2:$D$10135,C427,sessions.csv!$E$2:$E$10135,D427)</f>
        <v>13</v>
      </c>
      <c r="F427" s="2">
        <f>COUNTIFS(sessions.csv!$A$2:$A$10135,A427,sessions.csv!$D$2:$D$10135,C427,sessions.csv!$E$2:$E$10135,D427,sessions.csv!$N$2:$N$10135,"RELIABLE")</f>
        <v>11</v>
      </c>
      <c r="G427" s="3">
        <f>SUMIFS(sessions.csv!$H$2:$H$10135,sessions.csv!$A$2:$A$10135,A427,sessions.csv!$D$2:$D$10135,C427,sessions.csv!$E$2:$E$10135,D427)/60000</f>
        <v>291.02199999999999</v>
      </c>
      <c r="H427" s="3">
        <f>IF(E427=0,"",AVERAGEIFS(sessions.csv!$J$2:$J$10135,sessions.csv!$A$2:$A$10135,A427,sessions.csv!$D$2:$D$10135,C427,sessions.csv!$E$2:$E$10135,D427)/1000)</f>
        <v>8.4921538461538457</v>
      </c>
      <c r="I427" s="3">
        <f>IF(F427=0,"",AVERAGEIFS(sessions.csv!$O$2:$O$10135,sessions.csv!$A$2:$A$10135,A427,sessions.csv!$D$2:$D$10135,C427,sessions.csv!$E$2:$E$10135,D427,sessions.csv!$N$2:$N$10135,"RELIABLE"))</f>
        <v>39.722727272727269</v>
      </c>
      <c r="J427" s="3">
        <f>IF(F427=0,"",AVERAGEIFS(sessions.csv!$L$2:$L$10135,sessions.csv!$A$2:$A$10135,A427,sessions.csv!$D$2:$D$10135,C427,sessions.csv!$E$2:$E$10135,D427,sessions.csv!$N$2:$N$10135,"RELIABLE"))</f>
        <v>58.651818181818179</v>
      </c>
    </row>
    <row r="428" spans="1:10" ht="32" customHeight="1" x14ac:dyDescent="0.2">
      <c r="A428" s="2" t="s">
        <v>54</v>
      </c>
      <c r="B428" s="2" t="str">
        <f>INDEX(study_periods.csv!$B$2:$B$51,MATCH(A428,study_periods.csv!$A$2:$A$51,0))</f>
        <v>INTERVENTION</v>
      </c>
      <c r="C428" s="2">
        <v>1</v>
      </c>
      <c r="D428" s="2">
        <v>7</v>
      </c>
      <c r="E428" s="2">
        <f>COUNTIFS(sessions.csv!$A$2:$A$10135,A428,sessions.csv!$D$2:$D$10135,C428,sessions.csv!$E$2:$E$10135,D428)</f>
        <v>14</v>
      </c>
      <c r="F428" s="2">
        <f>COUNTIFS(sessions.csv!$A$2:$A$10135,A428,sessions.csv!$D$2:$D$10135,C428,sessions.csv!$E$2:$E$10135,D428,sessions.csv!$N$2:$N$10135,"RELIABLE")</f>
        <v>12</v>
      </c>
      <c r="G428" s="3">
        <f>SUMIFS(sessions.csv!$H$2:$H$10135,sessions.csv!$A$2:$A$10135,A428,sessions.csv!$D$2:$D$10135,C428,sessions.csv!$E$2:$E$10135,D428)/60000</f>
        <v>301.68736666666666</v>
      </c>
      <c r="H428" s="3">
        <f>IF(E428=0,"",AVERAGEIFS(sessions.csv!$J$2:$J$10135,sessions.csv!$A$2:$A$10135,A428,sessions.csv!$D$2:$D$10135,C428,sessions.csv!$E$2:$E$10135,D428)/1000)</f>
        <v>8.5754285714285707</v>
      </c>
      <c r="I428" s="3">
        <f>IF(F428=0,"",AVERAGEIFS(sessions.csv!$O$2:$O$10135,sessions.csv!$A$2:$A$10135,A428,sessions.csv!$D$2:$D$10135,C428,sessions.csv!$E$2:$E$10135,D428,sessions.csv!$N$2:$N$10135,"RELIABLE"))</f>
        <v>39.403333333333336</v>
      </c>
      <c r="J428" s="3">
        <f>IF(F428=0,"",AVERAGEIFS(sessions.csv!$L$2:$L$10135,sessions.csv!$A$2:$A$10135,A428,sessions.csv!$D$2:$D$10135,C428,sessions.csv!$E$2:$E$10135,D428,sessions.csv!$N$2:$N$10135,"RELIABLE"))</f>
        <v>57.824166666666663</v>
      </c>
    </row>
    <row r="429" spans="1:10" ht="32" customHeight="1" x14ac:dyDescent="0.2">
      <c r="A429" s="2" t="s">
        <v>54</v>
      </c>
      <c r="B429" s="2" t="str">
        <f>INDEX(study_periods.csv!$B$2:$B$51,MATCH(A429,study_periods.csv!$A$2:$A$51,0))</f>
        <v>INTERVENTION</v>
      </c>
      <c r="C429" s="2">
        <v>2</v>
      </c>
      <c r="D429" s="2">
        <v>1</v>
      </c>
      <c r="E429" s="2">
        <f>COUNTIFS(sessions.csv!$A$2:$A$10135,A429,sessions.csv!$D$2:$D$10135,C429,sessions.csv!$E$2:$E$10135,D429)</f>
        <v>10</v>
      </c>
      <c r="F429" s="2">
        <f>COUNTIFS(sessions.csv!$A$2:$A$10135,A429,sessions.csv!$D$2:$D$10135,C429,sessions.csv!$E$2:$E$10135,D429,sessions.csv!$N$2:$N$10135,"RELIABLE")</f>
        <v>8</v>
      </c>
      <c r="G429" s="3">
        <f>SUMIFS(sessions.csv!$H$2:$H$10135,sessions.csv!$A$2:$A$10135,A429,sessions.csv!$D$2:$D$10135,C429,sessions.csv!$E$2:$E$10135,D429)/60000</f>
        <v>181.01456666666667</v>
      </c>
      <c r="H429" s="3">
        <f>IF(E429=0,"",AVERAGEIFS(sessions.csv!$J$2:$J$10135,sessions.csv!$A$2:$A$10135,A429,sessions.csv!$D$2:$D$10135,C429,sessions.csv!$E$2:$E$10135,D429)/1000)</f>
        <v>8.3622000000000014</v>
      </c>
      <c r="I429" s="3">
        <f>IF(F429=0,"",AVERAGEIFS(sessions.csv!$O$2:$O$10135,sessions.csv!$A$2:$A$10135,A429,sessions.csv!$D$2:$D$10135,C429,sessions.csv!$E$2:$E$10135,D429,sessions.csv!$N$2:$N$10135,"RELIABLE"))</f>
        <v>37.813749999999999</v>
      </c>
      <c r="J429" s="3">
        <f>IF(F429=0,"",AVERAGEIFS(sessions.csv!$L$2:$L$10135,sessions.csv!$A$2:$A$10135,A429,sessions.csv!$D$2:$D$10135,C429,sessions.csv!$E$2:$E$10135,D429,sessions.csv!$N$2:$N$10135,"RELIABLE"))</f>
        <v>54.829999999999991</v>
      </c>
    </row>
    <row r="430" spans="1:10" ht="32" customHeight="1" x14ac:dyDescent="0.2">
      <c r="A430" s="2" t="s">
        <v>54</v>
      </c>
      <c r="B430" s="2" t="str">
        <f>INDEX(study_periods.csv!$B$2:$B$51,MATCH(A430,study_periods.csv!$A$2:$A$51,0))</f>
        <v>INTERVENTION</v>
      </c>
      <c r="C430" s="2">
        <v>2</v>
      </c>
      <c r="D430" s="2">
        <v>2</v>
      </c>
      <c r="E430" s="2">
        <f>COUNTIFS(sessions.csv!$A$2:$A$10135,A430,sessions.csv!$D$2:$D$10135,C430,sessions.csv!$E$2:$E$10135,D430)</f>
        <v>11</v>
      </c>
      <c r="F430" s="2">
        <f>COUNTIFS(sessions.csv!$A$2:$A$10135,A430,sessions.csv!$D$2:$D$10135,C430,sessions.csv!$E$2:$E$10135,D430,sessions.csv!$N$2:$N$10135,"RELIABLE")</f>
        <v>8</v>
      </c>
      <c r="G430" s="3">
        <f>SUMIFS(sessions.csv!$H$2:$H$10135,sessions.csv!$A$2:$A$10135,A430,sessions.csv!$D$2:$D$10135,C430,sessions.csv!$E$2:$E$10135,D430)/60000</f>
        <v>192.38498333333334</v>
      </c>
      <c r="H430" s="3">
        <f>IF(E430=0,"",AVERAGEIFS(sessions.csv!$J$2:$J$10135,sessions.csv!$A$2:$A$10135,A430,sessions.csv!$D$2:$D$10135,C430,sessions.csv!$E$2:$E$10135,D430)/1000)</f>
        <v>8.1508181818181829</v>
      </c>
      <c r="I430" s="3">
        <f>IF(F430=0,"",AVERAGEIFS(sessions.csv!$O$2:$O$10135,sessions.csv!$A$2:$A$10135,A430,sessions.csv!$D$2:$D$10135,C430,sessions.csv!$E$2:$E$10135,D430,sessions.csv!$N$2:$N$10135,"RELIABLE"))</f>
        <v>34.72625</v>
      </c>
      <c r="J430" s="3">
        <f>IF(F430=0,"",AVERAGEIFS(sessions.csv!$L$2:$L$10135,sessions.csv!$A$2:$A$10135,A430,sessions.csv!$D$2:$D$10135,C430,sessions.csv!$E$2:$E$10135,D430,sessions.csv!$N$2:$N$10135,"RELIABLE"))</f>
        <v>53.012500000000003</v>
      </c>
    </row>
    <row r="431" spans="1:10" ht="32" customHeight="1" x14ac:dyDescent="0.2">
      <c r="A431" s="2" t="s">
        <v>54</v>
      </c>
      <c r="B431" s="2" t="str">
        <f>INDEX(study_periods.csv!$B$2:$B$51,MATCH(A431,study_periods.csv!$A$2:$A$51,0))</f>
        <v>INTERVENTION</v>
      </c>
      <c r="C431" s="2">
        <v>2</v>
      </c>
      <c r="D431" s="2">
        <v>3</v>
      </c>
      <c r="E431" s="2">
        <f>COUNTIFS(sessions.csv!$A$2:$A$10135,A431,sessions.csv!$D$2:$D$10135,C431,sessions.csv!$E$2:$E$10135,D431)</f>
        <v>10</v>
      </c>
      <c r="F431" s="2">
        <f>COUNTIFS(sessions.csv!$A$2:$A$10135,A431,sessions.csv!$D$2:$D$10135,C431,sessions.csv!$E$2:$E$10135,D431,sessions.csv!$N$2:$N$10135,"RELIABLE")</f>
        <v>9</v>
      </c>
      <c r="G431" s="3">
        <f>SUMIFS(sessions.csv!$H$2:$H$10135,sessions.csv!$A$2:$A$10135,A431,sessions.csv!$D$2:$D$10135,C431,sessions.csv!$E$2:$E$10135,D431)/60000</f>
        <v>177.36088333333333</v>
      </c>
      <c r="H431" s="3">
        <f>IF(E431=0,"",AVERAGEIFS(sessions.csv!$J$2:$J$10135,sessions.csv!$A$2:$A$10135,A431,sessions.csv!$D$2:$D$10135,C431,sessions.csv!$E$2:$E$10135,D431)/1000)</f>
        <v>7.9803000000000006</v>
      </c>
      <c r="I431" s="3">
        <f>IF(F431=0,"",AVERAGEIFS(sessions.csv!$O$2:$O$10135,sessions.csv!$A$2:$A$10135,A431,sessions.csv!$D$2:$D$10135,C431,sessions.csv!$E$2:$E$10135,D431,sessions.csv!$N$2:$N$10135,"RELIABLE"))</f>
        <v>36.338888888888889</v>
      </c>
      <c r="J431" s="3">
        <f>IF(F431=0,"",AVERAGEIFS(sessions.csv!$L$2:$L$10135,sessions.csv!$A$2:$A$10135,A431,sessions.csv!$D$2:$D$10135,C431,sessions.csv!$E$2:$E$10135,D431,sessions.csv!$N$2:$N$10135,"RELIABLE"))</f>
        <v>53.63666666666667</v>
      </c>
    </row>
    <row r="432" spans="1:10" ht="32" customHeight="1" x14ac:dyDescent="0.2">
      <c r="A432" s="2" t="s">
        <v>54</v>
      </c>
      <c r="B432" s="2" t="str">
        <f>INDEX(study_periods.csv!$B$2:$B$51,MATCH(A432,study_periods.csv!$A$2:$A$51,0))</f>
        <v>INTERVENTION</v>
      </c>
      <c r="C432" s="2">
        <v>2</v>
      </c>
      <c r="D432" s="2">
        <v>4</v>
      </c>
      <c r="E432" s="2">
        <f>COUNTIFS(sessions.csv!$A$2:$A$10135,A432,sessions.csv!$D$2:$D$10135,C432,sessions.csv!$E$2:$E$10135,D432)</f>
        <v>10</v>
      </c>
      <c r="F432" s="2">
        <f>COUNTIFS(sessions.csv!$A$2:$A$10135,A432,sessions.csv!$D$2:$D$10135,C432,sessions.csv!$E$2:$E$10135,D432,sessions.csv!$N$2:$N$10135,"RELIABLE")</f>
        <v>9</v>
      </c>
      <c r="G432" s="3">
        <f>SUMIFS(sessions.csv!$H$2:$H$10135,sessions.csv!$A$2:$A$10135,A432,sessions.csv!$D$2:$D$10135,C432,sessions.csv!$E$2:$E$10135,D432)/60000</f>
        <v>161.28631666666666</v>
      </c>
      <c r="H432" s="3">
        <f>IF(E432=0,"",AVERAGEIFS(sessions.csv!$J$2:$J$10135,sessions.csv!$A$2:$A$10135,A432,sessions.csv!$D$2:$D$10135,C432,sessions.csv!$E$2:$E$10135,D432)/1000)</f>
        <v>7.4033999999999995</v>
      </c>
      <c r="I432" s="3">
        <f>IF(F432=0,"",AVERAGEIFS(sessions.csv!$O$2:$O$10135,sessions.csv!$A$2:$A$10135,A432,sessions.csv!$D$2:$D$10135,C432,sessions.csv!$E$2:$E$10135,D432,sessions.csv!$N$2:$N$10135,"RELIABLE"))</f>
        <v>36.902222222222214</v>
      </c>
      <c r="J432" s="3">
        <f>IF(F432=0,"",AVERAGEIFS(sessions.csv!$L$2:$L$10135,sessions.csv!$A$2:$A$10135,A432,sessions.csv!$D$2:$D$10135,C432,sessions.csv!$E$2:$E$10135,D432,sessions.csv!$N$2:$N$10135,"RELIABLE"))</f>
        <v>52.035555555555554</v>
      </c>
    </row>
    <row r="433" spans="1:10" ht="32" customHeight="1" x14ac:dyDescent="0.2">
      <c r="A433" s="2" t="s">
        <v>54</v>
      </c>
      <c r="B433" s="2" t="str">
        <f>INDEX(study_periods.csv!$B$2:$B$51,MATCH(A433,study_periods.csv!$A$2:$A$51,0))</f>
        <v>INTERVENTION</v>
      </c>
      <c r="C433" s="2">
        <v>2</v>
      </c>
      <c r="D433" s="2">
        <v>5</v>
      </c>
      <c r="E433" s="2">
        <f>COUNTIFS(sessions.csv!$A$2:$A$10135,A433,sessions.csv!$D$2:$D$10135,C433,sessions.csv!$E$2:$E$10135,D433)</f>
        <v>11</v>
      </c>
      <c r="F433" s="2">
        <f>COUNTIFS(sessions.csv!$A$2:$A$10135,A433,sessions.csv!$D$2:$D$10135,C433,sessions.csv!$E$2:$E$10135,D433,sessions.csv!$N$2:$N$10135,"RELIABLE")</f>
        <v>9</v>
      </c>
      <c r="G433" s="3">
        <f>SUMIFS(sessions.csv!$H$2:$H$10135,sessions.csv!$A$2:$A$10135,A433,sessions.csv!$D$2:$D$10135,C433,sessions.csv!$E$2:$E$10135,D433)/60000</f>
        <v>193.30676666666668</v>
      </c>
      <c r="H433" s="3">
        <f>IF(E433=0,"",AVERAGEIFS(sessions.csv!$J$2:$J$10135,sessions.csv!$A$2:$A$10135,A433,sessions.csv!$D$2:$D$10135,C433,sessions.csv!$E$2:$E$10135,D433)/1000)</f>
        <v>7.910181818181818</v>
      </c>
      <c r="I433" s="3">
        <f>IF(F433=0,"",AVERAGEIFS(sessions.csv!$O$2:$O$10135,sessions.csv!$A$2:$A$10135,A433,sessions.csv!$D$2:$D$10135,C433,sessions.csv!$E$2:$E$10135,D433,sessions.csv!$N$2:$N$10135,"RELIABLE"))</f>
        <v>35.06666666666667</v>
      </c>
      <c r="J433" s="3">
        <f>IF(F433=0,"",AVERAGEIFS(sessions.csv!$L$2:$L$10135,sessions.csv!$A$2:$A$10135,A433,sessions.csv!$D$2:$D$10135,C433,sessions.csv!$E$2:$E$10135,D433,sessions.csv!$N$2:$N$10135,"RELIABLE"))</f>
        <v>52.06666666666667</v>
      </c>
    </row>
    <row r="434" spans="1:10" ht="32" customHeight="1" x14ac:dyDescent="0.2">
      <c r="A434" s="2" t="s">
        <v>54</v>
      </c>
      <c r="B434" s="2" t="str">
        <f>INDEX(study_periods.csv!$B$2:$B$51,MATCH(A434,study_periods.csv!$A$2:$A$51,0))</f>
        <v>INTERVENTION</v>
      </c>
      <c r="C434" s="2">
        <v>2</v>
      </c>
      <c r="D434" s="2">
        <v>6</v>
      </c>
      <c r="E434" s="2">
        <f>COUNTIFS(sessions.csv!$A$2:$A$10135,A434,sessions.csv!$D$2:$D$10135,C434,sessions.csv!$E$2:$E$10135,D434)</f>
        <v>11</v>
      </c>
      <c r="F434" s="2">
        <f>COUNTIFS(sessions.csv!$A$2:$A$10135,A434,sessions.csv!$D$2:$D$10135,C434,sessions.csv!$E$2:$E$10135,D434,sessions.csv!$N$2:$N$10135,"RELIABLE")</f>
        <v>8</v>
      </c>
      <c r="G434" s="3">
        <f>SUMIFS(sessions.csv!$H$2:$H$10135,sessions.csv!$A$2:$A$10135,A434,sessions.csv!$D$2:$D$10135,C434,sessions.csv!$E$2:$E$10135,D434)/60000</f>
        <v>213.74366666666666</v>
      </c>
      <c r="H434" s="3">
        <f>IF(E434=0,"",AVERAGEIFS(sessions.csv!$J$2:$J$10135,sessions.csv!$A$2:$A$10135,A434,sessions.csv!$D$2:$D$10135,C434,sessions.csv!$E$2:$E$10135,D434)/1000)</f>
        <v>8.099636363636364</v>
      </c>
      <c r="I434" s="3">
        <f>IF(F434=0,"",AVERAGEIFS(sessions.csv!$O$2:$O$10135,sessions.csv!$A$2:$A$10135,A434,sessions.csv!$D$2:$D$10135,C434,sessions.csv!$E$2:$E$10135,D434,sessions.csv!$N$2:$N$10135,"RELIABLE"))</f>
        <v>31.852500000000003</v>
      </c>
      <c r="J434" s="3">
        <f>IF(F434=0,"",AVERAGEIFS(sessions.csv!$L$2:$L$10135,sessions.csv!$A$2:$A$10135,A434,sessions.csv!$D$2:$D$10135,C434,sessions.csv!$E$2:$E$10135,D434,sessions.csv!$N$2:$N$10135,"RELIABLE"))</f>
        <v>52.655000000000001</v>
      </c>
    </row>
    <row r="435" spans="1:10" ht="32" customHeight="1" x14ac:dyDescent="0.2">
      <c r="A435" s="2" t="s">
        <v>54</v>
      </c>
      <c r="B435" s="2" t="str">
        <f>INDEX(study_periods.csv!$B$2:$B$51,MATCH(A435,study_periods.csv!$A$2:$A$51,0))</f>
        <v>INTERVENTION</v>
      </c>
      <c r="C435" s="2">
        <v>2</v>
      </c>
      <c r="D435" s="2">
        <v>7</v>
      </c>
      <c r="E435" s="2">
        <f>COUNTIFS(sessions.csv!$A$2:$A$10135,A435,sessions.csv!$D$2:$D$10135,C435,sessions.csv!$E$2:$E$10135,D435)</f>
        <v>12</v>
      </c>
      <c r="F435" s="2">
        <f>COUNTIFS(sessions.csv!$A$2:$A$10135,A435,sessions.csv!$D$2:$D$10135,C435,sessions.csv!$E$2:$E$10135,D435,sessions.csv!$N$2:$N$10135,"RELIABLE")</f>
        <v>12</v>
      </c>
      <c r="G435" s="3">
        <f>SUMIFS(sessions.csv!$H$2:$H$10135,sessions.csv!$A$2:$A$10135,A435,sessions.csv!$D$2:$D$10135,C435,sessions.csv!$E$2:$E$10135,D435)/60000</f>
        <v>229.46291666666667</v>
      </c>
      <c r="H435" s="3">
        <f>IF(E435=0,"",AVERAGEIFS(sessions.csv!$J$2:$J$10135,sessions.csv!$A$2:$A$10135,A435,sessions.csv!$D$2:$D$10135,C435,sessions.csv!$E$2:$E$10135,D435)/1000)</f>
        <v>7.6013333333333328</v>
      </c>
      <c r="I435" s="3">
        <f>IF(F435=0,"",AVERAGEIFS(sessions.csv!$O$2:$O$10135,sessions.csv!$A$2:$A$10135,A435,sessions.csv!$D$2:$D$10135,C435,sessions.csv!$E$2:$E$10135,D435,sessions.csv!$N$2:$N$10135,"RELIABLE"))</f>
        <v>32.419166666666669</v>
      </c>
      <c r="J435" s="3">
        <f>IF(F435=0,"",AVERAGEIFS(sessions.csv!$L$2:$L$10135,sessions.csv!$A$2:$A$10135,A435,sessions.csv!$D$2:$D$10135,C435,sessions.csv!$E$2:$E$10135,D435,sessions.csv!$N$2:$N$10135,"RELIABLE"))</f>
        <v>52.110833333333325</v>
      </c>
    </row>
    <row r="436" spans="1:10" ht="16" customHeight="1" x14ac:dyDescent="0.2">
      <c r="A436" s="2" t="s">
        <v>55</v>
      </c>
      <c r="B436" s="2" t="str">
        <f>INDEX(study_periods.csv!$B$2:$B$51,MATCH(A436,study_periods.csv!$A$2:$A$51,0))</f>
        <v>CONTROL</v>
      </c>
      <c r="C436" s="2">
        <v>1</v>
      </c>
      <c r="D436" s="2">
        <v>1</v>
      </c>
      <c r="E436" s="2">
        <f>COUNTIFS(sessions.csv!$A$2:$A$10135,A436,sessions.csv!$D$2:$D$10135,C436,sessions.csv!$E$2:$E$10135,D436)</f>
        <v>13</v>
      </c>
      <c r="F436" s="2">
        <f>COUNTIFS(sessions.csv!$A$2:$A$10135,A436,sessions.csv!$D$2:$D$10135,C436,sessions.csv!$E$2:$E$10135,D436,sessions.csv!$N$2:$N$10135,"RELIABLE")</f>
        <v>13</v>
      </c>
      <c r="G436" s="3">
        <f>SUMIFS(sessions.csv!$H$2:$H$10135,sessions.csv!$A$2:$A$10135,A436,sessions.csv!$D$2:$D$10135,C436,sessions.csv!$E$2:$E$10135,D436)/60000</f>
        <v>242.28815</v>
      </c>
      <c r="H436" s="3">
        <f>IF(E436=0,"",AVERAGEIFS(sessions.csv!$J$2:$J$10135,sessions.csv!$A$2:$A$10135,A436,sessions.csv!$D$2:$D$10135,C436,sessions.csv!$E$2:$E$10135,D436)/1000)</f>
        <v>8.2316153846153846</v>
      </c>
      <c r="I436" s="3">
        <f>IF(F436=0,"",AVERAGEIFS(sessions.csv!$O$2:$O$10135,sessions.csv!$A$2:$A$10135,A436,sessions.csv!$D$2:$D$10135,C436,sessions.csv!$E$2:$E$10135,D436,sessions.csv!$N$2:$N$10135,"RELIABLE"))</f>
        <v>41.398461538461532</v>
      </c>
      <c r="J436" s="3">
        <f>IF(F436=0,"",AVERAGEIFS(sessions.csv!$L$2:$L$10135,sessions.csv!$A$2:$A$10135,A436,sessions.csv!$D$2:$D$10135,C436,sessions.csv!$E$2:$E$10135,D436,sessions.csv!$N$2:$N$10135,"RELIABLE"))</f>
        <v>56.382307692307705</v>
      </c>
    </row>
    <row r="437" spans="1:10" ht="16" customHeight="1" x14ac:dyDescent="0.2">
      <c r="A437" s="2" t="s">
        <v>55</v>
      </c>
      <c r="B437" s="2" t="str">
        <f>INDEX(study_periods.csv!$B$2:$B$51,MATCH(A437,study_periods.csv!$A$2:$A$51,0))</f>
        <v>CONTROL</v>
      </c>
      <c r="C437" s="2">
        <v>1</v>
      </c>
      <c r="D437" s="2">
        <v>2</v>
      </c>
      <c r="E437" s="2">
        <f>COUNTIFS(sessions.csv!$A$2:$A$10135,A437,sessions.csv!$D$2:$D$10135,C437,sessions.csv!$E$2:$E$10135,D437)</f>
        <v>14</v>
      </c>
      <c r="F437" s="2">
        <f>COUNTIFS(sessions.csv!$A$2:$A$10135,A437,sessions.csv!$D$2:$D$10135,C437,sessions.csv!$E$2:$E$10135,D437,sessions.csv!$N$2:$N$10135,"RELIABLE")</f>
        <v>11</v>
      </c>
      <c r="G437" s="3">
        <f>SUMIFS(sessions.csv!$H$2:$H$10135,sessions.csv!$A$2:$A$10135,A437,sessions.csv!$D$2:$D$10135,C437,sessions.csv!$E$2:$E$10135,D437)/60000</f>
        <v>274.42750000000001</v>
      </c>
      <c r="H437" s="3">
        <f>IF(E437=0,"",AVERAGEIFS(sessions.csv!$J$2:$J$10135,sessions.csv!$A$2:$A$10135,A437,sessions.csv!$D$2:$D$10135,C437,sessions.csv!$E$2:$E$10135,D437)/1000)</f>
        <v>8.4522857142857131</v>
      </c>
      <c r="I437" s="3">
        <f>IF(F437=0,"",AVERAGEIFS(sessions.csv!$O$2:$O$10135,sessions.csv!$A$2:$A$10135,A437,sessions.csv!$D$2:$D$10135,C437,sessions.csv!$E$2:$E$10135,D437,sessions.csv!$N$2:$N$10135,"RELIABLE"))</f>
        <v>39.027272727272731</v>
      </c>
      <c r="J437" s="3">
        <f>IF(F437=0,"",AVERAGEIFS(sessions.csv!$L$2:$L$10135,sessions.csv!$A$2:$A$10135,A437,sessions.csv!$D$2:$D$10135,C437,sessions.csv!$E$2:$E$10135,D437,sessions.csv!$N$2:$N$10135,"RELIABLE"))</f>
        <v>56.57090909090909</v>
      </c>
    </row>
    <row r="438" spans="1:10" ht="16" customHeight="1" x14ac:dyDescent="0.2">
      <c r="A438" s="2" t="s">
        <v>55</v>
      </c>
      <c r="B438" s="2" t="str">
        <f>INDEX(study_periods.csv!$B$2:$B$51,MATCH(A438,study_periods.csv!$A$2:$A$51,0))</f>
        <v>CONTROL</v>
      </c>
      <c r="C438" s="2">
        <v>1</v>
      </c>
      <c r="D438" s="2">
        <v>3</v>
      </c>
      <c r="E438" s="2">
        <f>COUNTIFS(sessions.csv!$A$2:$A$10135,A438,sessions.csv!$D$2:$D$10135,C438,sessions.csv!$E$2:$E$10135,D438)</f>
        <v>12</v>
      </c>
      <c r="F438" s="2">
        <f>COUNTIFS(sessions.csv!$A$2:$A$10135,A438,sessions.csv!$D$2:$D$10135,C438,sessions.csv!$E$2:$E$10135,D438,sessions.csv!$N$2:$N$10135,"RELIABLE")</f>
        <v>10</v>
      </c>
      <c r="G438" s="3">
        <f>SUMIFS(sessions.csv!$H$2:$H$10135,sessions.csv!$A$2:$A$10135,A438,sessions.csv!$D$2:$D$10135,C438,sessions.csv!$E$2:$E$10135,D438)/60000</f>
        <v>255.96738333333334</v>
      </c>
      <c r="H438" s="3">
        <f>IF(E438=0,"",AVERAGEIFS(sessions.csv!$J$2:$J$10135,sessions.csv!$A$2:$A$10135,A438,sessions.csv!$D$2:$D$10135,C438,sessions.csv!$E$2:$E$10135,D438)/1000)</f>
        <v>8.6181666666666654</v>
      </c>
      <c r="I438" s="3">
        <f>IF(F438=0,"",AVERAGEIFS(sessions.csv!$O$2:$O$10135,sessions.csv!$A$2:$A$10135,A438,sessions.csv!$D$2:$D$10135,C438,sessions.csv!$E$2:$E$10135,D438,sessions.csv!$N$2:$N$10135,"RELIABLE"))</f>
        <v>40.04</v>
      </c>
      <c r="J438" s="3">
        <f>IF(F438=0,"",AVERAGEIFS(sessions.csv!$L$2:$L$10135,sessions.csv!$A$2:$A$10135,A438,sessions.csv!$D$2:$D$10135,C438,sessions.csv!$E$2:$E$10135,D438,sessions.csv!$N$2:$N$10135,"RELIABLE"))</f>
        <v>57.467999999999996</v>
      </c>
    </row>
    <row r="439" spans="1:10" ht="16" customHeight="1" x14ac:dyDescent="0.2">
      <c r="A439" s="2" t="s">
        <v>55</v>
      </c>
      <c r="B439" s="2" t="str">
        <f>INDEX(study_periods.csv!$B$2:$B$51,MATCH(A439,study_periods.csv!$A$2:$A$51,0))</f>
        <v>CONTROL</v>
      </c>
      <c r="C439" s="2">
        <v>1</v>
      </c>
      <c r="D439" s="2">
        <v>4</v>
      </c>
      <c r="E439" s="2">
        <f>COUNTIFS(sessions.csv!$A$2:$A$10135,A439,sessions.csv!$D$2:$D$10135,C439,sessions.csv!$E$2:$E$10135,D439)</f>
        <v>13</v>
      </c>
      <c r="F439" s="2">
        <f>COUNTIFS(sessions.csv!$A$2:$A$10135,A439,sessions.csv!$D$2:$D$10135,C439,sessions.csv!$E$2:$E$10135,D439,sessions.csv!$N$2:$N$10135,"RELIABLE")</f>
        <v>10</v>
      </c>
      <c r="G439" s="3">
        <f>SUMIFS(sessions.csv!$H$2:$H$10135,sessions.csv!$A$2:$A$10135,A439,sessions.csv!$D$2:$D$10135,C439,sessions.csv!$E$2:$E$10135,D439)/60000</f>
        <v>259.46010000000001</v>
      </c>
      <c r="H439" s="3">
        <f>IF(E439=0,"",AVERAGEIFS(sessions.csv!$J$2:$J$10135,sessions.csv!$A$2:$A$10135,A439,sessions.csv!$D$2:$D$10135,C439,sessions.csv!$E$2:$E$10135,D439)/1000)</f>
        <v>8.8363076923076918</v>
      </c>
      <c r="I439" s="3">
        <f>IF(F439=0,"",AVERAGEIFS(sessions.csv!$O$2:$O$10135,sessions.csv!$A$2:$A$10135,A439,sessions.csv!$D$2:$D$10135,C439,sessions.csv!$E$2:$E$10135,D439,sessions.csv!$N$2:$N$10135,"RELIABLE"))</f>
        <v>42.638999999999996</v>
      </c>
      <c r="J439" s="3">
        <f>IF(F439=0,"",AVERAGEIFS(sessions.csv!$L$2:$L$10135,sessions.csv!$A$2:$A$10135,A439,sessions.csv!$D$2:$D$10135,C439,sessions.csv!$E$2:$E$10135,D439,sessions.csv!$N$2:$N$10135,"RELIABLE"))</f>
        <v>58.768999999999991</v>
      </c>
    </row>
    <row r="440" spans="1:10" ht="16" customHeight="1" x14ac:dyDescent="0.2">
      <c r="A440" s="2" t="s">
        <v>55</v>
      </c>
      <c r="B440" s="2" t="str">
        <f>INDEX(study_periods.csv!$B$2:$B$51,MATCH(A440,study_periods.csv!$A$2:$A$51,0))</f>
        <v>CONTROL</v>
      </c>
      <c r="C440" s="2">
        <v>1</v>
      </c>
      <c r="D440" s="2">
        <v>5</v>
      </c>
      <c r="E440" s="2">
        <f>COUNTIFS(sessions.csv!$A$2:$A$10135,A440,sessions.csv!$D$2:$D$10135,C440,sessions.csv!$E$2:$E$10135,D440)</f>
        <v>14</v>
      </c>
      <c r="F440" s="2">
        <f>COUNTIFS(sessions.csv!$A$2:$A$10135,A440,sessions.csv!$D$2:$D$10135,C440,sessions.csv!$E$2:$E$10135,D440,sessions.csv!$N$2:$N$10135,"RELIABLE")</f>
        <v>13</v>
      </c>
      <c r="G440" s="3">
        <f>SUMIFS(sessions.csv!$H$2:$H$10135,sessions.csv!$A$2:$A$10135,A440,sessions.csv!$D$2:$D$10135,C440,sessions.csv!$E$2:$E$10135,D440)/60000</f>
        <v>281.49295000000001</v>
      </c>
      <c r="H440" s="3">
        <f>IF(E440=0,"",AVERAGEIFS(sessions.csv!$J$2:$J$10135,sessions.csv!$A$2:$A$10135,A440,sessions.csv!$D$2:$D$10135,C440,sessions.csv!$E$2:$E$10135,D440)/1000)</f>
        <v>8.3640000000000008</v>
      </c>
      <c r="I440" s="3">
        <f>IF(F440=0,"",AVERAGEIFS(sessions.csv!$O$2:$O$10135,sessions.csv!$A$2:$A$10135,A440,sessions.csv!$D$2:$D$10135,C440,sessions.csv!$E$2:$E$10135,D440,sessions.csv!$N$2:$N$10135,"RELIABLE"))</f>
        <v>38.143846153846155</v>
      </c>
      <c r="J440" s="3">
        <f>IF(F440=0,"",AVERAGEIFS(sessions.csv!$L$2:$L$10135,sessions.csv!$A$2:$A$10135,A440,sessions.csv!$D$2:$D$10135,C440,sessions.csv!$E$2:$E$10135,D440,sessions.csv!$N$2:$N$10135,"RELIABLE"))</f>
        <v>56.194615384615382</v>
      </c>
    </row>
    <row r="441" spans="1:10" ht="16" customHeight="1" x14ac:dyDescent="0.2">
      <c r="A441" s="2" t="s">
        <v>55</v>
      </c>
      <c r="B441" s="2" t="str">
        <f>INDEX(study_periods.csv!$B$2:$B$51,MATCH(A441,study_periods.csv!$A$2:$A$51,0))</f>
        <v>CONTROL</v>
      </c>
      <c r="C441" s="2">
        <v>1</v>
      </c>
      <c r="D441" s="2">
        <v>6</v>
      </c>
      <c r="E441" s="2">
        <f>COUNTIFS(sessions.csv!$A$2:$A$10135,A441,sessions.csv!$D$2:$D$10135,C441,sessions.csv!$E$2:$E$10135,D441)</f>
        <v>14</v>
      </c>
      <c r="F441" s="2">
        <f>COUNTIFS(sessions.csv!$A$2:$A$10135,A441,sessions.csv!$D$2:$D$10135,C441,sessions.csv!$E$2:$E$10135,D441,sessions.csv!$N$2:$N$10135,"RELIABLE")</f>
        <v>11</v>
      </c>
      <c r="G441" s="3">
        <f>SUMIFS(sessions.csv!$H$2:$H$10135,sessions.csv!$A$2:$A$10135,A441,sessions.csv!$D$2:$D$10135,C441,sessions.csv!$E$2:$E$10135,D441)/60000</f>
        <v>303.09879999999998</v>
      </c>
      <c r="H441" s="3">
        <f>IF(E441=0,"",AVERAGEIFS(sessions.csv!$J$2:$J$10135,sessions.csv!$A$2:$A$10135,A441,sessions.csv!$D$2:$D$10135,C441,sessions.csv!$E$2:$E$10135,D441)/1000)</f>
        <v>8.1673571428571439</v>
      </c>
      <c r="I441" s="3">
        <f>IF(F441=0,"",AVERAGEIFS(sessions.csv!$O$2:$O$10135,sessions.csv!$A$2:$A$10135,A441,sessions.csv!$D$2:$D$10135,C441,sessions.csv!$E$2:$E$10135,D441,sessions.csv!$N$2:$N$10135,"RELIABLE"))</f>
        <v>34.70363636363637</v>
      </c>
      <c r="J441" s="3">
        <f>IF(F441=0,"",AVERAGEIFS(sessions.csv!$L$2:$L$10135,sessions.csv!$A$2:$A$10135,A441,sessions.csv!$D$2:$D$10135,C441,sessions.csv!$E$2:$E$10135,D441,sessions.csv!$N$2:$N$10135,"RELIABLE"))</f>
        <v>55.38</v>
      </c>
    </row>
    <row r="442" spans="1:10" ht="16" customHeight="1" x14ac:dyDescent="0.2">
      <c r="A442" s="2" t="s">
        <v>55</v>
      </c>
      <c r="B442" s="2" t="str">
        <f>INDEX(study_periods.csv!$B$2:$B$51,MATCH(A442,study_periods.csv!$A$2:$A$51,0))</f>
        <v>CONTROL</v>
      </c>
      <c r="C442" s="2">
        <v>1</v>
      </c>
      <c r="D442" s="2">
        <v>7</v>
      </c>
      <c r="E442" s="2">
        <f>COUNTIFS(sessions.csv!$A$2:$A$10135,A442,sessions.csv!$D$2:$D$10135,C442,sessions.csv!$E$2:$E$10135,D442)</f>
        <v>15</v>
      </c>
      <c r="F442" s="2">
        <f>COUNTIFS(sessions.csv!$A$2:$A$10135,A442,sessions.csv!$D$2:$D$10135,C442,sessions.csv!$E$2:$E$10135,D442,sessions.csv!$N$2:$N$10135,"RELIABLE")</f>
        <v>11</v>
      </c>
      <c r="G442" s="3">
        <f>SUMIFS(sessions.csv!$H$2:$H$10135,sessions.csv!$A$2:$A$10135,A442,sessions.csv!$D$2:$D$10135,C442,sessions.csv!$E$2:$E$10135,D442)/60000</f>
        <v>364.97008333333332</v>
      </c>
      <c r="H442" s="3">
        <f>IF(E442=0,"",AVERAGEIFS(sessions.csv!$J$2:$J$10135,sessions.csv!$A$2:$A$10135,A442,sessions.csv!$D$2:$D$10135,C442,sessions.csv!$E$2:$E$10135,D442)/1000)</f>
        <v>9.0949333333333318</v>
      </c>
      <c r="I442" s="3">
        <f>IF(F442=0,"",AVERAGEIFS(sessions.csv!$O$2:$O$10135,sessions.csv!$A$2:$A$10135,A442,sessions.csv!$D$2:$D$10135,C442,sessions.csv!$E$2:$E$10135,D442,sessions.csv!$N$2:$N$10135,"RELIABLE"))</f>
        <v>41.591818181818176</v>
      </c>
      <c r="J442" s="3">
        <f>IF(F442=0,"",AVERAGEIFS(sessions.csv!$L$2:$L$10135,sessions.csv!$A$2:$A$10135,A442,sessions.csv!$D$2:$D$10135,C442,sessions.csv!$E$2:$E$10135,D442,sessions.csv!$N$2:$N$10135,"RELIABLE"))</f>
        <v>61.613636363636367</v>
      </c>
    </row>
    <row r="443" spans="1:10" ht="16" customHeight="1" x14ac:dyDescent="0.2">
      <c r="A443" s="2" t="s">
        <v>55</v>
      </c>
      <c r="B443" s="2" t="str">
        <f>INDEX(study_periods.csv!$B$2:$B$51,MATCH(A443,study_periods.csv!$A$2:$A$51,0))</f>
        <v>CONTROL</v>
      </c>
      <c r="C443" s="2">
        <v>2</v>
      </c>
      <c r="D443" s="2">
        <v>1</v>
      </c>
      <c r="E443" s="2">
        <f>COUNTIFS(sessions.csv!$A$2:$A$10135,A443,sessions.csv!$D$2:$D$10135,C443,sessions.csv!$E$2:$E$10135,D443)</f>
        <v>14</v>
      </c>
      <c r="F443" s="2">
        <f>COUNTIFS(sessions.csv!$A$2:$A$10135,A443,sessions.csv!$D$2:$D$10135,C443,sessions.csv!$E$2:$E$10135,D443,sessions.csv!$N$2:$N$10135,"RELIABLE")</f>
        <v>13</v>
      </c>
      <c r="G443" s="3">
        <f>SUMIFS(sessions.csv!$H$2:$H$10135,sessions.csv!$A$2:$A$10135,A443,sessions.csv!$D$2:$D$10135,C443,sessions.csv!$E$2:$E$10135,D443)/60000</f>
        <v>286.21198333333331</v>
      </c>
      <c r="H443" s="3">
        <f>IF(E443=0,"",AVERAGEIFS(sessions.csv!$J$2:$J$10135,sessions.csv!$A$2:$A$10135,A443,sessions.csv!$D$2:$D$10135,C443,sessions.csv!$E$2:$E$10135,D443)/1000)</f>
        <v>8.2921428571428564</v>
      </c>
      <c r="I443" s="3">
        <f>IF(F443=0,"",AVERAGEIFS(sessions.csv!$O$2:$O$10135,sessions.csv!$A$2:$A$10135,A443,sessions.csv!$D$2:$D$10135,C443,sessions.csv!$E$2:$E$10135,D443,sessions.csv!$N$2:$N$10135,"RELIABLE"))</f>
        <v>42.03</v>
      </c>
      <c r="J443" s="3">
        <f>IF(F443=0,"",AVERAGEIFS(sessions.csv!$L$2:$L$10135,sessions.csv!$A$2:$A$10135,A443,sessions.csv!$D$2:$D$10135,C443,sessions.csv!$E$2:$E$10135,D443,sessions.csv!$N$2:$N$10135,"RELIABLE"))</f>
        <v>57.99384615384615</v>
      </c>
    </row>
    <row r="444" spans="1:10" ht="16" customHeight="1" x14ac:dyDescent="0.2">
      <c r="A444" s="2" t="s">
        <v>55</v>
      </c>
      <c r="B444" s="2" t="str">
        <f>INDEX(study_periods.csv!$B$2:$B$51,MATCH(A444,study_periods.csv!$A$2:$A$51,0))</f>
        <v>CONTROL</v>
      </c>
      <c r="C444" s="2">
        <v>2</v>
      </c>
      <c r="D444" s="2">
        <v>2</v>
      </c>
      <c r="E444" s="2">
        <f>COUNTIFS(sessions.csv!$A$2:$A$10135,A444,sessions.csv!$D$2:$D$10135,C444,sessions.csv!$E$2:$E$10135,D444)</f>
        <v>15</v>
      </c>
      <c r="F444" s="2">
        <f>COUNTIFS(sessions.csv!$A$2:$A$10135,A444,sessions.csv!$D$2:$D$10135,C444,sessions.csv!$E$2:$E$10135,D444,sessions.csv!$N$2:$N$10135,"RELIABLE")</f>
        <v>13</v>
      </c>
      <c r="G444" s="3">
        <f>SUMIFS(sessions.csv!$H$2:$H$10135,sessions.csv!$A$2:$A$10135,A444,sessions.csv!$D$2:$D$10135,C444,sessions.csv!$E$2:$E$10135,D444)/60000</f>
        <v>347.06601666666666</v>
      </c>
      <c r="H444" s="3">
        <f>IF(E444=0,"",AVERAGEIFS(sessions.csv!$J$2:$J$10135,sessions.csv!$A$2:$A$10135,A444,sessions.csv!$D$2:$D$10135,C444,sessions.csv!$E$2:$E$10135,D444)/1000)</f>
        <v>9.07</v>
      </c>
      <c r="I444" s="3">
        <f>IF(F444=0,"",AVERAGEIFS(sessions.csv!$O$2:$O$10135,sessions.csv!$A$2:$A$10135,A444,sessions.csv!$D$2:$D$10135,C444,sessions.csv!$E$2:$E$10135,D444,sessions.csv!$N$2:$N$10135,"RELIABLE"))</f>
        <v>42.442307692307693</v>
      </c>
      <c r="J444" s="3">
        <f>IF(F444=0,"",AVERAGEIFS(sessions.csv!$L$2:$L$10135,sessions.csv!$A$2:$A$10135,A444,sessions.csv!$D$2:$D$10135,C444,sessions.csv!$E$2:$E$10135,D444,sessions.csv!$N$2:$N$10135,"RELIABLE"))</f>
        <v>60.716153846153844</v>
      </c>
    </row>
    <row r="445" spans="1:10" ht="16" customHeight="1" x14ac:dyDescent="0.2">
      <c r="A445" s="2" t="s">
        <v>55</v>
      </c>
      <c r="B445" s="2" t="str">
        <f>INDEX(study_periods.csv!$B$2:$B$51,MATCH(A445,study_periods.csv!$A$2:$A$51,0))</f>
        <v>CONTROL</v>
      </c>
      <c r="C445" s="2">
        <v>2</v>
      </c>
      <c r="D445" s="2">
        <v>3</v>
      </c>
      <c r="E445" s="2">
        <f>COUNTIFS(sessions.csv!$A$2:$A$10135,A445,sessions.csv!$D$2:$D$10135,C445,sessions.csv!$E$2:$E$10135,D445)</f>
        <v>13</v>
      </c>
      <c r="F445" s="2">
        <f>COUNTIFS(sessions.csv!$A$2:$A$10135,A445,sessions.csv!$D$2:$D$10135,C445,sessions.csv!$E$2:$E$10135,D445,sessions.csv!$N$2:$N$10135,"RELIABLE")</f>
        <v>13</v>
      </c>
      <c r="G445" s="3">
        <f>SUMIFS(sessions.csv!$H$2:$H$10135,sessions.csv!$A$2:$A$10135,A445,sessions.csv!$D$2:$D$10135,C445,sessions.csv!$E$2:$E$10135,D445)/60000</f>
        <v>290.79804999999999</v>
      </c>
      <c r="H445" s="3">
        <f>IF(E445=0,"",AVERAGEIFS(sessions.csv!$J$2:$J$10135,sessions.csv!$A$2:$A$10135,A445,sessions.csv!$D$2:$D$10135,C445,sessions.csv!$E$2:$E$10135,D445)/1000)</f>
        <v>8.4962307692307704</v>
      </c>
      <c r="I445" s="3">
        <f>IF(F445=0,"",AVERAGEIFS(sessions.csv!$O$2:$O$10135,sessions.csv!$A$2:$A$10135,A445,sessions.csv!$D$2:$D$10135,C445,sessions.csv!$E$2:$E$10135,D445,sessions.csv!$N$2:$N$10135,"RELIABLE"))</f>
        <v>41.104615384615386</v>
      </c>
      <c r="J445" s="3">
        <f>IF(F445=0,"",AVERAGEIFS(sessions.csv!$L$2:$L$10135,sessions.csv!$A$2:$A$10135,A445,sessions.csv!$D$2:$D$10135,C445,sessions.csv!$E$2:$E$10135,D445,sessions.csv!$N$2:$N$10135,"RELIABLE"))</f>
        <v>58.985384615384611</v>
      </c>
    </row>
    <row r="446" spans="1:10" ht="16" customHeight="1" x14ac:dyDescent="0.2">
      <c r="A446" s="2" t="s">
        <v>55</v>
      </c>
      <c r="B446" s="2" t="str">
        <f>INDEX(study_periods.csv!$B$2:$B$51,MATCH(A446,study_periods.csv!$A$2:$A$51,0))</f>
        <v>CONTROL</v>
      </c>
      <c r="C446" s="2">
        <v>2</v>
      </c>
      <c r="D446" s="2">
        <v>4</v>
      </c>
      <c r="E446" s="2">
        <f>COUNTIFS(sessions.csv!$A$2:$A$10135,A446,sessions.csv!$D$2:$D$10135,C446,sessions.csv!$E$2:$E$10135,D446)</f>
        <v>14</v>
      </c>
      <c r="F446" s="2">
        <f>COUNTIFS(sessions.csv!$A$2:$A$10135,A446,sessions.csv!$D$2:$D$10135,C446,sessions.csv!$E$2:$E$10135,D446,sessions.csv!$N$2:$N$10135,"RELIABLE")</f>
        <v>13</v>
      </c>
      <c r="G446" s="3">
        <f>SUMIFS(sessions.csv!$H$2:$H$10135,sessions.csv!$A$2:$A$10135,A446,sessions.csv!$D$2:$D$10135,C446,sessions.csv!$E$2:$E$10135,D446)/60000</f>
        <v>301.95760000000001</v>
      </c>
      <c r="H446" s="3">
        <f>IF(E446=0,"",AVERAGEIFS(sessions.csv!$J$2:$J$10135,sessions.csv!$A$2:$A$10135,A446,sessions.csv!$D$2:$D$10135,C446,sessions.csv!$E$2:$E$10135,D446)/1000)</f>
        <v>8.6289999999999996</v>
      </c>
      <c r="I446" s="3">
        <f>IF(F446=0,"",AVERAGEIFS(sessions.csv!$O$2:$O$10135,sessions.csv!$A$2:$A$10135,A446,sessions.csv!$D$2:$D$10135,C446,sessions.csv!$E$2:$E$10135,D446,sessions.csv!$N$2:$N$10135,"RELIABLE"))</f>
        <v>39.592307692307699</v>
      </c>
      <c r="J446" s="3">
        <f>IF(F446=0,"",AVERAGEIFS(sessions.csv!$L$2:$L$10135,sessions.csv!$A$2:$A$10135,A446,sessions.csv!$D$2:$D$10135,C446,sessions.csv!$E$2:$E$10135,D446,sessions.csv!$N$2:$N$10135,"RELIABLE"))</f>
        <v>58.082307692307694</v>
      </c>
    </row>
    <row r="447" spans="1:10" ht="16" customHeight="1" x14ac:dyDescent="0.2">
      <c r="A447" s="2" t="s">
        <v>55</v>
      </c>
      <c r="B447" s="2" t="str">
        <f>INDEX(study_periods.csv!$B$2:$B$51,MATCH(A447,study_periods.csv!$A$2:$A$51,0))</f>
        <v>CONTROL</v>
      </c>
      <c r="C447" s="2">
        <v>2</v>
      </c>
      <c r="D447" s="2">
        <v>5</v>
      </c>
      <c r="E447" s="2">
        <f>COUNTIFS(sessions.csv!$A$2:$A$10135,A447,sessions.csv!$D$2:$D$10135,C447,sessions.csv!$E$2:$E$10135,D447)</f>
        <v>15</v>
      </c>
      <c r="F447" s="2">
        <f>COUNTIFS(sessions.csv!$A$2:$A$10135,A447,sessions.csv!$D$2:$D$10135,C447,sessions.csv!$E$2:$E$10135,D447,sessions.csv!$N$2:$N$10135,"RELIABLE")</f>
        <v>11</v>
      </c>
      <c r="G447" s="3">
        <f>SUMIFS(sessions.csv!$H$2:$H$10135,sessions.csv!$A$2:$A$10135,A447,sessions.csv!$D$2:$D$10135,C447,sessions.csv!$E$2:$E$10135,D447)/60000</f>
        <v>324.98500000000001</v>
      </c>
      <c r="H447" s="3">
        <f>IF(E447=0,"",AVERAGEIFS(sessions.csv!$J$2:$J$10135,sessions.csv!$A$2:$A$10135,A447,sessions.csv!$D$2:$D$10135,C447,sessions.csv!$E$2:$E$10135,D447)/1000)</f>
        <v>8.6362000000000005</v>
      </c>
      <c r="I447" s="3">
        <f>IF(F447=0,"",AVERAGEIFS(sessions.csv!$O$2:$O$10135,sessions.csv!$A$2:$A$10135,A447,sessions.csv!$D$2:$D$10135,C447,sessions.csv!$E$2:$E$10135,D447,sessions.csv!$N$2:$N$10135,"RELIABLE"))</f>
        <v>38.993636363636362</v>
      </c>
      <c r="J447" s="3">
        <f>IF(F447=0,"",AVERAGEIFS(sessions.csv!$L$2:$L$10135,sessions.csv!$A$2:$A$10135,A447,sessions.csv!$D$2:$D$10135,C447,sessions.csv!$E$2:$E$10135,D447,sessions.csv!$N$2:$N$10135,"RELIABLE"))</f>
        <v>57.878181818181815</v>
      </c>
    </row>
    <row r="448" spans="1:10" ht="16" customHeight="1" x14ac:dyDescent="0.2">
      <c r="A448" s="2" t="s">
        <v>55</v>
      </c>
      <c r="B448" s="2" t="str">
        <f>INDEX(study_periods.csv!$B$2:$B$51,MATCH(A448,study_periods.csv!$A$2:$A$51,0))</f>
        <v>CONTROL</v>
      </c>
      <c r="C448" s="2">
        <v>2</v>
      </c>
      <c r="D448" s="2">
        <v>6</v>
      </c>
      <c r="E448" s="2">
        <f>COUNTIFS(sessions.csv!$A$2:$A$10135,A448,sessions.csv!$D$2:$D$10135,C448,sessions.csv!$E$2:$E$10135,D448)</f>
        <v>15</v>
      </c>
      <c r="F448" s="2">
        <f>COUNTIFS(sessions.csv!$A$2:$A$10135,A448,sessions.csv!$D$2:$D$10135,C448,sessions.csv!$E$2:$E$10135,D448,sessions.csv!$N$2:$N$10135,"RELIABLE")</f>
        <v>15</v>
      </c>
      <c r="G448" s="3">
        <f>SUMIFS(sessions.csv!$H$2:$H$10135,sessions.csv!$A$2:$A$10135,A448,sessions.csv!$D$2:$D$10135,C448,sessions.csv!$E$2:$E$10135,D448)/60000</f>
        <v>365.99771666666669</v>
      </c>
      <c r="H448" s="3">
        <f>IF(E448=0,"",AVERAGEIFS(sessions.csv!$J$2:$J$10135,sessions.csv!$A$2:$A$10135,A448,sessions.csv!$D$2:$D$10135,C448,sessions.csv!$E$2:$E$10135,D448)/1000)</f>
        <v>8.6519333333333321</v>
      </c>
      <c r="I448" s="3">
        <f>IF(F448=0,"",AVERAGEIFS(sessions.csv!$O$2:$O$10135,sessions.csv!$A$2:$A$10135,A448,sessions.csv!$D$2:$D$10135,C448,sessions.csv!$E$2:$E$10135,D448,sessions.csv!$N$2:$N$10135,"RELIABLE"))</f>
        <v>40.981999999999999</v>
      </c>
      <c r="J448" s="3">
        <f>IF(F448=0,"",AVERAGEIFS(sessions.csv!$L$2:$L$10135,sessions.csv!$A$2:$A$10135,A448,sessions.csv!$D$2:$D$10135,C448,sessions.csv!$E$2:$E$10135,D448,sessions.csv!$N$2:$N$10135,"RELIABLE"))</f>
        <v>60.432000000000002</v>
      </c>
    </row>
    <row r="449" spans="1:10" ht="16" customHeight="1" x14ac:dyDescent="0.2">
      <c r="A449" s="2" t="s">
        <v>55</v>
      </c>
      <c r="B449" s="2" t="str">
        <f>INDEX(study_periods.csv!$B$2:$B$51,MATCH(A449,study_periods.csv!$A$2:$A$51,0))</f>
        <v>CONTROL</v>
      </c>
      <c r="C449" s="2">
        <v>2</v>
      </c>
      <c r="D449" s="2">
        <v>7</v>
      </c>
      <c r="E449" s="2">
        <f>COUNTIFS(sessions.csv!$A$2:$A$10135,A449,sessions.csv!$D$2:$D$10135,C449,sessions.csv!$E$2:$E$10135,D449)</f>
        <v>16</v>
      </c>
      <c r="F449" s="2">
        <f>COUNTIFS(sessions.csv!$A$2:$A$10135,A449,sessions.csv!$D$2:$D$10135,C449,sessions.csv!$E$2:$E$10135,D449,sessions.csv!$N$2:$N$10135,"RELIABLE")</f>
        <v>15</v>
      </c>
      <c r="G449" s="3">
        <f>SUMIFS(sessions.csv!$H$2:$H$10135,sessions.csv!$A$2:$A$10135,A449,sessions.csv!$D$2:$D$10135,C449,sessions.csv!$E$2:$E$10135,D449)/60000</f>
        <v>387.66885000000002</v>
      </c>
      <c r="H449" s="3">
        <f>IF(E449=0,"",AVERAGEIFS(sessions.csv!$J$2:$J$10135,sessions.csv!$A$2:$A$10135,A449,sessions.csv!$D$2:$D$10135,C449,sessions.csv!$E$2:$E$10135,D449)/1000)</f>
        <v>9.0201250000000002</v>
      </c>
      <c r="I449" s="3">
        <f>IF(F449=0,"",AVERAGEIFS(sessions.csv!$O$2:$O$10135,sessions.csv!$A$2:$A$10135,A449,sessions.csv!$D$2:$D$10135,C449,sessions.csv!$E$2:$E$10135,D449,sessions.csv!$N$2:$N$10135,"RELIABLE"))</f>
        <v>42.456666666666671</v>
      </c>
      <c r="J449" s="3">
        <f>IF(F449=0,"",AVERAGEIFS(sessions.csv!$L$2:$L$10135,sessions.csv!$A$2:$A$10135,A449,sessions.csv!$D$2:$D$10135,C449,sessions.csv!$E$2:$E$10135,D449,sessions.csv!$N$2:$N$10135,"RELIABLE"))</f>
        <v>61.13933333333334</v>
      </c>
    </row>
    <row r="450" spans="1:10" ht="32" customHeight="1" x14ac:dyDescent="0.2">
      <c r="A450" s="2" t="s">
        <v>56</v>
      </c>
      <c r="B450" s="2" t="str">
        <f>INDEX(study_periods.csv!$B$2:$B$51,MATCH(A450,study_periods.csv!$A$2:$A$51,0))</f>
        <v>INTERVENTION</v>
      </c>
      <c r="C450" s="2">
        <v>1</v>
      </c>
      <c r="D450" s="2">
        <v>1</v>
      </c>
      <c r="E450" s="2">
        <f>COUNTIFS(sessions.csv!$A$2:$A$10135,A450,sessions.csv!$D$2:$D$10135,C450,sessions.csv!$E$2:$E$10135,D450)</f>
        <v>14</v>
      </c>
      <c r="F450" s="2">
        <f>COUNTIFS(sessions.csv!$A$2:$A$10135,A450,sessions.csv!$D$2:$D$10135,C450,sessions.csv!$E$2:$E$10135,D450,sessions.csv!$N$2:$N$10135,"RELIABLE")</f>
        <v>12</v>
      </c>
      <c r="G450" s="3">
        <f>SUMIFS(sessions.csv!$H$2:$H$10135,sessions.csv!$A$2:$A$10135,A450,sessions.csv!$D$2:$D$10135,C450,sessions.csv!$E$2:$E$10135,D450)/60000</f>
        <v>293.33248333333336</v>
      </c>
      <c r="H450" s="3">
        <f>IF(E450=0,"",AVERAGEIFS(sessions.csv!$J$2:$J$10135,sessions.csv!$A$2:$A$10135,A450,sessions.csv!$D$2:$D$10135,C450,sessions.csv!$E$2:$E$10135,D450)/1000)</f>
        <v>9.0838571428571431</v>
      </c>
      <c r="I450" s="3">
        <f>IF(F450=0,"",AVERAGEIFS(sessions.csv!$O$2:$O$10135,sessions.csv!$A$2:$A$10135,A450,sessions.csv!$D$2:$D$10135,C450,sessions.csv!$E$2:$E$10135,D450,sessions.csv!$N$2:$N$10135,"RELIABLE"))</f>
        <v>40.809166666666663</v>
      </c>
      <c r="J450" s="3">
        <f>IF(F450=0,"",AVERAGEIFS(sessions.csv!$L$2:$L$10135,sessions.csv!$A$2:$A$10135,A450,sessions.csv!$D$2:$D$10135,C450,sessions.csv!$E$2:$E$10135,D450,sessions.csv!$N$2:$N$10135,"RELIABLE"))</f>
        <v>58.145833333333336</v>
      </c>
    </row>
    <row r="451" spans="1:10" ht="32" customHeight="1" x14ac:dyDescent="0.2">
      <c r="A451" s="2" t="s">
        <v>56</v>
      </c>
      <c r="B451" s="2" t="str">
        <f>INDEX(study_periods.csv!$B$2:$B$51,MATCH(A451,study_periods.csv!$A$2:$A$51,0))</f>
        <v>INTERVENTION</v>
      </c>
      <c r="C451" s="2">
        <v>1</v>
      </c>
      <c r="D451" s="2">
        <v>2</v>
      </c>
      <c r="E451" s="2">
        <f>COUNTIFS(sessions.csv!$A$2:$A$10135,A451,sessions.csv!$D$2:$D$10135,C451,sessions.csv!$E$2:$E$10135,D451)</f>
        <v>15</v>
      </c>
      <c r="F451" s="2">
        <f>COUNTIFS(sessions.csv!$A$2:$A$10135,A451,sessions.csv!$D$2:$D$10135,C451,sessions.csv!$E$2:$E$10135,D451,sessions.csv!$N$2:$N$10135,"RELIABLE")</f>
        <v>13</v>
      </c>
      <c r="G451" s="3">
        <f>SUMIFS(sessions.csv!$H$2:$H$10135,sessions.csv!$A$2:$A$10135,A451,sessions.csv!$D$2:$D$10135,C451,sessions.csv!$E$2:$E$10135,D451)/60000</f>
        <v>314.14426666666668</v>
      </c>
      <c r="H451" s="3">
        <f>IF(E451=0,"",AVERAGEIFS(sessions.csv!$J$2:$J$10135,sessions.csv!$A$2:$A$10135,A451,sessions.csv!$D$2:$D$10135,C451,sessions.csv!$E$2:$E$10135,D451)/1000)</f>
        <v>8.9939999999999998</v>
      </c>
      <c r="I451" s="3">
        <f>IF(F451=0,"",AVERAGEIFS(sessions.csv!$O$2:$O$10135,sessions.csv!$A$2:$A$10135,A451,sessions.csv!$D$2:$D$10135,C451,sessions.csv!$E$2:$E$10135,D451,sessions.csv!$N$2:$N$10135,"RELIABLE"))</f>
        <v>40.931538461538466</v>
      </c>
      <c r="J451" s="3">
        <f>IF(F451=0,"",AVERAGEIFS(sessions.csv!$L$2:$L$10135,sessions.csv!$A$2:$A$10135,A451,sessions.csv!$D$2:$D$10135,C451,sessions.csv!$E$2:$E$10135,D451,sessions.csv!$N$2:$N$10135,"RELIABLE"))</f>
        <v>58.930769230769229</v>
      </c>
    </row>
    <row r="452" spans="1:10" ht="32" customHeight="1" x14ac:dyDescent="0.2">
      <c r="A452" s="2" t="s">
        <v>56</v>
      </c>
      <c r="B452" s="2" t="str">
        <f>INDEX(study_periods.csv!$B$2:$B$51,MATCH(A452,study_periods.csv!$A$2:$A$51,0))</f>
        <v>INTERVENTION</v>
      </c>
      <c r="C452" s="2">
        <v>1</v>
      </c>
      <c r="D452" s="2">
        <v>3</v>
      </c>
      <c r="E452" s="2">
        <f>COUNTIFS(sessions.csv!$A$2:$A$10135,A452,sessions.csv!$D$2:$D$10135,C452,sessions.csv!$E$2:$E$10135,D452)</f>
        <v>13</v>
      </c>
      <c r="F452" s="2">
        <f>COUNTIFS(sessions.csv!$A$2:$A$10135,A452,sessions.csv!$D$2:$D$10135,C452,sessions.csv!$E$2:$E$10135,D452,sessions.csv!$N$2:$N$10135,"RELIABLE")</f>
        <v>11</v>
      </c>
      <c r="G452" s="3">
        <f>SUMIFS(sessions.csv!$H$2:$H$10135,sessions.csv!$A$2:$A$10135,A452,sessions.csv!$D$2:$D$10135,C452,sessions.csv!$E$2:$E$10135,D452)/60000</f>
        <v>279.12776666666667</v>
      </c>
      <c r="H452" s="3">
        <f>IF(E452=0,"",AVERAGEIFS(sessions.csv!$J$2:$J$10135,sessions.csv!$A$2:$A$10135,A452,sessions.csv!$D$2:$D$10135,C452,sessions.csv!$E$2:$E$10135,D452)/1000)</f>
        <v>8.8506923076923094</v>
      </c>
      <c r="I452" s="3">
        <f>IF(F452=0,"",AVERAGEIFS(sessions.csv!$O$2:$O$10135,sessions.csv!$A$2:$A$10135,A452,sessions.csv!$D$2:$D$10135,C452,sessions.csv!$E$2:$E$10135,D452,sessions.csv!$N$2:$N$10135,"RELIABLE"))</f>
        <v>39.476363636363644</v>
      </c>
      <c r="J452" s="3">
        <f>IF(F452=0,"",AVERAGEIFS(sessions.csv!$L$2:$L$10135,sessions.csv!$A$2:$A$10135,A452,sessions.csv!$D$2:$D$10135,C452,sessions.csv!$E$2:$E$10135,D452,sessions.csv!$N$2:$N$10135,"RELIABLE"))</f>
        <v>58.670909090909092</v>
      </c>
    </row>
    <row r="453" spans="1:10" ht="32" customHeight="1" x14ac:dyDescent="0.2">
      <c r="A453" s="2" t="s">
        <v>56</v>
      </c>
      <c r="B453" s="2" t="str">
        <f>INDEX(study_periods.csv!$B$2:$B$51,MATCH(A453,study_periods.csv!$A$2:$A$51,0))</f>
        <v>INTERVENTION</v>
      </c>
      <c r="C453" s="2">
        <v>1</v>
      </c>
      <c r="D453" s="2">
        <v>4</v>
      </c>
      <c r="E453" s="2">
        <f>COUNTIFS(sessions.csv!$A$2:$A$10135,A453,sessions.csv!$D$2:$D$10135,C453,sessions.csv!$E$2:$E$10135,D453)</f>
        <v>14</v>
      </c>
      <c r="F453" s="2">
        <f>COUNTIFS(sessions.csv!$A$2:$A$10135,A453,sessions.csv!$D$2:$D$10135,C453,sessions.csv!$E$2:$E$10135,D453,sessions.csv!$N$2:$N$10135,"RELIABLE")</f>
        <v>12</v>
      </c>
      <c r="G453" s="3">
        <f>SUMIFS(sessions.csv!$H$2:$H$10135,sessions.csv!$A$2:$A$10135,A453,sessions.csv!$D$2:$D$10135,C453,sessions.csv!$E$2:$E$10135,D453)/60000</f>
        <v>310.74411666666668</v>
      </c>
      <c r="H453" s="3">
        <f>IF(E453=0,"",AVERAGEIFS(sessions.csv!$J$2:$J$10135,sessions.csv!$A$2:$A$10135,A453,sessions.csv!$D$2:$D$10135,C453,sessions.csv!$E$2:$E$10135,D453)/1000)</f>
        <v>9.1362142857142867</v>
      </c>
      <c r="I453" s="3">
        <f>IF(F453=0,"",AVERAGEIFS(sessions.csv!$O$2:$O$10135,sessions.csv!$A$2:$A$10135,A453,sessions.csv!$D$2:$D$10135,C453,sessions.csv!$E$2:$E$10135,D453,sessions.csv!$N$2:$N$10135,"RELIABLE"))</f>
        <v>42.030833333333334</v>
      </c>
      <c r="J453" s="3">
        <f>IF(F453=0,"",AVERAGEIFS(sessions.csv!$L$2:$L$10135,sessions.csv!$A$2:$A$10135,A453,sessions.csv!$D$2:$D$10135,C453,sessions.csv!$E$2:$E$10135,D453,sessions.csv!$N$2:$N$10135,"RELIABLE"))</f>
        <v>60.016666666666673</v>
      </c>
    </row>
    <row r="454" spans="1:10" ht="32" customHeight="1" x14ac:dyDescent="0.2">
      <c r="A454" s="2" t="s">
        <v>56</v>
      </c>
      <c r="B454" s="2" t="str">
        <f>INDEX(study_periods.csv!$B$2:$B$51,MATCH(A454,study_periods.csv!$A$2:$A$51,0))</f>
        <v>INTERVENTION</v>
      </c>
      <c r="C454" s="2">
        <v>1</v>
      </c>
      <c r="D454" s="2">
        <v>5</v>
      </c>
      <c r="E454" s="2">
        <f>COUNTIFS(sessions.csv!$A$2:$A$10135,A454,sessions.csv!$D$2:$D$10135,C454,sessions.csv!$E$2:$E$10135,D454)</f>
        <v>15</v>
      </c>
      <c r="F454" s="2">
        <f>COUNTIFS(sessions.csv!$A$2:$A$10135,A454,sessions.csv!$D$2:$D$10135,C454,sessions.csv!$E$2:$E$10135,D454,sessions.csv!$N$2:$N$10135,"RELIABLE")</f>
        <v>13</v>
      </c>
      <c r="G454" s="3">
        <f>SUMIFS(sessions.csv!$H$2:$H$10135,sessions.csv!$A$2:$A$10135,A454,sessions.csv!$D$2:$D$10135,C454,sessions.csv!$E$2:$E$10135,D454)/60000</f>
        <v>288.32411666666667</v>
      </c>
      <c r="H454" s="3">
        <f>IF(E454=0,"",AVERAGEIFS(sessions.csv!$J$2:$J$10135,sessions.csv!$A$2:$A$10135,A454,sessions.csv!$D$2:$D$10135,C454,sessions.csv!$E$2:$E$10135,D454)/1000)</f>
        <v>8.1783333333333328</v>
      </c>
      <c r="I454" s="3">
        <f>IF(F454=0,"",AVERAGEIFS(sessions.csv!$O$2:$O$10135,sessions.csv!$A$2:$A$10135,A454,sessions.csv!$D$2:$D$10135,C454,sessions.csv!$E$2:$E$10135,D454,sessions.csv!$N$2:$N$10135,"RELIABLE"))</f>
        <v>38.770769230769226</v>
      </c>
      <c r="J454" s="3">
        <f>IF(F454=0,"",AVERAGEIFS(sessions.csv!$L$2:$L$10135,sessions.csv!$A$2:$A$10135,A454,sessions.csv!$D$2:$D$10135,C454,sessions.csv!$E$2:$E$10135,D454,sessions.csv!$N$2:$N$10135,"RELIABLE"))</f>
        <v>54.893076923076919</v>
      </c>
    </row>
    <row r="455" spans="1:10" ht="32" customHeight="1" x14ac:dyDescent="0.2">
      <c r="A455" s="2" t="s">
        <v>56</v>
      </c>
      <c r="B455" s="2" t="str">
        <f>INDEX(study_periods.csv!$B$2:$B$51,MATCH(A455,study_periods.csv!$A$2:$A$51,0))</f>
        <v>INTERVENTION</v>
      </c>
      <c r="C455" s="2">
        <v>1</v>
      </c>
      <c r="D455" s="2">
        <v>6</v>
      </c>
      <c r="E455" s="2">
        <f>COUNTIFS(sessions.csv!$A$2:$A$10135,A455,sessions.csv!$D$2:$D$10135,C455,sessions.csv!$E$2:$E$10135,D455)</f>
        <v>15</v>
      </c>
      <c r="F455" s="2">
        <f>COUNTIFS(sessions.csv!$A$2:$A$10135,A455,sessions.csv!$D$2:$D$10135,C455,sessions.csv!$E$2:$E$10135,D455,sessions.csv!$N$2:$N$10135,"RELIABLE")</f>
        <v>14</v>
      </c>
      <c r="G455" s="3">
        <f>SUMIFS(sessions.csv!$H$2:$H$10135,sessions.csv!$A$2:$A$10135,A455,sessions.csv!$D$2:$D$10135,C455,sessions.csv!$E$2:$E$10135,D455)/60000</f>
        <v>358.18396666666666</v>
      </c>
      <c r="H455" s="3">
        <f>IF(E455=0,"",AVERAGEIFS(sessions.csv!$J$2:$J$10135,sessions.csv!$A$2:$A$10135,A455,sessions.csv!$D$2:$D$10135,C455,sessions.csv!$E$2:$E$10135,D455)/1000)</f>
        <v>8.9888666666666666</v>
      </c>
      <c r="I455" s="3">
        <f>IF(F455=0,"",AVERAGEIFS(sessions.csv!$O$2:$O$10135,sessions.csv!$A$2:$A$10135,A455,sessions.csv!$D$2:$D$10135,C455,sessions.csv!$E$2:$E$10135,D455,sessions.csv!$N$2:$N$10135,"RELIABLE"))</f>
        <v>40.105714285714285</v>
      </c>
      <c r="J455" s="3">
        <f>IF(F455=0,"",AVERAGEIFS(sessions.csv!$L$2:$L$10135,sessions.csv!$A$2:$A$10135,A455,sessions.csv!$D$2:$D$10135,C455,sessions.csv!$E$2:$E$10135,D455,sessions.csv!$N$2:$N$10135,"RELIABLE"))</f>
        <v>60.234999999999999</v>
      </c>
    </row>
    <row r="456" spans="1:10" ht="32" customHeight="1" x14ac:dyDescent="0.2">
      <c r="A456" s="2" t="s">
        <v>56</v>
      </c>
      <c r="B456" s="2" t="str">
        <f>INDEX(study_periods.csv!$B$2:$B$51,MATCH(A456,study_periods.csv!$A$2:$A$51,0))</f>
        <v>INTERVENTION</v>
      </c>
      <c r="C456" s="2">
        <v>1</v>
      </c>
      <c r="D456" s="2">
        <v>7</v>
      </c>
      <c r="E456" s="2">
        <f>COUNTIFS(sessions.csv!$A$2:$A$10135,A456,sessions.csv!$D$2:$D$10135,C456,sessions.csv!$E$2:$E$10135,D456)</f>
        <v>16</v>
      </c>
      <c r="F456" s="2">
        <f>COUNTIFS(sessions.csv!$A$2:$A$10135,A456,sessions.csv!$D$2:$D$10135,C456,sessions.csv!$E$2:$E$10135,D456,sessions.csv!$N$2:$N$10135,"RELIABLE")</f>
        <v>14</v>
      </c>
      <c r="G456" s="3">
        <f>SUMIFS(sessions.csv!$H$2:$H$10135,sessions.csv!$A$2:$A$10135,A456,sessions.csv!$D$2:$D$10135,C456,sessions.csv!$E$2:$E$10135,D456)/60000</f>
        <v>352.67148333333336</v>
      </c>
      <c r="H456" s="3">
        <f>IF(E456=0,"",AVERAGEIFS(sessions.csv!$J$2:$J$10135,sessions.csv!$A$2:$A$10135,A456,sessions.csv!$D$2:$D$10135,C456,sessions.csv!$E$2:$E$10135,D456)/1000)</f>
        <v>8.2733124999999994</v>
      </c>
      <c r="I456" s="3">
        <f>IF(F456=0,"",AVERAGEIFS(sessions.csv!$O$2:$O$10135,sessions.csv!$A$2:$A$10135,A456,sessions.csv!$D$2:$D$10135,C456,sessions.csv!$E$2:$E$10135,D456,sessions.csv!$N$2:$N$10135,"RELIABLE"))</f>
        <v>37.457142857142856</v>
      </c>
      <c r="J456" s="3">
        <f>IF(F456=0,"",AVERAGEIFS(sessions.csv!$L$2:$L$10135,sessions.csv!$A$2:$A$10135,A456,sessions.csv!$D$2:$D$10135,C456,sessions.csv!$E$2:$E$10135,D456,sessions.csv!$N$2:$N$10135,"RELIABLE"))</f>
        <v>56.856428571428559</v>
      </c>
    </row>
    <row r="457" spans="1:10" ht="32" customHeight="1" x14ac:dyDescent="0.2">
      <c r="A457" s="2" t="s">
        <v>56</v>
      </c>
      <c r="B457" s="2" t="str">
        <f>INDEX(study_periods.csv!$B$2:$B$51,MATCH(A457,study_periods.csv!$A$2:$A$51,0))</f>
        <v>INTERVENTION</v>
      </c>
      <c r="C457" s="2">
        <v>2</v>
      </c>
      <c r="D457" s="2">
        <v>1</v>
      </c>
      <c r="E457" s="2">
        <f>COUNTIFS(sessions.csv!$A$2:$A$10135,A457,sessions.csv!$D$2:$D$10135,C457,sessions.csv!$E$2:$E$10135,D457)</f>
        <v>15</v>
      </c>
      <c r="F457" s="2">
        <f>COUNTIFS(sessions.csv!$A$2:$A$10135,A457,sessions.csv!$D$2:$D$10135,C457,sessions.csv!$E$2:$E$10135,D457,sessions.csv!$N$2:$N$10135,"RELIABLE")</f>
        <v>12</v>
      </c>
      <c r="G457" s="3">
        <f>SUMIFS(sessions.csv!$H$2:$H$10135,sessions.csv!$A$2:$A$10135,A457,sessions.csv!$D$2:$D$10135,C457,sessions.csv!$E$2:$E$10135,D457)/60000</f>
        <v>317.43891666666667</v>
      </c>
      <c r="H457" s="3">
        <f>IF(E457=0,"",AVERAGEIFS(sessions.csv!$J$2:$J$10135,sessions.csv!$A$2:$A$10135,A457,sessions.csv!$D$2:$D$10135,C457,sessions.csv!$E$2:$E$10135,D457)/1000)</f>
        <v>8.9724000000000004</v>
      </c>
      <c r="I457" s="3">
        <f>IF(F457=0,"",AVERAGEIFS(sessions.csv!$O$2:$O$10135,sessions.csv!$A$2:$A$10135,A457,sessions.csv!$D$2:$D$10135,C457,sessions.csv!$E$2:$E$10135,D457,sessions.csv!$N$2:$N$10135,"RELIABLE"))</f>
        <v>41.475833333333334</v>
      </c>
      <c r="J457" s="3">
        <f>IF(F457=0,"",AVERAGEIFS(sessions.csv!$L$2:$L$10135,sessions.csv!$A$2:$A$10135,A457,sessions.csv!$D$2:$D$10135,C457,sessions.csv!$E$2:$E$10135,D457,sessions.csv!$N$2:$N$10135,"RELIABLE"))</f>
        <v>58.285000000000004</v>
      </c>
    </row>
    <row r="458" spans="1:10" ht="32" customHeight="1" x14ac:dyDescent="0.2">
      <c r="A458" s="2" t="s">
        <v>56</v>
      </c>
      <c r="B458" s="2" t="str">
        <f>INDEX(study_periods.csv!$B$2:$B$51,MATCH(A458,study_periods.csv!$A$2:$A$51,0))</f>
        <v>INTERVENTION</v>
      </c>
      <c r="C458" s="2">
        <v>2</v>
      </c>
      <c r="D458" s="2">
        <v>2</v>
      </c>
      <c r="E458" s="2">
        <f>COUNTIFS(sessions.csv!$A$2:$A$10135,A458,sessions.csv!$D$2:$D$10135,C458,sessions.csv!$E$2:$E$10135,D458)</f>
        <v>16</v>
      </c>
      <c r="F458" s="2">
        <f>COUNTIFS(sessions.csv!$A$2:$A$10135,A458,sessions.csv!$D$2:$D$10135,C458,sessions.csv!$E$2:$E$10135,D458,sessions.csv!$N$2:$N$10135,"RELIABLE")</f>
        <v>11</v>
      </c>
      <c r="G458" s="3">
        <f>SUMIFS(sessions.csv!$H$2:$H$10135,sessions.csv!$A$2:$A$10135,A458,sessions.csv!$D$2:$D$10135,C458,sessions.csv!$E$2:$E$10135,D458)/60000</f>
        <v>335.97473333333335</v>
      </c>
      <c r="H458" s="3">
        <f>IF(E458=0,"",AVERAGEIFS(sessions.csv!$J$2:$J$10135,sessions.csv!$A$2:$A$10135,A458,sessions.csv!$D$2:$D$10135,C458,sessions.csv!$E$2:$E$10135,D458)/1000)</f>
        <v>8.8384999999999998</v>
      </c>
      <c r="I458" s="3">
        <f>IF(F458=0,"",AVERAGEIFS(sessions.csv!$O$2:$O$10135,sessions.csv!$A$2:$A$10135,A458,sessions.csv!$D$2:$D$10135,C458,sessions.csv!$E$2:$E$10135,D458,sessions.csv!$N$2:$N$10135,"RELIABLE"))</f>
        <v>41.339090909090906</v>
      </c>
      <c r="J458" s="3">
        <f>IF(F458=0,"",AVERAGEIFS(sessions.csv!$L$2:$L$10135,sessions.csv!$A$2:$A$10135,A458,sessions.csv!$D$2:$D$10135,C458,sessions.csv!$E$2:$E$10135,D458,sessions.csv!$N$2:$N$10135,"RELIABLE"))</f>
        <v>59.099090909090911</v>
      </c>
    </row>
    <row r="459" spans="1:10" ht="32" customHeight="1" x14ac:dyDescent="0.2">
      <c r="A459" s="2" t="s">
        <v>56</v>
      </c>
      <c r="B459" s="2" t="str">
        <f>INDEX(study_periods.csv!$B$2:$B$51,MATCH(A459,study_periods.csv!$A$2:$A$51,0))</f>
        <v>INTERVENTION</v>
      </c>
      <c r="C459" s="2">
        <v>2</v>
      </c>
      <c r="D459" s="2">
        <v>3</v>
      </c>
      <c r="E459" s="2">
        <f>COUNTIFS(sessions.csv!$A$2:$A$10135,A459,sessions.csv!$D$2:$D$10135,C459,sessions.csv!$E$2:$E$10135,D459)</f>
        <v>14</v>
      </c>
      <c r="F459" s="2">
        <f>COUNTIFS(sessions.csv!$A$2:$A$10135,A459,sessions.csv!$D$2:$D$10135,C459,sessions.csv!$E$2:$E$10135,D459,sessions.csv!$N$2:$N$10135,"RELIABLE")</f>
        <v>10</v>
      </c>
      <c r="G459" s="3">
        <f>SUMIFS(sessions.csv!$H$2:$H$10135,sessions.csv!$A$2:$A$10135,A459,sessions.csv!$D$2:$D$10135,C459,sessions.csv!$E$2:$E$10135,D459)/60000</f>
        <v>316.44914999999997</v>
      </c>
      <c r="H459" s="3">
        <f>IF(E459=0,"",AVERAGEIFS(sessions.csv!$J$2:$J$10135,sessions.csv!$A$2:$A$10135,A459,sessions.csv!$D$2:$D$10135,C459,sessions.csv!$E$2:$E$10135,D459)/1000)</f>
        <v>8.7886428571428574</v>
      </c>
      <c r="I459" s="3">
        <f>IF(F459=0,"",AVERAGEIFS(sessions.csv!$O$2:$O$10135,sessions.csv!$A$2:$A$10135,A459,sessions.csv!$D$2:$D$10135,C459,sessions.csv!$E$2:$E$10135,D459,sessions.csv!$N$2:$N$10135,"RELIABLE"))</f>
        <v>40.783000000000001</v>
      </c>
      <c r="J459" s="3">
        <f>IF(F459=0,"",AVERAGEIFS(sessions.csv!$L$2:$L$10135,sessions.csv!$A$2:$A$10135,A459,sessions.csv!$D$2:$D$10135,C459,sessions.csv!$E$2:$E$10135,D459,sessions.csv!$N$2:$N$10135,"RELIABLE"))</f>
        <v>59.568999999999996</v>
      </c>
    </row>
    <row r="460" spans="1:10" ht="32" customHeight="1" x14ac:dyDescent="0.2">
      <c r="A460" s="2" t="s">
        <v>56</v>
      </c>
      <c r="B460" s="2" t="str">
        <f>INDEX(study_periods.csv!$B$2:$B$51,MATCH(A460,study_periods.csv!$A$2:$A$51,0))</f>
        <v>INTERVENTION</v>
      </c>
      <c r="C460" s="2">
        <v>2</v>
      </c>
      <c r="D460" s="2">
        <v>4</v>
      </c>
      <c r="E460" s="2">
        <f>COUNTIFS(sessions.csv!$A$2:$A$10135,A460,sessions.csv!$D$2:$D$10135,C460,sessions.csv!$E$2:$E$10135,D460)</f>
        <v>15</v>
      </c>
      <c r="F460" s="2">
        <f>COUNTIFS(sessions.csv!$A$2:$A$10135,A460,sessions.csv!$D$2:$D$10135,C460,sessions.csv!$E$2:$E$10135,D460,sessions.csv!$N$2:$N$10135,"RELIABLE")</f>
        <v>14</v>
      </c>
      <c r="G460" s="3">
        <f>SUMIFS(sessions.csv!$H$2:$H$10135,sessions.csv!$A$2:$A$10135,A460,sessions.csv!$D$2:$D$10135,C460,sessions.csv!$E$2:$E$10135,D460)/60000</f>
        <v>319.15691666666669</v>
      </c>
      <c r="H460" s="3">
        <f>IF(E460=0,"",AVERAGEIFS(sessions.csv!$J$2:$J$10135,sessions.csv!$A$2:$A$10135,A460,sessions.csv!$D$2:$D$10135,C460,sessions.csv!$E$2:$E$10135,D460)/1000)</f>
        <v>8.6848666666666663</v>
      </c>
      <c r="I460" s="3">
        <f>IF(F460=0,"",AVERAGEIFS(sessions.csv!$O$2:$O$10135,sessions.csv!$A$2:$A$10135,A460,sessions.csv!$D$2:$D$10135,C460,sessions.csv!$E$2:$E$10135,D460,sessions.csv!$N$2:$N$10135,"RELIABLE"))</f>
        <v>42.238571428571426</v>
      </c>
      <c r="J460" s="3">
        <f>IF(F460=0,"",AVERAGEIFS(sessions.csv!$L$2:$L$10135,sessions.csv!$A$2:$A$10135,A460,sessions.csv!$D$2:$D$10135,C460,sessions.csv!$E$2:$E$10135,D460,sessions.csv!$N$2:$N$10135,"RELIABLE"))</f>
        <v>59.002857142857145</v>
      </c>
    </row>
    <row r="461" spans="1:10" ht="32" customHeight="1" x14ac:dyDescent="0.2">
      <c r="A461" s="2" t="s">
        <v>56</v>
      </c>
      <c r="B461" s="2" t="str">
        <f>INDEX(study_periods.csv!$B$2:$B$51,MATCH(A461,study_periods.csv!$A$2:$A$51,0))</f>
        <v>INTERVENTION</v>
      </c>
      <c r="C461" s="2">
        <v>2</v>
      </c>
      <c r="D461" s="2">
        <v>5</v>
      </c>
      <c r="E461" s="2">
        <f>COUNTIFS(sessions.csv!$A$2:$A$10135,A461,sessions.csv!$D$2:$D$10135,C461,sessions.csv!$E$2:$E$10135,D461)</f>
        <v>16</v>
      </c>
      <c r="F461" s="2">
        <f>COUNTIFS(sessions.csv!$A$2:$A$10135,A461,sessions.csv!$D$2:$D$10135,C461,sessions.csv!$E$2:$E$10135,D461,sessions.csv!$N$2:$N$10135,"RELIABLE")</f>
        <v>14</v>
      </c>
      <c r="G461" s="3">
        <f>SUMIFS(sessions.csv!$H$2:$H$10135,sessions.csv!$A$2:$A$10135,A461,sessions.csv!$D$2:$D$10135,C461,sessions.csv!$E$2:$E$10135,D461)/60000</f>
        <v>349.61608333333334</v>
      </c>
      <c r="H461" s="3">
        <f>IF(E461=0,"",AVERAGEIFS(sessions.csv!$J$2:$J$10135,sessions.csv!$A$2:$A$10135,A461,sessions.csv!$D$2:$D$10135,C461,sessions.csv!$E$2:$E$10135,D461)/1000)</f>
        <v>8.9771874999999994</v>
      </c>
      <c r="I461" s="3">
        <f>IF(F461=0,"",AVERAGEIFS(sessions.csv!$O$2:$O$10135,sessions.csv!$A$2:$A$10135,A461,sessions.csv!$D$2:$D$10135,C461,sessions.csv!$E$2:$E$10135,D461,sessions.csv!$N$2:$N$10135,"RELIABLE"))</f>
        <v>42.684285714285714</v>
      </c>
      <c r="J461" s="3">
        <f>IF(F461=0,"",AVERAGEIFS(sessions.csv!$L$2:$L$10135,sessions.csv!$A$2:$A$10135,A461,sessions.csv!$D$2:$D$10135,C461,sessions.csv!$E$2:$E$10135,D461,sessions.csv!$N$2:$N$10135,"RELIABLE"))</f>
        <v>60.170714285714276</v>
      </c>
    </row>
    <row r="462" spans="1:10" ht="32" customHeight="1" x14ac:dyDescent="0.2">
      <c r="A462" s="2" t="s">
        <v>56</v>
      </c>
      <c r="B462" s="2" t="str">
        <f>INDEX(study_periods.csv!$B$2:$B$51,MATCH(A462,study_periods.csv!$A$2:$A$51,0))</f>
        <v>INTERVENTION</v>
      </c>
      <c r="C462" s="2">
        <v>2</v>
      </c>
      <c r="D462" s="2">
        <v>6</v>
      </c>
      <c r="E462" s="2">
        <f>COUNTIFS(sessions.csv!$A$2:$A$10135,A462,sessions.csv!$D$2:$D$10135,C462,sessions.csv!$E$2:$E$10135,D462)</f>
        <v>16</v>
      </c>
      <c r="F462" s="2">
        <f>COUNTIFS(sessions.csv!$A$2:$A$10135,A462,sessions.csv!$D$2:$D$10135,C462,sessions.csv!$E$2:$E$10135,D462,sessions.csv!$N$2:$N$10135,"RELIABLE")</f>
        <v>13</v>
      </c>
      <c r="G462" s="3">
        <f>SUMIFS(sessions.csv!$H$2:$H$10135,sessions.csv!$A$2:$A$10135,A462,sessions.csv!$D$2:$D$10135,C462,sessions.csv!$E$2:$E$10135,D462)/60000</f>
        <v>371.01866666666666</v>
      </c>
      <c r="H462" s="3">
        <f>IF(E462=0,"",AVERAGEIFS(sessions.csv!$J$2:$J$10135,sessions.csv!$A$2:$A$10135,A462,sessions.csv!$D$2:$D$10135,C462,sessions.csv!$E$2:$E$10135,D462)/1000)</f>
        <v>8.6050625000000007</v>
      </c>
      <c r="I462" s="3">
        <f>IF(F462=0,"",AVERAGEIFS(sessions.csv!$O$2:$O$10135,sessions.csv!$A$2:$A$10135,A462,sessions.csv!$D$2:$D$10135,C462,sessions.csv!$E$2:$E$10135,D462,sessions.csv!$N$2:$N$10135,"RELIABLE"))</f>
        <v>40.569230769230771</v>
      </c>
      <c r="J462" s="3">
        <f>IF(F462=0,"",AVERAGEIFS(sessions.csv!$L$2:$L$10135,sessions.csv!$A$2:$A$10135,A462,sessions.csv!$D$2:$D$10135,C462,sessions.csv!$E$2:$E$10135,D462,sessions.csv!$N$2:$N$10135,"RELIABLE"))</f>
        <v>59.5</v>
      </c>
    </row>
    <row r="463" spans="1:10" ht="32" customHeight="1" x14ac:dyDescent="0.2">
      <c r="A463" s="2" t="s">
        <v>56</v>
      </c>
      <c r="B463" s="2" t="str">
        <f>INDEX(study_periods.csv!$B$2:$B$51,MATCH(A463,study_periods.csv!$A$2:$A$51,0))</f>
        <v>INTERVENTION</v>
      </c>
      <c r="C463" s="2">
        <v>2</v>
      </c>
      <c r="D463" s="2">
        <v>7</v>
      </c>
      <c r="E463" s="2">
        <f>COUNTIFS(sessions.csv!$A$2:$A$10135,A463,sessions.csv!$D$2:$D$10135,C463,sessions.csv!$E$2:$E$10135,D463)</f>
        <v>17</v>
      </c>
      <c r="F463" s="2">
        <f>COUNTIFS(sessions.csv!$A$2:$A$10135,A463,sessions.csv!$D$2:$D$10135,C463,sessions.csv!$E$2:$E$10135,D463,sessions.csv!$N$2:$N$10135,"RELIABLE")</f>
        <v>17</v>
      </c>
      <c r="G463" s="3">
        <f>SUMIFS(sessions.csv!$H$2:$H$10135,sessions.csv!$A$2:$A$10135,A463,sessions.csv!$D$2:$D$10135,C463,sessions.csv!$E$2:$E$10135,D463)/60000</f>
        <v>414.68126666666666</v>
      </c>
      <c r="H463" s="3">
        <f>IF(E463=0,"",AVERAGEIFS(sessions.csv!$J$2:$J$10135,sessions.csv!$A$2:$A$10135,A463,sessions.csv!$D$2:$D$10135,C463,sessions.csv!$E$2:$E$10135,D463)/1000)</f>
        <v>9.0738235294117633</v>
      </c>
      <c r="I463" s="3">
        <f>IF(F463=0,"",AVERAGEIFS(sessions.csv!$O$2:$O$10135,sessions.csv!$A$2:$A$10135,A463,sessions.csv!$D$2:$D$10135,C463,sessions.csv!$E$2:$E$10135,D463,sessions.csv!$N$2:$N$10135,"RELIABLE"))</f>
        <v>42.548235294117646</v>
      </c>
      <c r="J463" s="3">
        <f>IF(F463=0,"",AVERAGEIFS(sessions.csv!$L$2:$L$10135,sessions.csv!$A$2:$A$10135,A463,sessions.csv!$D$2:$D$10135,C463,sessions.csv!$E$2:$E$10135,D463,sessions.csv!$N$2:$N$10135,"RELIABLE"))</f>
        <v>61.587058823529411</v>
      </c>
    </row>
    <row r="464" spans="1:10" ht="16" customHeight="1" x14ac:dyDescent="0.2">
      <c r="A464" s="2" t="s">
        <v>57</v>
      </c>
      <c r="B464" s="2" t="str">
        <f>INDEX(study_periods.csv!$B$2:$B$51,MATCH(A464,study_periods.csv!$A$2:$A$51,0))</f>
        <v>CONTROL</v>
      </c>
      <c r="C464" s="2">
        <v>1</v>
      </c>
      <c r="D464" s="2">
        <v>1</v>
      </c>
      <c r="E464" s="2">
        <f>COUNTIFS(sessions.csv!$A$2:$A$10135,A464,sessions.csv!$D$2:$D$10135,C464,sessions.csv!$E$2:$E$10135,D464)</f>
        <v>15</v>
      </c>
      <c r="F464" s="2">
        <f>COUNTIFS(sessions.csv!$A$2:$A$10135,A464,sessions.csv!$D$2:$D$10135,C464,sessions.csv!$E$2:$E$10135,D464,sessions.csv!$N$2:$N$10135,"RELIABLE")</f>
        <v>14</v>
      </c>
      <c r="G464" s="3">
        <f>SUMIFS(sessions.csv!$H$2:$H$10135,sessions.csv!$A$2:$A$10135,A464,sessions.csv!$D$2:$D$10135,C464,sessions.csv!$E$2:$E$10135,D464)/60000</f>
        <v>313.46066666666667</v>
      </c>
      <c r="H464" s="3">
        <f>IF(E464=0,"",AVERAGEIFS(sessions.csv!$J$2:$J$10135,sessions.csv!$A$2:$A$10135,A464,sessions.csv!$D$2:$D$10135,C464,sessions.csv!$E$2:$E$10135,D464)/1000)</f>
        <v>8.3234666666666666</v>
      </c>
      <c r="I464" s="3">
        <f>IF(F464=0,"",AVERAGEIFS(sessions.csv!$O$2:$O$10135,sessions.csv!$A$2:$A$10135,A464,sessions.csv!$D$2:$D$10135,C464,sessions.csv!$E$2:$E$10135,D464,sessions.csv!$N$2:$N$10135,"RELIABLE"))</f>
        <v>38.46</v>
      </c>
      <c r="J464" s="3">
        <f>IF(F464=0,"",AVERAGEIFS(sessions.csv!$L$2:$L$10135,sessions.csv!$A$2:$A$10135,A464,sessions.csv!$D$2:$D$10135,C464,sessions.csv!$E$2:$E$10135,D464,sessions.csv!$N$2:$N$10135,"RELIABLE"))</f>
        <v>56.528571428571425</v>
      </c>
    </row>
    <row r="465" spans="1:10" ht="16" customHeight="1" x14ac:dyDescent="0.2">
      <c r="A465" s="2" t="s">
        <v>57</v>
      </c>
      <c r="B465" s="2" t="str">
        <f>INDEX(study_periods.csv!$B$2:$B$51,MATCH(A465,study_periods.csv!$A$2:$A$51,0))</f>
        <v>CONTROL</v>
      </c>
      <c r="C465" s="2">
        <v>1</v>
      </c>
      <c r="D465" s="2">
        <v>2</v>
      </c>
      <c r="E465" s="2">
        <f>COUNTIFS(sessions.csv!$A$2:$A$10135,A465,sessions.csv!$D$2:$D$10135,C465,sessions.csv!$E$2:$E$10135,D465)</f>
        <v>16</v>
      </c>
      <c r="F465" s="2">
        <f>COUNTIFS(sessions.csv!$A$2:$A$10135,A465,sessions.csv!$D$2:$D$10135,C465,sessions.csv!$E$2:$E$10135,D465,sessions.csv!$N$2:$N$10135,"RELIABLE")</f>
        <v>15</v>
      </c>
      <c r="G465" s="3">
        <f>SUMIFS(sessions.csv!$H$2:$H$10135,sessions.csv!$A$2:$A$10135,A465,sessions.csv!$D$2:$D$10135,C465,sessions.csv!$E$2:$E$10135,D465)/60000</f>
        <v>340.49599999999998</v>
      </c>
      <c r="H465" s="3">
        <f>IF(E465=0,"",AVERAGEIFS(sessions.csv!$J$2:$J$10135,sessions.csv!$A$2:$A$10135,A465,sessions.csv!$D$2:$D$10135,C465,sessions.csv!$E$2:$E$10135,D465)/1000)</f>
        <v>8.7022499999999994</v>
      </c>
      <c r="I465" s="3">
        <f>IF(F465=0,"",AVERAGEIFS(sessions.csv!$O$2:$O$10135,sessions.csv!$A$2:$A$10135,A465,sessions.csv!$D$2:$D$10135,C465,sessions.csv!$E$2:$E$10135,D465,sessions.csv!$N$2:$N$10135,"RELIABLE"))</f>
        <v>37.869999999999997</v>
      </c>
      <c r="J465" s="3">
        <f>IF(F465=0,"",AVERAGEIFS(sessions.csv!$L$2:$L$10135,sessions.csv!$A$2:$A$10135,A465,sessions.csv!$D$2:$D$10135,C465,sessions.csv!$E$2:$E$10135,D465,sessions.csv!$N$2:$N$10135,"RELIABLE"))</f>
        <v>56.868666666666662</v>
      </c>
    </row>
    <row r="466" spans="1:10" ht="16" customHeight="1" x14ac:dyDescent="0.2">
      <c r="A466" s="2" t="s">
        <v>57</v>
      </c>
      <c r="B466" s="2" t="str">
        <f>INDEX(study_periods.csv!$B$2:$B$51,MATCH(A466,study_periods.csv!$A$2:$A$51,0))</f>
        <v>CONTROL</v>
      </c>
      <c r="C466" s="2">
        <v>1</v>
      </c>
      <c r="D466" s="2">
        <v>3</v>
      </c>
      <c r="E466" s="2">
        <f>COUNTIFS(sessions.csv!$A$2:$A$10135,A466,sessions.csv!$D$2:$D$10135,C466,sessions.csv!$E$2:$E$10135,D466)</f>
        <v>14</v>
      </c>
      <c r="F466" s="2">
        <f>COUNTIFS(sessions.csv!$A$2:$A$10135,A466,sessions.csv!$D$2:$D$10135,C466,sessions.csv!$E$2:$E$10135,D466,sessions.csv!$N$2:$N$10135,"RELIABLE")</f>
        <v>14</v>
      </c>
      <c r="G466" s="3">
        <f>SUMIFS(sessions.csv!$H$2:$H$10135,sessions.csv!$A$2:$A$10135,A466,sessions.csv!$D$2:$D$10135,C466,sessions.csv!$E$2:$E$10135,D466)/60000</f>
        <v>285.16913333333332</v>
      </c>
      <c r="H466" s="3">
        <f>IF(E466=0,"",AVERAGEIFS(sessions.csv!$J$2:$J$10135,sessions.csv!$A$2:$A$10135,A466,sessions.csv!$D$2:$D$10135,C466,sessions.csv!$E$2:$E$10135,D466)/1000)</f>
        <v>8.5372142857142865</v>
      </c>
      <c r="I466" s="3">
        <f>IF(F466=0,"",AVERAGEIFS(sessions.csv!$O$2:$O$10135,sessions.csv!$A$2:$A$10135,A466,sessions.csv!$D$2:$D$10135,C466,sessions.csv!$E$2:$E$10135,D466,sessions.csv!$N$2:$N$10135,"RELIABLE"))</f>
        <v>38.058571428571426</v>
      </c>
      <c r="J466" s="3">
        <f>IF(F466=0,"",AVERAGEIFS(sessions.csv!$L$2:$L$10135,sessions.csv!$A$2:$A$10135,A466,sessions.csv!$D$2:$D$10135,C466,sessions.csv!$E$2:$E$10135,D466,sessions.csv!$N$2:$N$10135,"RELIABLE"))</f>
        <v>56.422857142857147</v>
      </c>
    </row>
    <row r="467" spans="1:10" ht="16" customHeight="1" x14ac:dyDescent="0.2">
      <c r="A467" s="2" t="s">
        <v>57</v>
      </c>
      <c r="B467" s="2" t="str">
        <f>INDEX(study_periods.csv!$B$2:$B$51,MATCH(A467,study_periods.csv!$A$2:$A$51,0))</f>
        <v>CONTROL</v>
      </c>
      <c r="C467" s="2">
        <v>1</v>
      </c>
      <c r="D467" s="2">
        <v>4</v>
      </c>
      <c r="E467" s="2">
        <f>COUNTIFS(sessions.csv!$A$2:$A$10135,A467,sessions.csv!$D$2:$D$10135,C467,sessions.csv!$E$2:$E$10135,D467)</f>
        <v>15</v>
      </c>
      <c r="F467" s="2">
        <f>COUNTIFS(sessions.csv!$A$2:$A$10135,A467,sessions.csv!$D$2:$D$10135,C467,sessions.csv!$E$2:$E$10135,D467,sessions.csv!$N$2:$N$10135,"RELIABLE")</f>
        <v>13</v>
      </c>
      <c r="G467" s="3">
        <f>SUMIFS(sessions.csv!$H$2:$H$10135,sessions.csv!$A$2:$A$10135,A467,sessions.csv!$D$2:$D$10135,C467,sessions.csv!$E$2:$E$10135,D467)/60000</f>
        <v>295.90173333333331</v>
      </c>
      <c r="H467" s="3">
        <f>IF(E467=0,"",AVERAGEIFS(sessions.csv!$J$2:$J$10135,sessions.csv!$A$2:$A$10135,A467,sessions.csv!$D$2:$D$10135,C467,sessions.csv!$E$2:$E$10135,D467)/1000)</f>
        <v>8.7130666666666681</v>
      </c>
      <c r="I467" s="3">
        <f>IF(F467=0,"",AVERAGEIFS(sessions.csv!$O$2:$O$10135,sessions.csv!$A$2:$A$10135,A467,sessions.csv!$D$2:$D$10135,C467,sessions.csv!$E$2:$E$10135,D467,sessions.csv!$N$2:$N$10135,"RELIABLE"))</f>
        <v>40.21</v>
      </c>
      <c r="J467" s="3">
        <f>IF(F467=0,"",AVERAGEIFS(sessions.csv!$L$2:$L$10135,sessions.csv!$A$2:$A$10135,A467,sessions.csv!$D$2:$D$10135,C467,sessions.csv!$E$2:$E$10135,D467,sessions.csv!$N$2:$N$10135,"RELIABLE"))</f>
        <v>57.119230769230768</v>
      </c>
    </row>
    <row r="468" spans="1:10" ht="16" customHeight="1" x14ac:dyDescent="0.2">
      <c r="A468" s="2" t="s">
        <v>57</v>
      </c>
      <c r="B468" s="2" t="str">
        <f>INDEX(study_periods.csv!$B$2:$B$51,MATCH(A468,study_periods.csv!$A$2:$A$51,0))</f>
        <v>CONTROL</v>
      </c>
      <c r="C468" s="2">
        <v>1</v>
      </c>
      <c r="D468" s="2">
        <v>5</v>
      </c>
      <c r="E468" s="2">
        <f>COUNTIFS(sessions.csv!$A$2:$A$10135,A468,sessions.csv!$D$2:$D$10135,C468,sessions.csv!$E$2:$E$10135,D468)</f>
        <v>16</v>
      </c>
      <c r="F468" s="2">
        <f>COUNTIFS(sessions.csv!$A$2:$A$10135,A468,sessions.csv!$D$2:$D$10135,C468,sessions.csv!$E$2:$E$10135,D468,sessions.csv!$N$2:$N$10135,"RELIABLE")</f>
        <v>15</v>
      </c>
      <c r="G468" s="3">
        <f>SUMIFS(sessions.csv!$H$2:$H$10135,sessions.csv!$A$2:$A$10135,A468,sessions.csv!$D$2:$D$10135,C468,sessions.csv!$E$2:$E$10135,D468)/60000</f>
        <v>359.11443333333335</v>
      </c>
      <c r="H468" s="3">
        <f>IF(E468=0,"",AVERAGEIFS(sessions.csv!$J$2:$J$10135,sessions.csv!$A$2:$A$10135,A468,sessions.csv!$D$2:$D$10135,C468,sessions.csv!$E$2:$E$10135,D468)/1000)</f>
        <v>9.1457499999999996</v>
      </c>
      <c r="I468" s="3">
        <f>IF(F468=0,"",AVERAGEIFS(sessions.csv!$O$2:$O$10135,sessions.csv!$A$2:$A$10135,A468,sessions.csv!$D$2:$D$10135,C468,sessions.csv!$E$2:$E$10135,D468,sessions.csv!$N$2:$N$10135,"RELIABLE"))</f>
        <v>42.426000000000002</v>
      </c>
      <c r="J468" s="3">
        <f>IF(F468=0,"",AVERAGEIFS(sessions.csv!$L$2:$L$10135,sessions.csv!$A$2:$A$10135,A468,sessions.csv!$D$2:$D$10135,C468,sessions.csv!$E$2:$E$10135,D468,sessions.csv!$N$2:$N$10135,"RELIABLE"))</f>
        <v>60.44466666666667</v>
      </c>
    </row>
    <row r="469" spans="1:10" ht="16" customHeight="1" x14ac:dyDescent="0.2">
      <c r="A469" s="2" t="s">
        <v>57</v>
      </c>
      <c r="B469" s="2" t="str">
        <f>INDEX(study_periods.csv!$B$2:$B$51,MATCH(A469,study_periods.csv!$A$2:$A$51,0))</f>
        <v>CONTROL</v>
      </c>
      <c r="C469" s="2">
        <v>1</v>
      </c>
      <c r="D469" s="2">
        <v>6</v>
      </c>
      <c r="E469" s="2">
        <f>COUNTIFS(sessions.csv!$A$2:$A$10135,A469,sessions.csv!$D$2:$D$10135,C469,sessions.csv!$E$2:$E$10135,D469)</f>
        <v>16</v>
      </c>
      <c r="F469" s="2">
        <f>COUNTIFS(sessions.csv!$A$2:$A$10135,A469,sessions.csv!$D$2:$D$10135,C469,sessions.csv!$E$2:$E$10135,D469,sessions.csv!$N$2:$N$10135,"RELIABLE")</f>
        <v>16</v>
      </c>
      <c r="G469" s="3">
        <f>SUMIFS(sessions.csv!$H$2:$H$10135,sessions.csv!$A$2:$A$10135,A469,sessions.csv!$D$2:$D$10135,C469,sessions.csv!$E$2:$E$10135,D469)/60000</f>
        <v>364.02903333333336</v>
      </c>
      <c r="H469" s="3">
        <f>IF(E469=0,"",AVERAGEIFS(sessions.csv!$J$2:$J$10135,sessions.csv!$A$2:$A$10135,A469,sessions.csv!$D$2:$D$10135,C469,sessions.csv!$E$2:$E$10135,D469)/1000)</f>
        <v>8.9246874999999992</v>
      </c>
      <c r="I469" s="3">
        <f>IF(F469=0,"",AVERAGEIFS(sessions.csv!$O$2:$O$10135,sessions.csv!$A$2:$A$10135,A469,sessions.csv!$D$2:$D$10135,C469,sessions.csv!$E$2:$E$10135,D469,sessions.csv!$N$2:$N$10135,"RELIABLE"))</f>
        <v>41.694375000000001</v>
      </c>
      <c r="J469" s="3">
        <f>IF(F469=0,"",AVERAGEIFS(sessions.csv!$L$2:$L$10135,sessions.csv!$A$2:$A$10135,A469,sessions.csv!$D$2:$D$10135,C469,sessions.csv!$E$2:$E$10135,D469,sessions.csv!$N$2:$N$10135,"RELIABLE"))</f>
        <v>59.980624999999996</v>
      </c>
    </row>
    <row r="470" spans="1:10" ht="16" customHeight="1" x14ac:dyDescent="0.2">
      <c r="A470" s="2" t="s">
        <v>57</v>
      </c>
      <c r="B470" s="2" t="str">
        <f>INDEX(study_periods.csv!$B$2:$B$51,MATCH(A470,study_periods.csv!$A$2:$A$51,0))</f>
        <v>CONTROL</v>
      </c>
      <c r="C470" s="2">
        <v>1</v>
      </c>
      <c r="D470" s="2">
        <v>7</v>
      </c>
      <c r="E470" s="2">
        <f>COUNTIFS(sessions.csv!$A$2:$A$10135,A470,sessions.csv!$D$2:$D$10135,C470,sessions.csv!$E$2:$E$10135,D470)</f>
        <v>17</v>
      </c>
      <c r="F470" s="2">
        <f>COUNTIFS(sessions.csv!$A$2:$A$10135,A470,sessions.csv!$D$2:$D$10135,C470,sessions.csv!$E$2:$E$10135,D470,sessions.csv!$N$2:$N$10135,"RELIABLE")</f>
        <v>14</v>
      </c>
      <c r="G470" s="3">
        <f>SUMIFS(sessions.csv!$H$2:$H$10135,sessions.csv!$A$2:$A$10135,A470,sessions.csv!$D$2:$D$10135,C470,sessions.csv!$E$2:$E$10135,D470)/60000</f>
        <v>382.32661666666667</v>
      </c>
      <c r="H470" s="3">
        <f>IF(E470=0,"",AVERAGEIFS(sessions.csv!$J$2:$J$10135,sessions.csv!$A$2:$A$10135,A470,sessions.csv!$D$2:$D$10135,C470,sessions.csv!$E$2:$E$10135,D470)/1000)</f>
        <v>8.9486470588235303</v>
      </c>
      <c r="I470" s="3">
        <f>IF(F470=0,"",AVERAGEIFS(sessions.csv!$O$2:$O$10135,sessions.csv!$A$2:$A$10135,A470,sessions.csv!$D$2:$D$10135,C470,sessions.csv!$E$2:$E$10135,D470,sessions.csv!$N$2:$N$10135,"RELIABLE"))</f>
        <v>41.054285714285719</v>
      </c>
      <c r="J470" s="3">
        <f>IF(F470=0,"",AVERAGEIFS(sessions.csv!$L$2:$L$10135,sessions.csv!$A$2:$A$10135,A470,sessions.csv!$D$2:$D$10135,C470,sessions.csv!$E$2:$E$10135,D470,sessions.csv!$N$2:$N$10135,"RELIABLE"))</f>
        <v>59.203571428571429</v>
      </c>
    </row>
    <row r="471" spans="1:10" ht="16" customHeight="1" x14ac:dyDescent="0.2">
      <c r="A471" s="2" t="s">
        <v>57</v>
      </c>
      <c r="B471" s="2" t="str">
        <f>INDEX(study_periods.csv!$B$2:$B$51,MATCH(A471,study_periods.csv!$A$2:$A$51,0))</f>
        <v>CONTROL</v>
      </c>
      <c r="C471" s="2">
        <v>2</v>
      </c>
      <c r="D471" s="2">
        <v>1</v>
      </c>
      <c r="E471" s="2">
        <f>COUNTIFS(sessions.csv!$A$2:$A$10135,A471,sessions.csv!$D$2:$D$10135,C471,sessions.csv!$E$2:$E$10135,D471)</f>
        <v>15</v>
      </c>
      <c r="F471" s="2">
        <f>COUNTIFS(sessions.csv!$A$2:$A$10135,A471,sessions.csv!$D$2:$D$10135,C471,sessions.csv!$E$2:$E$10135,D471,sessions.csv!$N$2:$N$10135,"RELIABLE")</f>
        <v>12</v>
      </c>
      <c r="G471" s="3">
        <f>SUMIFS(sessions.csv!$H$2:$H$10135,sessions.csv!$A$2:$A$10135,A471,sessions.csv!$D$2:$D$10135,C471,sessions.csv!$E$2:$E$10135,D471)/60000</f>
        <v>305.91133333333335</v>
      </c>
      <c r="H471" s="3">
        <f>IF(E471=0,"",AVERAGEIFS(sessions.csv!$J$2:$J$10135,sessions.csv!$A$2:$A$10135,A471,sessions.csv!$D$2:$D$10135,C471,sessions.csv!$E$2:$E$10135,D471)/1000)</f>
        <v>8.8712666666666671</v>
      </c>
      <c r="I471" s="3">
        <f>IF(F471=0,"",AVERAGEIFS(sessions.csv!$O$2:$O$10135,sessions.csv!$A$2:$A$10135,A471,sessions.csv!$D$2:$D$10135,C471,sessions.csv!$E$2:$E$10135,D471,sessions.csv!$N$2:$N$10135,"RELIABLE"))</f>
        <v>43.519166666666671</v>
      </c>
      <c r="J471" s="3">
        <f>IF(F471=0,"",AVERAGEIFS(sessions.csv!$L$2:$L$10135,sessions.csv!$A$2:$A$10135,A471,sessions.csv!$D$2:$D$10135,C471,sessions.csv!$E$2:$E$10135,D471,sessions.csv!$N$2:$N$10135,"RELIABLE"))</f>
        <v>59.091666666666669</v>
      </c>
    </row>
    <row r="472" spans="1:10" ht="16" customHeight="1" x14ac:dyDescent="0.2">
      <c r="A472" s="2" t="s">
        <v>57</v>
      </c>
      <c r="B472" s="2" t="str">
        <f>INDEX(study_periods.csv!$B$2:$B$51,MATCH(A472,study_periods.csv!$A$2:$A$51,0))</f>
        <v>CONTROL</v>
      </c>
      <c r="C472" s="2">
        <v>2</v>
      </c>
      <c r="D472" s="2">
        <v>2</v>
      </c>
      <c r="E472" s="2">
        <f>COUNTIFS(sessions.csv!$A$2:$A$10135,A472,sessions.csv!$D$2:$D$10135,C472,sessions.csv!$E$2:$E$10135,D472)</f>
        <v>16</v>
      </c>
      <c r="F472" s="2">
        <f>COUNTIFS(sessions.csv!$A$2:$A$10135,A472,sessions.csv!$D$2:$D$10135,C472,sessions.csv!$E$2:$E$10135,D472,sessions.csv!$N$2:$N$10135,"RELIABLE")</f>
        <v>15</v>
      </c>
      <c r="G472" s="3">
        <f>SUMIFS(sessions.csv!$H$2:$H$10135,sessions.csv!$A$2:$A$10135,A472,sessions.csv!$D$2:$D$10135,C472,sessions.csv!$E$2:$E$10135,D472)/60000</f>
        <v>334.18365</v>
      </c>
      <c r="H472" s="3">
        <f>IF(E472=0,"",AVERAGEIFS(sessions.csv!$J$2:$J$10135,sessions.csv!$A$2:$A$10135,A472,sessions.csv!$D$2:$D$10135,C472,sessions.csv!$E$2:$E$10135,D472)/1000)</f>
        <v>8.5349374999999998</v>
      </c>
      <c r="I472" s="3">
        <f>IF(F472=0,"",AVERAGEIFS(sessions.csv!$O$2:$O$10135,sessions.csv!$A$2:$A$10135,A472,sessions.csv!$D$2:$D$10135,C472,sessions.csv!$E$2:$E$10135,D472,sessions.csv!$N$2:$N$10135,"RELIABLE"))</f>
        <v>37.865333333333332</v>
      </c>
      <c r="J472" s="3">
        <f>IF(F472=0,"",AVERAGEIFS(sessions.csv!$L$2:$L$10135,sessions.csv!$A$2:$A$10135,A472,sessions.csv!$D$2:$D$10135,C472,sessions.csv!$E$2:$E$10135,D472,sessions.csv!$N$2:$N$10135,"RELIABLE"))</f>
        <v>56.581333333333326</v>
      </c>
    </row>
    <row r="473" spans="1:10" ht="16" customHeight="1" x14ac:dyDescent="0.2">
      <c r="A473" s="2" t="s">
        <v>57</v>
      </c>
      <c r="B473" s="2" t="str">
        <f>INDEX(study_periods.csv!$B$2:$B$51,MATCH(A473,study_periods.csv!$A$2:$A$51,0))</f>
        <v>CONTROL</v>
      </c>
      <c r="C473" s="2">
        <v>2</v>
      </c>
      <c r="D473" s="2">
        <v>3</v>
      </c>
      <c r="E473" s="2">
        <f>COUNTIFS(sessions.csv!$A$2:$A$10135,A473,sessions.csv!$D$2:$D$10135,C473,sessions.csv!$E$2:$E$10135,D473)</f>
        <v>14</v>
      </c>
      <c r="F473" s="2">
        <f>COUNTIFS(sessions.csv!$A$2:$A$10135,A473,sessions.csv!$D$2:$D$10135,C473,sessions.csv!$E$2:$E$10135,D473,sessions.csv!$N$2:$N$10135,"RELIABLE")</f>
        <v>14</v>
      </c>
      <c r="G473" s="3">
        <f>SUMIFS(sessions.csv!$H$2:$H$10135,sessions.csv!$A$2:$A$10135,A473,sessions.csv!$D$2:$D$10135,C473,sessions.csv!$E$2:$E$10135,D473)/60000</f>
        <v>270.16911666666664</v>
      </c>
      <c r="H473" s="3">
        <f>IF(E473=0,"",AVERAGEIFS(sessions.csv!$J$2:$J$10135,sessions.csv!$A$2:$A$10135,A473,sessions.csv!$D$2:$D$10135,C473,sessions.csv!$E$2:$E$10135,D473)/1000)</f>
        <v>8.4480714285714296</v>
      </c>
      <c r="I473" s="3">
        <f>IF(F473=0,"",AVERAGEIFS(sessions.csv!$O$2:$O$10135,sessions.csv!$A$2:$A$10135,A473,sessions.csv!$D$2:$D$10135,C473,sessions.csv!$E$2:$E$10135,D473,sessions.csv!$N$2:$N$10135,"RELIABLE"))</f>
        <v>38.83428571428572</v>
      </c>
      <c r="J473" s="3">
        <f>IF(F473=0,"",AVERAGEIFS(sessions.csv!$L$2:$L$10135,sessions.csv!$A$2:$A$10135,A473,sessions.csv!$D$2:$D$10135,C473,sessions.csv!$E$2:$E$10135,D473,sessions.csv!$N$2:$N$10135,"RELIABLE"))</f>
        <v>55.957857142857151</v>
      </c>
    </row>
    <row r="474" spans="1:10" ht="16" customHeight="1" x14ac:dyDescent="0.2">
      <c r="A474" s="2" t="s">
        <v>57</v>
      </c>
      <c r="B474" s="2" t="str">
        <f>INDEX(study_periods.csv!$B$2:$B$51,MATCH(A474,study_periods.csv!$A$2:$A$51,0))</f>
        <v>CONTROL</v>
      </c>
      <c r="C474" s="2">
        <v>2</v>
      </c>
      <c r="D474" s="2">
        <v>4</v>
      </c>
      <c r="E474" s="2">
        <f>COUNTIFS(sessions.csv!$A$2:$A$10135,A474,sessions.csv!$D$2:$D$10135,C474,sessions.csv!$E$2:$E$10135,D474)</f>
        <v>15</v>
      </c>
      <c r="F474" s="2">
        <f>COUNTIFS(sessions.csv!$A$2:$A$10135,A474,sessions.csv!$D$2:$D$10135,C474,sessions.csv!$E$2:$E$10135,D474,sessions.csv!$N$2:$N$10135,"RELIABLE")</f>
        <v>15</v>
      </c>
      <c r="G474" s="3">
        <f>SUMIFS(sessions.csv!$H$2:$H$10135,sessions.csv!$A$2:$A$10135,A474,sessions.csv!$D$2:$D$10135,C474,sessions.csv!$E$2:$E$10135,D474)/60000</f>
        <v>324.45546666666667</v>
      </c>
      <c r="H474" s="3">
        <f>IF(E474=0,"",AVERAGEIFS(sessions.csv!$J$2:$J$10135,sessions.csv!$A$2:$A$10135,A474,sessions.csv!$D$2:$D$10135,C474,sessions.csv!$E$2:$E$10135,D474)/1000)</f>
        <v>9.0643333333333338</v>
      </c>
      <c r="I474" s="3">
        <f>IF(F474=0,"",AVERAGEIFS(sessions.csv!$O$2:$O$10135,sessions.csv!$A$2:$A$10135,A474,sessions.csv!$D$2:$D$10135,C474,sessions.csv!$E$2:$E$10135,D474,sessions.csv!$N$2:$N$10135,"RELIABLE"))</f>
        <v>41.378666666666668</v>
      </c>
      <c r="J474" s="3">
        <f>IF(F474=0,"",AVERAGEIFS(sessions.csv!$L$2:$L$10135,sessions.csv!$A$2:$A$10135,A474,sessions.csv!$D$2:$D$10135,C474,sessions.csv!$E$2:$E$10135,D474,sessions.csv!$N$2:$N$10135,"RELIABLE"))</f>
        <v>59.276666666666664</v>
      </c>
    </row>
    <row r="475" spans="1:10" ht="16" customHeight="1" x14ac:dyDescent="0.2">
      <c r="A475" s="2" t="s">
        <v>57</v>
      </c>
      <c r="B475" s="2" t="str">
        <f>INDEX(study_periods.csv!$B$2:$B$51,MATCH(A475,study_periods.csv!$A$2:$A$51,0))</f>
        <v>CONTROL</v>
      </c>
      <c r="C475" s="2">
        <v>2</v>
      </c>
      <c r="D475" s="2">
        <v>5</v>
      </c>
      <c r="E475" s="2">
        <f>COUNTIFS(sessions.csv!$A$2:$A$10135,A475,sessions.csv!$D$2:$D$10135,C475,sessions.csv!$E$2:$E$10135,D475)</f>
        <v>16</v>
      </c>
      <c r="F475" s="2">
        <f>COUNTIFS(sessions.csv!$A$2:$A$10135,A475,sessions.csv!$D$2:$D$10135,C475,sessions.csv!$E$2:$E$10135,D475,sessions.csv!$N$2:$N$10135,"RELIABLE")</f>
        <v>14</v>
      </c>
      <c r="G475" s="3">
        <f>SUMIFS(sessions.csv!$H$2:$H$10135,sessions.csv!$A$2:$A$10135,A475,sessions.csv!$D$2:$D$10135,C475,sessions.csv!$E$2:$E$10135,D475)/60000</f>
        <v>367.85081666666667</v>
      </c>
      <c r="H475" s="3">
        <f>IF(E475=0,"",AVERAGEIFS(sessions.csv!$J$2:$J$10135,sessions.csv!$A$2:$A$10135,A475,sessions.csv!$D$2:$D$10135,C475,sessions.csv!$E$2:$E$10135,D475)/1000)</f>
        <v>9.0824374999999993</v>
      </c>
      <c r="I475" s="3">
        <f>IF(F475=0,"",AVERAGEIFS(sessions.csv!$O$2:$O$10135,sessions.csv!$A$2:$A$10135,A475,sessions.csv!$D$2:$D$10135,C475,sessions.csv!$E$2:$E$10135,D475,sessions.csv!$N$2:$N$10135,"RELIABLE"))</f>
        <v>40.974285714285713</v>
      </c>
      <c r="J475" s="3">
        <f>IF(F475=0,"",AVERAGEIFS(sessions.csv!$L$2:$L$10135,sessions.csv!$A$2:$A$10135,A475,sessions.csv!$D$2:$D$10135,C475,sessions.csv!$E$2:$E$10135,D475,sessions.csv!$N$2:$N$10135,"RELIABLE"))</f>
        <v>59.64142857142857</v>
      </c>
    </row>
    <row r="476" spans="1:10" ht="16" customHeight="1" x14ac:dyDescent="0.2">
      <c r="A476" s="2" t="s">
        <v>57</v>
      </c>
      <c r="B476" s="2" t="str">
        <f>INDEX(study_periods.csv!$B$2:$B$51,MATCH(A476,study_periods.csv!$A$2:$A$51,0))</f>
        <v>CONTROL</v>
      </c>
      <c r="C476" s="2">
        <v>2</v>
      </c>
      <c r="D476" s="2">
        <v>6</v>
      </c>
      <c r="E476" s="2">
        <f>COUNTIFS(sessions.csv!$A$2:$A$10135,A476,sessions.csv!$D$2:$D$10135,C476,sessions.csv!$E$2:$E$10135,D476)</f>
        <v>16</v>
      </c>
      <c r="F476" s="2">
        <f>COUNTIFS(sessions.csv!$A$2:$A$10135,A476,sessions.csv!$D$2:$D$10135,C476,sessions.csv!$E$2:$E$10135,D476,sessions.csv!$N$2:$N$10135,"RELIABLE")</f>
        <v>14</v>
      </c>
      <c r="G476" s="3">
        <f>SUMIFS(sessions.csv!$H$2:$H$10135,sessions.csv!$A$2:$A$10135,A476,sessions.csv!$D$2:$D$10135,C476,sessions.csv!$E$2:$E$10135,D476)/60000</f>
        <v>401.00828333333334</v>
      </c>
      <c r="H476" s="3">
        <f>IF(E476=0,"",AVERAGEIFS(sessions.csv!$J$2:$J$10135,sessions.csv!$A$2:$A$10135,A476,sessions.csv!$D$2:$D$10135,C476,sessions.csv!$E$2:$E$10135,D476)/1000)</f>
        <v>9.3085625000000007</v>
      </c>
      <c r="I476" s="3">
        <f>IF(F476=0,"",AVERAGEIFS(sessions.csv!$O$2:$O$10135,sessions.csv!$A$2:$A$10135,A476,sessions.csv!$D$2:$D$10135,C476,sessions.csv!$E$2:$E$10135,D476,sessions.csv!$N$2:$N$10135,"RELIABLE"))</f>
        <v>41.066428571428567</v>
      </c>
      <c r="J476" s="3">
        <f>IF(F476=0,"",AVERAGEIFS(sessions.csv!$L$2:$L$10135,sessions.csv!$A$2:$A$10135,A476,sessions.csv!$D$2:$D$10135,C476,sessions.csv!$E$2:$E$10135,D476,sessions.csv!$N$2:$N$10135,"RELIABLE"))</f>
        <v>61.937857142857133</v>
      </c>
    </row>
    <row r="477" spans="1:10" ht="16" customHeight="1" x14ac:dyDescent="0.2">
      <c r="A477" s="2" t="s">
        <v>57</v>
      </c>
      <c r="B477" s="2" t="str">
        <f>INDEX(study_periods.csv!$B$2:$B$51,MATCH(A477,study_periods.csv!$A$2:$A$51,0))</f>
        <v>CONTROL</v>
      </c>
      <c r="C477" s="2">
        <v>2</v>
      </c>
      <c r="D477" s="2">
        <v>7</v>
      </c>
      <c r="E477" s="2">
        <f>COUNTIFS(sessions.csv!$A$2:$A$10135,A477,sessions.csv!$D$2:$D$10135,C477,sessions.csv!$E$2:$E$10135,D477)</f>
        <v>17</v>
      </c>
      <c r="F477" s="2">
        <f>COUNTIFS(sessions.csv!$A$2:$A$10135,A477,sessions.csv!$D$2:$D$10135,C477,sessions.csv!$E$2:$E$10135,D477,sessions.csv!$N$2:$N$10135,"RELIABLE")</f>
        <v>16</v>
      </c>
      <c r="G477" s="3">
        <f>SUMIFS(sessions.csv!$H$2:$H$10135,sessions.csv!$A$2:$A$10135,A477,sessions.csv!$D$2:$D$10135,C477,sessions.csv!$E$2:$E$10135,D477)/60000</f>
        <v>393.72068333333334</v>
      </c>
      <c r="H477" s="3">
        <f>IF(E477=0,"",AVERAGEIFS(sessions.csv!$J$2:$J$10135,sessions.csv!$A$2:$A$10135,A477,sessions.csv!$D$2:$D$10135,C477,sessions.csv!$E$2:$E$10135,D477)/1000)</f>
        <v>8.8967647058823527</v>
      </c>
      <c r="I477" s="3">
        <f>IF(F477=0,"",AVERAGEIFS(sessions.csv!$O$2:$O$10135,sessions.csv!$A$2:$A$10135,A477,sessions.csv!$D$2:$D$10135,C477,sessions.csv!$E$2:$E$10135,D477,sessions.csv!$N$2:$N$10135,"RELIABLE"))</f>
        <v>41.335000000000001</v>
      </c>
      <c r="J477" s="3">
        <f>IF(F477=0,"",AVERAGEIFS(sessions.csv!$L$2:$L$10135,sessions.csv!$A$2:$A$10135,A477,sessions.csv!$D$2:$D$10135,C477,sessions.csv!$E$2:$E$10135,D477,sessions.csv!$N$2:$N$10135,"RELIABLE"))</f>
        <v>60.294999999999995</v>
      </c>
    </row>
    <row r="478" spans="1:10" ht="32" customHeight="1" x14ac:dyDescent="0.2">
      <c r="A478" s="2" t="s">
        <v>58</v>
      </c>
      <c r="B478" s="2" t="str">
        <f>INDEX(study_periods.csv!$B$2:$B$51,MATCH(A478,study_periods.csv!$A$2:$A$51,0))</f>
        <v>INTERVENTION</v>
      </c>
      <c r="C478" s="2">
        <v>1</v>
      </c>
      <c r="D478" s="2">
        <v>1</v>
      </c>
      <c r="E478" s="2">
        <f>COUNTIFS(sessions.csv!$A$2:$A$10135,A478,sessions.csv!$D$2:$D$10135,C478,sessions.csv!$E$2:$E$10135,D478)</f>
        <v>11</v>
      </c>
      <c r="F478" s="2">
        <f>COUNTIFS(sessions.csv!$A$2:$A$10135,A478,sessions.csv!$D$2:$D$10135,C478,sessions.csv!$E$2:$E$10135,D478,sessions.csv!$N$2:$N$10135,"RELIABLE")</f>
        <v>9</v>
      </c>
      <c r="G478" s="3">
        <f>SUMIFS(sessions.csv!$H$2:$H$10135,sessions.csv!$A$2:$A$10135,A478,sessions.csv!$D$2:$D$10135,C478,sessions.csv!$E$2:$E$10135,D478)/60000</f>
        <v>231.11308333333332</v>
      </c>
      <c r="H478" s="3">
        <f>IF(E478=0,"",AVERAGEIFS(sessions.csv!$J$2:$J$10135,sessions.csv!$A$2:$A$10135,A478,sessions.csv!$D$2:$D$10135,C478,sessions.csv!$E$2:$E$10135,D478)/1000)</f>
        <v>9.1662727272727285</v>
      </c>
      <c r="I478" s="3">
        <f>IF(F478=0,"",AVERAGEIFS(sessions.csv!$O$2:$O$10135,sessions.csv!$A$2:$A$10135,A478,sessions.csv!$D$2:$D$10135,C478,sessions.csv!$E$2:$E$10135,D478,sessions.csv!$N$2:$N$10135,"RELIABLE"))</f>
        <v>40.53</v>
      </c>
      <c r="J478" s="3">
        <f>IF(F478=0,"",AVERAGEIFS(sessions.csv!$L$2:$L$10135,sessions.csv!$A$2:$A$10135,A478,sessions.csv!$D$2:$D$10135,C478,sessions.csv!$E$2:$E$10135,D478,sessions.csv!$N$2:$N$10135,"RELIABLE"))</f>
        <v>58.821111111111108</v>
      </c>
    </row>
    <row r="479" spans="1:10" ht="32" customHeight="1" x14ac:dyDescent="0.2">
      <c r="A479" s="2" t="s">
        <v>58</v>
      </c>
      <c r="B479" s="2" t="str">
        <f>INDEX(study_periods.csv!$B$2:$B$51,MATCH(A479,study_periods.csv!$A$2:$A$51,0))</f>
        <v>INTERVENTION</v>
      </c>
      <c r="C479" s="2">
        <v>1</v>
      </c>
      <c r="D479" s="2">
        <v>2</v>
      </c>
      <c r="E479" s="2">
        <f>COUNTIFS(sessions.csv!$A$2:$A$10135,A479,sessions.csv!$D$2:$D$10135,C479,sessions.csv!$E$2:$E$10135,D479)</f>
        <v>12</v>
      </c>
      <c r="F479" s="2">
        <f>COUNTIFS(sessions.csv!$A$2:$A$10135,A479,sessions.csv!$D$2:$D$10135,C479,sessions.csv!$E$2:$E$10135,D479,sessions.csv!$N$2:$N$10135,"RELIABLE")</f>
        <v>11</v>
      </c>
      <c r="G479" s="3">
        <f>SUMIFS(sessions.csv!$H$2:$H$10135,sessions.csv!$A$2:$A$10135,A479,sessions.csv!$D$2:$D$10135,C479,sessions.csv!$E$2:$E$10135,D479)/60000</f>
        <v>247.16626666666667</v>
      </c>
      <c r="H479" s="3">
        <f>IF(E479=0,"",AVERAGEIFS(sessions.csv!$J$2:$J$10135,sessions.csv!$A$2:$A$10135,A479,sessions.csv!$D$2:$D$10135,C479,sessions.csv!$E$2:$E$10135,D479)/1000)</f>
        <v>8.8466666666666658</v>
      </c>
      <c r="I479" s="3">
        <f>IF(F479=0,"",AVERAGEIFS(sessions.csv!$O$2:$O$10135,sessions.csv!$A$2:$A$10135,A479,sessions.csv!$D$2:$D$10135,C479,sessions.csv!$E$2:$E$10135,D479,sessions.csv!$N$2:$N$10135,"RELIABLE"))</f>
        <v>39.055454545454545</v>
      </c>
      <c r="J479" s="3">
        <f>IF(F479=0,"",AVERAGEIFS(sessions.csv!$L$2:$L$10135,sessions.csv!$A$2:$A$10135,A479,sessions.csv!$D$2:$D$10135,C479,sessions.csv!$E$2:$E$10135,D479,sessions.csv!$N$2:$N$10135,"RELIABLE"))</f>
        <v>57.662727272727267</v>
      </c>
    </row>
    <row r="480" spans="1:10" ht="32" customHeight="1" x14ac:dyDescent="0.2">
      <c r="A480" s="2" t="s">
        <v>58</v>
      </c>
      <c r="B480" s="2" t="str">
        <f>INDEX(study_periods.csv!$B$2:$B$51,MATCH(A480,study_periods.csv!$A$2:$A$51,0))</f>
        <v>INTERVENTION</v>
      </c>
      <c r="C480" s="2">
        <v>1</v>
      </c>
      <c r="D480" s="2">
        <v>3</v>
      </c>
      <c r="E480" s="2">
        <f>COUNTIFS(sessions.csv!$A$2:$A$10135,A480,sessions.csv!$D$2:$D$10135,C480,sessions.csv!$E$2:$E$10135,D480)</f>
        <v>10</v>
      </c>
      <c r="F480" s="2">
        <f>COUNTIFS(sessions.csv!$A$2:$A$10135,A480,sessions.csv!$D$2:$D$10135,C480,sessions.csv!$E$2:$E$10135,D480,sessions.csv!$N$2:$N$10135,"RELIABLE")</f>
        <v>9</v>
      </c>
      <c r="G480" s="3">
        <f>SUMIFS(sessions.csv!$H$2:$H$10135,sessions.csv!$A$2:$A$10135,A480,sessions.csv!$D$2:$D$10135,C480,sessions.csv!$E$2:$E$10135,D480)/60000</f>
        <v>228.72713333333334</v>
      </c>
      <c r="H480" s="3">
        <f>IF(E480=0,"",AVERAGEIFS(sessions.csv!$J$2:$J$10135,sessions.csv!$A$2:$A$10135,A480,sessions.csv!$D$2:$D$10135,C480,sessions.csv!$E$2:$E$10135,D480)/1000)</f>
        <v>8.7542000000000009</v>
      </c>
      <c r="I480" s="3">
        <f>IF(F480=0,"",AVERAGEIFS(sessions.csv!$O$2:$O$10135,sessions.csv!$A$2:$A$10135,A480,sessions.csv!$D$2:$D$10135,C480,sessions.csv!$E$2:$E$10135,D480,sessions.csv!$N$2:$N$10135,"RELIABLE"))</f>
        <v>41.057777777777773</v>
      </c>
      <c r="J480" s="3">
        <f>IF(F480=0,"",AVERAGEIFS(sessions.csv!$L$2:$L$10135,sessions.csv!$A$2:$A$10135,A480,sessions.csv!$D$2:$D$10135,C480,sessions.csv!$E$2:$E$10135,D480,sessions.csv!$N$2:$N$10135,"RELIABLE"))</f>
        <v>59.326666666666675</v>
      </c>
    </row>
    <row r="481" spans="1:10" ht="32" customHeight="1" x14ac:dyDescent="0.2">
      <c r="A481" s="2" t="s">
        <v>58</v>
      </c>
      <c r="B481" s="2" t="str">
        <f>INDEX(study_periods.csv!$B$2:$B$51,MATCH(A481,study_periods.csv!$A$2:$A$51,0))</f>
        <v>INTERVENTION</v>
      </c>
      <c r="C481" s="2">
        <v>1</v>
      </c>
      <c r="D481" s="2">
        <v>4</v>
      </c>
      <c r="E481" s="2">
        <f>COUNTIFS(sessions.csv!$A$2:$A$10135,A481,sessions.csv!$D$2:$D$10135,C481,sessions.csv!$E$2:$E$10135,D481)</f>
        <v>11</v>
      </c>
      <c r="F481" s="2">
        <f>COUNTIFS(sessions.csv!$A$2:$A$10135,A481,sessions.csv!$D$2:$D$10135,C481,sessions.csv!$E$2:$E$10135,D481,sessions.csv!$N$2:$N$10135,"RELIABLE")</f>
        <v>7</v>
      </c>
      <c r="G481" s="3">
        <f>SUMIFS(sessions.csv!$H$2:$H$10135,sessions.csv!$A$2:$A$10135,A481,sessions.csv!$D$2:$D$10135,C481,sessions.csv!$E$2:$E$10135,D481)/60000</f>
        <v>201.64859999999999</v>
      </c>
      <c r="H481" s="3">
        <f>IF(E481=0,"",AVERAGEIFS(sessions.csv!$J$2:$J$10135,sessions.csv!$A$2:$A$10135,A481,sessions.csv!$D$2:$D$10135,C481,sessions.csv!$E$2:$E$10135,D481)/1000)</f>
        <v>8.4302727272727278</v>
      </c>
      <c r="I481" s="3">
        <f>IF(F481=0,"",AVERAGEIFS(sessions.csv!$O$2:$O$10135,sessions.csv!$A$2:$A$10135,A481,sessions.csv!$D$2:$D$10135,C481,sessions.csv!$E$2:$E$10135,D481,sessions.csv!$N$2:$N$10135,"RELIABLE"))</f>
        <v>41.83</v>
      </c>
      <c r="J481" s="3">
        <f>IF(F481=0,"",AVERAGEIFS(sessions.csv!$L$2:$L$10135,sessions.csv!$A$2:$A$10135,A481,sessions.csv!$D$2:$D$10135,C481,sessions.csv!$E$2:$E$10135,D481,sessions.csv!$N$2:$N$10135,"RELIABLE"))</f>
        <v>56.714285714285715</v>
      </c>
    </row>
    <row r="482" spans="1:10" ht="32" customHeight="1" x14ac:dyDescent="0.2">
      <c r="A482" s="2" t="s">
        <v>58</v>
      </c>
      <c r="B482" s="2" t="str">
        <f>INDEX(study_periods.csv!$B$2:$B$51,MATCH(A482,study_periods.csv!$A$2:$A$51,0))</f>
        <v>INTERVENTION</v>
      </c>
      <c r="C482" s="2">
        <v>1</v>
      </c>
      <c r="D482" s="2">
        <v>5</v>
      </c>
      <c r="E482" s="2">
        <f>COUNTIFS(sessions.csv!$A$2:$A$10135,A482,sessions.csv!$D$2:$D$10135,C482,sessions.csv!$E$2:$E$10135,D482)</f>
        <v>12</v>
      </c>
      <c r="F482" s="2">
        <f>COUNTIFS(sessions.csv!$A$2:$A$10135,A482,sessions.csv!$D$2:$D$10135,C482,sessions.csv!$E$2:$E$10135,D482,sessions.csv!$N$2:$N$10135,"RELIABLE")</f>
        <v>11</v>
      </c>
      <c r="G482" s="3">
        <f>SUMIFS(sessions.csv!$H$2:$H$10135,sessions.csv!$A$2:$A$10135,A482,sessions.csv!$D$2:$D$10135,C482,sessions.csv!$E$2:$E$10135,D482)/60000</f>
        <v>257.63920000000002</v>
      </c>
      <c r="H482" s="3">
        <f>IF(E482=0,"",AVERAGEIFS(sessions.csv!$J$2:$J$10135,sessions.csv!$A$2:$A$10135,A482,sessions.csv!$D$2:$D$10135,C482,sessions.csv!$E$2:$E$10135,D482)/1000)</f>
        <v>9.0086666666666666</v>
      </c>
      <c r="I482" s="3">
        <f>IF(F482=0,"",AVERAGEIFS(sessions.csv!$O$2:$O$10135,sessions.csv!$A$2:$A$10135,A482,sessions.csv!$D$2:$D$10135,C482,sessions.csv!$E$2:$E$10135,D482,sessions.csv!$N$2:$N$10135,"RELIABLE"))</f>
        <v>41.06818181818182</v>
      </c>
      <c r="J482" s="3">
        <f>IF(F482=0,"",AVERAGEIFS(sessions.csv!$L$2:$L$10135,sessions.csv!$A$2:$A$10135,A482,sessions.csv!$D$2:$D$10135,C482,sessions.csv!$E$2:$E$10135,D482,sessions.csv!$N$2:$N$10135,"RELIABLE"))</f>
        <v>58.92818181818182</v>
      </c>
    </row>
    <row r="483" spans="1:10" ht="32" customHeight="1" x14ac:dyDescent="0.2">
      <c r="A483" s="2" t="s">
        <v>58</v>
      </c>
      <c r="B483" s="2" t="str">
        <f>INDEX(study_periods.csv!$B$2:$B$51,MATCH(A483,study_periods.csv!$A$2:$A$51,0))</f>
        <v>INTERVENTION</v>
      </c>
      <c r="C483" s="2">
        <v>1</v>
      </c>
      <c r="D483" s="2">
        <v>6</v>
      </c>
      <c r="E483" s="2">
        <f>COUNTIFS(sessions.csv!$A$2:$A$10135,A483,sessions.csv!$D$2:$D$10135,C483,sessions.csv!$E$2:$E$10135,D483)</f>
        <v>12</v>
      </c>
      <c r="F483" s="2">
        <f>COUNTIFS(sessions.csv!$A$2:$A$10135,A483,sessions.csv!$D$2:$D$10135,C483,sessions.csv!$E$2:$E$10135,D483,sessions.csv!$N$2:$N$10135,"RELIABLE")</f>
        <v>11</v>
      </c>
      <c r="G483" s="3">
        <f>SUMIFS(sessions.csv!$H$2:$H$10135,sessions.csv!$A$2:$A$10135,A483,sessions.csv!$D$2:$D$10135,C483,sessions.csv!$E$2:$E$10135,D483)/60000</f>
        <v>246.63273333333333</v>
      </c>
      <c r="H483" s="3">
        <f>IF(E483=0,"",AVERAGEIFS(sessions.csv!$J$2:$J$10135,sessions.csv!$A$2:$A$10135,A483,sessions.csv!$D$2:$D$10135,C483,sessions.csv!$E$2:$E$10135,D483)/1000)</f>
        <v>8.5103333333333335</v>
      </c>
      <c r="I483" s="3">
        <f>IF(F483=0,"",AVERAGEIFS(sessions.csv!$O$2:$O$10135,sessions.csv!$A$2:$A$10135,A483,sessions.csv!$D$2:$D$10135,C483,sessions.csv!$E$2:$E$10135,D483,sessions.csv!$N$2:$N$10135,"RELIABLE"))</f>
        <v>38.907272727272726</v>
      </c>
      <c r="J483" s="3">
        <f>IF(F483=0,"",AVERAGEIFS(sessions.csv!$L$2:$L$10135,sessions.csv!$A$2:$A$10135,A483,sessions.csv!$D$2:$D$10135,C483,sessions.csv!$E$2:$E$10135,D483,sessions.csv!$N$2:$N$10135,"RELIABLE"))</f>
        <v>57.24636363636364</v>
      </c>
    </row>
    <row r="484" spans="1:10" ht="32" customHeight="1" x14ac:dyDescent="0.2">
      <c r="A484" s="2" t="s">
        <v>58</v>
      </c>
      <c r="B484" s="2" t="str">
        <f>INDEX(study_periods.csv!$B$2:$B$51,MATCH(A484,study_periods.csv!$A$2:$A$51,0))</f>
        <v>INTERVENTION</v>
      </c>
      <c r="C484" s="2">
        <v>1</v>
      </c>
      <c r="D484" s="2">
        <v>7</v>
      </c>
      <c r="E484" s="2">
        <f>COUNTIFS(sessions.csv!$A$2:$A$10135,A484,sessions.csv!$D$2:$D$10135,C484,sessions.csv!$E$2:$E$10135,D484)</f>
        <v>13</v>
      </c>
      <c r="F484" s="2">
        <f>COUNTIFS(sessions.csv!$A$2:$A$10135,A484,sessions.csv!$D$2:$D$10135,C484,sessions.csv!$E$2:$E$10135,D484,sessions.csv!$N$2:$N$10135,"RELIABLE")</f>
        <v>9</v>
      </c>
      <c r="G484" s="3">
        <f>SUMIFS(sessions.csv!$H$2:$H$10135,sessions.csv!$A$2:$A$10135,A484,sessions.csv!$D$2:$D$10135,C484,sessions.csv!$E$2:$E$10135,D484)/60000</f>
        <v>309.09398333333331</v>
      </c>
      <c r="H484" s="3">
        <f>IF(E484=0,"",AVERAGEIFS(sessions.csv!$J$2:$J$10135,sessions.csv!$A$2:$A$10135,A484,sessions.csv!$D$2:$D$10135,C484,sessions.csv!$E$2:$E$10135,D484)/1000)</f>
        <v>8.7466923076923084</v>
      </c>
      <c r="I484" s="3">
        <f>IF(F484=0,"",AVERAGEIFS(sessions.csv!$O$2:$O$10135,sessions.csv!$A$2:$A$10135,A484,sessions.csv!$D$2:$D$10135,C484,sessions.csv!$E$2:$E$10135,D484,sessions.csv!$N$2:$N$10135,"RELIABLE"))</f>
        <v>39.985555555555564</v>
      </c>
      <c r="J484" s="3">
        <f>IF(F484=0,"",AVERAGEIFS(sessions.csv!$L$2:$L$10135,sessions.csv!$A$2:$A$10135,A484,sessions.csv!$D$2:$D$10135,C484,sessions.csv!$E$2:$E$10135,D484,sessions.csv!$N$2:$N$10135,"RELIABLE"))</f>
        <v>60.441111111111113</v>
      </c>
    </row>
    <row r="485" spans="1:10" ht="32" customHeight="1" x14ac:dyDescent="0.2">
      <c r="A485" s="2" t="s">
        <v>58</v>
      </c>
      <c r="B485" s="2" t="str">
        <f>INDEX(study_periods.csv!$B$2:$B$51,MATCH(A485,study_periods.csv!$A$2:$A$51,0))</f>
        <v>INTERVENTION</v>
      </c>
      <c r="C485" s="2">
        <v>2</v>
      </c>
      <c r="D485" s="2">
        <v>1</v>
      </c>
      <c r="E485" s="2">
        <f>COUNTIFS(sessions.csv!$A$2:$A$10135,A485,sessions.csv!$D$2:$D$10135,C485,sessions.csv!$E$2:$E$10135,D485)</f>
        <v>11</v>
      </c>
      <c r="F485" s="2">
        <f>COUNTIFS(sessions.csv!$A$2:$A$10135,A485,sessions.csv!$D$2:$D$10135,C485,sessions.csv!$E$2:$E$10135,D485,sessions.csv!$N$2:$N$10135,"RELIABLE")</f>
        <v>10</v>
      </c>
      <c r="G485" s="3">
        <f>SUMIFS(sessions.csv!$H$2:$H$10135,sessions.csv!$A$2:$A$10135,A485,sessions.csv!$D$2:$D$10135,C485,sessions.csv!$E$2:$E$10135,D485)/60000</f>
        <v>220.64246666666668</v>
      </c>
      <c r="H485" s="3">
        <f>IF(E485=0,"",AVERAGEIFS(sessions.csv!$J$2:$J$10135,sessions.csv!$A$2:$A$10135,A485,sessions.csv!$D$2:$D$10135,C485,sessions.csv!$E$2:$E$10135,D485)/1000)</f>
        <v>8.8578181818181818</v>
      </c>
      <c r="I485" s="3">
        <f>IF(F485=0,"",AVERAGEIFS(sessions.csv!$O$2:$O$10135,sessions.csv!$A$2:$A$10135,A485,sessions.csv!$D$2:$D$10135,C485,sessions.csv!$E$2:$E$10135,D485,sessions.csv!$N$2:$N$10135,"RELIABLE"))</f>
        <v>39.236000000000004</v>
      </c>
      <c r="J485" s="3">
        <f>IF(F485=0,"",AVERAGEIFS(sessions.csv!$L$2:$L$10135,sessions.csv!$A$2:$A$10135,A485,sessions.csv!$D$2:$D$10135,C485,sessions.csv!$E$2:$E$10135,D485,sessions.csv!$N$2:$N$10135,"RELIABLE"))</f>
        <v>56.885000000000005</v>
      </c>
    </row>
    <row r="486" spans="1:10" ht="32" customHeight="1" x14ac:dyDescent="0.2">
      <c r="A486" s="2" t="s">
        <v>58</v>
      </c>
      <c r="B486" s="2" t="str">
        <f>INDEX(study_periods.csv!$B$2:$B$51,MATCH(A486,study_periods.csv!$A$2:$A$51,0))</f>
        <v>INTERVENTION</v>
      </c>
      <c r="C486" s="2">
        <v>2</v>
      </c>
      <c r="D486" s="2">
        <v>2</v>
      </c>
      <c r="E486" s="2">
        <f>COUNTIFS(sessions.csv!$A$2:$A$10135,A486,sessions.csv!$D$2:$D$10135,C486,sessions.csv!$E$2:$E$10135,D486)</f>
        <v>12</v>
      </c>
      <c r="F486" s="2">
        <f>COUNTIFS(sessions.csv!$A$2:$A$10135,A486,sessions.csv!$D$2:$D$10135,C486,sessions.csv!$E$2:$E$10135,D486,sessions.csv!$N$2:$N$10135,"RELIABLE")</f>
        <v>12</v>
      </c>
      <c r="G486" s="3">
        <f>SUMIFS(sessions.csv!$H$2:$H$10135,sessions.csv!$A$2:$A$10135,A486,sessions.csv!$D$2:$D$10135,C486,sessions.csv!$E$2:$E$10135,D486)/60000</f>
        <v>271.60908333333333</v>
      </c>
      <c r="H486" s="3">
        <f>IF(E486=0,"",AVERAGEIFS(sessions.csv!$J$2:$J$10135,sessions.csv!$A$2:$A$10135,A486,sessions.csv!$D$2:$D$10135,C486,sessions.csv!$E$2:$E$10135,D486)/1000)</f>
        <v>9.04575</v>
      </c>
      <c r="I486" s="3">
        <f>IF(F486=0,"",AVERAGEIFS(sessions.csv!$O$2:$O$10135,sessions.csv!$A$2:$A$10135,A486,sessions.csv!$D$2:$D$10135,C486,sessions.csv!$E$2:$E$10135,D486,sessions.csv!$N$2:$N$10135,"RELIABLE"))</f>
        <v>40.363333333333337</v>
      </c>
      <c r="J486" s="3">
        <f>IF(F486=0,"",AVERAGEIFS(sessions.csv!$L$2:$L$10135,sessions.csv!$A$2:$A$10135,A486,sessions.csv!$D$2:$D$10135,C486,sessions.csv!$E$2:$E$10135,D486,sessions.csv!$N$2:$N$10135,"RELIABLE"))</f>
        <v>59.472500000000004</v>
      </c>
    </row>
    <row r="487" spans="1:10" ht="32" customHeight="1" x14ac:dyDescent="0.2">
      <c r="A487" s="2" t="s">
        <v>58</v>
      </c>
      <c r="B487" s="2" t="str">
        <f>INDEX(study_periods.csv!$B$2:$B$51,MATCH(A487,study_periods.csv!$A$2:$A$51,0))</f>
        <v>INTERVENTION</v>
      </c>
      <c r="C487" s="2">
        <v>2</v>
      </c>
      <c r="D487" s="2">
        <v>3</v>
      </c>
      <c r="E487" s="2">
        <f>COUNTIFS(sessions.csv!$A$2:$A$10135,A487,sessions.csv!$D$2:$D$10135,C487,sessions.csv!$E$2:$E$10135,D487)</f>
        <v>10</v>
      </c>
      <c r="F487" s="2">
        <f>COUNTIFS(sessions.csv!$A$2:$A$10135,A487,sessions.csv!$D$2:$D$10135,C487,sessions.csv!$E$2:$E$10135,D487,sessions.csv!$N$2:$N$10135,"RELIABLE")</f>
        <v>9</v>
      </c>
      <c r="G487" s="3">
        <f>SUMIFS(sessions.csv!$H$2:$H$10135,sessions.csv!$A$2:$A$10135,A487,sessions.csv!$D$2:$D$10135,C487,sessions.csv!$E$2:$E$10135,D487)/60000</f>
        <v>219.21916666666667</v>
      </c>
      <c r="H487" s="3">
        <f>IF(E487=0,"",AVERAGEIFS(sessions.csv!$J$2:$J$10135,sessions.csv!$A$2:$A$10135,A487,sessions.csv!$D$2:$D$10135,C487,sessions.csv!$E$2:$E$10135,D487)/1000)</f>
        <v>9.2475000000000005</v>
      </c>
      <c r="I487" s="3">
        <f>IF(F487=0,"",AVERAGEIFS(sessions.csv!$O$2:$O$10135,sessions.csv!$A$2:$A$10135,A487,sessions.csv!$D$2:$D$10135,C487,sessions.csv!$E$2:$E$10135,D487,sessions.csv!$N$2:$N$10135,"RELIABLE"))</f>
        <v>38.138888888888886</v>
      </c>
      <c r="J487" s="3">
        <f>IF(F487=0,"",AVERAGEIFS(sessions.csv!$L$2:$L$10135,sessions.csv!$A$2:$A$10135,A487,sessions.csv!$D$2:$D$10135,C487,sessions.csv!$E$2:$E$10135,D487,sessions.csv!$N$2:$N$10135,"RELIABLE"))</f>
        <v>58.464444444444453</v>
      </c>
    </row>
    <row r="488" spans="1:10" ht="32" customHeight="1" x14ac:dyDescent="0.2">
      <c r="A488" s="2" t="s">
        <v>58</v>
      </c>
      <c r="B488" s="2" t="str">
        <f>INDEX(study_periods.csv!$B$2:$B$51,MATCH(A488,study_periods.csv!$A$2:$A$51,0))</f>
        <v>INTERVENTION</v>
      </c>
      <c r="C488" s="2">
        <v>2</v>
      </c>
      <c r="D488" s="2">
        <v>4</v>
      </c>
      <c r="E488" s="2">
        <f>COUNTIFS(sessions.csv!$A$2:$A$10135,A488,sessions.csv!$D$2:$D$10135,C488,sessions.csv!$E$2:$E$10135,D488)</f>
        <v>11</v>
      </c>
      <c r="F488" s="2">
        <f>COUNTIFS(sessions.csv!$A$2:$A$10135,A488,sessions.csv!$D$2:$D$10135,C488,sessions.csv!$E$2:$E$10135,D488,sessions.csv!$N$2:$N$10135,"RELIABLE")</f>
        <v>9</v>
      </c>
      <c r="G488" s="3">
        <f>SUMIFS(sessions.csv!$H$2:$H$10135,sessions.csv!$A$2:$A$10135,A488,sessions.csv!$D$2:$D$10135,C488,sessions.csv!$E$2:$E$10135,D488)/60000</f>
        <v>222.17658333333333</v>
      </c>
      <c r="H488" s="3">
        <f>IF(E488=0,"",AVERAGEIFS(sessions.csv!$J$2:$J$10135,sessions.csv!$A$2:$A$10135,A488,sessions.csv!$D$2:$D$10135,C488,sessions.csv!$E$2:$E$10135,D488)/1000)</f>
        <v>8.4190909090909098</v>
      </c>
      <c r="I488" s="3">
        <f>IF(F488=0,"",AVERAGEIFS(sessions.csv!$O$2:$O$10135,sessions.csv!$A$2:$A$10135,A488,sessions.csv!$D$2:$D$10135,C488,sessions.csv!$E$2:$E$10135,D488,sessions.csv!$N$2:$N$10135,"RELIABLE"))</f>
        <v>38.47</v>
      </c>
      <c r="J488" s="3">
        <f>IF(F488=0,"",AVERAGEIFS(sessions.csv!$L$2:$L$10135,sessions.csv!$A$2:$A$10135,A488,sessions.csv!$D$2:$D$10135,C488,sessions.csv!$E$2:$E$10135,D488,sessions.csv!$N$2:$N$10135,"RELIABLE"))</f>
        <v>56.073333333333345</v>
      </c>
    </row>
    <row r="489" spans="1:10" ht="32" customHeight="1" x14ac:dyDescent="0.2">
      <c r="A489" s="2" t="s">
        <v>58</v>
      </c>
      <c r="B489" s="2" t="str">
        <f>INDEX(study_periods.csv!$B$2:$B$51,MATCH(A489,study_periods.csv!$A$2:$A$51,0))</f>
        <v>INTERVENTION</v>
      </c>
      <c r="C489" s="2">
        <v>2</v>
      </c>
      <c r="D489" s="2">
        <v>5</v>
      </c>
      <c r="E489" s="2">
        <f>COUNTIFS(sessions.csv!$A$2:$A$10135,A489,sessions.csv!$D$2:$D$10135,C489,sessions.csv!$E$2:$E$10135,D489)</f>
        <v>12</v>
      </c>
      <c r="F489" s="2">
        <f>COUNTIFS(sessions.csv!$A$2:$A$10135,A489,sessions.csv!$D$2:$D$10135,C489,sessions.csv!$E$2:$E$10135,D489,sessions.csv!$N$2:$N$10135,"RELIABLE")</f>
        <v>11</v>
      </c>
      <c r="G489" s="3">
        <f>SUMIFS(sessions.csv!$H$2:$H$10135,sessions.csv!$A$2:$A$10135,A489,sessions.csv!$D$2:$D$10135,C489,sessions.csv!$E$2:$E$10135,D489)/60000</f>
        <v>258.46215000000001</v>
      </c>
      <c r="H489" s="3">
        <f>IF(E489=0,"",AVERAGEIFS(sessions.csv!$J$2:$J$10135,sessions.csv!$A$2:$A$10135,A489,sessions.csv!$D$2:$D$10135,C489,sessions.csv!$E$2:$E$10135,D489)/1000)</f>
        <v>8.9881666666666664</v>
      </c>
      <c r="I489" s="3">
        <f>IF(F489=0,"",AVERAGEIFS(sessions.csv!$O$2:$O$10135,sessions.csv!$A$2:$A$10135,A489,sessions.csv!$D$2:$D$10135,C489,sessions.csv!$E$2:$E$10135,D489,sessions.csv!$N$2:$N$10135,"RELIABLE"))</f>
        <v>42.109090909090902</v>
      </c>
      <c r="J489" s="3">
        <f>IF(F489=0,"",AVERAGEIFS(sessions.csv!$L$2:$L$10135,sessions.csv!$A$2:$A$10135,A489,sessions.csv!$D$2:$D$10135,C489,sessions.csv!$E$2:$E$10135,D489,sessions.csv!$N$2:$N$10135,"RELIABLE"))</f>
        <v>59.171818181818182</v>
      </c>
    </row>
    <row r="490" spans="1:10" ht="32" customHeight="1" x14ac:dyDescent="0.2">
      <c r="A490" s="2" t="s">
        <v>58</v>
      </c>
      <c r="B490" s="2" t="str">
        <f>INDEX(study_periods.csv!$B$2:$B$51,MATCH(A490,study_periods.csv!$A$2:$A$51,0))</f>
        <v>INTERVENTION</v>
      </c>
      <c r="C490" s="2">
        <v>2</v>
      </c>
      <c r="D490" s="2">
        <v>6</v>
      </c>
      <c r="E490" s="2">
        <f>COUNTIFS(sessions.csv!$A$2:$A$10135,A490,sessions.csv!$D$2:$D$10135,C490,sessions.csv!$E$2:$E$10135,D490)</f>
        <v>12</v>
      </c>
      <c r="F490" s="2">
        <f>COUNTIFS(sessions.csv!$A$2:$A$10135,A490,sessions.csv!$D$2:$D$10135,C490,sessions.csv!$E$2:$E$10135,D490,sessions.csv!$N$2:$N$10135,"RELIABLE")</f>
        <v>11</v>
      </c>
      <c r="G490" s="3">
        <f>SUMIFS(sessions.csv!$H$2:$H$10135,sessions.csv!$A$2:$A$10135,A490,sessions.csv!$D$2:$D$10135,C490,sessions.csv!$E$2:$E$10135,D490)/60000</f>
        <v>273.71679999999998</v>
      </c>
      <c r="H490" s="3">
        <f>IF(E490=0,"",AVERAGEIFS(sessions.csv!$J$2:$J$10135,sessions.csv!$A$2:$A$10135,A490,sessions.csv!$D$2:$D$10135,C490,sessions.csv!$E$2:$E$10135,D490)/1000)</f>
        <v>8.9288333333333334</v>
      </c>
      <c r="I490" s="3">
        <f>IF(F490=0,"",AVERAGEIFS(sessions.csv!$O$2:$O$10135,sessions.csv!$A$2:$A$10135,A490,sessions.csv!$D$2:$D$10135,C490,sessions.csv!$E$2:$E$10135,D490,sessions.csv!$N$2:$N$10135,"RELIABLE"))</f>
        <v>39.270909090909093</v>
      </c>
      <c r="J490" s="3">
        <f>IF(F490=0,"",AVERAGEIFS(sessions.csv!$L$2:$L$10135,sessions.csv!$A$2:$A$10135,A490,sessions.csv!$D$2:$D$10135,C490,sessions.csv!$E$2:$E$10135,D490,sessions.csv!$N$2:$N$10135,"RELIABLE"))</f>
        <v>58.502727272727277</v>
      </c>
    </row>
    <row r="491" spans="1:10" ht="32" customHeight="1" x14ac:dyDescent="0.2">
      <c r="A491" s="2" t="s">
        <v>58</v>
      </c>
      <c r="B491" s="2" t="str">
        <f>INDEX(study_periods.csv!$B$2:$B$51,MATCH(A491,study_periods.csv!$A$2:$A$51,0))</f>
        <v>INTERVENTION</v>
      </c>
      <c r="C491" s="2">
        <v>2</v>
      </c>
      <c r="D491" s="2">
        <v>7</v>
      </c>
      <c r="E491" s="2">
        <f>COUNTIFS(sessions.csv!$A$2:$A$10135,A491,sessions.csv!$D$2:$D$10135,C491,sessions.csv!$E$2:$E$10135,D491)</f>
        <v>13</v>
      </c>
      <c r="F491" s="2">
        <f>COUNTIFS(sessions.csv!$A$2:$A$10135,A491,sessions.csv!$D$2:$D$10135,C491,sessions.csv!$E$2:$E$10135,D491,sessions.csv!$N$2:$N$10135,"RELIABLE")</f>
        <v>13</v>
      </c>
      <c r="G491" s="3">
        <f>SUMIFS(sessions.csv!$H$2:$H$10135,sessions.csv!$A$2:$A$10135,A491,sessions.csv!$D$2:$D$10135,C491,sessions.csv!$E$2:$E$10135,D491)/60000</f>
        <v>277.81495000000001</v>
      </c>
      <c r="H491" s="3">
        <f>IF(E491=0,"",AVERAGEIFS(sessions.csv!$J$2:$J$10135,sessions.csv!$A$2:$A$10135,A491,sessions.csv!$D$2:$D$10135,C491,sessions.csv!$E$2:$E$10135,D491)/1000)</f>
        <v>8.1099230769230779</v>
      </c>
      <c r="I491" s="3">
        <f>IF(F491=0,"",AVERAGEIFS(sessions.csv!$O$2:$O$10135,sessions.csv!$A$2:$A$10135,A491,sessions.csv!$D$2:$D$10135,C491,sessions.csv!$E$2:$E$10135,D491,sessions.csv!$N$2:$N$10135,"RELIABLE"))</f>
        <v>37.703076923076921</v>
      </c>
      <c r="J491" s="3">
        <f>IF(F491=0,"",AVERAGEIFS(sessions.csv!$L$2:$L$10135,sessions.csv!$A$2:$A$10135,A491,sessions.csv!$D$2:$D$10135,C491,sessions.csv!$E$2:$E$10135,D491,sessions.csv!$N$2:$N$10135,"RELIABLE"))</f>
        <v>56.42923076923077</v>
      </c>
    </row>
    <row r="492" spans="1:10" ht="16" customHeight="1" x14ac:dyDescent="0.2">
      <c r="A492" s="2" t="s">
        <v>59</v>
      </c>
      <c r="B492" s="2" t="str">
        <f>INDEX(study_periods.csv!$B$2:$B$51,MATCH(A492,study_periods.csv!$A$2:$A$51,0))</f>
        <v>CONTROL</v>
      </c>
      <c r="C492" s="2">
        <v>1</v>
      </c>
      <c r="D492" s="2">
        <v>1</v>
      </c>
      <c r="E492" s="2">
        <f>COUNTIFS(sessions.csv!$A$2:$A$10135,A492,sessions.csv!$D$2:$D$10135,C492,sessions.csv!$E$2:$E$10135,D492)</f>
        <v>20</v>
      </c>
      <c r="F492" s="2">
        <f>COUNTIFS(sessions.csv!$A$2:$A$10135,A492,sessions.csv!$D$2:$D$10135,C492,sessions.csv!$E$2:$E$10135,D492,sessions.csv!$N$2:$N$10135,"RELIABLE")</f>
        <v>16</v>
      </c>
      <c r="G492" s="3">
        <f>SUMIFS(sessions.csv!$H$2:$H$10135,sessions.csv!$A$2:$A$10135,A492,sessions.csv!$D$2:$D$10135,C492,sessions.csv!$E$2:$E$10135,D492)/60000</f>
        <v>652.8893333333333</v>
      </c>
      <c r="H492" s="3">
        <f>IF(E492=0,"",AVERAGEIFS(sessions.csv!$J$2:$J$10135,sessions.csv!$A$2:$A$10135,A492,sessions.csv!$D$2:$D$10135,C492,sessions.csv!$E$2:$E$10135,D492)/1000)</f>
        <v>10.361600000000001</v>
      </c>
      <c r="I492" s="3">
        <f>IF(F492=0,"",AVERAGEIFS(sessions.csv!$O$2:$O$10135,sessions.csv!$A$2:$A$10135,A492,sessions.csv!$D$2:$D$10135,C492,sessions.csv!$E$2:$E$10135,D492,sessions.csv!$N$2:$N$10135,"RELIABLE"))</f>
        <v>45.368124999999992</v>
      </c>
      <c r="J492" s="3">
        <f>IF(F492=0,"",AVERAGEIFS(sessions.csv!$L$2:$L$10135,sessions.csv!$A$2:$A$10135,A492,sessions.csv!$D$2:$D$10135,C492,sessions.csv!$E$2:$E$10135,D492,sessions.csv!$N$2:$N$10135,"RELIABLE"))</f>
        <v>69.64562500000001</v>
      </c>
    </row>
    <row r="493" spans="1:10" ht="16" customHeight="1" x14ac:dyDescent="0.2">
      <c r="A493" s="2" t="s">
        <v>59</v>
      </c>
      <c r="B493" s="2" t="str">
        <f>INDEX(study_periods.csv!$B$2:$B$51,MATCH(A493,study_periods.csv!$A$2:$A$51,0))</f>
        <v>CONTROL</v>
      </c>
      <c r="C493" s="2">
        <v>1</v>
      </c>
      <c r="D493" s="2">
        <v>2</v>
      </c>
      <c r="E493" s="2">
        <f>COUNTIFS(sessions.csv!$A$2:$A$10135,A493,sessions.csv!$D$2:$D$10135,C493,sessions.csv!$E$2:$E$10135,D493)</f>
        <v>21</v>
      </c>
      <c r="F493" s="2">
        <f>COUNTIFS(sessions.csv!$A$2:$A$10135,A493,sessions.csv!$D$2:$D$10135,C493,sessions.csv!$E$2:$E$10135,D493,sessions.csv!$N$2:$N$10135,"RELIABLE")</f>
        <v>18</v>
      </c>
      <c r="G493" s="3">
        <f>SUMIFS(sessions.csv!$H$2:$H$10135,sessions.csv!$A$2:$A$10135,A493,sessions.csv!$D$2:$D$10135,C493,sessions.csv!$E$2:$E$10135,D493)/60000</f>
        <v>677.71611666666672</v>
      </c>
      <c r="H493" s="3">
        <f>IF(E493=0,"",AVERAGEIFS(sessions.csv!$J$2:$J$10135,sessions.csv!$A$2:$A$10135,A493,sessions.csv!$D$2:$D$10135,C493,sessions.csv!$E$2:$E$10135,D493)/1000)</f>
        <v>10.148857142857143</v>
      </c>
      <c r="I493" s="3">
        <f>IF(F493=0,"",AVERAGEIFS(sessions.csv!$O$2:$O$10135,sessions.csv!$A$2:$A$10135,A493,sessions.csv!$D$2:$D$10135,C493,sessions.csv!$E$2:$E$10135,D493,sessions.csv!$N$2:$N$10135,"RELIABLE"))</f>
        <v>47.544999999999995</v>
      </c>
      <c r="J493" s="3">
        <f>IF(F493=0,"",AVERAGEIFS(sessions.csv!$L$2:$L$10135,sessions.csv!$A$2:$A$10135,A493,sessions.csv!$D$2:$D$10135,C493,sessions.csv!$E$2:$E$10135,D493,sessions.csv!$N$2:$N$10135,"RELIABLE"))</f>
        <v>70.089444444444453</v>
      </c>
    </row>
    <row r="494" spans="1:10" ht="16" customHeight="1" x14ac:dyDescent="0.2">
      <c r="A494" s="2" t="s">
        <v>59</v>
      </c>
      <c r="B494" s="2" t="str">
        <f>INDEX(study_periods.csv!$B$2:$B$51,MATCH(A494,study_periods.csv!$A$2:$A$51,0))</f>
        <v>CONTROL</v>
      </c>
      <c r="C494" s="2">
        <v>1</v>
      </c>
      <c r="D494" s="2">
        <v>3</v>
      </c>
      <c r="E494" s="2">
        <f>COUNTIFS(sessions.csv!$A$2:$A$10135,A494,sessions.csv!$D$2:$D$10135,C494,sessions.csv!$E$2:$E$10135,D494)</f>
        <v>22</v>
      </c>
      <c r="F494" s="2">
        <f>COUNTIFS(sessions.csv!$A$2:$A$10135,A494,sessions.csv!$D$2:$D$10135,C494,sessions.csv!$E$2:$E$10135,D494,sessions.csv!$N$2:$N$10135,"RELIABLE")</f>
        <v>16</v>
      </c>
      <c r="G494" s="3">
        <f>SUMIFS(sessions.csv!$H$2:$H$10135,sessions.csv!$A$2:$A$10135,A494,sessions.csv!$D$2:$D$10135,C494,sessions.csv!$E$2:$E$10135,D494)/60000</f>
        <v>713.08730000000003</v>
      </c>
      <c r="H494" s="3">
        <f>IF(E494=0,"",AVERAGEIFS(sessions.csv!$J$2:$J$10135,sessions.csv!$A$2:$A$10135,A494,sessions.csv!$D$2:$D$10135,C494,sessions.csv!$E$2:$E$10135,D494)/1000)</f>
        <v>10.411045454545453</v>
      </c>
      <c r="I494" s="3">
        <f>IF(F494=0,"",AVERAGEIFS(sessions.csv!$O$2:$O$10135,sessions.csv!$A$2:$A$10135,A494,sessions.csv!$D$2:$D$10135,C494,sessions.csv!$E$2:$E$10135,D494,sessions.csv!$N$2:$N$10135,"RELIABLE"))</f>
        <v>48.424999999999997</v>
      </c>
      <c r="J494" s="3">
        <f>IF(F494=0,"",AVERAGEIFS(sessions.csv!$L$2:$L$10135,sessions.csv!$A$2:$A$10135,A494,sessions.csv!$D$2:$D$10135,C494,sessions.csv!$E$2:$E$10135,D494,sessions.csv!$N$2:$N$10135,"RELIABLE"))</f>
        <v>71.52624999999999</v>
      </c>
    </row>
    <row r="495" spans="1:10" ht="16" customHeight="1" x14ac:dyDescent="0.2">
      <c r="A495" s="2" t="s">
        <v>59</v>
      </c>
      <c r="B495" s="2" t="str">
        <f>INDEX(study_periods.csv!$B$2:$B$51,MATCH(A495,study_periods.csv!$A$2:$A$51,0))</f>
        <v>CONTROL</v>
      </c>
      <c r="C495" s="2">
        <v>1</v>
      </c>
      <c r="D495" s="2">
        <v>4</v>
      </c>
      <c r="E495" s="2">
        <f>COUNTIFS(sessions.csv!$A$2:$A$10135,A495,sessions.csv!$D$2:$D$10135,C495,sessions.csv!$E$2:$E$10135,D495)</f>
        <v>19</v>
      </c>
      <c r="F495" s="2">
        <f>COUNTIFS(sessions.csv!$A$2:$A$10135,A495,sessions.csv!$D$2:$D$10135,C495,sessions.csv!$E$2:$E$10135,D495,sessions.csv!$N$2:$N$10135,"RELIABLE")</f>
        <v>18</v>
      </c>
      <c r="G495" s="3">
        <f>SUMIFS(sessions.csv!$H$2:$H$10135,sessions.csv!$A$2:$A$10135,A495,sessions.csv!$D$2:$D$10135,C495,sessions.csv!$E$2:$E$10135,D495)/60000</f>
        <v>591.47730000000001</v>
      </c>
      <c r="H495" s="3">
        <f>IF(E495=0,"",AVERAGEIFS(sessions.csv!$J$2:$J$10135,sessions.csv!$A$2:$A$10135,A495,sessions.csv!$D$2:$D$10135,C495,sessions.csv!$E$2:$E$10135,D495)/1000)</f>
        <v>10.364842105263158</v>
      </c>
      <c r="I495" s="3">
        <f>IF(F495=0,"",AVERAGEIFS(sessions.csv!$O$2:$O$10135,sessions.csv!$A$2:$A$10135,A495,sessions.csv!$D$2:$D$10135,C495,sessions.csv!$E$2:$E$10135,D495,sessions.csv!$N$2:$N$10135,"RELIABLE"))</f>
        <v>47.075000000000003</v>
      </c>
      <c r="J495" s="3">
        <f>IF(F495=0,"",AVERAGEIFS(sessions.csv!$L$2:$L$10135,sessions.csv!$A$2:$A$10135,A495,sessions.csv!$D$2:$D$10135,C495,sessions.csv!$E$2:$E$10135,D495,sessions.csv!$N$2:$N$10135,"RELIABLE"))</f>
        <v>68.958333333333329</v>
      </c>
    </row>
    <row r="496" spans="1:10" ht="16" customHeight="1" x14ac:dyDescent="0.2">
      <c r="A496" s="2" t="s">
        <v>59</v>
      </c>
      <c r="B496" s="2" t="str">
        <f>INDEX(study_periods.csv!$B$2:$B$51,MATCH(A496,study_periods.csv!$A$2:$A$51,0))</f>
        <v>CONTROL</v>
      </c>
      <c r="C496" s="2">
        <v>1</v>
      </c>
      <c r="D496" s="2">
        <v>5</v>
      </c>
      <c r="E496" s="2">
        <f>COUNTIFS(sessions.csv!$A$2:$A$10135,A496,sessions.csv!$D$2:$D$10135,C496,sessions.csv!$E$2:$E$10135,D496)</f>
        <v>20</v>
      </c>
      <c r="F496" s="2">
        <f>COUNTIFS(sessions.csv!$A$2:$A$10135,A496,sessions.csv!$D$2:$D$10135,C496,sessions.csv!$E$2:$E$10135,D496,sessions.csv!$N$2:$N$10135,"RELIABLE")</f>
        <v>15</v>
      </c>
      <c r="G496" s="3">
        <f>SUMIFS(sessions.csv!$H$2:$H$10135,sessions.csv!$A$2:$A$10135,A496,sessions.csv!$D$2:$D$10135,C496,sessions.csv!$E$2:$E$10135,D496)/60000</f>
        <v>616.03819999999996</v>
      </c>
      <c r="H496" s="3">
        <f>IF(E496=0,"",AVERAGEIFS(sessions.csv!$J$2:$J$10135,sessions.csv!$A$2:$A$10135,A496,sessions.csv!$D$2:$D$10135,C496,sessions.csv!$E$2:$E$10135,D496)/1000)</f>
        <v>10.267149999999999</v>
      </c>
      <c r="I496" s="3">
        <f>IF(F496=0,"",AVERAGEIFS(sessions.csv!$O$2:$O$10135,sessions.csv!$A$2:$A$10135,A496,sessions.csv!$D$2:$D$10135,C496,sessions.csv!$E$2:$E$10135,D496,sessions.csv!$N$2:$N$10135,"RELIABLE"))</f>
        <v>49.409333333333343</v>
      </c>
      <c r="J496" s="3">
        <f>IF(F496=0,"",AVERAGEIFS(sessions.csv!$L$2:$L$10135,sessions.csv!$A$2:$A$10135,A496,sessions.csv!$D$2:$D$10135,C496,sessions.csv!$E$2:$E$10135,D496,sessions.csv!$N$2:$N$10135,"RELIABLE"))</f>
        <v>70.17</v>
      </c>
    </row>
    <row r="497" spans="1:10" ht="16" customHeight="1" x14ac:dyDescent="0.2">
      <c r="A497" s="2" t="s">
        <v>59</v>
      </c>
      <c r="B497" s="2" t="str">
        <f>INDEX(study_periods.csv!$B$2:$B$51,MATCH(A497,study_periods.csv!$A$2:$A$51,0))</f>
        <v>CONTROL</v>
      </c>
      <c r="C497" s="2">
        <v>1</v>
      </c>
      <c r="D497" s="2">
        <v>6</v>
      </c>
      <c r="E497" s="2">
        <f>COUNTIFS(sessions.csv!$A$2:$A$10135,A497,sessions.csv!$D$2:$D$10135,C497,sessions.csv!$E$2:$E$10135,D497)</f>
        <v>25</v>
      </c>
      <c r="F497" s="2">
        <f>COUNTIFS(sessions.csv!$A$2:$A$10135,A497,sessions.csv!$D$2:$D$10135,C497,sessions.csv!$E$2:$E$10135,D497,sessions.csv!$N$2:$N$10135,"RELIABLE")</f>
        <v>25</v>
      </c>
      <c r="G497" s="3">
        <f>SUMIFS(sessions.csv!$H$2:$H$10135,sessions.csv!$A$2:$A$10135,A497,sessions.csv!$D$2:$D$10135,C497,sessions.csv!$E$2:$E$10135,D497)/60000</f>
        <v>893.79798333333338</v>
      </c>
      <c r="H497" s="3">
        <f>IF(E497=0,"",AVERAGEIFS(sessions.csv!$J$2:$J$10135,sessions.csv!$A$2:$A$10135,A497,sessions.csv!$D$2:$D$10135,C497,sessions.csv!$E$2:$E$10135,D497)/1000)</f>
        <v>10.398999999999999</v>
      </c>
      <c r="I497" s="3">
        <f>IF(F497=0,"",AVERAGEIFS(sessions.csv!$O$2:$O$10135,sessions.csv!$A$2:$A$10135,A497,sessions.csv!$D$2:$D$10135,C497,sessions.csv!$E$2:$E$10135,D497,sessions.csv!$N$2:$N$10135,"RELIABLE"))</f>
        <v>49.489600000000003</v>
      </c>
      <c r="J497" s="3">
        <f>IF(F497=0,"",AVERAGEIFS(sessions.csv!$L$2:$L$10135,sessions.csv!$A$2:$A$10135,A497,sessions.csv!$D$2:$D$10135,C497,sessions.csv!$E$2:$E$10135,D497,sessions.csv!$N$2:$N$10135,"RELIABLE"))</f>
        <v>73.478400000000008</v>
      </c>
    </row>
    <row r="498" spans="1:10" ht="16" customHeight="1" x14ac:dyDescent="0.2">
      <c r="A498" s="2" t="s">
        <v>59</v>
      </c>
      <c r="B498" s="2" t="str">
        <f>INDEX(study_periods.csv!$B$2:$B$51,MATCH(A498,study_periods.csv!$A$2:$A$51,0))</f>
        <v>CONTROL</v>
      </c>
      <c r="C498" s="2">
        <v>1</v>
      </c>
      <c r="D498" s="2">
        <v>7</v>
      </c>
      <c r="E498" s="2">
        <f>COUNTIFS(sessions.csv!$A$2:$A$10135,A498,sessions.csv!$D$2:$D$10135,C498,sessions.csv!$E$2:$E$10135,D498)</f>
        <v>26</v>
      </c>
      <c r="F498" s="2">
        <f>COUNTIFS(sessions.csv!$A$2:$A$10135,A498,sessions.csv!$D$2:$D$10135,C498,sessions.csv!$E$2:$E$10135,D498,sessions.csv!$N$2:$N$10135,"RELIABLE")</f>
        <v>22</v>
      </c>
      <c r="G498" s="3">
        <f>SUMIFS(sessions.csv!$H$2:$H$10135,sessions.csv!$A$2:$A$10135,A498,sessions.csv!$D$2:$D$10135,C498,sessions.csv!$E$2:$E$10135,D498)/60000</f>
        <v>955.59058333333337</v>
      </c>
      <c r="H498" s="3">
        <f>IF(E498=0,"",AVERAGEIFS(sessions.csv!$J$2:$J$10135,sessions.csv!$A$2:$A$10135,A498,sessions.csv!$D$2:$D$10135,C498,sessions.csv!$E$2:$E$10135,D498)/1000)</f>
        <v>10.716423076923077</v>
      </c>
      <c r="I498" s="3">
        <f>IF(F498=0,"",AVERAGEIFS(sessions.csv!$O$2:$O$10135,sessions.csv!$A$2:$A$10135,A498,sessions.csv!$D$2:$D$10135,C498,sessions.csv!$E$2:$E$10135,D498,sessions.csv!$N$2:$N$10135,"RELIABLE"))</f>
        <v>48.37045454545455</v>
      </c>
      <c r="J498" s="3">
        <f>IF(F498=0,"",AVERAGEIFS(sessions.csv!$L$2:$L$10135,sessions.csv!$A$2:$A$10135,A498,sessions.csv!$D$2:$D$10135,C498,sessions.csv!$E$2:$E$10135,D498,sessions.csv!$N$2:$N$10135,"RELIABLE"))</f>
        <v>74.069090909090903</v>
      </c>
    </row>
    <row r="499" spans="1:10" ht="16" customHeight="1" x14ac:dyDescent="0.2">
      <c r="A499" s="2" t="s">
        <v>59</v>
      </c>
      <c r="B499" s="2" t="str">
        <f>INDEX(study_periods.csv!$B$2:$B$51,MATCH(A499,study_periods.csv!$A$2:$A$51,0))</f>
        <v>CONTROL</v>
      </c>
      <c r="C499" s="2">
        <v>2</v>
      </c>
      <c r="D499" s="2">
        <v>1</v>
      </c>
      <c r="E499" s="2">
        <f>COUNTIFS(sessions.csv!$A$2:$A$10135,A499,sessions.csv!$D$2:$D$10135,C499,sessions.csv!$E$2:$E$10135,D499)</f>
        <v>20</v>
      </c>
      <c r="F499" s="2">
        <f>COUNTIFS(sessions.csv!$A$2:$A$10135,A499,sessions.csv!$D$2:$D$10135,C499,sessions.csv!$E$2:$E$10135,D499,sessions.csv!$N$2:$N$10135,"RELIABLE")</f>
        <v>18</v>
      </c>
      <c r="G499" s="3">
        <f>SUMIFS(sessions.csv!$H$2:$H$10135,sessions.csv!$A$2:$A$10135,A499,sessions.csv!$D$2:$D$10135,C499,sessions.csv!$E$2:$E$10135,D499)/60000</f>
        <v>626.84064999999998</v>
      </c>
      <c r="H499" s="3">
        <f>IF(E499=0,"",AVERAGEIFS(sessions.csv!$J$2:$J$10135,sessions.csv!$A$2:$A$10135,A499,sessions.csv!$D$2:$D$10135,C499,sessions.csv!$E$2:$E$10135,D499)/1000)</f>
        <v>10.5786</v>
      </c>
      <c r="I499" s="3">
        <f>IF(F499=0,"",AVERAGEIFS(sessions.csv!$O$2:$O$10135,sessions.csv!$A$2:$A$10135,A499,sessions.csv!$D$2:$D$10135,C499,sessions.csv!$E$2:$E$10135,D499,sessions.csv!$N$2:$N$10135,"RELIABLE"))</f>
        <v>49.733333333333334</v>
      </c>
      <c r="J499" s="3">
        <f>IF(F499=0,"",AVERAGEIFS(sessions.csv!$L$2:$L$10135,sessions.csv!$A$2:$A$10135,A499,sessions.csv!$D$2:$D$10135,C499,sessions.csv!$E$2:$E$10135,D499,sessions.csv!$N$2:$N$10135,"RELIABLE"))</f>
        <v>71.27</v>
      </c>
    </row>
    <row r="500" spans="1:10" ht="16" customHeight="1" x14ac:dyDescent="0.2">
      <c r="A500" s="2" t="s">
        <v>59</v>
      </c>
      <c r="B500" s="2" t="str">
        <f>INDEX(study_periods.csv!$B$2:$B$51,MATCH(A500,study_periods.csv!$A$2:$A$51,0))</f>
        <v>CONTROL</v>
      </c>
      <c r="C500" s="2">
        <v>2</v>
      </c>
      <c r="D500" s="2">
        <v>2</v>
      </c>
      <c r="E500" s="2">
        <f>COUNTIFS(sessions.csv!$A$2:$A$10135,A500,sessions.csv!$D$2:$D$10135,C500,sessions.csv!$E$2:$E$10135,D500)</f>
        <v>21</v>
      </c>
      <c r="F500" s="2">
        <f>COUNTIFS(sessions.csv!$A$2:$A$10135,A500,sessions.csv!$D$2:$D$10135,C500,sessions.csv!$E$2:$E$10135,D500,sessions.csv!$N$2:$N$10135,"RELIABLE")</f>
        <v>21</v>
      </c>
      <c r="G500" s="3">
        <f>SUMIFS(sessions.csv!$H$2:$H$10135,sessions.csv!$A$2:$A$10135,A500,sessions.csv!$D$2:$D$10135,C500,sessions.csv!$E$2:$E$10135,D500)/60000</f>
        <v>671.42285000000004</v>
      </c>
      <c r="H500" s="3">
        <f>IF(E500=0,"",AVERAGEIFS(sessions.csv!$J$2:$J$10135,sessions.csv!$A$2:$A$10135,A500,sessions.csv!$D$2:$D$10135,C500,sessions.csv!$E$2:$E$10135,D500)/1000)</f>
        <v>10.292095238095239</v>
      </c>
      <c r="I500" s="3">
        <f>IF(F500=0,"",AVERAGEIFS(sessions.csv!$O$2:$O$10135,sessions.csv!$A$2:$A$10135,A500,sessions.csv!$D$2:$D$10135,C500,sessions.csv!$E$2:$E$10135,D500,sessions.csv!$N$2:$N$10135,"RELIABLE"))</f>
        <v>46.229523809523805</v>
      </c>
      <c r="J500" s="3">
        <f>IF(F500=0,"",AVERAGEIFS(sessions.csv!$L$2:$L$10135,sessions.csv!$A$2:$A$10135,A500,sessions.csv!$D$2:$D$10135,C500,sessions.csv!$E$2:$E$10135,D500,sessions.csv!$N$2:$N$10135,"RELIABLE"))</f>
        <v>69.496190476190478</v>
      </c>
    </row>
    <row r="501" spans="1:10" ht="16" customHeight="1" x14ac:dyDescent="0.2">
      <c r="A501" s="2" t="s">
        <v>59</v>
      </c>
      <c r="B501" s="2" t="str">
        <f>INDEX(study_periods.csv!$B$2:$B$51,MATCH(A501,study_periods.csv!$A$2:$A$51,0))</f>
        <v>CONTROL</v>
      </c>
      <c r="C501" s="2">
        <v>2</v>
      </c>
      <c r="D501" s="2">
        <v>3</v>
      </c>
      <c r="E501" s="2">
        <f>COUNTIFS(sessions.csv!$A$2:$A$10135,A501,sessions.csv!$D$2:$D$10135,C501,sessions.csv!$E$2:$E$10135,D501)</f>
        <v>22</v>
      </c>
      <c r="F501" s="2">
        <f>COUNTIFS(sessions.csv!$A$2:$A$10135,A501,sessions.csv!$D$2:$D$10135,C501,sessions.csv!$E$2:$E$10135,D501,sessions.csv!$N$2:$N$10135,"RELIABLE")</f>
        <v>20</v>
      </c>
      <c r="G501" s="3">
        <f>SUMIFS(sessions.csv!$H$2:$H$10135,sessions.csv!$A$2:$A$10135,A501,sessions.csv!$D$2:$D$10135,C501,sessions.csv!$E$2:$E$10135,D501)/60000</f>
        <v>648.35518333333334</v>
      </c>
      <c r="H501" s="3">
        <f>IF(E501=0,"",AVERAGEIFS(sessions.csv!$J$2:$J$10135,sessions.csv!$A$2:$A$10135,A501,sessions.csv!$D$2:$D$10135,C501,sessions.csv!$E$2:$E$10135,D501)/1000)</f>
        <v>10.048272727272728</v>
      </c>
      <c r="I501" s="3">
        <f>IF(F501=0,"",AVERAGEIFS(sessions.csv!$O$2:$O$10135,sessions.csv!$A$2:$A$10135,A501,sessions.csv!$D$2:$D$10135,C501,sessions.csv!$E$2:$E$10135,D501,sessions.csv!$N$2:$N$10135,"RELIABLE"))</f>
        <v>46.895000000000003</v>
      </c>
      <c r="J501" s="3">
        <f>IF(F501=0,"",AVERAGEIFS(sessions.csv!$L$2:$L$10135,sessions.csv!$A$2:$A$10135,A501,sessions.csv!$D$2:$D$10135,C501,sessions.csv!$E$2:$E$10135,D501,sessions.csv!$N$2:$N$10135,"RELIABLE"))</f>
        <v>68.412499999999994</v>
      </c>
    </row>
    <row r="502" spans="1:10" ht="16" customHeight="1" x14ac:dyDescent="0.2">
      <c r="A502" s="2" t="s">
        <v>59</v>
      </c>
      <c r="B502" s="2" t="str">
        <f>INDEX(study_periods.csv!$B$2:$B$51,MATCH(A502,study_periods.csv!$A$2:$A$51,0))</f>
        <v>CONTROL</v>
      </c>
      <c r="C502" s="2">
        <v>2</v>
      </c>
      <c r="D502" s="2">
        <v>4</v>
      </c>
      <c r="E502" s="2">
        <f>COUNTIFS(sessions.csv!$A$2:$A$10135,A502,sessions.csv!$D$2:$D$10135,C502,sessions.csv!$E$2:$E$10135,D502)</f>
        <v>19</v>
      </c>
      <c r="F502" s="2">
        <f>COUNTIFS(sessions.csv!$A$2:$A$10135,A502,sessions.csv!$D$2:$D$10135,C502,sessions.csv!$E$2:$E$10135,D502,sessions.csv!$N$2:$N$10135,"RELIABLE")</f>
        <v>19</v>
      </c>
      <c r="G502" s="3">
        <f>SUMIFS(sessions.csv!$H$2:$H$10135,sessions.csv!$A$2:$A$10135,A502,sessions.csv!$D$2:$D$10135,C502,sessions.csv!$E$2:$E$10135,D502)/60000</f>
        <v>622.17446666666672</v>
      </c>
      <c r="H502" s="3">
        <f>IF(E502=0,"",AVERAGEIFS(sessions.csv!$J$2:$J$10135,sessions.csv!$A$2:$A$10135,A502,sessions.csv!$D$2:$D$10135,C502,sessions.csv!$E$2:$E$10135,D502)/1000)</f>
        <v>10.251736842105263</v>
      </c>
      <c r="I502" s="3">
        <f>IF(F502=0,"",AVERAGEIFS(sessions.csv!$O$2:$O$10135,sessions.csv!$A$2:$A$10135,A502,sessions.csv!$D$2:$D$10135,C502,sessions.csv!$E$2:$E$10135,D502,sessions.csv!$N$2:$N$10135,"RELIABLE"))</f>
        <v>49.226315789473695</v>
      </c>
      <c r="J502" s="3">
        <f>IF(F502=0,"",AVERAGEIFS(sessions.csv!$L$2:$L$10135,sessions.csv!$A$2:$A$10135,A502,sessions.csv!$D$2:$D$10135,C502,sessions.csv!$E$2:$E$10135,D502,sessions.csv!$N$2:$N$10135,"RELIABLE"))</f>
        <v>71.24210526315791</v>
      </c>
    </row>
    <row r="503" spans="1:10" ht="16" customHeight="1" x14ac:dyDescent="0.2">
      <c r="A503" s="2" t="s">
        <v>59</v>
      </c>
      <c r="B503" s="2" t="str">
        <f>INDEX(study_periods.csv!$B$2:$B$51,MATCH(A503,study_periods.csv!$A$2:$A$51,0))</f>
        <v>CONTROL</v>
      </c>
      <c r="C503" s="2">
        <v>2</v>
      </c>
      <c r="D503" s="2">
        <v>5</v>
      </c>
      <c r="E503" s="2">
        <f>COUNTIFS(sessions.csv!$A$2:$A$10135,A503,sessions.csv!$D$2:$D$10135,C503,sessions.csv!$E$2:$E$10135,D503)</f>
        <v>20</v>
      </c>
      <c r="F503" s="2">
        <f>COUNTIFS(sessions.csv!$A$2:$A$10135,A503,sessions.csv!$D$2:$D$10135,C503,sessions.csv!$E$2:$E$10135,D503,sessions.csv!$N$2:$N$10135,"RELIABLE")</f>
        <v>17</v>
      </c>
      <c r="G503" s="3">
        <f>SUMIFS(sessions.csv!$H$2:$H$10135,sessions.csv!$A$2:$A$10135,A503,sessions.csv!$D$2:$D$10135,C503,sessions.csv!$E$2:$E$10135,D503)/60000</f>
        <v>636.90176666666662</v>
      </c>
      <c r="H503" s="3">
        <f>IF(E503=0,"",AVERAGEIFS(sessions.csv!$J$2:$J$10135,sessions.csv!$A$2:$A$10135,A503,sessions.csv!$D$2:$D$10135,C503,sessions.csv!$E$2:$E$10135,D503)/1000)</f>
        <v>10.62345</v>
      </c>
      <c r="I503" s="3">
        <f>IF(F503=0,"",AVERAGEIFS(sessions.csv!$O$2:$O$10135,sessions.csv!$A$2:$A$10135,A503,sessions.csv!$D$2:$D$10135,C503,sessions.csv!$E$2:$E$10135,D503,sessions.csv!$N$2:$N$10135,"RELIABLE"))</f>
        <v>49.235882352941175</v>
      </c>
      <c r="J503" s="3">
        <f>IF(F503=0,"",AVERAGEIFS(sessions.csv!$L$2:$L$10135,sessions.csv!$A$2:$A$10135,A503,sessions.csv!$D$2:$D$10135,C503,sessions.csv!$E$2:$E$10135,D503,sessions.csv!$N$2:$N$10135,"RELIABLE"))</f>
        <v>70.572941176470579</v>
      </c>
    </row>
    <row r="504" spans="1:10" ht="16" customHeight="1" x14ac:dyDescent="0.2">
      <c r="A504" s="2" t="s">
        <v>59</v>
      </c>
      <c r="B504" s="2" t="str">
        <f>INDEX(study_periods.csv!$B$2:$B$51,MATCH(A504,study_periods.csv!$A$2:$A$51,0))</f>
        <v>CONTROL</v>
      </c>
      <c r="C504" s="2">
        <v>2</v>
      </c>
      <c r="D504" s="2">
        <v>6</v>
      </c>
      <c r="E504" s="2">
        <f>COUNTIFS(sessions.csv!$A$2:$A$10135,A504,sessions.csv!$D$2:$D$10135,C504,sessions.csv!$E$2:$E$10135,D504)</f>
        <v>25</v>
      </c>
      <c r="F504" s="2">
        <f>COUNTIFS(sessions.csv!$A$2:$A$10135,A504,sessions.csv!$D$2:$D$10135,C504,sessions.csv!$E$2:$E$10135,D504,sessions.csv!$N$2:$N$10135,"RELIABLE")</f>
        <v>22</v>
      </c>
      <c r="G504" s="3">
        <f>SUMIFS(sessions.csv!$H$2:$H$10135,sessions.csv!$A$2:$A$10135,A504,sessions.csv!$D$2:$D$10135,C504,sessions.csv!$E$2:$E$10135,D504)/60000</f>
        <v>874.2054333333333</v>
      </c>
      <c r="H504" s="3">
        <f>IF(E504=0,"",AVERAGEIFS(sessions.csv!$J$2:$J$10135,sessions.csv!$A$2:$A$10135,A504,sessions.csv!$D$2:$D$10135,C504,sessions.csv!$E$2:$E$10135,D504)/1000)</f>
        <v>10.48124</v>
      </c>
      <c r="I504" s="3">
        <f>IF(F504=0,"",AVERAGEIFS(sessions.csv!$O$2:$O$10135,sessions.csv!$A$2:$A$10135,A504,sessions.csv!$D$2:$D$10135,C504,sessions.csv!$E$2:$E$10135,D504,sessions.csv!$N$2:$N$10135,"RELIABLE"))</f>
        <v>48.879090909090905</v>
      </c>
      <c r="J504" s="3">
        <f>IF(F504=0,"",AVERAGEIFS(sessions.csv!$L$2:$L$10135,sessions.csv!$A$2:$A$10135,A504,sessions.csv!$D$2:$D$10135,C504,sessions.csv!$E$2:$E$10135,D504,sessions.csv!$N$2:$N$10135,"RELIABLE"))</f>
        <v>72.641818181818181</v>
      </c>
    </row>
    <row r="505" spans="1:10" ht="16" customHeight="1" x14ac:dyDescent="0.2">
      <c r="A505" s="2" t="s">
        <v>59</v>
      </c>
      <c r="B505" s="2" t="str">
        <f>INDEX(study_periods.csv!$B$2:$B$51,MATCH(A505,study_periods.csv!$A$2:$A$51,0))</f>
        <v>CONTROL</v>
      </c>
      <c r="C505" s="2">
        <v>2</v>
      </c>
      <c r="D505" s="2">
        <v>7</v>
      </c>
      <c r="E505" s="2">
        <f>COUNTIFS(sessions.csv!$A$2:$A$10135,A505,sessions.csv!$D$2:$D$10135,C505,sessions.csv!$E$2:$E$10135,D505)</f>
        <v>26</v>
      </c>
      <c r="F505" s="2">
        <f>COUNTIFS(sessions.csv!$A$2:$A$10135,A505,sessions.csv!$D$2:$D$10135,C505,sessions.csv!$E$2:$E$10135,D505,sessions.csv!$N$2:$N$10135,"RELIABLE")</f>
        <v>22</v>
      </c>
      <c r="G505" s="3">
        <f>SUMIFS(sessions.csv!$H$2:$H$10135,sessions.csv!$A$2:$A$10135,A505,sessions.csv!$D$2:$D$10135,C505,sessions.csv!$E$2:$E$10135,D505)/60000</f>
        <v>891.14390000000003</v>
      </c>
      <c r="H505" s="3">
        <f>IF(E505=0,"",AVERAGEIFS(sessions.csv!$J$2:$J$10135,sessions.csv!$A$2:$A$10135,A505,sessions.csv!$D$2:$D$10135,C505,sessions.csv!$E$2:$E$10135,D505)/1000)</f>
        <v>10.26923076923077</v>
      </c>
      <c r="I505" s="3">
        <f>IF(F505=0,"",AVERAGEIFS(sessions.csv!$O$2:$O$10135,sessions.csv!$A$2:$A$10135,A505,sessions.csv!$D$2:$D$10135,C505,sessions.csv!$E$2:$E$10135,D505,sessions.csv!$N$2:$N$10135,"RELIABLE"))</f>
        <v>47.964999999999989</v>
      </c>
      <c r="J505" s="3">
        <f>IF(F505=0,"",AVERAGEIFS(sessions.csv!$L$2:$L$10135,sessions.csv!$A$2:$A$10135,A505,sessions.csv!$D$2:$D$10135,C505,sessions.csv!$E$2:$E$10135,D505,sessions.csv!$N$2:$N$10135,"RELIABLE"))</f>
        <v>71.538636363636371</v>
      </c>
    </row>
    <row r="506" spans="1:10" ht="32" customHeight="1" x14ac:dyDescent="0.2">
      <c r="A506" s="2" t="s">
        <v>61</v>
      </c>
      <c r="B506" s="2" t="str">
        <f>INDEX(study_periods.csv!$B$2:$B$51,MATCH(A506,study_periods.csv!$A$2:$A$51,0))</f>
        <v>INTERVENTION</v>
      </c>
      <c r="C506" s="2">
        <v>1</v>
      </c>
      <c r="D506" s="2">
        <v>1</v>
      </c>
      <c r="E506" s="2">
        <f>COUNTIFS(sessions.csv!$A$2:$A$10135,A506,sessions.csv!$D$2:$D$10135,C506,sessions.csv!$E$2:$E$10135,D506)</f>
        <v>21</v>
      </c>
      <c r="F506" s="2">
        <f>COUNTIFS(sessions.csv!$A$2:$A$10135,A506,sessions.csv!$D$2:$D$10135,C506,sessions.csv!$E$2:$E$10135,D506,sessions.csv!$N$2:$N$10135,"RELIABLE")</f>
        <v>18</v>
      </c>
      <c r="G506" s="3">
        <f>SUMIFS(sessions.csv!$H$2:$H$10135,sessions.csv!$A$2:$A$10135,A506,sessions.csv!$D$2:$D$10135,C506,sessions.csv!$E$2:$E$10135,D506)/60000</f>
        <v>657.66758333333337</v>
      </c>
      <c r="H506" s="3">
        <f>IF(E506=0,"",AVERAGEIFS(sessions.csv!$J$2:$J$10135,sessions.csv!$A$2:$A$10135,A506,sessions.csv!$D$2:$D$10135,C506,sessions.csv!$E$2:$E$10135,D506)/1000)</f>
        <v>10.404333333333334</v>
      </c>
      <c r="I506" s="3">
        <f>IF(F506=0,"",AVERAGEIFS(sessions.csv!$O$2:$O$10135,sessions.csv!$A$2:$A$10135,A506,sessions.csv!$D$2:$D$10135,C506,sessions.csv!$E$2:$E$10135,D506,sessions.csv!$N$2:$N$10135,"RELIABLE"))</f>
        <v>47.998333333333328</v>
      </c>
      <c r="J506" s="3">
        <f>IF(F506=0,"",AVERAGEIFS(sessions.csv!$L$2:$L$10135,sessions.csv!$A$2:$A$10135,A506,sessions.csv!$D$2:$D$10135,C506,sessions.csv!$E$2:$E$10135,D506,sessions.csv!$N$2:$N$10135,"RELIABLE"))</f>
        <v>69.180555555555557</v>
      </c>
    </row>
    <row r="507" spans="1:10" ht="32" customHeight="1" x14ac:dyDescent="0.2">
      <c r="A507" s="2" t="s">
        <v>61</v>
      </c>
      <c r="B507" s="2" t="str">
        <f>INDEX(study_periods.csv!$B$2:$B$51,MATCH(A507,study_periods.csv!$A$2:$A$51,0))</f>
        <v>INTERVENTION</v>
      </c>
      <c r="C507" s="2">
        <v>1</v>
      </c>
      <c r="D507" s="2">
        <v>2</v>
      </c>
      <c r="E507" s="2">
        <f>COUNTIFS(sessions.csv!$A$2:$A$10135,A507,sessions.csv!$D$2:$D$10135,C507,sessions.csv!$E$2:$E$10135,D507)</f>
        <v>22</v>
      </c>
      <c r="F507" s="2">
        <f>COUNTIFS(sessions.csv!$A$2:$A$10135,A507,sessions.csv!$D$2:$D$10135,C507,sessions.csv!$E$2:$E$10135,D507,sessions.csv!$N$2:$N$10135,"RELIABLE")</f>
        <v>21</v>
      </c>
      <c r="G507" s="3">
        <f>SUMIFS(sessions.csv!$H$2:$H$10135,sessions.csv!$A$2:$A$10135,A507,sessions.csv!$D$2:$D$10135,C507,sessions.csv!$E$2:$E$10135,D507)/60000</f>
        <v>691.10766666666666</v>
      </c>
      <c r="H507" s="3">
        <f>IF(E507=0,"",AVERAGEIFS(sessions.csv!$J$2:$J$10135,sessions.csv!$A$2:$A$10135,A507,sessions.csv!$D$2:$D$10135,C507,sessions.csv!$E$2:$E$10135,D507)/1000)</f>
        <v>10.419772727272727</v>
      </c>
      <c r="I507" s="3">
        <f>IF(F507=0,"",AVERAGEIFS(sessions.csv!$O$2:$O$10135,sessions.csv!$A$2:$A$10135,A507,sessions.csv!$D$2:$D$10135,C507,sessions.csv!$E$2:$E$10135,D507,sessions.csv!$N$2:$N$10135,"RELIABLE"))</f>
        <v>47.346666666666671</v>
      </c>
      <c r="J507" s="3">
        <f>IF(F507=0,"",AVERAGEIFS(sessions.csv!$L$2:$L$10135,sessions.csv!$A$2:$A$10135,A507,sessions.csv!$D$2:$D$10135,C507,sessions.csv!$E$2:$E$10135,D507,sessions.csv!$N$2:$N$10135,"RELIABLE"))</f>
        <v>70.101904761904763</v>
      </c>
    </row>
    <row r="508" spans="1:10" ht="32" customHeight="1" x14ac:dyDescent="0.2">
      <c r="A508" s="2" t="s">
        <v>61</v>
      </c>
      <c r="B508" s="2" t="str">
        <f>INDEX(study_periods.csv!$B$2:$B$51,MATCH(A508,study_periods.csv!$A$2:$A$51,0))</f>
        <v>INTERVENTION</v>
      </c>
      <c r="C508" s="2">
        <v>1</v>
      </c>
      <c r="D508" s="2">
        <v>3</v>
      </c>
      <c r="E508" s="2">
        <f>COUNTIFS(sessions.csv!$A$2:$A$10135,A508,sessions.csv!$D$2:$D$10135,C508,sessions.csv!$E$2:$E$10135,D508)</f>
        <v>23</v>
      </c>
      <c r="F508" s="2">
        <f>COUNTIFS(sessions.csv!$A$2:$A$10135,A508,sessions.csv!$D$2:$D$10135,C508,sessions.csv!$E$2:$E$10135,D508,sessions.csv!$N$2:$N$10135,"RELIABLE")</f>
        <v>19</v>
      </c>
      <c r="G508" s="3">
        <f>SUMIFS(sessions.csv!$H$2:$H$10135,sessions.csv!$A$2:$A$10135,A508,sessions.csv!$D$2:$D$10135,C508,sessions.csv!$E$2:$E$10135,D508)/60000</f>
        <v>679.69966666666664</v>
      </c>
      <c r="H508" s="3">
        <f>IF(E508=0,"",AVERAGEIFS(sessions.csv!$J$2:$J$10135,sessions.csv!$A$2:$A$10135,A508,sessions.csv!$D$2:$D$10135,C508,sessions.csv!$E$2:$E$10135,D508)/1000)</f>
        <v>10.105217391304349</v>
      </c>
      <c r="I508" s="3">
        <f>IF(F508=0,"",AVERAGEIFS(sessions.csv!$O$2:$O$10135,sessions.csv!$A$2:$A$10135,A508,sessions.csv!$D$2:$D$10135,C508,sessions.csv!$E$2:$E$10135,D508,sessions.csv!$N$2:$N$10135,"RELIABLE"))</f>
        <v>48.331578947368421</v>
      </c>
      <c r="J508" s="3">
        <f>IF(F508=0,"",AVERAGEIFS(sessions.csv!$L$2:$L$10135,sessions.csv!$A$2:$A$10135,A508,sessions.csv!$D$2:$D$10135,C508,sessions.csv!$E$2:$E$10135,D508,sessions.csv!$N$2:$N$10135,"RELIABLE"))</f>
        <v>68.642631578947359</v>
      </c>
    </row>
    <row r="509" spans="1:10" ht="32" customHeight="1" x14ac:dyDescent="0.2">
      <c r="A509" s="2" t="s">
        <v>61</v>
      </c>
      <c r="B509" s="2" t="str">
        <f>INDEX(study_periods.csv!$B$2:$B$51,MATCH(A509,study_periods.csv!$A$2:$A$51,0))</f>
        <v>INTERVENTION</v>
      </c>
      <c r="C509" s="2">
        <v>1</v>
      </c>
      <c r="D509" s="2">
        <v>4</v>
      </c>
      <c r="E509" s="2">
        <f>COUNTIFS(sessions.csv!$A$2:$A$10135,A509,sessions.csv!$D$2:$D$10135,C509,sessions.csv!$E$2:$E$10135,D509)</f>
        <v>20</v>
      </c>
      <c r="F509" s="2">
        <f>COUNTIFS(sessions.csv!$A$2:$A$10135,A509,sessions.csv!$D$2:$D$10135,C509,sessions.csv!$E$2:$E$10135,D509,sessions.csv!$N$2:$N$10135,"RELIABLE")</f>
        <v>15</v>
      </c>
      <c r="G509" s="3">
        <f>SUMIFS(sessions.csv!$H$2:$H$10135,sessions.csv!$A$2:$A$10135,A509,sessions.csv!$D$2:$D$10135,C509,sessions.csv!$E$2:$E$10135,D509)/60000</f>
        <v>630.63075000000003</v>
      </c>
      <c r="H509" s="3">
        <f>IF(E509=0,"",AVERAGEIFS(sessions.csv!$J$2:$J$10135,sessions.csv!$A$2:$A$10135,A509,sessions.csv!$D$2:$D$10135,C509,sessions.csv!$E$2:$E$10135,D509)/1000)</f>
        <v>10.297799999999999</v>
      </c>
      <c r="I509" s="3">
        <f>IF(F509=0,"",AVERAGEIFS(sessions.csv!$O$2:$O$10135,sessions.csv!$A$2:$A$10135,A509,sessions.csv!$D$2:$D$10135,C509,sessions.csv!$E$2:$E$10135,D509,sessions.csv!$N$2:$N$10135,"RELIABLE"))</f>
        <v>49.083333333333336</v>
      </c>
      <c r="J509" s="3">
        <f>IF(F509=0,"",AVERAGEIFS(sessions.csv!$L$2:$L$10135,sessions.csv!$A$2:$A$10135,A509,sessions.csv!$D$2:$D$10135,C509,sessions.csv!$E$2:$E$10135,D509,sessions.csv!$N$2:$N$10135,"RELIABLE"))</f>
        <v>70.021333333333331</v>
      </c>
    </row>
    <row r="510" spans="1:10" ht="32" customHeight="1" x14ac:dyDescent="0.2">
      <c r="A510" s="2" t="s">
        <v>61</v>
      </c>
      <c r="B510" s="2" t="str">
        <f>INDEX(study_periods.csv!$B$2:$B$51,MATCH(A510,study_periods.csv!$A$2:$A$51,0))</f>
        <v>INTERVENTION</v>
      </c>
      <c r="C510" s="2">
        <v>1</v>
      </c>
      <c r="D510" s="2">
        <v>5</v>
      </c>
      <c r="E510" s="2">
        <f>COUNTIFS(sessions.csv!$A$2:$A$10135,A510,sessions.csv!$D$2:$D$10135,C510,sessions.csv!$E$2:$E$10135,D510)</f>
        <v>21</v>
      </c>
      <c r="F510" s="2">
        <f>COUNTIFS(sessions.csv!$A$2:$A$10135,A510,sessions.csv!$D$2:$D$10135,C510,sessions.csv!$E$2:$E$10135,D510,sessions.csv!$N$2:$N$10135,"RELIABLE")</f>
        <v>16</v>
      </c>
      <c r="G510" s="3">
        <f>SUMIFS(sessions.csv!$H$2:$H$10135,sessions.csv!$A$2:$A$10135,A510,sessions.csv!$D$2:$D$10135,C510,sessions.csv!$E$2:$E$10135,D510)/60000</f>
        <v>677.9076</v>
      </c>
      <c r="H510" s="3">
        <f>IF(E510=0,"",AVERAGEIFS(sessions.csv!$J$2:$J$10135,sessions.csv!$A$2:$A$10135,A510,sessions.csv!$D$2:$D$10135,C510,sessions.csv!$E$2:$E$10135,D510)/1000)</f>
        <v>10.330714285714286</v>
      </c>
      <c r="I510" s="3">
        <f>IF(F510=0,"",AVERAGEIFS(sessions.csv!$O$2:$O$10135,sessions.csv!$A$2:$A$10135,A510,sessions.csv!$D$2:$D$10135,C510,sessions.csv!$E$2:$E$10135,D510,sessions.csv!$N$2:$N$10135,"RELIABLE"))</f>
        <v>49.64875</v>
      </c>
      <c r="J510" s="3">
        <f>IF(F510=0,"",AVERAGEIFS(sessions.csv!$L$2:$L$10135,sessions.csv!$A$2:$A$10135,A510,sessions.csv!$D$2:$D$10135,C510,sessions.csv!$E$2:$E$10135,D510,sessions.csv!$N$2:$N$10135,"RELIABLE"))</f>
        <v>71.503749999999997</v>
      </c>
    </row>
    <row r="511" spans="1:10" ht="32" customHeight="1" x14ac:dyDescent="0.2">
      <c r="A511" s="2" t="s">
        <v>61</v>
      </c>
      <c r="B511" s="2" t="str">
        <f>INDEX(study_periods.csv!$B$2:$B$51,MATCH(A511,study_periods.csv!$A$2:$A$51,0))</f>
        <v>INTERVENTION</v>
      </c>
      <c r="C511" s="2">
        <v>1</v>
      </c>
      <c r="D511" s="2">
        <v>6</v>
      </c>
      <c r="E511" s="2">
        <f>COUNTIFS(sessions.csv!$A$2:$A$10135,A511,sessions.csv!$D$2:$D$10135,C511,sessions.csv!$E$2:$E$10135,D511)</f>
        <v>26</v>
      </c>
      <c r="F511" s="2">
        <f>COUNTIFS(sessions.csv!$A$2:$A$10135,A511,sessions.csv!$D$2:$D$10135,C511,sessions.csv!$E$2:$E$10135,D511,sessions.csv!$N$2:$N$10135,"RELIABLE")</f>
        <v>24</v>
      </c>
      <c r="G511" s="3">
        <f>SUMIFS(sessions.csv!$H$2:$H$10135,sessions.csv!$A$2:$A$10135,A511,sessions.csv!$D$2:$D$10135,C511,sessions.csv!$E$2:$E$10135,D511)/60000</f>
        <v>968.30358333333334</v>
      </c>
      <c r="H511" s="3">
        <f>IF(E511=0,"",AVERAGEIFS(sessions.csv!$J$2:$J$10135,sessions.csv!$A$2:$A$10135,A511,sessions.csv!$D$2:$D$10135,C511,sessions.csv!$E$2:$E$10135,D511)/1000)</f>
        <v>10.829192307692308</v>
      </c>
      <c r="I511" s="3">
        <f>IF(F511=0,"",AVERAGEIFS(sessions.csv!$O$2:$O$10135,sessions.csv!$A$2:$A$10135,A511,sessions.csv!$D$2:$D$10135,C511,sessions.csv!$E$2:$E$10135,D511,sessions.csv!$N$2:$N$10135,"RELIABLE"))</f>
        <v>49.157916666666658</v>
      </c>
      <c r="J511" s="3">
        <f>IF(F511=0,"",AVERAGEIFS(sessions.csv!$L$2:$L$10135,sessions.csv!$A$2:$A$10135,A511,sessions.csv!$D$2:$D$10135,C511,sessions.csv!$E$2:$E$10135,D511,sessions.csv!$N$2:$N$10135,"RELIABLE"))</f>
        <v>74.894583333333344</v>
      </c>
    </row>
    <row r="512" spans="1:10" ht="32" customHeight="1" x14ac:dyDescent="0.2">
      <c r="A512" s="2" t="s">
        <v>61</v>
      </c>
      <c r="B512" s="2" t="str">
        <f>INDEX(study_periods.csv!$B$2:$B$51,MATCH(A512,study_periods.csv!$A$2:$A$51,0))</f>
        <v>INTERVENTION</v>
      </c>
      <c r="C512" s="2">
        <v>1</v>
      </c>
      <c r="D512" s="2">
        <v>7</v>
      </c>
      <c r="E512" s="2">
        <f>COUNTIFS(sessions.csv!$A$2:$A$10135,A512,sessions.csv!$D$2:$D$10135,C512,sessions.csv!$E$2:$E$10135,D512)</f>
        <v>27</v>
      </c>
      <c r="F512" s="2">
        <f>COUNTIFS(sessions.csv!$A$2:$A$10135,A512,sessions.csv!$D$2:$D$10135,C512,sessions.csv!$E$2:$E$10135,D512,sessions.csv!$N$2:$N$10135,"RELIABLE")</f>
        <v>23</v>
      </c>
      <c r="G512" s="3">
        <f>SUMIFS(sessions.csv!$H$2:$H$10135,sessions.csv!$A$2:$A$10135,A512,sessions.csv!$D$2:$D$10135,C512,sessions.csv!$E$2:$E$10135,D512)/60000</f>
        <v>994.43565000000001</v>
      </c>
      <c r="H512" s="3">
        <f>IF(E512=0,"",AVERAGEIFS(sessions.csv!$J$2:$J$10135,sessions.csv!$A$2:$A$10135,A512,sessions.csv!$D$2:$D$10135,C512,sessions.csv!$E$2:$E$10135,D512)/1000)</f>
        <v>10.862370370370371</v>
      </c>
      <c r="I512" s="3">
        <f>IF(F512=0,"",AVERAGEIFS(sessions.csv!$O$2:$O$10135,sessions.csv!$A$2:$A$10135,A512,sessions.csv!$D$2:$D$10135,C512,sessions.csv!$E$2:$E$10135,D512,sessions.csv!$N$2:$N$10135,"RELIABLE"))</f>
        <v>50.153478260869555</v>
      </c>
      <c r="J512" s="3">
        <f>IF(F512=0,"",AVERAGEIFS(sessions.csv!$L$2:$L$10135,sessions.csv!$A$2:$A$10135,A512,sessions.csv!$D$2:$D$10135,C512,sessions.csv!$E$2:$E$10135,D512,sessions.csv!$N$2:$N$10135,"RELIABLE"))</f>
        <v>74.650869565217377</v>
      </c>
    </row>
    <row r="513" spans="1:10" ht="32" customHeight="1" x14ac:dyDescent="0.2">
      <c r="A513" s="2" t="s">
        <v>61</v>
      </c>
      <c r="B513" s="2" t="str">
        <f>INDEX(study_periods.csv!$B$2:$B$51,MATCH(A513,study_periods.csv!$A$2:$A$51,0))</f>
        <v>INTERVENTION</v>
      </c>
      <c r="C513" s="2">
        <v>2</v>
      </c>
      <c r="D513" s="2">
        <v>1</v>
      </c>
      <c r="E513" s="2">
        <f>COUNTIFS(sessions.csv!$A$2:$A$10135,A513,sessions.csv!$D$2:$D$10135,C513,sessions.csv!$E$2:$E$10135,D513)</f>
        <v>18</v>
      </c>
      <c r="F513" s="2">
        <f>COUNTIFS(sessions.csv!$A$2:$A$10135,A513,sessions.csv!$D$2:$D$10135,C513,sessions.csv!$E$2:$E$10135,D513,sessions.csv!$N$2:$N$10135,"RELIABLE")</f>
        <v>13</v>
      </c>
      <c r="G513" s="3">
        <f>SUMIFS(sessions.csv!$H$2:$H$10135,sessions.csv!$A$2:$A$10135,A513,sessions.csv!$D$2:$D$10135,C513,sessions.csv!$E$2:$E$10135,D513)/60000</f>
        <v>489.44105000000002</v>
      </c>
      <c r="H513" s="3">
        <f>IF(E513=0,"",AVERAGEIFS(sessions.csv!$J$2:$J$10135,sessions.csv!$A$2:$A$10135,A513,sessions.csv!$D$2:$D$10135,C513,sessions.csv!$E$2:$E$10135,D513)/1000)</f>
        <v>9.7262222222222228</v>
      </c>
      <c r="I513" s="3">
        <f>IF(F513=0,"",AVERAGEIFS(sessions.csv!$O$2:$O$10135,sessions.csv!$A$2:$A$10135,A513,sessions.csv!$D$2:$D$10135,C513,sessions.csv!$E$2:$E$10135,D513,sessions.csv!$N$2:$N$10135,"RELIABLE"))</f>
        <v>44.633076923076928</v>
      </c>
      <c r="J513" s="3">
        <f>IF(F513=0,"",AVERAGEIFS(sessions.csv!$L$2:$L$10135,sessions.csv!$A$2:$A$10135,A513,sessions.csv!$D$2:$D$10135,C513,sessions.csv!$E$2:$E$10135,D513,sessions.csv!$N$2:$N$10135,"RELIABLE"))</f>
        <v>65.86846153846156</v>
      </c>
    </row>
    <row r="514" spans="1:10" ht="32" customHeight="1" x14ac:dyDescent="0.2">
      <c r="A514" s="2" t="s">
        <v>61</v>
      </c>
      <c r="B514" s="2" t="str">
        <f>INDEX(study_periods.csv!$B$2:$B$51,MATCH(A514,study_periods.csv!$A$2:$A$51,0))</f>
        <v>INTERVENTION</v>
      </c>
      <c r="C514" s="2">
        <v>2</v>
      </c>
      <c r="D514" s="2">
        <v>2</v>
      </c>
      <c r="E514" s="2">
        <f>COUNTIFS(sessions.csv!$A$2:$A$10135,A514,sessions.csv!$D$2:$D$10135,C514,sessions.csv!$E$2:$E$10135,D514)</f>
        <v>19</v>
      </c>
      <c r="F514" s="2">
        <f>COUNTIFS(sessions.csv!$A$2:$A$10135,A514,sessions.csv!$D$2:$D$10135,C514,sessions.csv!$E$2:$E$10135,D514,sessions.csv!$N$2:$N$10135,"RELIABLE")</f>
        <v>16</v>
      </c>
      <c r="G514" s="3">
        <f>SUMIFS(sessions.csv!$H$2:$H$10135,sessions.csv!$A$2:$A$10135,A514,sessions.csv!$D$2:$D$10135,C514,sessions.csv!$E$2:$E$10135,D514)/60000</f>
        <v>510.38326666666666</v>
      </c>
      <c r="H514" s="3">
        <f>IF(E514=0,"",AVERAGEIFS(sessions.csv!$J$2:$J$10135,sessions.csv!$A$2:$A$10135,A514,sessions.csv!$D$2:$D$10135,C514,sessions.csv!$E$2:$E$10135,D514)/1000)</f>
        <v>9.7336315789473691</v>
      </c>
      <c r="I514" s="3">
        <f>IF(F514=0,"",AVERAGEIFS(sessions.csv!$O$2:$O$10135,sessions.csv!$A$2:$A$10135,A514,sessions.csv!$D$2:$D$10135,C514,sessions.csv!$E$2:$E$10135,D514,sessions.csv!$N$2:$N$10135,"RELIABLE"))</f>
        <v>42.441874999999996</v>
      </c>
      <c r="J514" s="3">
        <f>IF(F514=0,"",AVERAGEIFS(sessions.csv!$L$2:$L$10135,sessions.csv!$A$2:$A$10135,A514,sessions.csv!$D$2:$D$10135,C514,sessions.csv!$E$2:$E$10135,D514,sessions.csv!$N$2:$N$10135,"RELIABLE"))</f>
        <v>64.381249999999994</v>
      </c>
    </row>
    <row r="515" spans="1:10" ht="32" customHeight="1" x14ac:dyDescent="0.2">
      <c r="A515" s="2" t="s">
        <v>61</v>
      </c>
      <c r="B515" s="2" t="str">
        <f>INDEX(study_periods.csv!$B$2:$B$51,MATCH(A515,study_periods.csv!$A$2:$A$51,0))</f>
        <v>INTERVENTION</v>
      </c>
      <c r="C515" s="2">
        <v>2</v>
      </c>
      <c r="D515" s="2">
        <v>3</v>
      </c>
      <c r="E515" s="2">
        <f>COUNTIFS(sessions.csv!$A$2:$A$10135,A515,sessions.csv!$D$2:$D$10135,C515,sessions.csv!$E$2:$E$10135,D515)</f>
        <v>20</v>
      </c>
      <c r="F515" s="2">
        <f>COUNTIFS(sessions.csv!$A$2:$A$10135,A515,sessions.csv!$D$2:$D$10135,C515,sessions.csv!$E$2:$E$10135,D515,sessions.csv!$N$2:$N$10135,"RELIABLE")</f>
        <v>15</v>
      </c>
      <c r="G515" s="3">
        <f>SUMIFS(sessions.csv!$H$2:$H$10135,sessions.csv!$A$2:$A$10135,A515,sessions.csv!$D$2:$D$10135,C515,sessions.csv!$E$2:$E$10135,D515)/60000</f>
        <v>548.06146666666666</v>
      </c>
      <c r="H515" s="3">
        <f>IF(E515=0,"",AVERAGEIFS(sessions.csv!$J$2:$J$10135,sessions.csv!$A$2:$A$10135,A515,sessions.csv!$D$2:$D$10135,C515,sessions.csv!$E$2:$E$10135,D515)/1000)</f>
        <v>9.68</v>
      </c>
      <c r="I515" s="3">
        <f>IF(F515=0,"",AVERAGEIFS(sessions.csv!$O$2:$O$10135,sessions.csv!$A$2:$A$10135,A515,sessions.csv!$D$2:$D$10135,C515,sessions.csv!$E$2:$E$10135,D515,sessions.csv!$N$2:$N$10135,"RELIABLE"))</f>
        <v>44.184666666666665</v>
      </c>
      <c r="J515" s="3">
        <f>IF(F515=0,"",AVERAGEIFS(sessions.csv!$L$2:$L$10135,sessions.csv!$A$2:$A$10135,A515,sessions.csv!$D$2:$D$10135,C515,sessions.csv!$E$2:$E$10135,D515,sessions.csv!$N$2:$N$10135,"RELIABLE"))</f>
        <v>64.424666666666681</v>
      </c>
    </row>
    <row r="516" spans="1:10" ht="32" customHeight="1" x14ac:dyDescent="0.2">
      <c r="A516" s="2" t="s">
        <v>61</v>
      </c>
      <c r="B516" s="2" t="str">
        <f>INDEX(study_periods.csv!$B$2:$B$51,MATCH(A516,study_periods.csv!$A$2:$A$51,0))</f>
        <v>INTERVENTION</v>
      </c>
      <c r="C516" s="2">
        <v>2</v>
      </c>
      <c r="D516" s="2">
        <v>4</v>
      </c>
      <c r="E516" s="2">
        <f>COUNTIFS(sessions.csv!$A$2:$A$10135,A516,sessions.csv!$D$2:$D$10135,C516,sessions.csv!$E$2:$E$10135,D516)</f>
        <v>17</v>
      </c>
      <c r="F516" s="2">
        <f>COUNTIFS(sessions.csv!$A$2:$A$10135,A516,sessions.csv!$D$2:$D$10135,C516,sessions.csv!$E$2:$E$10135,D516,sessions.csv!$N$2:$N$10135,"RELIABLE")</f>
        <v>14</v>
      </c>
      <c r="G516" s="3">
        <f>SUMIFS(sessions.csv!$H$2:$H$10135,sessions.csv!$A$2:$A$10135,A516,sessions.csv!$D$2:$D$10135,C516,sessions.csv!$E$2:$E$10135,D516)/60000</f>
        <v>449.92783333333335</v>
      </c>
      <c r="H516" s="3">
        <f>IF(E516=0,"",AVERAGEIFS(sessions.csv!$J$2:$J$10135,sessions.csv!$A$2:$A$10135,A516,sessions.csv!$D$2:$D$10135,C516,sessions.csv!$E$2:$E$10135,D516)/1000)</f>
        <v>9.4028235294117639</v>
      </c>
      <c r="I516" s="3">
        <f>IF(F516=0,"",AVERAGEIFS(sessions.csv!$O$2:$O$10135,sessions.csv!$A$2:$A$10135,A516,sessions.csv!$D$2:$D$10135,C516,sessions.csv!$E$2:$E$10135,D516,sessions.csv!$N$2:$N$10135,"RELIABLE"))</f>
        <v>41.857142857142854</v>
      </c>
      <c r="J516" s="3">
        <f>IF(F516=0,"",AVERAGEIFS(sessions.csv!$L$2:$L$10135,sessions.csv!$A$2:$A$10135,A516,sessions.csv!$D$2:$D$10135,C516,sessions.csv!$E$2:$E$10135,D516,sessions.csv!$N$2:$N$10135,"RELIABLE"))</f>
        <v>62.599285714285713</v>
      </c>
    </row>
    <row r="517" spans="1:10" ht="32" customHeight="1" x14ac:dyDescent="0.2">
      <c r="A517" s="2" t="s">
        <v>61</v>
      </c>
      <c r="B517" s="2" t="str">
        <f>INDEX(study_periods.csv!$B$2:$B$51,MATCH(A517,study_periods.csv!$A$2:$A$51,0))</f>
        <v>INTERVENTION</v>
      </c>
      <c r="C517" s="2">
        <v>2</v>
      </c>
      <c r="D517" s="2">
        <v>5</v>
      </c>
      <c r="E517" s="2">
        <f>COUNTIFS(sessions.csv!$A$2:$A$10135,A517,sessions.csv!$D$2:$D$10135,C517,sessions.csv!$E$2:$E$10135,D517)</f>
        <v>18</v>
      </c>
      <c r="F517" s="2">
        <f>COUNTIFS(sessions.csv!$A$2:$A$10135,A517,sessions.csv!$D$2:$D$10135,C517,sessions.csv!$E$2:$E$10135,D517,sessions.csv!$N$2:$N$10135,"RELIABLE")</f>
        <v>16</v>
      </c>
      <c r="G517" s="3">
        <f>SUMIFS(sessions.csv!$H$2:$H$10135,sessions.csv!$A$2:$A$10135,A517,sessions.csv!$D$2:$D$10135,C517,sessions.csv!$E$2:$E$10135,D517)/60000</f>
        <v>515.26874999999995</v>
      </c>
      <c r="H517" s="3">
        <f>IF(E517=0,"",AVERAGEIFS(sessions.csv!$J$2:$J$10135,sessions.csv!$A$2:$A$10135,A517,sessions.csv!$D$2:$D$10135,C517,sessions.csv!$E$2:$E$10135,D517)/1000)</f>
        <v>9.8960000000000008</v>
      </c>
      <c r="I517" s="3">
        <f>IF(F517=0,"",AVERAGEIFS(sessions.csv!$O$2:$O$10135,sessions.csv!$A$2:$A$10135,A517,sessions.csv!$D$2:$D$10135,C517,sessions.csv!$E$2:$E$10135,D517,sessions.csv!$N$2:$N$10135,"RELIABLE"))</f>
        <v>43.249375000000001</v>
      </c>
      <c r="J517" s="3">
        <f>IF(F517=0,"",AVERAGEIFS(sessions.csv!$L$2:$L$10135,sessions.csv!$A$2:$A$10135,A517,sessions.csv!$D$2:$D$10135,C517,sessions.csv!$E$2:$E$10135,D517,sessions.csv!$N$2:$N$10135,"RELIABLE"))</f>
        <v>65.631875000000008</v>
      </c>
    </row>
    <row r="518" spans="1:10" ht="32" customHeight="1" x14ac:dyDescent="0.2">
      <c r="A518" s="2" t="s">
        <v>61</v>
      </c>
      <c r="B518" s="2" t="str">
        <f>INDEX(study_periods.csv!$B$2:$B$51,MATCH(A518,study_periods.csv!$A$2:$A$51,0))</f>
        <v>INTERVENTION</v>
      </c>
      <c r="C518" s="2">
        <v>2</v>
      </c>
      <c r="D518" s="2">
        <v>6</v>
      </c>
      <c r="E518" s="2">
        <f>COUNTIFS(sessions.csv!$A$2:$A$10135,A518,sessions.csv!$D$2:$D$10135,C518,sessions.csv!$E$2:$E$10135,D518)</f>
        <v>23</v>
      </c>
      <c r="F518" s="2">
        <f>COUNTIFS(sessions.csv!$A$2:$A$10135,A518,sessions.csv!$D$2:$D$10135,C518,sessions.csv!$E$2:$E$10135,D518,sessions.csv!$N$2:$N$10135,"RELIABLE")</f>
        <v>19</v>
      </c>
      <c r="G518" s="3">
        <f>SUMIFS(sessions.csv!$H$2:$H$10135,sessions.csv!$A$2:$A$10135,A518,sessions.csv!$D$2:$D$10135,C518,sessions.csv!$E$2:$E$10135,D518)/60000</f>
        <v>712.7918166666667</v>
      </c>
      <c r="H518" s="3">
        <f>IF(E518=0,"",AVERAGEIFS(sessions.csv!$J$2:$J$10135,sessions.csv!$A$2:$A$10135,A518,sessions.csv!$D$2:$D$10135,C518,sessions.csv!$E$2:$E$10135,D518)/1000)</f>
        <v>9.4556956521739135</v>
      </c>
      <c r="I518" s="3">
        <f>IF(F518=0,"",AVERAGEIFS(sessions.csv!$O$2:$O$10135,sessions.csv!$A$2:$A$10135,A518,sessions.csv!$D$2:$D$10135,C518,sessions.csv!$E$2:$E$10135,D518,sessions.csv!$N$2:$N$10135,"RELIABLE"))</f>
        <v>41.967368421052626</v>
      </c>
      <c r="J518" s="3">
        <f>IF(F518=0,"",AVERAGEIFS(sessions.csv!$L$2:$L$10135,sessions.csv!$A$2:$A$10135,A518,sessions.csv!$D$2:$D$10135,C518,sessions.csv!$E$2:$E$10135,D518,sessions.csv!$N$2:$N$10135,"RELIABLE"))</f>
        <v>65.718421052631584</v>
      </c>
    </row>
    <row r="519" spans="1:10" ht="32" customHeight="1" x14ac:dyDescent="0.2">
      <c r="A519" s="2" t="s">
        <v>61</v>
      </c>
      <c r="B519" s="2" t="str">
        <f>INDEX(study_periods.csv!$B$2:$B$51,MATCH(A519,study_periods.csv!$A$2:$A$51,0))</f>
        <v>INTERVENTION</v>
      </c>
      <c r="C519" s="2">
        <v>2</v>
      </c>
      <c r="D519" s="2">
        <v>7</v>
      </c>
      <c r="E519" s="2">
        <f>COUNTIFS(sessions.csv!$A$2:$A$10135,A519,sessions.csv!$D$2:$D$10135,C519,sessions.csv!$E$2:$E$10135,D519)</f>
        <v>24</v>
      </c>
      <c r="F519" s="2">
        <f>COUNTIFS(sessions.csv!$A$2:$A$10135,A519,sessions.csv!$D$2:$D$10135,C519,sessions.csv!$E$2:$E$10135,D519,sessions.csv!$N$2:$N$10135,"RELIABLE")</f>
        <v>23</v>
      </c>
      <c r="G519" s="3">
        <f>SUMIFS(sessions.csv!$H$2:$H$10135,sessions.csv!$A$2:$A$10135,A519,sessions.csv!$D$2:$D$10135,C519,sessions.csv!$E$2:$E$10135,D519)/60000</f>
        <v>769.41605000000004</v>
      </c>
      <c r="H519" s="3">
        <f>IF(E519=0,"",AVERAGEIFS(sessions.csv!$J$2:$J$10135,sessions.csv!$A$2:$A$10135,A519,sessions.csv!$D$2:$D$10135,C519,sessions.csv!$E$2:$E$10135,D519)/1000)</f>
        <v>9.7782499999999999</v>
      </c>
      <c r="I519" s="3">
        <f>IF(F519=0,"",AVERAGEIFS(sessions.csv!$O$2:$O$10135,sessions.csv!$A$2:$A$10135,A519,sessions.csv!$D$2:$D$10135,C519,sessions.csv!$E$2:$E$10135,D519,sessions.csv!$N$2:$N$10135,"RELIABLE"))</f>
        <v>43.820000000000007</v>
      </c>
      <c r="J519" s="3">
        <f>IF(F519=0,"",AVERAGEIFS(sessions.csv!$L$2:$L$10135,sessions.csv!$A$2:$A$10135,A519,sessions.csv!$D$2:$D$10135,C519,sessions.csv!$E$2:$E$10135,D519,sessions.csv!$N$2:$N$10135,"RELIABLE"))</f>
        <v>68.202608695652174</v>
      </c>
    </row>
    <row r="520" spans="1:10" ht="16" customHeight="1" x14ac:dyDescent="0.2">
      <c r="A520" s="2" t="s">
        <v>62</v>
      </c>
      <c r="B520" s="2" t="str">
        <f>INDEX(study_periods.csv!$B$2:$B$51,MATCH(A520,study_periods.csv!$A$2:$A$51,0))</f>
        <v>CONTROL</v>
      </c>
      <c r="C520" s="2">
        <v>1</v>
      </c>
      <c r="D520" s="2">
        <v>1</v>
      </c>
      <c r="E520" s="2">
        <f>COUNTIFS(sessions.csv!$A$2:$A$10135,A520,sessions.csv!$D$2:$D$10135,C520,sessions.csv!$E$2:$E$10135,D520)</f>
        <v>22</v>
      </c>
      <c r="F520" s="2">
        <f>COUNTIFS(sessions.csv!$A$2:$A$10135,A520,sessions.csv!$D$2:$D$10135,C520,sessions.csv!$E$2:$E$10135,D520,sessions.csv!$N$2:$N$10135,"RELIABLE")</f>
        <v>21</v>
      </c>
      <c r="G520" s="3">
        <f>SUMIFS(sessions.csv!$H$2:$H$10135,sessions.csv!$A$2:$A$10135,A520,sessions.csv!$D$2:$D$10135,C520,sessions.csv!$E$2:$E$10135,D520)/60000</f>
        <v>658.61343333333332</v>
      </c>
      <c r="H520" s="3">
        <f>IF(E520=0,"",AVERAGEIFS(sessions.csv!$J$2:$J$10135,sessions.csv!$A$2:$A$10135,A520,sessions.csv!$D$2:$D$10135,C520,sessions.csv!$E$2:$E$10135,D520)/1000)</f>
        <v>10.033727272727273</v>
      </c>
      <c r="I520" s="3">
        <f>IF(F520=0,"",AVERAGEIFS(sessions.csv!$O$2:$O$10135,sessions.csv!$A$2:$A$10135,A520,sessions.csv!$D$2:$D$10135,C520,sessions.csv!$E$2:$E$10135,D520,sessions.csv!$N$2:$N$10135,"RELIABLE"))</f>
        <v>47.584285714285713</v>
      </c>
      <c r="J520" s="3">
        <f>IF(F520=0,"",AVERAGEIFS(sessions.csv!$L$2:$L$10135,sessions.csv!$A$2:$A$10135,A520,sessions.csv!$D$2:$D$10135,C520,sessions.csv!$E$2:$E$10135,D520,sessions.csv!$N$2:$N$10135,"RELIABLE"))</f>
        <v>68.743333333333339</v>
      </c>
    </row>
    <row r="521" spans="1:10" ht="16" customHeight="1" x14ac:dyDescent="0.2">
      <c r="A521" s="2" t="s">
        <v>62</v>
      </c>
      <c r="B521" s="2" t="str">
        <f>INDEX(study_periods.csv!$B$2:$B$51,MATCH(A521,study_periods.csv!$A$2:$A$51,0))</f>
        <v>CONTROL</v>
      </c>
      <c r="C521" s="2">
        <v>1</v>
      </c>
      <c r="D521" s="2">
        <v>2</v>
      </c>
      <c r="E521" s="2">
        <f>COUNTIFS(sessions.csv!$A$2:$A$10135,A521,sessions.csv!$D$2:$D$10135,C521,sessions.csv!$E$2:$E$10135,D521)</f>
        <v>23</v>
      </c>
      <c r="F521" s="2">
        <f>COUNTIFS(sessions.csv!$A$2:$A$10135,A521,sessions.csv!$D$2:$D$10135,C521,sessions.csv!$E$2:$E$10135,D521,sessions.csv!$N$2:$N$10135,"RELIABLE")</f>
        <v>21</v>
      </c>
      <c r="G521" s="3">
        <f>SUMIFS(sessions.csv!$H$2:$H$10135,sessions.csv!$A$2:$A$10135,A521,sessions.csv!$D$2:$D$10135,C521,sessions.csv!$E$2:$E$10135,D521)/60000</f>
        <v>715.30658333333338</v>
      </c>
      <c r="H521" s="3">
        <f>IF(E521=0,"",AVERAGEIFS(sessions.csv!$J$2:$J$10135,sessions.csv!$A$2:$A$10135,A521,sessions.csv!$D$2:$D$10135,C521,sessions.csv!$E$2:$E$10135,D521)/1000)</f>
        <v>9.9707391304347812</v>
      </c>
      <c r="I521" s="3">
        <f>IF(F521=0,"",AVERAGEIFS(sessions.csv!$O$2:$O$10135,sessions.csv!$A$2:$A$10135,A521,sessions.csv!$D$2:$D$10135,C521,sessions.csv!$E$2:$E$10135,D521,sessions.csv!$N$2:$N$10135,"RELIABLE"))</f>
        <v>45.359523809523807</v>
      </c>
      <c r="J521" s="3">
        <f>IF(F521=0,"",AVERAGEIFS(sessions.csv!$L$2:$L$10135,sessions.csv!$A$2:$A$10135,A521,sessions.csv!$D$2:$D$10135,C521,sessions.csv!$E$2:$E$10135,D521,sessions.csv!$N$2:$N$10135,"RELIABLE"))</f>
        <v>68.103333333333339</v>
      </c>
    </row>
    <row r="522" spans="1:10" ht="16" customHeight="1" x14ac:dyDescent="0.2">
      <c r="A522" s="2" t="s">
        <v>62</v>
      </c>
      <c r="B522" s="2" t="str">
        <f>INDEX(study_periods.csv!$B$2:$B$51,MATCH(A522,study_periods.csv!$A$2:$A$51,0))</f>
        <v>CONTROL</v>
      </c>
      <c r="C522" s="2">
        <v>1</v>
      </c>
      <c r="D522" s="2">
        <v>3</v>
      </c>
      <c r="E522" s="2">
        <f>COUNTIFS(sessions.csv!$A$2:$A$10135,A522,sessions.csv!$D$2:$D$10135,C522,sessions.csv!$E$2:$E$10135,D522)</f>
        <v>24</v>
      </c>
      <c r="F522" s="2">
        <f>COUNTIFS(sessions.csv!$A$2:$A$10135,A522,sessions.csv!$D$2:$D$10135,C522,sessions.csv!$E$2:$E$10135,D522,sessions.csv!$N$2:$N$10135,"RELIABLE")</f>
        <v>24</v>
      </c>
      <c r="G522" s="3">
        <f>SUMIFS(sessions.csv!$H$2:$H$10135,sessions.csv!$A$2:$A$10135,A522,sessions.csv!$D$2:$D$10135,C522,sessions.csv!$E$2:$E$10135,D522)/60000</f>
        <v>793.86048333333338</v>
      </c>
      <c r="H522" s="3">
        <f>IF(E522=0,"",AVERAGEIFS(sessions.csv!$J$2:$J$10135,sessions.csv!$A$2:$A$10135,A522,sessions.csv!$D$2:$D$10135,C522,sessions.csv!$E$2:$E$10135,D522)/1000)</f>
        <v>10.569833333333333</v>
      </c>
      <c r="I522" s="3">
        <f>IF(F522=0,"",AVERAGEIFS(sessions.csv!$O$2:$O$10135,sessions.csv!$A$2:$A$10135,A522,sessions.csv!$D$2:$D$10135,C522,sessions.csv!$E$2:$E$10135,D522,sessions.csv!$N$2:$N$10135,"RELIABLE"))</f>
        <v>49.145833333333321</v>
      </c>
      <c r="J522" s="3">
        <f>IF(F522=0,"",AVERAGEIFS(sessions.csv!$L$2:$L$10135,sessions.csv!$A$2:$A$10135,A522,sessions.csv!$D$2:$D$10135,C522,sessions.csv!$E$2:$E$10135,D522,sessions.csv!$N$2:$N$10135,"RELIABLE"))</f>
        <v>71.788333333333341</v>
      </c>
    </row>
    <row r="523" spans="1:10" ht="16" customHeight="1" x14ac:dyDescent="0.2">
      <c r="A523" s="2" t="s">
        <v>62</v>
      </c>
      <c r="B523" s="2" t="str">
        <f>INDEX(study_periods.csv!$B$2:$B$51,MATCH(A523,study_periods.csv!$A$2:$A$51,0))</f>
        <v>CONTROL</v>
      </c>
      <c r="C523" s="2">
        <v>1</v>
      </c>
      <c r="D523" s="2">
        <v>4</v>
      </c>
      <c r="E523" s="2">
        <f>COUNTIFS(sessions.csv!$A$2:$A$10135,A523,sessions.csv!$D$2:$D$10135,C523,sessions.csv!$E$2:$E$10135,D523)</f>
        <v>21</v>
      </c>
      <c r="F523" s="2">
        <f>COUNTIFS(sessions.csv!$A$2:$A$10135,A523,sessions.csv!$D$2:$D$10135,C523,sessions.csv!$E$2:$E$10135,D523,sessions.csv!$N$2:$N$10135,"RELIABLE")</f>
        <v>17</v>
      </c>
      <c r="G523" s="3">
        <f>SUMIFS(sessions.csv!$H$2:$H$10135,sessions.csv!$A$2:$A$10135,A523,sessions.csv!$D$2:$D$10135,C523,sessions.csv!$E$2:$E$10135,D523)/60000</f>
        <v>659.59531666666669</v>
      </c>
      <c r="H523" s="3">
        <f>IF(E523=0,"",AVERAGEIFS(sessions.csv!$J$2:$J$10135,sessions.csv!$A$2:$A$10135,A523,sessions.csv!$D$2:$D$10135,C523,sessions.csv!$E$2:$E$10135,D523)/1000)</f>
        <v>10.39642857142857</v>
      </c>
      <c r="I523" s="3">
        <f>IF(F523=0,"",AVERAGEIFS(sessions.csv!$O$2:$O$10135,sessions.csv!$A$2:$A$10135,A523,sessions.csv!$D$2:$D$10135,C523,sessions.csv!$E$2:$E$10135,D523,sessions.csv!$N$2:$N$10135,"RELIABLE"))</f>
        <v>48.628823529411761</v>
      </c>
      <c r="J523" s="3">
        <f>IF(F523=0,"",AVERAGEIFS(sessions.csv!$L$2:$L$10135,sessions.csv!$A$2:$A$10135,A523,sessions.csv!$D$2:$D$10135,C523,sessions.csv!$E$2:$E$10135,D523,sessions.csv!$N$2:$N$10135,"RELIABLE"))</f>
        <v>70.77</v>
      </c>
    </row>
    <row r="524" spans="1:10" ht="16" customHeight="1" x14ac:dyDescent="0.2">
      <c r="A524" s="2" t="s">
        <v>62</v>
      </c>
      <c r="B524" s="2" t="str">
        <f>INDEX(study_periods.csv!$B$2:$B$51,MATCH(A524,study_periods.csv!$A$2:$A$51,0))</f>
        <v>CONTROL</v>
      </c>
      <c r="C524" s="2">
        <v>1</v>
      </c>
      <c r="D524" s="2">
        <v>5</v>
      </c>
      <c r="E524" s="2">
        <f>COUNTIFS(sessions.csv!$A$2:$A$10135,A524,sessions.csv!$D$2:$D$10135,C524,sessions.csv!$E$2:$E$10135,D524)</f>
        <v>22</v>
      </c>
      <c r="F524" s="2">
        <f>COUNTIFS(sessions.csv!$A$2:$A$10135,A524,sessions.csv!$D$2:$D$10135,C524,sessions.csv!$E$2:$E$10135,D524,sessions.csv!$N$2:$N$10135,"RELIABLE")</f>
        <v>22</v>
      </c>
      <c r="G524" s="3">
        <f>SUMIFS(sessions.csv!$H$2:$H$10135,sessions.csv!$A$2:$A$10135,A524,sessions.csv!$D$2:$D$10135,C524,sessions.csv!$E$2:$E$10135,D524)/60000</f>
        <v>698.05176666666671</v>
      </c>
      <c r="H524" s="3">
        <f>IF(E524=0,"",AVERAGEIFS(sessions.csv!$J$2:$J$10135,sessions.csv!$A$2:$A$10135,A524,sessions.csv!$D$2:$D$10135,C524,sessions.csv!$E$2:$E$10135,D524)/1000)</f>
        <v>10.432681818181818</v>
      </c>
      <c r="I524" s="3">
        <f>IF(F524=0,"",AVERAGEIFS(sessions.csv!$O$2:$O$10135,sessions.csv!$A$2:$A$10135,A524,sessions.csv!$D$2:$D$10135,C524,sessions.csv!$E$2:$E$10135,D524,sessions.csv!$N$2:$N$10135,"RELIABLE"))</f>
        <v>49.30681818181818</v>
      </c>
      <c r="J524" s="3">
        <f>IF(F524=0,"",AVERAGEIFS(sessions.csv!$L$2:$L$10135,sessions.csv!$A$2:$A$10135,A524,sessions.csv!$D$2:$D$10135,C524,sessions.csv!$E$2:$E$10135,D524,sessions.csv!$N$2:$N$10135,"RELIABLE"))</f>
        <v>70.823181818181808</v>
      </c>
    </row>
    <row r="525" spans="1:10" ht="16" customHeight="1" x14ac:dyDescent="0.2">
      <c r="A525" s="2" t="s">
        <v>62</v>
      </c>
      <c r="B525" s="2" t="str">
        <f>INDEX(study_periods.csv!$B$2:$B$51,MATCH(A525,study_periods.csv!$A$2:$A$51,0))</f>
        <v>CONTROL</v>
      </c>
      <c r="C525" s="2">
        <v>1</v>
      </c>
      <c r="D525" s="2">
        <v>6</v>
      </c>
      <c r="E525" s="2">
        <f>COUNTIFS(sessions.csv!$A$2:$A$10135,A525,sessions.csv!$D$2:$D$10135,C525,sessions.csv!$E$2:$E$10135,D525)</f>
        <v>27</v>
      </c>
      <c r="F525" s="2">
        <f>COUNTIFS(sessions.csv!$A$2:$A$10135,A525,sessions.csv!$D$2:$D$10135,C525,sessions.csv!$E$2:$E$10135,D525,sessions.csv!$N$2:$N$10135,"RELIABLE")</f>
        <v>19</v>
      </c>
      <c r="G525" s="3">
        <f>SUMIFS(sessions.csv!$H$2:$H$10135,sessions.csv!$A$2:$A$10135,A525,sessions.csv!$D$2:$D$10135,C525,sessions.csv!$E$2:$E$10135,D525)/60000</f>
        <v>1027.8942500000001</v>
      </c>
      <c r="H525" s="3">
        <f>IF(E525=0,"",AVERAGEIFS(sessions.csv!$J$2:$J$10135,sessions.csv!$A$2:$A$10135,A525,sessions.csv!$D$2:$D$10135,C525,sessions.csv!$E$2:$E$10135,D525)/1000)</f>
        <v>10.814777777777778</v>
      </c>
      <c r="I525" s="3">
        <f>IF(F525=0,"",AVERAGEIFS(sessions.csv!$O$2:$O$10135,sessions.csv!$A$2:$A$10135,A525,sessions.csv!$D$2:$D$10135,C525,sessions.csv!$E$2:$E$10135,D525,sessions.csv!$N$2:$N$10135,"RELIABLE"))</f>
        <v>49.11578947368421</v>
      </c>
      <c r="J525" s="3">
        <f>IF(F525=0,"",AVERAGEIFS(sessions.csv!$L$2:$L$10135,sessions.csv!$A$2:$A$10135,A525,sessions.csv!$D$2:$D$10135,C525,sessions.csv!$E$2:$E$10135,D525,sessions.csv!$N$2:$N$10135,"RELIABLE"))</f>
        <v>75.57263157894738</v>
      </c>
    </row>
    <row r="526" spans="1:10" ht="16" customHeight="1" x14ac:dyDescent="0.2">
      <c r="A526" s="2" t="s">
        <v>62</v>
      </c>
      <c r="B526" s="2" t="str">
        <f>INDEX(study_periods.csv!$B$2:$B$51,MATCH(A526,study_periods.csv!$A$2:$A$51,0))</f>
        <v>CONTROL</v>
      </c>
      <c r="C526" s="2">
        <v>1</v>
      </c>
      <c r="D526" s="2">
        <v>7</v>
      </c>
      <c r="E526" s="2">
        <f>COUNTIFS(sessions.csv!$A$2:$A$10135,A526,sessions.csv!$D$2:$D$10135,C526,sessions.csv!$E$2:$E$10135,D526)</f>
        <v>28</v>
      </c>
      <c r="F526" s="2">
        <f>COUNTIFS(sessions.csv!$A$2:$A$10135,A526,sessions.csv!$D$2:$D$10135,C526,sessions.csv!$E$2:$E$10135,D526,sessions.csv!$N$2:$N$10135,"RELIABLE")</f>
        <v>25</v>
      </c>
      <c r="G526" s="3">
        <f>SUMIFS(sessions.csv!$H$2:$H$10135,sessions.csv!$A$2:$A$10135,A526,sessions.csv!$D$2:$D$10135,C526,sessions.csv!$E$2:$E$10135,D526)/60000</f>
        <v>986.67264999999998</v>
      </c>
      <c r="H526" s="3">
        <f>IF(E526=0,"",AVERAGEIFS(sessions.csv!$J$2:$J$10135,sessions.csv!$A$2:$A$10135,A526,sessions.csv!$D$2:$D$10135,C526,sessions.csv!$E$2:$E$10135,D526)/1000)</f>
        <v>10.440714285714286</v>
      </c>
      <c r="I526" s="3">
        <f>IF(F526=0,"",AVERAGEIFS(sessions.csv!$O$2:$O$10135,sessions.csv!$A$2:$A$10135,A526,sessions.csv!$D$2:$D$10135,C526,sessions.csv!$E$2:$E$10135,D526,sessions.csv!$N$2:$N$10135,"RELIABLE"))</f>
        <v>48.123999999999995</v>
      </c>
      <c r="J526" s="3">
        <f>IF(F526=0,"",AVERAGEIFS(sessions.csv!$L$2:$L$10135,sessions.csv!$A$2:$A$10135,A526,sessions.csv!$D$2:$D$10135,C526,sessions.csv!$E$2:$E$10135,D526,sessions.csv!$N$2:$N$10135,"RELIABLE"))</f>
        <v>73.33359999999999</v>
      </c>
    </row>
    <row r="527" spans="1:10" ht="16" customHeight="1" x14ac:dyDescent="0.2">
      <c r="A527" s="2" t="s">
        <v>62</v>
      </c>
      <c r="B527" s="2" t="str">
        <f>INDEX(study_periods.csv!$B$2:$B$51,MATCH(A527,study_periods.csv!$A$2:$A$51,0))</f>
        <v>CONTROL</v>
      </c>
      <c r="C527" s="2">
        <v>2</v>
      </c>
      <c r="D527" s="2">
        <v>1</v>
      </c>
      <c r="E527" s="2">
        <f>COUNTIFS(sessions.csv!$A$2:$A$10135,A527,sessions.csv!$D$2:$D$10135,C527,sessions.csv!$E$2:$E$10135,D527)</f>
        <v>22</v>
      </c>
      <c r="F527" s="2">
        <f>COUNTIFS(sessions.csv!$A$2:$A$10135,A527,sessions.csv!$D$2:$D$10135,C527,sessions.csv!$E$2:$E$10135,D527,sessions.csv!$N$2:$N$10135,"RELIABLE")</f>
        <v>20</v>
      </c>
      <c r="G527" s="3">
        <f>SUMIFS(sessions.csv!$H$2:$H$10135,sessions.csv!$A$2:$A$10135,A527,sessions.csv!$D$2:$D$10135,C527,sessions.csv!$E$2:$E$10135,D527)/60000</f>
        <v>696.07478333333336</v>
      </c>
      <c r="H527" s="3">
        <f>IF(E527=0,"",AVERAGEIFS(sessions.csv!$J$2:$J$10135,sessions.csv!$A$2:$A$10135,A527,sessions.csv!$D$2:$D$10135,C527,sessions.csv!$E$2:$E$10135,D527)/1000)</f>
        <v>10.454818181818181</v>
      </c>
      <c r="I527" s="3">
        <f>IF(F527=0,"",AVERAGEIFS(sessions.csv!$O$2:$O$10135,sessions.csv!$A$2:$A$10135,A527,sessions.csv!$D$2:$D$10135,C527,sessions.csv!$E$2:$E$10135,D527,sessions.csv!$N$2:$N$10135,"RELIABLE"))</f>
        <v>48.104999999999997</v>
      </c>
      <c r="J527" s="3">
        <f>IF(F527=0,"",AVERAGEIFS(sessions.csv!$L$2:$L$10135,sessions.csv!$A$2:$A$10135,A527,sessions.csv!$D$2:$D$10135,C527,sessions.csv!$E$2:$E$10135,D527,sessions.csv!$N$2:$N$10135,"RELIABLE"))</f>
        <v>70.573999999999998</v>
      </c>
    </row>
    <row r="528" spans="1:10" ht="16" customHeight="1" x14ac:dyDescent="0.2">
      <c r="A528" s="2" t="s">
        <v>62</v>
      </c>
      <c r="B528" s="2" t="str">
        <f>INDEX(study_periods.csv!$B$2:$B$51,MATCH(A528,study_periods.csv!$A$2:$A$51,0))</f>
        <v>CONTROL</v>
      </c>
      <c r="C528" s="2">
        <v>2</v>
      </c>
      <c r="D528" s="2">
        <v>2</v>
      </c>
      <c r="E528" s="2">
        <f>COUNTIFS(sessions.csv!$A$2:$A$10135,A528,sessions.csv!$D$2:$D$10135,C528,sessions.csv!$E$2:$E$10135,D528)</f>
        <v>23</v>
      </c>
      <c r="F528" s="2">
        <f>COUNTIFS(sessions.csv!$A$2:$A$10135,A528,sessions.csv!$D$2:$D$10135,C528,sessions.csv!$E$2:$E$10135,D528,sessions.csv!$N$2:$N$10135,"RELIABLE")</f>
        <v>20</v>
      </c>
      <c r="G528" s="3">
        <f>SUMIFS(sessions.csv!$H$2:$H$10135,sessions.csv!$A$2:$A$10135,A528,sessions.csv!$D$2:$D$10135,C528,sessions.csv!$E$2:$E$10135,D528)/60000</f>
        <v>708.53176666666661</v>
      </c>
      <c r="H528" s="3">
        <f>IF(E528=0,"",AVERAGEIFS(sessions.csv!$J$2:$J$10135,sessions.csv!$A$2:$A$10135,A528,sessions.csv!$D$2:$D$10135,C528,sessions.csv!$E$2:$E$10135,D528)/1000)</f>
        <v>10.225304347826086</v>
      </c>
      <c r="I528" s="3">
        <f>IF(F528=0,"",AVERAGEIFS(sessions.csv!$O$2:$O$10135,sessions.csv!$A$2:$A$10135,A528,sessions.csv!$D$2:$D$10135,C528,sessions.csv!$E$2:$E$10135,D528,sessions.csv!$N$2:$N$10135,"RELIABLE"))</f>
        <v>45.802000000000007</v>
      </c>
      <c r="J528" s="3">
        <f>IF(F528=0,"",AVERAGEIFS(sessions.csv!$L$2:$L$10135,sessions.csv!$A$2:$A$10135,A528,sessions.csv!$D$2:$D$10135,C528,sessions.csv!$E$2:$E$10135,D528,sessions.csv!$N$2:$N$10135,"RELIABLE"))</f>
        <v>68.242500000000007</v>
      </c>
    </row>
    <row r="529" spans="1:10" ht="16" customHeight="1" x14ac:dyDescent="0.2">
      <c r="A529" s="2" t="s">
        <v>62</v>
      </c>
      <c r="B529" s="2" t="str">
        <f>INDEX(study_periods.csv!$B$2:$B$51,MATCH(A529,study_periods.csv!$A$2:$A$51,0))</f>
        <v>CONTROL</v>
      </c>
      <c r="C529" s="2">
        <v>2</v>
      </c>
      <c r="D529" s="2">
        <v>3</v>
      </c>
      <c r="E529" s="2">
        <f>COUNTIFS(sessions.csv!$A$2:$A$10135,A529,sessions.csv!$D$2:$D$10135,C529,sessions.csv!$E$2:$E$10135,D529)</f>
        <v>24</v>
      </c>
      <c r="F529" s="2">
        <f>COUNTIFS(sessions.csv!$A$2:$A$10135,A529,sessions.csv!$D$2:$D$10135,C529,sessions.csv!$E$2:$E$10135,D529,sessions.csv!$N$2:$N$10135,"RELIABLE")</f>
        <v>20</v>
      </c>
      <c r="G529" s="3">
        <f>SUMIFS(sessions.csv!$H$2:$H$10135,sessions.csv!$A$2:$A$10135,A529,sessions.csv!$D$2:$D$10135,C529,sessions.csv!$E$2:$E$10135,D529)/60000</f>
        <v>693.87108333333333</v>
      </c>
      <c r="H529" s="3">
        <f>IF(E529=0,"",AVERAGEIFS(sessions.csv!$J$2:$J$10135,sessions.csv!$A$2:$A$10135,A529,sessions.csv!$D$2:$D$10135,C529,sessions.csv!$E$2:$E$10135,D529)/1000)</f>
        <v>9.8731666666666662</v>
      </c>
      <c r="I529" s="3">
        <f>IF(F529=0,"",AVERAGEIFS(sessions.csv!$O$2:$O$10135,sessions.csv!$A$2:$A$10135,A529,sessions.csv!$D$2:$D$10135,C529,sessions.csv!$E$2:$E$10135,D529,sessions.csv!$N$2:$N$10135,"RELIABLE"))</f>
        <v>45.434000000000012</v>
      </c>
      <c r="J529" s="3">
        <f>IF(F529=0,"",AVERAGEIFS(sessions.csv!$L$2:$L$10135,sessions.csv!$A$2:$A$10135,A529,sessions.csv!$D$2:$D$10135,C529,sessions.csv!$E$2:$E$10135,D529,sessions.csv!$N$2:$N$10135,"RELIABLE"))</f>
        <v>66.862499999999983</v>
      </c>
    </row>
    <row r="530" spans="1:10" ht="16" customHeight="1" x14ac:dyDescent="0.2">
      <c r="A530" s="2" t="s">
        <v>62</v>
      </c>
      <c r="B530" s="2" t="str">
        <f>INDEX(study_periods.csv!$B$2:$B$51,MATCH(A530,study_periods.csv!$A$2:$A$51,0))</f>
        <v>CONTROL</v>
      </c>
      <c r="C530" s="2">
        <v>2</v>
      </c>
      <c r="D530" s="2">
        <v>4</v>
      </c>
      <c r="E530" s="2">
        <f>COUNTIFS(sessions.csv!$A$2:$A$10135,A530,sessions.csv!$D$2:$D$10135,C530,sessions.csv!$E$2:$E$10135,D530)</f>
        <v>21</v>
      </c>
      <c r="F530" s="2">
        <f>COUNTIFS(sessions.csv!$A$2:$A$10135,A530,sessions.csv!$D$2:$D$10135,C530,sessions.csv!$E$2:$E$10135,D530,sessions.csv!$N$2:$N$10135,"RELIABLE")</f>
        <v>20</v>
      </c>
      <c r="G530" s="3">
        <f>SUMIFS(sessions.csv!$H$2:$H$10135,sessions.csv!$A$2:$A$10135,A530,sessions.csv!$D$2:$D$10135,C530,sessions.csv!$E$2:$E$10135,D530)/60000</f>
        <v>671.70450000000005</v>
      </c>
      <c r="H530" s="3">
        <f>IF(E530=0,"",AVERAGEIFS(sessions.csv!$J$2:$J$10135,sessions.csv!$A$2:$A$10135,A530,sessions.csv!$D$2:$D$10135,C530,sessions.csv!$E$2:$E$10135,D530)/1000)</f>
        <v>10.587523809523809</v>
      </c>
      <c r="I530" s="3">
        <f>IF(F530=0,"",AVERAGEIFS(sessions.csv!$O$2:$O$10135,sessions.csv!$A$2:$A$10135,A530,sessions.csv!$D$2:$D$10135,C530,sessions.csv!$E$2:$E$10135,D530,sessions.csv!$N$2:$N$10135,"RELIABLE"))</f>
        <v>49.979499999999994</v>
      </c>
      <c r="J530" s="3">
        <f>IF(F530=0,"",AVERAGEIFS(sessions.csv!$L$2:$L$10135,sessions.csv!$A$2:$A$10135,A530,sessions.csv!$D$2:$D$10135,C530,sessions.csv!$E$2:$E$10135,D530,sessions.csv!$N$2:$N$10135,"RELIABLE"))</f>
        <v>71.499000000000009</v>
      </c>
    </row>
    <row r="531" spans="1:10" ht="16" customHeight="1" x14ac:dyDescent="0.2">
      <c r="A531" s="2" t="s">
        <v>62</v>
      </c>
      <c r="B531" s="2" t="str">
        <f>INDEX(study_periods.csv!$B$2:$B$51,MATCH(A531,study_periods.csv!$A$2:$A$51,0))</f>
        <v>CONTROL</v>
      </c>
      <c r="C531" s="2">
        <v>2</v>
      </c>
      <c r="D531" s="2">
        <v>5</v>
      </c>
      <c r="E531" s="2">
        <f>COUNTIFS(sessions.csv!$A$2:$A$10135,A531,sessions.csv!$D$2:$D$10135,C531,sessions.csv!$E$2:$E$10135,D531)</f>
        <v>22</v>
      </c>
      <c r="F531" s="2">
        <f>COUNTIFS(sessions.csv!$A$2:$A$10135,A531,sessions.csv!$D$2:$D$10135,C531,sessions.csv!$E$2:$E$10135,D531,sessions.csv!$N$2:$N$10135,"RELIABLE")</f>
        <v>18</v>
      </c>
      <c r="G531" s="3">
        <f>SUMIFS(sessions.csv!$H$2:$H$10135,sessions.csv!$A$2:$A$10135,A531,sessions.csv!$D$2:$D$10135,C531,sessions.csv!$E$2:$E$10135,D531)/60000</f>
        <v>711.00026666666668</v>
      </c>
      <c r="H531" s="3">
        <f>IF(E531=0,"",AVERAGEIFS(sessions.csv!$J$2:$J$10135,sessions.csv!$A$2:$A$10135,A531,sessions.csv!$D$2:$D$10135,C531,sessions.csv!$E$2:$E$10135,D531)/1000)</f>
        <v>10.61290909090909</v>
      </c>
      <c r="I531" s="3">
        <f>IF(F531=0,"",AVERAGEIFS(sessions.csv!$O$2:$O$10135,sessions.csv!$A$2:$A$10135,A531,sessions.csv!$D$2:$D$10135,C531,sessions.csv!$E$2:$E$10135,D531,sessions.csv!$N$2:$N$10135,"RELIABLE"))</f>
        <v>49.868888888888897</v>
      </c>
      <c r="J531" s="3">
        <f>IF(F531=0,"",AVERAGEIFS(sessions.csv!$L$2:$L$10135,sessions.csv!$A$2:$A$10135,A531,sessions.csv!$D$2:$D$10135,C531,sessions.csv!$E$2:$E$10135,D531,sessions.csv!$N$2:$N$10135,"RELIABLE"))</f>
        <v>71.823888888888888</v>
      </c>
    </row>
    <row r="532" spans="1:10" ht="16" customHeight="1" x14ac:dyDescent="0.2">
      <c r="A532" s="2" t="s">
        <v>62</v>
      </c>
      <c r="B532" s="2" t="str">
        <f>INDEX(study_periods.csv!$B$2:$B$51,MATCH(A532,study_periods.csv!$A$2:$A$51,0))</f>
        <v>CONTROL</v>
      </c>
      <c r="C532" s="2">
        <v>2</v>
      </c>
      <c r="D532" s="2">
        <v>6</v>
      </c>
      <c r="E532" s="2">
        <f>COUNTIFS(sessions.csv!$A$2:$A$10135,A532,sessions.csv!$D$2:$D$10135,C532,sessions.csv!$E$2:$E$10135,D532)</f>
        <v>27</v>
      </c>
      <c r="F532" s="2">
        <f>COUNTIFS(sessions.csv!$A$2:$A$10135,A532,sessions.csv!$D$2:$D$10135,C532,sessions.csv!$E$2:$E$10135,D532,sessions.csv!$N$2:$N$10135,"RELIABLE")</f>
        <v>23</v>
      </c>
      <c r="G532" s="3">
        <f>SUMIFS(sessions.csv!$H$2:$H$10135,sessions.csv!$A$2:$A$10135,A532,sessions.csv!$D$2:$D$10135,C532,sessions.csv!$E$2:$E$10135,D532)/60000</f>
        <v>978.66986666666662</v>
      </c>
      <c r="H532" s="3">
        <f>IF(E532=0,"",AVERAGEIFS(sessions.csv!$J$2:$J$10135,sessions.csv!$A$2:$A$10135,A532,sessions.csv!$D$2:$D$10135,C532,sessions.csv!$E$2:$E$10135,D532)/1000)</f>
        <v>10.565592592592592</v>
      </c>
      <c r="I532" s="3">
        <f>IF(F532=0,"",AVERAGEIFS(sessions.csv!$O$2:$O$10135,sessions.csv!$A$2:$A$10135,A532,sessions.csv!$D$2:$D$10135,C532,sessions.csv!$E$2:$E$10135,D532,sessions.csv!$N$2:$N$10135,"RELIABLE"))</f>
        <v>49.48434782608696</v>
      </c>
      <c r="J532" s="3">
        <f>IF(F532=0,"",AVERAGEIFS(sessions.csv!$L$2:$L$10135,sessions.csv!$A$2:$A$10135,A532,sessions.csv!$D$2:$D$10135,C532,sessions.csv!$E$2:$E$10135,D532,sessions.csv!$N$2:$N$10135,"RELIABLE"))</f>
        <v>74.018695652173918</v>
      </c>
    </row>
    <row r="533" spans="1:10" ht="16" customHeight="1" x14ac:dyDescent="0.2">
      <c r="A533" s="2" t="s">
        <v>62</v>
      </c>
      <c r="B533" s="2" t="str">
        <f>INDEX(study_periods.csv!$B$2:$B$51,MATCH(A533,study_periods.csv!$A$2:$A$51,0))</f>
        <v>CONTROL</v>
      </c>
      <c r="C533" s="2">
        <v>2</v>
      </c>
      <c r="D533" s="2">
        <v>7</v>
      </c>
      <c r="E533" s="2">
        <f>COUNTIFS(sessions.csv!$A$2:$A$10135,A533,sessions.csv!$D$2:$D$10135,C533,sessions.csv!$E$2:$E$10135,D533)</f>
        <v>28</v>
      </c>
      <c r="F533" s="2">
        <f>COUNTIFS(sessions.csv!$A$2:$A$10135,A533,sessions.csv!$D$2:$D$10135,C533,sessions.csv!$E$2:$E$10135,D533,sessions.csv!$N$2:$N$10135,"RELIABLE")</f>
        <v>26</v>
      </c>
      <c r="G533" s="3">
        <f>SUMIFS(sessions.csv!$H$2:$H$10135,sessions.csv!$A$2:$A$10135,A533,sessions.csv!$D$2:$D$10135,C533,sessions.csv!$E$2:$E$10135,D533)/60000</f>
        <v>966.66836666666666</v>
      </c>
      <c r="H533" s="3">
        <f>IF(E533=0,"",AVERAGEIFS(sessions.csv!$J$2:$J$10135,sessions.csv!$A$2:$A$10135,A533,sessions.csv!$D$2:$D$10135,C533,sessions.csv!$E$2:$E$10135,D533)/1000)</f>
        <v>10.40907142857143</v>
      </c>
      <c r="I533" s="3">
        <f>IF(F533=0,"",AVERAGEIFS(sessions.csv!$O$2:$O$10135,sessions.csv!$A$2:$A$10135,A533,sessions.csv!$D$2:$D$10135,C533,sessions.csv!$E$2:$E$10135,D533,sessions.csv!$N$2:$N$10135,"RELIABLE"))</f>
        <v>48.119615384615372</v>
      </c>
      <c r="J533" s="3">
        <f>IF(F533=0,"",AVERAGEIFS(sessions.csv!$L$2:$L$10135,sessions.csv!$A$2:$A$10135,A533,sessions.csv!$D$2:$D$10135,C533,sessions.csv!$E$2:$E$10135,D533,sessions.csv!$N$2:$N$10135,"RELIABLE"))</f>
        <v>71.924615384615379</v>
      </c>
    </row>
    <row r="534" spans="1:10" ht="32" customHeight="1" x14ac:dyDescent="0.2">
      <c r="A534" s="2" t="s">
        <v>63</v>
      </c>
      <c r="B534" s="2" t="str">
        <f>INDEX(study_periods.csv!$B$2:$B$51,MATCH(A534,study_periods.csv!$A$2:$A$51,0))</f>
        <v>INTERVENTION</v>
      </c>
      <c r="C534" s="2">
        <v>1</v>
      </c>
      <c r="D534" s="2">
        <v>1</v>
      </c>
      <c r="E534" s="2">
        <f>COUNTIFS(sessions.csv!$A$2:$A$10135,A534,sessions.csv!$D$2:$D$10135,C534,sessions.csv!$E$2:$E$10135,D534)</f>
        <v>23</v>
      </c>
      <c r="F534" s="2">
        <f>COUNTIFS(sessions.csv!$A$2:$A$10135,A534,sessions.csv!$D$2:$D$10135,C534,sessions.csv!$E$2:$E$10135,D534,sessions.csv!$N$2:$N$10135,"RELIABLE")</f>
        <v>18</v>
      </c>
      <c r="G534" s="3">
        <f>SUMIFS(sessions.csv!$H$2:$H$10135,sessions.csv!$A$2:$A$10135,A534,sessions.csv!$D$2:$D$10135,C534,sessions.csv!$E$2:$E$10135,D534)/60000</f>
        <v>709.16386666666665</v>
      </c>
      <c r="H534" s="3">
        <f>IF(E534=0,"",AVERAGEIFS(sessions.csv!$J$2:$J$10135,sessions.csv!$A$2:$A$10135,A534,sessions.csv!$D$2:$D$10135,C534,sessions.csv!$E$2:$E$10135,D534)/1000)</f>
        <v>10.141521739130434</v>
      </c>
      <c r="I534" s="3">
        <f>IF(F534=0,"",AVERAGEIFS(sessions.csv!$O$2:$O$10135,sessions.csv!$A$2:$A$10135,A534,sessions.csv!$D$2:$D$10135,C534,sessions.csv!$E$2:$E$10135,D534,sessions.csv!$N$2:$N$10135,"RELIABLE"))</f>
        <v>48.368333333333339</v>
      </c>
      <c r="J534" s="3">
        <f>IF(F534=0,"",AVERAGEIFS(sessions.csv!$L$2:$L$10135,sessions.csv!$A$2:$A$10135,A534,sessions.csv!$D$2:$D$10135,C534,sessions.csv!$E$2:$E$10135,D534,sessions.csv!$N$2:$N$10135,"RELIABLE"))</f>
        <v>69.685000000000002</v>
      </c>
    </row>
    <row r="535" spans="1:10" ht="32" customHeight="1" x14ac:dyDescent="0.2">
      <c r="A535" s="2" t="s">
        <v>63</v>
      </c>
      <c r="B535" s="2" t="str">
        <f>INDEX(study_periods.csv!$B$2:$B$51,MATCH(A535,study_periods.csv!$A$2:$A$51,0))</f>
        <v>INTERVENTION</v>
      </c>
      <c r="C535" s="2">
        <v>1</v>
      </c>
      <c r="D535" s="2">
        <v>2</v>
      </c>
      <c r="E535" s="2">
        <f>COUNTIFS(sessions.csv!$A$2:$A$10135,A535,sessions.csv!$D$2:$D$10135,C535,sessions.csv!$E$2:$E$10135,D535)</f>
        <v>24</v>
      </c>
      <c r="F535" s="2">
        <f>COUNTIFS(sessions.csv!$A$2:$A$10135,A535,sessions.csv!$D$2:$D$10135,C535,sessions.csv!$E$2:$E$10135,D535,sessions.csv!$N$2:$N$10135,"RELIABLE")</f>
        <v>23</v>
      </c>
      <c r="G535" s="3">
        <f>SUMIFS(sessions.csv!$H$2:$H$10135,sessions.csv!$A$2:$A$10135,A535,sessions.csv!$D$2:$D$10135,C535,sessions.csv!$E$2:$E$10135,D535)/60000</f>
        <v>722.35199999999998</v>
      </c>
      <c r="H535" s="3">
        <f>IF(E535=0,"",AVERAGEIFS(sessions.csv!$J$2:$J$10135,sessions.csv!$A$2:$A$10135,A535,sessions.csv!$D$2:$D$10135,C535,sessions.csv!$E$2:$E$10135,D535)/1000)</f>
        <v>10.216791666666666</v>
      </c>
      <c r="I535" s="3">
        <f>IF(F535=0,"",AVERAGEIFS(sessions.csv!$O$2:$O$10135,sessions.csv!$A$2:$A$10135,A535,sessions.csv!$D$2:$D$10135,C535,sessions.csv!$E$2:$E$10135,D535,sessions.csv!$N$2:$N$10135,"RELIABLE"))</f>
        <v>48.173913043478258</v>
      </c>
      <c r="J535" s="3">
        <f>IF(F535=0,"",AVERAGEIFS(sessions.csv!$L$2:$L$10135,sessions.csv!$A$2:$A$10135,A535,sessions.csv!$D$2:$D$10135,C535,sessions.csv!$E$2:$E$10135,D535,sessions.csv!$N$2:$N$10135,"RELIABLE"))</f>
        <v>69.223043478260877</v>
      </c>
    </row>
    <row r="536" spans="1:10" ht="32" customHeight="1" x14ac:dyDescent="0.2">
      <c r="A536" s="2" t="s">
        <v>63</v>
      </c>
      <c r="B536" s="2" t="str">
        <f>INDEX(study_periods.csv!$B$2:$B$51,MATCH(A536,study_periods.csv!$A$2:$A$51,0))</f>
        <v>INTERVENTION</v>
      </c>
      <c r="C536" s="2">
        <v>1</v>
      </c>
      <c r="D536" s="2">
        <v>3</v>
      </c>
      <c r="E536" s="2">
        <f>COUNTIFS(sessions.csv!$A$2:$A$10135,A536,sessions.csv!$D$2:$D$10135,C536,sessions.csv!$E$2:$E$10135,D536)</f>
        <v>25</v>
      </c>
      <c r="F536" s="2">
        <f>COUNTIFS(sessions.csv!$A$2:$A$10135,A536,sessions.csv!$D$2:$D$10135,C536,sessions.csv!$E$2:$E$10135,D536,sessions.csv!$N$2:$N$10135,"RELIABLE")</f>
        <v>19</v>
      </c>
      <c r="G536" s="3">
        <f>SUMIFS(sessions.csv!$H$2:$H$10135,sessions.csv!$A$2:$A$10135,A536,sessions.csv!$D$2:$D$10135,C536,sessions.csv!$E$2:$E$10135,D536)/60000</f>
        <v>751.66863333333333</v>
      </c>
      <c r="H536" s="3">
        <f>IF(E536=0,"",AVERAGEIFS(sessions.csv!$J$2:$J$10135,sessions.csv!$A$2:$A$10135,A536,sessions.csv!$D$2:$D$10135,C536,sessions.csv!$E$2:$E$10135,D536)/1000)</f>
        <v>10.163080000000001</v>
      </c>
      <c r="I536" s="3">
        <f>IF(F536=0,"",AVERAGEIFS(sessions.csv!$O$2:$O$10135,sessions.csv!$A$2:$A$10135,A536,sessions.csv!$D$2:$D$10135,C536,sessions.csv!$E$2:$E$10135,D536,sessions.csv!$N$2:$N$10135,"RELIABLE"))</f>
        <v>46.856842105263155</v>
      </c>
      <c r="J536" s="3">
        <f>IF(F536=0,"",AVERAGEIFS(sessions.csv!$L$2:$L$10135,sessions.csv!$A$2:$A$10135,A536,sessions.csv!$D$2:$D$10135,C536,sessions.csv!$E$2:$E$10135,D536,sessions.csv!$N$2:$N$10135,"RELIABLE"))</f>
        <v>68.26210526315792</v>
      </c>
    </row>
    <row r="537" spans="1:10" ht="32" customHeight="1" x14ac:dyDescent="0.2">
      <c r="A537" s="2" t="s">
        <v>63</v>
      </c>
      <c r="B537" s="2" t="str">
        <f>INDEX(study_periods.csv!$B$2:$B$51,MATCH(A537,study_periods.csv!$A$2:$A$51,0))</f>
        <v>INTERVENTION</v>
      </c>
      <c r="C537" s="2">
        <v>1</v>
      </c>
      <c r="D537" s="2">
        <v>4</v>
      </c>
      <c r="E537" s="2">
        <f>COUNTIFS(sessions.csv!$A$2:$A$10135,A537,sessions.csv!$D$2:$D$10135,C537,sessions.csv!$E$2:$E$10135,D537)</f>
        <v>22</v>
      </c>
      <c r="F537" s="2">
        <f>COUNTIFS(sessions.csv!$A$2:$A$10135,A537,sessions.csv!$D$2:$D$10135,C537,sessions.csv!$E$2:$E$10135,D537,sessions.csv!$N$2:$N$10135,"RELIABLE")</f>
        <v>17</v>
      </c>
      <c r="G537" s="3">
        <f>SUMIFS(sessions.csv!$H$2:$H$10135,sessions.csv!$A$2:$A$10135,A537,sessions.csv!$D$2:$D$10135,C537,sessions.csv!$E$2:$E$10135,D537)/60000</f>
        <v>688.19856666666669</v>
      </c>
      <c r="H537" s="3">
        <f>IF(E537=0,"",AVERAGEIFS(sessions.csv!$J$2:$J$10135,sessions.csv!$A$2:$A$10135,A537,sessions.csv!$D$2:$D$10135,C537,sessions.csv!$E$2:$E$10135,D537)/1000)</f>
        <v>10.341818181818182</v>
      </c>
      <c r="I537" s="3">
        <f>IF(F537=0,"",AVERAGEIFS(sessions.csv!$O$2:$O$10135,sessions.csv!$A$2:$A$10135,A537,sessions.csv!$D$2:$D$10135,C537,sessions.csv!$E$2:$E$10135,D537,sessions.csv!$N$2:$N$10135,"RELIABLE"))</f>
        <v>47.143529411764696</v>
      </c>
      <c r="J537" s="3">
        <f>IF(F537=0,"",AVERAGEIFS(sessions.csv!$L$2:$L$10135,sessions.csv!$A$2:$A$10135,A537,sessions.csv!$D$2:$D$10135,C537,sessions.csv!$E$2:$E$10135,D537,sessions.csv!$N$2:$N$10135,"RELIABLE"))</f>
        <v>69.262352941176474</v>
      </c>
    </row>
    <row r="538" spans="1:10" ht="32" customHeight="1" x14ac:dyDescent="0.2">
      <c r="A538" s="2" t="s">
        <v>63</v>
      </c>
      <c r="B538" s="2" t="str">
        <f>INDEX(study_periods.csv!$B$2:$B$51,MATCH(A538,study_periods.csv!$A$2:$A$51,0))</f>
        <v>INTERVENTION</v>
      </c>
      <c r="C538" s="2">
        <v>1</v>
      </c>
      <c r="D538" s="2">
        <v>5</v>
      </c>
      <c r="E538" s="2">
        <f>COUNTIFS(sessions.csv!$A$2:$A$10135,A538,sessions.csv!$D$2:$D$10135,C538,sessions.csv!$E$2:$E$10135,D538)</f>
        <v>23</v>
      </c>
      <c r="F538" s="2">
        <f>COUNTIFS(sessions.csv!$A$2:$A$10135,A538,sessions.csv!$D$2:$D$10135,C538,sessions.csv!$E$2:$E$10135,D538,sessions.csv!$N$2:$N$10135,"RELIABLE")</f>
        <v>18</v>
      </c>
      <c r="G538" s="3">
        <f>SUMIFS(sessions.csv!$H$2:$H$10135,sessions.csv!$A$2:$A$10135,A538,sessions.csv!$D$2:$D$10135,C538,sessions.csv!$E$2:$E$10135,D538)/60000</f>
        <v>777.53586666666672</v>
      </c>
      <c r="H538" s="3">
        <f>IF(E538=0,"",AVERAGEIFS(sessions.csv!$J$2:$J$10135,sessions.csv!$A$2:$A$10135,A538,sessions.csv!$D$2:$D$10135,C538,sessions.csv!$E$2:$E$10135,D538)/1000)</f>
        <v>10.743956521739131</v>
      </c>
      <c r="I538" s="3">
        <f>IF(F538=0,"",AVERAGEIFS(sessions.csv!$O$2:$O$10135,sessions.csv!$A$2:$A$10135,A538,sessions.csv!$D$2:$D$10135,C538,sessions.csv!$E$2:$E$10135,D538,sessions.csv!$N$2:$N$10135,"RELIABLE"))</f>
        <v>50.045555555555552</v>
      </c>
      <c r="J538" s="3">
        <f>IF(F538=0,"",AVERAGEIFS(sessions.csv!$L$2:$L$10135,sessions.csv!$A$2:$A$10135,A538,sessions.csv!$D$2:$D$10135,C538,sessions.csv!$E$2:$E$10135,D538,sessions.csv!$N$2:$N$10135,"RELIABLE"))</f>
        <v>72.964999999999989</v>
      </c>
    </row>
    <row r="539" spans="1:10" ht="32" customHeight="1" x14ac:dyDescent="0.2">
      <c r="A539" s="2" t="s">
        <v>63</v>
      </c>
      <c r="B539" s="2" t="str">
        <f>INDEX(study_periods.csv!$B$2:$B$51,MATCH(A539,study_periods.csv!$A$2:$A$51,0))</f>
        <v>INTERVENTION</v>
      </c>
      <c r="C539" s="2">
        <v>1</v>
      </c>
      <c r="D539" s="2">
        <v>6</v>
      </c>
      <c r="E539" s="2">
        <f>COUNTIFS(sessions.csv!$A$2:$A$10135,A539,sessions.csv!$D$2:$D$10135,C539,sessions.csv!$E$2:$E$10135,D539)</f>
        <v>28</v>
      </c>
      <c r="F539" s="2">
        <f>COUNTIFS(sessions.csv!$A$2:$A$10135,A539,sessions.csv!$D$2:$D$10135,C539,sessions.csv!$E$2:$E$10135,D539,sessions.csv!$N$2:$N$10135,"RELIABLE")</f>
        <v>25</v>
      </c>
      <c r="G539" s="3">
        <f>SUMIFS(sessions.csv!$H$2:$H$10135,sessions.csv!$A$2:$A$10135,A539,sessions.csv!$D$2:$D$10135,C539,sessions.csv!$E$2:$E$10135,D539)/60000</f>
        <v>1038.1999333333333</v>
      </c>
      <c r="H539" s="3">
        <f>IF(E539=0,"",AVERAGEIFS(sessions.csv!$J$2:$J$10135,sessions.csv!$A$2:$A$10135,A539,sessions.csv!$D$2:$D$10135,C539,sessions.csv!$E$2:$E$10135,D539)/1000)</f>
        <v>10.831142857142856</v>
      </c>
      <c r="I539" s="3">
        <f>IF(F539=0,"",AVERAGEIFS(sessions.csv!$O$2:$O$10135,sessions.csv!$A$2:$A$10135,A539,sessions.csv!$D$2:$D$10135,C539,sessions.csv!$E$2:$E$10135,D539,sessions.csv!$N$2:$N$10135,"RELIABLE"))</f>
        <v>51.324800000000003</v>
      </c>
      <c r="J539" s="3">
        <f>IF(F539=0,"",AVERAGEIFS(sessions.csv!$L$2:$L$10135,sessions.csv!$A$2:$A$10135,A539,sessions.csv!$D$2:$D$10135,C539,sessions.csv!$E$2:$E$10135,D539,sessions.csv!$N$2:$N$10135,"RELIABLE"))</f>
        <v>75.828400000000002</v>
      </c>
    </row>
    <row r="540" spans="1:10" ht="32" customHeight="1" x14ac:dyDescent="0.2">
      <c r="A540" s="2" t="s">
        <v>63</v>
      </c>
      <c r="B540" s="2" t="str">
        <f>INDEX(study_periods.csv!$B$2:$B$51,MATCH(A540,study_periods.csv!$A$2:$A$51,0))</f>
        <v>INTERVENTION</v>
      </c>
      <c r="C540" s="2">
        <v>1</v>
      </c>
      <c r="D540" s="2">
        <v>7</v>
      </c>
      <c r="E540" s="2">
        <f>COUNTIFS(sessions.csv!$A$2:$A$10135,A540,sessions.csv!$D$2:$D$10135,C540,sessions.csv!$E$2:$E$10135,D540)</f>
        <v>29</v>
      </c>
      <c r="F540" s="2">
        <f>COUNTIFS(sessions.csv!$A$2:$A$10135,A540,sessions.csv!$D$2:$D$10135,C540,sessions.csv!$E$2:$E$10135,D540,sessions.csv!$N$2:$N$10135,"RELIABLE")</f>
        <v>25</v>
      </c>
      <c r="G540" s="3">
        <f>SUMIFS(sessions.csv!$H$2:$H$10135,sessions.csv!$A$2:$A$10135,A540,sessions.csv!$D$2:$D$10135,C540,sessions.csv!$E$2:$E$10135,D540)/60000</f>
        <v>1061.7524333333333</v>
      </c>
      <c r="H540" s="3">
        <f>IF(E540=0,"",AVERAGEIFS(sessions.csv!$J$2:$J$10135,sessions.csv!$A$2:$A$10135,A540,sessions.csv!$D$2:$D$10135,C540,sessions.csv!$E$2:$E$10135,D540)/1000)</f>
        <v>10.706137931034482</v>
      </c>
      <c r="I540" s="3">
        <f>IF(F540=0,"",AVERAGEIFS(sessions.csv!$O$2:$O$10135,sessions.csv!$A$2:$A$10135,A540,sessions.csv!$D$2:$D$10135,C540,sessions.csv!$E$2:$E$10135,D540,sessions.csv!$N$2:$N$10135,"RELIABLE"))</f>
        <v>49.762799999999999</v>
      </c>
      <c r="J540" s="3">
        <f>IF(F540=0,"",AVERAGEIFS(sessions.csv!$L$2:$L$10135,sessions.csv!$A$2:$A$10135,A540,sessions.csv!$D$2:$D$10135,C540,sessions.csv!$E$2:$E$10135,D540,sessions.csv!$N$2:$N$10135,"RELIABLE"))</f>
        <v>74.561599999999984</v>
      </c>
    </row>
    <row r="541" spans="1:10" ht="32" customHeight="1" x14ac:dyDescent="0.2">
      <c r="A541" s="2" t="s">
        <v>63</v>
      </c>
      <c r="B541" s="2" t="str">
        <f>INDEX(study_periods.csv!$B$2:$B$51,MATCH(A541,study_periods.csv!$A$2:$A$51,0))</f>
        <v>INTERVENTION</v>
      </c>
      <c r="C541" s="2">
        <v>2</v>
      </c>
      <c r="D541" s="2">
        <v>1</v>
      </c>
      <c r="E541" s="2">
        <f>COUNTIFS(sessions.csv!$A$2:$A$10135,A541,sessions.csv!$D$2:$D$10135,C541,sessions.csv!$E$2:$E$10135,D541)</f>
        <v>20</v>
      </c>
      <c r="F541" s="2">
        <f>COUNTIFS(sessions.csv!$A$2:$A$10135,A541,sessions.csv!$D$2:$D$10135,C541,sessions.csv!$E$2:$E$10135,D541,sessions.csv!$N$2:$N$10135,"RELIABLE")</f>
        <v>19</v>
      </c>
      <c r="G541" s="3">
        <f>SUMIFS(sessions.csv!$H$2:$H$10135,sessions.csv!$A$2:$A$10135,A541,sessions.csv!$D$2:$D$10135,C541,sessions.csv!$E$2:$E$10135,D541)/60000</f>
        <v>552.37064999999996</v>
      </c>
      <c r="H541" s="3">
        <f>IF(E541=0,"",AVERAGEIFS(sessions.csv!$J$2:$J$10135,sessions.csv!$A$2:$A$10135,A541,sessions.csv!$D$2:$D$10135,C541,sessions.csv!$E$2:$E$10135,D541)/1000)</f>
        <v>9.6300000000000008</v>
      </c>
      <c r="I541" s="3">
        <f>IF(F541=0,"",AVERAGEIFS(sessions.csv!$O$2:$O$10135,sessions.csv!$A$2:$A$10135,A541,sessions.csv!$D$2:$D$10135,C541,sessions.csv!$E$2:$E$10135,D541,sessions.csv!$N$2:$N$10135,"RELIABLE"))</f>
        <v>43.282105263157888</v>
      </c>
      <c r="J541" s="3">
        <f>IF(F541=0,"",AVERAGEIFS(sessions.csv!$L$2:$L$10135,sessions.csv!$A$2:$A$10135,A541,sessions.csv!$D$2:$D$10135,C541,sessions.csv!$E$2:$E$10135,D541,sessions.csv!$N$2:$N$10135,"RELIABLE"))</f>
        <v>64.687368421052625</v>
      </c>
    </row>
    <row r="542" spans="1:10" ht="32" customHeight="1" x14ac:dyDescent="0.2">
      <c r="A542" s="2" t="s">
        <v>63</v>
      </c>
      <c r="B542" s="2" t="str">
        <f>INDEX(study_periods.csv!$B$2:$B$51,MATCH(A542,study_periods.csv!$A$2:$A$51,0))</f>
        <v>INTERVENTION</v>
      </c>
      <c r="C542" s="2">
        <v>2</v>
      </c>
      <c r="D542" s="2">
        <v>2</v>
      </c>
      <c r="E542" s="2">
        <f>COUNTIFS(sessions.csv!$A$2:$A$10135,A542,sessions.csv!$D$2:$D$10135,C542,sessions.csv!$E$2:$E$10135,D542)</f>
        <v>21</v>
      </c>
      <c r="F542" s="2">
        <f>COUNTIFS(sessions.csv!$A$2:$A$10135,A542,sessions.csv!$D$2:$D$10135,C542,sessions.csv!$E$2:$E$10135,D542,sessions.csv!$N$2:$N$10135,"RELIABLE")</f>
        <v>19</v>
      </c>
      <c r="G542" s="3">
        <f>SUMIFS(sessions.csv!$H$2:$H$10135,sessions.csv!$A$2:$A$10135,A542,sessions.csv!$D$2:$D$10135,C542,sessions.csv!$E$2:$E$10135,D542)/60000</f>
        <v>596.51516666666669</v>
      </c>
      <c r="H542" s="3">
        <f>IF(E542=0,"",AVERAGEIFS(sessions.csv!$J$2:$J$10135,sessions.csv!$A$2:$A$10135,A542,sessions.csv!$D$2:$D$10135,C542,sessions.csv!$E$2:$E$10135,D542)/1000)</f>
        <v>9.9730952380952385</v>
      </c>
      <c r="I542" s="3">
        <f>IF(F542=0,"",AVERAGEIFS(sessions.csv!$O$2:$O$10135,sessions.csv!$A$2:$A$10135,A542,sessions.csv!$D$2:$D$10135,C542,sessions.csv!$E$2:$E$10135,D542,sessions.csv!$N$2:$N$10135,"RELIABLE"))</f>
        <v>42.514736842105251</v>
      </c>
      <c r="J542" s="3">
        <f>IF(F542=0,"",AVERAGEIFS(sessions.csv!$L$2:$L$10135,sessions.csv!$A$2:$A$10135,A542,sessions.csv!$D$2:$D$10135,C542,sessions.csv!$E$2:$E$10135,D542,sessions.csv!$N$2:$N$10135,"RELIABLE"))</f>
        <v>65.198421052631559</v>
      </c>
    </row>
    <row r="543" spans="1:10" ht="32" customHeight="1" x14ac:dyDescent="0.2">
      <c r="A543" s="2" t="s">
        <v>63</v>
      </c>
      <c r="B543" s="2" t="str">
        <f>INDEX(study_periods.csv!$B$2:$B$51,MATCH(A543,study_periods.csv!$A$2:$A$51,0))</f>
        <v>INTERVENTION</v>
      </c>
      <c r="C543" s="2">
        <v>2</v>
      </c>
      <c r="D543" s="2">
        <v>3</v>
      </c>
      <c r="E543" s="2">
        <f>COUNTIFS(sessions.csv!$A$2:$A$10135,A543,sessions.csv!$D$2:$D$10135,C543,sessions.csv!$E$2:$E$10135,D543)</f>
        <v>22</v>
      </c>
      <c r="F543" s="2">
        <f>COUNTIFS(sessions.csv!$A$2:$A$10135,A543,sessions.csv!$D$2:$D$10135,C543,sessions.csv!$E$2:$E$10135,D543,sessions.csv!$N$2:$N$10135,"RELIABLE")</f>
        <v>18</v>
      </c>
      <c r="G543" s="3">
        <f>SUMIFS(sessions.csv!$H$2:$H$10135,sessions.csv!$A$2:$A$10135,A543,sessions.csv!$D$2:$D$10135,C543,sessions.csv!$E$2:$E$10135,D543)/60000</f>
        <v>643.9549833333333</v>
      </c>
      <c r="H543" s="3">
        <f>IF(E543=0,"",AVERAGEIFS(sessions.csv!$J$2:$J$10135,sessions.csv!$A$2:$A$10135,A543,sessions.csv!$D$2:$D$10135,C543,sessions.csv!$E$2:$E$10135,D543)/1000)</f>
        <v>9.9267727272727271</v>
      </c>
      <c r="I543" s="3">
        <f>IF(F543=0,"",AVERAGEIFS(sessions.csv!$O$2:$O$10135,sessions.csv!$A$2:$A$10135,A543,sessions.csv!$D$2:$D$10135,C543,sessions.csv!$E$2:$E$10135,D543,sessions.csv!$N$2:$N$10135,"RELIABLE"))</f>
        <v>42.357222222222219</v>
      </c>
      <c r="J543" s="3">
        <f>IF(F543=0,"",AVERAGEIFS(sessions.csv!$L$2:$L$10135,sessions.csv!$A$2:$A$10135,A543,sessions.csv!$D$2:$D$10135,C543,sessions.csv!$E$2:$E$10135,D543,sessions.csv!$N$2:$N$10135,"RELIABLE"))</f>
        <v>66.324444444444438</v>
      </c>
    </row>
    <row r="544" spans="1:10" ht="32" customHeight="1" x14ac:dyDescent="0.2">
      <c r="A544" s="2" t="s">
        <v>63</v>
      </c>
      <c r="B544" s="2" t="str">
        <f>INDEX(study_periods.csv!$B$2:$B$51,MATCH(A544,study_periods.csv!$A$2:$A$51,0))</f>
        <v>INTERVENTION</v>
      </c>
      <c r="C544" s="2">
        <v>2</v>
      </c>
      <c r="D544" s="2">
        <v>4</v>
      </c>
      <c r="E544" s="2">
        <f>COUNTIFS(sessions.csv!$A$2:$A$10135,A544,sessions.csv!$D$2:$D$10135,C544,sessions.csv!$E$2:$E$10135,D544)</f>
        <v>19</v>
      </c>
      <c r="F544" s="2">
        <f>COUNTIFS(sessions.csv!$A$2:$A$10135,A544,sessions.csv!$D$2:$D$10135,C544,sessions.csv!$E$2:$E$10135,D544,sessions.csv!$N$2:$N$10135,"RELIABLE")</f>
        <v>15</v>
      </c>
      <c r="G544" s="3">
        <f>SUMIFS(sessions.csv!$H$2:$H$10135,sessions.csv!$A$2:$A$10135,A544,sessions.csv!$D$2:$D$10135,C544,sessions.csv!$E$2:$E$10135,D544)/60000</f>
        <v>498.81488333333334</v>
      </c>
      <c r="H544" s="3">
        <f>IF(E544=0,"",AVERAGEIFS(sessions.csv!$J$2:$J$10135,sessions.csv!$A$2:$A$10135,A544,sessions.csv!$D$2:$D$10135,C544,sessions.csv!$E$2:$E$10135,D544)/1000)</f>
        <v>9.4141578947368423</v>
      </c>
      <c r="I544" s="3">
        <f>IF(F544=0,"",AVERAGEIFS(sessions.csv!$O$2:$O$10135,sessions.csv!$A$2:$A$10135,A544,sessions.csv!$D$2:$D$10135,C544,sessions.csv!$E$2:$E$10135,D544,sessions.csv!$N$2:$N$10135,"RELIABLE"))</f>
        <v>42.062666666666665</v>
      </c>
      <c r="J544" s="3">
        <f>IF(F544=0,"",AVERAGEIFS(sessions.csv!$L$2:$L$10135,sessions.csv!$A$2:$A$10135,A544,sessions.csv!$D$2:$D$10135,C544,sessions.csv!$E$2:$E$10135,D544,sessions.csv!$N$2:$N$10135,"RELIABLE"))</f>
        <v>63.545333333333332</v>
      </c>
    </row>
    <row r="545" spans="1:10" ht="32" customHeight="1" x14ac:dyDescent="0.2">
      <c r="A545" s="2" t="s">
        <v>63</v>
      </c>
      <c r="B545" s="2" t="str">
        <f>INDEX(study_periods.csv!$B$2:$B$51,MATCH(A545,study_periods.csv!$A$2:$A$51,0))</f>
        <v>INTERVENTION</v>
      </c>
      <c r="C545" s="2">
        <v>2</v>
      </c>
      <c r="D545" s="2">
        <v>5</v>
      </c>
      <c r="E545" s="2">
        <f>COUNTIFS(sessions.csv!$A$2:$A$10135,A545,sessions.csv!$D$2:$D$10135,C545,sessions.csv!$E$2:$E$10135,D545)</f>
        <v>20</v>
      </c>
      <c r="F545" s="2">
        <f>COUNTIFS(sessions.csv!$A$2:$A$10135,A545,sessions.csv!$D$2:$D$10135,C545,sessions.csv!$E$2:$E$10135,D545,sessions.csv!$N$2:$N$10135,"RELIABLE")</f>
        <v>15</v>
      </c>
      <c r="G545" s="3">
        <f>SUMIFS(sessions.csv!$H$2:$H$10135,sessions.csv!$A$2:$A$10135,A545,sessions.csv!$D$2:$D$10135,C545,sessions.csv!$E$2:$E$10135,D545)/60000</f>
        <v>581.24288333333334</v>
      </c>
      <c r="H545" s="3">
        <f>IF(E545=0,"",AVERAGEIFS(sessions.csv!$J$2:$J$10135,sessions.csv!$A$2:$A$10135,A545,sessions.csv!$D$2:$D$10135,C545,sessions.csv!$E$2:$E$10135,D545)/1000)</f>
        <v>10.3261</v>
      </c>
      <c r="I545" s="3">
        <f>IF(F545=0,"",AVERAGEIFS(sessions.csv!$O$2:$O$10135,sessions.csv!$A$2:$A$10135,A545,sessions.csv!$D$2:$D$10135,C545,sessions.csv!$E$2:$E$10135,D545,sessions.csv!$N$2:$N$10135,"RELIABLE"))</f>
        <v>43.38333333333334</v>
      </c>
      <c r="J545" s="3">
        <f>IF(F545=0,"",AVERAGEIFS(sessions.csv!$L$2:$L$10135,sessions.csv!$A$2:$A$10135,A545,sessions.csv!$D$2:$D$10135,C545,sessions.csv!$E$2:$E$10135,D545,sessions.csv!$N$2:$N$10135,"RELIABLE"))</f>
        <v>65.337999999999994</v>
      </c>
    </row>
    <row r="546" spans="1:10" ht="32" customHeight="1" x14ac:dyDescent="0.2">
      <c r="A546" s="2" t="s">
        <v>63</v>
      </c>
      <c r="B546" s="2" t="str">
        <f>INDEX(study_periods.csv!$B$2:$B$51,MATCH(A546,study_periods.csv!$A$2:$A$51,0))</f>
        <v>INTERVENTION</v>
      </c>
      <c r="C546" s="2">
        <v>2</v>
      </c>
      <c r="D546" s="2">
        <v>6</v>
      </c>
      <c r="E546" s="2">
        <f>COUNTIFS(sessions.csv!$A$2:$A$10135,A546,sessions.csv!$D$2:$D$10135,C546,sessions.csv!$E$2:$E$10135,D546)</f>
        <v>25</v>
      </c>
      <c r="F546" s="2">
        <f>COUNTIFS(sessions.csv!$A$2:$A$10135,A546,sessions.csv!$D$2:$D$10135,C546,sessions.csv!$E$2:$E$10135,D546,sessions.csv!$N$2:$N$10135,"RELIABLE")</f>
        <v>25</v>
      </c>
      <c r="G546" s="3">
        <f>SUMIFS(sessions.csv!$H$2:$H$10135,sessions.csv!$A$2:$A$10135,A546,sessions.csv!$D$2:$D$10135,C546,sessions.csv!$E$2:$E$10135,D546)/60000</f>
        <v>827.92928333333339</v>
      </c>
      <c r="H546" s="3">
        <f>IF(E546=0,"",AVERAGEIFS(sessions.csv!$J$2:$J$10135,sessions.csv!$A$2:$A$10135,A546,sessions.csv!$D$2:$D$10135,C546,sessions.csv!$E$2:$E$10135,D546)/1000)</f>
        <v>10.24844</v>
      </c>
      <c r="I546" s="3">
        <f>IF(F546=0,"",AVERAGEIFS(sessions.csv!$O$2:$O$10135,sessions.csv!$A$2:$A$10135,A546,sessions.csv!$D$2:$D$10135,C546,sessions.csv!$E$2:$E$10135,D546,sessions.csv!$N$2:$N$10135,"RELIABLE"))</f>
        <v>45.575999999999986</v>
      </c>
      <c r="J546" s="3">
        <f>IF(F546=0,"",AVERAGEIFS(sessions.csv!$L$2:$L$10135,sessions.csv!$A$2:$A$10135,A546,sessions.csv!$D$2:$D$10135,C546,sessions.csv!$E$2:$E$10135,D546,sessions.csv!$N$2:$N$10135,"RELIABLE"))</f>
        <v>69.909599999999998</v>
      </c>
    </row>
    <row r="547" spans="1:10" ht="32" customHeight="1" x14ac:dyDescent="0.2">
      <c r="A547" s="2" t="s">
        <v>63</v>
      </c>
      <c r="B547" s="2" t="str">
        <f>INDEX(study_periods.csv!$B$2:$B$51,MATCH(A547,study_periods.csv!$A$2:$A$51,0))</f>
        <v>INTERVENTION</v>
      </c>
      <c r="C547" s="2">
        <v>2</v>
      </c>
      <c r="D547" s="2">
        <v>7</v>
      </c>
      <c r="E547" s="2">
        <f>COUNTIFS(sessions.csv!$A$2:$A$10135,A547,sessions.csv!$D$2:$D$10135,C547,sessions.csv!$E$2:$E$10135,D547)</f>
        <v>26</v>
      </c>
      <c r="F547" s="2">
        <f>COUNTIFS(sessions.csv!$A$2:$A$10135,A547,sessions.csv!$D$2:$D$10135,C547,sessions.csv!$E$2:$E$10135,D547,sessions.csv!$N$2:$N$10135,"RELIABLE")</f>
        <v>21</v>
      </c>
      <c r="G547" s="3">
        <f>SUMIFS(sessions.csv!$H$2:$H$10135,sessions.csv!$A$2:$A$10135,A547,sessions.csv!$D$2:$D$10135,C547,sessions.csv!$E$2:$E$10135,D547)/60000</f>
        <v>829.33448333333331</v>
      </c>
      <c r="H547" s="3">
        <f>IF(E547=0,"",AVERAGEIFS(sessions.csv!$J$2:$J$10135,sessions.csv!$A$2:$A$10135,A547,sessions.csv!$D$2:$D$10135,C547,sessions.csv!$E$2:$E$10135,D547)/1000)</f>
        <v>9.7218846153846155</v>
      </c>
      <c r="I547" s="3">
        <f>IF(F547=0,"",AVERAGEIFS(sessions.csv!$O$2:$O$10135,sessions.csv!$A$2:$A$10135,A547,sessions.csv!$D$2:$D$10135,C547,sessions.csv!$E$2:$E$10135,D547,sessions.csv!$N$2:$N$10135,"RELIABLE"))</f>
        <v>42.827142857142853</v>
      </c>
      <c r="J547" s="3">
        <f>IF(F547=0,"",AVERAGEIFS(sessions.csv!$L$2:$L$10135,sessions.csv!$A$2:$A$10135,A547,sessions.csv!$D$2:$D$10135,C547,sessions.csv!$E$2:$E$10135,D547,sessions.csv!$N$2:$N$10135,"RELIABLE"))</f>
        <v>66.949047619047619</v>
      </c>
    </row>
    <row r="548" spans="1:10" ht="16" customHeight="1" x14ac:dyDescent="0.2">
      <c r="A548" s="2" t="s">
        <v>64</v>
      </c>
      <c r="B548" s="2" t="str">
        <f>INDEX(study_periods.csv!$B$2:$B$51,MATCH(A548,study_periods.csv!$A$2:$A$51,0))</f>
        <v>CONTROL</v>
      </c>
      <c r="C548" s="2">
        <v>1</v>
      </c>
      <c r="D548" s="2">
        <v>1</v>
      </c>
      <c r="E548" s="2">
        <f>COUNTIFS(sessions.csv!$A$2:$A$10135,A548,sessions.csv!$D$2:$D$10135,C548,sessions.csv!$E$2:$E$10135,D548)</f>
        <v>24</v>
      </c>
      <c r="F548" s="2">
        <f>COUNTIFS(sessions.csv!$A$2:$A$10135,A548,sessions.csv!$D$2:$D$10135,C548,sessions.csv!$E$2:$E$10135,D548,sessions.csv!$N$2:$N$10135,"RELIABLE")</f>
        <v>20</v>
      </c>
      <c r="G548" s="3">
        <f>SUMIFS(sessions.csv!$H$2:$H$10135,sessions.csv!$A$2:$A$10135,A548,sessions.csv!$D$2:$D$10135,C548,sessions.csv!$E$2:$E$10135,D548)/60000</f>
        <v>772.43208333333337</v>
      </c>
      <c r="H548" s="3">
        <f>IF(E548=0,"",AVERAGEIFS(sessions.csv!$J$2:$J$10135,sessions.csv!$A$2:$A$10135,A548,sessions.csv!$D$2:$D$10135,C548,sessions.csv!$E$2:$E$10135,D548)/1000)</f>
        <v>10.428916666666666</v>
      </c>
      <c r="I548" s="3">
        <f>IF(F548=0,"",AVERAGEIFS(sessions.csv!$O$2:$O$10135,sessions.csv!$A$2:$A$10135,A548,sessions.csv!$D$2:$D$10135,C548,sessions.csv!$E$2:$E$10135,D548,sessions.csv!$N$2:$N$10135,"RELIABLE"))</f>
        <v>49.231999999999999</v>
      </c>
      <c r="J548" s="3">
        <f>IF(F548=0,"",AVERAGEIFS(sessions.csv!$L$2:$L$10135,sessions.csv!$A$2:$A$10135,A548,sessions.csv!$D$2:$D$10135,C548,sessions.csv!$E$2:$E$10135,D548,sessions.csv!$N$2:$N$10135,"RELIABLE"))</f>
        <v>71.453499999999991</v>
      </c>
    </row>
    <row r="549" spans="1:10" ht="16" customHeight="1" x14ac:dyDescent="0.2">
      <c r="A549" s="2" t="s">
        <v>64</v>
      </c>
      <c r="B549" s="2" t="str">
        <f>INDEX(study_periods.csv!$B$2:$B$51,MATCH(A549,study_periods.csv!$A$2:$A$51,0))</f>
        <v>CONTROL</v>
      </c>
      <c r="C549" s="2">
        <v>1</v>
      </c>
      <c r="D549" s="2">
        <v>2</v>
      </c>
      <c r="E549" s="2">
        <f>COUNTIFS(sessions.csv!$A$2:$A$10135,A549,sessions.csv!$D$2:$D$10135,C549,sessions.csv!$E$2:$E$10135,D549)</f>
        <v>25</v>
      </c>
      <c r="F549" s="2">
        <f>COUNTIFS(sessions.csv!$A$2:$A$10135,A549,sessions.csv!$D$2:$D$10135,C549,sessions.csv!$E$2:$E$10135,D549,sessions.csv!$N$2:$N$10135,"RELIABLE")</f>
        <v>21</v>
      </c>
      <c r="G549" s="3">
        <f>SUMIFS(sessions.csv!$H$2:$H$10135,sessions.csv!$A$2:$A$10135,A549,sessions.csv!$D$2:$D$10135,C549,sessions.csv!$E$2:$E$10135,D549)/60000</f>
        <v>801.02620000000002</v>
      </c>
      <c r="H549" s="3">
        <f>IF(E549=0,"",AVERAGEIFS(sessions.csv!$J$2:$J$10135,sessions.csv!$A$2:$A$10135,A549,sessions.csv!$D$2:$D$10135,C549,sessions.csv!$E$2:$E$10135,D549)/1000)</f>
        <v>10.321200000000001</v>
      </c>
      <c r="I549" s="3">
        <f>IF(F549=0,"",AVERAGEIFS(sessions.csv!$O$2:$O$10135,sessions.csv!$A$2:$A$10135,A549,sessions.csv!$D$2:$D$10135,C549,sessions.csv!$E$2:$E$10135,D549,sessions.csv!$N$2:$N$10135,"RELIABLE"))</f>
        <v>47.718095238095238</v>
      </c>
      <c r="J549" s="3">
        <f>IF(F549=0,"",AVERAGEIFS(sessions.csv!$L$2:$L$10135,sessions.csv!$A$2:$A$10135,A549,sessions.csv!$D$2:$D$10135,C549,sessions.csv!$E$2:$E$10135,D549,sessions.csv!$N$2:$N$10135,"RELIABLE"))</f>
        <v>70.08047619047619</v>
      </c>
    </row>
    <row r="550" spans="1:10" ht="16" customHeight="1" x14ac:dyDescent="0.2">
      <c r="A550" s="2" t="s">
        <v>64</v>
      </c>
      <c r="B550" s="2" t="str">
        <f>INDEX(study_periods.csv!$B$2:$B$51,MATCH(A550,study_periods.csv!$A$2:$A$51,0))</f>
        <v>CONTROL</v>
      </c>
      <c r="C550" s="2">
        <v>1</v>
      </c>
      <c r="D550" s="2">
        <v>3</v>
      </c>
      <c r="E550" s="2">
        <f>COUNTIFS(sessions.csv!$A$2:$A$10135,A550,sessions.csv!$D$2:$D$10135,C550,sessions.csv!$E$2:$E$10135,D550)</f>
        <v>26</v>
      </c>
      <c r="F550" s="2">
        <f>COUNTIFS(sessions.csv!$A$2:$A$10135,A550,sessions.csv!$D$2:$D$10135,C550,sessions.csv!$E$2:$E$10135,D550,sessions.csv!$N$2:$N$10135,"RELIABLE")</f>
        <v>23</v>
      </c>
      <c r="G550" s="3">
        <f>SUMIFS(sessions.csv!$H$2:$H$10135,sessions.csv!$A$2:$A$10135,A550,sessions.csv!$D$2:$D$10135,C550,sessions.csv!$E$2:$E$10135,D550)/60000</f>
        <v>796.84841666666671</v>
      </c>
      <c r="H550" s="3">
        <f>IF(E550=0,"",AVERAGEIFS(sessions.csv!$J$2:$J$10135,sessions.csv!$A$2:$A$10135,A550,sessions.csv!$D$2:$D$10135,C550,sessions.csv!$E$2:$E$10135,D550)/1000)</f>
        <v>10.082692307692309</v>
      </c>
      <c r="I550" s="3">
        <f>IF(F550=0,"",AVERAGEIFS(sessions.csv!$O$2:$O$10135,sessions.csv!$A$2:$A$10135,A550,sessions.csv!$D$2:$D$10135,C550,sessions.csv!$E$2:$E$10135,D550,sessions.csv!$N$2:$N$10135,"RELIABLE"))</f>
        <v>47.683478260869556</v>
      </c>
      <c r="J550" s="3">
        <f>IF(F550=0,"",AVERAGEIFS(sessions.csv!$L$2:$L$10135,sessions.csv!$A$2:$A$10135,A550,sessions.csv!$D$2:$D$10135,C550,sessions.csv!$E$2:$E$10135,D550,sessions.csv!$N$2:$N$10135,"RELIABLE"))</f>
        <v>68.700434782608696</v>
      </c>
    </row>
    <row r="551" spans="1:10" ht="16" customHeight="1" x14ac:dyDescent="0.2">
      <c r="A551" s="2" t="s">
        <v>64</v>
      </c>
      <c r="B551" s="2" t="str">
        <f>INDEX(study_periods.csv!$B$2:$B$51,MATCH(A551,study_periods.csv!$A$2:$A$51,0))</f>
        <v>CONTROL</v>
      </c>
      <c r="C551" s="2">
        <v>1</v>
      </c>
      <c r="D551" s="2">
        <v>4</v>
      </c>
      <c r="E551" s="2">
        <f>COUNTIFS(sessions.csv!$A$2:$A$10135,A551,sessions.csv!$D$2:$D$10135,C551,sessions.csv!$E$2:$E$10135,D551)</f>
        <v>23</v>
      </c>
      <c r="F551" s="2">
        <f>COUNTIFS(sessions.csv!$A$2:$A$10135,A551,sessions.csv!$D$2:$D$10135,C551,sessions.csv!$E$2:$E$10135,D551,sessions.csv!$N$2:$N$10135,"RELIABLE")</f>
        <v>19</v>
      </c>
      <c r="G551" s="3">
        <f>SUMIFS(sessions.csv!$H$2:$H$10135,sessions.csv!$A$2:$A$10135,A551,sessions.csv!$D$2:$D$10135,C551,sessions.csv!$E$2:$E$10135,D551)/60000</f>
        <v>747.66873333333331</v>
      </c>
      <c r="H551" s="3">
        <f>IF(E551=0,"",AVERAGEIFS(sessions.csv!$J$2:$J$10135,sessions.csv!$A$2:$A$10135,A551,sessions.csv!$D$2:$D$10135,C551,sessions.csv!$E$2:$E$10135,D551)/1000)</f>
        <v>10.370260869565218</v>
      </c>
      <c r="I551" s="3">
        <f>IF(F551=0,"",AVERAGEIFS(sessions.csv!$O$2:$O$10135,sessions.csv!$A$2:$A$10135,A551,sessions.csv!$D$2:$D$10135,C551,sessions.csv!$E$2:$E$10135,D551,sessions.csv!$N$2:$N$10135,"RELIABLE"))</f>
        <v>48.072631578947373</v>
      </c>
      <c r="J551" s="3">
        <f>IF(F551=0,"",AVERAGEIFS(sessions.csv!$L$2:$L$10135,sessions.csv!$A$2:$A$10135,A551,sessions.csv!$D$2:$D$10135,C551,sessions.csv!$E$2:$E$10135,D551,sessions.csv!$N$2:$N$10135,"RELIABLE"))</f>
        <v>70.695263157894743</v>
      </c>
    </row>
    <row r="552" spans="1:10" ht="16" customHeight="1" x14ac:dyDescent="0.2">
      <c r="A552" s="2" t="s">
        <v>64</v>
      </c>
      <c r="B552" s="2" t="str">
        <f>INDEX(study_periods.csv!$B$2:$B$51,MATCH(A552,study_periods.csv!$A$2:$A$51,0))</f>
        <v>CONTROL</v>
      </c>
      <c r="C552" s="2">
        <v>1</v>
      </c>
      <c r="D552" s="2">
        <v>5</v>
      </c>
      <c r="E552" s="2">
        <f>COUNTIFS(sessions.csv!$A$2:$A$10135,A552,sessions.csv!$D$2:$D$10135,C552,sessions.csv!$E$2:$E$10135,D552)</f>
        <v>24</v>
      </c>
      <c r="F552" s="2">
        <f>COUNTIFS(sessions.csv!$A$2:$A$10135,A552,sessions.csv!$D$2:$D$10135,C552,sessions.csv!$E$2:$E$10135,D552,sessions.csv!$N$2:$N$10135,"RELIABLE")</f>
        <v>20</v>
      </c>
      <c r="G552" s="3">
        <f>SUMIFS(sessions.csv!$H$2:$H$10135,sessions.csv!$A$2:$A$10135,A552,sessions.csv!$D$2:$D$10135,C552,sessions.csv!$E$2:$E$10135,D552)/60000</f>
        <v>801.43753333333336</v>
      </c>
      <c r="H552" s="3">
        <f>IF(E552=0,"",AVERAGEIFS(sessions.csv!$J$2:$J$10135,sessions.csv!$A$2:$A$10135,A552,sessions.csv!$D$2:$D$10135,C552,sessions.csv!$E$2:$E$10135,D552)/1000)</f>
        <v>10.598791666666665</v>
      </c>
      <c r="I552" s="3">
        <f>IF(F552=0,"",AVERAGEIFS(sessions.csv!$O$2:$O$10135,sessions.csv!$A$2:$A$10135,A552,sessions.csv!$D$2:$D$10135,C552,sessions.csv!$E$2:$E$10135,D552,sessions.csv!$N$2:$N$10135,"RELIABLE"))</f>
        <v>49.720999999999997</v>
      </c>
      <c r="J552" s="3">
        <f>IF(F552=0,"",AVERAGEIFS(sessions.csv!$L$2:$L$10135,sessions.csv!$A$2:$A$10135,A552,sessions.csv!$D$2:$D$10135,C552,sessions.csv!$E$2:$E$10135,D552,sessions.csv!$N$2:$N$10135,"RELIABLE"))</f>
        <v>72.197000000000003</v>
      </c>
    </row>
    <row r="553" spans="1:10" ht="16" customHeight="1" x14ac:dyDescent="0.2">
      <c r="A553" s="2" t="s">
        <v>64</v>
      </c>
      <c r="B553" s="2" t="str">
        <f>INDEX(study_periods.csv!$B$2:$B$51,MATCH(A553,study_periods.csv!$A$2:$A$51,0))</f>
        <v>CONTROL</v>
      </c>
      <c r="C553" s="2">
        <v>1</v>
      </c>
      <c r="D553" s="2">
        <v>6</v>
      </c>
      <c r="E553" s="2">
        <f>COUNTIFS(sessions.csv!$A$2:$A$10135,A553,sessions.csv!$D$2:$D$10135,C553,sessions.csv!$E$2:$E$10135,D553)</f>
        <v>29</v>
      </c>
      <c r="F553" s="2">
        <f>COUNTIFS(sessions.csv!$A$2:$A$10135,A553,sessions.csv!$D$2:$D$10135,C553,sessions.csv!$E$2:$E$10135,D553,sessions.csv!$N$2:$N$10135,"RELIABLE")</f>
        <v>27</v>
      </c>
      <c r="G553" s="3">
        <f>SUMIFS(sessions.csv!$H$2:$H$10135,sessions.csv!$A$2:$A$10135,A553,sessions.csv!$D$2:$D$10135,C553,sessions.csv!$E$2:$E$10135,D553)/60000</f>
        <v>1041.4088833333333</v>
      </c>
      <c r="H553" s="3">
        <f>IF(E553=0,"",AVERAGEIFS(sessions.csv!$J$2:$J$10135,sessions.csv!$A$2:$A$10135,A553,sessions.csv!$D$2:$D$10135,C553,sessions.csv!$E$2:$E$10135,D553)/1000)</f>
        <v>10.545172413793104</v>
      </c>
      <c r="I553" s="3">
        <f>IF(F553=0,"",AVERAGEIFS(sessions.csv!$O$2:$O$10135,sessions.csv!$A$2:$A$10135,A553,sessions.csv!$D$2:$D$10135,C553,sessions.csv!$E$2:$E$10135,D553,sessions.csv!$N$2:$N$10135,"RELIABLE"))</f>
        <v>48.831481481481468</v>
      </c>
      <c r="J553" s="3">
        <f>IF(F553=0,"",AVERAGEIFS(sessions.csv!$L$2:$L$10135,sessions.csv!$A$2:$A$10135,A553,sessions.csv!$D$2:$D$10135,C553,sessions.csv!$E$2:$E$10135,D553,sessions.csv!$N$2:$N$10135,"RELIABLE"))</f>
        <v>73.204074074074072</v>
      </c>
    </row>
    <row r="554" spans="1:10" ht="16" customHeight="1" x14ac:dyDescent="0.2">
      <c r="A554" s="2" t="s">
        <v>64</v>
      </c>
      <c r="B554" s="2" t="str">
        <f>INDEX(study_periods.csv!$B$2:$B$51,MATCH(A554,study_periods.csv!$A$2:$A$51,0))</f>
        <v>CONTROL</v>
      </c>
      <c r="C554" s="2">
        <v>1</v>
      </c>
      <c r="D554" s="2">
        <v>7</v>
      </c>
      <c r="E554" s="2">
        <f>COUNTIFS(sessions.csv!$A$2:$A$10135,A554,sessions.csv!$D$2:$D$10135,C554,sessions.csv!$E$2:$E$10135,D554)</f>
        <v>30</v>
      </c>
      <c r="F554" s="2">
        <f>COUNTIFS(sessions.csv!$A$2:$A$10135,A554,sessions.csv!$D$2:$D$10135,C554,sessions.csv!$E$2:$E$10135,D554,sessions.csv!$N$2:$N$10135,"RELIABLE")</f>
        <v>26</v>
      </c>
      <c r="G554" s="3">
        <f>SUMIFS(sessions.csv!$H$2:$H$10135,sessions.csv!$A$2:$A$10135,A554,sessions.csv!$D$2:$D$10135,C554,sessions.csv!$E$2:$E$10135,D554)/60000</f>
        <v>1159.7376999999999</v>
      </c>
      <c r="H554" s="3">
        <f>IF(E554=0,"",AVERAGEIFS(sessions.csv!$J$2:$J$10135,sessions.csv!$A$2:$A$10135,A554,sessions.csv!$D$2:$D$10135,C554,sessions.csv!$E$2:$E$10135,D554)/1000)</f>
        <v>11.079333333333334</v>
      </c>
      <c r="I554" s="3">
        <f>IF(F554=0,"",AVERAGEIFS(sessions.csv!$O$2:$O$10135,sessions.csv!$A$2:$A$10135,A554,sessions.csv!$D$2:$D$10135,C554,sessions.csv!$E$2:$E$10135,D554,sessions.csv!$N$2:$N$10135,"RELIABLE"))</f>
        <v>50.888461538461534</v>
      </c>
      <c r="J554" s="3">
        <f>IF(F554=0,"",AVERAGEIFS(sessions.csv!$L$2:$L$10135,sessions.csv!$A$2:$A$10135,A554,sessions.csv!$D$2:$D$10135,C554,sessions.csv!$E$2:$E$10135,D554,sessions.csv!$N$2:$N$10135,"RELIABLE"))</f>
        <v>76.518846153846155</v>
      </c>
    </row>
    <row r="555" spans="1:10" ht="16" customHeight="1" x14ac:dyDescent="0.2">
      <c r="A555" s="2" t="s">
        <v>64</v>
      </c>
      <c r="B555" s="2" t="str">
        <f>INDEX(study_periods.csv!$B$2:$B$51,MATCH(A555,study_periods.csv!$A$2:$A$51,0))</f>
        <v>CONTROL</v>
      </c>
      <c r="C555" s="2">
        <v>2</v>
      </c>
      <c r="D555" s="2">
        <v>1</v>
      </c>
      <c r="E555" s="2">
        <f>COUNTIFS(sessions.csv!$A$2:$A$10135,A555,sessions.csv!$D$2:$D$10135,C555,sessions.csv!$E$2:$E$10135,D555)</f>
        <v>23</v>
      </c>
      <c r="F555" s="2">
        <f>COUNTIFS(sessions.csv!$A$2:$A$10135,A555,sessions.csv!$D$2:$D$10135,C555,sessions.csv!$E$2:$E$10135,D555,sessions.csv!$N$2:$N$10135,"RELIABLE")</f>
        <v>23</v>
      </c>
      <c r="G555" s="3">
        <f>SUMIFS(sessions.csv!$H$2:$H$10135,sessions.csv!$A$2:$A$10135,A555,sessions.csv!$D$2:$D$10135,C555,sessions.csv!$E$2:$E$10135,D555)/60000</f>
        <v>729.34694999999999</v>
      </c>
      <c r="H555" s="3">
        <f>IF(E555=0,"",AVERAGEIFS(sessions.csv!$J$2:$J$10135,sessions.csv!$A$2:$A$10135,A555,sessions.csv!$D$2:$D$10135,C555,sessions.csv!$E$2:$E$10135,D555)/1000)</f>
        <v>10.26795652173913</v>
      </c>
      <c r="I555" s="3">
        <f>IF(F555=0,"",AVERAGEIFS(sessions.csv!$O$2:$O$10135,sessions.csv!$A$2:$A$10135,A555,sessions.csv!$D$2:$D$10135,C555,sessions.csv!$E$2:$E$10135,D555,sessions.csv!$N$2:$N$10135,"RELIABLE"))</f>
        <v>46.332608695652169</v>
      </c>
      <c r="J555" s="3">
        <f>IF(F555=0,"",AVERAGEIFS(sessions.csv!$L$2:$L$10135,sessions.csv!$A$2:$A$10135,A555,sessions.csv!$D$2:$D$10135,C555,sessions.csv!$E$2:$E$10135,D555,sessions.csv!$N$2:$N$10135,"RELIABLE"))</f>
        <v>69.343913043478281</v>
      </c>
    </row>
    <row r="556" spans="1:10" ht="16" customHeight="1" x14ac:dyDescent="0.2">
      <c r="A556" s="2" t="s">
        <v>64</v>
      </c>
      <c r="B556" s="2" t="str">
        <f>INDEX(study_periods.csv!$B$2:$B$51,MATCH(A556,study_periods.csv!$A$2:$A$51,0))</f>
        <v>CONTROL</v>
      </c>
      <c r="C556" s="2">
        <v>2</v>
      </c>
      <c r="D556" s="2">
        <v>2</v>
      </c>
      <c r="E556" s="2">
        <f>COUNTIFS(sessions.csv!$A$2:$A$10135,A556,sessions.csv!$D$2:$D$10135,C556,sessions.csv!$E$2:$E$10135,D556)</f>
        <v>24</v>
      </c>
      <c r="F556" s="2">
        <f>COUNTIFS(sessions.csv!$A$2:$A$10135,A556,sessions.csv!$D$2:$D$10135,C556,sessions.csv!$E$2:$E$10135,D556,sessions.csv!$N$2:$N$10135,"RELIABLE")</f>
        <v>24</v>
      </c>
      <c r="G556" s="3">
        <f>SUMIFS(sessions.csv!$H$2:$H$10135,sessions.csv!$A$2:$A$10135,A556,sessions.csv!$D$2:$D$10135,C556,sessions.csv!$E$2:$E$10135,D556)/60000</f>
        <v>757.61131666666665</v>
      </c>
      <c r="H556" s="3">
        <f>IF(E556=0,"",AVERAGEIFS(sessions.csv!$J$2:$J$10135,sessions.csv!$A$2:$A$10135,A556,sessions.csv!$D$2:$D$10135,C556,sessions.csv!$E$2:$E$10135,D556)/1000)</f>
        <v>10.613833333333334</v>
      </c>
      <c r="I556" s="3">
        <f>IF(F556=0,"",AVERAGEIFS(sessions.csv!$O$2:$O$10135,sessions.csv!$A$2:$A$10135,A556,sessions.csv!$D$2:$D$10135,C556,sessions.csv!$E$2:$E$10135,D556,sessions.csv!$N$2:$N$10135,"RELIABLE"))</f>
        <v>48.457916666666677</v>
      </c>
      <c r="J556" s="3">
        <f>IF(F556=0,"",AVERAGEIFS(sessions.csv!$L$2:$L$10135,sessions.csv!$A$2:$A$10135,A556,sessions.csv!$D$2:$D$10135,C556,sessions.csv!$E$2:$E$10135,D556,sessions.csv!$N$2:$N$10135,"RELIABLE"))</f>
        <v>70.560833333333335</v>
      </c>
    </row>
    <row r="557" spans="1:10" ht="16" customHeight="1" x14ac:dyDescent="0.2">
      <c r="A557" s="2" t="s">
        <v>64</v>
      </c>
      <c r="B557" s="2" t="str">
        <f>INDEX(study_periods.csv!$B$2:$B$51,MATCH(A557,study_periods.csv!$A$2:$A$51,0))</f>
        <v>CONTROL</v>
      </c>
      <c r="C557" s="2">
        <v>2</v>
      </c>
      <c r="D557" s="2">
        <v>3</v>
      </c>
      <c r="E557" s="2">
        <f>COUNTIFS(sessions.csv!$A$2:$A$10135,A557,sessions.csv!$D$2:$D$10135,C557,sessions.csv!$E$2:$E$10135,D557)</f>
        <v>25</v>
      </c>
      <c r="F557" s="2">
        <f>COUNTIFS(sessions.csv!$A$2:$A$10135,A557,sessions.csv!$D$2:$D$10135,C557,sessions.csv!$E$2:$E$10135,D557,sessions.csv!$N$2:$N$10135,"RELIABLE")</f>
        <v>25</v>
      </c>
      <c r="G557" s="3">
        <f>SUMIFS(sessions.csv!$H$2:$H$10135,sessions.csv!$A$2:$A$10135,A557,sessions.csv!$D$2:$D$10135,C557,sessions.csv!$E$2:$E$10135,D557)/60000</f>
        <v>742.18595000000005</v>
      </c>
      <c r="H557" s="3">
        <f>IF(E557=0,"",AVERAGEIFS(sessions.csv!$J$2:$J$10135,sessions.csv!$A$2:$A$10135,A557,sessions.csv!$D$2:$D$10135,C557,sessions.csv!$E$2:$E$10135,D557)/1000)</f>
        <v>10.073399999999999</v>
      </c>
      <c r="I557" s="3">
        <f>IF(F557=0,"",AVERAGEIFS(sessions.csv!$O$2:$O$10135,sessions.csv!$A$2:$A$10135,A557,sessions.csv!$D$2:$D$10135,C557,sessions.csv!$E$2:$E$10135,D557,sessions.csv!$N$2:$N$10135,"RELIABLE"))</f>
        <v>46.517200000000003</v>
      </c>
      <c r="J557" s="3">
        <f>IF(F557=0,"",AVERAGEIFS(sessions.csv!$L$2:$L$10135,sessions.csv!$A$2:$A$10135,A557,sessions.csv!$D$2:$D$10135,C557,sessions.csv!$E$2:$E$10135,D557,sessions.csv!$N$2:$N$10135,"RELIABLE"))</f>
        <v>67.883200000000002</v>
      </c>
    </row>
    <row r="558" spans="1:10" ht="16" customHeight="1" x14ac:dyDescent="0.2">
      <c r="A558" s="2" t="s">
        <v>64</v>
      </c>
      <c r="B558" s="2" t="str">
        <f>INDEX(study_periods.csv!$B$2:$B$51,MATCH(A558,study_periods.csv!$A$2:$A$51,0))</f>
        <v>CONTROL</v>
      </c>
      <c r="C558" s="2">
        <v>2</v>
      </c>
      <c r="D558" s="2">
        <v>4</v>
      </c>
      <c r="E558" s="2">
        <f>COUNTIFS(sessions.csv!$A$2:$A$10135,A558,sessions.csv!$D$2:$D$10135,C558,sessions.csv!$E$2:$E$10135,D558)</f>
        <v>22</v>
      </c>
      <c r="F558" s="2">
        <f>COUNTIFS(sessions.csv!$A$2:$A$10135,A558,sessions.csv!$D$2:$D$10135,C558,sessions.csv!$E$2:$E$10135,D558,sessions.csv!$N$2:$N$10135,"RELIABLE")</f>
        <v>20</v>
      </c>
      <c r="G558" s="3">
        <f>SUMIFS(sessions.csv!$H$2:$H$10135,sessions.csv!$A$2:$A$10135,A558,sessions.csv!$D$2:$D$10135,C558,sessions.csv!$E$2:$E$10135,D558)/60000</f>
        <v>630.61260000000004</v>
      </c>
      <c r="H558" s="3">
        <f>IF(E558=0,"",AVERAGEIFS(sessions.csv!$J$2:$J$10135,sessions.csv!$A$2:$A$10135,A558,sessions.csv!$D$2:$D$10135,C558,sessions.csv!$E$2:$E$10135,D558)/1000)</f>
        <v>9.9191818181818174</v>
      </c>
      <c r="I558" s="3">
        <f>IF(F558=0,"",AVERAGEIFS(sessions.csv!$O$2:$O$10135,sessions.csv!$A$2:$A$10135,A558,sessions.csv!$D$2:$D$10135,C558,sessions.csv!$E$2:$E$10135,D558,sessions.csv!$N$2:$N$10135,"RELIABLE"))</f>
        <v>45.440999999999995</v>
      </c>
      <c r="J558" s="3">
        <f>IF(F558=0,"",AVERAGEIFS(sessions.csv!$L$2:$L$10135,sessions.csv!$A$2:$A$10135,A558,sessions.csv!$D$2:$D$10135,C558,sessions.csv!$E$2:$E$10135,D558,sessions.csv!$N$2:$N$10135,"RELIABLE"))</f>
        <v>66.907499999999999</v>
      </c>
    </row>
    <row r="559" spans="1:10" ht="16" customHeight="1" x14ac:dyDescent="0.2">
      <c r="A559" s="2" t="s">
        <v>64</v>
      </c>
      <c r="B559" s="2" t="str">
        <f>INDEX(study_periods.csv!$B$2:$B$51,MATCH(A559,study_periods.csv!$A$2:$A$51,0))</f>
        <v>CONTROL</v>
      </c>
      <c r="C559" s="2">
        <v>2</v>
      </c>
      <c r="D559" s="2">
        <v>5</v>
      </c>
      <c r="E559" s="2">
        <f>COUNTIFS(sessions.csv!$A$2:$A$10135,A559,sessions.csv!$D$2:$D$10135,C559,sessions.csv!$E$2:$E$10135,D559)</f>
        <v>23</v>
      </c>
      <c r="F559" s="2">
        <f>COUNTIFS(sessions.csv!$A$2:$A$10135,A559,sessions.csv!$D$2:$D$10135,C559,sessions.csv!$E$2:$E$10135,D559,sessions.csv!$N$2:$N$10135,"RELIABLE")</f>
        <v>22</v>
      </c>
      <c r="G559" s="3">
        <f>SUMIFS(sessions.csv!$H$2:$H$10135,sessions.csv!$A$2:$A$10135,A559,sessions.csv!$D$2:$D$10135,C559,sessions.csv!$E$2:$E$10135,D559)/60000</f>
        <v>755.51248333333331</v>
      </c>
      <c r="H559" s="3">
        <f>IF(E559=0,"",AVERAGEIFS(sessions.csv!$J$2:$J$10135,sessions.csv!$A$2:$A$10135,A559,sessions.csv!$D$2:$D$10135,C559,sessions.csv!$E$2:$E$10135,D559)/1000)</f>
        <v>10.599391304347826</v>
      </c>
      <c r="I559" s="3">
        <f>IF(F559=0,"",AVERAGEIFS(sessions.csv!$O$2:$O$10135,sessions.csv!$A$2:$A$10135,A559,sessions.csv!$D$2:$D$10135,C559,sessions.csv!$E$2:$E$10135,D559,sessions.csv!$N$2:$N$10135,"RELIABLE"))</f>
        <v>50.425000000000004</v>
      </c>
      <c r="J559" s="3">
        <f>IF(F559=0,"",AVERAGEIFS(sessions.csv!$L$2:$L$10135,sessions.csv!$A$2:$A$10135,A559,sessions.csv!$D$2:$D$10135,C559,sessions.csv!$E$2:$E$10135,D559,sessions.csv!$N$2:$N$10135,"RELIABLE"))</f>
        <v>72.102272727272734</v>
      </c>
    </row>
    <row r="560" spans="1:10" ht="16" customHeight="1" x14ac:dyDescent="0.2">
      <c r="A560" s="2" t="s">
        <v>64</v>
      </c>
      <c r="B560" s="2" t="str">
        <f>INDEX(study_periods.csv!$B$2:$B$51,MATCH(A560,study_periods.csv!$A$2:$A$51,0))</f>
        <v>CONTROL</v>
      </c>
      <c r="C560" s="2">
        <v>2</v>
      </c>
      <c r="D560" s="2">
        <v>6</v>
      </c>
      <c r="E560" s="2">
        <f>COUNTIFS(sessions.csv!$A$2:$A$10135,A560,sessions.csv!$D$2:$D$10135,C560,sessions.csv!$E$2:$E$10135,D560)</f>
        <v>28</v>
      </c>
      <c r="F560" s="2">
        <f>COUNTIFS(sessions.csv!$A$2:$A$10135,A560,sessions.csv!$D$2:$D$10135,C560,sessions.csv!$E$2:$E$10135,D560,sessions.csv!$N$2:$N$10135,"RELIABLE")</f>
        <v>25</v>
      </c>
      <c r="G560" s="3">
        <f>SUMIFS(sessions.csv!$H$2:$H$10135,sessions.csv!$A$2:$A$10135,A560,sessions.csv!$D$2:$D$10135,C560,sessions.csv!$E$2:$E$10135,D560)/60000</f>
        <v>981.65498333333335</v>
      </c>
      <c r="H560" s="3">
        <f>IF(E560=0,"",AVERAGEIFS(sessions.csv!$J$2:$J$10135,sessions.csv!$A$2:$A$10135,A560,sessions.csv!$D$2:$D$10135,C560,sessions.csv!$E$2:$E$10135,D560)/1000)</f>
        <v>10.328250000000001</v>
      </c>
      <c r="I560" s="3">
        <f>IF(F560=0,"",AVERAGEIFS(sessions.csv!$O$2:$O$10135,sessions.csv!$A$2:$A$10135,A560,sessions.csv!$D$2:$D$10135,C560,sessions.csv!$E$2:$E$10135,D560,sessions.csv!$N$2:$N$10135,"RELIABLE"))</f>
        <v>47.071199999999997</v>
      </c>
      <c r="J560" s="3">
        <f>IF(F560=0,"",AVERAGEIFS(sessions.csv!$L$2:$L$10135,sessions.csv!$A$2:$A$10135,A560,sessions.csv!$D$2:$D$10135,C560,sessions.csv!$E$2:$E$10135,D560,sessions.csv!$N$2:$N$10135,"RELIABLE"))</f>
        <v>71.996399999999994</v>
      </c>
    </row>
    <row r="561" spans="1:10" ht="16" customHeight="1" x14ac:dyDescent="0.2">
      <c r="A561" s="2" t="s">
        <v>64</v>
      </c>
      <c r="B561" s="2" t="str">
        <f>INDEX(study_periods.csv!$B$2:$B$51,MATCH(A561,study_periods.csv!$A$2:$A$51,0))</f>
        <v>CONTROL</v>
      </c>
      <c r="C561" s="2">
        <v>2</v>
      </c>
      <c r="D561" s="2">
        <v>7</v>
      </c>
      <c r="E561" s="2">
        <f>COUNTIFS(sessions.csv!$A$2:$A$10135,A561,sessions.csv!$D$2:$D$10135,C561,sessions.csv!$E$2:$E$10135,D561)</f>
        <v>29</v>
      </c>
      <c r="F561" s="2">
        <f>COUNTIFS(sessions.csv!$A$2:$A$10135,A561,sessions.csv!$D$2:$D$10135,C561,sessions.csv!$E$2:$E$10135,D561,sessions.csv!$N$2:$N$10135,"RELIABLE")</f>
        <v>26</v>
      </c>
      <c r="G561" s="3">
        <f>SUMIFS(sessions.csv!$H$2:$H$10135,sessions.csv!$A$2:$A$10135,A561,sessions.csv!$D$2:$D$10135,C561,sessions.csv!$E$2:$E$10135,D561)/60000</f>
        <v>1038.0682666666667</v>
      </c>
      <c r="H561" s="3">
        <f>IF(E561=0,"",AVERAGEIFS(sessions.csv!$J$2:$J$10135,sessions.csv!$A$2:$A$10135,A561,sessions.csv!$D$2:$D$10135,C561,sessions.csv!$E$2:$E$10135,D561)/1000)</f>
        <v>10.237413793103448</v>
      </c>
      <c r="I561" s="3">
        <f>IF(F561=0,"",AVERAGEIFS(sessions.csv!$O$2:$O$10135,sessions.csv!$A$2:$A$10135,A561,sessions.csv!$D$2:$D$10135,C561,sessions.csv!$E$2:$E$10135,D561,sessions.csv!$N$2:$N$10135,"RELIABLE"))</f>
        <v>48.386153846153846</v>
      </c>
      <c r="J561" s="3">
        <f>IF(F561=0,"",AVERAGEIFS(sessions.csv!$L$2:$L$10135,sessions.csv!$A$2:$A$10135,A561,sessions.csv!$D$2:$D$10135,C561,sessions.csv!$E$2:$E$10135,D561,sessions.csv!$N$2:$N$10135,"RELIABLE"))</f>
        <v>72.808846153846176</v>
      </c>
    </row>
    <row r="562" spans="1:10" ht="32" customHeight="1" x14ac:dyDescent="0.2">
      <c r="A562" s="2" t="s">
        <v>65</v>
      </c>
      <c r="B562" s="2" t="str">
        <f>INDEX(study_periods.csv!$B$2:$B$51,MATCH(A562,study_periods.csv!$A$2:$A$51,0))</f>
        <v>INTERVENTION</v>
      </c>
      <c r="C562" s="2">
        <v>1</v>
      </c>
      <c r="D562" s="2">
        <v>1</v>
      </c>
      <c r="E562" s="2">
        <f>COUNTIFS(sessions.csv!$A$2:$A$10135,A562,sessions.csv!$D$2:$D$10135,C562,sessions.csv!$E$2:$E$10135,D562)</f>
        <v>25</v>
      </c>
      <c r="F562" s="2">
        <f>COUNTIFS(sessions.csv!$A$2:$A$10135,A562,sessions.csv!$D$2:$D$10135,C562,sessions.csv!$E$2:$E$10135,D562,sessions.csv!$N$2:$N$10135,"RELIABLE")</f>
        <v>24</v>
      </c>
      <c r="G562" s="3">
        <f>SUMIFS(sessions.csv!$H$2:$H$10135,sessions.csv!$A$2:$A$10135,A562,sessions.csv!$D$2:$D$10135,C562,sessions.csv!$E$2:$E$10135,D562)/60000</f>
        <v>761.28989999999999</v>
      </c>
      <c r="H562" s="3">
        <f>IF(E562=0,"",AVERAGEIFS(sessions.csv!$J$2:$J$10135,sessions.csv!$A$2:$A$10135,A562,sessions.csv!$D$2:$D$10135,C562,sessions.csv!$E$2:$E$10135,D562)/1000)</f>
        <v>10.024839999999999</v>
      </c>
      <c r="I562" s="3">
        <f>IF(F562=0,"",AVERAGEIFS(sessions.csv!$O$2:$O$10135,sessions.csv!$A$2:$A$10135,A562,sessions.csv!$D$2:$D$10135,C562,sessions.csv!$E$2:$E$10135,D562,sessions.csv!$N$2:$N$10135,"RELIABLE"))</f>
        <v>47.927499999999988</v>
      </c>
      <c r="J562" s="3">
        <f>IF(F562=0,"",AVERAGEIFS(sessions.csv!$L$2:$L$10135,sessions.csv!$A$2:$A$10135,A562,sessions.csv!$D$2:$D$10135,C562,sessions.csv!$E$2:$E$10135,D562,sessions.csv!$N$2:$N$10135,"RELIABLE"))</f>
        <v>68.817083333333315</v>
      </c>
    </row>
    <row r="563" spans="1:10" ht="32" customHeight="1" x14ac:dyDescent="0.2">
      <c r="A563" s="2" t="s">
        <v>65</v>
      </c>
      <c r="B563" s="2" t="str">
        <f>INDEX(study_periods.csv!$B$2:$B$51,MATCH(A563,study_periods.csv!$A$2:$A$51,0))</f>
        <v>INTERVENTION</v>
      </c>
      <c r="C563" s="2">
        <v>1</v>
      </c>
      <c r="D563" s="2">
        <v>2</v>
      </c>
      <c r="E563" s="2">
        <f>COUNTIFS(sessions.csv!$A$2:$A$10135,A563,sessions.csv!$D$2:$D$10135,C563,sessions.csv!$E$2:$E$10135,D563)</f>
        <v>26</v>
      </c>
      <c r="F563" s="2">
        <f>COUNTIFS(sessions.csv!$A$2:$A$10135,A563,sessions.csv!$D$2:$D$10135,C563,sessions.csv!$E$2:$E$10135,D563,sessions.csv!$N$2:$N$10135,"RELIABLE")</f>
        <v>23</v>
      </c>
      <c r="G563" s="3">
        <f>SUMIFS(sessions.csv!$H$2:$H$10135,sessions.csv!$A$2:$A$10135,A563,sessions.csv!$D$2:$D$10135,C563,sessions.csv!$E$2:$E$10135,D563)/60000</f>
        <v>772.06463333333329</v>
      </c>
      <c r="H563" s="3">
        <f>IF(E563=0,"",AVERAGEIFS(sessions.csv!$J$2:$J$10135,sessions.csv!$A$2:$A$10135,A563,sessions.csv!$D$2:$D$10135,C563,sessions.csv!$E$2:$E$10135,D563)/1000)</f>
        <v>9.9552692307692308</v>
      </c>
      <c r="I563" s="3">
        <f>IF(F563=0,"",AVERAGEIFS(sessions.csv!$O$2:$O$10135,sessions.csv!$A$2:$A$10135,A563,sessions.csv!$D$2:$D$10135,C563,sessions.csv!$E$2:$E$10135,D563,sessions.csv!$N$2:$N$10135,"RELIABLE"))</f>
        <v>47.126521739130432</v>
      </c>
      <c r="J563" s="3">
        <f>IF(F563=0,"",AVERAGEIFS(sessions.csv!$L$2:$L$10135,sessions.csv!$A$2:$A$10135,A563,sessions.csv!$D$2:$D$10135,C563,sessions.csv!$E$2:$E$10135,D563,sessions.csv!$N$2:$N$10135,"RELIABLE"))</f>
        <v>67.550000000000011</v>
      </c>
    </row>
    <row r="564" spans="1:10" ht="32" customHeight="1" x14ac:dyDescent="0.2">
      <c r="A564" s="2" t="s">
        <v>65</v>
      </c>
      <c r="B564" s="2" t="str">
        <f>INDEX(study_periods.csv!$B$2:$B$51,MATCH(A564,study_periods.csv!$A$2:$A$51,0))</f>
        <v>INTERVENTION</v>
      </c>
      <c r="C564" s="2">
        <v>1</v>
      </c>
      <c r="D564" s="2">
        <v>3</v>
      </c>
      <c r="E564" s="2">
        <f>COUNTIFS(sessions.csv!$A$2:$A$10135,A564,sessions.csv!$D$2:$D$10135,C564,sessions.csv!$E$2:$E$10135,D564)</f>
        <v>27</v>
      </c>
      <c r="F564" s="2">
        <f>COUNTIFS(sessions.csv!$A$2:$A$10135,A564,sessions.csv!$D$2:$D$10135,C564,sessions.csv!$E$2:$E$10135,D564,sessions.csv!$N$2:$N$10135,"RELIABLE")</f>
        <v>21</v>
      </c>
      <c r="G564" s="3">
        <f>SUMIFS(sessions.csv!$H$2:$H$10135,sessions.csv!$A$2:$A$10135,A564,sessions.csv!$D$2:$D$10135,C564,sessions.csv!$E$2:$E$10135,D564)/60000</f>
        <v>817.70733333333328</v>
      </c>
      <c r="H564" s="3">
        <f>IF(E564=0,"",AVERAGEIFS(sessions.csv!$J$2:$J$10135,sessions.csv!$A$2:$A$10135,A564,sessions.csv!$D$2:$D$10135,C564,sessions.csv!$E$2:$E$10135,D564)/1000)</f>
        <v>10.025851851851852</v>
      </c>
      <c r="I564" s="3">
        <f>IF(F564=0,"",AVERAGEIFS(sessions.csv!$O$2:$O$10135,sessions.csv!$A$2:$A$10135,A564,sessions.csv!$D$2:$D$10135,C564,sessions.csv!$E$2:$E$10135,D564,sessions.csv!$N$2:$N$10135,"RELIABLE"))</f>
        <v>47.390476190476186</v>
      </c>
      <c r="J564" s="3">
        <f>IF(F564=0,"",AVERAGEIFS(sessions.csv!$L$2:$L$10135,sessions.csv!$A$2:$A$10135,A564,sessions.csv!$D$2:$D$10135,C564,sessions.csv!$E$2:$E$10135,D564,sessions.csv!$N$2:$N$10135,"RELIABLE"))</f>
        <v>69.265714285714282</v>
      </c>
    </row>
    <row r="565" spans="1:10" ht="32" customHeight="1" x14ac:dyDescent="0.2">
      <c r="A565" s="2" t="s">
        <v>65</v>
      </c>
      <c r="B565" s="2" t="str">
        <f>INDEX(study_periods.csv!$B$2:$B$51,MATCH(A565,study_periods.csv!$A$2:$A$51,0))</f>
        <v>INTERVENTION</v>
      </c>
      <c r="C565" s="2">
        <v>1</v>
      </c>
      <c r="D565" s="2">
        <v>4</v>
      </c>
      <c r="E565" s="2">
        <f>COUNTIFS(sessions.csv!$A$2:$A$10135,A565,sessions.csv!$D$2:$D$10135,C565,sessions.csv!$E$2:$E$10135,D565)</f>
        <v>24</v>
      </c>
      <c r="F565" s="2">
        <f>COUNTIFS(sessions.csv!$A$2:$A$10135,A565,sessions.csv!$D$2:$D$10135,C565,sessions.csv!$E$2:$E$10135,D565,sessions.csv!$N$2:$N$10135,"RELIABLE")</f>
        <v>21</v>
      </c>
      <c r="G565" s="3">
        <f>SUMIFS(sessions.csv!$H$2:$H$10135,sessions.csv!$A$2:$A$10135,A565,sessions.csv!$D$2:$D$10135,C565,sessions.csv!$E$2:$E$10135,D565)/60000</f>
        <v>814.30415000000005</v>
      </c>
      <c r="H565" s="3">
        <f>IF(E565=0,"",AVERAGEIFS(sessions.csv!$J$2:$J$10135,sessions.csv!$A$2:$A$10135,A565,sessions.csv!$D$2:$D$10135,C565,sessions.csv!$E$2:$E$10135,D565)/1000)</f>
        <v>10.765000000000001</v>
      </c>
      <c r="I565" s="3">
        <f>IF(F565=0,"",AVERAGEIFS(sessions.csv!$O$2:$O$10135,sessions.csv!$A$2:$A$10135,A565,sessions.csv!$D$2:$D$10135,C565,sessions.csv!$E$2:$E$10135,D565,sessions.csv!$N$2:$N$10135,"RELIABLE"))</f>
        <v>50.599523809523802</v>
      </c>
      <c r="J565" s="3">
        <f>IF(F565=0,"",AVERAGEIFS(sessions.csv!$L$2:$L$10135,sessions.csv!$A$2:$A$10135,A565,sessions.csv!$D$2:$D$10135,C565,sessions.csv!$E$2:$E$10135,D565,sessions.csv!$N$2:$N$10135,"RELIABLE"))</f>
        <v>73.260952380952375</v>
      </c>
    </row>
    <row r="566" spans="1:10" ht="32" customHeight="1" x14ac:dyDescent="0.2">
      <c r="A566" s="2" t="s">
        <v>65</v>
      </c>
      <c r="B566" s="2" t="str">
        <f>INDEX(study_periods.csv!$B$2:$B$51,MATCH(A566,study_periods.csv!$A$2:$A$51,0))</f>
        <v>INTERVENTION</v>
      </c>
      <c r="C566" s="2">
        <v>1</v>
      </c>
      <c r="D566" s="2">
        <v>5</v>
      </c>
      <c r="E566" s="2">
        <f>COUNTIFS(sessions.csv!$A$2:$A$10135,A566,sessions.csv!$D$2:$D$10135,C566,sessions.csv!$E$2:$E$10135,D566)</f>
        <v>25</v>
      </c>
      <c r="F566" s="2">
        <f>COUNTIFS(sessions.csv!$A$2:$A$10135,A566,sessions.csv!$D$2:$D$10135,C566,sessions.csv!$E$2:$E$10135,D566,sessions.csv!$N$2:$N$10135,"RELIABLE")</f>
        <v>20</v>
      </c>
      <c r="G566" s="3">
        <f>SUMIFS(sessions.csv!$H$2:$H$10135,sessions.csv!$A$2:$A$10135,A566,sessions.csv!$D$2:$D$10135,C566,sessions.csv!$E$2:$E$10135,D566)/60000</f>
        <v>820.58518333333336</v>
      </c>
      <c r="H566" s="3">
        <f>IF(E566=0,"",AVERAGEIFS(sessions.csv!$J$2:$J$10135,sessions.csv!$A$2:$A$10135,A566,sessions.csv!$D$2:$D$10135,C566,sessions.csv!$E$2:$E$10135,D566)/1000)</f>
        <v>10.590639999999999</v>
      </c>
      <c r="I566" s="3">
        <f>IF(F566=0,"",AVERAGEIFS(sessions.csv!$O$2:$O$10135,sessions.csv!$A$2:$A$10135,A566,sessions.csv!$D$2:$D$10135,C566,sessions.csv!$E$2:$E$10135,D566,sessions.csv!$N$2:$N$10135,"RELIABLE"))</f>
        <v>48.533499999999989</v>
      </c>
      <c r="J566" s="3">
        <f>IF(F566=0,"",AVERAGEIFS(sessions.csv!$L$2:$L$10135,sessions.csv!$A$2:$A$10135,A566,sessions.csv!$D$2:$D$10135,C566,sessions.csv!$E$2:$E$10135,D566,sessions.csv!$N$2:$N$10135,"RELIABLE"))</f>
        <v>71.67649999999999</v>
      </c>
    </row>
    <row r="567" spans="1:10" ht="32" customHeight="1" x14ac:dyDescent="0.2">
      <c r="A567" s="2" t="s">
        <v>65</v>
      </c>
      <c r="B567" s="2" t="str">
        <f>INDEX(study_periods.csv!$B$2:$B$51,MATCH(A567,study_periods.csv!$A$2:$A$51,0))</f>
        <v>INTERVENTION</v>
      </c>
      <c r="C567" s="2">
        <v>1</v>
      </c>
      <c r="D567" s="2">
        <v>6</v>
      </c>
      <c r="E567" s="2">
        <f>COUNTIFS(sessions.csv!$A$2:$A$10135,A567,sessions.csv!$D$2:$D$10135,C567,sessions.csv!$E$2:$E$10135,D567)</f>
        <v>30</v>
      </c>
      <c r="F567" s="2">
        <f>COUNTIFS(sessions.csv!$A$2:$A$10135,A567,sessions.csv!$D$2:$D$10135,C567,sessions.csv!$E$2:$E$10135,D567,sessions.csv!$N$2:$N$10135,"RELIABLE")</f>
        <v>25</v>
      </c>
      <c r="G567" s="3">
        <f>SUMIFS(sessions.csv!$H$2:$H$10135,sessions.csv!$A$2:$A$10135,A567,sessions.csv!$D$2:$D$10135,C567,sessions.csv!$E$2:$E$10135,D567)/60000</f>
        <v>1044.5974000000001</v>
      </c>
      <c r="H567" s="3">
        <f>IF(E567=0,"",AVERAGEIFS(sessions.csv!$J$2:$J$10135,sessions.csv!$A$2:$A$10135,A567,sessions.csv!$D$2:$D$10135,C567,sessions.csv!$E$2:$E$10135,D567)/1000)</f>
        <v>10.446233333333334</v>
      </c>
      <c r="I567" s="3">
        <f>IF(F567=0,"",AVERAGEIFS(sessions.csv!$O$2:$O$10135,sessions.csv!$A$2:$A$10135,A567,sessions.csv!$D$2:$D$10135,C567,sessions.csv!$E$2:$E$10135,D567,sessions.csv!$N$2:$N$10135,"RELIABLE"))</f>
        <v>49.319200000000002</v>
      </c>
      <c r="J567" s="3">
        <f>IF(F567=0,"",AVERAGEIFS(sessions.csv!$L$2:$L$10135,sessions.csv!$A$2:$A$10135,A567,sessions.csv!$D$2:$D$10135,C567,sessions.csv!$E$2:$E$10135,D567,sessions.csv!$N$2:$N$10135,"RELIABLE"))</f>
        <v>73.25</v>
      </c>
    </row>
    <row r="568" spans="1:10" ht="32" customHeight="1" x14ac:dyDescent="0.2">
      <c r="A568" s="2" t="s">
        <v>65</v>
      </c>
      <c r="B568" s="2" t="str">
        <f>INDEX(study_periods.csv!$B$2:$B$51,MATCH(A568,study_periods.csv!$A$2:$A$51,0))</f>
        <v>INTERVENTION</v>
      </c>
      <c r="C568" s="2">
        <v>1</v>
      </c>
      <c r="D568" s="2">
        <v>7</v>
      </c>
      <c r="E568" s="2">
        <f>COUNTIFS(sessions.csv!$A$2:$A$10135,A568,sessions.csv!$D$2:$D$10135,C568,sessions.csv!$E$2:$E$10135,D568)</f>
        <v>31</v>
      </c>
      <c r="F568" s="2">
        <f>COUNTIFS(sessions.csv!$A$2:$A$10135,A568,sessions.csv!$D$2:$D$10135,C568,sessions.csv!$E$2:$E$10135,D568,sessions.csv!$N$2:$N$10135,"RELIABLE")</f>
        <v>26</v>
      </c>
      <c r="G568" s="3">
        <f>SUMIFS(sessions.csv!$H$2:$H$10135,sessions.csv!$A$2:$A$10135,A568,sessions.csv!$D$2:$D$10135,C568,sessions.csv!$E$2:$E$10135,D568)/60000</f>
        <v>1098.8412000000001</v>
      </c>
      <c r="H568" s="3">
        <f>IF(E568=0,"",AVERAGEIFS(sessions.csv!$J$2:$J$10135,sessions.csv!$A$2:$A$10135,A568,sessions.csv!$D$2:$D$10135,C568,sessions.csv!$E$2:$E$10135,D568)/1000)</f>
        <v>10.430096774193549</v>
      </c>
      <c r="I568" s="3">
        <f>IF(F568=0,"",AVERAGEIFS(sessions.csv!$O$2:$O$10135,sessions.csv!$A$2:$A$10135,A568,sessions.csv!$D$2:$D$10135,C568,sessions.csv!$E$2:$E$10135,D568,sessions.csv!$N$2:$N$10135,"RELIABLE"))</f>
        <v>48.827307692307691</v>
      </c>
      <c r="J568" s="3">
        <f>IF(F568=0,"",AVERAGEIFS(sessions.csv!$L$2:$L$10135,sessions.csv!$A$2:$A$10135,A568,sessions.csv!$D$2:$D$10135,C568,sessions.csv!$E$2:$E$10135,D568,sessions.csv!$N$2:$N$10135,"RELIABLE"))</f>
        <v>72.605769230769226</v>
      </c>
    </row>
    <row r="569" spans="1:10" ht="32" customHeight="1" x14ac:dyDescent="0.2">
      <c r="A569" s="2" t="s">
        <v>65</v>
      </c>
      <c r="B569" s="2" t="str">
        <f>INDEX(study_periods.csv!$B$2:$B$51,MATCH(A569,study_periods.csv!$A$2:$A$51,0))</f>
        <v>INTERVENTION</v>
      </c>
      <c r="C569" s="2">
        <v>2</v>
      </c>
      <c r="D569" s="2">
        <v>1</v>
      </c>
      <c r="E569" s="2">
        <f>COUNTIFS(sessions.csv!$A$2:$A$10135,A569,sessions.csv!$D$2:$D$10135,C569,sessions.csv!$E$2:$E$10135,D569)</f>
        <v>22</v>
      </c>
      <c r="F569" s="2">
        <f>COUNTIFS(sessions.csv!$A$2:$A$10135,A569,sessions.csv!$D$2:$D$10135,C569,sessions.csv!$E$2:$E$10135,D569,sessions.csv!$N$2:$N$10135,"RELIABLE")</f>
        <v>20</v>
      </c>
      <c r="G569" s="3">
        <f>SUMIFS(sessions.csv!$H$2:$H$10135,sessions.csv!$A$2:$A$10135,A569,sessions.csv!$D$2:$D$10135,C569,sessions.csv!$E$2:$E$10135,D569)/60000</f>
        <v>602.50051666666661</v>
      </c>
      <c r="H569" s="3">
        <f>IF(E569=0,"",AVERAGEIFS(sessions.csv!$J$2:$J$10135,sessions.csv!$A$2:$A$10135,A569,sessions.csv!$D$2:$D$10135,C569,sessions.csv!$E$2:$E$10135,D569)/1000)</f>
        <v>9.5262727272727279</v>
      </c>
      <c r="I569" s="3">
        <f>IF(F569=0,"",AVERAGEIFS(sessions.csv!$O$2:$O$10135,sessions.csv!$A$2:$A$10135,A569,sessions.csv!$D$2:$D$10135,C569,sessions.csv!$E$2:$E$10135,D569,sessions.csv!$N$2:$N$10135,"RELIABLE"))</f>
        <v>42.288499999999992</v>
      </c>
      <c r="J569" s="3">
        <f>IF(F569=0,"",AVERAGEIFS(sessions.csv!$L$2:$L$10135,sessions.csv!$A$2:$A$10135,A569,sessions.csv!$D$2:$D$10135,C569,sessions.csv!$E$2:$E$10135,D569,sessions.csv!$N$2:$N$10135,"RELIABLE"))</f>
        <v>63.646499999999989</v>
      </c>
    </row>
    <row r="570" spans="1:10" ht="32" customHeight="1" x14ac:dyDescent="0.2">
      <c r="A570" s="2" t="s">
        <v>65</v>
      </c>
      <c r="B570" s="2" t="str">
        <f>INDEX(study_periods.csv!$B$2:$B$51,MATCH(A570,study_periods.csv!$A$2:$A$51,0))</f>
        <v>INTERVENTION</v>
      </c>
      <c r="C570" s="2">
        <v>2</v>
      </c>
      <c r="D570" s="2">
        <v>2</v>
      </c>
      <c r="E570" s="2">
        <f>COUNTIFS(sessions.csv!$A$2:$A$10135,A570,sessions.csv!$D$2:$D$10135,C570,sessions.csv!$E$2:$E$10135,D570)</f>
        <v>23</v>
      </c>
      <c r="F570" s="2">
        <f>COUNTIFS(sessions.csv!$A$2:$A$10135,A570,sessions.csv!$D$2:$D$10135,C570,sessions.csv!$E$2:$E$10135,D570,sessions.csv!$N$2:$N$10135,"RELIABLE")</f>
        <v>13</v>
      </c>
      <c r="G570" s="3">
        <f>SUMIFS(sessions.csv!$H$2:$H$10135,sessions.csv!$A$2:$A$10135,A570,sessions.csv!$D$2:$D$10135,C570,sessions.csv!$E$2:$E$10135,D570)/60000</f>
        <v>707.41133333333335</v>
      </c>
      <c r="H570" s="3">
        <f>IF(E570=0,"",AVERAGEIFS(sessions.csv!$J$2:$J$10135,sessions.csv!$A$2:$A$10135,A570,sessions.csv!$D$2:$D$10135,C570,sessions.csv!$E$2:$E$10135,D570)/1000)</f>
        <v>10.124652173913043</v>
      </c>
      <c r="I570" s="3">
        <f>IF(F570=0,"",AVERAGEIFS(sessions.csv!$O$2:$O$10135,sessions.csv!$A$2:$A$10135,A570,sessions.csv!$D$2:$D$10135,C570,sessions.csv!$E$2:$E$10135,D570,sessions.csv!$N$2:$N$10135,"RELIABLE"))</f>
        <v>42.276923076923076</v>
      </c>
      <c r="J570" s="3">
        <f>IF(F570=0,"",AVERAGEIFS(sessions.csv!$L$2:$L$10135,sessions.csv!$A$2:$A$10135,A570,sessions.csv!$D$2:$D$10135,C570,sessions.csv!$E$2:$E$10135,D570,sessions.csv!$N$2:$N$10135,"RELIABLE"))</f>
        <v>66.251538461538459</v>
      </c>
    </row>
    <row r="571" spans="1:10" ht="32" customHeight="1" x14ac:dyDescent="0.2">
      <c r="A571" s="2" t="s">
        <v>65</v>
      </c>
      <c r="B571" s="2" t="str">
        <f>INDEX(study_periods.csv!$B$2:$B$51,MATCH(A571,study_periods.csv!$A$2:$A$51,0))</f>
        <v>INTERVENTION</v>
      </c>
      <c r="C571" s="2">
        <v>2</v>
      </c>
      <c r="D571" s="2">
        <v>3</v>
      </c>
      <c r="E571" s="2">
        <f>COUNTIFS(sessions.csv!$A$2:$A$10135,A571,sessions.csv!$D$2:$D$10135,C571,sessions.csv!$E$2:$E$10135,D571)</f>
        <v>24</v>
      </c>
      <c r="F571" s="2">
        <f>COUNTIFS(sessions.csv!$A$2:$A$10135,A571,sessions.csv!$D$2:$D$10135,C571,sessions.csv!$E$2:$E$10135,D571,sessions.csv!$N$2:$N$10135,"RELIABLE")</f>
        <v>19</v>
      </c>
      <c r="G571" s="3">
        <f>SUMIFS(sessions.csv!$H$2:$H$10135,sessions.csv!$A$2:$A$10135,A571,sessions.csv!$D$2:$D$10135,C571,sessions.csv!$E$2:$E$10135,D571)/60000</f>
        <v>688.82394999999997</v>
      </c>
      <c r="H571" s="3">
        <f>IF(E571=0,"",AVERAGEIFS(sessions.csv!$J$2:$J$10135,sessions.csv!$A$2:$A$10135,A571,sessions.csv!$D$2:$D$10135,C571,sessions.csv!$E$2:$E$10135,D571)/1000)</f>
        <v>9.5877083333333335</v>
      </c>
      <c r="I571" s="3">
        <f>IF(F571=0,"",AVERAGEIFS(sessions.csv!$O$2:$O$10135,sessions.csv!$A$2:$A$10135,A571,sessions.csv!$D$2:$D$10135,C571,sessions.csv!$E$2:$E$10135,D571,sessions.csv!$N$2:$N$10135,"RELIABLE"))</f>
        <v>42.715263157894732</v>
      </c>
      <c r="J571" s="3">
        <f>IF(F571=0,"",AVERAGEIFS(sessions.csv!$L$2:$L$10135,sessions.csv!$A$2:$A$10135,A571,sessions.csv!$D$2:$D$10135,C571,sessions.csv!$E$2:$E$10135,D571,sessions.csv!$N$2:$N$10135,"RELIABLE"))</f>
        <v>64.368421052631561</v>
      </c>
    </row>
    <row r="572" spans="1:10" ht="32" customHeight="1" x14ac:dyDescent="0.2">
      <c r="A572" s="2" t="s">
        <v>65</v>
      </c>
      <c r="B572" s="2" t="str">
        <f>INDEX(study_periods.csv!$B$2:$B$51,MATCH(A572,study_periods.csv!$A$2:$A$51,0))</f>
        <v>INTERVENTION</v>
      </c>
      <c r="C572" s="2">
        <v>2</v>
      </c>
      <c r="D572" s="2">
        <v>4</v>
      </c>
      <c r="E572" s="2">
        <f>COUNTIFS(sessions.csv!$A$2:$A$10135,A572,sessions.csv!$D$2:$D$10135,C572,sessions.csv!$E$2:$E$10135,D572)</f>
        <v>21</v>
      </c>
      <c r="F572" s="2">
        <f>COUNTIFS(sessions.csv!$A$2:$A$10135,A572,sessions.csv!$D$2:$D$10135,C572,sessions.csv!$E$2:$E$10135,D572,sessions.csv!$N$2:$N$10135,"RELIABLE")</f>
        <v>20</v>
      </c>
      <c r="G572" s="3">
        <f>SUMIFS(sessions.csv!$H$2:$H$10135,sessions.csv!$A$2:$A$10135,A572,sessions.csv!$D$2:$D$10135,C572,sessions.csv!$E$2:$E$10135,D572)/60000</f>
        <v>570.4194</v>
      </c>
      <c r="H572" s="3">
        <f>IF(E572=0,"",AVERAGEIFS(sessions.csv!$J$2:$J$10135,sessions.csv!$A$2:$A$10135,A572,sessions.csv!$D$2:$D$10135,C572,sessions.csv!$E$2:$E$10135,D572)/1000)</f>
        <v>9.5346666666666664</v>
      </c>
      <c r="I572" s="3">
        <f>IF(F572=0,"",AVERAGEIFS(sessions.csv!$O$2:$O$10135,sessions.csv!$A$2:$A$10135,A572,sessions.csv!$D$2:$D$10135,C572,sessions.csv!$E$2:$E$10135,D572,sessions.csv!$N$2:$N$10135,"RELIABLE"))</f>
        <v>42.037500000000001</v>
      </c>
      <c r="J572" s="3">
        <f>IF(F572=0,"",AVERAGEIFS(sessions.csv!$L$2:$L$10135,sessions.csv!$A$2:$A$10135,A572,sessions.csv!$D$2:$D$10135,C572,sessions.csv!$E$2:$E$10135,D572,sessions.csv!$N$2:$N$10135,"RELIABLE"))</f>
        <v>63.630499999999984</v>
      </c>
    </row>
    <row r="573" spans="1:10" ht="32" customHeight="1" x14ac:dyDescent="0.2">
      <c r="A573" s="2" t="s">
        <v>65</v>
      </c>
      <c r="B573" s="2" t="str">
        <f>INDEX(study_periods.csv!$B$2:$B$51,MATCH(A573,study_periods.csv!$A$2:$A$51,0))</f>
        <v>INTERVENTION</v>
      </c>
      <c r="C573" s="2">
        <v>2</v>
      </c>
      <c r="D573" s="2">
        <v>5</v>
      </c>
      <c r="E573" s="2">
        <f>COUNTIFS(sessions.csv!$A$2:$A$10135,A573,sessions.csv!$D$2:$D$10135,C573,sessions.csv!$E$2:$E$10135,D573)</f>
        <v>22</v>
      </c>
      <c r="F573" s="2">
        <f>COUNTIFS(sessions.csv!$A$2:$A$10135,A573,sessions.csv!$D$2:$D$10135,C573,sessions.csv!$E$2:$E$10135,D573,sessions.csv!$N$2:$N$10135,"RELIABLE")</f>
        <v>21</v>
      </c>
      <c r="G573" s="3">
        <f>SUMIFS(sessions.csv!$H$2:$H$10135,sessions.csv!$A$2:$A$10135,A573,sessions.csv!$D$2:$D$10135,C573,sessions.csv!$E$2:$E$10135,D573)/60000</f>
        <v>629.06084999999996</v>
      </c>
      <c r="H573" s="3">
        <f>IF(E573=0,"",AVERAGEIFS(sessions.csv!$J$2:$J$10135,sessions.csv!$A$2:$A$10135,A573,sessions.csv!$D$2:$D$10135,C573,sessions.csv!$E$2:$E$10135,D573)/1000)</f>
        <v>9.9062272727272713</v>
      </c>
      <c r="I573" s="3">
        <f>IF(F573=0,"",AVERAGEIFS(sessions.csv!$O$2:$O$10135,sessions.csv!$A$2:$A$10135,A573,sessions.csv!$D$2:$D$10135,C573,sessions.csv!$E$2:$E$10135,D573,sessions.csv!$N$2:$N$10135,"RELIABLE"))</f>
        <v>43.653809523809528</v>
      </c>
      <c r="J573" s="3">
        <f>IF(F573=0,"",AVERAGEIFS(sessions.csv!$L$2:$L$10135,sessions.csv!$A$2:$A$10135,A573,sessions.csv!$D$2:$D$10135,C573,sessions.csv!$E$2:$E$10135,D573,sessions.csv!$N$2:$N$10135,"RELIABLE"))</f>
        <v>65.716666666666669</v>
      </c>
    </row>
    <row r="574" spans="1:10" ht="32" customHeight="1" x14ac:dyDescent="0.2">
      <c r="A574" s="2" t="s">
        <v>65</v>
      </c>
      <c r="B574" s="2" t="str">
        <f>INDEX(study_periods.csv!$B$2:$B$51,MATCH(A574,study_periods.csv!$A$2:$A$51,0))</f>
        <v>INTERVENTION</v>
      </c>
      <c r="C574" s="2">
        <v>2</v>
      </c>
      <c r="D574" s="2">
        <v>6</v>
      </c>
      <c r="E574" s="2">
        <f>COUNTIFS(sessions.csv!$A$2:$A$10135,A574,sessions.csv!$D$2:$D$10135,C574,sessions.csv!$E$2:$E$10135,D574)</f>
        <v>27</v>
      </c>
      <c r="F574" s="2">
        <f>COUNTIFS(sessions.csv!$A$2:$A$10135,A574,sessions.csv!$D$2:$D$10135,C574,sessions.csv!$E$2:$E$10135,D574,sessions.csv!$N$2:$N$10135,"RELIABLE")</f>
        <v>21</v>
      </c>
      <c r="G574" s="3">
        <f>SUMIFS(sessions.csv!$H$2:$H$10135,sessions.csv!$A$2:$A$10135,A574,sessions.csv!$D$2:$D$10135,C574,sessions.csv!$E$2:$E$10135,D574)/60000</f>
        <v>845.41404999999997</v>
      </c>
      <c r="H574" s="3">
        <f>IF(E574=0,"",AVERAGEIFS(sessions.csv!$J$2:$J$10135,sessions.csv!$A$2:$A$10135,A574,sessions.csv!$D$2:$D$10135,C574,sessions.csv!$E$2:$E$10135,D574)/1000)</f>
        <v>9.9223703703703698</v>
      </c>
      <c r="I574" s="3">
        <f>IF(F574=0,"",AVERAGEIFS(sessions.csv!$O$2:$O$10135,sessions.csv!$A$2:$A$10135,A574,sessions.csv!$D$2:$D$10135,C574,sessions.csv!$E$2:$E$10135,D574,sessions.csv!$N$2:$N$10135,"RELIABLE"))</f>
        <v>44.865238095238098</v>
      </c>
      <c r="J574" s="3">
        <f>IF(F574=0,"",AVERAGEIFS(sessions.csv!$L$2:$L$10135,sessions.csv!$A$2:$A$10135,A574,sessions.csv!$D$2:$D$10135,C574,sessions.csv!$E$2:$E$10135,D574,sessions.csv!$N$2:$N$10135,"RELIABLE"))</f>
        <v>67.254285714285714</v>
      </c>
    </row>
    <row r="575" spans="1:10" ht="32" customHeight="1" x14ac:dyDescent="0.2">
      <c r="A575" s="2" t="s">
        <v>65</v>
      </c>
      <c r="B575" s="2" t="str">
        <f>INDEX(study_periods.csv!$B$2:$B$51,MATCH(A575,study_periods.csv!$A$2:$A$51,0))</f>
        <v>INTERVENTION</v>
      </c>
      <c r="C575" s="2">
        <v>2</v>
      </c>
      <c r="D575" s="2">
        <v>7</v>
      </c>
      <c r="E575" s="2">
        <f>COUNTIFS(sessions.csv!$A$2:$A$10135,A575,sessions.csv!$D$2:$D$10135,C575,sessions.csv!$E$2:$E$10135,D575)</f>
        <v>28</v>
      </c>
      <c r="F575" s="2">
        <f>COUNTIFS(sessions.csv!$A$2:$A$10135,A575,sessions.csv!$D$2:$D$10135,C575,sessions.csv!$E$2:$E$10135,D575,sessions.csv!$N$2:$N$10135,"RELIABLE")</f>
        <v>24</v>
      </c>
      <c r="G575" s="3">
        <f>SUMIFS(sessions.csv!$H$2:$H$10135,sessions.csv!$A$2:$A$10135,A575,sessions.csv!$D$2:$D$10135,C575,sessions.csv!$E$2:$E$10135,D575)/60000</f>
        <v>924.56513333333328</v>
      </c>
      <c r="H575" s="3">
        <f>IF(E575=0,"",AVERAGEIFS(sessions.csv!$J$2:$J$10135,sessions.csv!$A$2:$A$10135,A575,sessions.csv!$D$2:$D$10135,C575,sessions.csv!$E$2:$E$10135,D575)/1000)</f>
        <v>10.057678571428571</v>
      </c>
      <c r="I575" s="3">
        <f>IF(F575=0,"",AVERAGEIFS(sessions.csv!$O$2:$O$10135,sessions.csv!$A$2:$A$10135,A575,sessions.csv!$D$2:$D$10135,C575,sessions.csv!$E$2:$E$10135,D575,sessions.csv!$N$2:$N$10135,"RELIABLE"))</f>
        <v>44.382916666666667</v>
      </c>
      <c r="J575" s="3">
        <f>IF(F575=0,"",AVERAGEIFS(sessions.csv!$L$2:$L$10135,sessions.csv!$A$2:$A$10135,A575,sessions.csv!$D$2:$D$10135,C575,sessions.csv!$E$2:$E$10135,D575,sessions.csv!$N$2:$N$10135,"RELIABLE"))</f>
        <v>68.668333333333337</v>
      </c>
    </row>
    <row r="576" spans="1:10" ht="16" customHeight="1" x14ac:dyDescent="0.2">
      <c r="A576" s="2" t="s">
        <v>66</v>
      </c>
      <c r="B576" s="2" t="str">
        <f>INDEX(study_periods.csv!$B$2:$B$51,MATCH(A576,study_periods.csv!$A$2:$A$51,0))</f>
        <v>CONTROL</v>
      </c>
      <c r="C576" s="2">
        <v>1</v>
      </c>
      <c r="D576" s="2">
        <v>1</v>
      </c>
      <c r="E576" s="2">
        <f>COUNTIFS(sessions.csv!$A$2:$A$10135,A576,sessions.csv!$D$2:$D$10135,C576,sessions.csv!$E$2:$E$10135,D576)</f>
        <v>19</v>
      </c>
      <c r="F576" s="2">
        <f>COUNTIFS(sessions.csv!$A$2:$A$10135,A576,sessions.csv!$D$2:$D$10135,C576,sessions.csv!$E$2:$E$10135,D576,sessions.csv!$N$2:$N$10135,"RELIABLE")</f>
        <v>15</v>
      </c>
      <c r="G576" s="3">
        <f>SUMIFS(sessions.csv!$H$2:$H$10135,sessions.csv!$A$2:$A$10135,A576,sessions.csv!$D$2:$D$10135,C576,sessions.csv!$E$2:$E$10135,D576)/60000</f>
        <v>556.14715000000001</v>
      </c>
      <c r="H576" s="3">
        <f>IF(E576=0,"",AVERAGEIFS(sessions.csv!$J$2:$J$10135,sessions.csv!$A$2:$A$10135,A576,sessions.csv!$D$2:$D$10135,C576,sessions.csv!$E$2:$E$10135,D576)/1000)</f>
        <v>9.91</v>
      </c>
      <c r="I576" s="3">
        <f>IF(F576=0,"",AVERAGEIFS(sessions.csv!$O$2:$O$10135,sessions.csv!$A$2:$A$10135,A576,sessions.csv!$D$2:$D$10135,C576,sessions.csv!$E$2:$E$10135,D576,sessions.csv!$N$2:$N$10135,"RELIABLE"))</f>
        <v>47.030666666666662</v>
      </c>
      <c r="J576" s="3">
        <f>IF(F576=0,"",AVERAGEIFS(sessions.csv!$L$2:$L$10135,sessions.csv!$A$2:$A$10135,A576,sessions.csv!$D$2:$D$10135,C576,sessions.csv!$E$2:$E$10135,D576,sessions.csv!$N$2:$N$10135,"RELIABLE"))</f>
        <v>67.472666666666669</v>
      </c>
    </row>
    <row r="577" spans="1:10" ht="16" customHeight="1" x14ac:dyDescent="0.2">
      <c r="A577" s="2" t="s">
        <v>66</v>
      </c>
      <c r="B577" s="2" t="str">
        <f>INDEX(study_periods.csv!$B$2:$B$51,MATCH(A577,study_periods.csv!$A$2:$A$51,0))</f>
        <v>CONTROL</v>
      </c>
      <c r="C577" s="2">
        <v>1</v>
      </c>
      <c r="D577" s="2">
        <v>2</v>
      </c>
      <c r="E577" s="2">
        <f>COUNTIFS(sessions.csv!$A$2:$A$10135,A577,sessions.csv!$D$2:$D$10135,C577,sessions.csv!$E$2:$E$10135,D577)</f>
        <v>20</v>
      </c>
      <c r="F577" s="2">
        <f>COUNTIFS(sessions.csv!$A$2:$A$10135,A577,sessions.csv!$D$2:$D$10135,C577,sessions.csv!$E$2:$E$10135,D577,sessions.csv!$N$2:$N$10135,"RELIABLE")</f>
        <v>17</v>
      </c>
      <c r="G577" s="3">
        <f>SUMIFS(sessions.csv!$H$2:$H$10135,sessions.csv!$A$2:$A$10135,A577,sessions.csv!$D$2:$D$10135,C577,sessions.csv!$E$2:$E$10135,D577)/60000</f>
        <v>616.82894999999996</v>
      </c>
      <c r="H577" s="3">
        <f>IF(E577=0,"",AVERAGEIFS(sessions.csv!$J$2:$J$10135,sessions.csv!$A$2:$A$10135,A577,sessions.csv!$D$2:$D$10135,C577,sessions.csv!$E$2:$E$10135,D577)/1000)</f>
        <v>10.49865</v>
      </c>
      <c r="I577" s="3">
        <f>IF(F577=0,"",AVERAGEIFS(sessions.csv!$O$2:$O$10135,sessions.csv!$A$2:$A$10135,A577,sessions.csv!$D$2:$D$10135,C577,sessions.csv!$E$2:$E$10135,D577,sessions.csv!$N$2:$N$10135,"RELIABLE"))</f>
        <v>49.274117647058837</v>
      </c>
      <c r="J577" s="3">
        <f>IF(F577=0,"",AVERAGEIFS(sessions.csv!$L$2:$L$10135,sessions.csv!$A$2:$A$10135,A577,sessions.csv!$D$2:$D$10135,C577,sessions.csv!$E$2:$E$10135,D577,sessions.csv!$N$2:$N$10135,"RELIABLE"))</f>
        <v>70.11882352941177</v>
      </c>
    </row>
    <row r="578" spans="1:10" ht="16" customHeight="1" x14ac:dyDescent="0.2">
      <c r="A578" s="2" t="s">
        <v>66</v>
      </c>
      <c r="B578" s="2" t="str">
        <f>INDEX(study_periods.csv!$B$2:$B$51,MATCH(A578,study_periods.csv!$A$2:$A$51,0))</f>
        <v>CONTROL</v>
      </c>
      <c r="C578" s="2">
        <v>1</v>
      </c>
      <c r="D578" s="2">
        <v>3</v>
      </c>
      <c r="E578" s="2">
        <f>COUNTIFS(sessions.csv!$A$2:$A$10135,A578,sessions.csv!$D$2:$D$10135,C578,sessions.csv!$E$2:$E$10135,D578)</f>
        <v>21</v>
      </c>
      <c r="F578" s="2">
        <f>COUNTIFS(sessions.csv!$A$2:$A$10135,A578,sessions.csv!$D$2:$D$10135,C578,sessions.csv!$E$2:$E$10135,D578,sessions.csv!$N$2:$N$10135,"RELIABLE")</f>
        <v>19</v>
      </c>
      <c r="G578" s="3">
        <f>SUMIFS(sessions.csv!$H$2:$H$10135,sessions.csv!$A$2:$A$10135,A578,sessions.csv!$D$2:$D$10135,C578,sessions.csv!$E$2:$E$10135,D578)/60000</f>
        <v>636.62713333333329</v>
      </c>
      <c r="H578" s="3">
        <f>IF(E578=0,"",AVERAGEIFS(sessions.csv!$J$2:$J$10135,sessions.csv!$A$2:$A$10135,A578,sessions.csv!$D$2:$D$10135,C578,sessions.csv!$E$2:$E$10135,D578)/1000)</f>
        <v>9.9111428571428561</v>
      </c>
      <c r="I578" s="3">
        <f>IF(F578=0,"",AVERAGEIFS(sessions.csv!$O$2:$O$10135,sessions.csv!$A$2:$A$10135,A578,sessions.csv!$D$2:$D$10135,C578,sessions.csv!$E$2:$E$10135,D578,sessions.csv!$N$2:$N$10135,"RELIABLE"))</f>
        <v>47.767894736842102</v>
      </c>
      <c r="J578" s="3">
        <f>IF(F578=0,"",AVERAGEIFS(sessions.csv!$L$2:$L$10135,sessions.csv!$A$2:$A$10135,A578,sessions.csv!$D$2:$D$10135,C578,sessions.csv!$E$2:$E$10135,D578,sessions.csv!$N$2:$N$10135,"RELIABLE"))</f>
        <v>68.617894736842089</v>
      </c>
    </row>
    <row r="579" spans="1:10" ht="16" customHeight="1" x14ac:dyDescent="0.2">
      <c r="A579" s="2" t="s">
        <v>66</v>
      </c>
      <c r="B579" s="2" t="str">
        <f>INDEX(study_periods.csv!$B$2:$B$51,MATCH(A579,study_periods.csv!$A$2:$A$51,0))</f>
        <v>CONTROL</v>
      </c>
      <c r="C579" s="2">
        <v>1</v>
      </c>
      <c r="D579" s="2">
        <v>4</v>
      </c>
      <c r="E579" s="2">
        <f>COUNTIFS(sessions.csv!$A$2:$A$10135,A579,sessions.csv!$D$2:$D$10135,C579,sessions.csv!$E$2:$E$10135,D579)</f>
        <v>18</v>
      </c>
      <c r="F579" s="2">
        <f>COUNTIFS(sessions.csv!$A$2:$A$10135,A579,sessions.csv!$D$2:$D$10135,C579,sessions.csv!$E$2:$E$10135,D579,sessions.csv!$N$2:$N$10135,"RELIABLE")</f>
        <v>17</v>
      </c>
      <c r="G579" s="3">
        <f>SUMIFS(sessions.csv!$H$2:$H$10135,sessions.csv!$A$2:$A$10135,A579,sessions.csv!$D$2:$D$10135,C579,sessions.csv!$E$2:$E$10135,D579)/60000</f>
        <v>557.34580000000005</v>
      </c>
      <c r="H579" s="3">
        <f>IF(E579=0,"",AVERAGEIFS(sessions.csv!$J$2:$J$10135,sessions.csv!$A$2:$A$10135,A579,sessions.csv!$D$2:$D$10135,C579,sessions.csv!$E$2:$E$10135,D579)/1000)</f>
        <v>10.263111111111112</v>
      </c>
      <c r="I579" s="3">
        <f>IF(F579=0,"",AVERAGEIFS(sessions.csv!$O$2:$O$10135,sessions.csv!$A$2:$A$10135,A579,sessions.csv!$D$2:$D$10135,C579,sessions.csv!$E$2:$E$10135,D579,sessions.csv!$N$2:$N$10135,"RELIABLE"))</f>
        <v>48.066470588235291</v>
      </c>
      <c r="J579" s="3">
        <f>IF(F579=0,"",AVERAGEIFS(sessions.csv!$L$2:$L$10135,sessions.csv!$A$2:$A$10135,A579,sessions.csv!$D$2:$D$10135,C579,sessions.csv!$E$2:$E$10135,D579,sessions.csv!$N$2:$N$10135,"RELIABLE"))</f>
        <v>69.538823529411772</v>
      </c>
    </row>
    <row r="580" spans="1:10" ht="16" customHeight="1" x14ac:dyDescent="0.2">
      <c r="A580" s="2" t="s">
        <v>66</v>
      </c>
      <c r="B580" s="2" t="str">
        <f>INDEX(study_periods.csv!$B$2:$B$51,MATCH(A580,study_periods.csv!$A$2:$A$51,0))</f>
        <v>CONTROL</v>
      </c>
      <c r="C580" s="2">
        <v>1</v>
      </c>
      <c r="D580" s="2">
        <v>5</v>
      </c>
      <c r="E580" s="2">
        <f>COUNTIFS(sessions.csv!$A$2:$A$10135,A580,sessions.csv!$D$2:$D$10135,C580,sessions.csv!$E$2:$E$10135,D580)</f>
        <v>19</v>
      </c>
      <c r="F580" s="2">
        <f>COUNTIFS(sessions.csv!$A$2:$A$10135,A580,sessions.csv!$D$2:$D$10135,C580,sessions.csv!$E$2:$E$10135,D580,sessions.csv!$N$2:$N$10135,"RELIABLE")</f>
        <v>15</v>
      </c>
      <c r="G580" s="3">
        <f>SUMIFS(sessions.csv!$H$2:$H$10135,sessions.csv!$A$2:$A$10135,A580,sessions.csv!$D$2:$D$10135,C580,sessions.csv!$E$2:$E$10135,D580)/60000</f>
        <v>608.06281666666666</v>
      </c>
      <c r="H580" s="3">
        <f>IF(E580=0,"",AVERAGEIFS(sessions.csv!$J$2:$J$10135,sessions.csv!$A$2:$A$10135,A580,sessions.csv!$D$2:$D$10135,C580,sessions.csv!$E$2:$E$10135,D580)/1000)</f>
        <v>10.113052631578947</v>
      </c>
      <c r="I580" s="3">
        <f>IF(F580=0,"",AVERAGEIFS(sessions.csv!$O$2:$O$10135,sessions.csv!$A$2:$A$10135,A580,sessions.csv!$D$2:$D$10135,C580,sessions.csv!$E$2:$E$10135,D580,sessions.csv!$N$2:$N$10135,"RELIABLE"))</f>
        <v>48.717999999999996</v>
      </c>
      <c r="J580" s="3">
        <f>IF(F580=0,"",AVERAGEIFS(sessions.csv!$L$2:$L$10135,sessions.csv!$A$2:$A$10135,A580,sessions.csv!$D$2:$D$10135,C580,sessions.csv!$E$2:$E$10135,D580,sessions.csv!$N$2:$N$10135,"RELIABLE"))</f>
        <v>69.232666666666674</v>
      </c>
    </row>
    <row r="581" spans="1:10" ht="16" customHeight="1" x14ac:dyDescent="0.2">
      <c r="A581" s="2" t="s">
        <v>66</v>
      </c>
      <c r="B581" s="2" t="str">
        <f>INDEX(study_periods.csv!$B$2:$B$51,MATCH(A581,study_periods.csv!$A$2:$A$51,0))</f>
        <v>CONTROL</v>
      </c>
      <c r="C581" s="2">
        <v>1</v>
      </c>
      <c r="D581" s="2">
        <v>6</v>
      </c>
      <c r="E581" s="2">
        <f>COUNTIFS(sessions.csv!$A$2:$A$10135,A581,sessions.csv!$D$2:$D$10135,C581,sessions.csv!$E$2:$E$10135,D581)</f>
        <v>24</v>
      </c>
      <c r="F581" s="2">
        <f>COUNTIFS(sessions.csv!$A$2:$A$10135,A581,sessions.csv!$D$2:$D$10135,C581,sessions.csv!$E$2:$E$10135,D581,sessions.csv!$N$2:$N$10135,"RELIABLE")</f>
        <v>21</v>
      </c>
      <c r="G581" s="3">
        <f>SUMIFS(sessions.csv!$H$2:$H$10135,sessions.csv!$A$2:$A$10135,A581,sessions.csv!$D$2:$D$10135,C581,sessions.csv!$E$2:$E$10135,D581)/60000</f>
        <v>892.46496666666667</v>
      </c>
      <c r="H581" s="3">
        <f>IF(E581=0,"",AVERAGEIFS(sessions.csv!$J$2:$J$10135,sessions.csv!$A$2:$A$10135,A581,sessions.csv!$D$2:$D$10135,C581,sessions.csv!$E$2:$E$10135,D581)/1000)</f>
        <v>10.773875</v>
      </c>
      <c r="I581" s="3">
        <f>IF(F581=0,"",AVERAGEIFS(sessions.csv!$O$2:$O$10135,sessions.csv!$A$2:$A$10135,A581,sessions.csv!$D$2:$D$10135,C581,sessions.csv!$E$2:$E$10135,D581,sessions.csv!$N$2:$N$10135,"RELIABLE"))</f>
        <v>48.869523809523812</v>
      </c>
      <c r="J581" s="3">
        <f>IF(F581=0,"",AVERAGEIFS(sessions.csv!$L$2:$L$10135,sessions.csv!$A$2:$A$10135,A581,sessions.csv!$D$2:$D$10135,C581,sessions.csv!$E$2:$E$10135,D581,sessions.csv!$N$2:$N$10135,"RELIABLE"))</f>
        <v>75.104761904761901</v>
      </c>
    </row>
    <row r="582" spans="1:10" ht="16" customHeight="1" x14ac:dyDescent="0.2">
      <c r="A582" s="2" t="s">
        <v>66</v>
      </c>
      <c r="B582" s="2" t="str">
        <f>INDEX(study_periods.csv!$B$2:$B$51,MATCH(A582,study_periods.csv!$A$2:$A$51,0))</f>
        <v>CONTROL</v>
      </c>
      <c r="C582" s="2">
        <v>1</v>
      </c>
      <c r="D582" s="2">
        <v>7</v>
      </c>
      <c r="E582" s="2">
        <f>COUNTIFS(sessions.csv!$A$2:$A$10135,A582,sessions.csv!$D$2:$D$10135,C582,sessions.csv!$E$2:$E$10135,D582)</f>
        <v>25</v>
      </c>
      <c r="F582" s="2">
        <f>COUNTIFS(sessions.csv!$A$2:$A$10135,A582,sessions.csv!$D$2:$D$10135,C582,sessions.csv!$E$2:$E$10135,D582,sessions.csv!$N$2:$N$10135,"RELIABLE")</f>
        <v>17</v>
      </c>
      <c r="G582" s="3">
        <f>SUMIFS(sessions.csv!$H$2:$H$10135,sessions.csv!$A$2:$A$10135,A582,sessions.csv!$D$2:$D$10135,C582,sessions.csv!$E$2:$E$10135,D582)/60000</f>
        <v>922.92801666666662</v>
      </c>
      <c r="H582" s="3">
        <f>IF(E582=0,"",AVERAGEIFS(sessions.csv!$J$2:$J$10135,sessions.csv!$A$2:$A$10135,A582,sessions.csv!$D$2:$D$10135,C582,sessions.csv!$E$2:$E$10135,D582)/1000)</f>
        <v>10.522639999999999</v>
      </c>
      <c r="I582" s="3">
        <f>IF(F582=0,"",AVERAGEIFS(sessions.csv!$O$2:$O$10135,sessions.csv!$A$2:$A$10135,A582,sessions.csv!$D$2:$D$10135,C582,sessions.csv!$E$2:$E$10135,D582,sessions.csv!$N$2:$N$10135,"RELIABLE"))</f>
        <v>48.49235294117647</v>
      </c>
      <c r="J582" s="3">
        <f>IF(F582=0,"",AVERAGEIFS(sessions.csv!$L$2:$L$10135,sessions.csv!$A$2:$A$10135,A582,sessions.csv!$D$2:$D$10135,C582,sessions.csv!$E$2:$E$10135,D582,sessions.csv!$N$2:$N$10135,"RELIABLE"))</f>
        <v>74.462352941176462</v>
      </c>
    </row>
    <row r="583" spans="1:10" ht="16" customHeight="1" x14ac:dyDescent="0.2">
      <c r="A583" s="2" t="s">
        <v>66</v>
      </c>
      <c r="B583" s="2" t="str">
        <f>INDEX(study_periods.csv!$B$2:$B$51,MATCH(A583,study_periods.csv!$A$2:$A$51,0))</f>
        <v>CONTROL</v>
      </c>
      <c r="C583" s="2">
        <v>2</v>
      </c>
      <c r="D583" s="2">
        <v>1</v>
      </c>
      <c r="E583" s="2">
        <f>COUNTIFS(sessions.csv!$A$2:$A$10135,A583,sessions.csv!$D$2:$D$10135,C583,sessions.csv!$E$2:$E$10135,D583)</f>
        <v>19</v>
      </c>
      <c r="F583" s="2">
        <f>COUNTIFS(sessions.csv!$A$2:$A$10135,A583,sessions.csv!$D$2:$D$10135,C583,sessions.csv!$E$2:$E$10135,D583,sessions.csv!$N$2:$N$10135,"RELIABLE")</f>
        <v>17</v>
      </c>
      <c r="G583" s="3">
        <f>SUMIFS(sessions.csv!$H$2:$H$10135,sessions.csv!$A$2:$A$10135,A583,sessions.csv!$D$2:$D$10135,C583,sessions.csv!$E$2:$E$10135,D583)/60000</f>
        <v>600.52148333333332</v>
      </c>
      <c r="H583" s="3">
        <f>IF(E583=0,"",AVERAGEIFS(sessions.csv!$J$2:$J$10135,sessions.csv!$A$2:$A$10135,A583,sessions.csv!$D$2:$D$10135,C583,sessions.csv!$E$2:$E$10135,D583)/1000)</f>
        <v>10.316631578947367</v>
      </c>
      <c r="I583" s="3">
        <f>IF(F583=0,"",AVERAGEIFS(sessions.csv!$O$2:$O$10135,sessions.csv!$A$2:$A$10135,A583,sessions.csv!$D$2:$D$10135,C583,sessions.csv!$E$2:$E$10135,D583,sessions.csv!$N$2:$N$10135,"RELIABLE"))</f>
        <v>48.920000000000009</v>
      </c>
      <c r="J583" s="3">
        <f>IF(F583=0,"",AVERAGEIFS(sessions.csv!$L$2:$L$10135,sessions.csv!$A$2:$A$10135,A583,sessions.csv!$D$2:$D$10135,C583,sessions.csv!$E$2:$E$10135,D583,sessions.csv!$N$2:$N$10135,"RELIABLE"))</f>
        <v>70.8</v>
      </c>
    </row>
    <row r="584" spans="1:10" ht="16" customHeight="1" x14ac:dyDescent="0.2">
      <c r="A584" s="2" t="s">
        <v>66</v>
      </c>
      <c r="B584" s="2" t="str">
        <f>INDEX(study_periods.csv!$B$2:$B$51,MATCH(A584,study_periods.csv!$A$2:$A$51,0))</f>
        <v>CONTROL</v>
      </c>
      <c r="C584" s="2">
        <v>2</v>
      </c>
      <c r="D584" s="2">
        <v>2</v>
      </c>
      <c r="E584" s="2">
        <f>COUNTIFS(sessions.csv!$A$2:$A$10135,A584,sessions.csv!$D$2:$D$10135,C584,sessions.csv!$E$2:$E$10135,D584)</f>
        <v>20</v>
      </c>
      <c r="F584" s="2">
        <f>COUNTIFS(sessions.csv!$A$2:$A$10135,A584,sessions.csv!$D$2:$D$10135,C584,sessions.csv!$E$2:$E$10135,D584,sessions.csv!$N$2:$N$10135,"RELIABLE")</f>
        <v>19</v>
      </c>
      <c r="G584" s="3">
        <f>SUMIFS(sessions.csv!$H$2:$H$10135,sessions.csv!$A$2:$A$10135,A584,sessions.csv!$D$2:$D$10135,C584,sessions.csv!$E$2:$E$10135,D584)/60000</f>
        <v>690.58884999999998</v>
      </c>
      <c r="H584" s="3">
        <f>IF(E584=0,"",AVERAGEIFS(sessions.csv!$J$2:$J$10135,sessions.csv!$A$2:$A$10135,A584,sessions.csv!$D$2:$D$10135,C584,sessions.csv!$E$2:$E$10135,D584)/1000)</f>
        <v>10.8628</v>
      </c>
      <c r="I584" s="3">
        <f>IF(F584=0,"",AVERAGEIFS(sessions.csv!$O$2:$O$10135,sessions.csv!$A$2:$A$10135,A584,sessions.csv!$D$2:$D$10135,C584,sessions.csv!$E$2:$E$10135,D584,sessions.csv!$N$2:$N$10135,"RELIABLE"))</f>
        <v>50.913157894736841</v>
      </c>
      <c r="J584" s="3">
        <f>IF(F584=0,"",AVERAGEIFS(sessions.csv!$L$2:$L$10135,sessions.csv!$A$2:$A$10135,A584,sessions.csv!$D$2:$D$10135,C584,sessions.csv!$E$2:$E$10135,D584,sessions.csv!$N$2:$N$10135,"RELIABLE"))</f>
        <v>73.636315789473699</v>
      </c>
    </row>
    <row r="585" spans="1:10" ht="16" customHeight="1" x14ac:dyDescent="0.2">
      <c r="A585" s="2" t="s">
        <v>66</v>
      </c>
      <c r="B585" s="2" t="str">
        <f>INDEX(study_periods.csv!$B$2:$B$51,MATCH(A585,study_periods.csv!$A$2:$A$51,0))</f>
        <v>CONTROL</v>
      </c>
      <c r="C585" s="2">
        <v>2</v>
      </c>
      <c r="D585" s="2">
        <v>3</v>
      </c>
      <c r="E585" s="2">
        <f>COUNTIFS(sessions.csv!$A$2:$A$10135,A585,sessions.csv!$D$2:$D$10135,C585,sessions.csv!$E$2:$E$10135,D585)</f>
        <v>21</v>
      </c>
      <c r="F585" s="2">
        <f>COUNTIFS(sessions.csv!$A$2:$A$10135,A585,sessions.csv!$D$2:$D$10135,C585,sessions.csv!$E$2:$E$10135,D585,sessions.csv!$N$2:$N$10135,"RELIABLE")</f>
        <v>15</v>
      </c>
      <c r="G585" s="3">
        <f>SUMIFS(sessions.csv!$H$2:$H$10135,sessions.csv!$A$2:$A$10135,A585,sessions.csv!$D$2:$D$10135,C585,sessions.csv!$E$2:$E$10135,D585)/60000</f>
        <v>679.70536666666669</v>
      </c>
      <c r="H585" s="3">
        <f>IF(E585=0,"",AVERAGEIFS(sessions.csv!$J$2:$J$10135,sessions.csv!$A$2:$A$10135,A585,sessions.csv!$D$2:$D$10135,C585,sessions.csv!$E$2:$E$10135,D585)/1000)</f>
        <v>10.60957142857143</v>
      </c>
      <c r="I585" s="3">
        <f>IF(F585=0,"",AVERAGEIFS(sessions.csv!$O$2:$O$10135,sessions.csv!$A$2:$A$10135,A585,sessions.csv!$D$2:$D$10135,C585,sessions.csv!$E$2:$E$10135,D585,sessions.csv!$N$2:$N$10135,"RELIABLE"))</f>
        <v>48.281333333333336</v>
      </c>
      <c r="J585" s="3">
        <f>IF(F585=0,"",AVERAGEIFS(sessions.csv!$L$2:$L$10135,sessions.csv!$A$2:$A$10135,A585,sessions.csv!$D$2:$D$10135,C585,sessions.csv!$E$2:$E$10135,D585,sessions.csv!$N$2:$N$10135,"RELIABLE"))</f>
        <v>70.821999999999989</v>
      </c>
    </row>
    <row r="586" spans="1:10" ht="16" customHeight="1" x14ac:dyDescent="0.2">
      <c r="A586" s="2" t="s">
        <v>66</v>
      </c>
      <c r="B586" s="2" t="str">
        <f>INDEX(study_periods.csv!$B$2:$B$51,MATCH(A586,study_periods.csv!$A$2:$A$51,0))</f>
        <v>CONTROL</v>
      </c>
      <c r="C586" s="2">
        <v>2</v>
      </c>
      <c r="D586" s="2">
        <v>4</v>
      </c>
      <c r="E586" s="2">
        <f>COUNTIFS(sessions.csv!$A$2:$A$10135,A586,sessions.csv!$D$2:$D$10135,C586,sessions.csv!$E$2:$E$10135,D586)</f>
        <v>18</v>
      </c>
      <c r="F586" s="2">
        <f>COUNTIFS(sessions.csv!$A$2:$A$10135,A586,sessions.csv!$D$2:$D$10135,C586,sessions.csv!$E$2:$E$10135,D586,sessions.csv!$N$2:$N$10135,"RELIABLE")</f>
        <v>16</v>
      </c>
      <c r="G586" s="3">
        <f>SUMIFS(sessions.csv!$H$2:$H$10135,sessions.csv!$A$2:$A$10135,A586,sessions.csv!$D$2:$D$10135,C586,sessions.csv!$E$2:$E$10135,D586)/60000</f>
        <v>538.98361666666665</v>
      </c>
      <c r="H586" s="3">
        <f>IF(E586=0,"",AVERAGEIFS(sessions.csv!$J$2:$J$10135,sessions.csv!$A$2:$A$10135,A586,sessions.csv!$D$2:$D$10135,C586,sessions.csv!$E$2:$E$10135,D586)/1000)</f>
        <v>10.177277777777777</v>
      </c>
      <c r="I586" s="3">
        <f>IF(F586=0,"",AVERAGEIFS(sessions.csv!$O$2:$O$10135,sessions.csv!$A$2:$A$10135,A586,sessions.csv!$D$2:$D$10135,C586,sessions.csv!$E$2:$E$10135,D586,sessions.csv!$N$2:$N$10135,"RELIABLE"))</f>
        <v>47.134375000000006</v>
      </c>
      <c r="J586" s="3">
        <f>IF(F586=0,"",AVERAGEIFS(sessions.csv!$L$2:$L$10135,sessions.csv!$A$2:$A$10135,A586,sessions.csv!$D$2:$D$10135,C586,sessions.csv!$E$2:$E$10135,D586,sessions.csv!$N$2:$N$10135,"RELIABLE"))</f>
        <v>68.928125000000009</v>
      </c>
    </row>
    <row r="587" spans="1:10" ht="16" customHeight="1" x14ac:dyDescent="0.2">
      <c r="A587" s="2" t="s">
        <v>66</v>
      </c>
      <c r="B587" s="2" t="str">
        <f>INDEX(study_periods.csv!$B$2:$B$51,MATCH(A587,study_periods.csv!$A$2:$A$51,0))</f>
        <v>CONTROL</v>
      </c>
      <c r="C587" s="2">
        <v>2</v>
      </c>
      <c r="D587" s="2">
        <v>5</v>
      </c>
      <c r="E587" s="2">
        <f>COUNTIFS(sessions.csv!$A$2:$A$10135,A587,sessions.csv!$D$2:$D$10135,C587,sessions.csv!$E$2:$E$10135,D587)</f>
        <v>19</v>
      </c>
      <c r="F587" s="2">
        <f>COUNTIFS(sessions.csv!$A$2:$A$10135,A587,sessions.csv!$D$2:$D$10135,C587,sessions.csv!$E$2:$E$10135,D587,sessions.csv!$N$2:$N$10135,"RELIABLE")</f>
        <v>18</v>
      </c>
      <c r="G587" s="3">
        <f>SUMIFS(sessions.csv!$H$2:$H$10135,sessions.csv!$A$2:$A$10135,A587,sessions.csv!$D$2:$D$10135,C587,sessions.csv!$E$2:$E$10135,D587)/60000</f>
        <v>644.5548</v>
      </c>
      <c r="H587" s="3">
        <f>IF(E587=0,"",AVERAGEIFS(sessions.csv!$J$2:$J$10135,sessions.csv!$A$2:$A$10135,A587,sessions.csv!$D$2:$D$10135,C587,sessions.csv!$E$2:$E$10135,D587)/1000)</f>
        <v>10.635263157894737</v>
      </c>
      <c r="I587" s="3">
        <f>IF(F587=0,"",AVERAGEIFS(sessions.csv!$O$2:$O$10135,sessions.csv!$A$2:$A$10135,A587,sessions.csv!$D$2:$D$10135,C587,sessions.csv!$E$2:$E$10135,D587,sessions.csv!$N$2:$N$10135,"RELIABLE"))</f>
        <v>48.665555555555557</v>
      </c>
      <c r="J587" s="3">
        <f>IF(F587=0,"",AVERAGEIFS(sessions.csv!$L$2:$L$10135,sessions.csv!$A$2:$A$10135,A587,sessions.csv!$D$2:$D$10135,C587,sessions.csv!$E$2:$E$10135,D587,sessions.csv!$N$2:$N$10135,"RELIABLE"))</f>
        <v>72.12777777777778</v>
      </c>
    </row>
    <row r="588" spans="1:10" ht="16" customHeight="1" x14ac:dyDescent="0.2">
      <c r="A588" s="2" t="s">
        <v>66</v>
      </c>
      <c r="B588" s="2" t="str">
        <f>INDEX(study_periods.csv!$B$2:$B$51,MATCH(A588,study_periods.csv!$A$2:$A$51,0))</f>
        <v>CONTROL</v>
      </c>
      <c r="C588" s="2">
        <v>2</v>
      </c>
      <c r="D588" s="2">
        <v>6</v>
      </c>
      <c r="E588" s="2">
        <f>COUNTIFS(sessions.csv!$A$2:$A$10135,A588,sessions.csv!$D$2:$D$10135,C588,sessions.csv!$E$2:$E$10135,D588)</f>
        <v>24</v>
      </c>
      <c r="F588" s="2">
        <f>COUNTIFS(sessions.csv!$A$2:$A$10135,A588,sessions.csv!$D$2:$D$10135,C588,sessions.csv!$E$2:$E$10135,D588,sessions.csv!$N$2:$N$10135,"RELIABLE")</f>
        <v>22</v>
      </c>
      <c r="G588" s="3">
        <f>SUMIFS(sessions.csv!$H$2:$H$10135,sessions.csv!$A$2:$A$10135,A588,sessions.csv!$D$2:$D$10135,C588,sessions.csv!$E$2:$E$10135,D588)/60000</f>
        <v>891.88918333333334</v>
      </c>
      <c r="H588" s="3">
        <f>IF(E588=0,"",AVERAGEIFS(sessions.csv!$J$2:$J$10135,sessions.csv!$A$2:$A$10135,A588,sessions.csv!$D$2:$D$10135,C588,sessions.csv!$E$2:$E$10135,D588)/1000)</f>
        <v>10.749333333333334</v>
      </c>
      <c r="I588" s="3">
        <f>IF(F588=0,"",AVERAGEIFS(sessions.csv!$O$2:$O$10135,sessions.csv!$A$2:$A$10135,A588,sessions.csv!$D$2:$D$10135,C588,sessions.csv!$E$2:$E$10135,D588,sessions.csv!$N$2:$N$10135,"RELIABLE"))</f>
        <v>50.56136363636363</v>
      </c>
      <c r="J588" s="3">
        <f>IF(F588=0,"",AVERAGEIFS(sessions.csv!$L$2:$L$10135,sessions.csv!$A$2:$A$10135,A588,sessions.csv!$D$2:$D$10135,C588,sessions.csv!$E$2:$E$10135,D588,sessions.csv!$N$2:$N$10135,"RELIABLE"))</f>
        <v>74.857727272727274</v>
      </c>
    </row>
    <row r="589" spans="1:10" ht="16" customHeight="1" x14ac:dyDescent="0.2">
      <c r="A589" s="2" t="s">
        <v>66</v>
      </c>
      <c r="B589" s="2" t="str">
        <f>INDEX(study_periods.csv!$B$2:$B$51,MATCH(A589,study_periods.csv!$A$2:$A$51,0))</f>
        <v>CONTROL</v>
      </c>
      <c r="C589" s="2">
        <v>2</v>
      </c>
      <c r="D589" s="2">
        <v>7</v>
      </c>
      <c r="E589" s="2">
        <f>COUNTIFS(sessions.csv!$A$2:$A$10135,A589,sessions.csv!$D$2:$D$10135,C589,sessions.csv!$E$2:$E$10135,D589)</f>
        <v>25</v>
      </c>
      <c r="F589" s="2">
        <f>COUNTIFS(sessions.csv!$A$2:$A$10135,A589,sessions.csv!$D$2:$D$10135,C589,sessions.csv!$E$2:$E$10135,D589,sessions.csv!$N$2:$N$10135,"RELIABLE")</f>
        <v>21</v>
      </c>
      <c r="G589" s="3">
        <f>SUMIFS(sessions.csv!$H$2:$H$10135,sessions.csv!$A$2:$A$10135,A589,sessions.csv!$D$2:$D$10135,C589,sessions.csv!$E$2:$E$10135,D589)/60000</f>
        <v>890.61726666666664</v>
      </c>
      <c r="H589" s="3">
        <f>IF(E589=0,"",AVERAGEIFS(sessions.csv!$J$2:$J$10135,sessions.csv!$A$2:$A$10135,A589,sessions.csv!$D$2:$D$10135,C589,sessions.csv!$E$2:$E$10135,D589)/1000)</f>
        <v>10.436120000000001</v>
      </c>
      <c r="I589" s="3">
        <f>IF(F589=0,"",AVERAGEIFS(sessions.csv!$O$2:$O$10135,sessions.csv!$A$2:$A$10135,A589,sessions.csv!$D$2:$D$10135,C589,sessions.csv!$E$2:$E$10135,D589,sessions.csv!$N$2:$N$10135,"RELIABLE"))</f>
        <v>48.491428571428571</v>
      </c>
      <c r="J589" s="3">
        <f>IF(F589=0,"",AVERAGEIFS(sessions.csv!$L$2:$L$10135,sessions.csv!$A$2:$A$10135,A589,sessions.csv!$D$2:$D$10135,C589,sessions.csv!$E$2:$E$10135,D589,sessions.csv!$N$2:$N$10135,"RELIABLE"))</f>
        <v>72.797142857142845</v>
      </c>
    </row>
    <row r="590" spans="1:10" ht="32" customHeight="1" x14ac:dyDescent="0.2">
      <c r="A590" s="2" t="s">
        <v>67</v>
      </c>
      <c r="B590" s="2" t="str">
        <f>INDEX(study_periods.csv!$B$2:$B$51,MATCH(A590,study_periods.csv!$A$2:$A$51,0))</f>
        <v>INTERVENTION</v>
      </c>
      <c r="C590" s="2">
        <v>1</v>
      </c>
      <c r="D590" s="2">
        <v>1</v>
      </c>
      <c r="E590" s="2">
        <f>COUNTIFS(sessions.csv!$A$2:$A$10135,A590,sessions.csv!$D$2:$D$10135,C590,sessions.csv!$E$2:$E$10135,D590)</f>
        <v>20</v>
      </c>
      <c r="F590" s="2">
        <f>COUNTIFS(sessions.csv!$A$2:$A$10135,A590,sessions.csv!$D$2:$D$10135,C590,sessions.csv!$E$2:$E$10135,D590,sessions.csv!$N$2:$N$10135,"RELIABLE")</f>
        <v>14</v>
      </c>
      <c r="G590" s="3">
        <f>SUMIFS(sessions.csv!$H$2:$H$10135,sessions.csv!$A$2:$A$10135,A590,sessions.csv!$D$2:$D$10135,C590,sessions.csv!$E$2:$E$10135,D590)/60000</f>
        <v>640.59384999999997</v>
      </c>
      <c r="H590" s="3">
        <f>IF(E590=0,"",AVERAGEIFS(sessions.csv!$J$2:$J$10135,sessions.csv!$A$2:$A$10135,A590,sessions.csv!$D$2:$D$10135,C590,sessions.csv!$E$2:$E$10135,D590)/1000)</f>
        <v>10.342700000000001</v>
      </c>
      <c r="I590" s="3">
        <f>IF(F590=0,"",AVERAGEIFS(sessions.csv!$O$2:$O$10135,sessions.csv!$A$2:$A$10135,A590,sessions.csv!$D$2:$D$10135,C590,sessions.csv!$E$2:$E$10135,D590,sessions.csv!$N$2:$N$10135,"RELIABLE"))</f>
        <v>46.901428571428561</v>
      </c>
      <c r="J590" s="3">
        <f>IF(F590=0,"",AVERAGEIFS(sessions.csv!$L$2:$L$10135,sessions.csv!$A$2:$A$10135,A590,sessions.csv!$D$2:$D$10135,C590,sessions.csv!$E$2:$E$10135,D590,sessions.csv!$N$2:$N$10135,"RELIABLE"))</f>
        <v>69.062857142857155</v>
      </c>
    </row>
    <row r="591" spans="1:10" ht="32" customHeight="1" x14ac:dyDescent="0.2">
      <c r="A591" s="2" t="s">
        <v>67</v>
      </c>
      <c r="B591" s="2" t="str">
        <f>INDEX(study_periods.csv!$B$2:$B$51,MATCH(A591,study_periods.csv!$A$2:$A$51,0))</f>
        <v>INTERVENTION</v>
      </c>
      <c r="C591" s="2">
        <v>1</v>
      </c>
      <c r="D591" s="2">
        <v>2</v>
      </c>
      <c r="E591" s="2">
        <f>COUNTIFS(sessions.csv!$A$2:$A$10135,A591,sessions.csv!$D$2:$D$10135,C591,sessions.csv!$E$2:$E$10135,D591)</f>
        <v>21</v>
      </c>
      <c r="F591" s="2">
        <f>COUNTIFS(sessions.csv!$A$2:$A$10135,A591,sessions.csv!$D$2:$D$10135,C591,sessions.csv!$E$2:$E$10135,D591,sessions.csv!$N$2:$N$10135,"RELIABLE")</f>
        <v>19</v>
      </c>
      <c r="G591" s="3">
        <f>SUMIFS(sessions.csv!$H$2:$H$10135,sessions.csv!$A$2:$A$10135,A591,sessions.csv!$D$2:$D$10135,C591,sessions.csv!$E$2:$E$10135,D591)/60000</f>
        <v>698.86241666666672</v>
      </c>
      <c r="H591" s="3">
        <f>IF(E591=0,"",AVERAGEIFS(sessions.csv!$J$2:$J$10135,sessions.csv!$A$2:$A$10135,A591,sessions.csv!$D$2:$D$10135,C591,sessions.csv!$E$2:$E$10135,D591)/1000)</f>
        <v>10.58252380952381</v>
      </c>
      <c r="I591" s="3">
        <f>IF(F591=0,"",AVERAGEIFS(sessions.csv!$O$2:$O$10135,sessions.csv!$A$2:$A$10135,A591,sessions.csv!$D$2:$D$10135,C591,sessions.csv!$E$2:$E$10135,D591,sessions.csv!$N$2:$N$10135,"RELIABLE"))</f>
        <v>48.82578947368421</v>
      </c>
      <c r="J591" s="3">
        <f>IF(F591=0,"",AVERAGEIFS(sessions.csv!$L$2:$L$10135,sessions.csv!$A$2:$A$10135,A591,sessions.csv!$D$2:$D$10135,C591,sessions.csv!$E$2:$E$10135,D591,sessions.csv!$N$2:$N$10135,"RELIABLE"))</f>
        <v>71.811578947368417</v>
      </c>
    </row>
    <row r="592" spans="1:10" ht="32" customHeight="1" x14ac:dyDescent="0.2">
      <c r="A592" s="2" t="s">
        <v>67</v>
      </c>
      <c r="B592" s="2" t="str">
        <f>INDEX(study_periods.csv!$B$2:$B$51,MATCH(A592,study_periods.csv!$A$2:$A$51,0))</f>
        <v>INTERVENTION</v>
      </c>
      <c r="C592" s="2">
        <v>1</v>
      </c>
      <c r="D592" s="2">
        <v>3</v>
      </c>
      <c r="E592" s="2">
        <f>COUNTIFS(sessions.csv!$A$2:$A$10135,A592,sessions.csv!$D$2:$D$10135,C592,sessions.csv!$E$2:$E$10135,D592)</f>
        <v>22</v>
      </c>
      <c r="F592" s="2">
        <f>COUNTIFS(sessions.csv!$A$2:$A$10135,A592,sessions.csv!$D$2:$D$10135,C592,sessions.csv!$E$2:$E$10135,D592,sessions.csv!$N$2:$N$10135,"RELIABLE")</f>
        <v>22</v>
      </c>
      <c r="G592" s="3">
        <f>SUMIFS(sessions.csv!$H$2:$H$10135,sessions.csv!$A$2:$A$10135,A592,sessions.csv!$D$2:$D$10135,C592,sessions.csv!$E$2:$E$10135,D592)/60000</f>
        <v>679.72791666666672</v>
      </c>
      <c r="H592" s="3">
        <f>IF(E592=0,"",AVERAGEIFS(sessions.csv!$J$2:$J$10135,sessions.csv!$A$2:$A$10135,A592,sessions.csv!$D$2:$D$10135,C592,sessions.csv!$E$2:$E$10135,D592)/1000)</f>
        <v>10.192818181818183</v>
      </c>
      <c r="I592" s="3">
        <f>IF(F592=0,"",AVERAGEIFS(sessions.csv!$O$2:$O$10135,sessions.csv!$A$2:$A$10135,A592,sessions.csv!$D$2:$D$10135,C592,sessions.csv!$E$2:$E$10135,D592,sessions.csv!$N$2:$N$10135,"RELIABLE"))</f>
        <v>46.758636363636356</v>
      </c>
      <c r="J592" s="3">
        <f>IF(F592=0,"",AVERAGEIFS(sessions.csv!$L$2:$L$10135,sessions.csv!$A$2:$A$10135,A592,sessions.csv!$D$2:$D$10135,C592,sessions.csv!$E$2:$E$10135,D592,sessions.csv!$N$2:$N$10135,"RELIABLE"))</f>
        <v>68.910454545454556</v>
      </c>
    </row>
    <row r="593" spans="1:10" ht="32" customHeight="1" x14ac:dyDescent="0.2">
      <c r="A593" s="2" t="s">
        <v>67</v>
      </c>
      <c r="B593" s="2" t="str">
        <f>INDEX(study_periods.csv!$B$2:$B$51,MATCH(A593,study_periods.csv!$A$2:$A$51,0))</f>
        <v>INTERVENTION</v>
      </c>
      <c r="C593" s="2">
        <v>1</v>
      </c>
      <c r="D593" s="2">
        <v>4</v>
      </c>
      <c r="E593" s="2">
        <f>COUNTIFS(sessions.csv!$A$2:$A$10135,A593,sessions.csv!$D$2:$D$10135,C593,sessions.csv!$E$2:$E$10135,D593)</f>
        <v>19</v>
      </c>
      <c r="F593" s="2">
        <f>COUNTIFS(sessions.csv!$A$2:$A$10135,A593,sessions.csv!$D$2:$D$10135,C593,sessions.csv!$E$2:$E$10135,D593,sessions.csv!$N$2:$N$10135,"RELIABLE")</f>
        <v>17</v>
      </c>
      <c r="G593" s="3">
        <f>SUMIFS(sessions.csv!$H$2:$H$10135,sessions.csv!$A$2:$A$10135,A593,sessions.csv!$D$2:$D$10135,C593,sessions.csv!$E$2:$E$10135,D593)/60000</f>
        <v>614.48813333333328</v>
      </c>
      <c r="H593" s="3">
        <f>IF(E593=0,"",AVERAGEIFS(sessions.csv!$J$2:$J$10135,sessions.csv!$A$2:$A$10135,A593,sessions.csv!$D$2:$D$10135,C593,sessions.csv!$E$2:$E$10135,D593)/1000)</f>
        <v>10.412000000000001</v>
      </c>
      <c r="I593" s="3">
        <f>IF(F593=0,"",AVERAGEIFS(sessions.csv!$O$2:$O$10135,sessions.csv!$A$2:$A$10135,A593,sessions.csv!$D$2:$D$10135,C593,sessions.csv!$E$2:$E$10135,D593,sessions.csv!$N$2:$N$10135,"RELIABLE"))</f>
        <v>47.767058823529425</v>
      </c>
      <c r="J593" s="3">
        <f>IF(F593=0,"",AVERAGEIFS(sessions.csv!$L$2:$L$10135,sessions.csv!$A$2:$A$10135,A593,sessions.csv!$D$2:$D$10135,C593,sessions.csv!$E$2:$E$10135,D593,sessions.csv!$N$2:$N$10135,"RELIABLE"))</f>
        <v>70.385294117647049</v>
      </c>
    </row>
    <row r="594" spans="1:10" ht="32" customHeight="1" x14ac:dyDescent="0.2">
      <c r="A594" s="2" t="s">
        <v>67</v>
      </c>
      <c r="B594" s="2" t="str">
        <f>INDEX(study_periods.csv!$B$2:$B$51,MATCH(A594,study_periods.csv!$A$2:$A$51,0))</f>
        <v>INTERVENTION</v>
      </c>
      <c r="C594" s="2">
        <v>1</v>
      </c>
      <c r="D594" s="2">
        <v>5</v>
      </c>
      <c r="E594" s="2">
        <f>COUNTIFS(sessions.csv!$A$2:$A$10135,A594,sessions.csv!$D$2:$D$10135,C594,sessions.csv!$E$2:$E$10135,D594)</f>
        <v>20</v>
      </c>
      <c r="F594" s="2">
        <f>COUNTIFS(sessions.csv!$A$2:$A$10135,A594,sessions.csv!$D$2:$D$10135,C594,sessions.csv!$E$2:$E$10135,D594,sessions.csv!$N$2:$N$10135,"RELIABLE")</f>
        <v>16</v>
      </c>
      <c r="G594" s="3">
        <f>SUMIFS(sessions.csv!$H$2:$H$10135,sessions.csv!$A$2:$A$10135,A594,sessions.csv!$D$2:$D$10135,C594,sessions.csv!$E$2:$E$10135,D594)/60000</f>
        <v>667.94005000000004</v>
      </c>
      <c r="H594" s="3">
        <f>IF(E594=0,"",AVERAGEIFS(sessions.csv!$J$2:$J$10135,sessions.csv!$A$2:$A$10135,A594,sessions.csv!$D$2:$D$10135,C594,sessions.csv!$E$2:$E$10135,D594)/1000)</f>
        <v>10.757</v>
      </c>
      <c r="I594" s="3">
        <f>IF(F594=0,"",AVERAGEIFS(sessions.csv!$O$2:$O$10135,sessions.csv!$A$2:$A$10135,A594,sessions.csv!$D$2:$D$10135,C594,sessions.csv!$E$2:$E$10135,D594,sessions.csv!$N$2:$N$10135,"RELIABLE"))</f>
        <v>49.810625000000002</v>
      </c>
      <c r="J594" s="3">
        <f>IF(F594=0,"",AVERAGEIFS(sessions.csv!$L$2:$L$10135,sessions.csv!$A$2:$A$10135,A594,sessions.csv!$D$2:$D$10135,C594,sessions.csv!$E$2:$E$10135,D594,sessions.csv!$N$2:$N$10135,"RELIABLE"))</f>
        <v>72.613124999999997</v>
      </c>
    </row>
    <row r="595" spans="1:10" ht="32" customHeight="1" x14ac:dyDescent="0.2">
      <c r="A595" s="2" t="s">
        <v>67</v>
      </c>
      <c r="B595" s="2" t="str">
        <f>INDEX(study_periods.csv!$B$2:$B$51,MATCH(A595,study_periods.csv!$A$2:$A$51,0))</f>
        <v>INTERVENTION</v>
      </c>
      <c r="C595" s="2">
        <v>1</v>
      </c>
      <c r="D595" s="2">
        <v>6</v>
      </c>
      <c r="E595" s="2">
        <f>COUNTIFS(sessions.csv!$A$2:$A$10135,A595,sessions.csv!$D$2:$D$10135,C595,sessions.csv!$E$2:$E$10135,D595)</f>
        <v>25</v>
      </c>
      <c r="F595" s="2">
        <f>COUNTIFS(sessions.csv!$A$2:$A$10135,A595,sessions.csv!$D$2:$D$10135,C595,sessions.csv!$E$2:$E$10135,D595,sessions.csv!$N$2:$N$10135,"RELIABLE")</f>
        <v>24</v>
      </c>
      <c r="G595" s="3">
        <f>SUMIFS(sessions.csv!$H$2:$H$10135,sessions.csv!$A$2:$A$10135,A595,sessions.csv!$D$2:$D$10135,C595,sessions.csv!$E$2:$E$10135,D595)/60000</f>
        <v>912.59760000000006</v>
      </c>
      <c r="H595" s="3">
        <f>IF(E595=0,"",AVERAGEIFS(sessions.csv!$J$2:$J$10135,sessions.csv!$A$2:$A$10135,A595,sessions.csv!$D$2:$D$10135,C595,sessions.csv!$E$2:$E$10135,D595)/1000)</f>
        <v>10.59864</v>
      </c>
      <c r="I595" s="3">
        <f>IF(F595=0,"",AVERAGEIFS(sessions.csv!$O$2:$O$10135,sessions.csv!$A$2:$A$10135,A595,sessions.csv!$D$2:$D$10135,C595,sessions.csv!$E$2:$E$10135,D595,sessions.csv!$N$2:$N$10135,"RELIABLE"))</f>
        <v>48.990416666666668</v>
      </c>
      <c r="J595" s="3">
        <f>IF(F595=0,"",AVERAGEIFS(sessions.csv!$L$2:$L$10135,sessions.csv!$A$2:$A$10135,A595,sessions.csv!$D$2:$D$10135,C595,sessions.csv!$E$2:$E$10135,D595,sessions.csv!$N$2:$N$10135,"RELIABLE"))</f>
        <v>73.777499999999989</v>
      </c>
    </row>
    <row r="596" spans="1:10" ht="32" customHeight="1" x14ac:dyDescent="0.2">
      <c r="A596" s="2" t="s">
        <v>67</v>
      </c>
      <c r="B596" s="2" t="str">
        <f>INDEX(study_periods.csv!$B$2:$B$51,MATCH(A596,study_periods.csv!$A$2:$A$51,0))</f>
        <v>INTERVENTION</v>
      </c>
      <c r="C596" s="2">
        <v>1</v>
      </c>
      <c r="D596" s="2">
        <v>7</v>
      </c>
      <c r="E596" s="2">
        <f>COUNTIFS(sessions.csv!$A$2:$A$10135,A596,sessions.csv!$D$2:$D$10135,C596,sessions.csv!$E$2:$E$10135,D596)</f>
        <v>26</v>
      </c>
      <c r="F596" s="2">
        <f>COUNTIFS(sessions.csv!$A$2:$A$10135,A596,sessions.csv!$D$2:$D$10135,C596,sessions.csv!$E$2:$E$10135,D596,sessions.csv!$N$2:$N$10135,"RELIABLE")</f>
        <v>20</v>
      </c>
      <c r="G596" s="3">
        <f>SUMIFS(sessions.csv!$H$2:$H$10135,sessions.csv!$A$2:$A$10135,A596,sessions.csv!$D$2:$D$10135,C596,sessions.csv!$E$2:$E$10135,D596)/60000</f>
        <v>893.77296666666666</v>
      </c>
      <c r="H596" s="3">
        <f>IF(E596=0,"",AVERAGEIFS(sessions.csv!$J$2:$J$10135,sessions.csv!$A$2:$A$10135,A596,sessions.csv!$D$2:$D$10135,C596,sessions.csv!$E$2:$E$10135,D596)/1000)</f>
        <v>10.265576923076924</v>
      </c>
      <c r="I596" s="3">
        <f>IF(F596=0,"",AVERAGEIFS(sessions.csv!$O$2:$O$10135,sessions.csv!$A$2:$A$10135,A596,sessions.csv!$D$2:$D$10135,C596,sessions.csv!$E$2:$E$10135,D596,sessions.csv!$N$2:$N$10135,"RELIABLE"))</f>
        <v>49.660499999999999</v>
      </c>
      <c r="J596" s="3">
        <f>IF(F596=0,"",AVERAGEIFS(sessions.csv!$L$2:$L$10135,sessions.csv!$A$2:$A$10135,A596,sessions.csv!$D$2:$D$10135,C596,sessions.csv!$E$2:$E$10135,D596,sessions.csv!$N$2:$N$10135,"RELIABLE"))</f>
        <v>72.169499999999999</v>
      </c>
    </row>
    <row r="597" spans="1:10" ht="32" customHeight="1" x14ac:dyDescent="0.2">
      <c r="A597" s="2" t="s">
        <v>67</v>
      </c>
      <c r="B597" s="2" t="str">
        <f>INDEX(study_periods.csv!$B$2:$B$51,MATCH(A597,study_periods.csv!$A$2:$A$51,0))</f>
        <v>INTERVENTION</v>
      </c>
      <c r="C597" s="2">
        <v>2</v>
      </c>
      <c r="D597" s="2">
        <v>1</v>
      </c>
      <c r="E597" s="2">
        <f>COUNTIFS(sessions.csv!$A$2:$A$10135,A597,sessions.csv!$D$2:$D$10135,C597,sessions.csv!$E$2:$E$10135,D597)</f>
        <v>17</v>
      </c>
      <c r="F597" s="2">
        <f>COUNTIFS(sessions.csv!$A$2:$A$10135,A597,sessions.csv!$D$2:$D$10135,C597,sessions.csv!$E$2:$E$10135,D597,sessions.csv!$N$2:$N$10135,"RELIABLE")</f>
        <v>15</v>
      </c>
      <c r="G597" s="3">
        <f>SUMIFS(sessions.csv!$H$2:$H$10135,sessions.csv!$A$2:$A$10135,A597,sessions.csv!$D$2:$D$10135,C597,sessions.csv!$E$2:$E$10135,D597)/60000</f>
        <v>489.67681666666664</v>
      </c>
      <c r="H597" s="3">
        <f>IF(E597=0,"",AVERAGEIFS(sessions.csv!$J$2:$J$10135,sessions.csv!$A$2:$A$10135,A597,sessions.csv!$D$2:$D$10135,C597,sessions.csv!$E$2:$E$10135,D597)/1000)</f>
        <v>9.6044705882352943</v>
      </c>
      <c r="I597" s="3">
        <f>IF(F597=0,"",AVERAGEIFS(sessions.csv!$O$2:$O$10135,sessions.csv!$A$2:$A$10135,A597,sessions.csv!$D$2:$D$10135,C597,sessions.csv!$E$2:$E$10135,D597,sessions.csv!$N$2:$N$10135,"RELIABLE"))</f>
        <v>41.555333333333337</v>
      </c>
      <c r="J597" s="3">
        <f>IF(F597=0,"",AVERAGEIFS(sessions.csv!$L$2:$L$10135,sessions.csv!$A$2:$A$10135,A597,sessions.csv!$D$2:$D$10135,C597,sessions.csv!$E$2:$E$10135,D597,sessions.csv!$N$2:$N$10135,"RELIABLE"))</f>
        <v>64.465333333333348</v>
      </c>
    </row>
    <row r="598" spans="1:10" ht="32" customHeight="1" x14ac:dyDescent="0.2">
      <c r="A598" s="2" t="s">
        <v>67</v>
      </c>
      <c r="B598" s="2" t="str">
        <f>INDEX(study_periods.csv!$B$2:$B$51,MATCH(A598,study_periods.csv!$A$2:$A$51,0))</f>
        <v>INTERVENTION</v>
      </c>
      <c r="C598" s="2">
        <v>2</v>
      </c>
      <c r="D598" s="2">
        <v>2</v>
      </c>
      <c r="E598" s="2">
        <f>COUNTIFS(sessions.csv!$A$2:$A$10135,A598,sessions.csv!$D$2:$D$10135,C598,sessions.csv!$E$2:$E$10135,D598)</f>
        <v>18</v>
      </c>
      <c r="F598" s="2">
        <f>COUNTIFS(sessions.csv!$A$2:$A$10135,A598,sessions.csv!$D$2:$D$10135,C598,sessions.csv!$E$2:$E$10135,D598,sessions.csv!$N$2:$N$10135,"RELIABLE")</f>
        <v>17</v>
      </c>
      <c r="G598" s="3">
        <f>SUMIFS(sessions.csv!$H$2:$H$10135,sessions.csv!$A$2:$A$10135,A598,sessions.csv!$D$2:$D$10135,C598,sessions.csv!$E$2:$E$10135,D598)/60000</f>
        <v>521.37094999999999</v>
      </c>
      <c r="H598" s="3">
        <f>IF(E598=0,"",AVERAGEIFS(sessions.csv!$J$2:$J$10135,sessions.csv!$A$2:$A$10135,A598,sessions.csv!$D$2:$D$10135,C598,sessions.csv!$E$2:$E$10135,D598)/1000)</f>
        <v>9.6148888888888884</v>
      </c>
      <c r="I598" s="3">
        <f>IF(F598=0,"",AVERAGEIFS(sessions.csv!$O$2:$O$10135,sessions.csv!$A$2:$A$10135,A598,sessions.csv!$D$2:$D$10135,C598,sessions.csv!$E$2:$E$10135,D598,sessions.csv!$N$2:$N$10135,"RELIABLE"))</f>
        <v>43.707058823529408</v>
      </c>
      <c r="J598" s="3">
        <f>IF(F598=0,"",AVERAGEIFS(sessions.csv!$L$2:$L$10135,sessions.csv!$A$2:$A$10135,A598,sessions.csv!$D$2:$D$10135,C598,sessions.csv!$E$2:$E$10135,D598,sessions.csv!$N$2:$N$10135,"RELIABLE"))</f>
        <v>65.58058823529413</v>
      </c>
    </row>
    <row r="599" spans="1:10" ht="32" customHeight="1" x14ac:dyDescent="0.2">
      <c r="A599" s="2" t="s">
        <v>67</v>
      </c>
      <c r="B599" s="2" t="str">
        <f>INDEX(study_periods.csv!$B$2:$B$51,MATCH(A599,study_periods.csv!$A$2:$A$51,0))</f>
        <v>INTERVENTION</v>
      </c>
      <c r="C599" s="2">
        <v>2</v>
      </c>
      <c r="D599" s="2">
        <v>3</v>
      </c>
      <c r="E599" s="2">
        <f>COUNTIFS(sessions.csv!$A$2:$A$10135,A599,sessions.csv!$D$2:$D$10135,C599,sessions.csv!$E$2:$E$10135,D599)</f>
        <v>19</v>
      </c>
      <c r="F599" s="2">
        <f>COUNTIFS(sessions.csv!$A$2:$A$10135,A599,sessions.csv!$D$2:$D$10135,C599,sessions.csv!$E$2:$E$10135,D599,sessions.csv!$N$2:$N$10135,"RELIABLE")</f>
        <v>15</v>
      </c>
      <c r="G599" s="3">
        <f>SUMIFS(sessions.csv!$H$2:$H$10135,sessions.csv!$A$2:$A$10135,A599,sessions.csv!$D$2:$D$10135,C599,sessions.csv!$E$2:$E$10135,D599)/60000</f>
        <v>499.54521666666665</v>
      </c>
      <c r="H599" s="3">
        <f>IF(E599=0,"",AVERAGEIFS(sessions.csv!$J$2:$J$10135,sessions.csv!$A$2:$A$10135,A599,sessions.csv!$D$2:$D$10135,C599,sessions.csv!$E$2:$E$10135,D599)/1000)</f>
        <v>9.6717894736842105</v>
      </c>
      <c r="I599" s="3">
        <f>IF(F599=0,"",AVERAGEIFS(sessions.csv!$O$2:$O$10135,sessions.csv!$A$2:$A$10135,A599,sessions.csv!$D$2:$D$10135,C599,sessions.csv!$E$2:$E$10135,D599,sessions.csv!$N$2:$N$10135,"RELIABLE"))</f>
        <v>42.247333333333337</v>
      </c>
      <c r="J599" s="3">
        <f>IF(F599=0,"",AVERAGEIFS(sessions.csv!$L$2:$L$10135,sessions.csv!$A$2:$A$10135,A599,sessions.csv!$D$2:$D$10135,C599,sessions.csv!$E$2:$E$10135,D599,sessions.csv!$N$2:$N$10135,"RELIABLE"))</f>
        <v>63.146666666666668</v>
      </c>
    </row>
    <row r="600" spans="1:10" ht="32" customHeight="1" x14ac:dyDescent="0.2">
      <c r="A600" s="2" t="s">
        <v>67</v>
      </c>
      <c r="B600" s="2" t="str">
        <f>INDEX(study_periods.csv!$B$2:$B$51,MATCH(A600,study_periods.csv!$A$2:$A$51,0))</f>
        <v>INTERVENTION</v>
      </c>
      <c r="C600" s="2">
        <v>2</v>
      </c>
      <c r="D600" s="2">
        <v>4</v>
      </c>
      <c r="E600" s="2">
        <f>COUNTIFS(sessions.csv!$A$2:$A$10135,A600,sessions.csv!$D$2:$D$10135,C600,sessions.csv!$E$2:$E$10135,D600)</f>
        <v>16</v>
      </c>
      <c r="F600" s="2">
        <f>COUNTIFS(sessions.csv!$A$2:$A$10135,A600,sessions.csv!$D$2:$D$10135,C600,sessions.csv!$E$2:$E$10135,D600,sessions.csv!$N$2:$N$10135,"RELIABLE")</f>
        <v>13</v>
      </c>
      <c r="G600" s="3">
        <f>SUMIFS(sessions.csv!$H$2:$H$10135,sessions.csv!$A$2:$A$10135,A600,sessions.csv!$D$2:$D$10135,C600,sessions.csv!$E$2:$E$10135,D600)/60000</f>
        <v>461.65994999999998</v>
      </c>
      <c r="H600" s="3">
        <f>IF(E600=0,"",AVERAGEIFS(sessions.csv!$J$2:$J$10135,sessions.csv!$A$2:$A$10135,A600,sessions.csv!$D$2:$D$10135,C600,sessions.csv!$E$2:$E$10135,D600)/1000)</f>
        <v>9.8081875000000007</v>
      </c>
      <c r="I600" s="3">
        <f>IF(F600=0,"",AVERAGEIFS(sessions.csv!$O$2:$O$10135,sessions.csv!$A$2:$A$10135,A600,sessions.csv!$D$2:$D$10135,C600,sessions.csv!$E$2:$E$10135,D600,sessions.csv!$N$2:$N$10135,"RELIABLE"))</f>
        <v>43.866153846153843</v>
      </c>
      <c r="J600" s="3">
        <f>IF(F600=0,"",AVERAGEIFS(sessions.csv!$L$2:$L$10135,sessions.csv!$A$2:$A$10135,A600,sessions.csv!$D$2:$D$10135,C600,sessions.csv!$E$2:$E$10135,D600,sessions.csv!$N$2:$N$10135,"RELIABLE"))</f>
        <v>65.957692307692312</v>
      </c>
    </row>
    <row r="601" spans="1:10" ht="32" customHeight="1" x14ac:dyDescent="0.2">
      <c r="A601" s="2" t="s">
        <v>67</v>
      </c>
      <c r="B601" s="2" t="str">
        <f>INDEX(study_periods.csv!$B$2:$B$51,MATCH(A601,study_periods.csv!$A$2:$A$51,0))</f>
        <v>INTERVENTION</v>
      </c>
      <c r="C601" s="2">
        <v>2</v>
      </c>
      <c r="D601" s="2">
        <v>5</v>
      </c>
      <c r="E601" s="2">
        <f>COUNTIFS(sessions.csv!$A$2:$A$10135,A601,sessions.csv!$D$2:$D$10135,C601,sessions.csv!$E$2:$E$10135,D601)</f>
        <v>17</v>
      </c>
      <c r="F601" s="2">
        <f>COUNTIFS(sessions.csv!$A$2:$A$10135,A601,sessions.csv!$D$2:$D$10135,C601,sessions.csv!$E$2:$E$10135,D601,sessions.csv!$N$2:$N$10135,"RELIABLE")</f>
        <v>15</v>
      </c>
      <c r="G601" s="3">
        <f>SUMIFS(sessions.csv!$H$2:$H$10135,sessions.csv!$A$2:$A$10135,A601,sessions.csv!$D$2:$D$10135,C601,sessions.csv!$E$2:$E$10135,D601)/60000</f>
        <v>500.58409999999998</v>
      </c>
      <c r="H601" s="3">
        <f>IF(E601=0,"",AVERAGEIFS(sessions.csv!$J$2:$J$10135,sessions.csv!$A$2:$A$10135,A601,sessions.csv!$D$2:$D$10135,C601,sessions.csv!$E$2:$E$10135,D601)/1000)</f>
        <v>9.6377647058823523</v>
      </c>
      <c r="I601" s="3">
        <f>IF(F601=0,"",AVERAGEIFS(sessions.csv!$O$2:$O$10135,sessions.csv!$A$2:$A$10135,A601,sessions.csv!$D$2:$D$10135,C601,sessions.csv!$E$2:$E$10135,D601,sessions.csv!$N$2:$N$10135,"RELIABLE"))</f>
        <v>42.683999999999997</v>
      </c>
      <c r="J601" s="3">
        <f>IF(F601=0,"",AVERAGEIFS(sessions.csv!$L$2:$L$10135,sessions.csv!$A$2:$A$10135,A601,sessions.csv!$D$2:$D$10135,C601,sessions.csv!$E$2:$E$10135,D601,sessions.csv!$N$2:$N$10135,"RELIABLE"))</f>
        <v>65.994000000000014</v>
      </c>
    </row>
    <row r="602" spans="1:10" ht="32" customHeight="1" x14ac:dyDescent="0.2">
      <c r="A602" s="2" t="s">
        <v>67</v>
      </c>
      <c r="B602" s="2" t="str">
        <f>INDEX(study_periods.csv!$B$2:$B$51,MATCH(A602,study_periods.csv!$A$2:$A$51,0))</f>
        <v>INTERVENTION</v>
      </c>
      <c r="C602" s="2">
        <v>2</v>
      </c>
      <c r="D602" s="2">
        <v>6</v>
      </c>
      <c r="E602" s="2">
        <f>COUNTIFS(sessions.csv!$A$2:$A$10135,A602,sessions.csv!$D$2:$D$10135,C602,sessions.csv!$E$2:$E$10135,D602)</f>
        <v>22</v>
      </c>
      <c r="F602" s="2">
        <f>COUNTIFS(sessions.csv!$A$2:$A$10135,A602,sessions.csv!$D$2:$D$10135,C602,sessions.csv!$E$2:$E$10135,D602,sessions.csv!$N$2:$N$10135,"RELIABLE")</f>
        <v>19</v>
      </c>
      <c r="G602" s="3">
        <f>SUMIFS(sessions.csv!$H$2:$H$10135,sessions.csv!$A$2:$A$10135,A602,sessions.csv!$D$2:$D$10135,C602,sessions.csv!$E$2:$E$10135,D602)/60000</f>
        <v>691.09768333333329</v>
      </c>
      <c r="H602" s="3">
        <f>IF(E602=0,"",AVERAGEIFS(sessions.csv!$J$2:$J$10135,sessions.csv!$A$2:$A$10135,A602,sessions.csv!$D$2:$D$10135,C602,sessions.csv!$E$2:$E$10135,D602)/1000)</f>
        <v>9.5059090909090909</v>
      </c>
      <c r="I602" s="3">
        <f>IF(F602=0,"",AVERAGEIFS(sessions.csv!$O$2:$O$10135,sessions.csv!$A$2:$A$10135,A602,sessions.csv!$D$2:$D$10135,C602,sessions.csv!$E$2:$E$10135,D602,sessions.csv!$N$2:$N$10135,"RELIABLE"))</f>
        <v>42.175263157894733</v>
      </c>
      <c r="J602" s="3">
        <f>IF(F602=0,"",AVERAGEIFS(sessions.csv!$L$2:$L$10135,sessions.csv!$A$2:$A$10135,A602,sessions.csv!$D$2:$D$10135,C602,sessions.csv!$E$2:$E$10135,D602,sessions.csv!$N$2:$N$10135,"RELIABLE"))</f>
        <v>66.999473684210543</v>
      </c>
    </row>
    <row r="603" spans="1:10" ht="32" customHeight="1" x14ac:dyDescent="0.2">
      <c r="A603" s="2" t="s">
        <v>67</v>
      </c>
      <c r="B603" s="2" t="str">
        <f>INDEX(study_periods.csv!$B$2:$B$51,MATCH(A603,study_periods.csv!$A$2:$A$51,0))</f>
        <v>INTERVENTION</v>
      </c>
      <c r="C603" s="2">
        <v>2</v>
      </c>
      <c r="D603" s="2">
        <v>7</v>
      </c>
      <c r="E603" s="2">
        <f>COUNTIFS(sessions.csv!$A$2:$A$10135,A603,sessions.csv!$D$2:$D$10135,C603,sessions.csv!$E$2:$E$10135,D603)</f>
        <v>23</v>
      </c>
      <c r="F603" s="2">
        <f>COUNTIFS(sessions.csv!$A$2:$A$10135,A603,sessions.csv!$D$2:$D$10135,C603,sessions.csv!$E$2:$E$10135,D603,sessions.csv!$N$2:$N$10135,"RELIABLE")</f>
        <v>22</v>
      </c>
      <c r="G603" s="3">
        <f>SUMIFS(sessions.csv!$H$2:$H$10135,sessions.csv!$A$2:$A$10135,A603,sessions.csv!$D$2:$D$10135,C603,sessions.csv!$E$2:$E$10135,D603)/60000</f>
        <v>762.47996666666666</v>
      </c>
      <c r="H603" s="3">
        <f>IF(E603=0,"",AVERAGEIFS(sessions.csv!$J$2:$J$10135,sessions.csv!$A$2:$A$10135,A603,sessions.csv!$D$2:$D$10135,C603,sessions.csv!$E$2:$E$10135,D603)/1000)</f>
        <v>10.086173913043478</v>
      </c>
      <c r="I603" s="3">
        <f>IF(F603=0,"",AVERAGEIFS(sessions.csv!$O$2:$O$10135,sessions.csv!$A$2:$A$10135,A603,sessions.csv!$D$2:$D$10135,C603,sessions.csv!$E$2:$E$10135,D603,sessions.csv!$N$2:$N$10135,"RELIABLE"))</f>
        <v>44.332727272727276</v>
      </c>
      <c r="J603" s="3">
        <f>IF(F603=0,"",AVERAGEIFS(sessions.csv!$L$2:$L$10135,sessions.csv!$A$2:$A$10135,A603,sessions.csv!$D$2:$D$10135,C603,sessions.csv!$E$2:$E$10135,D603,sessions.csv!$N$2:$N$10135,"RELIABLE"))</f>
        <v>69.215454545454563</v>
      </c>
    </row>
    <row r="604" spans="1:10" ht="16" customHeight="1" x14ac:dyDescent="0.2">
      <c r="A604" s="2" t="s">
        <v>68</v>
      </c>
      <c r="B604" s="2" t="str">
        <f>INDEX(study_periods.csv!$B$2:$B$51,MATCH(A604,study_periods.csv!$A$2:$A$51,0))</f>
        <v>CONTROL</v>
      </c>
      <c r="C604" s="2">
        <v>1</v>
      </c>
      <c r="D604" s="2">
        <v>1</v>
      </c>
      <c r="E604" s="2">
        <f>COUNTIFS(sessions.csv!$A$2:$A$10135,A604,sessions.csv!$D$2:$D$10135,C604,sessions.csv!$E$2:$E$10135,D604)</f>
        <v>21</v>
      </c>
      <c r="F604" s="2">
        <f>COUNTIFS(sessions.csv!$A$2:$A$10135,A604,sessions.csv!$D$2:$D$10135,C604,sessions.csv!$E$2:$E$10135,D604,sessions.csv!$N$2:$N$10135,"RELIABLE")</f>
        <v>17</v>
      </c>
      <c r="G604" s="3">
        <f>SUMIFS(sessions.csv!$H$2:$H$10135,sessions.csv!$A$2:$A$10135,A604,sessions.csv!$D$2:$D$10135,C604,sessions.csv!$E$2:$E$10135,D604)/60000</f>
        <v>681.13705000000004</v>
      </c>
      <c r="H604" s="3">
        <f>IF(E604=0,"",AVERAGEIFS(sessions.csv!$J$2:$J$10135,sessions.csv!$A$2:$A$10135,A604,sessions.csv!$D$2:$D$10135,C604,sessions.csv!$E$2:$E$10135,D604)/1000)</f>
        <v>10.664999999999999</v>
      </c>
      <c r="I604" s="3">
        <f>IF(F604=0,"",AVERAGEIFS(sessions.csv!$O$2:$O$10135,sessions.csv!$A$2:$A$10135,A604,sessions.csv!$D$2:$D$10135,C604,sessions.csv!$E$2:$E$10135,D604,sessions.csv!$N$2:$N$10135,"RELIABLE"))</f>
        <v>47.486470588235285</v>
      </c>
      <c r="J604" s="3">
        <f>IF(F604=0,"",AVERAGEIFS(sessions.csv!$L$2:$L$10135,sessions.csv!$A$2:$A$10135,A604,sessions.csv!$D$2:$D$10135,C604,sessions.csv!$E$2:$E$10135,D604,sessions.csv!$N$2:$N$10135,"RELIABLE"))</f>
        <v>70.939411764705866</v>
      </c>
    </row>
    <row r="605" spans="1:10" ht="16" customHeight="1" x14ac:dyDescent="0.2">
      <c r="A605" s="2" t="s">
        <v>68</v>
      </c>
      <c r="B605" s="2" t="str">
        <f>INDEX(study_periods.csv!$B$2:$B$51,MATCH(A605,study_periods.csv!$A$2:$A$51,0))</f>
        <v>CONTROL</v>
      </c>
      <c r="C605" s="2">
        <v>1</v>
      </c>
      <c r="D605" s="2">
        <v>2</v>
      </c>
      <c r="E605" s="2">
        <f>COUNTIFS(sessions.csv!$A$2:$A$10135,A605,sessions.csv!$D$2:$D$10135,C605,sessions.csv!$E$2:$E$10135,D605)</f>
        <v>22</v>
      </c>
      <c r="F605" s="2">
        <f>COUNTIFS(sessions.csv!$A$2:$A$10135,A605,sessions.csv!$D$2:$D$10135,C605,sessions.csv!$E$2:$E$10135,D605,sessions.csv!$N$2:$N$10135,"RELIABLE")</f>
        <v>21</v>
      </c>
      <c r="G605" s="3">
        <f>SUMIFS(sessions.csv!$H$2:$H$10135,sessions.csv!$A$2:$A$10135,A605,sessions.csv!$D$2:$D$10135,C605,sessions.csv!$E$2:$E$10135,D605)/60000</f>
        <v>679.40909999999997</v>
      </c>
      <c r="H605" s="3">
        <f>IF(E605=0,"",AVERAGEIFS(sessions.csv!$J$2:$J$10135,sessions.csv!$A$2:$A$10135,A605,sessions.csv!$D$2:$D$10135,C605,sessions.csv!$E$2:$E$10135,D605)/1000)</f>
        <v>10.026954545454545</v>
      </c>
      <c r="I605" s="3">
        <f>IF(F605=0,"",AVERAGEIFS(sessions.csv!$O$2:$O$10135,sessions.csv!$A$2:$A$10135,A605,sessions.csv!$D$2:$D$10135,C605,sessions.csv!$E$2:$E$10135,D605,sessions.csv!$N$2:$N$10135,"RELIABLE"))</f>
        <v>46.911428571428573</v>
      </c>
      <c r="J605" s="3">
        <f>IF(F605=0,"",AVERAGEIFS(sessions.csv!$L$2:$L$10135,sessions.csv!$A$2:$A$10135,A605,sessions.csv!$D$2:$D$10135,C605,sessions.csv!$E$2:$E$10135,D605,sessions.csv!$N$2:$N$10135,"RELIABLE"))</f>
        <v>68.631428571428586</v>
      </c>
    </row>
    <row r="606" spans="1:10" ht="16" customHeight="1" x14ac:dyDescent="0.2">
      <c r="A606" s="2" t="s">
        <v>68</v>
      </c>
      <c r="B606" s="2" t="str">
        <f>INDEX(study_periods.csv!$B$2:$B$51,MATCH(A606,study_periods.csv!$A$2:$A$51,0))</f>
        <v>CONTROL</v>
      </c>
      <c r="C606" s="2">
        <v>1</v>
      </c>
      <c r="D606" s="2">
        <v>3</v>
      </c>
      <c r="E606" s="2">
        <f>COUNTIFS(sessions.csv!$A$2:$A$10135,A606,sessions.csv!$D$2:$D$10135,C606,sessions.csv!$E$2:$E$10135,D606)</f>
        <v>23</v>
      </c>
      <c r="F606" s="2">
        <f>COUNTIFS(sessions.csv!$A$2:$A$10135,A606,sessions.csv!$D$2:$D$10135,C606,sessions.csv!$E$2:$E$10135,D606,sessions.csv!$N$2:$N$10135,"RELIABLE")</f>
        <v>23</v>
      </c>
      <c r="G606" s="3">
        <f>SUMIFS(sessions.csv!$H$2:$H$10135,sessions.csv!$A$2:$A$10135,A606,sessions.csv!$D$2:$D$10135,C606,sessions.csv!$E$2:$E$10135,D606)/60000</f>
        <v>720.19759999999997</v>
      </c>
      <c r="H606" s="3">
        <f>IF(E606=0,"",AVERAGEIFS(sessions.csv!$J$2:$J$10135,sessions.csv!$A$2:$A$10135,A606,sessions.csv!$D$2:$D$10135,C606,sessions.csv!$E$2:$E$10135,D606)/1000)</f>
        <v>10.256043478260869</v>
      </c>
      <c r="I606" s="3">
        <f>IF(F606=0,"",AVERAGEIFS(sessions.csv!$O$2:$O$10135,sessions.csv!$A$2:$A$10135,A606,sessions.csv!$D$2:$D$10135,C606,sessions.csv!$E$2:$E$10135,D606,sessions.csv!$N$2:$N$10135,"RELIABLE"))</f>
        <v>48.643478260869564</v>
      </c>
      <c r="J606" s="3">
        <f>IF(F606=0,"",AVERAGEIFS(sessions.csv!$L$2:$L$10135,sessions.csv!$A$2:$A$10135,A606,sessions.csv!$D$2:$D$10135,C606,sessions.csv!$E$2:$E$10135,D606,sessions.csv!$N$2:$N$10135,"RELIABLE"))</f>
        <v>70.064782608695651</v>
      </c>
    </row>
    <row r="607" spans="1:10" ht="16" customHeight="1" x14ac:dyDescent="0.2">
      <c r="A607" s="2" t="s">
        <v>68</v>
      </c>
      <c r="B607" s="2" t="str">
        <f>INDEX(study_periods.csv!$B$2:$B$51,MATCH(A607,study_periods.csv!$A$2:$A$51,0))</f>
        <v>CONTROL</v>
      </c>
      <c r="C607" s="2">
        <v>1</v>
      </c>
      <c r="D607" s="2">
        <v>4</v>
      </c>
      <c r="E607" s="2">
        <f>COUNTIFS(sessions.csv!$A$2:$A$10135,A607,sessions.csv!$D$2:$D$10135,C607,sessions.csv!$E$2:$E$10135,D607)</f>
        <v>20</v>
      </c>
      <c r="F607" s="2">
        <f>COUNTIFS(sessions.csv!$A$2:$A$10135,A607,sessions.csv!$D$2:$D$10135,C607,sessions.csv!$E$2:$E$10135,D607,sessions.csv!$N$2:$N$10135,"RELIABLE")</f>
        <v>19</v>
      </c>
      <c r="G607" s="3">
        <f>SUMIFS(sessions.csv!$H$2:$H$10135,sessions.csv!$A$2:$A$10135,A607,sessions.csv!$D$2:$D$10135,C607,sessions.csv!$E$2:$E$10135,D607)/60000</f>
        <v>635.81299999999999</v>
      </c>
      <c r="H607" s="3">
        <f>IF(E607=0,"",AVERAGEIFS(sessions.csv!$J$2:$J$10135,sessions.csv!$A$2:$A$10135,A607,sessions.csv!$D$2:$D$10135,C607,sessions.csv!$E$2:$E$10135,D607)/1000)</f>
        <v>10.3185</v>
      </c>
      <c r="I607" s="3">
        <f>IF(F607=0,"",AVERAGEIFS(sessions.csv!$O$2:$O$10135,sessions.csv!$A$2:$A$10135,A607,sessions.csv!$D$2:$D$10135,C607,sessions.csv!$E$2:$E$10135,D607,sessions.csv!$N$2:$N$10135,"RELIABLE"))</f>
        <v>48.489999999999995</v>
      </c>
      <c r="J607" s="3">
        <f>IF(F607=0,"",AVERAGEIFS(sessions.csv!$L$2:$L$10135,sessions.csv!$A$2:$A$10135,A607,sessions.csv!$D$2:$D$10135,C607,sessions.csv!$E$2:$E$10135,D607,sessions.csv!$N$2:$N$10135,"RELIABLE"))</f>
        <v>70.330000000000013</v>
      </c>
    </row>
    <row r="608" spans="1:10" ht="16" customHeight="1" x14ac:dyDescent="0.2">
      <c r="A608" s="2" t="s">
        <v>68</v>
      </c>
      <c r="B608" s="2" t="str">
        <f>INDEX(study_periods.csv!$B$2:$B$51,MATCH(A608,study_periods.csv!$A$2:$A$51,0))</f>
        <v>CONTROL</v>
      </c>
      <c r="C608" s="2">
        <v>1</v>
      </c>
      <c r="D608" s="2">
        <v>5</v>
      </c>
      <c r="E608" s="2">
        <f>COUNTIFS(sessions.csv!$A$2:$A$10135,A608,sessions.csv!$D$2:$D$10135,C608,sessions.csv!$E$2:$E$10135,D608)</f>
        <v>21</v>
      </c>
      <c r="F608" s="2">
        <f>COUNTIFS(sessions.csv!$A$2:$A$10135,A608,sessions.csv!$D$2:$D$10135,C608,sessions.csv!$E$2:$E$10135,D608,sessions.csv!$N$2:$N$10135,"RELIABLE")</f>
        <v>17</v>
      </c>
      <c r="G608" s="3">
        <f>SUMIFS(sessions.csv!$H$2:$H$10135,sessions.csv!$A$2:$A$10135,A608,sessions.csv!$D$2:$D$10135,C608,sessions.csv!$E$2:$E$10135,D608)/60000</f>
        <v>663.51935000000003</v>
      </c>
      <c r="H608" s="3">
        <f>IF(E608=0,"",AVERAGEIFS(sessions.csv!$J$2:$J$10135,sessions.csv!$A$2:$A$10135,A608,sessions.csv!$D$2:$D$10135,C608,sessions.csv!$E$2:$E$10135,D608)/1000)</f>
        <v>10.364619047619048</v>
      </c>
      <c r="I608" s="3">
        <f>IF(F608=0,"",AVERAGEIFS(sessions.csv!$O$2:$O$10135,sessions.csv!$A$2:$A$10135,A608,sessions.csv!$D$2:$D$10135,C608,sessions.csv!$E$2:$E$10135,D608,sessions.csv!$N$2:$N$10135,"RELIABLE"))</f>
        <v>46.604117647058821</v>
      </c>
      <c r="J608" s="3">
        <f>IF(F608=0,"",AVERAGEIFS(sessions.csv!$L$2:$L$10135,sessions.csv!$A$2:$A$10135,A608,sessions.csv!$D$2:$D$10135,C608,sessions.csv!$E$2:$E$10135,D608,sessions.csv!$N$2:$N$10135,"RELIABLE"))</f>
        <v>69.140588235294118</v>
      </c>
    </row>
    <row r="609" spans="1:10" ht="16" customHeight="1" x14ac:dyDescent="0.2">
      <c r="A609" s="2" t="s">
        <v>68</v>
      </c>
      <c r="B609" s="2" t="str">
        <f>INDEX(study_periods.csv!$B$2:$B$51,MATCH(A609,study_periods.csv!$A$2:$A$51,0))</f>
        <v>CONTROL</v>
      </c>
      <c r="C609" s="2">
        <v>1</v>
      </c>
      <c r="D609" s="2">
        <v>6</v>
      </c>
      <c r="E609" s="2">
        <f>COUNTIFS(sessions.csv!$A$2:$A$10135,A609,sessions.csv!$D$2:$D$10135,C609,sessions.csv!$E$2:$E$10135,D609)</f>
        <v>26</v>
      </c>
      <c r="F609" s="2">
        <f>COUNTIFS(sessions.csv!$A$2:$A$10135,A609,sessions.csv!$D$2:$D$10135,C609,sessions.csv!$E$2:$E$10135,D609,sessions.csv!$N$2:$N$10135,"RELIABLE")</f>
        <v>25</v>
      </c>
      <c r="G609" s="3">
        <f>SUMIFS(sessions.csv!$H$2:$H$10135,sessions.csv!$A$2:$A$10135,A609,sessions.csv!$D$2:$D$10135,C609,sessions.csv!$E$2:$E$10135,D609)/60000</f>
        <v>966.55925000000002</v>
      </c>
      <c r="H609" s="3">
        <f>IF(E609=0,"",AVERAGEIFS(sessions.csv!$J$2:$J$10135,sessions.csv!$A$2:$A$10135,A609,sessions.csv!$D$2:$D$10135,C609,sessions.csv!$E$2:$E$10135,D609)/1000)</f>
        <v>10.576653846153846</v>
      </c>
      <c r="I609" s="3">
        <f>IF(F609=0,"",AVERAGEIFS(sessions.csv!$O$2:$O$10135,sessions.csv!$A$2:$A$10135,A609,sessions.csv!$D$2:$D$10135,C609,sessions.csv!$E$2:$E$10135,D609,sessions.csv!$N$2:$N$10135,"RELIABLE"))</f>
        <v>49.313999999999993</v>
      </c>
      <c r="J609" s="3">
        <f>IF(F609=0,"",AVERAGEIFS(sessions.csv!$L$2:$L$10135,sessions.csv!$A$2:$A$10135,A609,sessions.csv!$D$2:$D$10135,C609,sessions.csv!$E$2:$E$10135,D609,sessions.csv!$N$2:$N$10135,"RELIABLE"))</f>
        <v>74.264400000000009</v>
      </c>
    </row>
    <row r="610" spans="1:10" ht="16" customHeight="1" x14ac:dyDescent="0.2">
      <c r="A610" s="2" t="s">
        <v>68</v>
      </c>
      <c r="B610" s="2" t="str">
        <f>INDEX(study_periods.csv!$B$2:$B$51,MATCH(A610,study_periods.csv!$A$2:$A$51,0))</f>
        <v>CONTROL</v>
      </c>
      <c r="C610" s="2">
        <v>1</v>
      </c>
      <c r="D610" s="2">
        <v>7</v>
      </c>
      <c r="E610" s="2">
        <f>COUNTIFS(sessions.csv!$A$2:$A$10135,A610,sessions.csv!$D$2:$D$10135,C610,sessions.csv!$E$2:$E$10135,D610)</f>
        <v>27</v>
      </c>
      <c r="F610" s="2">
        <f>COUNTIFS(sessions.csv!$A$2:$A$10135,A610,sessions.csv!$D$2:$D$10135,C610,sessions.csv!$E$2:$E$10135,D610,sessions.csv!$N$2:$N$10135,"RELIABLE")</f>
        <v>23</v>
      </c>
      <c r="G610" s="3">
        <f>SUMIFS(sessions.csv!$H$2:$H$10135,sessions.csv!$A$2:$A$10135,A610,sessions.csv!$D$2:$D$10135,C610,sessions.csv!$E$2:$E$10135,D610)/60000</f>
        <v>952.76141666666672</v>
      </c>
      <c r="H610" s="3">
        <f>IF(E610=0,"",AVERAGEIFS(sessions.csv!$J$2:$J$10135,sessions.csv!$A$2:$A$10135,A610,sessions.csv!$D$2:$D$10135,C610,sessions.csv!$E$2:$E$10135,D610)/1000)</f>
        <v>10.518814814814816</v>
      </c>
      <c r="I610" s="3">
        <f>IF(F610=0,"",AVERAGEIFS(sessions.csv!$O$2:$O$10135,sessions.csv!$A$2:$A$10135,A610,sessions.csv!$D$2:$D$10135,C610,sessions.csv!$E$2:$E$10135,D610,sessions.csv!$N$2:$N$10135,"RELIABLE"))</f>
        <v>48.156521739130433</v>
      </c>
      <c r="J610" s="3">
        <f>IF(F610=0,"",AVERAGEIFS(sessions.csv!$L$2:$L$10135,sessions.csv!$A$2:$A$10135,A610,sessions.csv!$D$2:$D$10135,C610,sessions.csv!$E$2:$E$10135,D610,sessions.csv!$N$2:$N$10135,"RELIABLE"))</f>
        <v>72.876521739130425</v>
      </c>
    </row>
    <row r="611" spans="1:10" ht="16" customHeight="1" x14ac:dyDescent="0.2">
      <c r="A611" s="2" t="s">
        <v>68</v>
      </c>
      <c r="B611" s="2" t="str">
        <f>INDEX(study_periods.csv!$B$2:$B$51,MATCH(A611,study_periods.csv!$A$2:$A$51,0))</f>
        <v>CONTROL</v>
      </c>
      <c r="C611" s="2">
        <v>2</v>
      </c>
      <c r="D611" s="2">
        <v>1</v>
      </c>
      <c r="E611" s="2">
        <f>COUNTIFS(sessions.csv!$A$2:$A$10135,A611,sessions.csv!$D$2:$D$10135,C611,sessions.csv!$E$2:$E$10135,D611)</f>
        <v>21</v>
      </c>
      <c r="F611" s="2">
        <f>COUNTIFS(sessions.csv!$A$2:$A$10135,A611,sessions.csv!$D$2:$D$10135,C611,sessions.csv!$E$2:$E$10135,D611,sessions.csv!$N$2:$N$10135,"RELIABLE")</f>
        <v>16</v>
      </c>
      <c r="G611" s="3">
        <f>SUMIFS(sessions.csv!$H$2:$H$10135,sessions.csv!$A$2:$A$10135,A611,sessions.csv!$D$2:$D$10135,C611,sessions.csv!$E$2:$E$10135,D611)/60000</f>
        <v>599.94029999999998</v>
      </c>
      <c r="H611" s="3">
        <f>IF(E611=0,"",AVERAGEIFS(sessions.csv!$J$2:$J$10135,sessions.csv!$A$2:$A$10135,A611,sessions.csv!$D$2:$D$10135,C611,sessions.csv!$E$2:$E$10135,D611)/1000)</f>
        <v>9.9921428571428574</v>
      </c>
      <c r="I611" s="3">
        <f>IF(F611=0,"",AVERAGEIFS(sessions.csv!$O$2:$O$10135,sessions.csv!$A$2:$A$10135,A611,sessions.csv!$D$2:$D$10135,C611,sessions.csv!$E$2:$E$10135,D611,sessions.csv!$N$2:$N$10135,"RELIABLE"))</f>
        <v>47.435624999999987</v>
      </c>
      <c r="J611" s="3">
        <f>IF(F611=0,"",AVERAGEIFS(sessions.csv!$L$2:$L$10135,sessions.csv!$A$2:$A$10135,A611,sessions.csv!$D$2:$D$10135,C611,sessions.csv!$E$2:$E$10135,D611,sessions.csv!$N$2:$N$10135,"RELIABLE"))</f>
        <v>66.795625000000001</v>
      </c>
    </row>
    <row r="612" spans="1:10" ht="16" customHeight="1" x14ac:dyDescent="0.2">
      <c r="A612" s="2" t="s">
        <v>68</v>
      </c>
      <c r="B612" s="2" t="str">
        <f>INDEX(study_periods.csv!$B$2:$B$51,MATCH(A612,study_periods.csv!$A$2:$A$51,0))</f>
        <v>CONTROL</v>
      </c>
      <c r="C612" s="2">
        <v>2</v>
      </c>
      <c r="D612" s="2">
        <v>2</v>
      </c>
      <c r="E612" s="2">
        <f>COUNTIFS(sessions.csv!$A$2:$A$10135,A612,sessions.csv!$D$2:$D$10135,C612,sessions.csv!$E$2:$E$10135,D612)</f>
        <v>22</v>
      </c>
      <c r="F612" s="2">
        <f>COUNTIFS(sessions.csv!$A$2:$A$10135,A612,sessions.csv!$D$2:$D$10135,C612,sessions.csv!$E$2:$E$10135,D612,sessions.csv!$N$2:$N$10135,"RELIABLE")</f>
        <v>20</v>
      </c>
      <c r="G612" s="3">
        <f>SUMIFS(sessions.csv!$H$2:$H$10135,sessions.csv!$A$2:$A$10135,A612,sessions.csv!$D$2:$D$10135,C612,sessions.csv!$E$2:$E$10135,D612)/60000</f>
        <v>754.68709999999999</v>
      </c>
      <c r="H612" s="3">
        <f>IF(E612=0,"",AVERAGEIFS(sessions.csv!$J$2:$J$10135,sessions.csv!$A$2:$A$10135,A612,sessions.csv!$D$2:$D$10135,C612,sessions.csv!$E$2:$E$10135,D612)/1000)</f>
        <v>10.538818181818183</v>
      </c>
      <c r="I612" s="3">
        <f>IF(F612=0,"",AVERAGEIFS(sessions.csv!$O$2:$O$10135,sessions.csv!$A$2:$A$10135,A612,sessions.csv!$D$2:$D$10135,C612,sessions.csv!$E$2:$E$10135,D612,sessions.csv!$N$2:$N$10135,"RELIABLE"))</f>
        <v>48.738000000000007</v>
      </c>
      <c r="J612" s="3">
        <f>IF(F612=0,"",AVERAGEIFS(sessions.csv!$L$2:$L$10135,sessions.csv!$A$2:$A$10135,A612,sessions.csv!$D$2:$D$10135,C612,sessions.csv!$E$2:$E$10135,D612,sessions.csv!$N$2:$N$10135,"RELIABLE"))</f>
        <v>72.297499999999985</v>
      </c>
    </row>
    <row r="613" spans="1:10" ht="16" customHeight="1" x14ac:dyDescent="0.2">
      <c r="A613" s="2" t="s">
        <v>68</v>
      </c>
      <c r="B613" s="2" t="str">
        <f>INDEX(study_periods.csv!$B$2:$B$51,MATCH(A613,study_periods.csv!$A$2:$A$51,0))</f>
        <v>CONTROL</v>
      </c>
      <c r="C613" s="2">
        <v>2</v>
      </c>
      <c r="D613" s="2">
        <v>3</v>
      </c>
      <c r="E613" s="2">
        <f>COUNTIFS(sessions.csv!$A$2:$A$10135,A613,sessions.csv!$D$2:$D$10135,C613,sessions.csv!$E$2:$E$10135,D613)</f>
        <v>23</v>
      </c>
      <c r="F613" s="2">
        <f>COUNTIFS(sessions.csv!$A$2:$A$10135,A613,sessions.csv!$D$2:$D$10135,C613,sessions.csv!$E$2:$E$10135,D613,sessions.csv!$N$2:$N$10135,"RELIABLE")</f>
        <v>17</v>
      </c>
      <c r="G613" s="3">
        <f>SUMIFS(sessions.csv!$H$2:$H$10135,sessions.csv!$A$2:$A$10135,A613,sessions.csv!$D$2:$D$10135,C613,sessions.csv!$E$2:$E$10135,D613)/60000</f>
        <v>714.23688333333337</v>
      </c>
      <c r="H613" s="3">
        <f>IF(E613=0,"",AVERAGEIFS(sessions.csv!$J$2:$J$10135,sessions.csv!$A$2:$A$10135,A613,sessions.csv!$D$2:$D$10135,C613,sessions.csv!$E$2:$E$10135,D613)/1000)</f>
        <v>9.7162173913043475</v>
      </c>
      <c r="I613" s="3">
        <f>IF(F613=0,"",AVERAGEIFS(sessions.csv!$O$2:$O$10135,sessions.csv!$A$2:$A$10135,A613,sessions.csv!$D$2:$D$10135,C613,sessions.csv!$E$2:$E$10135,D613,sessions.csv!$N$2:$N$10135,"RELIABLE"))</f>
        <v>45.888823529411766</v>
      </c>
      <c r="J613" s="3">
        <f>IF(F613=0,"",AVERAGEIFS(sessions.csv!$L$2:$L$10135,sessions.csv!$A$2:$A$10135,A613,sessions.csv!$D$2:$D$10135,C613,sessions.csv!$E$2:$E$10135,D613,sessions.csv!$N$2:$N$10135,"RELIABLE"))</f>
        <v>68.552941176470597</v>
      </c>
    </row>
    <row r="614" spans="1:10" ht="16" customHeight="1" x14ac:dyDescent="0.2">
      <c r="A614" s="2" t="s">
        <v>68</v>
      </c>
      <c r="B614" s="2" t="str">
        <f>INDEX(study_periods.csv!$B$2:$B$51,MATCH(A614,study_periods.csv!$A$2:$A$51,0))</f>
        <v>CONTROL</v>
      </c>
      <c r="C614" s="2">
        <v>2</v>
      </c>
      <c r="D614" s="2">
        <v>4</v>
      </c>
      <c r="E614" s="2">
        <f>COUNTIFS(sessions.csv!$A$2:$A$10135,A614,sessions.csv!$D$2:$D$10135,C614,sessions.csv!$E$2:$E$10135,D614)</f>
        <v>20</v>
      </c>
      <c r="F614" s="2">
        <f>COUNTIFS(sessions.csv!$A$2:$A$10135,A614,sessions.csv!$D$2:$D$10135,C614,sessions.csv!$E$2:$E$10135,D614,sessions.csv!$N$2:$N$10135,"RELIABLE")</f>
        <v>18</v>
      </c>
      <c r="G614" s="3">
        <f>SUMIFS(sessions.csv!$H$2:$H$10135,sessions.csv!$A$2:$A$10135,A614,sessions.csv!$D$2:$D$10135,C614,sessions.csv!$E$2:$E$10135,D614)/60000</f>
        <v>588.2885</v>
      </c>
      <c r="H614" s="3">
        <f>IF(E614=0,"",AVERAGEIFS(sessions.csv!$J$2:$J$10135,sessions.csv!$A$2:$A$10135,A614,sessions.csv!$D$2:$D$10135,C614,sessions.csv!$E$2:$E$10135,D614)/1000)</f>
        <v>9.9171499999999995</v>
      </c>
      <c r="I614" s="3">
        <f>IF(F614=0,"",AVERAGEIFS(sessions.csv!$O$2:$O$10135,sessions.csv!$A$2:$A$10135,A614,sessions.csv!$D$2:$D$10135,C614,sessions.csv!$E$2:$E$10135,D614,sessions.csv!$N$2:$N$10135,"RELIABLE"))</f>
        <v>47.271111111111118</v>
      </c>
      <c r="J614" s="3">
        <f>IF(F614=0,"",AVERAGEIFS(sessions.csv!$L$2:$L$10135,sessions.csv!$A$2:$A$10135,A614,sessions.csv!$D$2:$D$10135,C614,sessions.csv!$E$2:$E$10135,D614,sessions.csv!$N$2:$N$10135,"RELIABLE"))</f>
        <v>67.566111111111113</v>
      </c>
    </row>
    <row r="615" spans="1:10" ht="16" customHeight="1" x14ac:dyDescent="0.2">
      <c r="A615" s="2" t="s">
        <v>68</v>
      </c>
      <c r="B615" s="2" t="str">
        <f>INDEX(study_periods.csv!$B$2:$B$51,MATCH(A615,study_periods.csv!$A$2:$A$51,0))</f>
        <v>CONTROL</v>
      </c>
      <c r="C615" s="2">
        <v>2</v>
      </c>
      <c r="D615" s="2">
        <v>5</v>
      </c>
      <c r="E615" s="2">
        <f>COUNTIFS(sessions.csv!$A$2:$A$10135,A615,sessions.csv!$D$2:$D$10135,C615,sessions.csv!$E$2:$E$10135,D615)</f>
        <v>21</v>
      </c>
      <c r="F615" s="2">
        <f>COUNTIFS(sessions.csv!$A$2:$A$10135,A615,sessions.csv!$D$2:$D$10135,C615,sessions.csv!$E$2:$E$10135,D615,sessions.csv!$N$2:$N$10135,"RELIABLE")</f>
        <v>20</v>
      </c>
      <c r="G615" s="3">
        <f>SUMIFS(sessions.csv!$H$2:$H$10135,sessions.csv!$A$2:$A$10135,A615,sessions.csv!$D$2:$D$10135,C615,sessions.csv!$E$2:$E$10135,D615)/60000</f>
        <v>689.49433333333332</v>
      </c>
      <c r="H615" s="3">
        <f>IF(E615=0,"",AVERAGEIFS(sessions.csv!$J$2:$J$10135,sessions.csv!$A$2:$A$10135,A615,sessions.csv!$D$2:$D$10135,C615,sessions.csv!$E$2:$E$10135,D615)/1000)</f>
        <v>10.770761904761905</v>
      </c>
      <c r="I615" s="3">
        <f>IF(F615=0,"",AVERAGEIFS(sessions.csv!$O$2:$O$10135,sessions.csv!$A$2:$A$10135,A615,sessions.csv!$D$2:$D$10135,C615,sessions.csv!$E$2:$E$10135,D615,sessions.csv!$N$2:$N$10135,"RELIABLE"))</f>
        <v>50.085500000000003</v>
      </c>
      <c r="J615" s="3">
        <f>IF(F615=0,"",AVERAGEIFS(sessions.csv!$L$2:$L$10135,sessions.csv!$A$2:$A$10135,A615,sessions.csv!$D$2:$D$10135,C615,sessions.csv!$E$2:$E$10135,D615,sessions.csv!$N$2:$N$10135,"RELIABLE"))</f>
        <v>72.13300000000001</v>
      </c>
    </row>
    <row r="616" spans="1:10" ht="16" customHeight="1" x14ac:dyDescent="0.2">
      <c r="A616" s="2" t="s">
        <v>68</v>
      </c>
      <c r="B616" s="2" t="str">
        <f>INDEX(study_periods.csv!$B$2:$B$51,MATCH(A616,study_periods.csv!$A$2:$A$51,0))</f>
        <v>CONTROL</v>
      </c>
      <c r="C616" s="2">
        <v>2</v>
      </c>
      <c r="D616" s="2">
        <v>6</v>
      </c>
      <c r="E616" s="2">
        <f>COUNTIFS(sessions.csv!$A$2:$A$10135,A616,sessions.csv!$D$2:$D$10135,C616,sessions.csv!$E$2:$E$10135,D616)</f>
        <v>26</v>
      </c>
      <c r="F616" s="2">
        <f>COUNTIFS(sessions.csv!$A$2:$A$10135,A616,sessions.csv!$D$2:$D$10135,C616,sessions.csv!$E$2:$E$10135,D616,sessions.csv!$N$2:$N$10135,"RELIABLE")</f>
        <v>26</v>
      </c>
      <c r="G616" s="3">
        <f>SUMIFS(sessions.csv!$H$2:$H$10135,sessions.csv!$A$2:$A$10135,A616,sessions.csv!$D$2:$D$10135,C616,sessions.csv!$E$2:$E$10135,D616)/60000</f>
        <v>929.83971666666662</v>
      </c>
      <c r="H616" s="3">
        <f>IF(E616=0,"",AVERAGEIFS(sessions.csv!$J$2:$J$10135,sessions.csv!$A$2:$A$10135,A616,sessions.csv!$D$2:$D$10135,C616,sessions.csv!$E$2:$E$10135,D616)/1000)</f>
        <v>10.601615384615386</v>
      </c>
      <c r="I616" s="3">
        <f>IF(F616=0,"",AVERAGEIFS(sessions.csv!$O$2:$O$10135,sessions.csv!$A$2:$A$10135,A616,sessions.csv!$D$2:$D$10135,C616,sessions.csv!$E$2:$E$10135,D616,sessions.csv!$N$2:$N$10135,"RELIABLE"))</f>
        <v>49.361923076923091</v>
      </c>
      <c r="J616" s="3">
        <f>IF(F616=0,"",AVERAGEIFS(sessions.csv!$L$2:$L$10135,sessions.csv!$A$2:$A$10135,A616,sessions.csv!$D$2:$D$10135,C616,sessions.csv!$E$2:$E$10135,D616,sessions.csv!$N$2:$N$10135,"RELIABLE"))</f>
        <v>73.555000000000007</v>
      </c>
    </row>
    <row r="617" spans="1:10" ht="16" customHeight="1" x14ac:dyDescent="0.2">
      <c r="A617" s="2" t="s">
        <v>68</v>
      </c>
      <c r="B617" s="2" t="str">
        <f>INDEX(study_periods.csv!$B$2:$B$51,MATCH(A617,study_periods.csv!$A$2:$A$51,0))</f>
        <v>CONTROL</v>
      </c>
      <c r="C617" s="2">
        <v>2</v>
      </c>
      <c r="D617" s="2">
        <v>7</v>
      </c>
      <c r="E617" s="2">
        <f>COUNTIFS(sessions.csv!$A$2:$A$10135,A617,sessions.csv!$D$2:$D$10135,C617,sessions.csv!$E$2:$E$10135,D617)</f>
        <v>27</v>
      </c>
      <c r="F617" s="2">
        <f>COUNTIFS(sessions.csv!$A$2:$A$10135,A617,sessions.csv!$D$2:$D$10135,C617,sessions.csv!$E$2:$E$10135,D617,sessions.csv!$N$2:$N$10135,"RELIABLE")</f>
        <v>27</v>
      </c>
      <c r="G617" s="3">
        <f>SUMIFS(sessions.csv!$H$2:$H$10135,sessions.csv!$A$2:$A$10135,A617,sessions.csv!$D$2:$D$10135,C617,sessions.csv!$E$2:$E$10135,D617)/60000</f>
        <v>1056.0079666666666</v>
      </c>
      <c r="H617" s="3">
        <f>IF(E617=0,"",AVERAGEIFS(sessions.csv!$J$2:$J$10135,sessions.csv!$A$2:$A$10135,A617,sessions.csv!$D$2:$D$10135,C617,sessions.csv!$E$2:$E$10135,D617)/1000)</f>
        <v>11.115851851851852</v>
      </c>
      <c r="I617" s="3">
        <f>IF(F617=0,"",AVERAGEIFS(sessions.csv!$O$2:$O$10135,sessions.csv!$A$2:$A$10135,A617,sessions.csv!$D$2:$D$10135,C617,sessions.csv!$E$2:$E$10135,D617,sessions.csv!$N$2:$N$10135,"RELIABLE"))</f>
        <v>50.521111111111118</v>
      </c>
      <c r="J617" s="3">
        <f>IF(F617=0,"",AVERAGEIFS(sessions.csv!$L$2:$L$10135,sessions.csv!$A$2:$A$10135,A617,sessions.csv!$D$2:$D$10135,C617,sessions.csv!$E$2:$E$10135,D617,sessions.csv!$N$2:$N$10135,"RELIABLE"))</f>
        <v>76.929259259259268</v>
      </c>
    </row>
    <row r="618" spans="1:10" ht="32" customHeight="1" x14ac:dyDescent="0.2">
      <c r="A618" s="2" t="s">
        <v>69</v>
      </c>
      <c r="B618" s="2" t="str">
        <f>INDEX(study_periods.csv!$B$2:$B$51,MATCH(A618,study_periods.csv!$A$2:$A$51,0))</f>
        <v>INTERVENTION</v>
      </c>
      <c r="C618" s="2">
        <v>1</v>
      </c>
      <c r="D618" s="2">
        <v>1</v>
      </c>
      <c r="E618" s="2">
        <f>COUNTIFS(sessions.csv!$A$2:$A$10135,A618,sessions.csv!$D$2:$D$10135,C618,sessions.csv!$E$2:$E$10135,D618)</f>
        <v>22</v>
      </c>
      <c r="F618" s="2">
        <f>COUNTIFS(sessions.csv!$A$2:$A$10135,A618,sessions.csv!$D$2:$D$10135,C618,sessions.csv!$E$2:$E$10135,D618,sessions.csv!$N$2:$N$10135,"RELIABLE")</f>
        <v>17</v>
      </c>
      <c r="G618" s="3">
        <f>SUMIFS(sessions.csv!$H$2:$H$10135,sessions.csv!$A$2:$A$10135,A618,sessions.csv!$D$2:$D$10135,C618,sessions.csv!$E$2:$E$10135,D618)/60000</f>
        <v>708.46926666666661</v>
      </c>
      <c r="H618" s="3">
        <f>IF(E618=0,"",AVERAGEIFS(sessions.csv!$J$2:$J$10135,sessions.csv!$A$2:$A$10135,A618,sessions.csv!$D$2:$D$10135,C618,sessions.csv!$E$2:$E$10135,D618)/1000)</f>
        <v>10.35509090909091</v>
      </c>
      <c r="I618" s="3">
        <f>IF(F618=0,"",AVERAGEIFS(sessions.csv!$O$2:$O$10135,sessions.csv!$A$2:$A$10135,A618,sessions.csv!$D$2:$D$10135,C618,sessions.csv!$E$2:$E$10135,D618,sessions.csv!$N$2:$N$10135,"RELIABLE"))</f>
        <v>47.444705882352949</v>
      </c>
      <c r="J618" s="3">
        <f>IF(F618=0,"",AVERAGEIFS(sessions.csv!$L$2:$L$10135,sessions.csv!$A$2:$A$10135,A618,sessions.csv!$D$2:$D$10135,C618,sessions.csv!$E$2:$E$10135,D618,sessions.csv!$N$2:$N$10135,"RELIABLE"))</f>
        <v>70.511176470588225</v>
      </c>
    </row>
    <row r="619" spans="1:10" ht="32" customHeight="1" x14ac:dyDescent="0.2">
      <c r="A619" s="2" t="s">
        <v>69</v>
      </c>
      <c r="B619" s="2" t="str">
        <f>INDEX(study_periods.csv!$B$2:$B$51,MATCH(A619,study_periods.csv!$A$2:$A$51,0))</f>
        <v>INTERVENTION</v>
      </c>
      <c r="C619" s="2">
        <v>1</v>
      </c>
      <c r="D619" s="2">
        <v>2</v>
      </c>
      <c r="E619" s="2">
        <f>COUNTIFS(sessions.csv!$A$2:$A$10135,A619,sessions.csv!$D$2:$D$10135,C619,sessions.csv!$E$2:$E$10135,D619)</f>
        <v>23</v>
      </c>
      <c r="F619" s="2">
        <f>COUNTIFS(sessions.csv!$A$2:$A$10135,A619,sessions.csv!$D$2:$D$10135,C619,sessions.csv!$E$2:$E$10135,D619,sessions.csv!$N$2:$N$10135,"RELIABLE")</f>
        <v>23</v>
      </c>
      <c r="G619" s="3">
        <f>SUMIFS(sessions.csv!$H$2:$H$10135,sessions.csv!$A$2:$A$10135,A619,sessions.csv!$D$2:$D$10135,C619,sessions.csv!$E$2:$E$10135,D619)/60000</f>
        <v>681.20371666666665</v>
      </c>
      <c r="H619" s="3">
        <f>IF(E619=0,"",AVERAGEIFS(sessions.csv!$J$2:$J$10135,sessions.csv!$A$2:$A$10135,A619,sessions.csv!$D$2:$D$10135,C619,sessions.csv!$E$2:$E$10135,D619)/1000)</f>
        <v>10.165304347826087</v>
      </c>
      <c r="I619" s="3">
        <f>IF(F619=0,"",AVERAGEIFS(sessions.csv!$O$2:$O$10135,sessions.csv!$A$2:$A$10135,A619,sessions.csv!$D$2:$D$10135,C619,sessions.csv!$E$2:$E$10135,D619,sessions.csv!$N$2:$N$10135,"RELIABLE"))</f>
        <v>48.008695652173913</v>
      </c>
      <c r="J619" s="3">
        <f>IF(F619=0,"",AVERAGEIFS(sessions.csv!$L$2:$L$10135,sessions.csv!$A$2:$A$10135,A619,sessions.csv!$D$2:$D$10135,C619,sessions.csv!$E$2:$E$10135,D619,sessions.csv!$N$2:$N$10135,"RELIABLE"))</f>
        <v>68.585217391304354</v>
      </c>
    </row>
    <row r="620" spans="1:10" ht="32" customHeight="1" x14ac:dyDescent="0.2">
      <c r="A620" s="2" t="s">
        <v>69</v>
      </c>
      <c r="B620" s="2" t="str">
        <f>INDEX(study_periods.csv!$B$2:$B$51,MATCH(A620,study_periods.csv!$A$2:$A$51,0))</f>
        <v>INTERVENTION</v>
      </c>
      <c r="C620" s="2">
        <v>1</v>
      </c>
      <c r="D620" s="2">
        <v>3</v>
      </c>
      <c r="E620" s="2">
        <f>COUNTIFS(sessions.csv!$A$2:$A$10135,A620,sessions.csv!$D$2:$D$10135,C620,sessions.csv!$E$2:$E$10135,D620)</f>
        <v>24</v>
      </c>
      <c r="F620" s="2">
        <f>COUNTIFS(sessions.csv!$A$2:$A$10135,A620,sessions.csv!$D$2:$D$10135,C620,sessions.csv!$E$2:$E$10135,D620,sessions.csv!$N$2:$N$10135,"RELIABLE")</f>
        <v>20</v>
      </c>
      <c r="G620" s="3">
        <f>SUMIFS(sessions.csv!$H$2:$H$10135,sessions.csv!$A$2:$A$10135,A620,sessions.csv!$D$2:$D$10135,C620,sessions.csv!$E$2:$E$10135,D620)/60000</f>
        <v>736.38070000000005</v>
      </c>
      <c r="H620" s="3">
        <f>IF(E620=0,"",AVERAGEIFS(sessions.csv!$J$2:$J$10135,sessions.csv!$A$2:$A$10135,A620,sessions.csv!$D$2:$D$10135,C620,sessions.csv!$E$2:$E$10135,D620)/1000)</f>
        <v>10.295833333333334</v>
      </c>
      <c r="I620" s="3">
        <f>IF(F620=0,"",AVERAGEIFS(sessions.csv!$O$2:$O$10135,sessions.csv!$A$2:$A$10135,A620,sessions.csv!$D$2:$D$10135,C620,sessions.csv!$E$2:$E$10135,D620,sessions.csv!$N$2:$N$10135,"RELIABLE"))</f>
        <v>47.249000000000002</v>
      </c>
      <c r="J620" s="3">
        <f>IF(F620=0,"",AVERAGEIFS(sessions.csv!$L$2:$L$10135,sessions.csv!$A$2:$A$10135,A620,sessions.csv!$D$2:$D$10135,C620,sessions.csv!$E$2:$E$10135,D620,sessions.csv!$N$2:$N$10135,"RELIABLE"))</f>
        <v>68.788499999999985</v>
      </c>
    </row>
    <row r="621" spans="1:10" ht="32" customHeight="1" x14ac:dyDescent="0.2">
      <c r="A621" s="2" t="s">
        <v>69</v>
      </c>
      <c r="B621" s="2" t="str">
        <f>INDEX(study_periods.csv!$B$2:$B$51,MATCH(A621,study_periods.csv!$A$2:$A$51,0))</f>
        <v>INTERVENTION</v>
      </c>
      <c r="C621" s="2">
        <v>1</v>
      </c>
      <c r="D621" s="2">
        <v>4</v>
      </c>
      <c r="E621" s="2">
        <f>COUNTIFS(sessions.csv!$A$2:$A$10135,A621,sessions.csv!$D$2:$D$10135,C621,sessions.csv!$E$2:$E$10135,D621)</f>
        <v>21</v>
      </c>
      <c r="F621" s="2">
        <f>COUNTIFS(sessions.csv!$A$2:$A$10135,A621,sessions.csv!$D$2:$D$10135,C621,sessions.csv!$E$2:$E$10135,D621,sessions.csv!$N$2:$N$10135,"RELIABLE")</f>
        <v>19</v>
      </c>
      <c r="G621" s="3">
        <f>SUMIFS(sessions.csv!$H$2:$H$10135,sessions.csv!$A$2:$A$10135,A621,sessions.csv!$D$2:$D$10135,C621,sessions.csv!$E$2:$E$10135,D621)/60000</f>
        <v>672.91285000000005</v>
      </c>
      <c r="H621" s="3">
        <f>IF(E621=0,"",AVERAGEIFS(sessions.csv!$J$2:$J$10135,sessions.csv!$A$2:$A$10135,A621,sessions.csv!$D$2:$D$10135,C621,sessions.csv!$E$2:$E$10135,D621)/1000)</f>
        <v>10.486000000000001</v>
      </c>
      <c r="I621" s="3">
        <f>IF(F621=0,"",AVERAGEIFS(sessions.csv!$O$2:$O$10135,sessions.csv!$A$2:$A$10135,A621,sessions.csv!$D$2:$D$10135,C621,sessions.csv!$E$2:$E$10135,D621,sessions.csv!$N$2:$N$10135,"RELIABLE"))</f>
        <v>48.671052631578952</v>
      </c>
      <c r="J621" s="3">
        <f>IF(F621=0,"",AVERAGEIFS(sessions.csv!$L$2:$L$10135,sessions.csv!$A$2:$A$10135,A621,sessions.csv!$D$2:$D$10135,C621,sessions.csv!$E$2:$E$10135,D621,sessions.csv!$N$2:$N$10135,"RELIABLE"))</f>
        <v>71.234736842105264</v>
      </c>
    </row>
    <row r="622" spans="1:10" ht="32" customHeight="1" x14ac:dyDescent="0.2">
      <c r="A622" s="2" t="s">
        <v>69</v>
      </c>
      <c r="B622" s="2" t="str">
        <f>INDEX(study_periods.csv!$B$2:$B$51,MATCH(A622,study_periods.csv!$A$2:$A$51,0))</f>
        <v>INTERVENTION</v>
      </c>
      <c r="C622" s="2">
        <v>1</v>
      </c>
      <c r="D622" s="2">
        <v>5</v>
      </c>
      <c r="E622" s="2">
        <f>COUNTIFS(sessions.csv!$A$2:$A$10135,A622,sessions.csv!$D$2:$D$10135,C622,sessions.csv!$E$2:$E$10135,D622)</f>
        <v>22</v>
      </c>
      <c r="F622" s="2">
        <f>COUNTIFS(sessions.csv!$A$2:$A$10135,A622,sessions.csv!$D$2:$D$10135,C622,sessions.csv!$E$2:$E$10135,D622,sessions.csv!$N$2:$N$10135,"RELIABLE")</f>
        <v>17</v>
      </c>
      <c r="G622" s="3">
        <f>SUMIFS(sessions.csv!$H$2:$H$10135,sessions.csv!$A$2:$A$10135,A622,sessions.csv!$D$2:$D$10135,C622,sessions.csv!$E$2:$E$10135,D622)/60000</f>
        <v>704.71015</v>
      </c>
      <c r="H622" s="3">
        <f>IF(E622=0,"",AVERAGEIFS(sessions.csv!$J$2:$J$10135,sessions.csv!$A$2:$A$10135,A622,sessions.csv!$D$2:$D$10135,C622,sessions.csv!$E$2:$E$10135,D622)/1000)</f>
        <v>10.225363636363635</v>
      </c>
      <c r="I622" s="3">
        <f>IF(F622=0,"",AVERAGEIFS(sessions.csv!$O$2:$O$10135,sessions.csv!$A$2:$A$10135,A622,sessions.csv!$D$2:$D$10135,C622,sessions.csv!$E$2:$E$10135,D622,sessions.csv!$N$2:$N$10135,"RELIABLE"))</f>
        <v>46.825294117647054</v>
      </c>
      <c r="J622" s="3">
        <f>IF(F622=0,"",AVERAGEIFS(sessions.csv!$L$2:$L$10135,sessions.csv!$A$2:$A$10135,A622,sessions.csv!$D$2:$D$10135,C622,sessions.csv!$E$2:$E$10135,D622,sessions.csv!$N$2:$N$10135,"RELIABLE"))</f>
        <v>70.146470588235289</v>
      </c>
    </row>
    <row r="623" spans="1:10" ht="32" customHeight="1" x14ac:dyDescent="0.2">
      <c r="A623" s="2" t="s">
        <v>69</v>
      </c>
      <c r="B623" s="2" t="str">
        <f>INDEX(study_periods.csv!$B$2:$B$51,MATCH(A623,study_periods.csv!$A$2:$A$51,0))</f>
        <v>INTERVENTION</v>
      </c>
      <c r="C623" s="2">
        <v>1</v>
      </c>
      <c r="D623" s="2">
        <v>6</v>
      </c>
      <c r="E623" s="2">
        <f>COUNTIFS(sessions.csv!$A$2:$A$10135,A623,sessions.csv!$D$2:$D$10135,C623,sessions.csv!$E$2:$E$10135,D623)</f>
        <v>27</v>
      </c>
      <c r="F623" s="2">
        <f>COUNTIFS(sessions.csv!$A$2:$A$10135,A623,sessions.csv!$D$2:$D$10135,C623,sessions.csv!$E$2:$E$10135,D623,sessions.csv!$N$2:$N$10135,"RELIABLE")</f>
        <v>27</v>
      </c>
      <c r="G623" s="3">
        <f>SUMIFS(sessions.csv!$H$2:$H$10135,sessions.csv!$A$2:$A$10135,A623,sessions.csv!$D$2:$D$10135,C623,sessions.csv!$E$2:$E$10135,D623)/60000</f>
        <v>946.11095</v>
      </c>
      <c r="H623" s="3">
        <f>IF(E623=0,"",AVERAGEIFS(sessions.csv!$J$2:$J$10135,sessions.csv!$A$2:$A$10135,A623,sessions.csv!$D$2:$D$10135,C623,sessions.csv!$E$2:$E$10135,D623)/1000)</f>
        <v>10.384444444444446</v>
      </c>
      <c r="I623" s="3">
        <f>IF(F623=0,"",AVERAGEIFS(sessions.csv!$O$2:$O$10135,sessions.csv!$A$2:$A$10135,A623,sessions.csv!$D$2:$D$10135,C623,sessions.csv!$E$2:$E$10135,D623,sessions.csv!$N$2:$N$10135,"RELIABLE"))</f>
        <v>49.699629629629634</v>
      </c>
      <c r="J623" s="3">
        <f>IF(F623=0,"",AVERAGEIFS(sessions.csv!$L$2:$L$10135,sessions.csv!$A$2:$A$10135,A623,sessions.csv!$D$2:$D$10135,C623,sessions.csv!$E$2:$E$10135,D623,sessions.csv!$N$2:$N$10135,"RELIABLE"))</f>
        <v>73.089999999999989</v>
      </c>
    </row>
    <row r="624" spans="1:10" ht="32" customHeight="1" x14ac:dyDescent="0.2">
      <c r="A624" s="2" t="s">
        <v>69</v>
      </c>
      <c r="B624" s="2" t="str">
        <f>INDEX(study_periods.csv!$B$2:$B$51,MATCH(A624,study_periods.csv!$A$2:$A$51,0))</f>
        <v>INTERVENTION</v>
      </c>
      <c r="C624" s="2">
        <v>1</v>
      </c>
      <c r="D624" s="2">
        <v>7</v>
      </c>
      <c r="E624" s="2">
        <f>COUNTIFS(sessions.csv!$A$2:$A$10135,A624,sessions.csv!$D$2:$D$10135,C624,sessions.csv!$E$2:$E$10135,D624)</f>
        <v>28</v>
      </c>
      <c r="F624" s="2">
        <f>COUNTIFS(sessions.csv!$A$2:$A$10135,A624,sessions.csv!$D$2:$D$10135,C624,sessions.csv!$E$2:$E$10135,D624,sessions.csv!$N$2:$N$10135,"RELIABLE")</f>
        <v>22</v>
      </c>
      <c r="G624" s="3">
        <f>SUMIFS(sessions.csv!$H$2:$H$10135,sessions.csv!$A$2:$A$10135,A624,sessions.csv!$D$2:$D$10135,C624,sessions.csv!$E$2:$E$10135,D624)/60000</f>
        <v>975.00525000000005</v>
      </c>
      <c r="H624" s="3">
        <f>IF(E624=0,"",AVERAGEIFS(sessions.csv!$J$2:$J$10135,sessions.csv!$A$2:$A$10135,A624,sessions.csv!$D$2:$D$10135,C624,sessions.csv!$E$2:$E$10135,D624)/1000)</f>
        <v>10.267964285714287</v>
      </c>
      <c r="I624" s="3">
        <f>IF(F624=0,"",AVERAGEIFS(sessions.csv!$O$2:$O$10135,sessions.csv!$A$2:$A$10135,A624,sessions.csv!$D$2:$D$10135,C624,sessions.csv!$E$2:$E$10135,D624,sessions.csv!$N$2:$N$10135,"RELIABLE"))</f>
        <v>46.99909090909091</v>
      </c>
      <c r="J624" s="3">
        <f>IF(F624=0,"",AVERAGEIFS(sessions.csv!$L$2:$L$10135,sessions.csv!$A$2:$A$10135,A624,sessions.csv!$D$2:$D$10135,C624,sessions.csv!$E$2:$E$10135,D624,sessions.csv!$N$2:$N$10135,"RELIABLE"))</f>
        <v>71.909999999999982</v>
      </c>
    </row>
    <row r="625" spans="1:10" ht="32" customHeight="1" x14ac:dyDescent="0.2">
      <c r="A625" s="2" t="s">
        <v>69</v>
      </c>
      <c r="B625" s="2" t="str">
        <f>INDEX(study_periods.csv!$B$2:$B$51,MATCH(A625,study_periods.csv!$A$2:$A$51,0))</f>
        <v>INTERVENTION</v>
      </c>
      <c r="C625" s="2">
        <v>2</v>
      </c>
      <c r="D625" s="2">
        <v>1</v>
      </c>
      <c r="E625" s="2">
        <f>COUNTIFS(sessions.csv!$A$2:$A$10135,A625,sessions.csv!$D$2:$D$10135,C625,sessions.csv!$E$2:$E$10135,D625)</f>
        <v>21</v>
      </c>
      <c r="F625" s="2">
        <f>COUNTIFS(sessions.csv!$A$2:$A$10135,A625,sessions.csv!$D$2:$D$10135,C625,sessions.csv!$E$2:$E$10135,D625,sessions.csv!$N$2:$N$10135,"RELIABLE")</f>
        <v>20</v>
      </c>
      <c r="G625" s="3">
        <f>SUMIFS(sessions.csv!$H$2:$H$10135,sessions.csv!$A$2:$A$10135,A625,sessions.csv!$D$2:$D$10135,C625,sessions.csv!$E$2:$E$10135,D625)/60000</f>
        <v>585.68276666666668</v>
      </c>
      <c r="H625" s="3">
        <f>IF(E625=0,"",AVERAGEIFS(sessions.csv!$J$2:$J$10135,sessions.csv!$A$2:$A$10135,A625,sessions.csv!$D$2:$D$10135,C625,sessions.csv!$E$2:$E$10135,D625)/1000)</f>
        <v>9.8602857142857143</v>
      </c>
      <c r="I625" s="3">
        <f>IF(F625=0,"",AVERAGEIFS(sessions.csv!$O$2:$O$10135,sessions.csv!$A$2:$A$10135,A625,sessions.csv!$D$2:$D$10135,C625,sessions.csv!$E$2:$E$10135,D625,sessions.csv!$N$2:$N$10135,"RELIABLE"))</f>
        <v>43.841499999999989</v>
      </c>
      <c r="J625" s="3">
        <f>IF(F625=0,"",AVERAGEIFS(sessions.csv!$L$2:$L$10135,sessions.csv!$A$2:$A$10135,A625,sessions.csv!$D$2:$D$10135,C625,sessions.csv!$E$2:$E$10135,D625,sessions.csv!$N$2:$N$10135,"RELIABLE"))</f>
        <v>64.863</v>
      </c>
    </row>
    <row r="626" spans="1:10" ht="32" customHeight="1" x14ac:dyDescent="0.2">
      <c r="A626" s="2" t="s">
        <v>69</v>
      </c>
      <c r="B626" s="2" t="str">
        <f>INDEX(study_periods.csv!$B$2:$B$51,MATCH(A626,study_periods.csv!$A$2:$A$51,0))</f>
        <v>INTERVENTION</v>
      </c>
      <c r="C626" s="2">
        <v>2</v>
      </c>
      <c r="D626" s="2">
        <v>2</v>
      </c>
      <c r="E626" s="2">
        <f>COUNTIFS(sessions.csv!$A$2:$A$10135,A626,sessions.csv!$D$2:$D$10135,C626,sessions.csv!$E$2:$E$10135,D626)</f>
        <v>22</v>
      </c>
      <c r="F626" s="2">
        <f>COUNTIFS(sessions.csv!$A$2:$A$10135,A626,sessions.csv!$D$2:$D$10135,C626,sessions.csv!$E$2:$E$10135,D626,sessions.csv!$N$2:$N$10135,"RELIABLE")</f>
        <v>21</v>
      </c>
      <c r="G626" s="3">
        <f>SUMIFS(sessions.csv!$H$2:$H$10135,sessions.csv!$A$2:$A$10135,A626,sessions.csv!$D$2:$D$10135,C626,sessions.csv!$E$2:$E$10135,D626)/60000</f>
        <v>649.66313333333335</v>
      </c>
      <c r="H626" s="3">
        <f>IF(E626=0,"",AVERAGEIFS(sessions.csv!$J$2:$J$10135,sessions.csv!$A$2:$A$10135,A626,sessions.csv!$D$2:$D$10135,C626,sessions.csv!$E$2:$E$10135,D626)/1000)</f>
        <v>10.187272727272727</v>
      </c>
      <c r="I626" s="3">
        <f>IF(F626=0,"",AVERAGEIFS(sessions.csv!$O$2:$O$10135,sessions.csv!$A$2:$A$10135,A626,sessions.csv!$D$2:$D$10135,C626,sessions.csv!$E$2:$E$10135,D626,sessions.csv!$N$2:$N$10135,"RELIABLE"))</f>
        <v>47.305238095238096</v>
      </c>
      <c r="J626" s="3">
        <f>IF(F626=0,"",AVERAGEIFS(sessions.csv!$L$2:$L$10135,sessions.csv!$A$2:$A$10135,A626,sessions.csv!$D$2:$D$10135,C626,sessions.csv!$E$2:$E$10135,D626,sessions.csv!$N$2:$N$10135,"RELIABLE"))</f>
        <v>68.445714285714288</v>
      </c>
    </row>
    <row r="627" spans="1:10" ht="32" customHeight="1" x14ac:dyDescent="0.2">
      <c r="A627" s="2" t="s">
        <v>69</v>
      </c>
      <c r="B627" s="2" t="str">
        <f>INDEX(study_periods.csv!$B$2:$B$51,MATCH(A627,study_periods.csv!$A$2:$A$51,0))</f>
        <v>INTERVENTION</v>
      </c>
      <c r="C627" s="2">
        <v>2</v>
      </c>
      <c r="D627" s="2">
        <v>3</v>
      </c>
      <c r="E627" s="2">
        <f>COUNTIFS(sessions.csv!$A$2:$A$10135,A627,sessions.csv!$D$2:$D$10135,C627,sessions.csv!$E$2:$E$10135,D627)</f>
        <v>23</v>
      </c>
      <c r="F627" s="2">
        <f>COUNTIFS(sessions.csv!$A$2:$A$10135,A627,sessions.csv!$D$2:$D$10135,C627,sessions.csv!$E$2:$E$10135,D627,sessions.csv!$N$2:$N$10135,"RELIABLE")</f>
        <v>20</v>
      </c>
      <c r="G627" s="3">
        <f>SUMIFS(sessions.csv!$H$2:$H$10135,sessions.csv!$A$2:$A$10135,A627,sessions.csv!$D$2:$D$10135,C627,sessions.csv!$E$2:$E$10135,D627)/60000</f>
        <v>628.24963333333335</v>
      </c>
      <c r="H627" s="3">
        <f>IF(E627=0,"",AVERAGEIFS(sessions.csv!$J$2:$J$10135,sessions.csv!$A$2:$A$10135,A627,sessions.csv!$D$2:$D$10135,C627,sessions.csv!$E$2:$E$10135,D627)/1000)</f>
        <v>9.5358260869565221</v>
      </c>
      <c r="I627" s="3">
        <f>IF(F627=0,"",AVERAGEIFS(sessions.csv!$O$2:$O$10135,sessions.csv!$A$2:$A$10135,A627,sessions.csv!$D$2:$D$10135,C627,sessions.csv!$E$2:$E$10135,D627,sessions.csv!$N$2:$N$10135,"RELIABLE"))</f>
        <v>44.865000000000009</v>
      </c>
      <c r="J627" s="3">
        <f>IF(F627=0,"",AVERAGEIFS(sessions.csv!$L$2:$L$10135,sessions.csv!$A$2:$A$10135,A627,sessions.csv!$D$2:$D$10135,C627,sessions.csv!$E$2:$E$10135,D627,sessions.csv!$N$2:$N$10135,"RELIABLE"))</f>
        <v>64.6755</v>
      </c>
    </row>
    <row r="628" spans="1:10" ht="32" customHeight="1" x14ac:dyDescent="0.2">
      <c r="A628" s="2" t="s">
        <v>69</v>
      </c>
      <c r="B628" s="2" t="str">
        <f>INDEX(study_periods.csv!$B$2:$B$51,MATCH(A628,study_periods.csv!$A$2:$A$51,0))</f>
        <v>INTERVENTION</v>
      </c>
      <c r="C628" s="2">
        <v>2</v>
      </c>
      <c r="D628" s="2">
        <v>4</v>
      </c>
      <c r="E628" s="2">
        <f>COUNTIFS(sessions.csv!$A$2:$A$10135,A628,sessions.csv!$D$2:$D$10135,C628,sessions.csv!$E$2:$E$10135,D628)</f>
        <v>20</v>
      </c>
      <c r="F628" s="2">
        <f>COUNTIFS(sessions.csv!$A$2:$A$10135,A628,sessions.csv!$D$2:$D$10135,C628,sessions.csv!$E$2:$E$10135,D628,sessions.csv!$N$2:$N$10135,"RELIABLE")</f>
        <v>18</v>
      </c>
      <c r="G628" s="3">
        <f>SUMIFS(sessions.csv!$H$2:$H$10135,sessions.csv!$A$2:$A$10135,A628,sessions.csv!$D$2:$D$10135,C628,sessions.csv!$E$2:$E$10135,D628)/60000</f>
        <v>618.83376666666663</v>
      </c>
      <c r="H628" s="3">
        <f>IF(E628=0,"",AVERAGEIFS(sessions.csv!$J$2:$J$10135,sessions.csv!$A$2:$A$10135,A628,sessions.csv!$D$2:$D$10135,C628,sessions.csv!$E$2:$E$10135,D628)/1000)</f>
        <v>10.493549999999999</v>
      </c>
      <c r="I628" s="3">
        <f>IF(F628=0,"",AVERAGEIFS(sessions.csv!$O$2:$O$10135,sessions.csv!$A$2:$A$10135,A628,sessions.csv!$D$2:$D$10135,C628,sessions.csv!$E$2:$E$10135,D628,sessions.csv!$N$2:$N$10135,"RELIABLE"))</f>
        <v>47.30888888888888</v>
      </c>
      <c r="J628" s="3">
        <f>IF(F628=0,"",AVERAGEIFS(sessions.csv!$L$2:$L$10135,sessions.csv!$A$2:$A$10135,A628,sessions.csv!$D$2:$D$10135,C628,sessions.csv!$E$2:$E$10135,D628,sessions.csv!$N$2:$N$10135,"RELIABLE"))</f>
        <v>69.101111111111123</v>
      </c>
    </row>
    <row r="629" spans="1:10" ht="32" customHeight="1" x14ac:dyDescent="0.2">
      <c r="A629" s="2" t="s">
        <v>69</v>
      </c>
      <c r="B629" s="2" t="str">
        <f>INDEX(study_periods.csv!$B$2:$B$51,MATCH(A629,study_periods.csv!$A$2:$A$51,0))</f>
        <v>INTERVENTION</v>
      </c>
      <c r="C629" s="2">
        <v>2</v>
      </c>
      <c r="D629" s="2">
        <v>5</v>
      </c>
      <c r="E629" s="2">
        <f>COUNTIFS(sessions.csv!$A$2:$A$10135,A629,sessions.csv!$D$2:$D$10135,C629,sessions.csv!$E$2:$E$10135,D629)</f>
        <v>21</v>
      </c>
      <c r="F629" s="2">
        <f>COUNTIFS(sessions.csv!$A$2:$A$10135,A629,sessions.csv!$D$2:$D$10135,C629,sessions.csv!$E$2:$E$10135,D629,sessions.csv!$N$2:$N$10135,"RELIABLE")</f>
        <v>18</v>
      </c>
      <c r="G629" s="3">
        <f>SUMIFS(sessions.csv!$H$2:$H$10135,sessions.csv!$A$2:$A$10135,A629,sessions.csv!$D$2:$D$10135,C629,sessions.csv!$E$2:$E$10135,D629)/60000</f>
        <v>607.4952833333333</v>
      </c>
      <c r="H629" s="3">
        <f>IF(E629=0,"",AVERAGEIFS(sessions.csv!$J$2:$J$10135,sessions.csv!$A$2:$A$10135,A629,sessions.csv!$D$2:$D$10135,C629,sessions.csv!$E$2:$E$10135,D629)/1000)</f>
        <v>10.019142857142857</v>
      </c>
      <c r="I629" s="3">
        <f>IF(F629=0,"",AVERAGEIFS(sessions.csv!$O$2:$O$10135,sessions.csv!$A$2:$A$10135,A629,sessions.csv!$D$2:$D$10135,C629,sessions.csv!$E$2:$E$10135,D629,sessions.csv!$N$2:$N$10135,"RELIABLE"))</f>
        <v>45.43</v>
      </c>
      <c r="J629" s="3">
        <f>IF(F629=0,"",AVERAGEIFS(sessions.csv!$L$2:$L$10135,sessions.csv!$A$2:$A$10135,A629,sessions.csv!$D$2:$D$10135,C629,sessions.csv!$E$2:$E$10135,D629,sessions.csv!$N$2:$N$10135,"RELIABLE"))</f>
        <v>67.40333333333335</v>
      </c>
    </row>
    <row r="630" spans="1:10" ht="32" customHeight="1" x14ac:dyDescent="0.2">
      <c r="A630" s="2" t="s">
        <v>69</v>
      </c>
      <c r="B630" s="2" t="str">
        <f>INDEX(study_periods.csv!$B$2:$B$51,MATCH(A630,study_periods.csv!$A$2:$A$51,0))</f>
        <v>INTERVENTION</v>
      </c>
      <c r="C630" s="2">
        <v>2</v>
      </c>
      <c r="D630" s="2">
        <v>6</v>
      </c>
      <c r="E630" s="2">
        <f>COUNTIFS(sessions.csv!$A$2:$A$10135,A630,sessions.csv!$D$2:$D$10135,C630,sessions.csv!$E$2:$E$10135,D630)</f>
        <v>26</v>
      </c>
      <c r="F630" s="2">
        <f>COUNTIFS(sessions.csv!$A$2:$A$10135,A630,sessions.csv!$D$2:$D$10135,C630,sessions.csv!$E$2:$E$10135,D630,sessions.csv!$N$2:$N$10135,"RELIABLE")</f>
        <v>17</v>
      </c>
      <c r="G630" s="3">
        <f>SUMIFS(sessions.csv!$H$2:$H$10135,sessions.csv!$A$2:$A$10135,A630,sessions.csv!$D$2:$D$10135,C630,sessions.csv!$E$2:$E$10135,D630)/60000</f>
        <v>866.39296666666667</v>
      </c>
      <c r="H630" s="3">
        <f>IF(E630=0,"",AVERAGEIFS(sessions.csv!$J$2:$J$10135,sessions.csv!$A$2:$A$10135,A630,sessions.csv!$D$2:$D$10135,C630,sessions.csv!$E$2:$E$10135,D630)/1000)</f>
        <v>10.304576923076924</v>
      </c>
      <c r="I630" s="3">
        <f>IF(F630=0,"",AVERAGEIFS(sessions.csv!$O$2:$O$10135,sessions.csv!$A$2:$A$10135,A630,sessions.csv!$D$2:$D$10135,C630,sessions.csv!$E$2:$E$10135,D630,sessions.csv!$N$2:$N$10135,"RELIABLE"))</f>
        <v>46.097058823529416</v>
      </c>
      <c r="J630" s="3">
        <f>IF(F630=0,"",AVERAGEIFS(sessions.csv!$L$2:$L$10135,sessions.csv!$A$2:$A$10135,A630,sessions.csv!$D$2:$D$10135,C630,sessions.csv!$E$2:$E$10135,D630,sessions.csv!$N$2:$N$10135,"RELIABLE"))</f>
        <v>69.285882352941186</v>
      </c>
    </row>
    <row r="631" spans="1:10" ht="32" customHeight="1" x14ac:dyDescent="0.2">
      <c r="A631" s="2" t="s">
        <v>69</v>
      </c>
      <c r="B631" s="2" t="str">
        <f>INDEX(study_periods.csv!$B$2:$B$51,MATCH(A631,study_periods.csv!$A$2:$A$51,0))</f>
        <v>INTERVENTION</v>
      </c>
      <c r="C631" s="2">
        <v>2</v>
      </c>
      <c r="D631" s="2">
        <v>7</v>
      </c>
      <c r="E631" s="2">
        <f>COUNTIFS(sessions.csv!$A$2:$A$10135,A631,sessions.csv!$D$2:$D$10135,C631,sessions.csv!$E$2:$E$10135,D631)</f>
        <v>27</v>
      </c>
      <c r="F631" s="2">
        <f>COUNTIFS(sessions.csv!$A$2:$A$10135,A631,sessions.csv!$D$2:$D$10135,C631,sessions.csv!$E$2:$E$10135,D631,sessions.csv!$N$2:$N$10135,"RELIABLE")</f>
        <v>21</v>
      </c>
      <c r="G631" s="3">
        <f>SUMIFS(sessions.csv!$H$2:$H$10135,sessions.csv!$A$2:$A$10135,A631,sessions.csv!$D$2:$D$10135,C631,sessions.csv!$E$2:$E$10135,D631)/60000</f>
        <v>875.03941666666663</v>
      </c>
      <c r="H631" s="3">
        <f>IF(E631=0,"",AVERAGEIFS(sessions.csv!$J$2:$J$10135,sessions.csv!$A$2:$A$10135,A631,sessions.csv!$D$2:$D$10135,C631,sessions.csv!$E$2:$E$10135,D631)/1000)</f>
        <v>9.9578148148148156</v>
      </c>
      <c r="I631" s="3">
        <f>IF(F631=0,"",AVERAGEIFS(sessions.csv!$O$2:$O$10135,sessions.csv!$A$2:$A$10135,A631,sessions.csv!$D$2:$D$10135,C631,sessions.csv!$E$2:$E$10135,D631,sessions.csv!$N$2:$N$10135,"RELIABLE"))</f>
        <v>44.451904761904771</v>
      </c>
      <c r="J631" s="3">
        <f>IF(F631=0,"",AVERAGEIFS(sessions.csv!$L$2:$L$10135,sessions.csv!$A$2:$A$10135,A631,sessions.csv!$D$2:$D$10135,C631,sessions.csv!$E$2:$E$10135,D631,sessions.csv!$N$2:$N$10135,"RELIABLE"))</f>
        <v>68.664285714285725</v>
      </c>
    </row>
    <row r="632" spans="1:10" ht="16" customHeight="1" x14ac:dyDescent="0.2">
      <c r="A632" s="2" t="s">
        <v>70</v>
      </c>
      <c r="B632" s="2" t="str">
        <f>INDEX(study_periods.csv!$B$2:$B$51,MATCH(A632,study_periods.csv!$A$2:$A$51,0))</f>
        <v>CONTROL</v>
      </c>
      <c r="C632" s="2">
        <v>1</v>
      </c>
      <c r="D632" s="2">
        <v>1</v>
      </c>
      <c r="E632" s="2">
        <f>COUNTIFS(sessions.csv!$A$2:$A$10135,A632,sessions.csv!$D$2:$D$10135,C632,sessions.csv!$E$2:$E$10135,D632)</f>
        <v>23</v>
      </c>
      <c r="F632" s="2">
        <f>COUNTIFS(sessions.csv!$A$2:$A$10135,A632,sessions.csv!$D$2:$D$10135,C632,sessions.csv!$E$2:$E$10135,D632,sessions.csv!$N$2:$N$10135,"RELIABLE")</f>
        <v>19</v>
      </c>
      <c r="G632" s="3">
        <f>SUMIFS(sessions.csv!$H$2:$H$10135,sessions.csv!$A$2:$A$10135,A632,sessions.csv!$D$2:$D$10135,C632,sessions.csv!$E$2:$E$10135,D632)/60000</f>
        <v>719.40216666666663</v>
      </c>
      <c r="H632" s="3">
        <f>IF(E632=0,"",AVERAGEIFS(sessions.csv!$J$2:$J$10135,sessions.csv!$A$2:$A$10135,A632,sessions.csv!$D$2:$D$10135,C632,sessions.csv!$E$2:$E$10135,D632)/1000)</f>
        <v>10.38204347826087</v>
      </c>
      <c r="I632" s="3">
        <f>IF(F632=0,"",AVERAGEIFS(sessions.csv!$O$2:$O$10135,sessions.csv!$A$2:$A$10135,A632,sessions.csv!$D$2:$D$10135,C632,sessions.csv!$E$2:$E$10135,D632,sessions.csv!$N$2:$N$10135,"RELIABLE"))</f>
        <v>47.685789473684224</v>
      </c>
      <c r="J632" s="3">
        <f>IF(F632=0,"",AVERAGEIFS(sessions.csv!$L$2:$L$10135,sessions.csv!$A$2:$A$10135,A632,sessions.csv!$D$2:$D$10135,C632,sessions.csv!$E$2:$E$10135,D632,sessions.csv!$N$2:$N$10135,"RELIABLE"))</f>
        <v>69.760000000000019</v>
      </c>
    </row>
    <row r="633" spans="1:10" ht="16" customHeight="1" x14ac:dyDescent="0.2">
      <c r="A633" s="2" t="s">
        <v>70</v>
      </c>
      <c r="B633" s="2" t="str">
        <f>INDEX(study_periods.csv!$B$2:$B$51,MATCH(A633,study_periods.csv!$A$2:$A$51,0))</f>
        <v>CONTROL</v>
      </c>
      <c r="C633" s="2">
        <v>1</v>
      </c>
      <c r="D633" s="2">
        <v>2</v>
      </c>
      <c r="E633" s="2">
        <f>COUNTIFS(sessions.csv!$A$2:$A$10135,A633,sessions.csv!$D$2:$D$10135,C633,sessions.csv!$E$2:$E$10135,D633)</f>
        <v>24</v>
      </c>
      <c r="F633" s="2">
        <f>COUNTIFS(sessions.csv!$A$2:$A$10135,A633,sessions.csv!$D$2:$D$10135,C633,sessions.csv!$E$2:$E$10135,D633,sessions.csv!$N$2:$N$10135,"RELIABLE")</f>
        <v>22</v>
      </c>
      <c r="G633" s="3">
        <f>SUMIFS(sessions.csv!$H$2:$H$10135,sessions.csv!$A$2:$A$10135,A633,sessions.csv!$D$2:$D$10135,C633,sessions.csv!$E$2:$E$10135,D633)/60000</f>
        <v>754.03655000000003</v>
      </c>
      <c r="H633" s="3">
        <f>IF(E633=0,"",AVERAGEIFS(sessions.csv!$J$2:$J$10135,sessions.csv!$A$2:$A$10135,A633,sessions.csv!$D$2:$D$10135,C633,sessions.csv!$E$2:$E$10135,D633)/1000)</f>
        <v>10.373166666666666</v>
      </c>
      <c r="I633" s="3">
        <f>IF(F633=0,"",AVERAGEIFS(sessions.csv!$O$2:$O$10135,sessions.csv!$A$2:$A$10135,A633,sessions.csv!$D$2:$D$10135,C633,sessions.csv!$E$2:$E$10135,D633,sessions.csv!$N$2:$N$10135,"RELIABLE"))</f>
        <v>48.510454545454543</v>
      </c>
      <c r="J633" s="3">
        <f>IF(F633=0,"",AVERAGEIFS(sessions.csv!$L$2:$L$10135,sessions.csv!$A$2:$A$10135,A633,sessions.csv!$D$2:$D$10135,C633,sessions.csv!$E$2:$E$10135,D633,sessions.csv!$N$2:$N$10135,"RELIABLE"))</f>
        <v>70.658181818181802</v>
      </c>
    </row>
    <row r="634" spans="1:10" ht="16" customHeight="1" x14ac:dyDescent="0.2">
      <c r="A634" s="2" t="s">
        <v>70</v>
      </c>
      <c r="B634" s="2" t="str">
        <f>INDEX(study_periods.csv!$B$2:$B$51,MATCH(A634,study_periods.csv!$A$2:$A$51,0))</f>
        <v>CONTROL</v>
      </c>
      <c r="C634" s="2">
        <v>1</v>
      </c>
      <c r="D634" s="2">
        <v>3</v>
      </c>
      <c r="E634" s="2">
        <f>COUNTIFS(sessions.csv!$A$2:$A$10135,A634,sessions.csv!$D$2:$D$10135,C634,sessions.csv!$E$2:$E$10135,D634)</f>
        <v>25</v>
      </c>
      <c r="F634" s="2">
        <f>COUNTIFS(sessions.csv!$A$2:$A$10135,A634,sessions.csv!$D$2:$D$10135,C634,sessions.csv!$E$2:$E$10135,D634,sessions.csv!$N$2:$N$10135,"RELIABLE")</f>
        <v>21</v>
      </c>
      <c r="G634" s="3">
        <f>SUMIFS(sessions.csv!$H$2:$H$10135,sessions.csv!$A$2:$A$10135,A634,sessions.csv!$D$2:$D$10135,C634,sessions.csv!$E$2:$E$10135,D634)/60000</f>
        <v>807.53949999999998</v>
      </c>
      <c r="H634" s="3">
        <f>IF(E634=0,"",AVERAGEIFS(sessions.csv!$J$2:$J$10135,sessions.csv!$A$2:$A$10135,A634,sessions.csv!$D$2:$D$10135,C634,sessions.csv!$E$2:$E$10135,D634)/1000)</f>
        <v>10.130240000000001</v>
      </c>
      <c r="I634" s="3">
        <f>IF(F634=0,"",AVERAGEIFS(sessions.csv!$O$2:$O$10135,sessions.csv!$A$2:$A$10135,A634,sessions.csv!$D$2:$D$10135,C634,sessions.csv!$E$2:$E$10135,D634,sessions.csv!$N$2:$N$10135,"RELIABLE"))</f>
        <v>46.678571428571438</v>
      </c>
      <c r="J634" s="3">
        <f>IF(F634=0,"",AVERAGEIFS(sessions.csv!$L$2:$L$10135,sessions.csv!$A$2:$A$10135,A634,sessions.csv!$D$2:$D$10135,C634,sessions.csv!$E$2:$E$10135,D634,sessions.csv!$N$2:$N$10135,"RELIABLE"))</f>
        <v>70.174761904761908</v>
      </c>
    </row>
    <row r="635" spans="1:10" ht="16" customHeight="1" x14ac:dyDescent="0.2">
      <c r="A635" s="2" t="s">
        <v>70</v>
      </c>
      <c r="B635" s="2" t="str">
        <f>INDEX(study_periods.csv!$B$2:$B$51,MATCH(A635,study_periods.csv!$A$2:$A$51,0))</f>
        <v>CONTROL</v>
      </c>
      <c r="C635" s="2">
        <v>1</v>
      </c>
      <c r="D635" s="2">
        <v>4</v>
      </c>
      <c r="E635" s="2">
        <f>COUNTIFS(sessions.csv!$A$2:$A$10135,A635,sessions.csv!$D$2:$D$10135,C635,sessions.csv!$E$2:$E$10135,D635)</f>
        <v>22</v>
      </c>
      <c r="F635" s="2">
        <f>COUNTIFS(sessions.csv!$A$2:$A$10135,A635,sessions.csv!$D$2:$D$10135,C635,sessions.csv!$E$2:$E$10135,D635,sessions.csv!$N$2:$N$10135,"RELIABLE")</f>
        <v>19</v>
      </c>
      <c r="G635" s="3">
        <f>SUMIFS(sessions.csv!$H$2:$H$10135,sessions.csv!$A$2:$A$10135,A635,sessions.csv!$D$2:$D$10135,C635,sessions.csv!$E$2:$E$10135,D635)/60000</f>
        <v>703.10450000000003</v>
      </c>
      <c r="H635" s="3">
        <f>IF(E635=0,"",AVERAGEIFS(sessions.csv!$J$2:$J$10135,sessions.csv!$A$2:$A$10135,A635,sessions.csv!$D$2:$D$10135,C635,sessions.csv!$E$2:$E$10135,D635)/1000)</f>
        <v>10.312409090909091</v>
      </c>
      <c r="I635" s="3">
        <f>IF(F635=0,"",AVERAGEIFS(sessions.csv!$O$2:$O$10135,sessions.csv!$A$2:$A$10135,A635,sessions.csv!$D$2:$D$10135,C635,sessions.csv!$E$2:$E$10135,D635,sessions.csv!$N$2:$N$10135,"RELIABLE"))</f>
        <v>49.057894736842108</v>
      </c>
      <c r="J635" s="3">
        <f>IF(F635=0,"",AVERAGEIFS(sessions.csv!$L$2:$L$10135,sessions.csv!$A$2:$A$10135,A635,sessions.csv!$D$2:$D$10135,C635,sessions.csv!$E$2:$E$10135,D635,sessions.csv!$N$2:$N$10135,"RELIABLE"))</f>
        <v>70.285789473684204</v>
      </c>
    </row>
    <row r="636" spans="1:10" ht="16" customHeight="1" x14ac:dyDescent="0.2">
      <c r="A636" s="2" t="s">
        <v>70</v>
      </c>
      <c r="B636" s="2" t="str">
        <f>INDEX(study_periods.csv!$B$2:$B$51,MATCH(A636,study_periods.csv!$A$2:$A$51,0))</f>
        <v>CONTROL</v>
      </c>
      <c r="C636" s="2">
        <v>1</v>
      </c>
      <c r="D636" s="2">
        <v>5</v>
      </c>
      <c r="E636" s="2">
        <f>COUNTIFS(sessions.csv!$A$2:$A$10135,A636,sessions.csv!$D$2:$D$10135,C636,sessions.csv!$E$2:$E$10135,D636)</f>
        <v>23</v>
      </c>
      <c r="F636" s="2">
        <f>COUNTIFS(sessions.csv!$A$2:$A$10135,A636,sessions.csv!$D$2:$D$10135,C636,sessions.csv!$E$2:$E$10135,D636,sessions.csv!$N$2:$N$10135,"RELIABLE")</f>
        <v>22</v>
      </c>
      <c r="G636" s="3">
        <f>SUMIFS(sessions.csv!$H$2:$H$10135,sessions.csv!$A$2:$A$10135,A636,sessions.csv!$D$2:$D$10135,C636,sessions.csv!$E$2:$E$10135,D636)/60000</f>
        <v>781.42034999999998</v>
      </c>
      <c r="H636" s="3">
        <f>IF(E636=0,"",AVERAGEIFS(sessions.csv!$J$2:$J$10135,sessions.csv!$A$2:$A$10135,A636,sessions.csv!$D$2:$D$10135,C636,sessions.csv!$E$2:$E$10135,D636)/1000)</f>
        <v>10.84508695652174</v>
      </c>
      <c r="I636" s="3">
        <f>IF(F636=0,"",AVERAGEIFS(sessions.csv!$O$2:$O$10135,sessions.csv!$A$2:$A$10135,A636,sessions.csv!$D$2:$D$10135,C636,sessions.csv!$E$2:$E$10135,D636,sessions.csv!$N$2:$N$10135,"RELIABLE"))</f>
        <v>51.074090909090913</v>
      </c>
      <c r="J636" s="3">
        <f>IF(F636=0,"",AVERAGEIFS(sessions.csv!$L$2:$L$10135,sessions.csv!$A$2:$A$10135,A636,sessions.csv!$D$2:$D$10135,C636,sessions.csv!$E$2:$E$10135,D636,sessions.csv!$N$2:$N$10135,"RELIABLE"))</f>
        <v>73.172272727272713</v>
      </c>
    </row>
    <row r="637" spans="1:10" ht="16" customHeight="1" x14ac:dyDescent="0.2">
      <c r="A637" s="2" t="s">
        <v>70</v>
      </c>
      <c r="B637" s="2" t="str">
        <f>INDEX(study_periods.csv!$B$2:$B$51,MATCH(A637,study_periods.csv!$A$2:$A$51,0))</f>
        <v>CONTROL</v>
      </c>
      <c r="C637" s="2">
        <v>1</v>
      </c>
      <c r="D637" s="2">
        <v>6</v>
      </c>
      <c r="E637" s="2">
        <f>COUNTIFS(sessions.csv!$A$2:$A$10135,A637,sessions.csv!$D$2:$D$10135,C637,sessions.csv!$E$2:$E$10135,D637)</f>
        <v>28</v>
      </c>
      <c r="F637" s="2">
        <f>COUNTIFS(sessions.csv!$A$2:$A$10135,A637,sessions.csv!$D$2:$D$10135,C637,sessions.csv!$E$2:$E$10135,D637,sessions.csv!$N$2:$N$10135,"RELIABLE")</f>
        <v>22</v>
      </c>
      <c r="G637" s="3">
        <f>SUMIFS(sessions.csv!$H$2:$H$10135,sessions.csv!$A$2:$A$10135,A637,sessions.csv!$D$2:$D$10135,C637,sessions.csv!$E$2:$E$10135,D637)/60000</f>
        <v>992.29751666666664</v>
      </c>
      <c r="H637" s="3">
        <f>IF(E637=0,"",AVERAGEIFS(sessions.csv!$J$2:$J$10135,sessions.csv!$A$2:$A$10135,A637,sessions.csv!$D$2:$D$10135,C637,sessions.csv!$E$2:$E$10135,D637)/1000)</f>
        <v>10.55442857142857</v>
      </c>
      <c r="I637" s="3">
        <f>IF(F637=0,"",AVERAGEIFS(sessions.csv!$O$2:$O$10135,sessions.csv!$A$2:$A$10135,A637,sessions.csv!$D$2:$D$10135,C637,sessions.csv!$E$2:$E$10135,D637,sessions.csv!$N$2:$N$10135,"RELIABLE"))</f>
        <v>49.243636363636369</v>
      </c>
      <c r="J637" s="3">
        <f>IF(F637=0,"",AVERAGEIFS(sessions.csv!$L$2:$L$10135,sessions.csv!$A$2:$A$10135,A637,sessions.csv!$D$2:$D$10135,C637,sessions.csv!$E$2:$E$10135,D637,sessions.csv!$N$2:$N$10135,"RELIABLE"))</f>
        <v>73.344545454545454</v>
      </c>
    </row>
    <row r="638" spans="1:10" ht="16" customHeight="1" x14ac:dyDescent="0.2">
      <c r="A638" s="2" t="s">
        <v>70</v>
      </c>
      <c r="B638" s="2" t="str">
        <f>INDEX(study_periods.csv!$B$2:$B$51,MATCH(A638,study_periods.csv!$A$2:$A$51,0))</f>
        <v>CONTROL</v>
      </c>
      <c r="C638" s="2">
        <v>1</v>
      </c>
      <c r="D638" s="2">
        <v>7</v>
      </c>
      <c r="E638" s="2">
        <f>COUNTIFS(sessions.csv!$A$2:$A$10135,A638,sessions.csv!$D$2:$D$10135,C638,sessions.csv!$E$2:$E$10135,D638)</f>
        <v>29</v>
      </c>
      <c r="F638" s="2">
        <f>COUNTIFS(sessions.csv!$A$2:$A$10135,A638,sessions.csv!$D$2:$D$10135,C638,sessions.csv!$E$2:$E$10135,D638,sessions.csv!$N$2:$N$10135,"RELIABLE")</f>
        <v>23</v>
      </c>
      <c r="G638" s="3">
        <f>SUMIFS(sessions.csv!$H$2:$H$10135,sessions.csv!$A$2:$A$10135,A638,sessions.csv!$D$2:$D$10135,C638,sessions.csv!$E$2:$E$10135,D638)/60000</f>
        <v>1046.5197333333333</v>
      </c>
      <c r="H638" s="3">
        <f>IF(E638=0,"",AVERAGEIFS(sessions.csv!$J$2:$J$10135,sessions.csv!$A$2:$A$10135,A638,sessions.csv!$D$2:$D$10135,C638,sessions.csv!$E$2:$E$10135,D638)/1000)</f>
        <v>10.66993103448276</v>
      </c>
      <c r="I638" s="3">
        <f>IF(F638=0,"",AVERAGEIFS(sessions.csv!$O$2:$O$10135,sessions.csv!$A$2:$A$10135,A638,sessions.csv!$D$2:$D$10135,C638,sessions.csv!$E$2:$E$10135,D638,sessions.csv!$N$2:$N$10135,"RELIABLE"))</f>
        <v>49.540869565217392</v>
      </c>
      <c r="J638" s="3">
        <f>IF(F638=0,"",AVERAGEIFS(sessions.csv!$L$2:$L$10135,sessions.csv!$A$2:$A$10135,A638,sessions.csv!$D$2:$D$10135,C638,sessions.csv!$E$2:$E$10135,D638,sessions.csv!$N$2:$N$10135,"RELIABLE"))</f>
        <v>74.314347826086973</v>
      </c>
    </row>
    <row r="639" spans="1:10" ht="16" customHeight="1" x14ac:dyDescent="0.2">
      <c r="A639" s="2" t="s">
        <v>70</v>
      </c>
      <c r="B639" s="2" t="str">
        <f>INDEX(study_periods.csv!$B$2:$B$51,MATCH(A639,study_periods.csv!$A$2:$A$51,0))</f>
        <v>CONTROL</v>
      </c>
      <c r="C639" s="2">
        <v>2</v>
      </c>
      <c r="D639" s="2">
        <v>1</v>
      </c>
      <c r="E639" s="2">
        <f>COUNTIFS(sessions.csv!$A$2:$A$10135,A639,sessions.csv!$D$2:$D$10135,C639,sessions.csv!$E$2:$E$10135,D639)</f>
        <v>23</v>
      </c>
      <c r="F639" s="2">
        <f>COUNTIFS(sessions.csv!$A$2:$A$10135,A639,sessions.csv!$D$2:$D$10135,C639,sessions.csv!$E$2:$E$10135,D639,sessions.csv!$N$2:$N$10135,"RELIABLE")</f>
        <v>22</v>
      </c>
      <c r="G639" s="3">
        <f>SUMIFS(sessions.csv!$H$2:$H$10135,sessions.csv!$A$2:$A$10135,A639,sessions.csv!$D$2:$D$10135,C639,sessions.csv!$E$2:$E$10135,D639)/60000</f>
        <v>738.47716666666668</v>
      </c>
      <c r="H639" s="3">
        <f>IF(E639=0,"",AVERAGEIFS(sessions.csv!$J$2:$J$10135,sessions.csv!$A$2:$A$10135,A639,sessions.csv!$D$2:$D$10135,C639,sessions.csv!$E$2:$E$10135,D639)/1000)</f>
        <v>10.432260869565217</v>
      </c>
      <c r="I639" s="3">
        <f>IF(F639=0,"",AVERAGEIFS(sessions.csv!$O$2:$O$10135,sessions.csv!$A$2:$A$10135,A639,sessions.csv!$D$2:$D$10135,C639,sessions.csv!$E$2:$E$10135,D639,sessions.csv!$N$2:$N$10135,"RELIABLE"))</f>
        <v>47.851363636363637</v>
      </c>
      <c r="J639" s="3">
        <f>IF(F639=0,"",AVERAGEIFS(sessions.csv!$L$2:$L$10135,sessions.csv!$A$2:$A$10135,A639,sessions.csv!$D$2:$D$10135,C639,sessions.csv!$E$2:$E$10135,D639,sessions.csv!$N$2:$N$10135,"RELIABLE"))</f>
        <v>70.443636363636358</v>
      </c>
    </row>
    <row r="640" spans="1:10" ht="16" customHeight="1" x14ac:dyDescent="0.2">
      <c r="A640" s="2" t="s">
        <v>70</v>
      </c>
      <c r="B640" s="2" t="str">
        <f>INDEX(study_periods.csv!$B$2:$B$51,MATCH(A640,study_periods.csv!$A$2:$A$51,0))</f>
        <v>CONTROL</v>
      </c>
      <c r="C640" s="2">
        <v>2</v>
      </c>
      <c r="D640" s="2">
        <v>2</v>
      </c>
      <c r="E640" s="2">
        <f>COUNTIFS(sessions.csv!$A$2:$A$10135,A640,sessions.csv!$D$2:$D$10135,C640,sessions.csv!$E$2:$E$10135,D640)</f>
        <v>24</v>
      </c>
      <c r="F640" s="2">
        <f>COUNTIFS(sessions.csv!$A$2:$A$10135,A640,sessions.csv!$D$2:$D$10135,C640,sessions.csv!$E$2:$E$10135,D640,sessions.csv!$N$2:$N$10135,"RELIABLE")</f>
        <v>16</v>
      </c>
      <c r="G640" s="3">
        <f>SUMIFS(sessions.csv!$H$2:$H$10135,sessions.csv!$A$2:$A$10135,A640,sessions.csv!$D$2:$D$10135,C640,sessions.csv!$E$2:$E$10135,D640)/60000</f>
        <v>754.59263333333331</v>
      </c>
      <c r="H640" s="3">
        <f>IF(E640=0,"",AVERAGEIFS(sessions.csv!$J$2:$J$10135,sessions.csv!$A$2:$A$10135,A640,sessions.csv!$D$2:$D$10135,C640,sessions.csv!$E$2:$E$10135,D640)/1000)</f>
        <v>9.9760833333333334</v>
      </c>
      <c r="I640" s="3">
        <f>IF(F640=0,"",AVERAGEIFS(sessions.csv!$O$2:$O$10135,sessions.csv!$A$2:$A$10135,A640,sessions.csv!$D$2:$D$10135,C640,sessions.csv!$E$2:$E$10135,D640,sessions.csv!$N$2:$N$10135,"RELIABLE"))</f>
        <v>47.068750000000001</v>
      </c>
      <c r="J640" s="3">
        <f>IF(F640=0,"",AVERAGEIFS(sessions.csv!$L$2:$L$10135,sessions.csv!$A$2:$A$10135,A640,sessions.csv!$D$2:$D$10135,C640,sessions.csv!$E$2:$E$10135,D640,sessions.csv!$N$2:$N$10135,"RELIABLE"))</f>
        <v>69.098749999999995</v>
      </c>
    </row>
    <row r="641" spans="1:10" ht="16" customHeight="1" x14ac:dyDescent="0.2">
      <c r="A641" s="2" t="s">
        <v>70</v>
      </c>
      <c r="B641" s="2" t="str">
        <f>INDEX(study_periods.csv!$B$2:$B$51,MATCH(A641,study_periods.csv!$A$2:$A$51,0))</f>
        <v>CONTROL</v>
      </c>
      <c r="C641" s="2">
        <v>2</v>
      </c>
      <c r="D641" s="2">
        <v>3</v>
      </c>
      <c r="E641" s="2">
        <f>COUNTIFS(sessions.csv!$A$2:$A$10135,A641,sessions.csv!$D$2:$D$10135,C641,sessions.csv!$E$2:$E$10135,D641)</f>
        <v>25</v>
      </c>
      <c r="F641" s="2">
        <f>COUNTIFS(sessions.csv!$A$2:$A$10135,A641,sessions.csv!$D$2:$D$10135,C641,sessions.csv!$E$2:$E$10135,D641,sessions.csv!$N$2:$N$10135,"RELIABLE")</f>
        <v>22</v>
      </c>
      <c r="G641" s="3">
        <f>SUMIFS(sessions.csv!$H$2:$H$10135,sessions.csv!$A$2:$A$10135,A641,sessions.csv!$D$2:$D$10135,C641,sessions.csv!$E$2:$E$10135,D641)/60000</f>
        <v>763.25233333333335</v>
      </c>
      <c r="H641" s="3">
        <f>IF(E641=0,"",AVERAGEIFS(sessions.csv!$J$2:$J$10135,sessions.csv!$A$2:$A$10135,A641,sessions.csv!$D$2:$D$10135,C641,sessions.csv!$E$2:$E$10135,D641)/1000)</f>
        <v>10.11252</v>
      </c>
      <c r="I641" s="3">
        <f>IF(F641=0,"",AVERAGEIFS(sessions.csv!$O$2:$O$10135,sessions.csv!$A$2:$A$10135,A641,sessions.csv!$D$2:$D$10135,C641,sessions.csv!$E$2:$E$10135,D641,sessions.csv!$N$2:$N$10135,"RELIABLE"))</f>
        <v>47.472272727272731</v>
      </c>
      <c r="J641" s="3">
        <f>IF(F641=0,"",AVERAGEIFS(sessions.csv!$L$2:$L$10135,sessions.csv!$A$2:$A$10135,A641,sessions.csv!$D$2:$D$10135,C641,sessions.csv!$E$2:$E$10135,D641,sessions.csv!$N$2:$N$10135,"RELIABLE"))</f>
        <v>68.454545454545439</v>
      </c>
    </row>
    <row r="642" spans="1:10" ht="16" customHeight="1" x14ac:dyDescent="0.2">
      <c r="A642" s="2" t="s">
        <v>70</v>
      </c>
      <c r="B642" s="2" t="str">
        <f>INDEX(study_periods.csv!$B$2:$B$51,MATCH(A642,study_periods.csv!$A$2:$A$51,0))</f>
        <v>CONTROL</v>
      </c>
      <c r="C642" s="2">
        <v>2</v>
      </c>
      <c r="D642" s="2">
        <v>4</v>
      </c>
      <c r="E642" s="2">
        <f>COUNTIFS(sessions.csv!$A$2:$A$10135,A642,sessions.csv!$D$2:$D$10135,C642,sessions.csv!$E$2:$E$10135,D642)</f>
        <v>22</v>
      </c>
      <c r="F642" s="2">
        <f>COUNTIFS(sessions.csv!$A$2:$A$10135,A642,sessions.csv!$D$2:$D$10135,C642,sessions.csv!$E$2:$E$10135,D642,sessions.csv!$N$2:$N$10135,"RELIABLE")</f>
        <v>18</v>
      </c>
      <c r="G642" s="3">
        <f>SUMIFS(sessions.csv!$H$2:$H$10135,sessions.csv!$A$2:$A$10135,A642,sessions.csv!$D$2:$D$10135,C642,sessions.csv!$E$2:$E$10135,D642)/60000</f>
        <v>686.81171666666671</v>
      </c>
      <c r="H642" s="3">
        <f>IF(E642=0,"",AVERAGEIFS(sessions.csv!$J$2:$J$10135,sessions.csv!$A$2:$A$10135,A642,sessions.csv!$D$2:$D$10135,C642,sessions.csv!$E$2:$E$10135,D642)/1000)</f>
        <v>10.228681818181817</v>
      </c>
      <c r="I642" s="3">
        <f>IF(F642=0,"",AVERAGEIFS(sessions.csv!$O$2:$O$10135,sessions.csv!$A$2:$A$10135,A642,sessions.csv!$D$2:$D$10135,C642,sessions.csv!$E$2:$E$10135,D642,sessions.csv!$N$2:$N$10135,"RELIABLE"))</f>
        <v>48.409444444444439</v>
      </c>
      <c r="J642" s="3">
        <f>IF(F642=0,"",AVERAGEIFS(sessions.csv!$L$2:$L$10135,sessions.csv!$A$2:$A$10135,A642,sessions.csv!$D$2:$D$10135,C642,sessions.csv!$E$2:$E$10135,D642,sessions.csv!$N$2:$N$10135,"RELIABLE"))</f>
        <v>70.24944444444445</v>
      </c>
    </row>
    <row r="643" spans="1:10" ht="16" customHeight="1" x14ac:dyDescent="0.2">
      <c r="A643" s="2" t="s">
        <v>70</v>
      </c>
      <c r="B643" s="2" t="str">
        <f>INDEX(study_periods.csv!$B$2:$B$51,MATCH(A643,study_periods.csv!$A$2:$A$51,0))</f>
        <v>CONTROL</v>
      </c>
      <c r="C643" s="2">
        <v>2</v>
      </c>
      <c r="D643" s="2">
        <v>5</v>
      </c>
      <c r="E643" s="2">
        <f>COUNTIFS(sessions.csv!$A$2:$A$10135,A643,sessions.csv!$D$2:$D$10135,C643,sessions.csv!$E$2:$E$10135,D643)</f>
        <v>23</v>
      </c>
      <c r="F643" s="2">
        <f>COUNTIFS(sessions.csv!$A$2:$A$10135,A643,sessions.csv!$D$2:$D$10135,C643,sessions.csv!$E$2:$E$10135,D643,sessions.csv!$N$2:$N$10135,"RELIABLE")</f>
        <v>19</v>
      </c>
      <c r="G643" s="3">
        <f>SUMIFS(sessions.csv!$H$2:$H$10135,sessions.csv!$A$2:$A$10135,A643,sessions.csv!$D$2:$D$10135,C643,sessions.csv!$E$2:$E$10135,D643)/60000</f>
        <v>751.26400000000001</v>
      </c>
      <c r="H643" s="3">
        <f>IF(E643=0,"",AVERAGEIFS(sessions.csv!$J$2:$J$10135,sessions.csv!$A$2:$A$10135,A643,sessions.csv!$D$2:$D$10135,C643,sessions.csv!$E$2:$E$10135,D643)/1000)</f>
        <v>10.594260869565218</v>
      </c>
      <c r="I643" s="3">
        <f>IF(F643=0,"",AVERAGEIFS(sessions.csv!$O$2:$O$10135,sessions.csv!$A$2:$A$10135,A643,sessions.csv!$D$2:$D$10135,C643,sessions.csv!$E$2:$E$10135,D643,sessions.csv!$N$2:$N$10135,"RELIABLE"))</f>
        <v>48.762631578947357</v>
      </c>
      <c r="J643" s="3">
        <f>IF(F643=0,"",AVERAGEIFS(sessions.csv!$L$2:$L$10135,sessions.csv!$A$2:$A$10135,A643,sessions.csv!$D$2:$D$10135,C643,sessions.csv!$E$2:$E$10135,D643,sessions.csv!$N$2:$N$10135,"RELIABLE"))</f>
        <v>70.976315789473688</v>
      </c>
    </row>
    <row r="644" spans="1:10" ht="16" customHeight="1" x14ac:dyDescent="0.2">
      <c r="A644" s="2" t="s">
        <v>70</v>
      </c>
      <c r="B644" s="2" t="str">
        <f>INDEX(study_periods.csv!$B$2:$B$51,MATCH(A644,study_periods.csv!$A$2:$A$51,0))</f>
        <v>CONTROL</v>
      </c>
      <c r="C644" s="2">
        <v>2</v>
      </c>
      <c r="D644" s="2">
        <v>6</v>
      </c>
      <c r="E644" s="2">
        <f>COUNTIFS(sessions.csv!$A$2:$A$10135,A644,sessions.csv!$D$2:$D$10135,C644,sessions.csv!$E$2:$E$10135,D644)</f>
        <v>28</v>
      </c>
      <c r="F644" s="2">
        <f>COUNTIFS(sessions.csv!$A$2:$A$10135,A644,sessions.csv!$D$2:$D$10135,C644,sessions.csv!$E$2:$E$10135,D644,sessions.csv!$N$2:$N$10135,"RELIABLE")</f>
        <v>22</v>
      </c>
      <c r="G644" s="3">
        <f>SUMIFS(sessions.csv!$H$2:$H$10135,sessions.csv!$A$2:$A$10135,A644,sessions.csv!$D$2:$D$10135,C644,sessions.csv!$E$2:$E$10135,D644)/60000</f>
        <v>1025.0674333333334</v>
      </c>
      <c r="H644" s="3">
        <f>IF(E644=0,"",AVERAGEIFS(sessions.csv!$J$2:$J$10135,sessions.csv!$A$2:$A$10135,A644,sessions.csv!$D$2:$D$10135,C644,sessions.csv!$E$2:$E$10135,D644)/1000)</f>
        <v>10.644857142857143</v>
      </c>
      <c r="I644" s="3">
        <f>IF(F644=0,"",AVERAGEIFS(sessions.csv!$O$2:$O$10135,sessions.csv!$A$2:$A$10135,A644,sessions.csv!$D$2:$D$10135,C644,sessions.csv!$E$2:$E$10135,D644,sessions.csv!$N$2:$N$10135,"RELIABLE"))</f>
        <v>49.019545454545458</v>
      </c>
      <c r="J644" s="3">
        <f>IF(F644=0,"",AVERAGEIFS(sessions.csv!$L$2:$L$10135,sessions.csv!$A$2:$A$10135,A644,sessions.csv!$D$2:$D$10135,C644,sessions.csv!$E$2:$E$10135,D644,sessions.csv!$N$2:$N$10135,"RELIABLE"))</f>
        <v>74.002727272727256</v>
      </c>
    </row>
    <row r="645" spans="1:10" ht="16" customHeight="1" x14ac:dyDescent="0.2">
      <c r="A645" s="2" t="s">
        <v>70</v>
      </c>
      <c r="B645" s="2" t="str">
        <f>INDEX(study_periods.csv!$B$2:$B$51,MATCH(A645,study_periods.csv!$A$2:$A$51,0))</f>
        <v>CONTROL</v>
      </c>
      <c r="C645" s="2">
        <v>2</v>
      </c>
      <c r="D645" s="2">
        <v>7</v>
      </c>
      <c r="E645" s="2">
        <f>COUNTIFS(sessions.csv!$A$2:$A$10135,A645,sessions.csv!$D$2:$D$10135,C645,sessions.csv!$E$2:$E$10135,D645)</f>
        <v>29</v>
      </c>
      <c r="F645" s="2">
        <f>COUNTIFS(sessions.csv!$A$2:$A$10135,A645,sessions.csv!$D$2:$D$10135,C645,sessions.csv!$E$2:$E$10135,D645,sessions.csv!$N$2:$N$10135,"RELIABLE")</f>
        <v>24</v>
      </c>
      <c r="G645" s="3">
        <f>SUMIFS(sessions.csv!$H$2:$H$10135,sessions.csv!$A$2:$A$10135,A645,sessions.csv!$D$2:$D$10135,C645,sessions.csv!$E$2:$E$10135,D645)/60000</f>
        <v>977.56296666666663</v>
      </c>
      <c r="H645" s="3">
        <f>IF(E645=0,"",AVERAGEIFS(sessions.csv!$J$2:$J$10135,sessions.csv!$A$2:$A$10135,A645,sessions.csv!$D$2:$D$10135,C645,sessions.csv!$E$2:$E$10135,D645)/1000)</f>
        <v>10.332896551724138</v>
      </c>
      <c r="I645" s="3">
        <f>IF(F645=0,"",AVERAGEIFS(sessions.csv!$O$2:$O$10135,sessions.csv!$A$2:$A$10135,A645,sessions.csv!$D$2:$D$10135,C645,sessions.csv!$E$2:$E$10135,D645,sessions.csv!$N$2:$N$10135,"RELIABLE"))</f>
        <v>48.710000000000008</v>
      </c>
      <c r="J645" s="3">
        <f>IF(F645=0,"",AVERAGEIFS(sessions.csv!$L$2:$L$10135,sessions.csv!$A$2:$A$10135,A645,sessions.csv!$D$2:$D$10135,C645,sessions.csv!$E$2:$E$10135,D645,sessions.csv!$N$2:$N$10135,"RELIABLE"))</f>
        <v>71.510000000000005</v>
      </c>
    </row>
    <row r="646" spans="1:10" ht="32" customHeight="1" x14ac:dyDescent="0.2">
      <c r="A646" s="2" t="s">
        <v>71</v>
      </c>
      <c r="B646" s="2" t="str">
        <f>INDEX(study_periods.csv!$B$2:$B$51,MATCH(A646,study_periods.csv!$A$2:$A$51,0))</f>
        <v>INTERVENTION</v>
      </c>
      <c r="C646" s="2">
        <v>1</v>
      </c>
      <c r="D646" s="2">
        <v>1</v>
      </c>
      <c r="E646" s="2">
        <f>COUNTIFS(sessions.csv!$A$2:$A$10135,A646,sessions.csv!$D$2:$D$10135,C646,sessions.csv!$E$2:$E$10135,D646)</f>
        <v>24</v>
      </c>
      <c r="F646" s="2">
        <f>COUNTIFS(sessions.csv!$A$2:$A$10135,A646,sessions.csv!$D$2:$D$10135,C646,sessions.csv!$E$2:$E$10135,D646,sessions.csv!$N$2:$N$10135,"RELIABLE")</f>
        <v>22</v>
      </c>
      <c r="G646" s="3">
        <f>SUMIFS(sessions.csv!$H$2:$H$10135,sessions.csv!$A$2:$A$10135,A646,sessions.csv!$D$2:$D$10135,C646,sessions.csv!$E$2:$E$10135,D646)/60000</f>
        <v>779.57796666666661</v>
      </c>
      <c r="H646" s="3">
        <f>IF(E646=0,"",AVERAGEIFS(sessions.csv!$J$2:$J$10135,sessions.csv!$A$2:$A$10135,A646,sessions.csv!$D$2:$D$10135,C646,sessions.csv!$E$2:$E$10135,D646)/1000)</f>
        <v>10.41025</v>
      </c>
      <c r="I646" s="3">
        <f>IF(F646=0,"",AVERAGEIFS(sessions.csv!$O$2:$O$10135,sessions.csv!$A$2:$A$10135,A646,sessions.csv!$D$2:$D$10135,C646,sessions.csv!$E$2:$E$10135,D646,sessions.csv!$N$2:$N$10135,"RELIABLE"))</f>
        <v>47.420454545454554</v>
      </c>
      <c r="J646" s="3">
        <f>IF(F646=0,"",AVERAGEIFS(sessions.csv!$L$2:$L$10135,sessions.csv!$A$2:$A$10135,A646,sessions.csv!$D$2:$D$10135,C646,sessions.csv!$E$2:$E$10135,D646,sessions.csv!$N$2:$N$10135,"RELIABLE"))</f>
        <v>70.09636363636362</v>
      </c>
    </row>
    <row r="647" spans="1:10" ht="32" customHeight="1" x14ac:dyDescent="0.2">
      <c r="A647" s="2" t="s">
        <v>71</v>
      </c>
      <c r="B647" s="2" t="str">
        <f>INDEX(study_periods.csv!$B$2:$B$51,MATCH(A647,study_periods.csv!$A$2:$A$51,0))</f>
        <v>INTERVENTION</v>
      </c>
      <c r="C647" s="2">
        <v>1</v>
      </c>
      <c r="D647" s="2">
        <v>2</v>
      </c>
      <c r="E647" s="2">
        <f>COUNTIFS(sessions.csv!$A$2:$A$10135,A647,sessions.csv!$D$2:$D$10135,C647,sessions.csv!$E$2:$E$10135,D647)</f>
        <v>25</v>
      </c>
      <c r="F647" s="2">
        <f>COUNTIFS(sessions.csv!$A$2:$A$10135,A647,sessions.csv!$D$2:$D$10135,C647,sessions.csv!$E$2:$E$10135,D647,sessions.csv!$N$2:$N$10135,"RELIABLE")</f>
        <v>24</v>
      </c>
      <c r="G647" s="3">
        <f>SUMIFS(sessions.csv!$H$2:$H$10135,sessions.csv!$A$2:$A$10135,A647,sessions.csv!$D$2:$D$10135,C647,sessions.csv!$E$2:$E$10135,D647)/60000</f>
        <v>853.92915000000005</v>
      </c>
      <c r="H647" s="3">
        <f>IF(E647=0,"",AVERAGEIFS(sessions.csv!$J$2:$J$10135,sessions.csv!$A$2:$A$10135,A647,sessions.csv!$D$2:$D$10135,C647,sessions.csv!$E$2:$E$10135,D647)/1000)</f>
        <v>10.8552</v>
      </c>
      <c r="I647" s="3">
        <f>IF(F647=0,"",AVERAGEIFS(sessions.csv!$O$2:$O$10135,sessions.csv!$A$2:$A$10135,A647,sessions.csv!$D$2:$D$10135,C647,sessions.csv!$E$2:$E$10135,D647,sessions.csv!$N$2:$N$10135,"RELIABLE"))</f>
        <v>50.630833333333349</v>
      </c>
      <c r="J647" s="3">
        <f>IF(F647=0,"",AVERAGEIFS(sessions.csv!$L$2:$L$10135,sessions.csv!$A$2:$A$10135,A647,sessions.csv!$D$2:$D$10135,C647,sessions.csv!$E$2:$E$10135,D647,sessions.csv!$N$2:$N$10135,"RELIABLE"))</f>
        <v>73.453750000000014</v>
      </c>
    </row>
    <row r="648" spans="1:10" ht="32" customHeight="1" x14ac:dyDescent="0.2">
      <c r="A648" s="2" t="s">
        <v>71</v>
      </c>
      <c r="B648" s="2" t="str">
        <f>INDEX(study_periods.csv!$B$2:$B$51,MATCH(A648,study_periods.csv!$A$2:$A$51,0))</f>
        <v>INTERVENTION</v>
      </c>
      <c r="C648" s="2">
        <v>1</v>
      </c>
      <c r="D648" s="2">
        <v>3</v>
      </c>
      <c r="E648" s="2">
        <f>COUNTIFS(sessions.csv!$A$2:$A$10135,A648,sessions.csv!$D$2:$D$10135,C648,sessions.csv!$E$2:$E$10135,D648)</f>
        <v>26</v>
      </c>
      <c r="F648" s="2">
        <f>COUNTIFS(sessions.csv!$A$2:$A$10135,A648,sessions.csv!$D$2:$D$10135,C648,sessions.csv!$E$2:$E$10135,D648,sessions.csv!$N$2:$N$10135,"RELIABLE")</f>
        <v>23</v>
      </c>
      <c r="G648" s="3">
        <f>SUMIFS(sessions.csv!$H$2:$H$10135,sessions.csv!$A$2:$A$10135,A648,sessions.csv!$D$2:$D$10135,C648,sessions.csv!$E$2:$E$10135,D648)/60000</f>
        <v>817.36898333333329</v>
      </c>
      <c r="H648" s="3">
        <f>IF(E648=0,"",AVERAGEIFS(sessions.csv!$J$2:$J$10135,sessions.csv!$A$2:$A$10135,A648,sessions.csv!$D$2:$D$10135,C648,sessions.csv!$E$2:$E$10135,D648)/1000)</f>
        <v>10.182038461538461</v>
      </c>
      <c r="I648" s="3">
        <f>IF(F648=0,"",AVERAGEIFS(sessions.csv!$O$2:$O$10135,sessions.csv!$A$2:$A$10135,A648,sessions.csv!$D$2:$D$10135,C648,sessions.csv!$E$2:$E$10135,D648,sessions.csv!$N$2:$N$10135,"RELIABLE"))</f>
        <v>47.721304347826084</v>
      </c>
      <c r="J648" s="3">
        <f>IF(F648=0,"",AVERAGEIFS(sessions.csv!$L$2:$L$10135,sessions.csv!$A$2:$A$10135,A648,sessions.csv!$D$2:$D$10135,C648,sessions.csv!$E$2:$E$10135,D648,sessions.csv!$N$2:$N$10135,"RELIABLE"))</f>
        <v>69.224782608695648</v>
      </c>
    </row>
    <row r="649" spans="1:10" ht="32" customHeight="1" x14ac:dyDescent="0.2">
      <c r="A649" s="2" t="s">
        <v>71</v>
      </c>
      <c r="B649" s="2" t="str">
        <f>INDEX(study_periods.csv!$B$2:$B$51,MATCH(A649,study_periods.csv!$A$2:$A$51,0))</f>
        <v>INTERVENTION</v>
      </c>
      <c r="C649" s="2">
        <v>1</v>
      </c>
      <c r="D649" s="2">
        <v>4</v>
      </c>
      <c r="E649" s="2">
        <f>COUNTIFS(sessions.csv!$A$2:$A$10135,A649,sessions.csv!$D$2:$D$10135,C649,sessions.csv!$E$2:$E$10135,D649)</f>
        <v>23</v>
      </c>
      <c r="F649" s="2">
        <f>COUNTIFS(sessions.csv!$A$2:$A$10135,A649,sessions.csv!$D$2:$D$10135,C649,sessions.csv!$E$2:$E$10135,D649,sessions.csv!$N$2:$N$10135,"RELIABLE")</f>
        <v>20</v>
      </c>
      <c r="G649" s="3">
        <f>SUMIFS(sessions.csv!$H$2:$H$10135,sessions.csv!$A$2:$A$10135,A649,sessions.csv!$D$2:$D$10135,C649,sessions.csv!$E$2:$E$10135,D649)/60000</f>
        <v>736.95146666666665</v>
      </c>
      <c r="H649" s="3">
        <f>IF(E649=0,"",AVERAGEIFS(sessions.csv!$J$2:$J$10135,sessions.csv!$A$2:$A$10135,A649,sessions.csv!$D$2:$D$10135,C649,sessions.csv!$E$2:$E$10135,D649)/1000)</f>
        <v>10.222869565217392</v>
      </c>
      <c r="I649" s="3">
        <f>IF(F649=0,"",AVERAGEIFS(sessions.csv!$O$2:$O$10135,sessions.csv!$A$2:$A$10135,A649,sessions.csv!$D$2:$D$10135,C649,sessions.csv!$E$2:$E$10135,D649,sessions.csv!$N$2:$N$10135,"RELIABLE"))</f>
        <v>46.955500000000008</v>
      </c>
      <c r="J649" s="3">
        <f>IF(F649=0,"",AVERAGEIFS(sessions.csv!$L$2:$L$10135,sessions.csv!$A$2:$A$10135,A649,sessions.csv!$D$2:$D$10135,C649,sessions.csv!$E$2:$E$10135,D649,sessions.csv!$N$2:$N$10135,"RELIABLE"))</f>
        <v>69.873500000000007</v>
      </c>
    </row>
    <row r="650" spans="1:10" ht="32" customHeight="1" x14ac:dyDescent="0.2">
      <c r="A650" s="2" t="s">
        <v>71</v>
      </c>
      <c r="B650" s="2" t="str">
        <f>INDEX(study_periods.csv!$B$2:$B$51,MATCH(A650,study_periods.csv!$A$2:$A$51,0))</f>
        <v>INTERVENTION</v>
      </c>
      <c r="C650" s="2">
        <v>1</v>
      </c>
      <c r="D650" s="2">
        <v>5</v>
      </c>
      <c r="E650" s="2">
        <f>COUNTIFS(sessions.csv!$A$2:$A$10135,A650,sessions.csv!$D$2:$D$10135,C650,sessions.csv!$E$2:$E$10135,D650)</f>
        <v>24</v>
      </c>
      <c r="F650" s="2">
        <f>COUNTIFS(sessions.csv!$A$2:$A$10135,A650,sessions.csv!$D$2:$D$10135,C650,sessions.csv!$E$2:$E$10135,D650,sessions.csv!$N$2:$N$10135,"RELIABLE")</f>
        <v>16</v>
      </c>
      <c r="G650" s="3">
        <f>SUMIFS(sessions.csv!$H$2:$H$10135,sessions.csv!$A$2:$A$10135,A650,sessions.csv!$D$2:$D$10135,C650,sessions.csv!$E$2:$E$10135,D650)/60000</f>
        <v>770.64943333333338</v>
      </c>
      <c r="H650" s="3">
        <f>IF(E650=0,"",AVERAGEIFS(sessions.csv!$J$2:$J$10135,sessions.csv!$A$2:$A$10135,A650,sessions.csv!$D$2:$D$10135,C650,sessions.csv!$E$2:$E$10135,D650)/1000)</f>
        <v>10.613041666666666</v>
      </c>
      <c r="I650" s="3">
        <f>IF(F650=0,"",AVERAGEIFS(sessions.csv!$O$2:$O$10135,sessions.csv!$A$2:$A$10135,A650,sessions.csv!$D$2:$D$10135,C650,sessions.csv!$E$2:$E$10135,D650,sessions.csv!$N$2:$N$10135,"RELIABLE"))</f>
        <v>49.796875</v>
      </c>
      <c r="J650" s="3">
        <f>IF(F650=0,"",AVERAGEIFS(sessions.csv!$L$2:$L$10135,sessions.csv!$A$2:$A$10135,A650,sessions.csv!$D$2:$D$10135,C650,sessions.csv!$E$2:$E$10135,D650,sessions.csv!$N$2:$N$10135,"RELIABLE"))</f>
        <v>71.681249999999991</v>
      </c>
    </row>
    <row r="651" spans="1:10" ht="32" customHeight="1" x14ac:dyDescent="0.2">
      <c r="A651" s="2" t="s">
        <v>71</v>
      </c>
      <c r="B651" s="2" t="str">
        <f>INDEX(study_periods.csv!$B$2:$B$51,MATCH(A651,study_periods.csv!$A$2:$A$51,0))</f>
        <v>INTERVENTION</v>
      </c>
      <c r="C651" s="2">
        <v>1</v>
      </c>
      <c r="D651" s="2">
        <v>6</v>
      </c>
      <c r="E651" s="2">
        <f>COUNTIFS(sessions.csv!$A$2:$A$10135,A651,sessions.csv!$D$2:$D$10135,C651,sessions.csv!$E$2:$E$10135,D651)</f>
        <v>29</v>
      </c>
      <c r="F651" s="2">
        <f>COUNTIFS(sessions.csv!$A$2:$A$10135,A651,sessions.csv!$D$2:$D$10135,C651,sessions.csv!$E$2:$E$10135,D651,sessions.csv!$N$2:$N$10135,"RELIABLE")</f>
        <v>24</v>
      </c>
      <c r="G651" s="3">
        <f>SUMIFS(sessions.csv!$H$2:$H$10135,sessions.csv!$A$2:$A$10135,A651,sessions.csv!$D$2:$D$10135,C651,sessions.csv!$E$2:$E$10135,D651)/60000</f>
        <v>1032.5835833333333</v>
      </c>
      <c r="H651" s="3">
        <f>IF(E651=0,"",AVERAGEIFS(sessions.csv!$J$2:$J$10135,sessions.csv!$A$2:$A$10135,A651,sessions.csv!$D$2:$D$10135,C651,sessions.csv!$E$2:$E$10135,D651)/1000)</f>
        <v>10.35855172413793</v>
      </c>
      <c r="I651" s="3">
        <f>IF(F651=0,"",AVERAGEIFS(sessions.csv!$O$2:$O$10135,sessions.csv!$A$2:$A$10135,A651,sessions.csv!$D$2:$D$10135,C651,sessions.csv!$E$2:$E$10135,D651,sessions.csv!$N$2:$N$10135,"RELIABLE"))</f>
        <v>48.131666666666661</v>
      </c>
      <c r="J651" s="3">
        <f>IF(F651=0,"",AVERAGEIFS(sessions.csv!$L$2:$L$10135,sessions.csv!$A$2:$A$10135,A651,sessions.csv!$D$2:$D$10135,C651,sessions.csv!$E$2:$E$10135,D651,sessions.csv!$N$2:$N$10135,"RELIABLE"))</f>
        <v>72.779583333333335</v>
      </c>
    </row>
    <row r="652" spans="1:10" ht="32" customHeight="1" x14ac:dyDescent="0.2">
      <c r="A652" s="2" t="s">
        <v>71</v>
      </c>
      <c r="B652" s="2" t="str">
        <f>INDEX(study_periods.csv!$B$2:$B$51,MATCH(A652,study_periods.csv!$A$2:$A$51,0))</f>
        <v>INTERVENTION</v>
      </c>
      <c r="C652" s="2">
        <v>1</v>
      </c>
      <c r="D652" s="2">
        <v>7</v>
      </c>
      <c r="E652" s="2">
        <f>COUNTIFS(sessions.csv!$A$2:$A$10135,A652,sessions.csv!$D$2:$D$10135,C652,sessions.csv!$E$2:$E$10135,D652)</f>
        <v>30</v>
      </c>
      <c r="F652" s="2">
        <f>COUNTIFS(sessions.csv!$A$2:$A$10135,A652,sessions.csv!$D$2:$D$10135,C652,sessions.csv!$E$2:$E$10135,D652,sessions.csv!$N$2:$N$10135,"RELIABLE")</f>
        <v>30</v>
      </c>
      <c r="G652" s="3">
        <f>SUMIFS(sessions.csv!$H$2:$H$10135,sessions.csv!$A$2:$A$10135,A652,sessions.csv!$D$2:$D$10135,C652,sessions.csv!$E$2:$E$10135,D652)/60000</f>
        <v>1077.0889</v>
      </c>
      <c r="H652" s="3">
        <f>IF(E652=0,"",AVERAGEIFS(sessions.csv!$J$2:$J$10135,sessions.csv!$A$2:$A$10135,A652,sessions.csv!$D$2:$D$10135,C652,sessions.csv!$E$2:$E$10135,D652)/1000)</f>
        <v>10.513766666666667</v>
      </c>
      <c r="I652" s="3">
        <f>IF(F652=0,"",AVERAGEIFS(sessions.csv!$O$2:$O$10135,sessions.csv!$A$2:$A$10135,A652,sessions.csv!$D$2:$D$10135,C652,sessions.csv!$E$2:$E$10135,D652,sessions.csv!$N$2:$N$10135,"RELIABLE"))</f>
        <v>49.390333333333338</v>
      </c>
      <c r="J652" s="3">
        <f>IF(F652=0,"",AVERAGEIFS(sessions.csv!$L$2:$L$10135,sessions.csv!$A$2:$A$10135,A652,sessions.csv!$D$2:$D$10135,C652,sessions.csv!$E$2:$E$10135,D652,sessions.csv!$N$2:$N$10135,"RELIABLE"))</f>
        <v>73.614000000000019</v>
      </c>
    </row>
    <row r="653" spans="1:10" ht="32" customHeight="1" x14ac:dyDescent="0.2">
      <c r="A653" s="2" t="s">
        <v>71</v>
      </c>
      <c r="B653" s="2" t="str">
        <f>INDEX(study_periods.csv!$B$2:$B$51,MATCH(A653,study_periods.csv!$A$2:$A$51,0))</f>
        <v>INTERVENTION</v>
      </c>
      <c r="C653" s="2">
        <v>2</v>
      </c>
      <c r="D653" s="2">
        <v>1</v>
      </c>
      <c r="E653" s="2">
        <f>COUNTIFS(sessions.csv!$A$2:$A$10135,A653,sessions.csv!$D$2:$D$10135,C653,sessions.csv!$E$2:$E$10135,D653)</f>
        <v>21</v>
      </c>
      <c r="F653" s="2">
        <f>COUNTIFS(sessions.csv!$A$2:$A$10135,A653,sessions.csv!$D$2:$D$10135,C653,sessions.csv!$E$2:$E$10135,D653,sessions.csv!$N$2:$N$10135,"RELIABLE")</f>
        <v>18</v>
      </c>
      <c r="G653" s="3">
        <f>SUMIFS(sessions.csv!$H$2:$H$10135,sessions.csv!$A$2:$A$10135,A653,sessions.csv!$D$2:$D$10135,C653,sessions.csv!$E$2:$E$10135,D653)/60000</f>
        <v>574.33879999999999</v>
      </c>
      <c r="H653" s="3">
        <f>IF(E653=0,"",AVERAGEIFS(sessions.csv!$J$2:$J$10135,sessions.csv!$A$2:$A$10135,A653,sessions.csv!$D$2:$D$10135,C653,sessions.csv!$E$2:$E$10135,D653)/1000)</f>
        <v>9.7307142857142868</v>
      </c>
      <c r="I653" s="3">
        <f>IF(F653=0,"",AVERAGEIFS(sessions.csv!$O$2:$O$10135,sessions.csv!$A$2:$A$10135,A653,sessions.csv!$D$2:$D$10135,C653,sessions.csv!$E$2:$E$10135,D653,sessions.csv!$N$2:$N$10135,"RELIABLE"))</f>
        <v>43.806111111111115</v>
      </c>
      <c r="J653" s="3">
        <f>IF(F653=0,"",AVERAGEIFS(sessions.csv!$L$2:$L$10135,sessions.csv!$A$2:$A$10135,A653,sessions.csv!$D$2:$D$10135,C653,sessions.csv!$E$2:$E$10135,D653,sessions.csv!$N$2:$N$10135,"RELIABLE"))</f>
        <v>64.470555555555563</v>
      </c>
    </row>
    <row r="654" spans="1:10" ht="32" customHeight="1" x14ac:dyDescent="0.2">
      <c r="A654" s="2" t="s">
        <v>71</v>
      </c>
      <c r="B654" s="2" t="str">
        <f>INDEX(study_periods.csv!$B$2:$B$51,MATCH(A654,study_periods.csv!$A$2:$A$51,0))</f>
        <v>INTERVENTION</v>
      </c>
      <c r="C654" s="2">
        <v>2</v>
      </c>
      <c r="D654" s="2">
        <v>2</v>
      </c>
      <c r="E654" s="2">
        <f>COUNTIFS(sessions.csv!$A$2:$A$10135,A654,sessions.csv!$D$2:$D$10135,C654,sessions.csv!$E$2:$E$10135,D654)</f>
        <v>22</v>
      </c>
      <c r="F654" s="2">
        <f>COUNTIFS(sessions.csv!$A$2:$A$10135,A654,sessions.csv!$D$2:$D$10135,C654,sessions.csv!$E$2:$E$10135,D654,sessions.csv!$N$2:$N$10135,"RELIABLE")</f>
        <v>21</v>
      </c>
      <c r="G654" s="3">
        <f>SUMIFS(sessions.csv!$H$2:$H$10135,sessions.csv!$A$2:$A$10135,A654,sessions.csv!$D$2:$D$10135,C654,sessions.csv!$E$2:$E$10135,D654)/60000</f>
        <v>600.67641666666668</v>
      </c>
      <c r="H654" s="3">
        <f>IF(E654=0,"",AVERAGEIFS(sessions.csv!$J$2:$J$10135,sessions.csv!$A$2:$A$10135,A654,sessions.csv!$D$2:$D$10135,C654,sessions.csv!$E$2:$E$10135,D654)/1000)</f>
        <v>9.9751818181818184</v>
      </c>
      <c r="I654" s="3">
        <f>IF(F654=0,"",AVERAGEIFS(sessions.csv!$O$2:$O$10135,sessions.csv!$A$2:$A$10135,A654,sessions.csv!$D$2:$D$10135,C654,sessions.csv!$E$2:$E$10135,D654,sessions.csv!$N$2:$N$10135,"RELIABLE"))</f>
        <v>44.397619047619045</v>
      </c>
      <c r="J654" s="3">
        <f>IF(F654=0,"",AVERAGEIFS(sessions.csv!$L$2:$L$10135,sessions.csv!$A$2:$A$10135,A654,sessions.csv!$D$2:$D$10135,C654,sessions.csv!$E$2:$E$10135,D654,sessions.csv!$N$2:$N$10135,"RELIABLE"))</f>
        <v>65.351428571428571</v>
      </c>
    </row>
    <row r="655" spans="1:10" ht="32" customHeight="1" x14ac:dyDescent="0.2">
      <c r="A655" s="2" t="s">
        <v>71</v>
      </c>
      <c r="B655" s="2" t="str">
        <f>INDEX(study_periods.csv!$B$2:$B$51,MATCH(A655,study_periods.csv!$A$2:$A$51,0))</f>
        <v>INTERVENTION</v>
      </c>
      <c r="C655" s="2">
        <v>2</v>
      </c>
      <c r="D655" s="2">
        <v>3</v>
      </c>
      <c r="E655" s="2">
        <f>COUNTIFS(sessions.csv!$A$2:$A$10135,A655,sessions.csv!$D$2:$D$10135,C655,sessions.csv!$E$2:$E$10135,D655)</f>
        <v>23</v>
      </c>
      <c r="F655" s="2">
        <f>COUNTIFS(sessions.csv!$A$2:$A$10135,A655,sessions.csv!$D$2:$D$10135,C655,sessions.csv!$E$2:$E$10135,D655,sessions.csv!$N$2:$N$10135,"RELIABLE")</f>
        <v>21</v>
      </c>
      <c r="G655" s="3">
        <f>SUMIFS(sessions.csv!$H$2:$H$10135,sessions.csv!$A$2:$A$10135,A655,sessions.csv!$D$2:$D$10135,C655,sessions.csv!$E$2:$E$10135,D655)/60000</f>
        <v>582.69803333333334</v>
      </c>
      <c r="H655" s="3">
        <f>IF(E655=0,"",AVERAGEIFS(sessions.csv!$J$2:$J$10135,sessions.csv!$A$2:$A$10135,A655,sessions.csv!$D$2:$D$10135,C655,sessions.csv!$E$2:$E$10135,D655)/1000)</f>
        <v>9.3122173913043476</v>
      </c>
      <c r="I655" s="3">
        <f>IF(F655=0,"",AVERAGEIFS(sessions.csv!$O$2:$O$10135,sessions.csv!$A$2:$A$10135,A655,sessions.csv!$D$2:$D$10135,C655,sessions.csv!$E$2:$E$10135,D655,sessions.csv!$N$2:$N$10135,"RELIABLE"))</f>
        <v>42.900952380952376</v>
      </c>
      <c r="J655" s="3">
        <f>IF(F655=0,"",AVERAGEIFS(sessions.csv!$L$2:$L$10135,sessions.csv!$A$2:$A$10135,A655,sessions.csv!$D$2:$D$10135,C655,sessions.csv!$E$2:$E$10135,D655,sessions.csv!$N$2:$N$10135,"RELIABLE"))</f>
        <v>62.498095238095239</v>
      </c>
    </row>
    <row r="656" spans="1:10" ht="32" customHeight="1" x14ac:dyDescent="0.2">
      <c r="A656" s="2" t="s">
        <v>71</v>
      </c>
      <c r="B656" s="2" t="str">
        <f>INDEX(study_periods.csv!$B$2:$B$51,MATCH(A656,study_periods.csv!$A$2:$A$51,0))</f>
        <v>INTERVENTION</v>
      </c>
      <c r="C656" s="2">
        <v>2</v>
      </c>
      <c r="D656" s="2">
        <v>4</v>
      </c>
      <c r="E656" s="2">
        <f>COUNTIFS(sessions.csv!$A$2:$A$10135,A656,sessions.csv!$D$2:$D$10135,C656,sessions.csv!$E$2:$E$10135,D656)</f>
        <v>20</v>
      </c>
      <c r="F656" s="2">
        <f>COUNTIFS(sessions.csv!$A$2:$A$10135,A656,sessions.csv!$D$2:$D$10135,C656,sessions.csv!$E$2:$E$10135,D656,sessions.csv!$N$2:$N$10135,"RELIABLE")</f>
        <v>14</v>
      </c>
      <c r="G656" s="3">
        <f>SUMIFS(sessions.csv!$H$2:$H$10135,sessions.csv!$A$2:$A$10135,A656,sessions.csv!$D$2:$D$10135,C656,sessions.csv!$E$2:$E$10135,D656)/60000</f>
        <v>576.67083333333335</v>
      </c>
      <c r="H656" s="3">
        <f>IF(E656=0,"",AVERAGEIFS(sessions.csv!$J$2:$J$10135,sessions.csv!$A$2:$A$10135,A656,sessions.csv!$D$2:$D$10135,C656,sessions.csv!$E$2:$E$10135,D656)/1000)</f>
        <v>9.8832999999999984</v>
      </c>
      <c r="I656" s="3">
        <f>IF(F656=0,"",AVERAGEIFS(sessions.csv!$O$2:$O$10135,sessions.csv!$A$2:$A$10135,A656,sessions.csv!$D$2:$D$10135,C656,sessions.csv!$E$2:$E$10135,D656,sessions.csv!$N$2:$N$10135,"RELIABLE"))</f>
        <v>46.421428571428571</v>
      </c>
      <c r="J656" s="3">
        <f>IF(F656=0,"",AVERAGEIFS(sessions.csv!$L$2:$L$10135,sessions.csv!$A$2:$A$10135,A656,sessions.csv!$D$2:$D$10135,C656,sessions.csv!$E$2:$E$10135,D656,sessions.csv!$N$2:$N$10135,"RELIABLE"))</f>
        <v>67.137142857142848</v>
      </c>
    </row>
    <row r="657" spans="1:10" ht="32" customHeight="1" x14ac:dyDescent="0.2">
      <c r="A657" s="2" t="s">
        <v>71</v>
      </c>
      <c r="B657" s="2" t="str">
        <f>INDEX(study_periods.csv!$B$2:$B$51,MATCH(A657,study_periods.csv!$A$2:$A$51,0))</f>
        <v>INTERVENTION</v>
      </c>
      <c r="C657" s="2">
        <v>2</v>
      </c>
      <c r="D657" s="2">
        <v>5</v>
      </c>
      <c r="E657" s="2">
        <f>COUNTIFS(sessions.csv!$A$2:$A$10135,A657,sessions.csv!$D$2:$D$10135,C657,sessions.csv!$E$2:$E$10135,D657)</f>
        <v>21</v>
      </c>
      <c r="F657" s="2">
        <f>COUNTIFS(sessions.csv!$A$2:$A$10135,A657,sessions.csv!$D$2:$D$10135,C657,sessions.csv!$E$2:$E$10135,D657,sessions.csv!$N$2:$N$10135,"RELIABLE")</f>
        <v>21</v>
      </c>
      <c r="G657" s="3">
        <f>SUMIFS(sessions.csv!$H$2:$H$10135,sessions.csv!$A$2:$A$10135,A657,sessions.csv!$D$2:$D$10135,C657,sessions.csv!$E$2:$E$10135,D657)/60000</f>
        <v>555.12860000000001</v>
      </c>
      <c r="H657" s="3">
        <f>IF(E657=0,"",AVERAGEIFS(sessions.csv!$J$2:$J$10135,sessions.csv!$A$2:$A$10135,A657,sessions.csv!$D$2:$D$10135,C657,sessions.csv!$E$2:$E$10135,D657)/1000)</f>
        <v>9.6687142857142856</v>
      </c>
      <c r="I657" s="3">
        <f>IF(F657=0,"",AVERAGEIFS(sessions.csv!$O$2:$O$10135,sessions.csv!$A$2:$A$10135,A657,sessions.csv!$D$2:$D$10135,C657,sessions.csv!$E$2:$E$10135,D657,sessions.csv!$N$2:$N$10135,"RELIABLE"))</f>
        <v>43.680000000000007</v>
      </c>
      <c r="J657" s="3">
        <f>IF(F657=0,"",AVERAGEIFS(sessions.csv!$L$2:$L$10135,sessions.csv!$A$2:$A$10135,A657,sessions.csv!$D$2:$D$10135,C657,sessions.csv!$E$2:$E$10135,D657,sessions.csv!$N$2:$N$10135,"RELIABLE"))</f>
        <v>64.082857142857137</v>
      </c>
    </row>
    <row r="658" spans="1:10" ht="32" customHeight="1" x14ac:dyDescent="0.2">
      <c r="A658" s="2" t="s">
        <v>71</v>
      </c>
      <c r="B658" s="2" t="str">
        <f>INDEX(study_periods.csv!$B$2:$B$51,MATCH(A658,study_periods.csv!$A$2:$A$51,0))</f>
        <v>INTERVENTION</v>
      </c>
      <c r="C658" s="2">
        <v>2</v>
      </c>
      <c r="D658" s="2">
        <v>6</v>
      </c>
      <c r="E658" s="2">
        <f>COUNTIFS(sessions.csv!$A$2:$A$10135,A658,sessions.csv!$D$2:$D$10135,C658,sessions.csv!$E$2:$E$10135,D658)</f>
        <v>26</v>
      </c>
      <c r="F658" s="2">
        <f>COUNTIFS(sessions.csv!$A$2:$A$10135,A658,sessions.csv!$D$2:$D$10135,C658,sessions.csv!$E$2:$E$10135,D658,sessions.csv!$N$2:$N$10135,"RELIABLE")</f>
        <v>26</v>
      </c>
      <c r="G658" s="3">
        <f>SUMIFS(sessions.csv!$H$2:$H$10135,sessions.csv!$A$2:$A$10135,A658,sessions.csv!$D$2:$D$10135,C658,sessions.csv!$E$2:$E$10135,D658)/60000</f>
        <v>807.44801666666672</v>
      </c>
      <c r="H658" s="3">
        <f>IF(E658=0,"",AVERAGEIFS(sessions.csv!$J$2:$J$10135,sessions.csv!$A$2:$A$10135,A658,sessions.csv!$D$2:$D$10135,C658,sessions.csv!$E$2:$E$10135,D658)/1000)</f>
        <v>9.7196538461538449</v>
      </c>
      <c r="I658" s="3">
        <f>IF(F658=0,"",AVERAGEIFS(sessions.csv!$O$2:$O$10135,sessions.csv!$A$2:$A$10135,A658,sessions.csv!$D$2:$D$10135,C658,sessions.csv!$E$2:$E$10135,D658,sessions.csv!$N$2:$N$10135,"RELIABLE"))</f>
        <v>44.076153846153836</v>
      </c>
      <c r="J658" s="3">
        <f>IF(F658=0,"",AVERAGEIFS(sessions.csv!$L$2:$L$10135,sessions.csv!$A$2:$A$10135,A658,sessions.csv!$D$2:$D$10135,C658,sessions.csv!$E$2:$E$10135,D658,sessions.csv!$N$2:$N$10135,"RELIABLE"))</f>
        <v>67.316923076923075</v>
      </c>
    </row>
    <row r="659" spans="1:10" ht="32" customHeight="1" x14ac:dyDescent="0.2">
      <c r="A659" s="2" t="s">
        <v>71</v>
      </c>
      <c r="B659" s="2" t="str">
        <f>INDEX(study_periods.csv!$B$2:$B$51,MATCH(A659,study_periods.csv!$A$2:$A$51,0))</f>
        <v>INTERVENTION</v>
      </c>
      <c r="C659" s="2">
        <v>2</v>
      </c>
      <c r="D659" s="2">
        <v>7</v>
      </c>
      <c r="E659" s="2">
        <f>COUNTIFS(sessions.csv!$A$2:$A$10135,A659,sessions.csv!$D$2:$D$10135,C659,sessions.csv!$E$2:$E$10135,D659)</f>
        <v>27</v>
      </c>
      <c r="F659" s="2">
        <f>COUNTIFS(sessions.csv!$A$2:$A$10135,A659,sessions.csv!$D$2:$D$10135,C659,sessions.csv!$E$2:$E$10135,D659,sessions.csv!$N$2:$N$10135,"RELIABLE")</f>
        <v>20</v>
      </c>
      <c r="G659" s="3">
        <f>SUMIFS(sessions.csv!$H$2:$H$10135,sessions.csv!$A$2:$A$10135,A659,sessions.csv!$D$2:$D$10135,C659,sessions.csv!$E$2:$E$10135,D659)/60000</f>
        <v>887.04233333333332</v>
      </c>
      <c r="H659" s="3">
        <f>IF(E659=0,"",AVERAGEIFS(sessions.csv!$J$2:$J$10135,sessions.csv!$A$2:$A$10135,A659,sessions.csv!$D$2:$D$10135,C659,sessions.csv!$E$2:$E$10135,D659)/1000)</f>
        <v>9.8967037037037038</v>
      </c>
      <c r="I659" s="3">
        <f>IF(F659=0,"",AVERAGEIFS(sessions.csv!$O$2:$O$10135,sessions.csv!$A$2:$A$10135,A659,sessions.csv!$D$2:$D$10135,C659,sessions.csv!$E$2:$E$10135,D659,sessions.csv!$N$2:$N$10135,"RELIABLE"))</f>
        <v>44.247500000000002</v>
      </c>
      <c r="J659" s="3">
        <f>IF(F659=0,"",AVERAGEIFS(sessions.csv!$L$2:$L$10135,sessions.csv!$A$2:$A$10135,A659,sessions.csv!$D$2:$D$10135,C659,sessions.csv!$E$2:$E$10135,D659,sessions.csv!$N$2:$N$10135,"RELIABLE"))</f>
        <v>69.204499999999996</v>
      </c>
    </row>
    <row r="660" spans="1:10" ht="16" customHeight="1" x14ac:dyDescent="0.2">
      <c r="A660" s="2" t="s">
        <v>72</v>
      </c>
      <c r="B660" s="2" t="str">
        <f>INDEX(study_periods.csv!$B$2:$B$51,MATCH(A660,study_periods.csv!$A$2:$A$51,0))</f>
        <v>CONTROL</v>
      </c>
      <c r="C660" s="2">
        <v>1</v>
      </c>
      <c r="D660" s="2">
        <v>1</v>
      </c>
      <c r="E660" s="2">
        <f>COUNTIFS(sessions.csv!$A$2:$A$10135,A660,sessions.csv!$D$2:$D$10135,C660,sessions.csv!$E$2:$E$10135,D660)</f>
        <v>25</v>
      </c>
      <c r="F660" s="2">
        <f>COUNTIFS(sessions.csv!$A$2:$A$10135,A660,sessions.csv!$D$2:$D$10135,C660,sessions.csv!$E$2:$E$10135,D660,sessions.csv!$N$2:$N$10135,"RELIABLE")</f>
        <v>24</v>
      </c>
      <c r="G660" s="3">
        <f>SUMIFS(sessions.csv!$H$2:$H$10135,sessions.csv!$A$2:$A$10135,A660,sessions.csv!$D$2:$D$10135,C660,sessions.csv!$E$2:$E$10135,D660)/60000</f>
        <v>780.0300666666667</v>
      </c>
      <c r="H660" s="3">
        <f>IF(E660=0,"",AVERAGEIFS(sessions.csv!$J$2:$J$10135,sessions.csv!$A$2:$A$10135,A660,sessions.csv!$D$2:$D$10135,C660,sessions.csv!$E$2:$E$10135,D660)/1000)</f>
        <v>10.335719999999998</v>
      </c>
      <c r="I660" s="3">
        <f>IF(F660=0,"",AVERAGEIFS(sessions.csv!$O$2:$O$10135,sessions.csv!$A$2:$A$10135,A660,sessions.csv!$D$2:$D$10135,C660,sessions.csv!$E$2:$E$10135,D660,sessions.csv!$N$2:$N$10135,"RELIABLE"))</f>
        <v>48.496249999999996</v>
      </c>
      <c r="J660" s="3">
        <f>IF(F660=0,"",AVERAGEIFS(sessions.csv!$L$2:$L$10135,sessions.csv!$A$2:$A$10135,A660,sessions.csv!$D$2:$D$10135,C660,sessions.csv!$E$2:$E$10135,D660,sessions.csv!$N$2:$N$10135,"RELIABLE"))</f>
        <v>70.023749999999993</v>
      </c>
    </row>
    <row r="661" spans="1:10" ht="16" customHeight="1" x14ac:dyDescent="0.2">
      <c r="A661" s="2" t="s">
        <v>72</v>
      </c>
      <c r="B661" s="2" t="str">
        <f>INDEX(study_periods.csv!$B$2:$B$51,MATCH(A661,study_periods.csv!$A$2:$A$51,0))</f>
        <v>CONTROL</v>
      </c>
      <c r="C661" s="2">
        <v>1</v>
      </c>
      <c r="D661" s="2">
        <v>2</v>
      </c>
      <c r="E661" s="2">
        <f>COUNTIFS(sessions.csv!$A$2:$A$10135,A661,sessions.csv!$D$2:$D$10135,C661,sessions.csv!$E$2:$E$10135,D661)</f>
        <v>26</v>
      </c>
      <c r="F661" s="2">
        <f>COUNTIFS(sessions.csv!$A$2:$A$10135,A661,sessions.csv!$D$2:$D$10135,C661,sessions.csv!$E$2:$E$10135,D661,sessions.csv!$N$2:$N$10135,"RELIABLE")</f>
        <v>22</v>
      </c>
      <c r="G661" s="3">
        <f>SUMIFS(sessions.csv!$H$2:$H$10135,sessions.csv!$A$2:$A$10135,A661,sessions.csv!$D$2:$D$10135,C661,sessions.csv!$E$2:$E$10135,D661)/60000</f>
        <v>845.12490000000003</v>
      </c>
      <c r="H661" s="3">
        <f>IF(E661=0,"",AVERAGEIFS(sessions.csv!$J$2:$J$10135,sessions.csv!$A$2:$A$10135,A661,sessions.csv!$D$2:$D$10135,C661,sessions.csv!$E$2:$E$10135,D661)/1000)</f>
        <v>10.39076923076923</v>
      </c>
      <c r="I661" s="3">
        <f>IF(F661=0,"",AVERAGEIFS(sessions.csv!$O$2:$O$10135,sessions.csv!$A$2:$A$10135,A661,sessions.csv!$D$2:$D$10135,C661,sessions.csv!$E$2:$E$10135,D661,sessions.csv!$N$2:$N$10135,"RELIABLE"))</f>
        <v>49.449090909090906</v>
      </c>
      <c r="J661" s="3">
        <f>IF(F661=0,"",AVERAGEIFS(sessions.csv!$L$2:$L$10135,sessions.csv!$A$2:$A$10135,A661,sessions.csv!$D$2:$D$10135,C661,sessions.csv!$E$2:$E$10135,D661,sessions.csv!$N$2:$N$10135,"RELIABLE"))</f>
        <v>71.431818181818187</v>
      </c>
    </row>
    <row r="662" spans="1:10" ht="16" customHeight="1" x14ac:dyDescent="0.2">
      <c r="A662" s="2" t="s">
        <v>72</v>
      </c>
      <c r="B662" s="2" t="str">
        <f>INDEX(study_periods.csv!$B$2:$B$51,MATCH(A662,study_periods.csv!$A$2:$A$51,0))</f>
        <v>CONTROL</v>
      </c>
      <c r="C662" s="2">
        <v>1</v>
      </c>
      <c r="D662" s="2">
        <v>3</v>
      </c>
      <c r="E662" s="2">
        <f>COUNTIFS(sessions.csv!$A$2:$A$10135,A662,sessions.csv!$D$2:$D$10135,C662,sessions.csv!$E$2:$E$10135,D662)</f>
        <v>27</v>
      </c>
      <c r="F662" s="2">
        <f>COUNTIFS(sessions.csv!$A$2:$A$10135,A662,sessions.csv!$D$2:$D$10135,C662,sessions.csv!$E$2:$E$10135,D662,sessions.csv!$N$2:$N$10135,"RELIABLE")</f>
        <v>23</v>
      </c>
      <c r="G662" s="3">
        <f>SUMIFS(sessions.csv!$H$2:$H$10135,sessions.csv!$A$2:$A$10135,A662,sessions.csv!$D$2:$D$10135,C662,sessions.csv!$E$2:$E$10135,D662)/60000</f>
        <v>854.21818333333329</v>
      </c>
      <c r="H662" s="3">
        <f>IF(E662=0,"",AVERAGEIFS(sessions.csv!$J$2:$J$10135,sessions.csv!$A$2:$A$10135,A662,sessions.csv!$D$2:$D$10135,C662,sessions.csv!$E$2:$E$10135,D662)/1000)</f>
        <v>10.452851851851852</v>
      </c>
      <c r="I662" s="3">
        <f>IF(F662=0,"",AVERAGEIFS(sessions.csv!$O$2:$O$10135,sessions.csv!$A$2:$A$10135,A662,sessions.csv!$D$2:$D$10135,C662,sessions.csv!$E$2:$E$10135,D662,sessions.csv!$N$2:$N$10135,"RELIABLE"))</f>
        <v>49.244782608695658</v>
      </c>
      <c r="J662" s="3">
        <f>IF(F662=0,"",AVERAGEIFS(sessions.csv!$L$2:$L$10135,sessions.csv!$A$2:$A$10135,A662,sessions.csv!$D$2:$D$10135,C662,sessions.csv!$E$2:$E$10135,D662,sessions.csv!$N$2:$N$10135,"RELIABLE"))</f>
        <v>69.940869565217369</v>
      </c>
    </row>
    <row r="663" spans="1:10" ht="16" customHeight="1" x14ac:dyDescent="0.2">
      <c r="A663" s="2" t="s">
        <v>72</v>
      </c>
      <c r="B663" s="2" t="str">
        <f>INDEX(study_periods.csv!$B$2:$B$51,MATCH(A663,study_periods.csv!$A$2:$A$51,0))</f>
        <v>CONTROL</v>
      </c>
      <c r="C663" s="2">
        <v>1</v>
      </c>
      <c r="D663" s="2">
        <v>4</v>
      </c>
      <c r="E663" s="2">
        <f>COUNTIFS(sessions.csv!$A$2:$A$10135,A663,sessions.csv!$D$2:$D$10135,C663,sessions.csv!$E$2:$E$10135,D663)</f>
        <v>24</v>
      </c>
      <c r="F663" s="2">
        <f>COUNTIFS(sessions.csv!$A$2:$A$10135,A663,sessions.csv!$D$2:$D$10135,C663,sessions.csv!$E$2:$E$10135,D663,sessions.csv!$N$2:$N$10135,"RELIABLE")</f>
        <v>19</v>
      </c>
      <c r="G663" s="3">
        <f>SUMIFS(sessions.csv!$H$2:$H$10135,sessions.csv!$A$2:$A$10135,A663,sessions.csv!$D$2:$D$10135,C663,sessions.csv!$E$2:$E$10135,D663)/60000</f>
        <v>745.70883333333336</v>
      </c>
      <c r="H663" s="3">
        <f>IF(E663=0,"",AVERAGEIFS(sessions.csv!$J$2:$J$10135,sessions.csv!$A$2:$A$10135,A663,sessions.csv!$D$2:$D$10135,C663,sessions.csv!$E$2:$E$10135,D663)/1000)</f>
        <v>10.133125</v>
      </c>
      <c r="I663" s="3">
        <f>IF(F663=0,"",AVERAGEIFS(sessions.csv!$O$2:$O$10135,sessions.csv!$A$2:$A$10135,A663,sessions.csv!$D$2:$D$10135,C663,sessions.csv!$E$2:$E$10135,D663,sessions.csv!$N$2:$N$10135,"RELIABLE"))</f>
        <v>48.751052631578943</v>
      </c>
      <c r="J663" s="3">
        <f>IF(F663=0,"",AVERAGEIFS(sessions.csv!$L$2:$L$10135,sessions.csv!$A$2:$A$10135,A663,sessions.csv!$D$2:$D$10135,C663,sessions.csv!$E$2:$E$10135,D663,sessions.csv!$N$2:$N$10135,"RELIABLE"))</f>
        <v>70.384736842105269</v>
      </c>
    </row>
    <row r="664" spans="1:10" ht="16" customHeight="1" x14ac:dyDescent="0.2">
      <c r="A664" s="2" t="s">
        <v>72</v>
      </c>
      <c r="B664" s="2" t="str">
        <f>INDEX(study_periods.csv!$B$2:$B$51,MATCH(A664,study_periods.csv!$A$2:$A$51,0))</f>
        <v>CONTROL</v>
      </c>
      <c r="C664" s="2">
        <v>1</v>
      </c>
      <c r="D664" s="2">
        <v>5</v>
      </c>
      <c r="E664" s="2">
        <f>COUNTIFS(sessions.csv!$A$2:$A$10135,A664,sessions.csv!$D$2:$D$10135,C664,sessions.csv!$E$2:$E$10135,D664)</f>
        <v>25</v>
      </c>
      <c r="F664" s="2">
        <f>COUNTIFS(sessions.csv!$A$2:$A$10135,A664,sessions.csv!$D$2:$D$10135,C664,sessions.csv!$E$2:$E$10135,D664,sessions.csv!$N$2:$N$10135,"RELIABLE")</f>
        <v>22</v>
      </c>
      <c r="G664" s="3">
        <f>SUMIFS(sessions.csv!$H$2:$H$10135,sessions.csv!$A$2:$A$10135,A664,sessions.csv!$D$2:$D$10135,C664,sessions.csv!$E$2:$E$10135,D664)/60000</f>
        <v>822.55611666666664</v>
      </c>
      <c r="H664" s="3">
        <f>IF(E664=0,"",AVERAGEIFS(sessions.csv!$J$2:$J$10135,sessions.csv!$A$2:$A$10135,A664,sessions.csv!$D$2:$D$10135,C664,sessions.csv!$E$2:$E$10135,D664)/1000)</f>
        <v>10.65052</v>
      </c>
      <c r="I664" s="3">
        <f>IF(F664=0,"",AVERAGEIFS(sessions.csv!$O$2:$O$10135,sessions.csv!$A$2:$A$10135,A664,sessions.csv!$D$2:$D$10135,C664,sessions.csv!$E$2:$E$10135,D664,sessions.csv!$N$2:$N$10135,"RELIABLE"))</f>
        <v>49.687727272727265</v>
      </c>
      <c r="J664" s="3">
        <f>IF(F664=0,"",AVERAGEIFS(sessions.csv!$L$2:$L$10135,sessions.csv!$A$2:$A$10135,A664,sessions.csv!$D$2:$D$10135,C664,sessions.csv!$E$2:$E$10135,D664,sessions.csv!$N$2:$N$10135,"RELIABLE"))</f>
        <v>72.151363636363641</v>
      </c>
    </row>
    <row r="665" spans="1:10" ht="16" customHeight="1" x14ac:dyDescent="0.2">
      <c r="A665" s="2" t="s">
        <v>72</v>
      </c>
      <c r="B665" s="2" t="str">
        <f>INDEX(study_periods.csv!$B$2:$B$51,MATCH(A665,study_periods.csv!$A$2:$A$51,0))</f>
        <v>CONTROL</v>
      </c>
      <c r="C665" s="2">
        <v>1</v>
      </c>
      <c r="D665" s="2">
        <v>6</v>
      </c>
      <c r="E665" s="2">
        <f>COUNTIFS(sessions.csv!$A$2:$A$10135,A665,sessions.csv!$D$2:$D$10135,C665,sessions.csv!$E$2:$E$10135,D665)</f>
        <v>30</v>
      </c>
      <c r="F665" s="2">
        <f>COUNTIFS(sessions.csv!$A$2:$A$10135,A665,sessions.csv!$D$2:$D$10135,C665,sessions.csv!$E$2:$E$10135,D665,sessions.csv!$N$2:$N$10135,"RELIABLE")</f>
        <v>26</v>
      </c>
      <c r="G665" s="3">
        <f>SUMIFS(sessions.csv!$H$2:$H$10135,sessions.csv!$A$2:$A$10135,A665,sessions.csv!$D$2:$D$10135,C665,sessions.csv!$E$2:$E$10135,D665)/60000</f>
        <v>1038.4000000000001</v>
      </c>
      <c r="H665" s="3">
        <f>IF(E665=0,"",AVERAGEIFS(sessions.csv!$J$2:$J$10135,sessions.csv!$A$2:$A$10135,A665,sessions.csv!$D$2:$D$10135,C665,sessions.csv!$E$2:$E$10135,D665)/1000)</f>
        <v>10.431366666666667</v>
      </c>
      <c r="I665" s="3">
        <f>IF(F665=0,"",AVERAGEIFS(sessions.csv!$O$2:$O$10135,sessions.csv!$A$2:$A$10135,A665,sessions.csv!$D$2:$D$10135,C665,sessions.csv!$E$2:$E$10135,D665,sessions.csv!$N$2:$N$10135,"RELIABLE"))</f>
        <v>48.549615384615386</v>
      </c>
      <c r="J665" s="3">
        <f>IF(F665=0,"",AVERAGEIFS(sessions.csv!$L$2:$L$10135,sessions.csv!$A$2:$A$10135,A665,sessions.csv!$D$2:$D$10135,C665,sessions.csv!$E$2:$E$10135,D665,sessions.csv!$N$2:$N$10135,"RELIABLE"))</f>
        <v>71.988076923076932</v>
      </c>
    </row>
    <row r="666" spans="1:10" ht="16" customHeight="1" x14ac:dyDescent="0.2">
      <c r="A666" s="2" t="s">
        <v>72</v>
      </c>
      <c r="B666" s="2" t="str">
        <f>INDEX(study_periods.csv!$B$2:$B$51,MATCH(A666,study_periods.csv!$A$2:$A$51,0))</f>
        <v>CONTROL</v>
      </c>
      <c r="C666" s="2">
        <v>1</v>
      </c>
      <c r="D666" s="2">
        <v>7</v>
      </c>
      <c r="E666" s="2">
        <f>COUNTIFS(sessions.csv!$A$2:$A$10135,A666,sessions.csv!$D$2:$D$10135,C666,sessions.csv!$E$2:$E$10135,D666)</f>
        <v>31</v>
      </c>
      <c r="F666" s="2">
        <f>COUNTIFS(sessions.csv!$A$2:$A$10135,A666,sessions.csv!$D$2:$D$10135,C666,sessions.csv!$E$2:$E$10135,D666,sessions.csv!$N$2:$N$10135,"RELIABLE")</f>
        <v>25</v>
      </c>
      <c r="G666" s="3">
        <f>SUMIFS(sessions.csv!$H$2:$H$10135,sessions.csv!$A$2:$A$10135,A666,sessions.csv!$D$2:$D$10135,C666,sessions.csv!$E$2:$E$10135,D666)/60000</f>
        <v>1096.5712333333333</v>
      </c>
      <c r="H666" s="3">
        <f>IF(E666=0,"",AVERAGEIFS(sessions.csv!$J$2:$J$10135,sessions.csv!$A$2:$A$10135,A666,sessions.csv!$D$2:$D$10135,C666,sessions.csv!$E$2:$E$10135,D666)/1000)</f>
        <v>10.542838709677419</v>
      </c>
      <c r="I666" s="3">
        <f>IF(F666=0,"",AVERAGEIFS(sessions.csv!$O$2:$O$10135,sessions.csv!$A$2:$A$10135,A666,sessions.csv!$D$2:$D$10135,C666,sessions.csv!$E$2:$E$10135,D666,sessions.csv!$N$2:$N$10135,"RELIABLE"))</f>
        <v>49.187200000000004</v>
      </c>
      <c r="J666" s="3">
        <f>IF(F666=0,"",AVERAGEIFS(sessions.csv!$L$2:$L$10135,sessions.csv!$A$2:$A$10135,A666,sessions.csv!$D$2:$D$10135,C666,sessions.csv!$E$2:$E$10135,D666,sessions.csv!$N$2:$N$10135,"RELIABLE"))</f>
        <v>72.841599999999985</v>
      </c>
    </row>
    <row r="667" spans="1:10" ht="16" customHeight="1" x14ac:dyDescent="0.2">
      <c r="A667" s="2" t="s">
        <v>72</v>
      </c>
      <c r="B667" s="2" t="str">
        <f>INDEX(study_periods.csv!$B$2:$B$51,MATCH(A667,study_periods.csv!$A$2:$A$51,0))</f>
        <v>CONTROL</v>
      </c>
      <c r="C667" s="2">
        <v>2</v>
      </c>
      <c r="D667" s="2">
        <v>1</v>
      </c>
      <c r="E667" s="2">
        <f>COUNTIFS(sessions.csv!$A$2:$A$10135,A667,sessions.csv!$D$2:$D$10135,C667,sessions.csv!$E$2:$E$10135,D667)</f>
        <v>26</v>
      </c>
      <c r="F667" s="2">
        <f>COUNTIFS(sessions.csv!$A$2:$A$10135,A667,sessions.csv!$D$2:$D$10135,C667,sessions.csv!$E$2:$E$10135,D667,sessions.csv!$N$2:$N$10135,"RELIABLE")</f>
        <v>23</v>
      </c>
      <c r="G667" s="3">
        <f>SUMIFS(sessions.csv!$H$2:$H$10135,sessions.csv!$A$2:$A$10135,A667,sessions.csv!$D$2:$D$10135,C667,sessions.csv!$E$2:$E$10135,D667)/60000</f>
        <v>839.09394999999995</v>
      </c>
      <c r="H667" s="3">
        <f>IF(E667=0,"",AVERAGEIFS(sessions.csv!$J$2:$J$10135,sessions.csv!$A$2:$A$10135,A667,sessions.csv!$D$2:$D$10135,C667,sessions.csv!$E$2:$E$10135,D667)/1000)</f>
        <v>10.34046153846154</v>
      </c>
      <c r="I667" s="3">
        <f>IF(F667=0,"",AVERAGEIFS(sessions.csv!$O$2:$O$10135,sessions.csv!$A$2:$A$10135,A667,sessions.csv!$D$2:$D$10135,C667,sessions.csv!$E$2:$E$10135,D667,sessions.csv!$N$2:$N$10135,"RELIABLE"))</f>
        <v>49.26478260869564</v>
      </c>
      <c r="J667" s="3">
        <f>IF(F667=0,"",AVERAGEIFS(sessions.csv!$L$2:$L$10135,sessions.csv!$A$2:$A$10135,A667,sessions.csv!$D$2:$D$10135,C667,sessions.csv!$E$2:$E$10135,D667,sessions.csv!$N$2:$N$10135,"RELIABLE"))</f>
        <v>71.392173913043464</v>
      </c>
    </row>
    <row r="668" spans="1:10" ht="16" customHeight="1" x14ac:dyDescent="0.2">
      <c r="A668" s="2" t="s">
        <v>72</v>
      </c>
      <c r="B668" s="2" t="str">
        <f>INDEX(study_periods.csv!$B$2:$B$51,MATCH(A668,study_periods.csv!$A$2:$A$51,0))</f>
        <v>CONTROL</v>
      </c>
      <c r="C668" s="2">
        <v>2</v>
      </c>
      <c r="D668" s="2">
        <v>2</v>
      </c>
      <c r="E668" s="2">
        <f>COUNTIFS(sessions.csv!$A$2:$A$10135,A668,sessions.csv!$D$2:$D$10135,C668,sessions.csv!$E$2:$E$10135,D668)</f>
        <v>27</v>
      </c>
      <c r="F668" s="2">
        <f>COUNTIFS(sessions.csv!$A$2:$A$10135,A668,sessions.csv!$D$2:$D$10135,C668,sessions.csv!$E$2:$E$10135,D668,sessions.csv!$N$2:$N$10135,"RELIABLE")</f>
        <v>21</v>
      </c>
      <c r="G668" s="3">
        <f>SUMIFS(sessions.csv!$H$2:$H$10135,sessions.csv!$A$2:$A$10135,A668,sessions.csv!$D$2:$D$10135,C668,sessions.csv!$E$2:$E$10135,D668)/60000</f>
        <v>933.3607833333333</v>
      </c>
      <c r="H668" s="3">
        <f>IF(E668=0,"",AVERAGEIFS(sessions.csv!$J$2:$J$10135,sessions.csv!$A$2:$A$10135,A668,sessions.csv!$D$2:$D$10135,C668,sessions.csv!$E$2:$E$10135,D668)/1000)</f>
        <v>10.588222222222223</v>
      </c>
      <c r="I668" s="3">
        <f>IF(F668=0,"",AVERAGEIFS(sessions.csv!$O$2:$O$10135,sessions.csv!$A$2:$A$10135,A668,sessions.csv!$D$2:$D$10135,C668,sessions.csv!$E$2:$E$10135,D668,sessions.csv!$N$2:$N$10135,"RELIABLE"))</f>
        <v>48.347142857142856</v>
      </c>
      <c r="J668" s="3">
        <f>IF(F668=0,"",AVERAGEIFS(sessions.csv!$L$2:$L$10135,sessions.csv!$A$2:$A$10135,A668,sessions.csv!$D$2:$D$10135,C668,sessions.csv!$E$2:$E$10135,D668,sessions.csv!$N$2:$N$10135,"RELIABLE"))</f>
        <v>72.635238095238108</v>
      </c>
    </row>
    <row r="669" spans="1:10" ht="16" customHeight="1" x14ac:dyDescent="0.2">
      <c r="A669" s="2" t="s">
        <v>72</v>
      </c>
      <c r="B669" s="2" t="str">
        <f>INDEX(study_periods.csv!$B$2:$B$51,MATCH(A669,study_periods.csv!$A$2:$A$51,0))</f>
        <v>CONTROL</v>
      </c>
      <c r="C669" s="2">
        <v>2</v>
      </c>
      <c r="D669" s="2">
        <v>3</v>
      </c>
      <c r="E669" s="2">
        <f>COUNTIFS(sessions.csv!$A$2:$A$10135,A669,sessions.csv!$D$2:$D$10135,C669,sessions.csv!$E$2:$E$10135,D669)</f>
        <v>28</v>
      </c>
      <c r="F669" s="2">
        <f>COUNTIFS(sessions.csv!$A$2:$A$10135,A669,sessions.csv!$D$2:$D$10135,C669,sessions.csv!$E$2:$E$10135,D669,sessions.csv!$N$2:$N$10135,"RELIABLE")</f>
        <v>26</v>
      </c>
      <c r="G669" s="3">
        <f>SUMIFS(sessions.csv!$H$2:$H$10135,sessions.csv!$A$2:$A$10135,A669,sessions.csv!$D$2:$D$10135,C669,sessions.csv!$E$2:$E$10135,D669)/60000</f>
        <v>849.62266666666665</v>
      </c>
      <c r="H669" s="3">
        <f>IF(E669=0,"",AVERAGEIFS(sessions.csv!$J$2:$J$10135,sessions.csv!$A$2:$A$10135,A669,sessions.csv!$D$2:$D$10135,C669,sessions.csv!$E$2:$E$10135,D669)/1000)</f>
        <v>10.172642857142858</v>
      </c>
      <c r="I669" s="3">
        <f>IF(F669=0,"",AVERAGEIFS(sessions.csv!$O$2:$O$10135,sessions.csv!$A$2:$A$10135,A669,sessions.csv!$D$2:$D$10135,C669,sessions.csv!$E$2:$E$10135,D669,sessions.csv!$N$2:$N$10135,"RELIABLE"))</f>
        <v>47.265384615384605</v>
      </c>
      <c r="J669" s="3">
        <f>IF(F669=0,"",AVERAGEIFS(sessions.csv!$L$2:$L$10135,sessions.csv!$A$2:$A$10135,A669,sessions.csv!$D$2:$D$10135,C669,sessions.csv!$E$2:$E$10135,D669,sessions.csv!$N$2:$N$10135,"RELIABLE"))</f>
        <v>68.800384615384615</v>
      </c>
    </row>
    <row r="670" spans="1:10" ht="16" customHeight="1" x14ac:dyDescent="0.2">
      <c r="A670" s="2" t="s">
        <v>72</v>
      </c>
      <c r="B670" s="2" t="str">
        <f>INDEX(study_periods.csv!$B$2:$B$51,MATCH(A670,study_periods.csv!$A$2:$A$51,0))</f>
        <v>CONTROL</v>
      </c>
      <c r="C670" s="2">
        <v>2</v>
      </c>
      <c r="D670" s="2">
        <v>4</v>
      </c>
      <c r="E670" s="2">
        <f>COUNTIFS(sessions.csv!$A$2:$A$10135,A670,sessions.csv!$D$2:$D$10135,C670,sessions.csv!$E$2:$E$10135,D670)</f>
        <v>25</v>
      </c>
      <c r="F670" s="2">
        <f>COUNTIFS(sessions.csv!$A$2:$A$10135,A670,sessions.csv!$D$2:$D$10135,C670,sessions.csv!$E$2:$E$10135,D670,sessions.csv!$N$2:$N$10135,"RELIABLE")</f>
        <v>20</v>
      </c>
      <c r="G670" s="3">
        <f>SUMIFS(sessions.csv!$H$2:$H$10135,sessions.csv!$A$2:$A$10135,A670,sessions.csv!$D$2:$D$10135,C670,sessions.csv!$E$2:$E$10135,D670)/60000</f>
        <v>779.64949999999999</v>
      </c>
      <c r="H670" s="3">
        <f>IF(E670=0,"",AVERAGEIFS(sessions.csv!$J$2:$J$10135,sessions.csv!$A$2:$A$10135,A670,sessions.csv!$D$2:$D$10135,C670,sessions.csv!$E$2:$E$10135,D670)/1000)</f>
        <v>10.37584</v>
      </c>
      <c r="I670" s="3">
        <f>IF(F670=0,"",AVERAGEIFS(sessions.csv!$O$2:$O$10135,sessions.csv!$A$2:$A$10135,A670,sessions.csv!$D$2:$D$10135,C670,sessions.csv!$E$2:$E$10135,D670,sessions.csv!$N$2:$N$10135,"RELIABLE"))</f>
        <v>48.95</v>
      </c>
      <c r="J670" s="3">
        <f>IF(F670=0,"",AVERAGEIFS(sessions.csv!$L$2:$L$10135,sessions.csv!$A$2:$A$10135,A670,sessions.csv!$D$2:$D$10135,C670,sessions.csv!$E$2:$E$10135,D670,sessions.csv!$N$2:$N$10135,"RELIABLE"))</f>
        <v>69.67049999999999</v>
      </c>
    </row>
    <row r="671" spans="1:10" ht="16" customHeight="1" x14ac:dyDescent="0.2">
      <c r="A671" s="2" t="s">
        <v>72</v>
      </c>
      <c r="B671" s="2" t="str">
        <f>INDEX(study_periods.csv!$B$2:$B$51,MATCH(A671,study_periods.csv!$A$2:$A$51,0))</f>
        <v>CONTROL</v>
      </c>
      <c r="C671" s="2">
        <v>2</v>
      </c>
      <c r="D671" s="2">
        <v>5</v>
      </c>
      <c r="E671" s="2">
        <f>COUNTIFS(sessions.csv!$A$2:$A$10135,A671,sessions.csv!$D$2:$D$10135,C671,sessions.csv!$E$2:$E$10135,D671)</f>
        <v>26</v>
      </c>
      <c r="F671" s="2">
        <f>COUNTIFS(sessions.csv!$A$2:$A$10135,A671,sessions.csv!$D$2:$D$10135,C671,sessions.csv!$E$2:$E$10135,D671,sessions.csv!$N$2:$N$10135,"RELIABLE")</f>
        <v>23</v>
      </c>
      <c r="G671" s="3">
        <f>SUMIFS(sessions.csv!$H$2:$H$10135,sessions.csv!$A$2:$A$10135,A671,sessions.csv!$D$2:$D$10135,C671,sessions.csv!$E$2:$E$10135,D671)/60000</f>
        <v>833.06949999999995</v>
      </c>
      <c r="H671" s="3">
        <f>IF(E671=0,"",AVERAGEIFS(sessions.csv!$J$2:$J$10135,sessions.csv!$A$2:$A$10135,A671,sessions.csv!$D$2:$D$10135,C671,sessions.csv!$E$2:$E$10135,D671)/1000)</f>
        <v>10.742653846153846</v>
      </c>
      <c r="I671" s="3">
        <f>IF(F671=0,"",AVERAGEIFS(sessions.csv!$O$2:$O$10135,sessions.csv!$A$2:$A$10135,A671,sessions.csv!$D$2:$D$10135,C671,sessions.csv!$E$2:$E$10135,D671,sessions.csv!$N$2:$N$10135,"RELIABLE"))</f>
        <v>50.266086956521725</v>
      </c>
      <c r="J671" s="3">
        <f>IF(F671=0,"",AVERAGEIFS(sessions.csv!$L$2:$L$10135,sessions.csv!$A$2:$A$10135,A671,sessions.csv!$D$2:$D$10135,C671,sessions.csv!$E$2:$E$10135,D671,sessions.csv!$N$2:$N$10135,"RELIABLE"))</f>
        <v>71.888695652173894</v>
      </c>
    </row>
    <row r="672" spans="1:10" ht="16" customHeight="1" x14ac:dyDescent="0.2">
      <c r="A672" s="2" t="s">
        <v>72</v>
      </c>
      <c r="B672" s="2" t="str">
        <f>INDEX(study_periods.csv!$B$2:$B$51,MATCH(A672,study_periods.csv!$A$2:$A$51,0))</f>
        <v>CONTROL</v>
      </c>
      <c r="C672" s="2">
        <v>2</v>
      </c>
      <c r="D672" s="2">
        <v>6</v>
      </c>
      <c r="E672" s="2">
        <f>COUNTIFS(sessions.csv!$A$2:$A$10135,A672,sessions.csv!$D$2:$D$10135,C672,sessions.csv!$E$2:$E$10135,D672)</f>
        <v>31</v>
      </c>
      <c r="F672" s="2">
        <f>COUNTIFS(sessions.csv!$A$2:$A$10135,A672,sessions.csv!$D$2:$D$10135,C672,sessions.csv!$E$2:$E$10135,D672,sessions.csv!$N$2:$N$10135,"RELIABLE")</f>
        <v>24</v>
      </c>
      <c r="G672" s="3">
        <f>SUMIFS(sessions.csv!$H$2:$H$10135,sessions.csv!$A$2:$A$10135,A672,sessions.csv!$D$2:$D$10135,C672,sessions.csv!$E$2:$E$10135,D672)/60000</f>
        <v>1096.4391833333334</v>
      </c>
      <c r="H672" s="3">
        <f>IF(E672=0,"",AVERAGEIFS(sessions.csv!$J$2:$J$10135,sessions.csv!$A$2:$A$10135,A672,sessions.csv!$D$2:$D$10135,C672,sessions.csv!$E$2:$E$10135,D672)/1000)</f>
        <v>10.319129032258065</v>
      </c>
      <c r="I672" s="3">
        <f>IF(F672=0,"",AVERAGEIFS(sessions.csv!$O$2:$O$10135,sessions.csv!$A$2:$A$10135,A672,sessions.csv!$D$2:$D$10135,C672,sessions.csv!$E$2:$E$10135,D672,sessions.csv!$N$2:$N$10135,"RELIABLE"))</f>
        <v>49.48416666666666</v>
      </c>
      <c r="J672" s="3">
        <f>IF(F672=0,"",AVERAGEIFS(sessions.csv!$L$2:$L$10135,sessions.csv!$A$2:$A$10135,A672,sessions.csv!$D$2:$D$10135,C672,sessions.csv!$E$2:$E$10135,D672,sessions.csv!$N$2:$N$10135,"RELIABLE"))</f>
        <v>73.608750000000001</v>
      </c>
    </row>
    <row r="673" spans="1:10" ht="16" customHeight="1" x14ac:dyDescent="0.2">
      <c r="A673" s="2" t="s">
        <v>72</v>
      </c>
      <c r="B673" s="2" t="str">
        <f>INDEX(study_periods.csv!$B$2:$B$51,MATCH(A673,study_periods.csv!$A$2:$A$51,0))</f>
        <v>CONTROL</v>
      </c>
      <c r="C673" s="2">
        <v>2</v>
      </c>
      <c r="D673" s="2">
        <v>7</v>
      </c>
      <c r="E673" s="2">
        <f>COUNTIFS(sessions.csv!$A$2:$A$10135,A673,sessions.csv!$D$2:$D$10135,C673,sessions.csv!$E$2:$E$10135,D673)</f>
        <v>32</v>
      </c>
      <c r="F673" s="2">
        <f>COUNTIFS(sessions.csv!$A$2:$A$10135,A673,sessions.csv!$D$2:$D$10135,C673,sessions.csv!$E$2:$E$10135,D673,sessions.csv!$N$2:$N$10135,"RELIABLE")</f>
        <v>28</v>
      </c>
      <c r="G673" s="3">
        <f>SUMIFS(sessions.csv!$H$2:$H$10135,sessions.csv!$A$2:$A$10135,A673,sessions.csv!$D$2:$D$10135,C673,sessions.csv!$E$2:$E$10135,D673)/60000</f>
        <v>1177.4802999999999</v>
      </c>
      <c r="H673" s="3">
        <f>IF(E673=0,"",AVERAGEIFS(sessions.csv!$J$2:$J$10135,sessions.csv!$A$2:$A$10135,A673,sessions.csv!$D$2:$D$10135,C673,sessions.csv!$E$2:$E$10135,D673)/1000)</f>
        <v>10.77409375</v>
      </c>
      <c r="I673" s="3">
        <f>IF(F673=0,"",AVERAGEIFS(sessions.csv!$O$2:$O$10135,sessions.csv!$A$2:$A$10135,A673,sessions.csv!$D$2:$D$10135,C673,sessions.csv!$E$2:$E$10135,D673,sessions.csv!$N$2:$N$10135,"RELIABLE"))</f>
        <v>49.763928571428565</v>
      </c>
      <c r="J673" s="3">
        <f>IF(F673=0,"",AVERAGEIFS(sessions.csv!$L$2:$L$10135,sessions.csv!$A$2:$A$10135,A673,sessions.csv!$D$2:$D$10135,C673,sessions.csv!$E$2:$E$10135,D673,sessions.csv!$N$2:$N$10135,"RELIABLE"))</f>
        <v>74.686071428571424</v>
      </c>
    </row>
    <row r="674" spans="1:10" ht="32" customHeight="1" x14ac:dyDescent="0.2">
      <c r="A674" s="2" t="s">
        <v>73</v>
      </c>
      <c r="B674" s="2" t="str">
        <f>INDEX(study_periods.csv!$B$2:$B$51,MATCH(A674,study_periods.csv!$A$2:$A$51,0))</f>
        <v>INTERVENTION</v>
      </c>
      <c r="C674" s="2">
        <v>1</v>
      </c>
      <c r="D674" s="2">
        <v>1</v>
      </c>
      <c r="E674" s="2">
        <f>COUNTIFS(sessions.csv!$A$2:$A$10135,A674,sessions.csv!$D$2:$D$10135,C674,sessions.csv!$E$2:$E$10135,D674)</f>
        <v>19</v>
      </c>
      <c r="F674" s="2">
        <f>COUNTIFS(sessions.csv!$A$2:$A$10135,A674,sessions.csv!$D$2:$D$10135,C674,sessions.csv!$E$2:$E$10135,D674,sessions.csv!$N$2:$N$10135,"RELIABLE")</f>
        <v>16</v>
      </c>
      <c r="G674" s="3">
        <f>SUMIFS(sessions.csv!$H$2:$H$10135,sessions.csv!$A$2:$A$10135,A674,sessions.csv!$D$2:$D$10135,C674,sessions.csv!$E$2:$E$10135,D674)/60000</f>
        <v>614.45723333333331</v>
      </c>
      <c r="H674" s="3">
        <f>IF(E674=0,"",AVERAGEIFS(sessions.csv!$J$2:$J$10135,sessions.csv!$A$2:$A$10135,A674,sessions.csv!$D$2:$D$10135,C674,sessions.csv!$E$2:$E$10135,D674)/1000)</f>
        <v>10.469052631578947</v>
      </c>
      <c r="I674" s="3">
        <f>IF(F674=0,"",AVERAGEIFS(sessions.csv!$O$2:$O$10135,sessions.csv!$A$2:$A$10135,A674,sessions.csv!$D$2:$D$10135,C674,sessions.csv!$E$2:$E$10135,D674,sessions.csv!$N$2:$N$10135,"RELIABLE"))</f>
        <v>49.844999999999999</v>
      </c>
      <c r="J674" s="3">
        <f>IF(F674=0,"",AVERAGEIFS(sessions.csv!$L$2:$L$10135,sessions.csv!$A$2:$A$10135,A674,sessions.csv!$D$2:$D$10135,C674,sessions.csv!$E$2:$E$10135,D674,sessions.csv!$N$2:$N$10135,"RELIABLE"))</f>
        <v>71.185000000000002</v>
      </c>
    </row>
    <row r="675" spans="1:10" ht="32" customHeight="1" x14ac:dyDescent="0.2">
      <c r="A675" s="2" t="s">
        <v>73</v>
      </c>
      <c r="B675" s="2" t="str">
        <f>INDEX(study_periods.csv!$B$2:$B$51,MATCH(A675,study_periods.csv!$A$2:$A$51,0))</f>
        <v>INTERVENTION</v>
      </c>
      <c r="C675" s="2">
        <v>1</v>
      </c>
      <c r="D675" s="2">
        <v>2</v>
      </c>
      <c r="E675" s="2">
        <f>COUNTIFS(sessions.csv!$A$2:$A$10135,A675,sessions.csv!$D$2:$D$10135,C675,sessions.csv!$E$2:$E$10135,D675)</f>
        <v>20</v>
      </c>
      <c r="F675" s="2">
        <f>COUNTIFS(sessions.csv!$A$2:$A$10135,A675,sessions.csv!$D$2:$D$10135,C675,sessions.csv!$E$2:$E$10135,D675,sessions.csv!$N$2:$N$10135,"RELIABLE")</f>
        <v>16</v>
      </c>
      <c r="G675" s="3">
        <f>SUMIFS(sessions.csv!$H$2:$H$10135,sessions.csv!$A$2:$A$10135,A675,sessions.csv!$D$2:$D$10135,C675,sessions.csv!$E$2:$E$10135,D675)/60000</f>
        <v>638.01223333333337</v>
      </c>
      <c r="H675" s="3">
        <f>IF(E675=0,"",AVERAGEIFS(sessions.csv!$J$2:$J$10135,sessions.csv!$A$2:$A$10135,A675,sessions.csv!$D$2:$D$10135,C675,sessions.csv!$E$2:$E$10135,D675)/1000)</f>
        <v>10.378399999999999</v>
      </c>
      <c r="I675" s="3">
        <f>IF(F675=0,"",AVERAGEIFS(sessions.csv!$O$2:$O$10135,sessions.csv!$A$2:$A$10135,A675,sessions.csv!$D$2:$D$10135,C675,sessions.csv!$E$2:$E$10135,D675,sessions.csv!$N$2:$N$10135,"RELIABLE"))</f>
        <v>49.537500000000001</v>
      </c>
      <c r="J675" s="3">
        <f>IF(F675=0,"",AVERAGEIFS(sessions.csv!$L$2:$L$10135,sessions.csv!$A$2:$A$10135,A675,sessions.csv!$D$2:$D$10135,C675,sessions.csv!$E$2:$E$10135,D675,sessions.csv!$N$2:$N$10135,"RELIABLE"))</f>
        <v>70.455624999999998</v>
      </c>
    </row>
    <row r="676" spans="1:10" ht="32" customHeight="1" x14ac:dyDescent="0.2">
      <c r="A676" s="2" t="s">
        <v>73</v>
      </c>
      <c r="B676" s="2" t="str">
        <f>INDEX(study_periods.csv!$B$2:$B$51,MATCH(A676,study_periods.csv!$A$2:$A$51,0))</f>
        <v>INTERVENTION</v>
      </c>
      <c r="C676" s="2">
        <v>1</v>
      </c>
      <c r="D676" s="2">
        <v>3</v>
      </c>
      <c r="E676" s="2">
        <f>COUNTIFS(sessions.csv!$A$2:$A$10135,A676,sessions.csv!$D$2:$D$10135,C676,sessions.csv!$E$2:$E$10135,D676)</f>
        <v>21</v>
      </c>
      <c r="F676" s="2">
        <f>COUNTIFS(sessions.csv!$A$2:$A$10135,A676,sessions.csv!$D$2:$D$10135,C676,sessions.csv!$E$2:$E$10135,D676,sessions.csv!$N$2:$N$10135,"RELIABLE")</f>
        <v>17</v>
      </c>
      <c r="G676" s="3">
        <f>SUMIFS(sessions.csv!$H$2:$H$10135,sessions.csv!$A$2:$A$10135,A676,sessions.csv!$D$2:$D$10135,C676,sessions.csv!$E$2:$E$10135,D676)/60000</f>
        <v>692.82844999999998</v>
      </c>
      <c r="H676" s="3">
        <f>IF(E676=0,"",AVERAGEIFS(sessions.csv!$J$2:$J$10135,sessions.csv!$A$2:$A$10135,A676,sessions.csv!$D$2:$D$10135,C676,sessions.csv!$E$2:$E$10135,D676)/1000)</f>
        <v>10.527809523809523</v>
      </c>
      <c r="I676" s="3">
        <f>IF(F676=0,"",AVERAGEIFS(sessions.csv!$O$2:$O$10135,sessions.csv!$A$2:$A$10135,A676,sessions.csv!$D$2:$D$10135,C676,sessions.csv!$E$2:$E$10135,D676,sessions.csv!$N$2:$N$10135,"RELIABLE"))</f>
        <v>49.011764705882349</v>
      </c>
      <c r="J676" s="3">
        <f>IF(F676=0,"",AVERAGEIFS(sessions.csv!$L$2:$L$10135,sessions.csv!$A$2:$A$10135,A676,sessions.csv!$D$2:$D$10135,C676,sessions.csv!$E$2:$E$10135,D676,sessions.csv!$N$2:$N$10135,"RELIABLE"))</f>
        <v>71.365882352941185</v>
      </c>
    </row>
    <row r="677" spans="1:10" ht="32" customHeight="1" x14ac:dyDescent="0.2">
      <c r="A677" s="2" t="s">
        <v>73</v>
      </c>
      <c r="B677" s="2" t="str">
        <f>INDEX(study_periods.csv!$B$2:$B$51,MATCH(A677,study_periods.csv!$A$2:$A$51,0))</f>
        <v>INTERVENTION</v>
      </c>
      <c r="C677" s="2">
        <v>1</v>
      </c>
      <c r="D677" s="2">
        <v>4</v>
      </c>
      <c r="E677" s="2">
        <f>COUNTIFS(sessions.csv!$A$2:$A$10135,A677,sessions.csv!$D$2:$D$10135,C677,sessions.csv!$E$2:$E$10135,D677)</f>
        <v>18</v>
      </c>
      <c r="F677" s="2">
        <f>COUNTIFS(sessions.csv!$A$2:$A$10135,A677,sessions.csv!$D$2:$D$10135,C677,sessions.csv!$E$2:$E$10135,D677,sessions.csv!$N$2:$N$10135,"RELIABLE")</f>
        <v>17</v>
      </c>
      <c r="G677" s="3">
        <f>SUMIFS(sessions.csv!$H$2:$H$10135,sessions.csv!$A$2:$A$10135,A677,sessions.csv!$D$2:$D$10135,C677,sessions.csv!$E$2:$E$10135,D677)/60000</f>
        <v>561.59873333333337</v>
      </c>
      <c r="H677" s="3">
        <f>IF(E677=0,"",AVERAGEIFS(sessions.csv!$J$2:$J$10135,sessions.csv!$A$2:$A$10135,A677,sessions.csv!$D$2:$D$10135,C677,sessions.csv!$E$2:$E$10135,D677)/1000)</f>
        <v>10.101000000000001</v>
      </c>
      <c r="I677" s="3">
        <f>IF(F677=0,"",AVERAGEIFS(sessions.csv!$O$2:$O$10135,sessions.csv!$A$2:$A$10135,A677,sessions.csv!$D$2:$D$10135,C677,sessions.csv!$E$2:$E$10135,D677,sessions.csv!$N$2:$N$10135,"RELIABLE"))</f>
        <v>47.738235294117644</v>
      </c>
      <c r="J677" s="3">
        <f>IF(F677=0,"",AVERAGEIFS(sessions.csv!$L$2:$L$10135,sessions.csv!$A$2:$A$10135,A677,sessions.csv!$D$2:$D$10135,C677,sessions.csv!$E$2:$E$10135,D677,sessions.csv!$N$2:$N$10135,"RELIABLE"))</f>
        <v>69.701176470588237</v>
      </c>
    </row>
    <row r="678" spans="1:10" ht="32" customHeight="1" x14ac:dyDescent="0.2">
      <c r="A678" s="2" t="s">
        <v>73</v>
      </c>
      <c r="B678" s="2" t="str">
        <f>INDEX(study_periods.csv!$B$2:$B$51,MATCH(A678,study_periods.csv!$A$2:$A$51,0))</f>
        <v>INTERVENTION</v>
      </c>
      <c r="C678" s="2">
        <v>1</v>
      </c>
      <c r="D678" s="2">
        <v>5</v>
      </c>
      <c r="E678" s="2">
        <f>COUNTIFS(sessions.csv!$A$2:$A$10135,A678,sessions.csv!$D$2:$D$10135,C678,sessions.csv!$E$2:$E$10135,D678)</f>
        <v>19</v>
      </c>
      <c r="F678" s="2">
        <f>COUNTIFS(sessions.csv!$A$2:$A$10135,A678,sessions.csv!$D$2:$D$10135,C678,sessions.csv!$E$2:$E$10135,D678,sessions.csv!$N$2:$N$10135,"RELIABLE")</f>
        <v>17</v>
      </c>
      <c r="G678" s="3">
        <f>SUMIFS(sessions.csv!$H$2:$H$10135,sessions.csv!$A$2:$A$10135,A678,sessions.csv!$D$2:$D$10135,C678,sessions.csv!$E$2:$E$10135,D678)/60000</f>
        <v>599.77464999999995</v>
      </c>
      <c r="H678" s="3">
        <f>IF(E678=0,"",AVERAGEIFS(sessions.csv!$J$2:$J$10135,sessions.csv!$A$2:$A$10135,A678,sessions.csv!$D$2:$D$10135,C678,sessions.csv!$E$2:$E$10135,D678)/1000)</f>
        <v>10.24578947368421</v>
      </c>
      <c r="I678" s="3">
        <f>IF(F678=0,"",AVERAGEIFS(sessions.csv!$O$2:$O$10135,sessions.csv!$A$2:$A$10135,A678,sessions.csv!$D$2:$D$10135,C678,sessions.csv!$E$2:$E$10135,D678,sessions.csv!$N$2:$N$10135,"RELIABLE"))</f>
        <v>48.922352941176484</v>
      </c>
      <c r="J678" s="3">
        <f>IF(F678=0,"",AVERAGEIFS(sessions.csv!$L$2:$L$10135,sessions.csv!$A$2:$A$10135,A678,sessions.csv!$D$2:$D$10135,C678,sessions.csv!$E$2:$E$10135,D678,sessions.csv!$N$2:$N$10135,"RELIABLE"))</f>
        <v>70.579411764705881</v>
      </c>
    </row>
    <row r="679" spans="1:10" ht="32" customHeight="1" x14ac:dyDescent="0.2">
      <c r="A679" s="2" t="s">
        <v>73</v>
      </c>
      <c r="B679" s="2" t="str">
        <f>INDEX(study_periods.csv!$B$2:$B$51,MATCH(A679,study_periods.csv!$A$2:$A$51,0))</f>
        <v>INTERVENTION</v>
      </c>
      <c r="C679" s="2">
        <v>1</v>
      </c>
      <c r="D679" s="2">
        <v>6</v>
      </c>
      <c r="E679" s="2">
        <f>COUNTIFS(sessions.csv!$A$2:$A$10135,A679,sessions.csv!$D$2:$D$10135,C679,sessions.csv!$E$2:$E$10135,D679)</f>
        <v>24</v>
      </c>
      <c r="F679" s="2">
        <f>COUNTIFS(sessions.csv!$A$2:$A$10135,A679,sessions.csv!$D$2:$D$10135,C679,sessions.csv!$E$2:$E$10135,D679,sessions.csv!$N$2:$N$10135,"RELIABLE")</f>
        <v>22</v>
      </c>
      <c r="G679" s="3">
        <f>SUMIFS(sessions.csv!$H$2:$H$10135,sessions.csv!$A$2:$A$10135,A679,sessions.csv!$D$2:$D$10135,C679,sessions.csv!$E$2:$E$10135,D679)/60000</f>
        <v>788.62906666666663</v>
      </c>
      <c r="H679" s="3">
        <f>IF(E679=0,"",AVERAGEIFS(sessions.csv!$J$2:$J$10135,sessions.csv!$A$2:$A$10135,A679,sessions.csv!$D$2:$D$10135,C679,sessions.csv!$E$2:$E$10135,D679)/1000)</f>
        <v>9.9545416666666657</v>
      </c>
      <c r="I679" s="3">
        <f>IF(F679=0,"",AVERAGEIFS(sessions.csv!$O$2:$O$10135,sessions.csv!$A$2:$A$10135,A679,sessions.csv!$D$2:$D$10135,C679,sessions.csv!$E$2:$E$10135,D679,sessions.csv!$N$2:$N$10135,"RELIABLE"))</f>
        <v>47.782727272727271</v>
      </c>
      <c r="J679" s="3">
        <f>IF(F679=0,"",AVERAGEIFS(sessions.csv!$L$2:$L$10135,sessions.csv!$A$2:$A$10135,A679,sessions.csv!$D$2:$D$10135,C679,sessions.csv!$E$2:$E$10135,D679,sessions.csv!$N$2:$N$10135,"RELIABLE"))</f>
        <v>70.073181818181837</v>
      </c>
    </row>
    <row r="680" spans="1:10" ht="32" customHeight="1" x14ac:dyDescent="0.2">
      <c r="A680" s="2" t="s">
        <v>73</v>
      </c>
      <c r="B680" s="2" t="str">
        <f>INDEX(study_periods.csv!$B$2:$B$51,MATCH(A680,study_periods.csv!$A$2:$A$51,0))</f>
        <v>INTERVENTION</v>
      </c>
      <c r="C680" s="2">
        <v>1</v>
      </c>
      <c r="D680" s="2">
        <v>7</v>
      </c>
      <c r="E680" s="2">
        <f>COUNTIFS(sessions.csv!$A$2:$A$10135,A680,sessions.csv!$D$2:$D$10135,C680,sessions.csv!$E$2:$E$10135,D680)</f>
        <v>25</v>
      </c>
      <c r="F680" s="2">
        <f>COUNTIFS(sessions.csv!$A$2:$A$10135,A680,sessions.csv!$D$2:$D$10135,C680,sessions.csv!$E$2:$E$10135,D680,sessions.csv!$N$2:$N$10135,"RELIABLE")</f>
        <v>15</v>
      </c>
      <c r="G680" s="3">
        <f>SUMIFS(sessions.csv!$H$2:$H$10135,sessions.csv!$A$2:$A$10135,A680,sessions.csv!$D$2:$D$10135,C680,sessions.csv!$E$2:$E$10135,D680)/60000</f>
        <v>869.24656666666669</v>
      </c>
      <c r="H680" s="3">
        <f>IF(E680=0,"",AVERAGEIFS(sessions.csv!$J$2:$J$10135,sessions.csv!$A$2:$A$10135,A680,sessions.csv!$D$2:$D$10135,C680,sessions.csv!$E$2:$E$10135,D680)/1000)</f>
        <v>10.51976</v>
      </c>
      <c r="I680" s="3">
        <f>IF(F680=0,"",AVERAGEIFS(sessions.csv!$O$2:$O$10135,sessions.csv!$A$2:$A$10135,A680,sessions.csv!$D$2:$D$10135,C680,sessions.csv!$E$2:$E$10135,D680,sessions.csv!$N$2:$N$10135,"RELIABLE"))</f>
        <v>49.699333333333335</v>
      </c>
      <c r="J680" s="3">
        <f>IF(F680=0,"",AVERAGEIFS(sessions.csv!$L$2:$L$10135,sessions.csv!$A$2:$A$10135,A680,sessions.csv!$D$2:$D$10135,C680,sessions.csv!$E$2:$E$10135,D680,sessions.csv!$N$2:$N$10135,"RELIABLE"))</f>
        <v>72.144000000000005</v>
      </c>
    </row>
    <row r="681" spans="1:10" ht="32" customHeight="1" x14ac:dyDescent="0.2">
      <c r="A681" s="2" t="s">
        <v>73</v>
      </c>
      <c r="B681" s="2" t="str">
        <f>INDEX(study_periods.csv!$B$2:$B$51,MATCH(A681,study_periods.csv!$A$2:$A$51,0))</f>
        <v>INTERVENTION</v>
      </c>
      <c r="C681" s="2">
        <v>2</v>
      </c>
      <c r="D681" s="2">
        <v>1</v>
      </c>
      <c r="E681" s="2">
        <f>COUNTIFS(sessions.csv!$A$2:$A$10135,A681,sessions.csv!$D$2:$D$10135,C681,sessions.csv!$E$2:$E$10135,D681)</f>
        <v>19</v>
      </c>
      <c r="F681" s="2">
        <f>COUNTIFS(sessions.csv!$A$2:$A$10135,A681,sessions.csv!$D$2:$D$10135,C681,sessions.csv!$E$2:$E$10135,D681,sessions.csv!$N$2:$N$10135,"RELIABLE")</f>
        <v>16</v>
      </c>
      <c r="G681" s="3">
        <f>SUMIFS(sessions.csv!$H$2:$H$10135,sessions.csv!$A$2:$A$10135,A681,sessions.csv!$D$2:$D$10135,C681,sessions.csv!$E$2:$E$10135,D681)/60000</f>
        <v>648.4227166666667</v>
      </c>
      <c r="H681" s="3">
        <f>IF(E681=0,"",AVERAGEIFS(sessions.csv!$J$2:$J$10135,sessions.csv!$A$2:$A$10135,A681,sessions.csv!$D$2:$D$10135,C681,sessions.csv!$E$2:$E$10135,D681)/1000)</f>
        <v>10.412947368421053</v>
      </c>
      <c r="I681" s="3">
        <f>IF(F681=0,"",AVERAGEIFS(sessions.csv!$O$2:$O$10135,sessions.csv!$A$2:$A$10135,A681,sessions.csv!$D$2:$D$10135,C681,sessions.csv!$E$2:$E$10135,D681,sessions.csv!$N$2:$N$10135,"RELIABLE"))</f>
        <v>46.453124999999993</v>
      </c>
      <c r="J681" s="3">
        <f>IF(F681=0,"",AVERAGEIFS(sessions.csv!$L$2:$L$10135,sessions.csv!$A$2:$A$10135,A681,sessions.csv!$D$2:$D$10135,C681,sessions.csv!$E$2:$E$10135,D681,sessions.csv!$N$2:$N$10135,"RELIABLE"))</f>
        <v>70.671250000000001</v>
      </c>
    </row>
    <row r="682" spans="1:10" ht="32" customHeight="1" x14ac:dyDescent="0.2">
      <c r="A682" s="2" t="s">
        <v>73</v>
      </c>
      <c r="B682" s="2" t="str">
        <f>INDEX(study_periods.csv!$B$2:$B$51,MATCH(A682,study_periods.csv!$A$2:$A$51,0))</f>
        <v>INTERVENTION</v>
      </c>
      <c r="C682" s="2">
        <v>2</v>
      </c>
      <c r="D682" s="2">
        <v>2</v>
      </c>
      <c r="E682" s="2">
        <f>COUNTIFS(sessions.csv!$A$2:$A$10135,A682,sessions.csv!$D$2:$D$10135,C682,sessions.csv!$E$2:$E$10135,D682)</f>
        <v>20</v>
      </c>
      <c r="F682" s="2">
        <f>COUNTIFS(sessions.csv!$A$2:$A$10135,A682,sessions.csv!$D$2:$D$10135,C682,sessions.csv!$E$2:$E$10135,D682,sessions.csv!$N$2:$N$10135,"RELIABLE")</f>
        <v>15</v>
      </c>
      <c r="G682" s="3">
        <f>SUMIFS(sessions.csv!$H$2:$H$10135,sessions.csv!$A$2:$A$10135,A682,sessions.csv!$D$2:$D$10135,C682,sessions.csv!$E$2:$E$10135,D682)/60000</f>
        <v>647.62151666666671</v>
      </c>
      <c r="H682" s="3">
        <f>IF(E682=0,"",AVERAGEIFS(sessions.csv!$J$2:$J$10135,sessions.csv!$A$2:$A$10135,A682,sessions.csv!$D$2:$D$10135,C682,sessions.csv!$E$2:$E$10135,D682)/1000)</f>
        <v>10.4956</v>
      </c>
      <c r="I682" s="3">
        <f>IF(F682=0,"",AVERAGEIFS(sessions.csv!$O$2:$O$10135,sessions.csv!$A$2:$A$10135,A682,sessions.csv!$D$2:$D$10135,C682,sessions.csv!$E$2:$E$10135,D682,sessions.csv!$N$2:$N$10135,"RELIABLE"))</f>
        <v>45.917999999999992</v>
      </c>
      <c r="J682" s="3">
        <f>IF(F682=0,"",AVERAGEIFS(sessions.csv!$L$2:$L$10135,sessions.csv!$A$2:$A$10135,A682,sessions.csv!$D$2:$D$10135,C682,sessions.csv!$E$2:$E$10135,D682,sessions.csv!$N$2:$N$10135,"RELIABLE"))</f>
        <v>69.773999999999987</v>
      </c>
    </row>
    <row r="683" spans="1:10" ht="32" customHeight="1" x14ac:dyDescent="0.2">
      <c r="A683" s="2" t="s">
        <v>73</v>
      </c>
      <c r="B683" s="2" t="str">
        <f>INDEX(study_periods.csv!$B$2:$B$51,MATCH(A683,study_periods.csv!$A$2:$A$51,0))</f>
        <v>INTERVENTION</v>
      </c>
      <c r="C683" s="2">
        <v>2</v>
      </c>
      <c r="D683" s="2">
        <v>3</v>
      </c>
      <c r="E683" s="2">
        <f>COUNTIFS(sessions.csv!$A$2:$A$10135,A683,sessions.csv!$D$2:$D$10135,C683,sessions.csv!$E$2:$E$10135,D683)</f>
        <v>21</v>
      </c>
      <c r="F683" s="2">
        <f>COUNTIFS(sessions.csv!$A$2:$A$10135,A683,sessions.csv!$D$2:$D$10135,C683,sessions.csv!$E$2:$E$10135,D683,sessions.csv!$N$2:$N$10135,"RELIABLE")</f>
        <v>19</v>
      </c>
      <c r="G683" s="3">
        <f>SUMIFS(sessions.csv!$H$2:$H$10135,sessions.csv!$A$2:$A$10135,A683,sessions.csv!$D$2:$D$10135,C683,sessions.csv!$E$2:$E$10135,D683)/60000</f>
        <v>601.52215000000001</v>
      </c>
      <c r="H683" s="3">
        <f>IF(E683=0,"",AVERAGEIFS(sessions.csv!$J$2:$J$10135,sessions.csv!$A$2:$A$10135,A683,sessions.csv!$D$2:$D$10135,C683,sessions.csv!$E$2:$E$10135,D683)/1000)</f>
        <v>10.023142857142856</v>
      </c>
      <c r="I683" s="3">
        <f>IF(F683=0,"",AVERAGEIFS(sessions.csv!$O$2:$O$10135,sessions.csv!$A$2:$A$10135,A683,sessions.csv!$D$2:$D$10135,C683,sessions.csv!$E$2:$E$10135,D683,sessions.csv!$N$2:$N$10135,"RELIABLE"))</f>
        <v>46.981052631578947</v>
      </c>
      <c r="J683" s="3">
        <f>IF(F683=0,"",AVERAGEIFS(sessions.csv!$L$2:$L$10135,sessions.csv!$A$2:$A$10135,A683,sessions.csv!$D$2:$D$10135,C683,sessions.csv!$E$2:$E$10135,D683,sessions.csv!$N$2:$N$10135,"RELIABLE"))</f>
        <v>67.383684210526297</v>
      </c>
    </row>
    <row r="684" spans="1:10" ht="32" customHeight="1" x14ac:dyDescent="0.2">
      <c r="A684" s="2" t="s">
        <v>73</v>
      </c>
      <c r="B684" s="2" t="str">
        <f>INDEX(study_periods.csv!$B$2:$B$51,MATCH(A684,study_periods.csv!$A$2:$A$51,0))</f>
        <v>INTERVENTION</v>
      </c>
      <c r="C684" s="2">
        <v>2</v>
      </c>
      <c r="D684" s="2">
        <v>4</v>
      </c>
      <c r="E684" s="2">
        <f>COUNTIFS(sessions.csv!$A$2:$A$10135,A684,sessions.csv!$D$2:$D$10135,C684,sessions.csv!$E$2:$E$10135,D684)</f>
        <v>18</v>
      </c>
      <c r="F684" s="2">
        <f>COUNTIFS(sessions.csv!$A$2:$A$10135,A684,sessions.csv!$D$2:$D$10135,C684,sessions.csv!$E$2:$E$10135,D684,sessions.csv!$N$2:$N$10135,"RELIABLE")</f>
        <v>13</v>
      </c>
      <c r="G684" s="3">
        <f>SUMIFS(sessions.csv!$H$2:$H$10135,sessions.csv!$A$2:$A$10135,A684,sessions.csv!$D$2:$D$10135,C684,sessions.csv!$E$2:$E$10135,D684)/60000</f>
        <v>509.80303333333336</v>
      </c>
      <c r="H684" s="3">
        <f>IF(E684=0,"",AVERAGEIFS(sessions.csv!$J$2:$J$10135,sessions.csv!$A$2:$A$10135,A684,sessions.csv!$D$2:$D$10135,C684,sessions.csv!$E$2:$E$10135,D684)/1000)</f>
        <v>10.147611111111111</v>
      </c>
      <c r="I684" s="3">
        <f>IF(F684=0,"",AVERAGEIFS(sessions.csv!$O$2:$O$10135,sessions.csv!$A$2:$A$10135,A684,sessions.csv!$D$2:$D$10135,C684,sessions.csv!$E$2:$E$10135,D684,sessions.csv!$N$2:$N$10135,"RELIABLE"))</f>
        <v>45.29615384615385</v>
      </c>
      <c r="J684" s="3">
        <f>IF(F684=0,"",AVERAGEIFS(sessions.csv!$L$2:$L$10135,sessions.csv!$A$2:$A$10135,A684,sessions.csv!$D$2:$D$10135,C684,sessions.csv!$E$2:$E$10135,D684,sessions.csv!$N$2:$N$10135,"RELIABLE"))</f>
        <v>66.73615384615384</v>
      </c>
    </row>
    <row r="685" spans="1:10" ht="32" customHeight="1" x14ac:dyDescent="0.2">
      <c r="A685" s="2" t="s">
        <v>73</v>
      </c>
      <c r="B685" s="2" t="str">
        <f>INDEX(study_periods.csv!$B$2:$B$51,MATCH(A685,study_periods.csv!$A$2:$A$51,0))</f>
        <v>INTERVENTION</v>
      </c>
      <c r="C685" s="2">
        <v>2</v>
      </c>
      <c r="D685" s="2">
        <v>5</v>
      </c>
      <c r="E685" s="2">
        <f>COUNTIFS(sessions.csv!$A$2:$A$10135,A685,sessions.csv!$D$2:$D$10135,C685,sessions.csv!$E$2:$E$10135,D685)</f>
        <v>19</v>
      </c>
      <c r="F685" s="2">
        <f>COUNTIFS(sessions.csv!$A$2:$A$10135,A685,sessions.csv!$D$2:$D$10135,C685,sessions.csv!$E$2:$E$10135,D685,sessions.csv!$N$2:$N$10135,"RELIABLE")</f>
        <v>14</v>
      </c>
      <c r="G685" s="3">
        <f>SUMIFS(sessions.csv!$H$2:$H$10135,sessions.csv!$A$2:$A$10135,A685,sessions.csv!$D$2:$D$10135,C685,sessions.csv!$E$2:$E$10135,D685)/60000</f>
        <v>536.12985000000003</v>
      </c>
      <c r="H685" s="3">
        <f>IF(E685=0,"",AVERAGEIFS(sessions.csv!$J$2:$J$10135,sessions.csv!$A$2:$A$10135,A685,sessions.csv!$D$2:$D$10135,C685,sessions.csv!$E$2:$E$10135,D685)/1000)</f>
        <v>10.101210526315789</v>
      </c>
      <c r="I685" s="3">
        <f>IF(F685=0,"",AVERAGEIFS(sessions.csv!$O$2:$O$10135,sessions.csv!$A$2:$A$10135,A685,sessions.csv!$D$2:$D$10135,C685,sessions.csv!$E$2:$E$10135,D685,sessions.csv!$N$2:$N$10135,"RELIABLE"))</f>
        <v>46.477857142857147</v>
      </c>
      <c r="J685" s="3">
        <f>IF(F685=0,"",AVERAGEIFS(sessions.csv!$L$2:$L$10135,sessions.csv!$A$2:$A$10135,A685,sessions.csv!$D$2:$D$10135,C685,sessions.csv!$E$2:$E$10135,D685,sessions.csv!$N$2:$N$10135,"RELIABLE"))</f>
        <v>66.796428571428578</v>
      </c>
    </row>
    <row r="686" spans="1:10" ht="32" customHeight="1" x14ac:dyDescent="0.2">
      <c r="A686" s="2" t="s">
        <v>73</v>
      </c>
      <c r="B686" s="2" t="str">
        <f>INDEX(study_periods.csv!$B$2:$B$51,MATCH(A686,study_periods.csv!$A$2:$A$51,0))</f>
        <v>INTERVENTION</v>
      </c>
      <c r="C686" s="2">
        <v>2</v>
      </c>
      <c r="D686" s="2">
        <v>6</v>
      </c>
      <c r="E686" s="2">
        <f>COUNTIFS(sessions.csv!$A$2:$A$10135,A686,sessions.csv!$D$2:$D$10135,C686,sessions.csv!$E$2:$E$10135,D686)</f>
        <v>24</v>
      </c>
      <c r="F686" s="2">
        <f>COUNTIFS(sessions.csv!$A$2:$A$10135,A686,sessions.csv!$D$2:$D$10135,C686,sessions.csv!$E$2:$E$10135,D686,sessions.csv!$N$2:$N$10135,"RELIABLE")</f>
        <v>23</v>
      </c>
      <c r="G686" s="3">
        <f>SUMIFS(sessions.csv!$H$2:$H$10135,sessions.csv!$A$2:$A$10135,A686,sessions.csv!$D$2:$D$10135,C686,sessions.csv!$E$2:$E$10135,D686)/60000</f>
        <v>881.73381666666671</v>
      </c>
      <c r="H686" s="3">
        <f>IF(E686=0,"",AVERAGEIFS(sessions.csv!$J$2:$J$10135,sessions.csv!$A$2:$A$10135,A686,sessions.csv!$D$2:$D$10135,C686,sessions.csv!$E$2:$E$10135,D686)/1000)</f>
        <v>10.491916666666667</v>
      </c>
      <c r="I686" s="3">
        <f>IF(F686=0,"",AVERAGEIFS(sessions.csv!$O$2:$O$10135,sessions.csv!$A$2:$A$10135,A686,sessions.csv!$D$2:$D$10135,C686,sessions.csv!$E$2:$E$10135,D686,sessions.csv!$N$2:$N$10135,"RELIABLE"))</f>
        <v>49.950000000000017</v>
      </c>
      <c r="J686" s="3">
        <f>IF(F686=0,"",AVERAGEIFS(sessions.csv!$L$2:$L$10135,sessions.csv!$A$2:$A$10135,A686,sessions.csv!$D$2:$D$10135,C686,sessions.csv!$E$2:$E$10135,D686,sessions.csv!$N$2:$N$10135,"RELIABLE"))</f>
        <v>74.807826086956524</v>
      </c>
    </row>
    <row r="687" spans="1:10" ht="32" customHeight="1" x14ac:dyDescent="0.2">
      <c r="A687" s="2" t="s">
        <v>73</v>
      </c>
      <c r="B687" s="2" t="str">
        <f>INDEX(study_periods.csv!$B$2:$B$51,MATCH(A687,study_periods.csv!$A$2:$A$51,0))</f>
        <v>INTERVENTION</v>
      </c>
      <c r="C687" s="2">
        <v>2</v>
      </c>
      <c r="D687" s="2">
        <v>7</v>
      </c>
      <c r="E687" s="2">
        <f>COUNTIFS(sessions.csv!$A$2:$A$10135,A687,sessions.csv!$D$2:$D$10135,C687,sessions.csv!$E$2:$E$10135,D687)</f>
        <v>25</v>
      </c>
      <c r="F687" s="2">
        <f>COUNTIFS(sessions.csv!$A$2:$A$10135,A687,sessions.csv!$D$2:$D$10135,C687,sessions.csv!$E$2:$E$10135,D687,sessions.csv!$N$2:$N$10135,"RELIABLE")</f>
        <v>23</v>
      </c>
      <c r="G687" s="3">
        <f>SUMIFS(sessions.csv!$H$2:$H$10135,sessions.csv!$A$2:$A$10135,A687,sessions.csv!$D$2:$D$10135,C687,sessions.csv!$E$2:$E$10135,D687)/60000</f>
        <v>889.29655000000002</v>
      </c>
      <c r="H687" s="3">
        <f>IF(E687=0,"",AVERAGEIFS(sessions.csv!$J$2:$J$10135,sessions.csv!$A$2:$A$10135,A687,sessions.csv!$D$2:$D$10135,C687,sessions.csv!$E$2:$E$10135,D687)/1000)</f>
        <v>10.758479999999999</v>
      </c>
      <c r="I687" s="3">
        <f>IF(F687=0,"",AVERAGEIFS(sessions.csv!$O$2:$O$10135,sessions.csv!$A$2:$A$10135,A687,sessions.csv!$D$2:$D$10135,C687,sessions.csv!$E$2:$E$10135,D687,sessions.csv!$N$2:$N$10135,"RELIABLE"))</f>
        <v>49.746521739130436</v>
      </c>
      <c r="J687" s="3">
        <f>IF(F687=0,"",AVERAGEIFS(sessions.csv!$L$2:$L$10135,sessions.csv!$A$2:$A$10135,A687,sessions.csv!$D$2:$D$10135,C687,sessions.csv!$E$2:$E$10135,D687,sessions.csv!$N$2:$N$10135,"RELIABLE"))</f>
        <v>74.072173913043457</v>
      </c>
    </row>
    <row r="688" spans="1:10" ht="16" customHeight="1" x14ac:dyDescent="0.2">
      <c r="A688" s="2" t="s">
        <v>74</v>
      </c>
      <c r="B688" s="2" t="str">
        <f>INDEX(study_periods.csv!$B$2:$B$51,MATCH(A688,study_periods.csv!$A$2:$A$51,0))</f>
        <v>CONTROL</v>
      </c>
      <c r="C688" s="2">
        <v>1</v>
      </c>
      <c r="D688" s="2">
        <v>1</v>
      </c>
      <c r="E688" s="2">
        <f>COUNTIFS(sessions.csv!$A$2:$A$10135,A688,sessions.csv!$D$2:$D$10135,C688,sessions.csv!$E$2:$E$10135,D688)</f>
        <v>20</v>
      </c>
      <c r="F688" s="2">
        <f>COUNTIFS(sessions.csv!$A$2:$A$10135,A688,sessions.csv!$D$2:$D$10135,C688,sessions.csv!$E$2:$E$10135,D688,sessions.csv!$N$2:$N$10135,"RELIABLE")</f>
        <v>18</v>
      </c>
      <c r="G688" s="3">
        <f>SUMIFS(sessions.csv!$H$2:$H$10135,sessions.csv!$A$2:$A$10135,A688,sessions.csv!$D$2:$D$10135,C688,sessions.csv!$E$2:$E$10135,D688)/60000</f>
        <v>635.60358333333329</v>
      </c>
      <c r="H688" s="3">
        <f>IF(E688=0,"",AVERAGEIFS(sessions.csv!$J$2:$J$10135,sessions.csv!$A$2:$A$10135,A688,sessions.csv!$D$2:$D$10135,C688,sessions.csv!$E$2:$E$10135,D688)/1000)</f>
        <v>10.469250000000001</v>
      </c>
      <c r="I688" s="3">
        <f>IF(F688=0,"",AVERAGEIFS(sessions.csv!$O$2:$O$10135,sessions.csv!$A$2:$A$10135,A688,sessions.csv!$D$2:$D$10135,C688,sessions.csv!$E$2:$E$10135,D688,sessions.csv!$N$2:$N$10135,"RELIABLE"))</f>
        <v>48.947222222222223</v>
      </c>
      <c r="J688" s="3">
        <f>IF(F688=0,"",AVERAGEIFS(sessions.csv!$L$2:$L$10135,sessions.csv!$A$2:$A$10135,A688,sessions.csv!$D$2:$D$10135,C688,sessions.csv!$E$2:$E$10135,D688,sessions.csv!$N$2:$N$10135,"RELIABLE"))</f>
        <v>70.867222222222225</v>
      </c>
    </row>
    <row r="689" spans="1:10" ht="16" customHeight="1" x14ac:dyDescent="0.2">
      <c r="A689" s="2" t="s">
        <v>74</v>
      </c>
      <c r="B689" s="2" t="str">
        <f>INDEX(study_periods.csv!$B$2:$B$51,MATCH(A689,study_periods.csv!$A$2:$A$51,0))</f>
        <v>CONTROL</v>
      </c>
      <c r="C689" s="2">
        <v>1</v>
      </c>
      <c r="D689" s="2">
        <v>2</v>
      </c>
      <c r="E689" s="2">
        <f>COUNTIFS(sessions.csv!$A$2:$A$10135,A689,sessions.csv!$D$2:$D$10135,C689,sessions.csv!$E$2:$E$10135,D689)</f>
        <v>21</v>
      </c>
      <c r="F689" s="2">
        <f>COUNTIFS(sessions.csv!$A$2:$A$10135,A689,sessions.csv!$D$2:$D$10135,C689,sessions.csv!$E$2:$E$10135,D689,sessions.csv!$N$2:$N$10135,"RELIABLE")</f>
        <v>21</v>
      </c>
      <c r="G689" s="3">
        <f>SUMIFS(sessions.csv!$H$2:$H$10135,sessions.csv!$A$2:$A$10135,A689,sessions.csv!$D$2:$D$10135,C689,sessions.csv!$E$2:$E$10135,D689)/60000</f>
        <v>667.85388333333333</v>
      </c>
      <c r="H689" s="3">
        <f>IF(E689=0,"",AVERAGEIFS(sessions.csv!$J$2:$J$10135,sessions.csv!$A$2:$A$10135,A689,sessions.csv!$D$2:$D$10135,C689,sessions.csv!$E$2:$E$10135,D689)/1000)</f>
        <v>10.532999999999999</v>
      </c>
      <c r="I689" s="3">
        <f>IF(F689=0,"",AVERAGEIFS(sessions.csv!$O$2:$O$10135,sessions.csv!$A$2:$A$10135,A689,sessions.csv!$D$2:$D$10135,C689,sessions.csv!$E$2:$E$10135,D689,sessions.csv!$N$2:$N$10135,"RELIABLE"))</f>
        <v>49.433809523809522</v>
      </c>
      <c r="J689" s="3">
        <f>IF(F689=0,"",AVERAGEIFS(sessions.csv!$L$2:$L$10135,sessions.csv!$A$2:$A$10135,A689,sessions.csv!$D$2:$D$10135,C689,sessions.csv!$E$2:$E$10135,D689,sessions.csv!$N$2:$N$10135,"RELIABLE"))</f>
        <v>71.041428571428582</v>
      </c>
    </row>
    <row r="690" spans="1:10" ht="16" customHeight="1" x14ac:dyDescent="0.2">
      <c r="A690" s="2" t="s">
        <v>74</v>
      </c>
      <c r="B690" s="2" t="str">
        <f>INDEX(study_periods.csv!$B$2:$B$51,MATCH(A690,study_periods.csv!$A$2:$A$51,0))</f>
        <v>CONTROL</v>
      </c>
      <c r="C690" s="2">
        <v>1</v>
      </c>
      <c r="D690" s="2">
        <v>3</v>
      </c>
      <c r="E690" s="2">
        <f>COUNTIFS(sessions.csv!$A$2:$A$10135,A690,sessions.csv!$D$2:$D$10135,C690,sessions.csv!$E$2:$E$10135,D690)</f>
        <v>22</v>
      </c>
      <c r="F690" s="2">
        <f>COUNTIFS(sessions.csv!$A$2:$A$10135,A690,sessions.csv!$D$2:$D$10135,C690,sessions.csv!$E$2:$E$10135,D690,sessions.csv!$N$2:$N$10135,"RELIABLE")</f>
        <v>22</v>
      </c>
      <c r="G690" s="3">
        <f>SUMIFS(sessions.csv!$H$2:$H$10135,sessions.csv!$A$2:$A$10135,A690,sessions.csv!$D$2:$D$10135,C690,sessions.csv!$E$2:$E$10135,D690)/60000</f>
        <v>673.9322166666667</v>
      </c>
      <c r="H690" s="3">
        <f>IF(E690=0,"",AVERAGEIFS(sessions.csv!$J$2:$J$10135,sessions.csv!$A$2:$A$10135,A690,sessions.csv!$D$2:$D$10135,C690,sessions.csv!$E$2:$E$10135,D690)/1000)</f>
        <v>10.190454545454546</v>
      </c>
      <c r="I690" s="3">
        <f>IF(F690=0,"",AVERAGEIFS(sessions.csv!$O$2:$O$10135,sessions.csv!$A$2:$A$10135,A690,sessions.csv!$D$2:$D$10135,C690,sessions.csv!$E$2:$E$10135,D690,sessions.csv!$N$2:$N$10135,"RELIABLE"))</f>
        <v>47.985454545454537</v>
      </c>
      <c r="J690" s="3">
        <f>IF(F690=0,"",AVERAGEIFS(sessions.csv!$L$2:$L$10135,sessions.csv!$A$2:$A$10135,A690,sessions.csv!$D$2:$D$10135,C690,sessions.csv!$E$2:$E$10135,D690,sessions.csv!$N$2:$N$10135,"RELIABLE"))</f>
        <v>69.263636363636365</v>
      </c>
    </row>
    <row r="691" spans="1:10" ht="16" customHeight="1" x14ac:dyDescent="0.2">
      <c r="A691" s="2" t="s">
        <v>74</v>
      </c>
      <c r="B691" s="2" t="str">
        <f>INDEX(study_periods.csv!$B$2:$B$51,MATCH(A691,study_periods.csv!$A$2:$A$51,0))</f>
        <v>CONTROL</v>
      </c>
      <c r="C691" s="2">
        <v>1</v>
      </c>
      <c r="D691" s="2">
        <v>4</v>
      </c>
      <c r="E691" s="2">
        <f>COUNTIFS(sessions.csv!$A$2:$A$10135,A691,sessions.csv!$D$2:$D$10135,C691,sessions.csv!$E$2:$E$10135,D691)</f>
        <v>19</v>
      </c>
      <c r="F691" s="2">
        <f>COUNTIFS(sessions.csv!$A$2:$A$10135,A691,sessions.csv!$D$2:$D$10135,C691,sessions.csv!$E$2:$E$10135,D691,sessions.csv!$N$2:$N$10135,"RELIABLE")</f>
        <v>18</v>
      </c>
      <c r="G691" s="3">
        <f>SUMIFS(sessions.csv!$H$2:$H$10135,sessions.csv!$A$2:$A$10135,A691,sessions.csv!$D$2:$D$10135,C691,sessions.csv!$E$2:$E$10135,D691)/60000</f>
        <v>587.69015000000002</v>
      </c>
      <c r="H691" s="3">
        <f>IF(E691=0,"",AVERAGEIFS(sessions.csv!$J$2:$J$10135,sessions.csv!$A$2:$A$10135,A691,sessions.csv!$D$2:$D$10135,C691,sessions.csv!$E$2:$E$10135,D691)/1000)</f>
        <v>10.032526315789474</v>
      </c>
      <c r="I691" s="3">
        <f>IF(F691=0,"",AVERAGEIFS(sessions.csv!$O$2:$O$10135,sessions.csv!$A$2:$A$10135,A691,sessions.csv!$D$2:$D$10135,C691,sessions.csv!$E$2:$E$10135,D691,sessions.csv!$N$2:$N$10135,"RELIABLE"))</f>
        <v>47.016666666666666</v>
      </c>
      <c r="J691" s="3">
        <f>IF(F691=0,"",AVERAGEIFS(sessions.csv!$L$2:$L$10135,sessions.csv!$A$2:$A$10135,A691,sessions.csv!$D$2:$D$10135,C691,sessions.csv!$E$2:$E$10135,D691,sessions.csv!$N$2:$N$10135,"RELIABLE"))</f>
        <v>68.99777777777777</v>
      </c>
    </row>
    <row r="692" spans="1:10" ht="16" customHeight="1" x14ac:dyDescent="0.2">
      <c r="A692" s="2" t="s">
        <v>74</v>
      </c>
      <c r="B692" s="2" t="str">
        <f>INDEX(study_periods.csv!$B$2:$B$51,MATCH(A692,study_periods.csv!$A$2:$A$51,0))</f>
        <v>CONTROL</v>
      </c>
      <c r="C692" s="2">
        <v>1</v>
      </c>
      <c r="D692" s="2">
        <v>5</v>
      </c>
      <c r="E692" s="2">
        <f>COUNTIFS(sessions.csv!$A$2:$A$10135,A692,sessions.csv!$D$2:$D$10135,C692,sessions.csv!$E$2:$E$10135,D692)</f>
        <v>20</v>
      </c>
      <c r="F692" s="2">
        <f>COUNTIFS(sessions.csv!$A$2:$A$10135,A692,sessions.csv!$D$2:$D$10135,C692,sessions.csv!$E$2:$E$10135,D692,sessions.csv!$N$2:$N$10135,"RELIABLE")</f>
        <v>14</v>
      </c>
      <c r="G692" s="3">
        <f>SUMIFS(sessions.csv!$H$2:$H$10135,sessions.csv!$A$2:$A$10135,A692,sessions.csv!$D$2:$D$10135,C692,sessions.csv!$E$2:$E$10135,D692)/60000</f>
        <v>655.49453333333338</v>
      </c>
      <c r="H692" s="3">
        <f>IF(E692=0,"",AVERAGEIFS(sessions.csv!$J$2:$J$10135,sessions.csv!$A$2:$A$10135,A692,sessions.csv!$D$2:$D$10135,C692,sessions.csv!$E$2:$E$10135,D692)/1000)</f>
        <v>10.63205</v>
      </c>
      <c r="I692" s="3">
        <f>IF(F692=0,"",AVERAGEIFS(sessions.csv!$O$2:$O$10135,sessions.csv!$A$2:$A$10135,A692,sessions.csv!$D$2:$D$10135,C692,sessions.csv!$E$2:$E$10135,D692,sessions.csv!$N$2:$N$10135,"RELIABLE"))</f>
        <v>49.404285714285713</v>
      </c>
      <c r="J692" s="3">
        <f>IF(F692=0,"",AVERAGEIFS(sessions.csv!$L$2:$L$10135,sessions.csv!$A$2:$A$10135,A692,sessions.csv!$D$2:$D$10135,C692,sessions.csv!$E$2:$E$10135,D692,sessions.csv!$N$2:$N$10135,"RELIABLE"))</f>
        <v>72.339285714285708</v>
      </c>
    </row>
    <row r="693" spans="1:10" ht="16" customHeight="1" x14ac:dyDescent="0.2">
      <c r="A693" s="2" t="s">
        <v>74</v>
      </c>
      <c r="B693" s="2" t="str">
        <f>INDEX(study_periods.csv!$B$2:$B$51,MATCH(A693,study_periods.csv!$A$2:$A$51,0))</f>
        <v>CONTROL</v>
      </c>
      <c r="C693" s="2">
        <v>1</v>
      </c>
      <c r="D693" s="2">
        <v>6</v>
      </c>
      <c r="E693" s="2">
        <f>COUNTIFS(sessions.csv!$A$2:$A$10135,A693,sessions.csv!$D$2:$D$10135,C693,sessions.csv!$E$2:$E$10135,D693)</f>
        <v>25</v>
      </c>
      <c r="F693" s="2">
        <f>COUNTIFS(sessions.csv!$A$2:$A$10135,A693,sessions.csv!$D$2:$D$10135,C693,sessions.csv!$E$2:$E$10135,D693,sessions.csv!$N$2:$N$10135,"RELIABLE")</f>
        <v>21</v>
      </c>
      <c r="G693" s="3">
        <f>SUMIFS(sessions.csv!$H$2:$H$10135,sessions.csv!$A$2:$A$10135,A693,sessions.csv!$D$2:$D$10135,C693,sessions.csv!$E$2:$E$10135,D693)/60000</f>
        <v>894.47533333333331</v>
      </c>
      <c r="H693" s="3">
        <f>IF(E693=0,"",AVERAGEIFS(sessions.csv!$J$2:$J$10135,sessions.csv!$A$2:$A$10135,A693,sessions.csv!$D$2:$D$10135,C693,sessions.csv!$E$2:$E$10135,D693)/1000)</f>
        <v>10.41808</v>
      </c>
      <c r="I693" s="3">
        <f>IF(F693=0,"",AVERAGEIFS(sessions.csv!$O$2:$O$10135,sessions.csv!$A$2:$A$10135,A693,sessions.csv!$D$2:$D$10135,C693,sessions.csv!$E$2:$E$10135,D693,sessions.csv!$N$2:$N$10135,"RELIABLE"))</f>
        <v>49.193333333333328</v>
      </c>
      <c r="J693" s="3">
        <f>IF(F693=0,"",AVERAGEIFS(sessions.csv!$L$2:$L$10135,sessions.csv!$A$2:$A$10135,A693,sessions.csv!$D$2:$D$10135,C693,sessions.csv!$E$2:$E$10135,D693,sessions.csv!$N$2:$N$10135,"RELIABLE"))</f>
        <v>73.290000000000006</v>
      </c>
    </row>
    <row r="694" spans="1:10" ht="16" customHeight="1" x14ac:dyDescent="0.2">
      <c r="A694" s="2" t="s">
        <v>74</v>
      </c>
      <c r="B694" s="2" t="str">
        <f>INDEX(study_periods.csv!$B$2:$B$51,MATCH(A694,study_periods.csv!$A$2:$A$51,0))</f>
        <v>CONTROL</v>
      </c>
      <c r="C694" s="2">
        <v>1</v>
      </c>
      <c r="D694" s="2">
        <v>7</v>
      </c>
      <c r="E694" s="2">
        <f>COUNTIFS(sessions.csv!$A$2:$A$10135,A694,sessions.csv!$D$2:$D$10135,C694,sessions.csv!$E$2:$E$10135,D694)</f>
        <v>26</v>
      </c>
      <c r="F694" s="2">
        <f>COUNTIFS(sessions.csv!$A$2:$A$10135,A694,sessions.csv!$D$2:$D$10135,C694,sessions.csv!$E$2:$E$10135,D694,sessions.csv!$N$2:$N$10135,"RELIABLE")</f>
        <v>21</v>
      </c>
      <c r="G694" s="3">
        <f>SUMIFS(sessions.csv!$H$2:$H$10135,sessions.csv!$A$2:$A$10135,A694,sessions.csv!$D$2:$D$10135,C694,sessions.csv!$E$2:$E$10135,D694)/60000</f>
        <v>919.07996666666668</v>
      </c>
      <c r="H694" s="3">
        <f>IF(E694=0,"",AVERAGEIFS(sessions.csv!$J$2:$J$10135,sessions.csv!$A$2:$A$10135,A694,sessions.csv!$D$2:$D$10135,C694,sessions.csv!$E$2:$E$10135,D694)/1000)</f>
        <v>10.461423076923076</v>
      </c>
      <c r="I694" s="3">
        <f>IF(F694=0,"",AVERAGEIFS(sessions.csv!$O$2:$O$10135,sessions.csv!$A$2:$A$10135,A694,sessions.csv!$D$2:$D$10135,C694,sessions.csv!$E$2:$E$10135,D694,sessions.csv!$N$2:$N$10135,"RELIABLE"))</f>
        <v>50.27523809523808</v>
      </c>
      <c r="J694" s="3">
        <f>IF(F694=0,"",AVERAGEIFS(sessions.csv!$L$2:$L$10135,sessions.csv!$A$2:$A$10135,A694,sessions.csv!$D$2:$D$10135,C694,sessions.csv!$E$2:$E$10135,D694,sessions.csv!$N$2:$N$10135,"RELIABLE"))</f>
        <v>73.181428571428583</v>
      </c>
    </row>
    <row r="695" spans="1:10" ht="16" customHeight="1" x14ac:dyDescent="0.2">
      <c r="A695" s="2" t="s">
        <v>74</v>
      </c>
      <c r="B695" s="2" t="str">
        <f>INDEX(study_periods.csv!$B$2:$B$51,MATCH(A695,study_periods.csv!$A$2:$A$51,0))</f>
        <v>CONTROL</v>
      </c>
      <c r="C695" s="2">
        <v>2</v>
      </c>
      <c r="D695" s="2">
        <v>1</v>
      </c>
      <c r="E695" s="2">
        <f>COUNTIFS(sessions.csv!$A$2:$A$10135,A695,sessions.csv!$D$2:$D$10135,C695,sessions.csv!$E$2:$E$10135,D695)</f>
        <v>19</v>
      </c>
      <c r="F695" s="2">
        <f>COUNTIFS(sessions.csv!$A$2:$A$10135,A695,sessions.csv!$D$2:$D$10135,C695,sessions.csv!$E$2:$E$10135,D695,sessions.csv!$N$2:$N$10135,"RELIABLE")</f>
        <v>16</v>
      </c>
      <c r="G695" s="3">
        <f>SUMIFS(sessions.csv!$H$2:$H$10135,sessions.csv!$A$2:$A$10135,A695,sessions.csv!$D$2:$D$10135,C695,sessions.csv!$E$2:$E$10135,D695)/60000</f>
        <v>598.16020000000003</v>
      </c>
      <c r="H695" s="3">
        <f>IF(E695=0,"",AVERAGEIFS(sessions.csv!$J$2:$J$10135,sessions.csv!$A$2:$A$10135,A695,sessions.csv!$D$2:$D$10135,C695,sessions.csv!$E$2:$E$10135,D695)/1000)</f>
        <v>10.397526315789474</v>
      </c>
      <c r="I695" s="3">
        <f>IF(F695=0,"",AVERAGEIFS(sessions.csv!$O$2:$O$10135,sessions.csv!$A$2:$A$10135,A695,sessions.csv!$D$2:$D$10135,C695,sessions.csv!$E$2:$E$10135,D695,sessions.csv!$N$2:$N$10135,"RELIABLE"))</f>
        <v>48.473749999999988</v>
      </c>
      <c r="J695" s="3">
        <f>IF(F695=0,"",AVERAGEIFS(sessions.csv!$L$2:$L$10135,sessions.csv!$A$2:$A$10135,A695,sessions.csv!$D$2:$D$10135,C695,sessions.csv!$E$2:$E$10135,D695,sessions.csv!$N$2:$N$10135,"RELIABLE"))</f>
        <v>70.16687499999999</v>
      </c>
    </row>
    <row r="696" spans="1:10" ht="16" customHeight="1" x14ac:dyDescent="0.2">
      <c r="A696" s="2" t="s">
        <v>74</v>
      </c>
      <c r="B696" s="2" t="str">
        <f>INDEX(study_periods.csv!$B$2:$B$51,MATCH(A696,study_periods.csv!$A$2:$A$51,0))</f>
        <v>CONTROL</v>
      </c>
      <c r="C696" s="2">
        <v>2</v>
      </c>
      <c r="D696" s="2">
        <v>2</v>
      </c>
      <c r="E696" s="2">
        <f>COUNTIFS(sessions.csv!$A$2:$A$10135,A696,sessions.csv!$D$2:$D$10135,C696,sessions.csv!$E$2:$E$10135,D696)</f>
        <v>20</v>
      </c>
      <c r="F696" s="2">
        <f>COUNTIFS(sessions.csv!$A$2:$A$10135,A696,sessions.csv!$D$2:$D$10135,C696,sessions.csv!$E$2:$E$10135,D696,sessions.csv!$N$2:$N$10135,"RELIABLE")</f>
        <v>18</v>
      </c>
      <c r="G696" s="3">
        <f>SUMIFS(sessions.csv!$H$2:$H$10135,sessions.csv!$A$2:$A$10135,A696,sessions.csv!$D$2:$D$10135,C696,sessions.csv!$E$2:$E$10135,D696)/60000</f>
        <v>602.20208333333335</v>
      </c>
      <c r="H696" s="3">
        <f>IF(E696=0,"",AVERAGEIFS(sessions.csv!$J$2:$J$10135,sessions.csv!$A$2:$A$10135,A696,sessions.csv!$D$2:$D$10135,C696,sessions.csv!$E$2:$E$10135,D696)/1000)</f>
        <v>10.16825</v>
      </c>
      <c r="I696" s="3">
        <f>IF(F696=0,"",AVERAGEIFS(sessions.csv!$O$2:$O$10135,sessions.csv!$A$2:$A$10135,A696,sessions.csv!$D$2:$D$10135,C696,sessions.csv!$E$2:$E$10135,D696,sessions.csv!$N$2:$N$10135,"RELIABLE"))</f>
        <v>46.85499999999999</v>
      </c>
      <c r="J696" s="3">
        <f>IF(F696=0,"",AVERAGEIFS(sessions.csv!$L$2:$L$10135,sessions.csv!$A$2:$A$10135,A696,sessions.csv!$D$2:$D$10135,C696,sessions.csv!$E$2:$E$10135,D696,sessions.csv!$N$2:$N$10135,"RELIABLE"))</f>
        <v>68.062222222222218</v>
      </c>
    </row>
    <row r="697" spans="1:10" ht="16" customHeight="1" x14ac:dyDescent="0.2">
      <c r="A697" s="2" t="s">
        <v>74</v>
      </c>
      <c r="B697" s="2" t="str">
        <f>INDEX(study_periods.csv!$B$2:$B$51,MATCH(A697,study_periods.csv!$A$2:$A$51,0))</f>
        <v>CONTROL</v>
      </c>
      <c r="C697" s="2">
        <v>2</v>
      </c>
      <c r="D697" s="2">
        <v>3</v>
      </c>
      <c r="E697" s="2">
        <f>COUNTIFS(sessions.csv!$A$2:$A$10135,A697,sessions.csv!$D$2:$D$10135,C697,sessions.csv!$E$2:$E$10135,D697)</f>
        <v>21</v>
      </c>
      <c r="F697" s="2">
        <f>COUNTIFS(sessions.csv!$A$2:$A$10135,A697,sessions.csv!$D$2:$D$10135,C697,sessions.csv!$E$2:$E$10135,D697,sessions.csv!$N$2:$N$10135,"RELIABLE")</f>
        <v>18</v>
      </c>
      <c r="G697" s="3">
        <f>SUMIFS(sessions.csv!$H$2:$H$10135,sessions.csv!$A$2:$A$10135,A697,sessions.csv!$D$2:$D$10135,C697,sessions.csv!$E$2:$E$10135,D697)/60000</f>
        <v>646.74238333333335</v>
      </c>
      <c r="H697" s="3">
        <f>IF(E697=0,"",AVERAGEIFS(sessions.csv!$J$2:$J$10135,sessions.csv!$A$2:$A$10135,A697,sessions.csv!$D$2:$D$10135,C697,sessions.csv!$E$2:$E$10135,D697)/1000)</f>
        <v>10.388619047619049</v>
      </c>
      <c r="I697" s="3">
        <f>IF(F697=0,"",AVERAGEIFS(sessions.csv!$O$2:$O$10135,sessions.csv!$A$2:$A$10135,A697,sessions.csv!$D$2:$D$10135,C697,sessions.csv!$E$2:$E$10135,D697,sessions.csv!$N$2:$N$10135,"RELIABLE"))</f>
        <v>47.763333333333321</v>
      </c>
      <c r="J697" s="3">
        <f>IF(F697=0,"",AVERAGEIFS(sessions.csv!$L$2:$L$10135,sessions.csv!$A$2:$A$10135,A697,sessions.csv!$D$2:$D$10135,C697,sessions.csv!$E$2:$E$10135,D697,sessions.csv!$N$2:$N$10135,"RELIABLE"))</f>
        <v>69.867777777777803</v>
      </c>
    </row>
    <row r="698" spans="1:10" ht="16" customHeight="1" x14ac:dyDescent="0.2">
      <c r="A698" s="2" t="s">
        <v>74</v>
      </c>
      <c r="B698" s="2" t="str">
        <f>INDEX(study_periods.csv!$B$2:$B$51,MATCH(A698,study_periods.csv!$A$2:$A$51,0))</f>
        <v>CONTROL</v>
      </c>
      <c r="C698" s="2">
        <v>2</v>
      </c>
      <c r="D698" s="2">
        <v>4</v>
      </c>
      <c r="E698" s="2">
        <f>COUNTIFS(sessions.csv!$A$2:$A$10135,A698,sessions.csv!$D$2:$D$10135,C698,sessions.csv!$E$2:$E$10135,D698)</f>
        <v>18</v>
      </c>
      <c r="F698" s="2">
        <f>COUNTIFS(sessions.csv!$A$2:$A$10135,A698,sessions.csv!$D$2:$D$10135,C698,sessions.csv!$E$2:$E$10135,D698,sessions.csv!$N$2:$N$10135,"RELIABLE")</f>
        <v>18</v>
      </c>
      <c r="G698" s="3">
        <f>SUMIFS(sessions.csv!$H$2:$H$10135,sessions.csv!$A$2:$A$10135,A698,sessions.csv!$D$2:$D$10135,C698,sessions.csv!$E$2:$E$10135,D698)/60000</f>
        <v>553.47730000000001</v>
      </c>
      <c r="H698" s="3">
        <f>IF(E698=0,"",AVERAGEIFS(sessions.csv!$J$2:$J$10135,sessions.csv!$A$2:$A$10135,A698,sessions.csv!$D$2:$D$10135,C698,sessions.csv!$E$2:$E$10135,D698)/1000)</f>
        <v>10.188111111111111</v>
      </c>
      <c r="I698" s="3">
        <f>IF(F698=0,"",AVERAGEIFS(sessions.csv!$O$2:$O$10135,sessions.csv!$A$2:$A$10135,A698,sessions.csv!$D$2:$D$10135,C698,sessions.csv!$E$2:$E$10135,D698,sessions.csv!$N$2:$N$10135,"RELIABLE"))</f>
        <v>48.233333333333334</v>
      </c>
      <c r="J698" s="3">
        <f>IF(F698=0,"",AVERAGEIFS(sessions.csv!$L$2:$L$10135,sessions.csv!$A$2:$A$10135,A698,sessions.csv!$D$2:$D$10135,C698,sessions.csv!$E$2:$E$10135,D698,sessions.csv!$N$2:$N$10135,"RELIABLE"))</f>
        <v>69.443888888888907</v>
      </c>
    </row>
    <row r="699" spans="1:10" ht="16" customHeight="1" x14ac:dyDescent="0.2">
      <c r="A699" s="2" t="s">
        <v>74</v>
      </c>
      <c r="B699" s="2" t="str">
        <f>INDEX(study_periods.csv!$B$2:$B$51,MATCH(A699,study_periods.csv!$A$2:$A$51,0))</f>
        <v>CONTROL</v>
      </c>
      <c r="C699" s="2">
        <v>2</v>
      </c>
      <c r="D699" s="2">
        <v>5</v>
      </c>
      <c r="E699" s="2">
        <f>COUNTIFS(sessions.csv!$A$2:$A$10135,A699,sessions.csv!$D$2:$D$10135,C699,sessions.csv!$E$2:$E$10135,D699)</f>
        <v>19</v>
      </c>
      <c r="F699" s="2">
        <f>COUNTIFS(sessions.csv!$A$2:$A$10135,A699,sessions.csv!$D$2:$D$10135,C699,sessions.csv!$E$2:$E$10135,D699,sessions.csv!$N$2:$N$10135,"RELIABLE")</f>
        <v>18</v>
      </c>
      <c r="G699" s="3">
        <f>SUMIFS(sessions.csv!$H$2:$H$10135,sessions.csv!$A$2:$A$10135,A699,sessions.csv!$D$2:$D$10135,C699,sessions.csv!$E$2:$E$10135,D699)/60000</f>
        <v>627.87636666666663</v>
      </c>
      <c r="H699" s="3">
        <f>IF(E699=0,"",AVERAGEIFS(sessions.csv!$J$2:$J$10135,sessions.csv!$A$2:$A$10135,A699,sessions.csv!$D$2:$D$10135,C699,sessions.csv!$E$2:$E$10135,D699)/1000)</f>
        <v>10.695421052631579</v>
      </c>
      <c r="I699" s="3">
        <f>IF(F699=0,"",AVERAGEIFS(sessions.csv!$O$2:$O$10135,sessions.csv!$A$2:$A$10135,A699,sessions.csv!$D$2:$D$10135,C699,sessions.csv!$E$2:$E$10135,D699,sessions.csv!$N$2:$N$10135,"RELIABLE"))</f>
        <v>49.968333333333334</v>
      </c>
      <c r="J699" s="3">
        <f>IF(F699=0,"",AVERAGEIFS(sessions.csv!$L$2:$L$10135,sessions.csv!$A$2:$A$10135,A699,sessions.csv!$D$2:$D$10135,C699,sessions.csv!$E$2:$E$10135,D699,sessions.csv!$N$2:$N$10135,"RELIABLE"))</f>
        <v>71.941666666666663</v>
      </c>
    </row>
    <row r="700" spans="1:10" ht="16" customHeight="1" x14ac:dyDescent="0.2">
      <c r="A700" s="2" t="s">
        <v>74</v>
      </c>
      <c r="B700" s="2" t="str">
        <f>INDEX(study_periods.csv!$B$2:$B$51,MATCH(A700,study_periods.csv!$A$2:$A$51,0))</f>
        <v>CONTROL</v>
      </c>
      <c r="C700" s="2">
        <v>2</v>
      </c>
      <c r="D700" s="2">
        <v>6</v>
      </c>
      <c r="E700" s="2">
        <f>COUNTIFS(sessions.csv!$A$2:$A$10135,A700,sessions.csv!$D$2:$D$10135,C700,sessions.csv!$E$2:$E$10135,D700)</f>
        <v>24</v>
      </c>
      <c r="F700" s="2">
        <f>COUNTIFS(sessions.csv!$A$2:$A$10135,A700,sessions.csv!$D$2:$D$10135,C700,sessions.csv!$E$2:$E$10135,D700,sessions.csv!$N$2:$N$10135,"RELIABLE")</f>
        <v>20</v>
      </c>
      <c r="G700" s="3">
        <f>SUMIFS(sessions.csv!$H$2:$H$10135,sessions.csv!$A$2:$A$10135,A700,sessions.csv!$D$2:$D$10135,C700,sessions.csv!$E$2:$E$10135,D700)/60000</f>
        <v>855.73853333333329</v>
      </c>
      <c r="H700" s="3">
        <f>IF(E700=0,"",AVERAGEIFS(sessions.csv!$J$2:$J$10135,sessions.csv!$A$2:$A$10135,A700,sessions.csv!$D$2:$D$10135,C700,sessions.csv!$E$2:$E$10135,D700)/1000)</f>
        <v>10.540333333333335</v>
      </c>
      <c r="I700" s="3">
        <f>IF(F700=0,"",AVERAGEIFS(sessions.csv!$O$2:$O$10135,sessions.csv!$A$2:$A$10135,A700,sessions.csv!$D$2:$D$10135,C700,sessions.csv!$E$2:$E$10135,D700,sessions.csv!$N$2:$N$10135,"RELIABLE"))</f>
        <v>49.133500000000005</v>
      </c>
      <c r="J700" s="3">
        <f>IF(F700=0,"",AVERAGEIFS(sessions.csv!$L$2:$L$10135,sessions.csv!$A$2:$A$10135,A700,sessions.csv!$D$2:$D$10135,C700,sessions.csv!$E$2:$E$10135,D700,sessions.csv!$N$2:$N$10135,"RELIABLE"))</f>
        <v>72.750500000000017</v>
      </c>
    </row>
    <row r="701" spans="1:10" ht="16" customHeight="1" x14ac:dyDescent="0.2">
      <c r="A701" s="2" t="s">
        <v>74</v>
      </c>
      <c r="B701" s="2" t="str">
        <f>INDEX(study_periods.csv!$B$2:$B$51,MATCH(A701,study_periods.csv!$A$2:$A$51,0))</f>
        <v>CONTROL</v>
      </c>
      <c r="C701" s="2">
        <v>2</v>
      </c>
      <c r="D701" s="2">
        <v>7</v>
      </c>
      <c r="E701" s="2">
        <f>COUNTIFS(sessions.csv!$A$2:$A$10135,A701,sessions.csv!$D$2:$D$10135,C701,sessions.csv!$E$2:$E$10135,D701)</f>
        <v>25</v>
      </c>
      <c r="F701" s="2">
        <f>COUNTIFS(sessions.csv!$A$2:$A$10135,A701,sessions.csv!$D$2:$D$10135,C701,sessions.csv!$E$2:$E$10135,D701,sessions.csv!$N$2:$N$10135,"RELIABLE")</f>
        <v>21</v>
      </c>
      <c r="G701" s="3">
        <f>SUMIFS(sessions.csv!$H$2:$H$10135,sessions.csv!$A$2:$A$10135,A701,sessions.csv!$D$2:$D$10135,C701,sessions.csv!$E$2:$E$10135,D701)/60000</f>
        <v>901.41393333333338</v>
      </c>
      <c r="H701" s="3">
        <f>IF(E701=0,"",AVERAGEIFS(sessions.csv!$J$2:$J$10135,sessions.csv!$A$2:$A$10135,A701,sessions.csv!$D$2:$D$10135,C701,sessions.csv!$E$2:$E$10135,D701)/1000)</f>
        <v>10.616520000000001</v>
      </c>
      <c r="I701" s="3">
        <f>IF(F701=0,"",AVERAGEIFS(sessions.csv!$O$2:$O$10135,sessions.csv!$A$2:$A$10135,A701,sessions.csv!$D$2:$D$10135,C701,sessions.csv!$E$2:$E$10135,D701,sessions.csv!$N$2:$N$10135,"RELIABLE"))</f>
        <v>49.004761904761914</v>
      </c>
      <c r="J701" s="3">
        <f>IF(F701=0,"",AVERAGEIFS(sessions.csv!$L$2:$L$10135,sessions.csv!$A$2:$A$10135,A701,sessions.csv!$D$2:$D$10135,C701,sessions.csv!$E$2:$E$10135,D701,sessions.csv!$N$2:$N$10135,"RELIABLE"))</f>
        <v>73.34</v>
      </c>
    </row>
  </sheetData>
  <autoFilter ref="A1:J70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9A825"/>
  </sheetPr>
  <dimension ref="A1:L26"/>
  <sheetViews>
    <sheetView workbookViewId="0">
      <pane ySplit="1" topLeftCell="A2" activePane="bottomLeft" state="frozen"/>
      <selection pane="bottomLeft"/>
    </sheetView>
  </sheetViews>
  <sheetFormatPr baseColWidth="10" defaultColWidth="8.83203125" defaultRowHeight="15" x14ac:dyDescent="0.2"/>
  <cols>
    <col min="1" max="1" width="27" customWidth="1"/>
    <col min="2" max="2" width="22" customWidth="1"/>
    <col min="3" max="3" width="23" customWidth="1"/>
    <col min="4" max="4" width="18" customWidth="1"/>
    <col min="5" max="5" width="20" customWidth="1"/>
    <col min="6" max="6" width="15" customWidth="1"/>
    <col min="7" max="7" width="18" customWidth="1"/>
    <col min="8" max="8" width="13" customWidth="1"/>
    <col min="9" max="9" width="18" customWidth="1"/>
    <col min="10" max="10" width="13" customWidth="1"/>
    <col min="11" max="11" width="19" customWidth="1"/>
    <col min="12" max="12" width="14" customWidth="1"/>
  </cols>
  <sheetData>
    <row r="1" spans="1:12" ht="16" customHeight="1" x14ac:dyDescent="0.2">
      <c r="A1" s="1" t="s">
        <v>887</v>
      </c>
      <c r="B1" s="1" t="s">
        <v>888</v>
      </c>
      <c r="C1" s="1" t="s">
        <v>889</v>
      </c>
      <c r="D1" s="1" t="s">
        <v>890</v>
      </c>
      <c r="E1" s="1" t="s">
        <v>891</v>
      </c>
      <c r="F1" s="1" t="s">
        <v>892</v>
      </c>
      <c r="G1" s="1" t="s">
        <v>893</v>
      </c>
      <c r="H1" s="1" t="s">
        <v>894</v>
      </c>
      <c r="I1" s="1" t="s">
        <v>895</v>
      </c>
      <c r="J1" s="1" t="s">
        <v>896</v>
      </c>
      <c r="K1" s="1" t="s">
        <v>897</v>
      </c>
      <c r="L1" s="1" t="s">
        <v>898</v>
      </c>
    </row>
    <row r="2" spans="1:12" ht="16" x14ac:dyDescent="0.2">
      <c r="A2" s="2">
        <f>CHANGE_SCORES!E2</f>
        <v>-2.0000000000000004</v>
      </c>
      <c r="B2" s="2">
        <f>CHANGE_SCORES!E3</f>
        <v>0</v>
      </c>
      <c r="C2" s="2">
        <f>CHANGE_SCORES!H2</f>
        <v>-31.300747619047623</v>
      </c>
      <c r="D2" s="2">
        <f>CHANGE_SCORES!H3</f>
        <v>0.48172142857144706</v>
      </c>
      <c r="E2" s="2">
        <f>CHANGE_SCORES!K2</f>
        <v>-0.21198333333333252</v>
      </c>
      <c r="F2" s="2">
        <f>CHANGE_SCORES!K3</f>
        <v>0.10261462585034131</v>
      </c>
      <c r="G2" s="2">
        <f>CHANGE_SCORES!N2</f>
        <v>-4.8615238095238098</v>
      </c>
      <c r="H2" s="2">
        <f>CHANGE_SCORES!N3</f>
        <v>0.38547959183673086</v>
      </c>
      <c r="I2" s="2">
        <f>CHANGE_SCORES!Q2</f>
        <v>-3.6192857142857093</v>
      </c>
      <c r="J2" s="2">
        <f>CHANGE_SCORES!Q3</f>
        <v>0.46855603448274508</v>
      </c>
      <c r="K2" s="2">
        <f>CHANGE_SCORES!T2</f>
        <v>-2</v>
      </c>
      <c r="L2" s="2">
        <f>CHANGE_SCORES!T3</f>
        <v>0</v>
      </c>
    </row>
    <row r="3" spans="1:12" ht="16" x14ac:dyDescent="0.2">
      <c r="A3" s="2">
        <f>CHANGE_SCORES!E4</f>
        <v>-2</v>
      </c>
      <c r="B3" s="2">
        <f>CHANGE_SCORES!E5</f>
        <v>0</v>
      </c>
      <c r="C3" s="2">
        <f>CHANGE_SCORES!H4</f>
        <v>-38.303459523809515</v>
      </c>
      <c r="D3" s="2">
        <f>CHANGE_SCORES!H5</f>
        <v>0.32879761904759164</v>
      </c>
      <c r="E3" s="2">
        <f>CHANGE_SCORES!K4</f>
        <v>-0.6553365646258511</v>
      </c>
      <c r="F3" s="2">
        <f>CHANGE_SCORES!K5</f>
        <v>0.21813973922902541</v>
      </c>
      <c r="G3" s="2">
        <f>CHANGE_SCORES!N4</f>
        <v>-5.2052380952380979</v>
      </c>
      <c r="H3" s="2">
        <f>CHANGE_SCORES!N5</f>
        <v>0.22430612244897929</v>
      </c>
      <c r="I3" s="2">
        <f>CHANGE_SCORES!Q4</f>
        <v>-4.9733590733590844</v>
      </c>
      <c r="J3" s="2">
        <f>CHANGE_SCORES!Q5</f>
        <v>0.183767676767701</v>
      </c>
      <c r="K3" s="2">
        <f>CHANGE_SCORES!T4</f>
        <v>-2</v>
      </c>
      <c r="L3" s="2">
        <f>CHANGE_SCORES!T5</f>
        <v>0</v>
      </c>
    </row>
    <row r="4" spans="1:12" ht="16" customHeight="1" x14ac:dyDescent="0.2">
      <c r="A4" s="2">
        <f>CHANGE_SCORES!E6</f>
        <v>1.5714285714285714</v>
      </c>
      <c r="B4" s="2">
        <f>CHANGE_SCORES!E7</f>
        <v>0</v>
      </c>
      <c r="C4" s="2">
        <f>CHANGE_SCORES!H6</f>
        <v>16.573247619047621</v>
      </c>
      <c r="D4" s="2">
        <f>CHANGE_SCORES!H7</f>
        <v>1.0533500000000018</v>
      </c>
      <c r="E4" s="2">
        <f>CHANGE_SCORES!K6</f>
        <v>-0.1345476190476198</v>
      </c>
      <c r="F4" s="2">
        <f>CHANGE_SCORES!K7</f>
        <v>-0.20205714285714471</v>
      </c>
      <c r="G4" s="2" t="str">
        <f>CHANGE_SCORES!N6</f>
        <v/>
      </c>
      <c r="H4" s="2">
        <f>CHANGE_SCORES!N7</f>
        <v>1.7312619047619009</v>
      </c>
      <c r="I4" s="2" t="str">
        <f>CHANGE_SCORES!Q6</f>
        <v/>
      </c>
      <c r="J4" s="2">
        <f>CHANGE_SCORES!Q7</f>
        <v>0.71471509971507885</v>
      </c>
      <c r="K4" s="2">
        <f>CHANGE_SCORES!T6</f>
        <v>-1</v>
      </c>
      <c r="L4" s="2">
        <f>CHANGE_SCORES!T7</f>
        <v>0</v>
      </c>
    </row>
    <row r="5" spans="1:12" ht="16" x14ac:dyDescent="0.2">
      <c r="A5" s="2">
        <f>CHANGE_SCORES!E8</f>
        <v>0</v>
      </c>
      <c r="B5" s="2">
        <f>CHANGE_SCORES!E9</f>
        <v>1</v>
      </c>
      <c r="C5" s="2">
        <f>CHANGE_SCORES!H8</f>
        <v>-5.5868047619047729</v>
      </c>
      <c r="D5" s="2">
        <f>CHANGE_SCORES!H9</f>
        <v>19.772676190476176</v>
      </c>
      <c r="E5" s="2">
        <f>CHANGE_SCORES!K8</f>
        <v>0.24712789115646405</v>
      </c>
      <c r="F5" s="2">
        <f>CHANGE_SCORES!K9</f>
        <v>0.46112902494330932</v>
      </c>
      <c r="G5" s="2">
        <f>CHANGE_SCORES!N8</f>
        <v>0.36959523809524342</v>
      </c>
      <c r="H5" s="2">
        <f>CHANGE_SCORES!N9</f>
        <v>2.2643197278911451</v>
      </c>
      <c r="I5" s="2">
        <f>CHANGE_SCORES!Q8</f>
        <v>-0.27612903225808338</v>
      </c>
      <c r="J5" s="2">
        <f>CHANGE_SCORES!Q9</f>
        <v>2.1461092530657595</v>
      </c>
      <c r="K5" s="2">
        <f>CHANGE_SCORES!T8</f>
        <v>0</v>
      </c>
      <c r="L5" s="2">
        <f>CHANGE_SCORES!T9</f>
        <v>1</v>
      </c>
    </row>
    <row r="6" spans="1:12" ht="16" customHeight="1" x14ac:dyDescent="0.2">
      <c r="A6" s="2">
        <f>CHANGE_SCORES!E10</f>
        <v>4.5714285714285721</v>
      </c>
      <c r="B6" s="2">
        <f>CHANGE_SCORES!E11</f>
        <v>-1</v>
      </c>
      <c r="C6" s="2">
        <f>CHANGE_SCORES!H10</f>
        <v>49.846019047619045</v>
      </c>
      <c r="D6" s="2">
        <f>CHANGE_SCORES!H11</f>
        <v>-17.961140476190472</v>
      </c>
      <c r="E6" s="2">
        <f>CHANGE_SCORES!K10</f>
        <v>-1.3791602040816313</v>
      </c>
      <c r="F6" s="2">
        <f>CHANGE_SCORES!K11</f>
        <v>-0.87494761904761731</v>
      </c>
      <c r="G6" s="2" t="str">
        <f>CHANGE_SCORES!N10</f>
        <v/>
      </c>
      <c r="H6" s="2">
        <f>CHANGE_SCORES!N11</f>
        <v>-1.384789682539683</v>
      </c>
      <c r="I6" s="2" t="str">
        <f>CHANGE_SCORES!Q10</f>
        <v/>
      </c>
      <c r="J6" s="2">
        <f>CHANGE_SCORES!Q11</f>
        <v>-2.6514170040485752</v>
      </c>
      <c r="K6" s="2">
        <f>CHANGE_SCORES!T10</f>
        <v>-2</v>
      </c>
      <c r="L6" s="2">
        <f>CHANGE_SCORES!T11</f>
        <v>-1</v>
      </c>
    </row>
    <row r="7" spans="1:12" ht="16" x14ac:dyDescent="0.2">
      <c r="A7" s="2">
        <f>CHANGE_SCORES!E12</f>
        <v>1</v>
      </c>
      <c r="B7" s="2">
        <f>CHANGE_SCORES!E13</f>
        <v>0</v>
      </c>
      <c r="C7" s="2">
        <f>CHANGE_SCORES!H12</f>
        <v>30.178919047619104</v>
      </c>
      <c r="D7" s="2">
        <f>CHANGE_SCORES!H13</f>
        <v>-1.1280738095238689</v>
      </c>
      <c r="E7" s="2">
        <f>CHANGE_SCORES!K12</f>
        <v>0.24866959469102312</v>
      </c>
      <c r="F7" s="2">
        <f>CHANGE_SCORES!K13</f>
        <v>-5.7511538461540113E-2</v>
      </c>
      <c r="G7" s="2">
        <f>CHANGE_SCORES!N12</f>
        <v>3.0550378391449797</v>
      </c>
      <c r="H7" s="2">
        <f>CHANGE_SCORES!N13</f>
        <v>-0.97395468816898045</v>
      </c>
      <c r="I7" s="2">
        <f>CHANGE_SCORES!Q12</f>
        <v>2.0331896103896128</v>
      </c>
      <c r="J7" s="2">
        <f>CHANGE_SCORES!Q13</f>
        <v>-0.27201524390242326</v>
      </c>
      <c r="K7" s="2">
        <f>CHANGE_SCORES!T12</f>
        <v>1</v>
      </c>
      <c r="L7" s="2">
        <f>CHANGE_SCORES!T13</f>
        <v>0</v>
      </c>
    </row>
    <row r="8" spans="1:12" ht="16" x14ac:dyDescent="0.2">
      <c r="A8" s="2">
        <f>CHANGE_SCORES!E14</f>
        <v>-2</v>
      </c>
      <c r="B8" s="2">
        <f>CHANGE_SCORES!E15</f>
        <v>0</v>
      </c>
      <c r="C8" s="2">
        <f>CHANGE_SCORES!H14</f>
        <v>-96.21935238095233</v>
      </c>
      <c r="D8" s="2">
        <f>CHANGE_SCORES!H15</f>
        <v>7.5724285714285315</v>
      </c>
      <c r="E8" s="2">
        <f>CHANGE_SCORES!K14</f>
        <v>-0.71835161861947405</v>
      </c>
      <c r="F8" s="2">
        <f>CHANGE_SCORES!K15</f>
        <v>0.24423022208883616</v>
      </c>
      <c r="G8" s="2">
        <f>CHANGE_SCORES!N14</f>
        <v>-4.6850335141049442</v>
      </c>
      <c r="H8" s="2">
        <f>CHANGE_SCORES!N15</f>
        <v>0.72071749084248893</v>
      </c>
      <c r="I8" s="2">
        <f>CHANGE_SCORES!Q14</f>
        <v>-5.4262065217391253</v>
      </c>
      <c r="J8" s="2">
        <f>CHANGE_SCORES!Q15</f>
        <v>0.9798031865042347</v>
      </c>
      <c r="K8" s="2">
        <f>CHANGE_SCORES!T14</f>
        <v>-2</v>
      </c>
      <c r="L8" s="2">
        <f>CHANGE_SCORES!T15</f>
        <v>0</v>
      </c>
    </row>
    <row r="9" spans="1:12" ht="16" x14ac:dyDescent="0.2">
      <c r="A9" s="2">
        <f>CHANGE_SCORES!E16</f>
        <v>-0.85714285714285765</v>
      </c>
      <c r="B9" s="2">
        <f>CHANGE_SCORES!E17</f>
        <v>1</v>
      </c>
      <c r="C9" s="2">
        <f>CHANGE_SCORES!H16</f>
        <v>-37.102126190476213</v>
      </c>
      <c r="D9" s="2">
        <f>CHANGE_SCORES!H17</f>
        <v>36.912014285714235</v>
      </c>
      <c r="E9" s="2">
        <f>CHANGE_SCORES!K16</f>
        <v>-0.42460792540792625</v>
      </c>
      <c r="F9" s="2">
        <f>CHANGE_SCORES!K17</f>
        <v>8.3771535607251479E-2</v>
      </c>
      <c r="G9" s="2">
        <f>CHANGE_SCORES!N16</f>
        <v>-1.6631010101010162</v>
      </c>
      <c r="H9" s="2">
        <f>CHANGE_SCORES!N17</f>
        <v>0.55549228549228502</v>
      </c>
      <c r="I9" s="2">
        <f>CHANGE_SCORES!Q16</f>
        <v>-2.3799362318840522</v>
      </c>
      <c r="J9" s="2">
        <f>CHANGE_SCORES!Q17</f>
        <v>0.93949074074073735</v>
      </c>
      <c r="K9" s="2">
        <f>CHANGE_SCORES!T16</f>
        <v>-1</v>
      </c>
      <c r="L9" s="2">
        <f>CHANGE_SCORES!T17</f>
        <v>1</v>
      </c>
    </row>
    <row r="10" spans="1:12" ht="16" x14ac:dyDescent="0.2">
      <c r="A10" s="2">
        <f>CHANGE_SCORES!E18</f>
        <v>-2</v>
      </c>
      <c r="B10" s="2">
        <f>CHANGE_SCORES!E19</f>
        <v>0</v>
      </c>
      <c r="C10" s="2">
        <f>CHANGE_SCORES!H18</f>
        <v>-83.444209523809548</v>
      </c>
      <c r="D10" s="2">
        <f>CHANGE_SCORES!H19</f>
        <v>-9.9014000000000237</v>
      </c>
      <c r="E10" s="2">
        <f>CHANGE_SCORES!K18</f>
        <v>-0.61813573331430582</v>
      </c>
      <c r="F10" s="2">
        <f>CHANGE_SCORES!K19</f>
        <v>-0.191725555991626</v>
      </c>
      <c r="G10" s="2">
        <f>CHANGE_SCORES!N18</f>
        <v>-4.5162071341357048</v>
      </c>
      <c r="H10" s="2">
        <f>CHANGE_SCORES!N19</f>
        <v>-1.4413314542600233</v>
      </c>
      <c r="I10" s="2">
        <f>CHANGE_SCORES!Q18</f>
        <v>-4.541607553366191</v>
      </c>
      <c r="J10" s="2">
        <f>CHANGE_SCORES!Q19</f>
        <v>-1.3056752873563227</v>
      </c>
      <c r="K10" s="2">
        <f>CHANGE_SCORES!T18</f>
        <v>-2</v>
      </c>
      <c r="L10" s="2">
        <f>CHANGE_SCORES!T19</f>
        <v>0</v>
      </c>
    </row>
    <row r="11" spans="1:12" ht="16" x14ac:dyDescent="0.2">
      <c r="A11" s="2">
        <f>CHANGE_SCORES!E20</f>
        <v>-2</v>
      </c>
      <c r="B11" s="2">
        <f>CHANGE_SCORES!E21</f>
        <v>-0.85714285714285765</v>
      </c>
      <c r="C11" s="2">
        <f>CHANGE_SCORES!H20</f>
        <v>-91.770009523809478</v>
      </c>
      <c r="D11" s="2">
        <f>CHANGE_SCORES!H21</f>
        <v>-23.546530952380976</v>
      </c>
      <c r="E11" s="2">
        <f>CHANGE_SCORES!K20</f>
        <v>-0.68867633784283022</v>
      </c>
      <c r="F11" s="2">
        <f>CHANGE_SCORES!K21</f>
        <v>7.6627222777224446E-2</v>
      </c>
      <c r="G11" s="2">
        <f>CHANGE_SCORES!N20</f>
        <v>-6.3137443350300444</v>
      </c>
      <c r="H11" s="2">
        <f>CHANGE_SCORES!N21</f>
        <v>-2.7596578025146812E-2</v>
      </c>
      <c r="I11" s="2">
        <f>CHANGE_SCORES!Q20</f>
        <v>-5.7916454930429708</v>
      </c>
      <c r="J11" s="2">
        <f>CHANGE_SCORES!Q21</f>
        <v>-0.32304578800909667</v>
      </c>
      <c r="K11" s="2">
        <f>CHANGE_SCORES!T20</f>
        <v>-2</v>
      </c>
      <c r="L11" s="2">
        <f>CHANGE_SCORES!T21</f>
        <v>-1</v>
      </c>
    </row>
    <row r="12" spans="1:12" ht="16" x14ac:dyDescent="0.2">
      <c r="A12" s="2">
        <f>CHANGE_SCORES!E22</f>
        <v>0</v>
      </c>
      <c r="B12" s="2">
        <f>CHANGE_SCORES!E23</f>
        <v>0</v>
      </c>
      <c r="C12" s="2">
        <f>CHANGE_SCORES!H22</f>
        <v>-3.8169666666666444</v>
      </c>
      <c r="D12" s="2">
        <f>CHANGE_SCORES!H23</f>
        <v>-4.324723809523789</v>
      </c>
      <c r="E12" s="2">
        <f>CHANGE_SCORES!K22</f>
        <v>9.0672922315778948E-2</v>
      </c>
      <c r="F12" s="2">
        <f>CHANGE_SCORES!K23</f>
        <v>-9.6742464678175821E-2</v>
      </c>
      <c r="G12" s="2">
        <f>CHANGE_SCORES!N22</f>
        <v>-0.85603715332287322</v>
      </c>
      <c r="H12" s="2">
        <f>CHANGE_SCORES!N23</f>
        <v>1.2656797369297266</v>
      </c>
      <c r="I12" s="2">
        <f>CHANGE_SCORES!Q22</f>
        <v>-0.45773128106460348</v>
      </c>
      <c r="J12" s="2">
        <f>CHANGE_SCORES!Q23</f>
        <v>0.31331523378580783</v>
      </c>
      <c r="K12" s="2">
        <f>CHANGE_SCORES!T22</f>
        <v>0</v>
      </c>
      <c r="L12" s="2">
        <f>CHANGE_SCORES!T23</f>
        <v>0</v>
      </c>
    </row>
    <row r="13" spans="1:12" ht="16" x14ac:dyDescent="0.2">
      <c r="A13" s="2">
        <f>CHANGE_SCORES!E24</f>
        <v>-2</v>
      </c>
      <c r="B13" s="2">
        <f>CHANGE_SCORES!E25</f>
        <v>1.0000000000000018</v>
      </c>
      <c r="C13" s="2">
        <f>CHANGE_SCORES!H24</f>
        <v>-85.154954761904662</v>
      </c>
      <c r="D13" s="2">
        <f>CHANGE_SCORES!H25</f>
        <v>48.263769047619007</v>
      </c>
      <c r="E13" s="2">
        <f>CHANGE_SCORES!K24</f>
        <v>-0.74923587959659432</v>
      </c>
      <c r="F13" s="2">
        <f>CHANGE_SCORES!K25</f>
        <v>0.17726038415366041</v>
      </c>
      <c r="G13" s="2">
        <f>CHANGE_SCORES!N24</f>
        <v>-4.2417122639265514</v>
      </c>
      <c r="H13" s="2">
        <f>CHANGE_SCORES!N25</f>
        <v>1.2141776561440594</v>
      </c>
      <c r="I13" s="2">
        <f>CHANGE_SCORES!Q24</f>
        <v>-4.8276136363636226</v>
      </c>
      <c r="J13" s="2">
        <f>CHANGE_SCORES!Q25</f>
        <v>1.9707558342040983</v>
      </c>
      <c r="K13" s="2">
        <f>CHANGE_SCORES!T24</f>
        <v>-2</v>
      </c>
      <c r="L13" s="2">
        <f>CHANGE_SCORES!T25</f>
        <v>1</v>
      </c>
    </row>
    <row r="14" spans="1:12" ht="16" x14ac:dyDescent="0.2">
      <c r="A14" s="2">
        <f>CHANGE_SCORES!E26</f>
        <v>-0.85714285714285765</v>
      </c>
      <c r="B14" s="2">
        <f>CHANGE_SCORES!E27</f>
        <v>0</v>
      </c>
      <c r="C14" s="2">
        <f>CHANGE_SCORES!H26</f>
        <v>-40.586757142857152</v>
      </c>
      <c r="D14" s="2">
        <f>CHANGE_SCORES!H27</f>
        <v>2.5305333333333806</v>
      </c>
      <c r="E14" s="2">
        <f>CHANGE_SCORES!K26</f>
        <v>-0.37280972360972342</v>
      </c>
      <c r="F14" s="2">
        <f>CHANGE_SCORES!K27</f>
        <v>5.2705211455210232E-2</v>
      </c>
      <c r="G14" s="2">
        <f>CHANGE_SCORES!N26</f>
        <v>-2.2949054834054792</v>
      </c>
      <c r="H14" s="2">
        <f>CHANGE_SCORES!N27</f>
        <v>0.38914193742765946</v>
      </c>
      <c r="I14" s="2">
        <f>CHANGE_SCORES!Q26</f>
        <v>-2.7069154228855723</v>
      </c>
      <c r="J14" s="2">
        <f>CHANGE_SCORES!Q27</f>
        <v>0.41760431317393909</v>
      </c>
      <c r="K14" s="2">
        <f>CHANGE_SCORES!T26</f>
        <v>-1</v>
      </c>
      <c r="L14" s="2">
        <f>CHANGE_SCORES!T27</f>
        <v>0</v>
      </c>
    </row>
    <row r="15" spans="1:12" ht="16" x14ac:dyDescent="0.2">
      <c r="A15" s="2">
        <f>CHANGE_SCORES!E28</f>
        <v>-2</v>
      </c>
      <c r="B15" s="2">
        <f>CHANGE_SCORES!E29</f>
        <v>0</v>
      </c>
      <c r="C15" s="2">
        <f>CHANGE_SCORES!H28</f>
        <v>-82.3523071428572</v>
      </c>
      <c r="D15" s="2">
        <f>CHANGE_SCORES!H29</f>
        <v>-1.0698642857142886</v>
      </c>
      <c r="E15" s="2">
        <f>CHANGE_SCORES!K28</f>
        <v>-0.56063486751343916</v>
      </c>
      <c r="F15" s="2">
        <f>CHANGE_SCORES!K29</f>
        <v>-1.6473829147043872E-2</v>
      </c>
      <c r="G15" s="2">
        <f>CHANGE_SCORES!N28</f>
        <v>-5.6766606885178348</v>
      </c>
      <c r="H15" s="2">
        <f>CHANGE_SCORES!N29</f>
        <v>-0.41691705913134314</v>
      </c>
      <c r="I15" s="2">
        <f>CHANGE_SCORES!Q28</f>
        <v>-5.4134199134199008</v>
      </c>
      <c r="J15" s="2">
        <f>CHANGE_SCORES!Q29</f>
        <v>-0.35332559843674005</v>
      </c>
      <c r="K15" s="2">
        <f>CHANGE_SCORES!T28</f>
        <v>-2</v>
      </c>
      <c r="L15" s="2">
        <f>CHANGE_SCORES!T29</f>
        <v>0</v>
      </c>
    </row>
    <row r="16" spans="1:12" ht="16" x14ac:dyDescent="0.2">
      <c r="A16" s="2">
        <f>CHANGE_SCORES!E30</f>
        <v>-2</v>
      </c>
      <c r="B16" s="2">
        <f>CHANGE_SCORES!E31</f>
        <v>-0.85714285714285765</v>
      </c>
      <c r="C16" s="2">
        <f>CHANGE_SCORES!H30</f>
        <v>-86.823526190476258</v>
      </c>
      <c r="D16" s="2">
        <f>CHANGE_SCORES!H31</f>
        <v>-19.593628571428553</v>
      </c>
      <c r="E16" s="2">
        <f>CHANGE_SCORES!K30</f>
        <v>-0.62606390979468607</v>
      </c>
      <c r="F16" s="2">
        <f>CHANGE_SCORES!K31</f>
        <v>-9.3468231768230936E-2</v>
      </c>
      <c r="G16" s="2">
        <f>CHANGE_SCORES!N30</f>
        <v>-4.8515475239046708</v>
      </c>
      <c r="H16" s="2">
        <f>CHANGE_SCORES!N31</f>
        <v>-0.71715043290043923</v>
      </c>
      <c r="I16" s="2">
        <f>CHANGE_SCORES!Q30</f>
        <v>-5.0192513185049563</v>
      </c>
      <c r="J16" s="2">
        <f>CHANGE_SCORES!Q31</f>
        <v>-0.74115778251596964</v>
      </c>
      <c r="K16" s="2">
        <f>CHANGE_SCORES!T30</f>
        <v>-2</v>
      </c>
      <c r="L16" s="2">
        <f>CHANGE_SCORES!T31</f>
        <v>-1</v>
      </c>
    </row>
    <row r="17" spans="1:12" ht="16" x14ac:dyDescent="0.2">
      <c r="A17" s="2">
        <f>CHANGE_SCORES!E32</f>
        <v>-1.8571428571428577</v>
      </c>
      <c r="B17" s="2">
        <f>CHANGE_SCORES!E33</f>
        <v>1</v>
      </c>
      <c r="C17" s="2">
        <f>CHANGE_SCORES!H32</f>
        <v>-71.016369047619037</v>
      </c>
      <c r="D17" s="2">
        <f>CHANGE_SCORES!H33</f>
        <v>46.140035714285716</v>
      </c>
      <c r="E17" s="2">
        <f>CHANGE_SCORES!K32</f>
        <v>-0.69285356548213883</v>
      </c>
      <c r="F17" s="2">
        <f>CHANGE_SCORES!K33</f>
        <v>0.14728086080586067</v>
      </c>
      <c r="G17" s="2">
        <f>CHANGE_SCORES!N32</f>
        <v>-5.1052157842157939</v>
      </c>
      <c r="H17" s="2">
        <f>CHANGE_SCORES!N33</f>
        <v>1.4367855477855542</v>
      </c>
      <c r="I17" s="2">
        <f>CHANGE_SCORES!Q32</f>
        <v>-5.1580830280830128</v>
      </c>
      <c r="J17" s="2">
        <f>CHANGE_SCORES!Q33</f>
        <v>2.006182115149052</v>
      </c>
      <c r="K17" s="2">
        <f>CHANGE_SCORES!T32</f>
        <v>-2</v>
      </c>
      <c r="L17" s="2">
        <f>CHANGE_SCORES!T33</f>
        <v>1</v>
      </c>
    </row>
    <row r="18" spans="1:12" ht="16" x14ac:dyDescent="0.2">
      <c r="A18" s="2">
        <f>CHANGE_SCORES!E34</f>
        <v>1</v>
      </c>
      <c r="B18" s="2">
        <f>CHANGE_SCORES!E35</f>
        <v>0</v>
      </c>
      <c r="C18" s="2">
        <f>CHANGE_SCORES!H34</f>
        <v>32.543933333333314</v>
      </c>
      <c r="D18" s="2">
        <f>CHANGE_SCORES!H35</f>
        <v>8.1145333333332132</v>
      </c>
      <c r="E18" s="2">
        <f>CHANGE_SCORES!K34</f>
        <v>6.2172402422506323E-2</v>
      </c>
      <c r="F18" s="2">
        <f>CHANGE_SCORES!K35</f>
        <v>0.13018449379751829</v>
      </c>
      <c r="G18" s="2">
        <f>CHANGE_SCORES!N34</f>
        <v>1.7223884253001884</v>
      </c>
      <c r="H18" s="2">
        <f>CHANGE_SCORES!N35</f>
        <v>0.74284778911564331</v>
      </c>
      <c r="I18" s="2">
        <f>CHANGE_SCORES!Q34</f>
        <v>1.4871798987529488</v>
      </c>
      <c r="J18" s="2">
        <f>CHANGE_SCORES!Q35</f>
        <v>0.83239702970299589</v>
      </c>
      <c r="K18" s="2">
        <f>CHANGE_SCORES!T34</f>
        <v>1</v>
      </c>
      <c r="L18" s="2">
        <f>CHANGE_SCORES!T35</f>
        <v>0</v>
      </c>
    </row>
    <row r="19" spans="1:12" ht="16" x14ac:dyDescent="0.2">
      <c r="A19" s="2">
        <f>CHANGE_SCORES!E36</f>
        <v>0</v>
      </c>
      <c r="B19" s="2">
        <f>CHANGE_SCORES!E37</f>
        <v>0</v>
      </c>
      <c r="C19" s="2">
        <f>CHANGE_SCORES!H36</f>
        <v>3.0885999999999854</v>
      </c>
      <c r="D19" s="2">
        <f>CHANGE_SCORES!H37</f>
        <v>-18.507509523809517</v>
      </c>
      <c r="E19" s="2">
        <f>CHANGE_SCORES!K36</f>
        <v>1.9139676989677668E-2</v>
      </c>
      <c r="F19" s="2">
        <f>CHANGE_SCORES!K37</f>
        <v>-1.7756028983546557E-2</v>
      </c>
      <c r="G19" s="2">
        <f>CHANGE_SCORES!N36</f>
        <v>-1.0204204684204683</v>
      </c>
      <c r="H19" s="2">
        <f>CHANGE_SCORES!N37</f>
        <v>0.35451904508214938</v>
      </c>
      <c r="I19" s="2">
        <f>CHANGE_SCORES!Q36</f>
        <v>-0.57057313432833467</v>
      </c>
      <c r="J19" s="2">
        <f>CHANGE_SCORES!Q37</f>
        <v>-0.62809961261758929</v>
      </c>
      <c r="K19" s="2">
        <f>CHANGE_SCORES!T36</f>
        <v>0</v>
      </c>
      <c r="L19" s="2">
        <f>CHANGE_SCORES!T37</f>
        <v>0</v>
      </c>
    </row>
    <row r="20" spans="1:12" ht="16" x14ac:dyDescent="0.2">
      <c r="A20" s="2">
        <f>CHANGE_SCORES!E38</f>
        <v>-3</v>
      </c>
      <c r="B20" s="2">
        <f>CHANGE_SCORES!E39</f>
        <v>0</v>
      </c>
      <c r="C20" s="2">
        <f>CHANGE_SCORES!H38</f>
        <v>-186.35175238095246</v>
      </c>
      <c r="D20" s="2">
        <f>CHANGE_SCORES!H39</f>
        <v>-16.210550000000012</v>
      </c>
      <c r="E20" s="2">
        <f>CHANGE_SCORES!K38</f>
        <v>-0.79668249041887229</v>
      </c>
      <c r="F20" s="2">
        <f>CHANGE_SCORES!K39</f>
        <v>9.9262754728588476E-3</v>
      </c>
      <c r="G20" s="2">
        <f>CHANGE_SCORES!N38</f>
        <v>-5.6523646200427038</v>
      </c>
      <c r="H20" s="2">
        <f>CHANGE_SCORES!N39</f>
        <v>-6.7388848923677358E-2</v>
      </c>
      <c r="I20" s="2">
        <f>CHANGE_SCORES!Q38</f>
        <v>-6.0595334685599198</v>
      </c>
      <c r="J20" s="2">
        <f>CHANGE_SCORES!Q39</f>
        <v>-0.51438159156283803</v>
      </c>
      <c r="K20" s="2">
        <f>CHANGE_SCORES!T38</f>
        <v>-2</v>
      </c>
      <c r="L20" s="2">
        <f>CHANGE_SCORES!T39</f>
        <v>0</v>
      </c>
    </row>
    <row r="21" spans="1:12" ht="16" x14ac:dyDescent="0.2">
      <c r="A21" s="2">
        <f>CHANGE_SCORES!E40</f>
        <v>-3</v>
      </c>
      <c r="B21" s="2">
        <f>CHANGE_SCORES!E41</f>
        <v>-1</v>
      </c>
      <c r="C21" s="2">
        <f>CHANGE_SCORES!H40</f>
        <v>-174.10128095238076</v>
      </c>
      <c r="D21" s="2">
        <f>CHANGE_SCORES!H41</f>
        <v>-69.366714285714124</v>
      </c>
      <c r="E21" s="2">
        <f>CHANGE_SCORES!K40</f>
        <v>-0.55771406029176163</v>
      </c>
      <c r="F21" s="2">
        <f>CHANGE_SCORES!K41</f>
        <v>-0.19813435528739376</v>
      </c>
      <c r="G21" s="2">
        <f>CHANGE_SCORES!N40</f>
        <v>-5.6675094663952663</v>
      </c>
      <c r="H21" s="2">
        <f>CHANGE_SCORES!N41</f>
        <v>-1.3594384127689239</v>
      </c>
      <c r="I21" s="2">
        <f>CHANGE_SCORES!Q40</f>
        <v>-5.4056995820272391</v>
      </c>
      <c r="J21" s="2">
        <f>CHANGE_SCORES!Q41</f>
        <v>-1.6930093240092958</v>
      </c>
      <c r="K21" s="2">
        <f>CHANGE_SCORES!T40</f>
        <v>-2</v>
      </c>
      <c r="L21" s="2">
        <f>CHANGE_SCORES!T41</f>
        <v>-1</v>
      </c>
    </row>
    <row r="22" spans="1:12" ht="16" x14ac:dyDescent="0.2">
      <c r="A22" s="2">
        <f>CHANGE_SCORES!E42</f>
        <v>-3</v>
      </c>
      <c r="B22" s="2">
        <f>CHANGE_SCORES!E43</f>
        <v>0</v>
      </c>
      <c r="C22" s="2">
        <f>CHANGE_SCORES!H42</f>
        <v>-165.88493809523811</v>
      </c>
      <c r="D22" s="2">
        <f>CHANGE_SCORES!H43</f>
        <v>20.922247619047539</v>
      </c>
      <c r="E22" s="2">
        <f>CHANGE_SCORES!K42</f>
        <v>-0.51119358206228149</v>
      </c>
      <c r="F22" s="2">
        <f>CHANGE_SCORES!K43</f>
        <v>0.2563608109559592</v>
      </c>
      <c r="G22" s="2">
        <f>CHANGE_SCORES!N42</f>
        <v>-5.3576969872722842</v>
      </c>
      <c r="H22" s="2">
        <f>CHANGE_SCORES!N43</f>
        <v>0.67831251455925212</v>
      </c>
      <c r="I22" s="2">
        <f>CHANGE_SCORES!Q42</f>
        <v>-5.2164356884057526</v>
      </c>
      <c r="J22" s="2">
        <f>CHANGE_SCORES!Q43</f>
        <v>1.3620674070247958</v>
      </c>
      <c r="K22" s="2">
        <f>CHANGE_SCORES!T42</f>
        <v>-2</v>
      </c>
      <c r="L22" s="2">
        <f>CHANGE_SCORES!T43</f>
        <v>0</v>
      </c>
    </row>
    <row r="23" spans="1:12" ht="16" x14ac:dyDescent="0.2">
      <c r="A23" s="2">
        <f>CHANGE_SCORES!E44</f>
        <v>-3</v>
      </c>
      <c r="B23" s="2">
        <f>CHANGE_SCORES!E45</f>
        <v>0</v>
      </c>
      <c r="C23" s="2">
        <f>CHANGE_SCORES!H44</f>
        <v>-168.79546428571439</v>
      </c>
      <c r="D23" s="2">
        <f>CHANGE_SCORES!H45</f>
        <v>4.7282904761905229</v>
      </c>
      <c r="E23" s="2">
        <f>CHANGE_SCORES!K44</f>
        <v>-0.74601067911079966</v>
      </c>
      <c r="F23" s="2">
        <f>CHANGE_SCORES!K45</f>
        <v>-1.0575451544085013E-2</v>
      </c>
      <c r="G23" s="2">
        <f>CHANGE_SCORES!N44</f>
        <v>-5.44951216171048</v>
      </c>
      <c r="H23" s="2">
        <f>CHANGE_SCORES!N45</f>
        <v>0.52801100311919669</v>
      </c>
      <c r="I23" s="2">
        <f>CHANGE_SCORES!Q44</f>
        <v>-5.2225287356321957</v>
      </c>
      <c r="J23" s="2">
        <f>CHANGE_SCORES!Q45</f>
        <v>0.6691403256704973</v>
      </c>
      <c r="K23" s="2">
        <f>CHANGE_SCORES!T44</f>
        <v>-2</v>
      </c>
      <c r="L23" s="2">
        <f>CHANGE_SCORES!T45</f>
        <v>0</v>
      </c>
    </row>
    <row r="24" spans="1:12" ht="16" x14ac:dyDescent="0.2">
      <c r="A24" s="2">
        <f>CHANGE_SCORES!E46</f>
        <v>-1</v>
      </c>
      <c r="B24" s="2">
        <f>CHANGE_SCORES!E47</f>
        <v>0</v>
      </c>
      <c r="C24" s="2">
        <f>CHANGE_SCORES!H46</f>
        <v>-84.776559523809624</v>
      </c>
      <c r="D24" s="2">
        <f>CHANGE_SCORES!H47</f>
        <v>-15.327438095238108</v>
      </c>
      <c r="E24" s="2">
        <f>CHANGE_SCORES!K46</f>
        <v>-0.26021883331759454</v>
      </c>
      <c r="F24" s="2">
        <f>CHANGE_SCORES!K47</f>
        <v>-0.13510645900611884</v>
      </c>
      <c r="G24" s="2">
        <f>CHANGE_SCORES!N46</f>
        <v>-2.2282683218446095</v>
      </c>
      <c r="H24" s="2">
        <f>CHANGE_SCORES!N47</f>
        <v>-0.64247131156048454</v>
      </c>
      <c r="I24" s="2">
        <f>CHANGE_SCORES!Q46</f>
        <v>-3.2679591315453109</v>
      </c>
      <c r="J24" s="2">
        <f>CHANGE_SCORES!Q47</f>
        <v>-1.007702702702673</v>
      </c>
      <c r="K24" s="2">
        <f>CHANGE_SCORES!T46</f>
        <v>-1</v>
      </c>
      <c r="L24" s="2">
        <f>CHANGE_SCORES!T47</f>
        <v>0</v>
      </c>
    </row>
    <row r="25" spans="1:12" ht="16" x14ac:dyDescent="0.2">
      <c r="A25" s="2">
        <f>CHANGE_SCORES!E48</f>
        <v>-3</v>
      </c>
      <c r="B25" s="2">
        <f>CHANGE_SCORES!E49</f>
        <v>1</v>
      </c>
      <c r="C25" s="2">
        <f>CHANGE_SCORES!H48</f>
        <v>-212.02092142857146</v>
      </c>
      <c r="D25" s="2">
        <f>CHANGE_SCORES!H49</f>
        <v>46.586650000000077</v>
      </c>
      <c r="E25" s="2">
        <f>CHANGE_SCORES!K48</f>
        <v>-0.70989039335069037</v>
      </c>
      <c r="F25" s="2">
        <f>CHANGE_SCORES!K49</f>
        <v>5.3693112467623649E-2</v>
      </c>
      <c r="G25" s="2">
        <f>CHANGE_SCORES!N48</f>
        <v>-4.3596003241927122</v>
      </c>
      <c r="H25" s="2">
        <f>CHANGE_SCORES!N49</f>
        <v>-3.4609329811630118E-3</v>
      </c>
      <c r="I25" s="2">
        <f>CHANGE_SCORES!Q48</f>
        <v>-5.9658851866719971</v>
      </c>
      <c r="J25" s="2">
        <f>CHANGE_SCORES!Q49</f>
        <v>0.59145642763037642</v>
      </c>
      <c r="K25" s="2">
        <f>CHANGE_SCORES!T48</f>
        <v>-2</v>
      </c>
      <c r="L25" s="2">
        <f>CHANGE_SCORES!T49</f>
        <v>1</v>
      </c>
    </row>
    <row r="26" spans="1:12" ht="16" x14ac:dyDescent="0.2">
      <c r="A26" s="2">
        <f>CHANGE_SCORES!E50</f>
        <v>0</v>
      </c>
      <c r="B26" s="2">
        <f>CHANGE_SCORES!E51</f>
        <v>-1</v>
      </c>
      <c r="C26" s="2">
        <f>CHANGE_SCORES!H50</f>
        <v>-7.1453285714285357</v>
      </c>
      <c r="D26" s="2">
        <f>CHANGE_SCORES!H51</f>
        <v>-35.502695238095157</v>
      </c>
      <c r="E26" s="2">
        <f>CHANGE_SCORES!K50</f>
        <v>3.35078905597328E-2</v>
      </c>
      <c r="F26" s="2">
        <f>CHANGE_SCORES!K51</f>
        <v>3.6856703188208328E-2</v>
      </c>
      <c r="G26" s="2">
        <f>CHANGE_SCORES!N50</f>
        <v>-1.6734575982166646</v>
      </c>
      <c r="H26" s="2">
        <f>CHANGE_SCORES!N51</f>
        <v>-0.40342831374974963</v>
      </c>
      <c r="I26" s="2">
        <f>CHANGE_SCORES!Q50</f>
        <v>-0.12691260162598894</v>
      </c>
      <c r="J26" s="2">
        <f>CHANGE_SCORES!Q51</f>
        <v>-0.37791042204995051</v>
      </c>
      <c r="K26" s="2">
        <f>CHANGE_SCORES!T50</f>
        <v>0</v>
      </c>
      <c r="L26" s="2">
        <f>CHANGE_SCORES!T51</f>
        <v>-1</v>
      </c>
    </row>
  </sheetData>
  <autoFilter ref="A1:L26"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9A825"/>
  </sheetPr>
  <dimension ref="A1:L5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7" width="12" customWidth="1"/>
    <col min="8" max="8" width="15" customWidth="1"/>
    <col min="9" max="12" width="12" customWidth="1"/>
  </cols>
  <sheetData>
    <row r="1" spans="1:12" ht="16" customHeight="1" x14ac:dyDescent="0.2">
      <c r="A1" s="1" t="s">
        <v>0</v>
      </c>
      <c r="B1" s="1" t="s">
        <v>899</v>
      </c>
      <c r="C1" s="1" t="s">
        <v>900</v>
      </c>
      <c r="D1" s="1" t="s">
        <v>901</v>
      </c>
      <c r="E1" s="1" t="s">
        <v>902</v>
      </c>
      <c r="F1" s="1" t="s">
        <v>615</v>
      </c>
      <c r="G1" s="1" t="s">
        <v>903</v>
      </c>
      <c r="H1" s="1" t="s">
        <v>904</v>
      </c>
      <c r="I1" s="1" t="s">
        <v>905</v>
      </c>
      <c r="J1" s="1" t="s">
        <v>906</v>
      </c>
      <c r="K1" s="1" t="s">
        <v>907</v>
      </c>
      <c r="L1" s="1" t="s">
        <v>908</v>
      </c>
    </row>
    <row r="2" spans="1:12" ht="16" customHeight="1" x14ac:dyDescent="0.2">
      <c r="A2" s="2" t="str">
        <f>CHANGE_SCORES!A2</f>
        <v>R1</v>
      </c>
      <c r="B2" s="2" t="str">
        <f>CHANGE_SCORES!V2</f>
        <v>YES</v>
      </c>
      <c r="C2" s="2">
        <f>IF($B2="YES",CHANGE_SCORES!F2,"")</f>
        <v>53.354654761904769</v>
      </c>
      <c r="D2" s="2">
        <f>IF($B2="YES",CHANGE_SCORES!I2,"")</f>
        <v>6.9538285714285717</v>
      </c>
      <c r="E2" s="2">
        <f>IF($B2="YES",CHANGE_SCORES!L2,"")</f>
        <v>30.965809523809526</v>
      </c>
      <c r="F2" s="2">
        <f>IF($B2="YES",CHANGE_SCORES!O2,"")</f>
        <v>46.616428571428564</v>
      </c>
      <c r="G2" s="2">
        <f>IF($B2="YES",CHANGE_SCORES!R2,"")</f>
        <v>11</v>
      </c>
      <c r="H2" s="2">
        <f t="shared" ref="H2:H33" si="0">IF(ISNUMBER(C2),RANK(C2,$C$2:$C$51,1)+(COUNTIF($C$2:$C$51,C2)-1)/2,"")</f>
        <v>2</v>
      </c>
      <c r="I2" s="2">
        <f t="shared" ref="I2:I33" si="1">IF(ISNUMBER(D2),RANK(D2,$D$2:$D$51,1)+(COUNTIF($D$2:$D$51,D2)-1)/2,"")</f>
        <v>2</v>
      </c>
      <c r="J2" s="2">
        <f t="shared" ref="J2:J33" si="2">IF(ISNUMBER(E2),RANK(E2,$E$2:$E$51,1)+(COUNTIF($E$2:$E$51,E2)-1)/2,"")</f>
        <v>3</v>
      </c>
      <c r="K2" s="2">
        <f t="shared" ref="K2:K33" si="3">IF(ISNUMBER(F2),RANK(F2,$F$2:$F$51,1)+(COUNTIF($F$2:$F$51,F2)-1)/2,"")</f>
        <v>2</v>
      </c>
      <c r="L2" s="2">
        <f t="shared" ref="L2:L33" si="4">IF(ISNUMBER(G2),RANK(G2,$G$2:$G$51,1)+(COUNTIF($G$2:$G$51,G2)-1)/2,"")</f>
        <v>2.5</v>
      </c>
    </row>
    <row r="3" spans="1:12" ht="16" customHeight="1" x14ac:dyDescent="0.2">
      <c r="A3" s="2" t="str">
        <f>CHANGE_SCORES!A3</f>
        <v>R2</v>
      </c>
      <c r="B3" s="2" t="str">
        <f>CHANGE_SCORES!V3</f>
        <v>YES</v>
      </c>
      <c r="C3" s="2">
        <f>IF($B3="YES",CHANGE_SCORES!F3,"")</f>
        <v>71.89680238095238</v>
      </c>
      <c r="D3" s="2">
        <f>IF($B3="YES",CHANGE_SCORES!I3,"")</f>
        <v>7.1941615646258503</v>
      </c>
      <c r="E3" s="2">
        <f>IF($B3="YES",CHANGE_SCORES!L3,"")</f>
        <v>31.045857142857148</v>
      </c>
      <c r="F3" s="2">
        <f>IF($B3="YES",CHANGE_SCORES!O3,"")</f>
        <v>47.462068965517254</v>
      </c>
      <c r="G3" s="2">
        <f>IF($B3="YES",CHANGE_SCORES!R3,"")</f>
        <v>12</v>
      </c>
      <c r="H3" s="2">
        <f t="shared" si="0"/>
        <v>4</v>
      </c>
      <c r="I3" s="2">
        <f t="shared" si="1"/>
        <v>5</v>
      </c>
      <c r="J3" s="2">
        <f t="shared" si="2"/>
        <v>4</v>
      </c>
      <c r="K3" s="2">
        <f t="shared" si="3"/>
        <v>6</v>
      </c>
      <c r="L3" s="2">
        <f t="shared" si="4"/>
        <v>4.5</v>
      </c>
    </row>
    <row r="4" spans="1:12" ht="16" customHeight="1" x14ac:dyDescent="0.2">
      <c r="A4" s="2" t="str">
        <f>CHANGE_SCORES!A4</f>
        <v>R3</v>
      </c>
      <c r="B4" s="2" t="str">
        <f>CHANGE_SCORES!V4</f>
        <v>YES</v>
      </c>
      <c r="C4" s="2">
        <f>IF($B4="YES",CHANGE_SCORES!F4,"")</f>
        <v>83.861907142857135</v>
      </c>
      <c r="D4" s="2">
        <f>IF($B4="YES",CHANGE_SCORES!I4,"")</f>
        <v>7.469667517006803</v>
      </c>
      <c r="E4" s="2">
        <f>IF($B4="YES",CHANGE_SCORES!L4,"")</f>
        <v>32.699071428571429</v>
      </c>
      <c r="F4" s="2">
        <f>IF($B4="YES",CHANGE_SCORES!O4,"")</f>
        <v>48.686216216216224</v>
      </c>
      <c r="G4" s="2">
        <f>IF($B4="YES",CHANGE_SCORES!R4,"")</f>
        <v>13</v>
      </c>
      <c r="H4" s="2">
        <f t="shared" si="0"/>
        <v>7</v>
      </c>
      <c r="I4" s="2">
        <f t="shared" si="1"/>
        <v>8</v>
      </c>
      <c r="J4" s="2">
        <f t="shared" si="2"/>
        <v>8</v>
      </c>
      <c r="K4" s="2">
        <f t="shared" si="3"/>
        <v>8</v>
      </c>
      <c r="L4" s="2">
        <f t="shared" si="4"/>
        <v>9</v>
      </c>
    </row>
    <row r="5" spans="1:12" ht="16" customHeight="1" x14ac:dyDescent="0.2">
      <c r="A5" s="2" t="str">
        <f>CHANGE_SCORES!A5</f>
        <v>R4</v>
      </c>
      <c r="B5" s="2" t="str">
        <f>CHANGE_SCORES!V5</f>
        <v>YES</v>
      </c>
      <c r="C5" s="2">
        <f>IF($B5="YES",CHANGE_SCORES!F5,"")</f>
        <v>97.320947619047629</v>
      </c>
      <c r="D5" s="2">
        <f>IF($B5="YES",CHANGE_SCORES!I5,"")</f>
        <v>7.0389640022675737</v>
      </c>
      <c r="E5" s="2">
        <f>IF($B5="YES",CHANGE_SCORES!L5,"")</f>
        <v>31.117105442176868</v>
      </c>
      <c r="F5" s="2">
        <f>IF($B5="YES",CHANGE_SCORES!O5,"")</f>
        <v>47.385777777777761</v>
      </c>
      <c r="G5" s="2">
        <f>IF($B5="YES",CHANGE_SCORES!R5,"")</f>
        <v>14</v>
      </c>
      <c r="H5" s="2">
        <f t="shared" si="0"/>
        <v>8</v>
      </c>
      <c r="I5" s="2">
        <f t="shared" si="1"/>
        <v>3</v>
      </c>
      <c r="J5" s="2">
        <f t="shared" si="2"/>
        <v>6</v>
      </c>
      <c r="K5" s="2">
        <f t="shared" si="3"/>
        <v>5</v>
      </c>
      <c r="L5" s="2">
        <f t="shared" si="4"/>
        <v>15.5</v>
      </c>
    </row>
    <row r="6" spans="1:12" ht="16" customHeight="1" x14ac:dyDescent="0.2">
      <c r="A6" s="2" t="str">
        <f>CHANGE_SCORES!A6</f>
        <v>R5</v>
      </c>
      <c r="B6" s="2" t="str">
        <f>CHANGE_SCORES!V6</f>
        <v>NO</v>
      </c>
      <c r="C6" s="2" t="str">
        <f>IF($B6="YES",CHANGE_SCORES!F6,"")</f>
        <v/>
      </c>
      <c r="D6" s="2" t="str">
        <f>IF($B6="YES",CHANGE_SCORES!I6,"")</f>
        <v/>
      </c>
      <c r="E6" s="2" t="str">
        <f>IF($B6="YES",CHANGE_SCORES!L6,"")</f>
        <v/>
      </c>
      <c r="F6" s="2" t="str">
        <f>IF($B6="YES",CHANGE_SCORES!O6,"")</f>
        <v/>
      </c>
      <c r="G6" s="2" t="str">
        <f>IF($B6="YES",CHANGE_SCORES!R6,"")</f>
        <v/>
      </c>
      <c r="H6" s="2" t="str">
        <f t="shared" si="0"/>
        <v/>
      </c>
      <c r="I6" s="2" t="str">
        <f t="shared" si="1"/>
        <v/>
      </c>
      <c r="J6" s="2" t="str">
        <f t="shared" si="2"/>
        <v/>
      </c>
      <c r="K6" s="2" t="str">
        <f t="shared" si="3"/>
        <v/>
      </c>
      <c r="L6" s="2" t="str">
        <f t="shared" si="4"/>
        <v/>
      </c>
    </row>
    <row r="7" spans="1:12" ht="16" customHeight="1" x14ac:dyDescent="0.2">
      <c r="A7" s="2" t="str">
        <f>CHANGE_SCORES!A7</f>
        <v>R6</v>
      </c>
      <c r="B7" s="2" t="str">
        <f>CHANGE_SCORES!V7</f>
        <v>YES</v>
      </c>
      <c r="C7" s="2">
        <f>IF($B7="YES",CHANGE_SCORES!F7,"")</f>
        <v>54.065054761904761</v>
      </c>
      <c r="D7" s="2">
        <f>IF($B7="YES",CHANGE_SCORES!I7,"")</f>
        <v>7.4008880952380958</v>
      </c>
      <c r="E7" s="2">
        <f>IF($B7="YES",CHANGE_SCORES!L7,"")</f>
        <v>28.674452380952381</v>
      </c>
      <c r="F7" s="2">
        <f>IF($B7="YES",CHANGE_SCORES!O7,"")</f>
        <v>46.292592592592598</v>
      </c>
      <c r="G7" s="2">
        <f>IF($B7="YES",CHANGE_SCORES!R7,"")</f>
        <v>11</v>
      </c>
      <c r="H7" s="2">
        <f t="shared" si="0"/>
        <v>3</v>
      </c>
      <c r="I7" s="2">
        <f t="shared" si="1"/>
        <v>6</v>
      </c>
      <c r="J7" s="2">
        <f t="shared" si="2"/>
        <v>1</v>
      </c>
      <c r="K7" s="2">
        <f t="shared" si="3"/>
        <v>1</v>
      </c>
      <c r="L7" s="2">
        <f t="shared" si="4"/>
        <v>2.5</v>
      </c>
    </row>
    <row r="8" spans="1:12" ht="16" customHeight="1" x14ac:dyDescent="0.2">
      <c r="A8" s="2" t="str">
        <f>CHANGE_SCORES!A8</f>
        <v>R7</v>
      </c>
      <c r="B8" s="2" t="str">
        <f>CHANGE_SCORES!V8</f>
        <v>YES</v>
      </c>
      <c r="C8" s="2">
        <f>IF($B8="YES",CHANGE_SCORES!F8,"")</f>
        <v>71.948452380952389</v>
      </c>
      <c r="D8" s="2">
        <f>IF($B8="YES",CHANGE_SCORES!I8,"")</f>
        <v>7.0515731292517003</v>
      </c>
      <c r="E8" s="2">
        <f>IF($B8="YES",CHANGE_SCORES!L8,"")</f>
        <v>29.807499999999997</v>
      </c>
      <c r="F8" s="2">
        <f>IF($B8="YES",CHANGE_SCORES!O8,"")</f>
        <v>47.120967741935495</v>
      </c>
      <c r="G8" s="2">
        <f>IF($B8="YES",CHANGE_SCORES!R8,"")</f>
        <v>12</v>
      </c>
      <c r="H8" s="2">
        <f t="shared" si="0"/>
        <v>5</v>
      </c>
      <c r="I8" s="2">
        <f t="shared" si="1"/>
        <v>4</v>
      </c>
      <c r="J8" s="2">
        <f t="shared" si="2"/>
        <v>2</v>
      </c>
      <c r="K8" s="2">
        <f t="shared" si="3"/>
        <v>4</v>
      </c>
      <c r="L8" s="2">
        <f t="shared" si="4"/>
        <v>4.5</v>
      </c>
    </row>
    <row r="9" spans="1:12" ht="16" customHeight="1" x14ac:dyDescent="0.2">
      <c r="A9" s="2" t="str">
        <f>CHANGE_SCORES!A9</f>
        <v>R8</v>
      </c>
      <c r="B9" s="2" t="str">
        <f>CHANGE_SCORES!V9</f>
        <v>YES</v>
      </c>
      <c r="C9" s="2">
        <f>IF($B9="YES",CHANGE_SCORES!F9,"")</f>
        <v>83.373007142857134</v>
      </c>
      <c r="D9" s="2">
        <f>IF($B9="YES",CHANGE_SCORES!I9,"")</f>
        <v>6.8700379251700685</v>
      </c>
      <c r="E9" s="2">
        <f>IF($B9="YES",CHANGE_SCORES!L9,"")</f>
        <v>31.057083333333335</v>
      </c>
      <c r="F9" s="2">
        <f>IF($B9="YES",CHANGE_SCORES!O9,"")</f>
        <v>47.061282051282056</v>
      </c>
      <c r="G9" s="2">
        <f>IF($B9="YES",CHANGE_SCORES!R9,"")</f>
        <v>13</v>
      </c>
      <c r="H9" s="2">
        <f t="shared" si="0"/>
        <v>6</v>
      </c>
      <c r="I9" s="2">
        <f t="shared" si="1"/>
        <v>1</v>
      </c>
      <c r="J9" s="2">
        <f t="shared" si="2"/>
        <v>5</v>
      </c>
      <c r="K9" s="2">
        <f t="shared" si="3"/>
        <v>3</v>
      </c>
      <c r="L9" s="2">
        <f t="shared" si="4"/>
        <v>9</v>
      </c>
    </row>
    <row r="10" spans="1:12" ht="16" customHeight="1" x14ac:dyDescent="0.2">
      <c r="A10" s="2" t="str">
        <f>CHANGE_SCORES!A10</f>
        <v>R9</v>
      </c>
      <c r="B10" s="2" t="str">
        <f>CHANGE_SCORES!V10</f>
        <v>NO</v>
      </c>
      <c r="C10" s="2" t="str">
        <f>IF($B10="YES",CHANGE_SCORES!F10,"")</f>
        <v/>
      </c>
      <c r="D10" s="2" t="str">
        <f>IF($B10="YES",CHANGE_SCORES!I10,"")</f>
        <v/>
      </c>
      <c r="E10" s="2" t="str">
        <f>IF($B10="YES",CHANGE_SCORES!L10,"")</f>
        <v/>
      </c>
      <c r="F10" s="2" t="str">
        <f>IF($B10="YES",CHANGE_SCORES!O10,"")</f>
        <v/>
      </c>
      <c r="G10" s="2" t="str">
        <f>IF($B10="YES",CHANGE_SCORES!R10,"")</f>
        <v/>
      </c>
      <c r="H10" s="2" t="str">
        <f t="shared" si="0"/>
        <v/>
      </c>
      <c r="I10" s="2" t="str">
        <f t="shared" si="1"/>
        <v/>
      </c>
      <c r="J10" s="2" t="str">
        <f t="shared" si="2"/>
        <v/>
      </c>
      <c r="K10" s="2" t="str">
        <f t="shared" si="3"/>
        <v/>
      </c>
      <c r="L10" s="2" t="str">
        <f t="shared" si="4"/>
        <v/>
      </c>
    </row>
    <row r="11" spans="1:12" ht="16" customHeight="1" x14ac:dyDescent="0.2">
      <c r="A11" s="2" t="str">
        <f>CHANGE_SCORES!A11</f>
        <v>R10</v>
      </c>
      <c r="B11" s="2" t="str">
        <f>CHANGE_SCORES!V11</f>
        <v>YES</v>
      </c>
      <c r="C11" s="2">
        <f>IF($B11="YES",CHANGE_SCORES!F11,"")</f>
        <v>44.810971428571428</v>
      </c>
      <c r="D11" s="2">
        <f>IF($B11="YES",CHANGE_SCORES!I11,"")</f>
        <v>7.459197619047619</v>
      </c>
      <c r="E11" s="2">
        <f>IF($B11="YES",CHANGE_SCORES!L11,"")</f>
        <v>31.712428571428571</v>
      </c>
      <c r="F11" s="2">
        <f>IF($B11="YES",CHANGE_SCORES!O11,"")</f>
        <v>48.075263157894732</v>
      </c>
      <c r="G11" s="2">
        <f>IF($B11="YES",CHANGE_SCORES!R11,"")</f>
        <v>10</v>
      </c>
      <c r="H11" s="2">
        <f t="shared" si="0"/>
        <v>1</v>
      </c>
      <c r="I11" s="2">
        <f t="shared" si="1"/>
        <v>7</v>
      </c>
      <c r="J11" s="2">
        <f t="shared" si="2"/>
        <v>7</v>
      </c>
      <c r="K11" s="2">
        <f t="shared" si="3"/>
        <v>7</v>
      </c>
      <c r="L11" s="2">
        <f t="shared" si="4"/>
        <v>1</v>
      </c>
    </row>
    <row r="12" spans="1:12" ht="16" customHeight="1" x14ac:dyDescent="0.2">
      <c r="A12" s="2" t="str">
        <f>CHANGE_SCORES!A12</f>
        <v>R11</v>
      </c>
      <c r="B12" s="2" t="str">
        <f>CHANGE_SCORES!V12</f>
        <v>YES</v>
      </c>
      <c r="C12" s="2">
        <f>IF($B12="YES",CHANGE_SCORES!F12,"")</f>
        <v>270.08979999999997</v>
      </c>
      <c r="D12" s="2">
        <f>IF($B12="YES",CHANGE_SCORES!I12,"")</f>
        <v>8.6327184482184496</v>
      </c>
      <c r="E12" s="2">
        <f>IF($B12="YES",CHANGE_SCORES!L12,"")</f>
        <v>39.348296465439326</v>
      </c>
      <c r="F12" s="2">
        <f>IF($B12="YES",CHANGE_SCORES!O12,"")</f>
        <v>57.787200000000013</v>
      </c>
      <c r="G12" s="2">
        <f>IF($B12="YES",CHANGE_SCORES!R12,"")</f>
        <v>14</v>
      </c>
      <c r="H12" s="2">
        <f t="shared" si="0"/>
        <v>18</v>
      </c>
      <c r="I12" s="2">
        <f t="shared" si="1"/>
        <v>15</v>
      </c>
      <c r="J12" s="2">
        <f t="shared" si="2"/>
        <v>11</v>
      </c>
      <c r="K12" s="2">
        <f t="shared" si="3"/>
        <v>15</v>
      </c>
      <c r="L12" s="2">
        <f t="shared" si="4"/>
        <v>15.5</v>
      </c>
    </row>
    <row r="13" spans="1:12" ht="16" customHeight="1" x14ac:dyDescent="0.2">
      <c r="A13" s="2" t="str">
        <f>CHANGE_SCORES!A13</f>
        <v>R12</v>
      </c>
      <c r="B13" s="2" t="str">
        <f>CHANGE_SCORES!V13</f>
        <v>YES</v>
      </c>
      <c r="C13" s="2">
        <f>IF($B13="YES",CHANGE_SCORES!F13,"")</f>
        <v>292.45079761904765</v>
      </c>
      <c r="D13" s="2">
        <f>IF($B13="YES",CHANGE_SCORES!I13,"")</f>
        <v>8.7781624803767677</v>
      </c>
      <c r="E13" s="2">
        <f>IF($B13="YES",CHANGE_SCORES!L13,"")</f>
        <v>40.0148893487465</v>
      </c>
      <c r="F13" s="2">
        <f>IF($B13="YES",CHANGE_SCORES!O13,"")</f>
        <v>58.274390243902417</v>
      </c>
      <c r="G13" s="2">
        <f>IF($B13="YES",CHANGE_SCORES!R13,"")</f>
        <v>15</v>
      </c>
      <c r="H13" s="2">
        <f t="shared" si="0"/>
        <v>22</v>
      </c>
      <c r="I13" s="2">
        <f t="shared" si="1"/>
        <v>27</v>
      </c>
      <c r="J13" s="2">
        <f t="shared" si="2"/>
        <v>21</v>
      </c>
      <c r="K13" s="2">
        <f t="shared" si="3"/>
        <v>25</v>
      </c>
      <c r="L13" s="2">
        <f t="shared" si="4"/>
        <v>21</v>
      </c>
    </row>
    <row r="14" spans="1:12" ht="16" customHeight="1" x14ac:dyDescent="0.2">
      <c r="A14" s="2" t="str">
        <f>CHANGE_SCORES!A14</f>
        <v>R13</v>
      </c>
      <c r="B14" s="2" t="str">
        <f>CHANGE_SCORES!V14</f>
        <v>YES</v>
      </c>
      <c r="C14" s="2">
        <f>IF($B14="YES",CHANGE_SCORES!F14,"")</f>
        <v>320.84754047619043</v>
      </c>
      <c r="D14" s="2">
        <f>IF($B14="YES",CHANGE_SCORES!I14,"")</f>
        <v>8.7509192176870734</v>
      </c>
      <c r="E14" s="2">
        <f>IF($B14="YES",CHANGE_SCORES!L14,"")</f>
        <v>39.915055825127254</v>
      </c>
      <c r="F14" s="2">
        <f>IF($B14="YES",CHANGE_SCORES!O14,"")</f>
        <v>58.556956521739117</v>
      </c>
      <c r="G14" s="2">
        <f>IF($B14="YES",CHANGE_SCORES!R14,"")</f>
        <v>16</v>
      </c>
      <c r="H14" s="2">
        <f t="shared" si="0"/>
        <v>28</v>
      </c>
      <c r="I14" s="2">
        <f t="shared" si="1"/>
        <v>24</v>
      </c>
      <c r="J14" s="2">
        <f t="shared" si="2"/>
        <v>18</v>
      </c>
      <c r="K14" s="2">
        <f t="shared" si="3"/>
        <v>29</v>
      </c>
      <c r="L14" s="2">
        <f t="shared" si="4"/>
        <v>27.5</v>
      </c>
    </row>
    <row r="15" spans="1:12" ht="16" customHeight="1" x14ac:dyDescent="0.2">
      <c r="A15" s="2" t="str">
        <f>CHANGE_SCORES!A15</f>
        <v>R14</v>
      </c>
      <c r="B15" s="2" t="str">
        <f>CHANGE_SCORES!V15</f>
        <v>YES</v>
      </c>
      <c r="C15" s="2">
        <f>IF($B15="YES",CHANGE_SCORES!F15,"")</f>
        <v>333.13168333333334</v>
      </c>
      <c r="D15" s="2">
        <f>IF($B15="YES",CHANGE_SCORES!I15,"")</f>
        <v>8.5386473589435763</v>
      </c>
      <c r="E15" s="2">
        <f>IF($B15="YES",CHANGE_SCORES!L15,"")</f>
        <v>39.207606161695445</v>
      </c>
      <c r="F15" s="2">
        <f>IF($B15="YES",CHANGE_SCORES!O15,"")</f>
        <v>57.574742268041227</v>
      </c>
      <c r="G15" s="2">
        <f>IF($B15="YES",CHANGE_SCORES!R15,"")</f>
        <v>17</v>
      </c>
      <c r="H15" s="2">
        <f t="shared" si="0"/>
        <v>30</v>
      </c>
      <c r="I15" s="2">
        <f t="shared" si="1"/>
        <v>10</v>
      </c>
      <c r="J15" s="2">
        <f t="shared" si="2"/>
        <v>9</v>
      </c>
      <c r="K15" s="2">
        <f t="shared" si="3"/>
        <v>10</v>
      </c>
      <c r="L15" s="2">
        <f t="shared" si="4"/>
        <v>35.5</v>
      </c>
    </row>
    <row r="16" spans="1:12" ht="16" customHeight="1" x14ac:dyDescent="0.2">
      <c r="A16" s="2" t="str">
        <f>CHANGE_SCORES!A16</f>
        <v>R15</v>
      </c>
      <c r="B16" s="2" t="str">
        <f>CHANGE_SCORES!V16</f>
        <v>YES</v>
      </c>
      <c r="C16" s="2">
        <f>IF($B16="YES",CHANGE_SCORES!F16,"")</f>
        <v>246.42688809523813</v>
      </c>
      <c r="D16" s="2">
        <f>IF($B16="YES",CHANGE_SCORES!I16,"")</f>
        <v>8.6925769730269735</v>
      </c>
      <c r="E16" s="2">
        <f>IF($B16="YES",CHANGE_SCORES!L16,"")</f>
        <v>39.666706709956713</v>
      </c>
      <c r="F16" s="2">
        <f>IF($B16="YES",CHANGE_SCORES!O16,"")</f>
        <v>57.959066666666672</v>
      </c>
      <c r="G16" s="2">
        <f>IF($B16="YES",CHANGE_SCORES!R16,"")</f>
        <v>13</v>
      </c>
      <c r="H16" s="2">
        <f t="shared" si="0"/>
        <v>11</v>
      </c>
      <c r="I16" s="2">
        <f t="shared" si="1"/>
        <v>20</v>
      </c>
      <c r="J16" s="2">
        <f t="shared" si="2"/>
        <v>15</v>
      </c>
      <c r="K16" s="2">
        <f t="shared" si="3"/>
        <v>17</v>
      </c>
      <c r="L16" s="2">
        <f t="shared" si="4"/>
        <v>9</v>
      </c>
    </row>
    <row r="17" spans="1:12" ht="16" customHeight="1" x14ac:dyDescent="0.2">
      <c r="A17" s="2" t="str">
        <f>CHANGE_SCORES!A17</f>
        <v>R16</v>
      </c>
      <c r="B17" s="2" t="str">
        <f>CHANGE_SCORES!V17</f>
        <v>YES</v>
      </c>
      <c r="C17" s="2">
        <f>IF($B17="YES",CHANGE_SCORES!F17,"")</f>
        <v>265.06445476190481</v>
      </c>
      <c r="D17" s="2">
        <f>IF($B17="YES",CHANGE_SCORES!I17,"")</f>
        <v>8.7568869939584228</v>
      </c>
      <c r="E17" s="2">
        <f>IF($B17="YES",CHANGE_SCORES!L17,"")</f>
        <v>40.407665223665227</v>
      </c>
      <c r="F17" s="2">
        <f>IF($B17="YES",CHANGE_SCORES!O17,"")</f>
        <v>58.076805555555552</v>
      </c>
      <c r="G17" s="2">
        <f>IF($B17="YES",CHANGE_SCORES!R17,"")</f>
        <v>14</v>
      </c>
      <c r="H17" s="2">
        <f t="shared" si="0"/>
        <v>15</v>
      </c>
      <c r="I17" s="2">
        <f t="shared" si="1"/>
        <v>26</v>
      </c>
      <c r="J17" s="2">
        <f t="shared" si="2"/>
        <v>27</v>
      </c>
      <c r="K17" s="2">
        <f t="shared" si="3"/>
        <v>19</v>
      </c>
      <c r="L17" s="2">
        <f t="shared" si="4"/>
        <v>15.5</v>
      </c>
    </row>
    <row r="18" spans="1:12" ht="16" customHeight="1" x14ac:dyDescent="0.2">
      <c r="A18" s="2" t="str">
        <f>CHANGE_SCORES!A18</f>
        <v>R17</v>
      </c>
      <c r="B18" s="2" t="str">
        <f>CHANGE_SCORES!V18</f>
        <v>YES</v>
      </c>
      <c r="C18" s="2">
        <f>IF($B18="YES",CHANGE_SCORES!F18,"")</f>
        <v>294.71934761904765</v>
      </c>
      <c r="D18" s="2">
        <f>IF($B18="YES",CHANGE_SCORES!I18,"")</f>
        <v>8.6798630559916283</v>
      </c>
      <c r="E18" s="2">
        <f>IF($B18="YES",CHANGE_SCORES!L18,"")</f>
        <v>39.885961102389672</v>
      </c>
      <c r="F18" s="2">
        <f>IF($B18="YES",CHANGE_SCORES!O18,"")</f>
        <v>58.126321839080468</v>
      </c>
      <c r="G18" s="2">
        <f>IF($B18="YES",CHANGE_SCORES!R18,"")</f>
        <v>15</v>
      </c>
      <c r="H18" s="2">
        <f t="shared" si="0"/>
        <v>23</v>
      </c>
      <c r="I18" s="2">
        <f t="shared" si="1"/>
        <v>18</v>
      </c>
      <c r="J18" s="2">
        <f t="shared" si="2"/>
        <v>17</v>
      </c>
      <c r="K18" s="2">
        <f t="shared" si="3"/>
        <v>20</v>
      </c>
      <c r="L18" s="2">
        <f t="shared" si="4"/>
        <v>21</v>
      </c>
    </row>
    <row r="19" spans="1:12" ht="16" customHeight="1" x14ac:dyDescent="0.2">
      <c r="A19" s="2" t="str">
        <f>CHANGE_SCORES!A19</f>
        <v>R18</v>
      </c>
      <c r="B19" s="2" t="str">
        <f>CHANGE_SCORES!V19</f>
        <v>YES</v>
      </c>
      <c r="C19" s="2">
        <f>IF($B19="YES",CHANGE_SCORES!F19,"")</f>
        <v>317.86668571428572</v>
      </c>
      <c r="D19" s="2">
        <f>IF($B19="YES",CHANGE_SCORES!I19,"")</f>
        <v>8.7997860805860793</v>
      </c>
      <c r="E19" s="2">
        <f>IF($B19="YES",CHANGE_SCORES!L19,"")</f>
        <v>41.067495670995676</v>
      </c>
      <c r="F19" s="2">
        <f>IF($B19="YES",CHANGE_SCORES!O19,"")</f>
        <v>58.99609195402298</v>
      </c>
      <c r="G19" s="2">
        <f>IF($B19="YES",CHANGE_SCORES!R19,"")</f>
        <v>16</v>
      </c>
      <c r="H19" s="2">
        <f t="shared" si="0"/>
        <v>27</v>
      </c>
      <c r="I19" s="2">
        <f t="shared" si="1"/>
        <v>30</v>
      </c>
      <c r="J19" s="2">
        <f t="shared" si="2"/>
        <v>32</v>
      </c>
      <c r="K19" s="2">
        <f t="shared" si="3"/>
        <v>33</v>
      </c>
      <c r="L19" s="2">
        <f t="shared" si="4"/>
        <v>27.5</v>
      </c>
    </row>
    <row r="20" spans="1:12" ht="16" customHeight="1" x14ac:dyDescent="0.2">
      <c r="A20" s="2" t="str">
        <f>CHANGE_SCORES!A20</f>
        <v>R19</v>
      </c>
      <c r="B20" s="2" t="str">
        <f>CHANGE_SCORES!V20</f>
        <v>YES</v>
      </c>
      <c r="C20" s="2">
        <f>IF($B20="YES",CHANGE_SCORES!F20,"")</f>
        <v>335.56095476190472</v>
      </c>
      <c r="D20" s="2">
        <f>IF($B20="YES",CHANGE_SCORES!I20,"")</f>
        <v>8.8548759453781525</v>
      </c>
      <c r="E20" s="2">
        <f>IF($B20="YES",CHANGE_SCORES!L20,"")</f>
        <v>41.245281052281051</v>
      </c>
      <c r="F20" s="2">
        <f>IF($B20="YES",CHANGE_SCORES!O20,"")</f>
        <v>58.812105263157903</v>
      </c>
      <c r="G20" s="2">
        <f>IF($B20="YES",CHANGE_SCORES!R20,"")</f>
        <v>17</v>
      </c>
      <c r="H20" s="2">
        <f t="shared" si="0"/>
        <v>33</v>
      </c>
      <c r="I20" s="2">
        <f t="shared" si="1"/>
        <v>33</v>
      </c>
      <c r="J20" s="2">
        <f t="shared" si="2"/>
        <v>33</v>
      </c>
      <c r="K20" s="2">
        <f t="shared" si="3"/>
        <v>31</v>
      </c>
      <c r="L20" s="2">
        <f t="shared" si="4"/>
        <v>35.5</v>
      </c>
    </row>
    <row r="21" spans="1:12" ht="16" customHeight="1" x14ac:dyDescent="0.2">
      <c r="A21" s="2" t="str">
        <f>CHANGE_SCORES!A21</f>
        <v>R20</v>
      </c>
      <c r="B21" s="2" t="str">
        <f>CHANGE_SCORES!V21</f>
        <v>YES</v>
      </c>
      <c r="C21" s="2">
        <f>IF($B21="YES",CHANGE_SCORES!F21,"")</f>
        <v>249.3032380952381</v>
      </c>
      <c r="D21" s="2">
        <f>IF($B21="YES",CHANGE_SCORES!I21,"")</f>
        <v>8.62083598068598</v>
      </c>
      <c r="E21" s="2">
        <f>IF($B21="YES",CHANGE_SCORES!L21,"")</f>
        <v>39.252630385487521</v>
      </c>
      <c r="F21" s="2">
        <f>IF($B21="YES",CHANGE_SCORES!O21,"")</f>
        <v>57.72050847457627</v>
      </c>
      <c r="G21" s="2">
        <f>IF($B21="YES",CHANGE_SCORES!R21,"")</f>
        <v>13</v>
      </c>
      <c r="H21" s="2">
        <f t="shared" si="0"/>
        <v>12</v>
      </c>
      <c r="I21" s="2">
        <f t="shared" si="1"/>
        <v>12</v>
      </c>
      <c r="J21" s="2">
        <f t="shared" si="2"/>
        <v>10</v>
      </c>
      <c r="K21" s="2">
        <f t="shared" si="3"/>
        <v>12</v>
      </c>
      <c r="L21" s="2">
        <f t="shared" si="4"/>
        <v>9</v>
      </c>
    </row>
    <row r="22" spans="1:12" ht="16" customHeight="1" x14ac:dyDescent="0.2">
      <c r="A22" s="2" t="str">
        <f>CHANGE_SCORES!A22</f>
        <v>R21</v>
      </c>
      <c r="B22" s="2" t="str">
        <f>CHANGE_SCORES!V22</f>
        <v>YES</v>
      </c>
      <c r="C22" s="2">
        <f>IF($B22="YES",CHANGE_SCORES!F22,"")</f>
        <v>269.35276904761901</v>
      </c>
      <c r="D22" s="2">
        <f>IF($B22="YES",CHANGE_SCORES!I22,"")</f>
        <v>8.5995577874506459</v>
      </c>
      <c r="E22" s="2">
        <f>IF($B22="YES",CHANGE_SCORES!L22,"")</f>
        <v>40.376790709290709</v>
      </c>
      <c r="F22" s="2">
        <f>IF($B22="YES",CHANGE_SCORES!O22,"")</f>
        <v>58.256172839506171</v>
      </c>
      <c r="G22" s="2">
        <f>IF($B22="YES",CHANGE_SCORES!R22,"")</f>
        <v>14</v>
      </c>
      <c r="H22" s="2">
        <f t="shared" si="0"/>
        <v>17</v>
      </c>
      <c r="I22" s="2">
        <f t="shared" si="1"/>
        <v>11</v>
      </c>
      <c r="J22" s="2">
        <f t="shared" si="2"/>
        <v>26</v>
      </c>
      <c r="K22" s="2">
        <f t="shared" si="3"/>
        <v>24</v>
      </c>
      <c r="L22" s="2">
        <f t="shared" si="4"/>
        <v>15.5</v>
      </c>
    </row>
    <row r="23" spans="1:12" ht="16" customHeight="1" x14ac:dyDescent="0.2">
      <c r="A23" s="2" t="str">
        <f>CHANGE_SCORES!A23</f>
        <v>R22</v>
      </c>
      <c r="B23" s="2" t="str">
        <f>CHANGE_SCORES!V23</f>
        <v>YES</v>
      </c>
      <c r="C23" s="2">
        <f>IF($B23="YES",CHANGE_SCORES!F23,"")</f>
        <v>290.31844047619046</v>
      </c>
      <c r="D23" s="2">
        <f>IF($B23="YES",CHANGE_SCORES!I23,"")</f>
        <v>8.6706915227629491</v>
      </c>
      <c r="E23" s="2">
        <f>IF($B23="YES",CHANGE_SCORES!L23,"")</f>
        <v>39.361059357309365</v>
      </c>
      <c r="F23" s="2">
        <f>IF($B23="YES",CHANGE_SCORES!O23,"")</f>
        <v>57.759743589743593</v>
      </c>
      <c r="G23" s="2">
        <f>IF($B23="YES",CHANGE_SCORES!R23,"")</f>
        <v>15</v>
      </c>
      <c r="H23" s="2">
        <f t="shared" si="0"/>
        <v>20</v>
      </c>
      <c r="I23" s="2">
        <f t="shared" si="1"/>
        <v>17</v>
      </c>
      <c r="J23" s="2">
        <f t="shared" si="2"/>
        <v>12</v>
      </c>
      <c r="K23" s="2">
        <f t="shared" si="3"/>
        <v>14</v>
      </c>
      <c r="L23" s="2">
        <f t="shared" si="4"/>
        <v>21</v>
      </c>
    </row>
    <row r="24" spans="1:12" ht="16" customHeight="1" x14ac:dyDescent="0.2">
      <c r="A24" s="2" t="str">
        <f>CHANGE_SCORES!A24</f>
        <v>R23</v>
      </c>
      <c r="B24" s="2" t="str">
        <f>CHANGE_SCORES!V24</f>
        <v>YES</v>
      </c>
      <c r="C24" s="2">
        <f>IF($B24="YES",CHANGE_SCORES!F24,"")</f>
        <v>308.38432142857135</v>
      </c>
      <c r="D24" s="2">
        <f>IF($B24="YES",CHANGE_SCORES!I24,"")</f>
        <v>8.7047861983254844</v>
      </c>
      <c r="E24" s="2">
        <f>IF($B24="YES",CHANGE_SCORES!L24,"")</f>
        <v>39.694228747443034</v>
      </c>
      <c r="F24" s="2">
        <f>IF($B24="YES",CHANGE_SCORES!O24,"")</f>
        <v>57.751249999999985</v>
      </c>
      <c r="G24" s="2">
        <f>IF($B24="YES",CHANGE_SCORES!R24,"")</f>
        <v>16</v>
      </c>
      <c r="H24" s="2">
        <f t="shared" si="0"/>
        <v>24</v>
      </c>
      <c r="I24" s="2">
        <f t="shared" si="1"/>
        <v>21</v>
      </c>
      <c r="J24" s="2">
        <f t="shared" si="2"/>
        <v>16</v>
      </c>
      <c r="K24" s="2">
        <f t="shared" si="3"/>
        <v>13</v>
      </c>
      <c r="L24" s="2">
        <f t="shared" si="4"/>
        <v>27.5</v>
      </c>
    </row>
    <row r="25" spans="1:12" ht="16" customHeight="1" x14ac:dyDescent="0.2">
      <c r="A25" s="2" t="str">
        <f>CHANGE_SCORES!A25</f>
        <v>R24</v>
      </c>
      <c r="B25" s="2" t="str">
        <f>CHANGE_SCORES!V25</f>
        <v>YES</v>
      </c>
      <c r="C25" s="2">
        <f>IF($B25="YES",CHANGE_SCORES!F25,"")</f>
        <v>326.2102595238095</v>
      </c>
      <c r="D25" s="2">
        <f>IF($B25="YES",CHANGE_SCORES!I25,"")</f>
        <v>8.631080407162866</v>
      </c>
      <c r="E25" s="2">
        <f>IF($B25="YES",CHANGE_SCORES!L25,"")</f>
        <v>40.133301587301581</v>
      </c>
      <c r="F25" s="2">
        <f>IF($B25="YES",CHANGE_SCORES!O25,"")</f>
        <v>57.664597701149461</v>
      </c>
      <c r="G25" s="2">
        <f>IF($B25="YES",CHANGE_SCORES!R25,"")</f>
        <v>17</v>
      </c>
      <c r="H25" s="2">
        <f t="shared" si="0"/>
        <v>29</v>
      </c>
      <c r="I25" s="2">
        <f t="shared" si="1"/>
        <v>14</v>
      </c>
      <c r="J25" s="2">
        <f t="shared" si="2"/>
        <v>23</v>
      </c>
      <c r="K25" s="2">
        <f t="shared" si="3"/>
        <v>11</v>
      </c>
      <c r="L25" s="2">
        <f t="shared" si="4"/>
        <v>35.5</v>
      </c>
    </row>
    <row r="26" spans="1:12" ht="16" customHeight="1" x14ac:dyDescent="0.2">
      <c r="A26" s="2" t="str">
        <f>CHANGE_SCORES!A26</f>
        <v>R25</v>
      </c>
      <c r="B26" s="2" t="str">
        <f>CHANGE_SCORES!V26</f>
        <v>YES</v>
      </c>
      <c r="C26" s="2">
        <f>IF($B26="YES",CHANGE_SCORES!F26,"")</f>
        <v>254.59162857142857</v>
      </c>
      <c r="D26" s="2">
        <f>IF($B26="YES",CHANGE_SCORES!I26,"")</f>
        <v>8.836556043956044</v>
      </c>
      <c r="E26" s="2">
        <f>IF($B26="YES",CHANGE_SCORES!L26,"")</f>
        <v>40.712478354978352</v>
      </c>
      <c r="F26" s="2">
        <f>IF($B26="YES",CHANGE_SCORES!O26,"")</f>
        <v>58.753333333333337</v>
      </c>
      <c r="G26" s="2">
        <f>IF($B26="YES",CHANGE_SCORES!R26,"")</f>
        <v>13</v>
      </c>
      <c r="H26" s="2">
        <f t="shared" si="0"/>
        <v>13</v>
      </c>
      <c r="I26" s="2">
        <f t="shared" si="1"/>
        <v>31</v>
      </c>
      <c r="J26" s="2">
        <f t="shared" si="2"/>
        <v>31</v>
      </c>
      <c r="K26" s="2">
        <f t="shared" si="3"/>
        <v>30</v>
      </c>
      <c r="L26" s="2">
        <f t="shared" si="4"/>
        <v>9</v>
      </c>
    </row>
    <row r="27" spans="1:12" ht="16" customHeight="1" x14ac:dyDescent="0.2">
      <c r="A27" s="2" t="str">
        <f>CHANGE_SCORES!A27</f>
        <v>R26</v>
      </c>
      <c r="B27" s="2" t="str">
        <f>CHANGE_SCORES!V27</f>
        <v>YES</v>
      </c>
      <c r="C27" s="2">
        <f>IF($B27="YES",CHANGE_SCORES!F27,"")</f>
        <v>267.06883333333332</v>
      </c>
      <c r="D27" s="2">
        <f>IF($B27="YES",CHANGE_SCORES!I27,"")</f>
        <v>8.707239676989678</v>
      </c>
      <c r="E27" s="2">
        <f>IF($B27="YES",CHANGE_SCORES!L27,"")</f>
        <v>39.593458041958044</v>
      </c>
      <c r="F27" s="2">
        <f>IF($B27="YES",CHANGE_SCORES!O27,"")</f>
        <v>57.86037037037039</v>
      </c>
      <c r="G27" s="2">
        <f>IF($B27="YES",CHANGE_SCORES!R27,"")</f>
        <v>14</v>
      </c>
      <c r="H27" s="2">
        <f t="shared" si="0"/>
        <v>16</v>
      </c>
      <c r="I27" s="2">
        <f t="shared" si="1"/>
        <v>22</v>
      </c>
      <c r="J27" s="2">
        <f t="shared" si="2"/>
        <v>13</v>
      </c>
      <c r="K27" s="2">
        <f t="shared" si="3"/>
        <v>16</v>
      </c>
      <c r="L27" s="2">
        <f t="shared" si="4"/>
        <v>15.5</v>
      </c>
    </row>
    <row r="28" spans="1:12" ht="16" customHeight="1" x14ac:dyDescent="0.2">
      <c r="A28" s="2" t="str">
        <f>CHANGE_SCORES!A28</f>
        <v>R27</v>
      </c>
      <c r="B28" s="2" t="str">
        <f>CHANGE_SCORES!V28</f>
        <v>YES</v>
      </c>
      <c r="C28" s="2">
        <f>IF($B28="YES",CHANGE_SCORES!F28,"")</f>
        <v>292.34441666666669</v>
      </c>
      <c r="D28" s="2">
        <f>IF($B28="YES",CHANGE_SCORES!I28,"")</f>
        <v>8.7161689167974892</v>
      </c>
      <c r="E28" s="2">
        <f>IF($B28="YES",CHANGE_SCORES!L28,"")</f>
        <v>40.482025046382191</v>
      </c>
      <c r="F28" s="2">
        <f>IF($B28="YES",CHANGE_SCORES!O28,"")</f>
        <v>58.415238095238088</v>
      </c>
      <c r="G28" s="2">
        <f>IF($B28="YES",CHANGE_SCORES!R28,"")</f>
        <v>15</v>
      </c>
      <c r="H28" s="2">
        <f t="shared" si="0"/>
        <v>21</v>
      </c>
      <c r="I28" s="2">
        <f t="shared" si="1"/>
        <v>23</v>
      </c>
      <c r="J28" s="2">
        <f t="shared" si="2"/>
        <v>28</v>
      </c>
      <c r="K28" s="2">
        <f t="shared" si="3"/>
        <v>27</v>
      </c>
      <c r="L28" s="2">
        <f t="shared" si="4"/>
        <v>21</v>
      </c>
    </row>
    <row r="29" spans="1:12" ht="16" customHeight="1" x14ac:dyDescent="0.2">
      <c r="A29" s="2" t="str">
        <f>CHANGE_SCORES!A29</f>
        <v>R28</v>
      </c>
      <c r="B29" s="2" t="str">
        <f>CHANGE_SCORES!V29</f>
        <v>YES</v>
      </c>
      <c r="C29" s="2">
        <f>IF($B29="YES",CHANGE_SCORES!F29,"")</f>
        <v>315.97656428571429</v>
      </c>
      <c r="D29" s="2">
        <f>IF($B29="YES",CHANGE_SCORES!I29,"")</f>
        <v>8.8382179879644163</v>
      </c>
      <c r="E29" s="2">
        <f>IF($B29="YES",CHANGE_SCORES!L29,"")</f>
        <v>40.605659340659336</v>
      </c>
      <c r="F29" s="2">
        <f>IF($B29="YES",CHANGE_SCORES!O29,"")</f>
        <v>58.87467391304348</v>
      </c>
      <c r="G29" s="2">
        <f>IF($B29="YES",CHANGE_SCORES!R29,"")</f>
        <v>16</v>
      </c>
      <c r="H29" s="2">
        <f t="shared" si="0"/>
        <v>26</v>
      </c>
      <c r="I29" s="2">
        <f t="shared" si="1"/>
        <v>32</v>
      </c>
      <c r="J29" s="2">
        <f t="shared" si="2"/>
        <v>30</v>
      </c>
      <c r="K29" s="2">
        <f t="shared" si="3"/>
        <v>32</v>
      </c>
      <c r="L29" s="2">
        <f t="shared" si="4"/>
        <v>27.5</v>
      </c>
    </row>
    <row r="30" spans="1:12" ht="16" customHeight="1" x14ac:dyDescent="0.2">
      <c r="A30" s="2" t="str">
        <f>CHANGE_SCORES!A30</f>
        <v>R29</v>
      </c>
      <c r="B30" s="2" t="str">
        <f>CHANGE_SCORES!V30</f>
        <v>YES</v>
      </c>
      <c r="C30" s="2">
        <f>IF($B30="YES",CHANGE_SCORES!F30,"")</f>
        <v>334.98599761904768</v>
      </c>
      <c r="D30" s="2">
        <f>IF($B30="YES",CHANGE_SCORES!I30,"")</f>
        <v>8.657030707282912</v>
      </c>
      <c r="E30" s="2">
        <f>IF($B30="YES",CHANGE_SCORES!L30,"")</f>
        <v>40.250321131249713</v>
      </c>
      <c r="F30" s="2">
        <f>IF($B30="YES",CHANGE_SCORES!O30,"")</f>
        <v>58.382959183673506</v>
      </c>
      <c r="G30" s="2">
        <f>IF($B30="YES",CHANGE_SCORES!R30,"")</f>
        <v>17</v>
      </c>
      <c r="H30" s="2">
        <f t="shared" si="0"/>
        <v>32</v>
      </c>
      <c r="I30" s="2">
        <f t="shared" si="1"/>
        <v>16</v>
      </c>
      <c r="J30" s="2">
        <f t="shared" si="2"/>
        <v>24</v>
      </c>
      <c r="K30" s="2">
        <f t="shared" si="3"/>
        <v>26</v>
      </c>
      <c r="L30" s="2">
        <f t="shared" si="4"/>
        <v>35.5</v>
      </c>
    </row>
    <row r="31" spans="1:12" ht="16" customHeight="1" x14ac:dyDescent="0.2">
      <c r="A31" s="2" t="str">
        <f>CHANGE_SCORES!A31</f>
        <v>R30</v>
      </c>
      <c r="B31" s="2" t="str">
        <f>CHANGE_SCORES!V31</f>
        <v>YES</v>
      </c>
      <c r="C31" s="2">
        <f>IF($B31="YES",CHANGE_SCORES!F31,"")</f>
        <v>243.2662</v>
      </c>
      <c r="D31" s="2">
        <f>IF($B31="YES",CHANGE_SCORES!I31,"")</f>
        <v>8.6835058941058936</v>
      </c>
      <c r="E31" s="2">
        <f>IF($B31="YES",CHANGE_SCORES!L31,"")</f>
        <v>40.582477994227993</v>
      </c>
      <c r="F31" s="2">
        <f>IF($B31="YES",CHANGE_SCORES!O31,"")</f>
        <v>58.134142857142841</v>
      </c>
      <c r="G31" s="2">
        <f>IF($B31="YES",CHANGE_SCORES!R31,"")</f>
        <v>13</v>
      </c>
      <c r="H31" s="2">
        <f t="shared" si="0"/>
        <v>9</v>
      </c>
      <c r="I31" s="2">
        <f t="shared" si="1"/>
        <v>19</v>
      </c>
      <c r="J31" s="2">
        <f t="shared" si="2"/>
        <v>29</v>
      </c>
      <c r="K31" s="2">
        <f t="shared" si="3"/>
        <v>21</v>
      </c>
      <c r="L31" s="2">
        <f t="shared" si="4"/>
        <v>9</v>
      </c>
    </row>
    <row r="32" spans="1:12" ht="16" customHeight="1" x14ac:dyDescent="0.2">
      <c r="A32" s="2" t="str">
        <f>CHANGE_SCORES!A32</f>
        <v>R31</v>
      </c>
      <c r="B32" s="2" t="str">
        <f>CHANGE_SCORES!V32</f>
        <v>YES</v>
      </c>
      <c r="C32" s="2">
        <f>IF($B32="YES",CHANGE_SCORES!F32,"")</f>
        <v>263.66781190476189</v>
      </c>
      <c r="D32" s="2">
        <f>IF($B32="YES",CHANGE_SCORES!I32,"")</f>
        <v>8.6225492364778091</v>
      </c>
      <c r="E32" s="2">
        <f>IF($B32="YES",CHANGE_SCORES!L32,"")</f>
        <v>40.122279276279279</v>
      </c>
      <c r="F32" s="2">
        <f>IF($B32="YES",CHANGE_SCORES!O32,"")</f>
        <v>57.998717948717946</v>
      </c>
      <c r="G32" s="2">
        <f>IF($B32="YES",CHANGE_SCORES!R32,"")</f>
        <v>14</v>
      </c>
      <c r="H32" s="2">
        <f t="shared" si="0"/>
        <v>14</v>
      </c>
      <c r="I32" s="2">
        <f t="shared" si="1"/>
        <v>13</v>
      </c>
      <c r="J32" s="2">
        <f t="shared" si="2"/>
        <v>22</v>
      </c>
      <c r="K32" s="2">
        <f t="shared" si="3"/>
        <v>18</v>
      </c>
      <c r="L32" s="2">
        <f t="shared" si="4"/>
        <v>15.5</v>
      </c>
    </row>
    <row r="33" spans="1:12" ht="16" customHeight="1" x14ac:dyDescent="0.2">
      <c r="A33" s="2" t="str">
        <f>CHANGE_SCORES!A33</f>
        <v>R32</v>
      </c>
      <c r="B33" s="2" t="str">
        <f>CHANGE_SCORES!V33</f>
        <v>YES</v>
      </c>
      <c r="C33" s="2">
        <f>IF($B33="YES",CHANGE_SCORES!F33,"")</f>
        <v>283.10070952380954</v>
      </c>
      <c r="D33" s="2">
        <f>IF($B33="YES",CHANGE_SCORES!I33,"")</f>
        <v>8.5378094191522766</v>
      </c>
      <c r="E33" s="2">
        <f>IF($B33="YES",CHANGE_SCORES!L33,"")</f>
        <v>39.649147852147848</v>
      </c>
      <c r="F33" s="2">
        <f>IF($B33="YES",CHANGE_SCORES!O33,"")</f>
        <v>57.406075949367079</v>
      </c>
      <c r="G33" s="2">
        <f>IF($B33="YES",CHANGE_SCORES!R33,"")</f>
        <v>15</v>
      </c>
      <c r="H33" s="2">
        <f t="shared" si="0"/>
        <v>19</v>
      </c>
      <c r="I33" s="2">
        <f t="shared" si="1"/>
        <v>9</v>
      </c>
      <c r="J33" s="2">
        <f t="shared" si="2"/>
        <v>14</v>
      </c>
      <c r="K33" s="2">
        <f t="shared" si="3"/>
        <v>9</v>
      </c>
      <c r="L33" s="2">
        <f t="shared" si="4"/>
        <v>21</v>
      </c>
    </row>
    <row r="34" spans="1:12" ht="16" customHeight="1" x14ac:dyDescent="0.2">
      <c r="A34" s="2" t="str">
        <f>CHANGE_SCORES!A34</f>
        <v>R33</v>
      </c>
      <c r="B34" s="2" t="str">
        <f>CHANGE_SCORES!V34</f>
        <v>YES</v>
      </c>
      <c r="C34" s="2">
        <f>IF($B34="YES",CHANGE_SCORES!F34,"")</f>
        <v>313.78974285714287</v>
      </c>
      <c r="D34" s="2">
        <f>IF($B34="YES",CHANGE_SCORES!I34,"")</f>
        <v>8.7864680337519623</v>
      </c>
      <c r="E34" s="2">
        <f>IF($B34="YES",CHANGE_SCORES!L34,"")</f>
        <v>39.940218353075501</v>
      </c>
      <c r="F34" s="2">
        <f>IF($B34="YES",CHANGE_SCORES!O34,"")</f>
        <v>58.22831460674157</v>
      </c>
      <c r="G34" s="2">
        <f>IF($B34="YES",CHANGE_SCORES!R34,"")</f>
        <v>16</v>
      </c>
      <c r="H34" s="2">
        <f t="shared" ref="H34:H51" si="5">IF(ISNUMBER(C34),RANK(C34,$C$2:$C$51,1)+(COUNTIF($C$2:$C$51,C34)-1)/2,"")</f>
        <v>25</v>
      </c>
      <c r="I34" s="2">
        <f t="shared" ref="I34:I51" si="6">IF(ISNUMBER(D34),RANK(D34,$D$2:$D$51,1)+(COUNTIF($D$2:$D$51,D34)-1)/2,"")</f>
        <v>29</v>
      </c>
      <c r="J34" s="2">
        <f t="shared" ref="J34:J51" si="7">IF(ISNUMBER(E34),RANK(E34,$E$2:$E$51,1)+(COUNTIF($E$2:$E$51,E34)-1)/2,"")</f>
        <v>19</v>
      </c>
      <c r="K34" s="2">
        <f t="shared" ref="K34:K51" si="8">IF(ISNUMBER(F34),RANK(F34,$F$2:$F$51,1)+(COUNTIF($F$2:$F$51,F34)-1)/2,"")</f>
        <v>23</v>
      </c>
      <c r="L34" s="2">
        <f t="shared" ref="L34:L51" si="9">IF(ISNUMBER(G34),RANK(G34,$G$2:$G$51,1)+(COUNTIF($G$2:$G$51,G34)-1)/2,"")</f>
        <v>27.5</v>
      </c>
    </row>
    <row r="35" spans="1:12" ht="16" customHeight="1" x14ac:dyDescent="0.2">
      <c r="A35" s="2" t="str">
        <f>CHANGE_SCORES!A35</f>
        <v>R34</v>
      </c>
      <c r="B35" s="2" t="str">
        <f>CHANGE_SCORES!V35</f>
        <v>YES</v>
      </c>
      <c r="C35" s="2">
        <f>IF($B35="YES",CHANGE_SCORES!F35,"")</f>
        <v>334.35680238095244</v>
      </c>
      <c r="D35" s="2">
        <f>IF($B35="YES",CHANGE_SCORES!I35,"")</f>
        <v>8.7564403111244502</v>
      </c>
      <c r="E35" s="2">
        <f>IF($B35="YES",CHANGE_SCORES!L35,"")</f>
        <v>39.967604591836739</v>
      </c>
      <c r="F35" s="2">
        <f>IF($B35="YES",CHANGE_SCORES!O35,"")</f>
        <v>58.139702970297002</v>
      </c>
      <c r="G35" s="2">
        <f>IF($B35="YES",CHANGE_SCORES!R35,"")</f>
        <v>17</v>
      </c>
      <c r="H35" s="2">
        <f t="shared" si="5"/>
        <v>31</v>
      </c>
      <c r="I35" s="2">
        <f t="shared" si="6"/>
        <v>25</v>
      </c>
      <c r="J35" s="2">
        <f t="shared" si="7"/>
        <v>20</v>
      </c>
      <c r="K35" s="2">
        <f t="shared" si="8"/>
        <v>22</v>
      </c>
      <c r="L35" s="2">
        <f t="shared" si="9"/>
        <v>35.5</v>
      </c>
    </row>
    <row r="36" spans="1:12" ht="16" customHeight="1" x14ac:dyDescent="0.2">
      <c r="A36" s="2" t="str">
        <f>CHANGE_SCORES!A36</f>
        <v>R35</v>
      </c>
      <c r="B36" s="2" t="str">
        <f>CHANGE_SCORES!V36</f>
        <v>YES</v>
      </c>
      <c r="C36" s="2">
        <f>IF($B36="YES",CHANGE_SCORES!F36,"")</f>
        <v>246.00300000000001</v>
      </c>
      <c r="D36" s="2">
        <f>IF($B36="YES",CHANGE_SCORES!I36,"")</f>
        <v>8.7804434898434902</v>
      </c>
      <c r="E36" s="2">
        <f>IF($B36="YES",CHANGE_SCORES!L36,"")</f>
        <v>40.347748917748916</v>
      </c>
      <c r="F36" s="2">
        <f>IF($B36="YES",CHANGE_SCORES!O36,"")</f>
        <v>58.45537313432834</v>
      </c>
      <c r="G36" s="2">
        <f>IF($B36="YES",CHANGE_SCORES!R36,"")</f>
        <v>13</v>
      </c>
      <c r="H36" s="2">
        <f t="shared" si="5"/>
        <v>10</v>
      </c>
      <c r="I36" s="2">
        <f t="shared" si="6"/>
        <v>28</v>
      </c>
      <c r="J36" s="2">
        <f t="shared" si="7"/>
        <v>25</v>
      </c>
      <c r="K36" s="2">
        <f t="shared" si="8"/>
        <v>28</v>
      </c>
      <c r="L36" s="2">
        <f t="shared" si="9"/>
        <v>9</v>
      </c>
    </row>
    <row r="37" spans="1:12" ht="16" customHeight="1" x14ac:dyDescent="0.2">
      <c r="A37" s="2" t="str">
        <f>CHANGE_SCORES!A37</f>
        <v>R36</v>
      </c>
      <c r="B37" s="2" t="str">
        <f>CHANGE_SCORES!V37</f>
        <v>YES</v>
      </c>
      <c r="C37" s="2">
        <f>IF($B37="YES",CHANGE_SCORES!F37,"")</f>
        <v>728.65668809523811</v>
      </c>
      <c r="D37" s="2">
        <f>IF($B37="YES",CHANGE_SCORES!I37,"")</f>
        <v>10.381273968512689</v>
      </c>
      <c r="E37" s="2">
        <f>IF($B37="YES",CHANGE_SCORES!L37,"")</f>
        <v>47.954644696969694</v>
      </c>
      <c r="F37" s="2">
        <f>IF($B37="YES",CHANGE_SCORES!O37,"")</f>
        <v>71.389538461538436</v>
      </c>
      <c r="G37" s="2">
        <f>IF($B37="YES",CHANGE_SCORES!R37,"")</f>
        <v>17</v>
      </c>
      <c r="H37" s="2">
        <f t="shared" si="5"/>
        <v>37</v>
      </c>
      <c r="I37" s="2">
        <f t="shared" si="6"/>
        <v>39</v>
      </c>
      <c r="J37" s="2">
        <f t="shared" si="7"/>
        <v>36</v>
      </c>
      <c r="K37" s="2">
        <f t="shared" si="8"/>
        <v>43</v>
      </c>
      <c r="L37" s="2">
        <f t="shared" si="9"/>
        <v>35.5</v>
      </c>
    </row>
    <row r="38" spans="1:12" ht="16" customHeight="1" x14ac:dyDescent="0.2">
      <c r="A38" s="2" t="str">
        <f>CHANGE_SCORES!A38</f>
        <v>R37</v>
      </c>
      <c r="B38" s="2" t="str">
        <f>CHANGE_SCORES!V38</f>
        <v>YES</v>
      </c>
      <c r="C38" s="2">
        <f>IF($B38="YES",CHANGE_SCORES!F38,"")</f>
        <v>757.10750000000007</v>
      </c>
      <c r="D38" s="2">
        <f>IF($B38="YES",CHANGE_SCORES!I38,"")</f>
        <v>10.464200059383911</v>
      </c>
      <c r="E38" s="2">
        <f>IF($B38="YES",CHANGE_SCORES!L38,"")</f>
        <v>48.817151029748288</v>
      </c>
      <c r="F38" s="2">
        <f>IF($B38="YES",CHANGE_SCORES!O38,"")</f>
        <v>71.547205882352984</v>
      </c>
      <c r="G38" s="2">
        <f>IF($B38="YES",CHANGE_SCORES!R38,"")</f>
        <v>18</v>
      </c>
      <c r="H38" s="2">
        <f t="shared" si="5"/>
        <v>40</v>
      </c>
      <c r="I38" s="2">
        <f t="shared" si="6"/>
        <v>46</v>
      </c>
      <c r="J38" s="2">
        <f t="shared" si="7"/>
        <v>43</v>
      </c>
      <c r="K38" s="2">
        <f t="shared" si="8"/>
        <v>44</v>
      </c>
      <c r="L38" s="2">
        <f t="shared" si="9"/>
        <v>41</v>
      </c>
    </row>
    <row r="39" spans="1:12" ht="16" customHeight="1" x14ac:dyDescent="0.2">
      <c r="A39" s="2" t="str">
        <f>CHANGE_SCORES!A39</f>
        <v>R38</v>
      </c>
      <c r="B39" s="2" t="str">
        <f>CHANGE_SCORES!V39</f>
        <v>YES</v>
      </c>
      <c r="C39" s="2">
        <f>IF($B39="YES",CHANGE_SCORES!F39,"")</f>
        <v>791.42778333333342</v>
      </c>
      <c r="D39" s="2">
        <f>IF($B39="YES",CHANGE_SCORES!I39,"")</f>
        <v>10.37984316994255</v>
      </c>
      <c r="E39" s="2">
        <f>IF($B39="YES",CHANGE_SCORES!L39,"")</f>
        <v>48.180724863150999</v>
      </c>
      <c r="F39" s="2">
        <f>IF($B39="YES",CHANGE_SCORES!O39,"")</f>
        <v>71.322953020134264</v>
      </c>
      <c r="G39" s="2">
        <f>IF($B39="YES",CHANGE_SCORES!R39,"")</f>
        <v>19</v>
      </c>
      <c r="H39" s="2">
        <f t="shared" si="5"/>
        <v>42</v>
      </c>
      <c r="I39" s="2">
        <f t="shared" si="6"/>
        <v>38</v>
      </c>
      <c r="J39" s="2">
        <f t="shared" si="7"/>
        <v>37</v>
      </c>
      <c r="K39" s="2">
        <f t="shared" si="8"/>
        <v>41</v>
      </c>
      <c r="L39" s="2">
        <f t="shared" si="9"/>
        <v>44</v>
      </c>
    </row>
    <row r="40" spans="1:12" ht="16" customHeight="1" x14ac:dyDescent="0.2">
      <c r="A40" s="2" t="str">
        <f>CHANGE_SCORES!A40</f>
        <v>R39</v>
      </c>
      <c r="B40" s="2" t="str">
        <f>CHANGE_SCORES!V40</f>
        <v>YES</v>
      </c>
      <c r="C40" s="2">
        <f>IF($B40="YES",CHANGE_SCORES!F40,"")</f>
        <v>821.26732857142838</v>
      </c>
      <c r="D40" s="2">
        <f>IF($B40="YES",CHANGE_SCORES!I40,"")</f>
        <v>10.449206985361679</v>
      </c>
      <c r="E40" s="2">
        <f>IF($B40="YES",CHANGE_SCORES!L40,"")</f>
        <v>48.810824778485006</v>
      </c>
      <c r="F40" s="2">
        <f>IF($B40="YES",CHANGE_SCORES!O40,"")</f>
        <v>71.68289655172417</v>
      </c>
      <c r="G40" s="2">
        <f>IF($B40="YES",CHANGE_SCORES!R40,"")</f>
        <v>20</v>
      </c>
      <c r="H40" s="2">
        <f t="shared" si="5"/>
        <v>43</v>
      </c>
      <c r="I40" s="2">
        <f t="shared" si="6"/>
        <v>43</v>
      </c>
      <c r="J40" s="2">
        <f t="shared" si="7"/>
        <v>42</v>
      </c>
      <c r="K40" s="2">
        <f t="shared" si="8"/>
        <v>46</v>
      </c>
      <c r="L40" s="2">
        <f t="shared" si="9"/>
        <v>47</v>
      </c>
    </row>
    <row r="41" spans="1:12" ht="16" customHeight="1" x14ac:dyDescent="0.2">
      <c r="A41" s="2" t="str">
        <f>CHANGE_SCORES!A41</f>
        <v>R40</v>
      </c>
      <c r="B41" s="2" t="str">
        <f>CHANGE_SCORES!V41</f>
        <v>YES</v>
      </c>
      <c r="C41" s="2">
        <f>IF($B41="YES",CHANGE_SCORES!F41,"")</f>
        <v>874.36564999999996</v>
      </c>
      <c r="D41" s="2">
        <f>IF($B41="YES",CHANGE_SCORES!I41,"")</f>
        <v>10.489481036816757</v>
      </c>
      <c r="E41" s="2">
        <f>IF($B41="YES",CHANGE_SCORES!L41,"")</f>
        <v>48.878164013979308</v>
      </c>
      <c r="F41" s="2">
        <f>IF($B41="YES",CHANGE_SCORES!O41,"")</f>
        <v>72.012948717948703</v>
      </c>
      <c r="G41" s="2">
        <f>IF($B41="YES",CHANGE_SCORES!R41,"")</f>
        <v>16</v>
      </c>
      <c r="H41" s="2">
        <f t="shared" si="5"/>
        <v>46</v>
      </c>
      <c r="I41" s="2">
        <f t="shared" si="6"/>
        <v>48</v>
      </c>
      <c r="J41" s="2">
        <f t="shared" si="7"/>
        <v>45</v>
      </c>
      <c r="K41" s="2">
        <f t="shared" si="8"/>
        <v>48</v>
      </c>
      <c r="L41" s="2">
        <f t="shared" si="9"/>
        <v>27.5</v>
      </c>
    </row>
    <row r="42" spans="1:12" ht="16" customHeight="1" x14ac:dyDescent="0.2">
      <c r="A42" s="2" t="str">
        <f>CHANGE_SCORES!A42</f>
        <v>R41</v>
      </c>
      <c r="B42" s="2" t="str">
        <f>CHANGE_SCORES!V42</f>
        <v>YES</v>
      </c>
      <c r="C42" s="2">
        <f>IF($B42="YES",CHANGE_SCORES!F42,"")</f>
        <v>875.62711428571424</v>
      </c>
      <c r="D42" s="2">
        <f>IF($B42="YES",CHANGE_SCORES!I42,"")</f>
        <v>10.319704455735422</v>
      </c>
      <c r="E42" s="2">
        <f>IF($B42="YES",CHANGE_SCORES!L42,"")</f>
        <v>48.532004204491159</v>
      </c>
      <c r="F42" s="2">
        <f>IF($B42="YES",CHANGE_SCORES!O42,"")</f>
        <v>70.942812499999974</v>
      </c>
      <c r="G42" s="2">
        <f>IF($B42="YES",CHANGE_SCORES!R42,"")</f>
        <v>17</v>
      </c>
      <c r="H42" s="2">
        <f t="shared" si="5"/>
        <v>47</v>
      </c>
      <c r="I42" s="2">
        <f t="shared" si="6"/>
        <v>37</v>
      </c>
      <c r="J42" s="2">
        <f t="shared" si="7"/>
        <v>40</v>
      </c>
      <c r="K42" s="2">
        <f t="shared" si="8"/>
        <v>37</v>
      </c>
      <c r="L42" s="2">
        <f t="shared" si="9"/>
        <v>35.5</v>
      </c>
    </row>
    <row r="43" spans="1:12" ht="16" customHeight="1" x14ac:dyDescent="0.2">
      <c r="A43" s="2" t="str">
        <f>CHANGE_SCORES!A43</f>
        <v>R42</v>
      </c>
      <c r="B43" s="2" t="str">
        <f>CHANGE_SCORES!V43</f>
        <v>YES</v>
      </c>
      <c r="C43" s="2">
        <f>IF($B43="YES",CHANGE_SCORES!F43,"")</f>
        <v>684.34354761904763</v>
      </c>
      <c r="D43" s="2">
        <f>IF($B43="YES",CHANGE_SCORES!I43,"")</f>
        <v>10.284638799976131</v>
      </c>
      <c r="E43" s="2">
        <f>IF($B43="YES",CHANGE_SCORES!L43,"")</f>
        <v>48.317003769929023</v>
      </c>
      <c r="F43" s="2">
        <f>IF($B43="YES",CHANGE_SCORES!O43,"")</f>
        <v>70.839338842975224</v>
      </c>
      <c r="G43" s="2">
        <f>IF($B43="YES",CHANGE_SCORES!R43,"")</f>
        <v>18</v>
      </c>
      <c r="H43" s="2">
        <f t="shared" si="5"/>
        <v>35</v>
      </c>
      <c r="I43" s="2">
        <f t="shared" si="6"/>
        <v>34</v>
      </c>
      <c r="J43" s="2">
        <f t="shared" si="7"/>
        <v>38</v>
      </c>
      <c r="K43" s="2">
        <f t="shared" si="8"/>
        <v>36</v>
      </c>
      <c r="L43" s="2">
        <f t="shared" si="9"/>
        <v>41</v>
      </c>
    </row>
    <row r="44" spans="1:12" ht="16" customHeight="1" x14ac:dyDescent="0.2">
      <c r="A44" s="2" t="str">
        <f>CHANGE_SCORES!A44</f>
        <v>R43</v>
      </c>
      <c r="B44" s="2" t="str">
        <f>CHANGE_SCORES!V44</f>
        <v>YES</v>
      </c>
      <c r="C44" s="2">
        <f>IF($B44="YES",CHANGE_SCORES!F44,"")</f>
        <v>729.71184761904772</v>
      </c>
      <c r="D44" s="2">
        <f>IF($B44="YES",CHANGE_SCORES!I44,"")</f>
        <v>10.450179844916988</v>
      </c>
      <c r="E44" s="2">
        <f>IF($B44="YES",CHANGE_SCORES!L44,"")</f>
        <v>48.387779271277893</v>
      </c>
      <c r="F44" s="2">
        <f>IF($B44="YES",CHANGE_SCORES!O44,"")</f>
        <v>71.361666666666665</v>
      </c>
      <c r="G44" s="2">
        <f>IF($B44="YES",CHANGE_SCORES!R44,"")</f>
        <v>19</v>
      </c>
      <c r="H44" s="2">
        <f t="shared" si="5"/>
        <v>38</v>
      </c>
      <c r="I44" s="2">
        <f t="shared" si="6"/>
        <v>44</v>
      </c>
      <c r="J44" s="2">
        <f t="shared" si="7"/>
        <v>39</v>
      </c>
      <c r="K44" s="2">
        <f t="shared" si="8"/>
        <v>42</v>
      </c>
      <c r="L44" s="2">
        <f t="shared" si="9"/>
        <v>44</v>
      </c>
    </row>
    <row r="45" spans="1:12" ht="16" customHeight="1" x14ac:dyDescent="0.2">
      <c r="A45" s="2" t="str">
        <f>CHANGE_SCORES!A45</f>
        <v>R44</v>
      </c>
      <c r="B45" s="2" t="str">
        <f>CHANGE_SCORES!V45</f>
        <v>YES</v>
      </c>
      <c r="C45" s="2">
        <f>IF($B45="YES",CHANGE_SCORES!F45,"")</f>
        <v>757.05668095238093</v>
      </c>
      <c r="D45" s="2">
        <f>IF($B45="YES",CHANGE_SCORES!I45,"")</f>
        <v>10.389512247471874</v>
      </c>
      <c r="E45" s="2">
        <f>IF($B45="YES",CHANGE_SCORES!L45,"")</f>
        <v>47.943716686674669</v>
      </c>
      <c r="F45" s="2">
        <f>IF($B45="YES",CHANGE_SCORES!O45,"")</f>
        <v>71.056206896551771</v>
      </c>
      <c r="G45" s="2">
        <f>IF($B45="YES",CHANGE_SCORES!R45,"")</f>
        <v>20</v>
      </c>
      <c r="H45" s="2">
        <f t="shared" si="5"/>
        <v>39</v>
      </c>
      <c r="I45" s="2">
        <f t="shared" si="6"/>
        <v>40</v>
      </c>
      <c r="J45" s="2">
        <f t="shared" si="7"/>
        <v>35</v>
      </c>
      <c r="K45" s="2">
        <f t="shared" si="8"/>
        <v>38</v>
      </c>
      <c r="L45" s="2">
        <f t="shared" si="9"/>
        <v>47</v>
      </c>
    </row>
    <row r="46" spans="1:12" ht="16" customHeight="1" x14ac:dyDescent="0.2">
      <c r="A46" s="2" t="str">
        <f>CHANGE_SCORES!A46</f>
        <v>R45</v>
      </c>
      <c r="B46" s="2" t="str">
        <f>CHANGE_SCORES!V46</f>
        <v>YES</v>
      </c>
      <c r="C46" s="2">
        <f>IF($B46="YES",CHANGE_SCORES!F46,"")</f>
        <v>774.97041190476193</v>
      </c>
      <c r="D46" s="2">
        <f>IF($B46="YES",CHANGE_SCORES!I46,"")</f>
        <v>10.311428708110387</v>
      </c>
      <c r="E46" s="2">
        <f>IF($B46="YES",CHANGE_SCORES!L46,"")</f>
        <v>47.842495546067632</v>
      </c>
      <c r="F46" s="2">
        <f>IF($B46="YES",CHANGE_SCORES!O46,"")</f>
        <v>70.71255172413791</v>
      </c>
      <c r="G46" s="2">
        <f>IF($B46="YES",CHANGE_SCORES!R46,"")</f>
        <v>16</v>
      </c>
      <c r="H46" s="2">
        <f t="shared" si="5"/>
        <v>41</v>
      </c>
      <c r="I46" s="2">
        <f t="shared" si="6"/>
        <v>35</v>
      </c>
      <c r="J46" s="2">
        <f t="shared" si="7"/>
        <v>34</v>
      </c>
      <c r="K46" s="2">
        <f t="shared" si="8"/>
        <v>34</v>
      </c>
      <c r="L46" s="2">
        <f t="shared" si="9"/>
        <v>27.5</v>
      </c>
    </row>
    <row r="47" spans="1:12" ht="16" customHeight="1" x14ac:dyDescent="0.2">
      <c r="A47" s="2" t="str">
        <f>CHANGE_SCORES!A47</f>
        <v>R46</v>
      </c>
      <c r="B47" s="2" t="str">
        <f>CHANGE_SCORES!V47</f>
        <v>YES</v>
      </c>
      <c r="C47" s="2">
        <f>IF($B47="YES",CHANGE_SCORES!F47,"")</f>
        <v>829.18861666666658</v>
      </c>
      <c r="D47" s="2">
        <f>IF($B47="YES",CHANGE_SCORES!I47,"")</f>
        <v>10.466757971181385</v>
      </c>
      <c r="E47" s="2">
        <f>IF($B47="YES",CHANGE_SCORES!L47,"")</f>
        <v>48.827329574642427</v>
      </c>
      <c r="F47" s="2">
        <f>IF($B47="YES",CHANGE_SCORES!O47,"")</f>
        <v>71.767702702702678</v>
      </c>
      <c r="G47" s="2">
        <f>IF($B47="YES",CHANGE_SCORES!R47,"")</f>
        <v>17</v>
      </c>
      <c r="H47" s="2">
        <f t="shared" si="5"/>
        <v>44</v>
      </c>
      <c r="I47" s="2">
        <f t="shared" si="6"/>
        <v>47</v>
      </c>
      <c r="J47" s="2">
        <f t="shared" si="7"/>
        <v>44</v>
      </c>
      <c r="K47" s="2">
        <f t="shared" si="8"/>
        <v>47</v>
      </c>
      <c r="L47" s="2">
        <f t="shared" si="9"/>
        <v>35.5</v>
      </c>
    </row>
    <row r="48" spans="1:12" ht="16" customHeight="1" x14ac:dyDescent="0.2">
      <c r="A48" s="2" t="str">
        <f>CHANGE_SCORES!A48</f>
        <v>R47</v>
      </c>
      <c r="B48" s="2" t="str">
        <f>CHANGE_SCORES!V48</f>
        <v>YES</v>
      </c>
      <c r="C48" s="2">
        <f>IF($B48="YES",CHANGE_SCORES!F48,"")</f>
        <v>866.87849761904761</v>
      </c>
      <c r="D48" s="2">
        <f>IF($B48="YES",CHANGE_SCORES!I48,"")</f>
        <v>10.450816869175302</v>
      </c>
      <c r="E48" s="2">
        <f>IF($B48="YES",CHANGE_SCORES!L48,"")</f>
        <v>48.578138175230563</v>
      </c>
      <c r="F48" s="2">
        <f>IF($B48="YES",CHANGE_SCORES!O48,"")</f>
        <v>71.677232704402499</v>
      </c>
      <c r="G48" s="2">
        <f>IF($B48="YES",CHANGE_SCORES!R48,"")</f>
        <v>18</v>
      </c>
      <c r="H48" s="2">
        <f t="shared" si="5"/>
        <v>45</v>
      </c>
      <c r="I48" s="2">
        <f t="shared" si="6"/>
        <v>45</v>
      </c>
      <c r="J48" s="2">
        <f t="shared" si="7"/>
        <v>41</v>
      </c>
      <c r="K48" s="2">
        <f t="shared" si="8"/>
        <v>45</v>
      </c>
      <c r="L48" s="2">
        <f t="shared" si="9"/>
        <v>41</v>
      </c>
    </row>
    <row r="49" spans="1:12" ht="16" customHeight="1" x14ac:dyDescent="0.2">
      <c r="A49" s="2" t="str">
        <f>CHANGE_SCORES!A49</f>
        <v>R48</v>
      </c>
      <c r="B49" s="2" t="str">
        <f>CHANGE_SCORES!V49</f>
        <v>YES</v>
      </c>
      <c r="C49" s="2">
        <f>IF($B49="YES",CHANGE_SCORES!F49,"")</f>
        <v>883.22990476190466</v>
      </c>
      <c r="D49" s="2">
        <f>IF($B49="YES",CHANGE_SCORES!I49,"")</f>
        <v>10.419598779852167</v>
      </c>
      <c r="E49" s="2">
        <f>IF($B49="YES",CHANGE_SCORES!L49,"")</f>
        <v>49.052245543815452</v>
      </c>
      <c r="F49" s="2">
        <f>IF($B49="YES",CHANGE_SCORES!O49,"")</f>
        <v>71.292422360248437</v>
      </c>
      <c r="G49" s="2">
        <f>IF($B49="YES",CHANGE_SCORES!R49,"")</f>
        <v>19</v>
      </c>
      <c r="H49" s="2">
        <f t="shared" si="5"/>
        <v>48</v>
      </c>
      <c r="I49" s="2">
        <f t="shared" si="6"/>
        <v>42</v>
      </c>
      <c r="J49" s="2">
        <f t="shared" si="7"/>
        <v>48</v>
      </c>
      <c r="K49" s="2">
        <f t="shared" si="8"/>
        <v>40</v>
      </c>
      <c r="L49" s="2">
        <f t="shared" si="9"/>
        <v>44</v>
      </c>
    </row>
    <row r="50" spans="1:12" ht="16" customHeight="1" x14ac:dyDescent="0.2">
      <c r="A50" s="2" t="str">
        <f>CHANGE_SCORES!A50</f>
        <v>R49</v>
      </c>
      <c r="B50" s="2" t="str">
        <f>CHANGE_SCORES!V50</f>
        <v>YES</v>
      </c>
      <c r="C50" s="2">
        <f>IF($B50="YES",CHANGE_SCORES!F50,"")</f>
        <v>680.64956190476187</v>
      </c>
      <c r="D50" s="2">
        <f>IF($B50="YES",CHANGE_SCORES!I50,"")</f>
        <v>10.313764756534193</v>
      </c>
      <c r="E50" s="2">
        <f>IF($B50="YES",CHANGE_SCORES!L50,"")</f>
        <v>48.933844792462438</v>
      </c>
      <c r="F50" s="2">
        <f>IF($B50="YES",CHANGE_SCORES!O50,"")</f>
        <v>70.73341666666667</v>
      </c>
      <c r="G50" s="2">
        <f>IF($B50="YES",CHANGE_SCORES!R50,"")</f>
        <v>20</v>
      </c>
      <c r="H50" s="2">
        <f t="shared" si="5"/>
        <v>34</v>
      </c>
      <c r="I50" s="2">
        <f t="shared" si="6"/>
        <v>36</v>
      </c>
      <c r="J50" s="2">
        <f t="shared" si="7"/>
        <v>47</v>
      </c>
      <c r="K50" s="2">
        <f t="shared" si="8"/>
        <v>35</v>
      </c>
      <c r="L50" s="2">
        <f t="shared" si="9"/>
        <v>47</v>
      </c>
    </row>
    <row r="51" spans="1:12" ht="16" customHeight="1" x14ac:dyDescent="0.2">
      <c r="A51" s="2" t="str">
        <f>CHANGE_SCORES!A51</f>
        <v>R50</v>
      </c>
      <c r="B51" s="2" t="str">
        <f>CHANGE_SCORES!V51</f>
        <v>YES</v>
      </c>
      <c r="C51" s="2">
        <f>IF($B51="YES",CHANGE_SCORES!F51,"")</f>
        <v>719.1613809523808</v>
      </c>
      <c r="D51" s="2">
        <f>IF($B51="YES",CHANGE_SCORES!I51,"")</f>
        <v>10.390969134023871</v>
      </c>
      <c r="E51" s="2">
        <f>IF($B51="YES",CHANGE_SCORES!L51,"")</f>
        <v>48.893715728715726</v>
      </c>
      <c r="F51" s="2">
        <f>IF($B51="YES",CHANGE_SCORES!O51,"")</f>
        <v>71.273259259259248</v>
      </c>
      <c r="G51" s="2">
        <f>IF($B51="YES",CHANGE_SCORES!R51,"")</f>
        <v>16</v>
      </c>
      <c r="H51" s="2">
        <f t="shared" si="5"/>
        <v>36</v>
      </c>
      <c r="I51" s="2">
        <f t="shared" si="6"/>
        <v>41</v>
      </c>
      <c r="J51" s="2">
        <f t="shared" si="7"/>
        <v>46</v>
      </c>
      <c r="K51" s="2">
        <f t="shared" si="8"/>
        <v>39</v>
      </c>
      <c r="L51" s="2">
        <f t="shared" si="9"/>
        <v>27.5</v>
      </c>
    </row>
  </sheetData>
  <autoFilter ref="A1:L51"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E9E9E"/>
  </sheetPr>
  <dimension ref="A1:S10135"/>
  <sheetViews>
    <sheetView workbookViewId="0">
      <pane ySplit="1" topLeftCell="A2" activePane="bottomLeft" state="frozen"/>
      <selection pane="bottomLeft"/>
    </sheetView>
  </sheetViews>
  <sheetFormatPr baseColWidth="10" defaultColWidth="8.83203125" defaultRowHeight="15" x14ac:dyDescent="0.2"/>
  <cols>
    <col min="1" max="7" width="12" customWidth="1"/>
    <col min="8" max="8" width="17" customWidth="1"/>
    <col min="9" max="9" width="26" customWidth="1"/>
    <col min="10" max="10" width="15" customWidth="1"/>
    <col min="11" max="11" width="13" customWidth="1"/>
    <col min="12" max="13" width="12" customWidth="1"/>
    <col min="14" max="14" width="23" customWidth="1"/>
    <col min="15" max="15" width="13" customWidth="1"/>
    <col min="16" max="16" width="18" customWidth="1"/>
    <col min="17" max="17" width="16" customWidth="1"/>
    <col min="18" max="19" width="12" customWidth="1"/>
  </cols>
  <sheetData>
    <row r="1" spans="1:19" ht="16" customHeight="1" x14ac:dyDescent="0.2">
      <c r="A1" s="5" t="s">
        <v>0</v>
      </c>
      <c r="B1" s="5" t="s">
        <v>1</v>
      </c>
      <c r="C1" s="5" t="s">
        <v>909</v>
      </c>
      <c r="D1" s="5" t="s">
        <v>590</v>
      </c>
      <c r="E1" s="5" t="s">
        <v>884</v>
      </c>
      <c r="F1" s="5" t="s">
        <v>910</v>
      </c>
      <c r="G1" s="5" t="s">
        <v>911</v>
      </c>
      <c r="H1" s="5" t="s">
        <v>912</v>
      </c>
      <c r="I1" s="5" t="s">
        <v>913</v>
      </c>
      <c r="J1" s="5" t="s">
        <v>914</v>
      </c>
      <c r="K1" s="5" t="s">
        <v>915</v>
      </c>
      <c r="L1" s="5" t="s">
        <v>916</v>
      </c>
      <c r="M1" s="5" t="s">
        <v>917</v>
      </c>
      <c r="N1" s="5" t="s">
        <v>918</v>
      </c>
      <c r="O1" s="5" t="s">
        <v>919</v>
      </c>
      <c r="P1" s="5" t="s">
        <v>920</v>
      </c>
      <c r="Q1" s="5" t="s">
        <v>921</v>
      </c>
      <c r="R1" s="5" t="s">
        <v>922</v>
      </c>
      <c r="S1" s="5" t="s">
        <v>923</v>
      </c>
    </row>
    <row r="2" spans="1:19" x14ac:dyDescent="0.2">
      <c r="A2" t="s">
        <v>7</v>
      </c>
      <c r="B2" t="s">
        <v>8</v>
      </c>
      <c r="C2" t="s">
        <v>924</v>
      </c>
      <c r="D2">
        <v>1</v>
      </c>
      <c r="E2">
        <v>1</v>
      </c>
      <c r="F2">
        <v>1779667200000</v>
      </c>
      <c r="G2">
        <v>1779667930568</v>
      </c>
      <c r="H2">
        <v>730568</v>
      </c>
      <c r="I2">
        <v>730568</v>
      </c>
      <c r="J2">
        <v>7818</v>
      </c>
      <c r="K2">
        <v>32</v>
      </c>
      <c r="L2">
        <v>48.44</v>
      </c>
      <c r="M2" t="s">
        <v>925</v>
      </c>
      <c r="N2" t="s">
        <v>926</v>
      </c>
      <c r="O2">
        <v>33.79</v>
      </c>
      <c r="S2">
        <v>20001</v>
      </c>
    </row>
    <row r="3" spans="1:19" x14ac:dyDescent="0.2">
      <c r="A3" t="s">
        <v>7</v>
      </c>
      <c r="B3" t="s">
        <v>8</v>
      </c>
      <c r="C3" t="s">
        <v>924</v>
      </c>
      <c r="D3">
        <v>1</v>
      </c>
      <c r="E3">
        <v>1</v>
      </c>
      <c r="F3">
        <v>1779668100000</v>
      </c>
      <c r="G3">
        <v>1779668709356</v>
      </c>
      <c r="H3">
        <v>609356</v>
      </c>
      <c r="I3">
        <v>609356</v>
      </c>
      <c r="J3">
        <v>6500</v>
      </c>
      <c r="K3">
        <v>22</v>
      </c>
      <c r="L3">
        <v>41.31</v>
      </c>
      <c r="M3" t="s">
        <v>925</v>
      </c>
      <c r="N3" t="s">
        <v>926</v>
      </c>
      <c r="O3">
        <v>23.79</v>
      </c>
      <c r="S3">
        <v>20002</v>
      </c>
    </row>
    <row r="4" spans="1:19" x14ac:dyDescent="0.2">
      <c r="A4" t="s">
        <v>7</v>
      </c>
      <c r="B4" t="s">
        <v>8</v>
      </c>
      <c r="C4" t="s">
        <v>924</v>
      </c>
      <c r="D4">
        <v>1</v>
      </c>
      <c r="E4">
        <v>1</v>
      </c>
      <c r="F4">
        <v>1779669000000</v>
      </c>
      <c r="G4">
        <v>1779669833819</v>
      </c>
      <c r="H4">
        <v>833819</v>
      </c>
      <c r="I4">
        <v>833819</v>
      </c>
      <c r="J4">
        <v>6204</v>
      </c>
      <c r="K4">
        <v>33</v>
      </c>
      <c r="L4">
        <v>50.26</v>
      </c>
      <c r="M4" t="s">
        <v>925</v>
      </c>
      <c r="N4" t="s">
        <v>926</v>
      </c>
      <c r="O4">
        <v>39.76</v>
      </c>
      <c r="S4">
        <v>20003</v>
      </c>
    </row>
    <row r="5" spans="1:19" x14ac:dyDescent="0.2">
      <c r="A5" t="s">
        <v>7</v>
      </c>
      <c r="B5" t="s">
        <v>8</v>
      </c>
      <c r="C5" t="s">
        <v>927</v>
      </c>
      <c r="D5">
        <v>1</v>
      </c>
      <c r="E5">
        <v>1</v>
      </c>
      <c r="F5">
        <v>1779669900000</v>
      </c>
      <c r="G5">
        <v>1779670688509</v>
      </c>
      <c r="H5">
        <v>788509</v>
      </c>
      <c r="I5">
        <v>788509</v>
      </c>
      <c r="J5">
        <v>6140</v>
      </c>
      <c r="K5">
        <v>40</v>
      </c>
      <c r="L5">
        <v>43.02</v>
      </c>
      <c r="M5" t="s">
        <v>925</v>
      </c>
      <c r="N5" t="s">
        <v>926</v>
      </c>
      <c r="O5">
        <v>24.23</v>
      </c>
      <c r="S5">
        <v>20004</v>
      </c>
    </row>
    <row r="6" spans="1:19" x14ac:dyDescent="0.2">
      <c r="A6" t="s">
        <v>7</v>
      </c>
      <c r="B6" t="s">
        <v>8</v>
      </c>
      <c r="C6" t="s">
        <v>924</v>
      </c>
      <c r="D6">
        <v>1</v>
      </c>
      <c r="E6">
        <v>2</v>
      </c>
      <c r="F6">
        <v>1779753600000</v>
      </c>
      <c r="G6">
        <v>1779754128550</v>
      </c>
      <c r="H6">
        <v>528550</v>
      </c>
      <c r="I6">
        <v>528550</v>
      </c>
      <c r="J6">
        <v>6727</v>
      </c>
      <c r="K6">
        <v>23</v>
      </c>
      <c r="L6">
        <v>43.81</v>
      </c>
      <c r="M6" t="s">
        <v>925</v>
      </c>
      <c r="N6" t="s">
        <v>926</v>
      </c>
      <c r="O6">
        <v>31.05</v>
      </c>
      <c r="S6">
        <v>20005</v>
      </c>
    </row>
    <row r="7" spans="1:19" x14ac:dyDescent="0.2">
      <c r="A7" t="s">
        <v>7</v>
      </c>
      <c r="B7" t="s">
        <v>8</v>
      </c>
      <c r="C7" t="s">
        <v>924</v>
      </c>
      <c r="D7">
        <v>1</v>
      </c>
      <c r="E7">
        <v>2</v>
      </c>
      <c r="F7">
        <v>1779754500000</v>
      </c>
      <c r="G7">
        <v>1779755043011</v>
      </c>
      <c r="H7">
        <v>543011</v>
      </c>
      <c r="I7">
        <v>543011</v>
      </c>
      <c r="J7">
        <v>7202</v>
      </c>
      <c r="K7">
        <v>22</v>
      </c>
      <c r="L7">
        <v>43.15</v>
      </c>
      <c r="M7" t="s">
        <v>925</v>
      </c>
      <c r="N7" t="s">
        <v>926</v>
      </c>
      <c r="O7">
        <v>27.87</v>
      </c>
      <c r="S7">
        <v>20006</v>
      </c>
    </row>
    <row r="8" spans="1:19" x14ac:dyDescent="0.2">
      <c r="A8" t="s">
        <v>7</v>
      </c>
      <c r="B8" t="s">
        <v>8</v>
      </c>
      <c r="C8" t="s">
        <v>924</v>
      </c>
      <c r="D8">
        <v>1</v>
      </c>
      <c r="E8">
        <v>2</v>
      </c>
      <c r="F8">
        <v>1779755400000</v>
      </c>
      <c r="G8">
        <v>1779756050195</v>
      </c>
      <c r="H8">
        <v>650195</v>
      </c>
      <c r="I8">
        <v>650195</v>
      </c>
      <c r="J8">
        <v>6719</v>
      </c>
      <c r="K8">
        <v>31</v>
      </c>
      <c r="L8">
        <v>43.26</v>
      </c>
      <c r="M8" t="s">
        <v>925</v>
      </c>
      <c r="N8" t="s">
        <v>926</v>
      </c>
      <c r="O8">
        <v>26.72</v>
      </c>
      <c r="S8">
        <v>20007</v>
      </c>
    </row>
    <row r="9" spans="1:19" x14ac:dyDescent="0.2">
      <c r="A9" t="s">
        <v>7</v>
      </c>
      <c r="B9" t="s">
        <v>8</v>
      </c>
      <c r="C9" t="s">
        <v>924</v>
      </c>
      <c r="D9">
        <v>1</v>
      </c>
      <c r="E9">
        <v>3</v>
      </c>
      <c r="F9">
        <v>1779840000000</v>
      </c>
      <c r="G9">
        <v>1779840872528</v>
      </c>
      <c r="H9">
        <v>872528</v>
      </c>
      <c r="I9">
        <v>872528</v>
      </c>
      <c r="J9">
        <v>6205</v>
      </c>
      <c r="K9">
        <v>33</v>
      </c>
      <c r="L9">
        <v>44.15</v>
      </c>
      <c r="M9" t="s">
        <v>925</v>
      </c>
      <c r="N9" t="s">
        <v>926</v>
      </c>
      <c r="O9">
        <v>24.57</v>
      </c>
      <c r="S9">
        <v>20008</v>
      </c>
    </row>
    <row r="10" spans="1:19" x14ac:dyDescent="0.2">
      <c r="A10" t="s">
        <v>7</v>
      </c>
      <c r="B10" t="s">
        <v>8</v>
      </c>
      <c r="C10" t="s">
        <v>924</v>
      </c>
      <c r="D10">
        <v>1</v>
      </c>
      <c r="E10">
        <v>3</v>
      </c>
      <c r="F10">
        <v>1779840900000</v>
      </c>
      <c r="G10">
        <v>1779841823737</v>
      </c>
      <c r="H10">
        <v>923737</v>
      </c>
      <c r="I10">
        <v>923737</v>
      </c>
      <c r="J10">
        <v>5713</v>
      </c>
      <c r="K10">
        <v>44</v>
      </c>
      <c r="L10">
        <v>49.97</v>
      </c>
      <c r="M10" t="s">
        <v>925</v>
      </c>
      <c r="N10" t="s">
        <v>926</v>
      </c>
      <c r="O10">
        <v>38.11</v>
      </c>
      <c r="S10">
        <v>20009</v>
      </c>
    </row>
    <row r="11" spans="1:19" x14ac:dyDescent="0.2">
      <c r="A11" t="s">
        <v>7</v>
      </c>
      <c r="B11" t="s">
        <v>8</v>
      </c>
      <c r="C11" t="s">
        <v>924</v>
      </c>
      <c r="D11">
        <v>1</v>
      </c>
      <c r="E11">
        <v>3</v>
      </c>
      <c r="F11">
        <v>1779841800000</v>
      </c>
      <c r="G11">
        <v>1779842388821</v>
      </c>
      <c r="H11">
        <v>588821</v>
      </c>
      <c r="I11">
        <v>588821</v>
      </c>
      <c r="J11">
        <v>6664</v>
      </c>
      <c r="K11">
        <v>26</v>
      </c>
      <c r="L11">
        <v>47.88</v>
      </c>
      <c r="M11" t="s">
        <v>925</v>
      </c>
      <c r="N11" t="s">
        <v>926</v>
      </c>
      <c r="O11">
        <v>39.15</v>
      </c>
      <c r="S11">
        <v>20010</v>
      </c>
    </row>
    <row r="12" spans="1:19" x14ac:dyDescent="0.2">
      <c r="A12" t="s">
        <v>7</v>
      </c>
      <c r="B12" t="s">
        <v>8</v>
      </c>
      <c r="C12" t="s">
        <v>928</v>
      </c>
      <c r="D12">
        <v>1</v>
      </c>
      <c r="E12">
        <v>3</v>
      </c>
      <c r="F12">
        <v>1779842700000</v>
      </c>
      <c r="G12">
        <v>1779843478225</v>
      </c>
      <c r="H12">
        <v>778225</v>
      </c>
      <c r="I12">
        <v>778225</v>
      </c>
      <c r="J12">
        <v>8052</v>
      </c>
      <c r="K12">
        <v>37</v>
      </c>
      <c r="L12">
        <v>37.79</v>
      </c>
      <c r="M12" t="s">
        <v>925</v>
      </c>
      <c r="N12" t="s">
        <v>929</v>
      </c>
      <c r="S12">
        <v>20011</v>
      </c>
    </row>
    <row r="13" spans="1:19" x14ac:dyDescent="0.2">
      <c r="A13" t="s">
        <v>7</v>
      </c>
      <c r="B13" t="s">
        <v>8</v>
      </c>
      <c r="C13" t="s">
        <v>924</v>
      </c>
      <c r="D13">
        <v>1</v>
      </c>
      <c r="E13">
        <v>4</v>
      </c>
      <c r="F13">
        <v>1779926400000</v>
      </c>
      <c r="G13">
        <v>1779927116150</v>
      </c>
      <c r="H13">
        <v>716150</v>
      </c>
      <c r="I13">
        <v>716150</v>
      </c>
      <c r="J13">
        <v>7152</v>
      </c>
      <c r="K13">
        <v>30</v>
      </c>
      <c r="L13">
        <v>49</v>
      </c>
      <c r="M13" t="s">
        <v>925</v>
      </c>
      <c r="N13" t="s">
        <v>926</v>
      </c>
      <c r="O13">
        <v>37.24</v>
      </c>
      <c r="S13">
        <v>20012</v>
      </c>
    </row>
    <row r="14" spans="1:19" x14ac:dyDescent="0.2">
      <c r="A14" t="s">
        <v>7</v>
      </c>
      <c r="B14" t="s">
        <v>8</v>
      </c>
      <c r="C14" t="s">
        <v>924</v>
      </c>
      <c r="D14">
        <v>1</v>
      </c>
      <c r="E14">
        <v>4</v>
      </c>
      <c r="F14">
        <v>1779927300000</v>
      </c>
      <c r="G14">
        <v>1779928083045</v>
      </c>
      <c r="H14">
        <v>783045</v>
      </c>
      <c r="I14">
        <v>783045</v>
      </c>
      <c r="J14">
        <v>7719</v>
      </c>
      <c r="K14">
        <v>32</v>
      </c>
      <c r="L14">
        <v>46.2</v>
      </c>
      <c r="M14" t="s">
        <v>925</v>
      </c>
      <c r="N14" t="s">
        <v>926</v>
      </c>
      <c r="O14">
        <v>27.53</v>
      </c>
      <c r="S14">
        <v>20013</v>
      </c>
    </row>
    <row r="15" spans="1:19" x14ac:dyDescent="0.2">
      <c r="A15" t="s">
        <v>7</v>
      </c>
      <c r="B15" t="s">
        <v>8</v>
      </c>
      <c r="C15" t="s">
        <v>924</v>
      </c>
      <c r="D15">
        <v>1</v>
      </c>
      <c r="E15">
        <v>4</v>
      </c>
      <c r="F15">
        <v>1779928200000</v>
      </c>
      <c r="G15">
        <v>1779928913899</v>
      </c>
      <c r="H15">
        <v>713899</v>
      </c>
      <c r="I15">
        <v>713899</v>
      </c>
      <c r="J15">
        <v>6051</v>
      </c>
      <c r="K15">
        <v>35</v>
      </c>
      <c r="L15">
        <v>48.37</v>
      </c>
      <c r="M15" t="s">
        <v>925</v>
      </c>
      <c r="N15" t="s">
        <v>926</v>
      </c>
      <c r="O15">
        <v>38.79</v>
      </c>
      <c r="S15">
        <v>20014</v>
      </c>
    </row>
    <row r="16" spans="1:19" x14ac:dyDescent="0.2">
      <c r="A16" t="s">
        <v>7</v>
      </c>
      <c r="B16" t="s">
        <v>8</v>
      </c>
      <c r="C16" t="s">
        <v>924</v>
      </c>
      <c r="D16">
        <v>1</v>
      </c>
      <c r="E16">
        <v>5</v>
      </c>
      <c r="F16">
        <v>1780012800000</v>
      </c>
      <c r="G16">
        <v>1780013706241</v>
      </c>
      <c r="H16">
        <v>906241</v>
      </c>
      <c r="I16">
        <v>906241</v>
      </c>
      <c r="J16">
        <v>6123</v>
      </c>
      <c r="K16">
        <v>39</v>
      </c>
      <c r="L16">
        <v>44.91</v>
      </c>
      <c r="M16" t="s">
        <v>925</v>
      </c>
      <c r="N16" t="s">
        <v>926</v>
      </c>
      <c r="O16">
        <v>25.7</v>
      </c>
      <c r="S16">
        <v>20015</v>
      </c>
    </row>
    <row r="17" spans="1:19" x14ac:dyDescent="0.2">
      <c r="A17" t="s">
        <v>7</v>
      </c>
      <c r="B17" t="s">
        <v>8</v>
      </c>
      <c r="C17" t="s">
        <v>924</v>
      </c>
      <c r="D17">
        <v>1</v>
      </c>
      <c r="E17">
        <v>5</v>
      </c>
      <c r="F17">
        <v>1780013700000</v>
      </c>
      <c r="G17">
        <v>1780014528010</v>
      </c>
      <c r="H17">
        <v>828010</v>
      </c>
      <c r="I17">
        <v>828010</v>
      </c>
      <c r="J17">
        <v>8985</v>
      </c>
      <c r="K17">
        <v>42</v>
      </c>
      <c r="L17">
        <v>47.95</v>
      </c>
      <c r="M17" t="s">
        <v>925</v>
      </c>
      <c r="N17" t="s">
        <v>926</v>
      </c>
      <c r="O17">
        <v>27.08</v>
      </c>
      <c r="S17">
        <v>20016</v>
      </c>
    </row>
    <row r="18" spans="1:19" x14ac:dyDescent="0.2">
      <c r="A18" t="s">
        <v>7</v>
      </c>
      <c r="B18" t="s">
        <v>8</v>
      </c>
      <c r="C18" t="s">
        <v>924</v>
      </c>
      <c r="D18">
        <v>1</v>
      </c>
      <c r="E18">
        <v>5</v>
      </c>
      <c r="F18">
        <v>1780014600000</v>
      </c>
      <c r="G18">
        <v>1780015408544</v>
      </c>
      <c r="H18">
        <v>808544</v>
      </c>
      <c r="I18">
        <v>808544</v>
      </c>
      <c r="J18">
        <v>7638</v>
      </c>
      <c r="K18">
        <v>41</v>
      </c>
      <c r="L18">
        <v>47.38</v>
      </c>
      <c r="M18" t="s">
        <v>925</v>
      </c>
      <c r="N18" t="s">
        <v>926</v>
      </c>
      <c r="O18">
        <v>29.85</v>
      </c>
      <c r="S18">
        <v>20017</v>
      </c>
    </row>
    <row r="19" spans="1:19" x14ac:dyDescent="0.2">
      <c r="A19" t="s">
        <v>7</v>
      </c>
      <c r="B19" t="s">
        <v>8</v>
      </c>
      <c r="C19" t="s">
        <v>924</v>
      </c>
      <c r="D19">
        <v>1</v>
      </c>
      <c r="E19">
        <v>5</v>
      </c>
      <c r="F19">
        <v>1780015500000</v>
      </c>
      <c r="G19">
        <v>1780016270844</v>
      </c>
      <c r="H19">
        <v>770844</v>
      </c>
      <c r="I19">
        <v>770844</v>
      </c>
      <c r="J19">
        <v>8218</v>
      </c>
      <c r="K19">
        <v>37</v>
      </c>
      <c r="L19">
        <v>44.78</v>
      </c>
      <c r="M19" t="s">
        <v>925</v>
      </c>
      <c r="N19" t="s">
        <v>926</v>
      </c>
      <c r="O19">
        <v>23.2</v>
      </c>
      <c r="S19">
        <v>20018</v>
      </c>
    </row>
    <row r="20" spans="1:19" x14ac:dyDescent="0.2">
      <c r="A20" t="s">
        <v>7</v>
      </c>
      <c r="B20" t="s">
        <v>8</v>
      </c>
      <c r="C20" t="s">
        <v>924</v>
      </c>
      <c r="D20">
        <v>1</v>
      </c>
      <c r="E20">
        <v>6</v>
      </c>
      <c r="F20">
        <v>1780099200000</v>
      </c>
      <c r="G20">
        <v>1780099839484</v>
      </c>
      <c r="H20">
        <v>639484</v>
      </c>
      <c r="I20">
        <v>639484</v>
      </c>
      <c r="J20">
        <v>7149</v>
      </c>
      <c r="K20">
        <v>34</v>
      </c>
      <c r="L20">
        <v>42.55</v>
      </c>
      <c r="M20" t="s">
        <v>925</v>
      </c>
      <c r="N20" t="s">
        <v>926</v>
      </c>
      <c r="O20">
        <v>24.18</v>
      </c>
      <c r="S20">
        <v>20019</v>
      </c>
    </row>
    <row r="21" spans="1:19" x14ac:dyDescent="0.2">
      <c r="A21" t="s">
        <v>7</v>
      </c>
      <c r="B21" t="s">
        <v>8</v>
      </c>
      <c r="C21" t="s">
        <v>924</v>
      </c>
      <c r="D21">
        <v>1</v>
      </c>
      <c r="E21">
        <v>6</v>
      </c>
      <c r="F21">
        <v>1780100100000</v>
      </c>
      <c r="G21">
        <v>1780100970558</v>
      </c>
      <c r="H21">
        <v>870558</v>
      </c>
      <c r="I21">
        <v>870558</v>
      </c>
      <c r="J21">
        <v>5737</v>
      </c>
      <c r="K21">
        <v>38</v>
      </c>
      <c r="L21">
        <v>43.69</v>
      </c>
      <c r="M21" t="s">
        <v>925</v>
      </c>
      <c r="N21" t="s">
        <v>926</v>
      </c>
      <c r="O21">
        <v>24.79</v>
      </c>
      <c r="S21">
        <v>20020</v>
      </c>
    </row>
    <row r="22" spans="1:19" x14ac:dyDescent="0.2">
      <c r="A22" t="s">
        <v>7</v>
      </c>
      <c r="B22" t="s">
        <v>8</v>
      </c>
      <c r="C22" t="s">
        <v>924</v>
      </c>
      <c r="D22">
        <v>1</v>
      </c>
      <c r="E22">
        <v>6</v>
      </c>
      <c r="F22">
        <v>1780101000000</v>
      </c>
      <c r="G22">
        <v>1780101696531</v>
      </c>
      <c r="H22">
        <v>696531</v>
      </c>
      <c r="I22">
        <v>696531</v>
      </c>
      <c r="J22">
        <v>7260</v>
      </c>
      <c r="K22">
        <v>36</v>
      </c>
      <c r="L22">
        <v>47.54</v>
      </c>
      <c r="M22" t="s">
        <v>925</v>
      </c>
      <c r="N22" t="s">
        <v>926</v>
      </c>
      <c r="O22">
        <v>34.06</v>
      </c>
      <c r="S22">
        <v>20021</v>
      </c>
    </row>
    <row r="23" spans="1:19" x14ac:dyDescent="0.2">
      <c r="A23" t="s">
        <v>7</v>
      </c>
      <c r="B23" t="s">
        <v>8</v>
      </c>
      <c r="C23" t="s">
        <v>928</v>
      </c>
      <c r="D23">
        <v>1</v>
      </c>
      <c r="E23">
        <v>6</v>
      </c>
      <c r="F23">
        <v>1780101900000</v>
      </c>
      <c r="G23">
        <v>1780102540807</v>
      </c>
      <c r="H23">
        <v>640807</v>
      </c>
      <c r="I23">
        <v>640807</v>
      </c>
      <c r="J23">
        <v>5787</v>
      </c>
      <c r="K23">
        <v>33</v>
      </c>
      <c r="L23">
        <v>43.66</v>
      </c>
      <c r="M23" t="s">
        <v>925</v>
      </c>
      <c r="N23" t="s">
        <v>926</v>
      </c>
      <c r="O23">
        <v>30.37</v>
      </c>
      <c r="S23">
        <v>20022</v>
      </c>
    </row>
    <row r="24" spans="1:19" x14ac:dyDescent="0.2">
      <c r="A24" t="s">
        <v>7</v>
      </c>
      <c r="B24" t="s">
        <v>8</v>
      </c>
      <c r="C24" t="s">
        <v>924</v>
      </c>
      <c r="D24">
        <v>1</v>
      </c>
      <c r="E24">
        <v>6</v>
      </c>
      <c r="F24">
        <v>1780102800000</v>
      </c>
      <c r="G24">
        <v>1780103763630</v>
      </c>
      <c r="H24">
        <v>963630</v>
      </c>
      <c r="I24">
        <v>963630</v>
      </c>
      <c r="J24">
        <v>7561</v>
      </c>
      <c r="K24">
        <v>41</v>
      </c>
      <c r="L24">
        <v>52.18</v>
      </c>
      <c r="M24" t="s">
        <v>925</v>
      </c>
      <c r="N24" t="s">
        <v>926</v>
      </c>
      <c r="O24">
        <v>37.32</v>
      </c>
      <c r="S24">
        <v>20023</v>
      </c>
    </row>
    <row r="25" spans="1:19" x14ac:dyDescent="0.2">
      <c r="A25" t="s">
        <v>7</v>
      </c>
      <c r="B25" t="s">
        <v>8</v>
      </c>
      <c r="C25" t="s">
        <v>924</v>
      </c>
      <c r="D25">
        <v>1</v>
      </c>
      <c r="E25">
        <v>7</v>
      </c>
      <c r="F25">
        <v>1780185600000</v>
      </c>
      <c r="G25">
        <v>1780186387000</v>
      </c>
      <c r="H25">
        <v>787000</v>
      </c>
      <c r="I25">
        <v>787000</v>
      </c>
      <c r="J25">
        <v>7251</v>
      </c>
      <c r="K25">
        <v>37</v>
      </c>
      <c r="L25">
        <v>49.59</v>
      </c>
      <c r="M25" t="s">
        <v>925</v>
      </c>
      <c r="N25" t="s">
        <v>926</v>
      </c>
      <c r="O25">
        <v>36.57</v>
      </c>
      <c r="S25">
        <v>20024</v>
      </c>
    </row>
    <row r="26" spans="1:19" x14ac:dyDescent="0.2">
      <c r="A26" t="s">
        <v>7</v>
      </c>
      <c r="B26" t="s">
        <v>8</v>
      </c>
      <c r="C26" t="s">
        <v>924</v>
      </c>
      <c r="D26">
        <v>1</v>
      </c>
      <c r="E26">
        <v>7</v>
      </c>
      <c r="F26">
        <v>1780186500000</v>
      </c>
      <c r="G26">
        <v>1780187548235</v>
      </c>
      <c r="H26">
        <v>1048235</v>
      </c>
      <c r="I26">
        <v>1048235</v>
      </c>
      <c r="J26">
        <v>8031</v>
      </c>
      <c r="K26">
        <v>49</v>
      </c>
      <c r="L26">
        <v>48.22</v>
      </c>
      <c r="M26" t="s">
        <v>925</v>
      </c>
      <c r="N26" t="s">
        <v>926</v>
      </c>
      <c r="O26">
        <v>24.71</v>
      </c>
      <c r="S26">
        <v>20025</v>
      </c>
    </row>
    <row r="27" spans="1:19" x14ac:dyDescent="0.2">
      <c r="A27" t="s">
        <v>7</v>
      </c>
      <c r="B27" t="s">
        <v>8</v>
      </c>
      <c r="C27" t="s">
        <v>924</v>
      </c>
      <c r="D27">
        <v>1</v>
      </c>
      <c r="E27">
        <v>7</v>
      </c>
      <c r="F27">
        <v>1780187400000</v>
      </c>
      <c r="G27">
        <v>1780188046485</v>
      </c>
      <c r="H27">
        <v>646485</v>
      </c>
      <c r="I27">
        <v>646485</v>
      </c>
      <c r="J27">
        <v>5352</v>
      </c>
      <c r="K27">
        <v>25</v>
      </c>
      <c r="L27">
        <v>46.69</v>
      </c>
      <c r="M27" t="s">
        <v>925</v>
      </c>
      <c r="N27" t="s">
        <v>926</v>
      </c>
      <c r="O27">
        <v>38.450000000000003</v>
      </c>
      <c r="S27">
        <v>20026</v>
      </c>
    </row>
    <row r="28" spans="1:19" x14ac:dyDescent="0.2">
      <c r="A28" t="s">
        <v>7</v>
      </c>
      <c r="B28" t="s">
        <v>8</v>
      </c>
      <c r="C28" t="s">
        <v>927</v>
      </c>
      <c r="D28">
        <v>1</v>
      </c>
      <c r="E28">
        <v>7</v>
      </c>
      <c r="F28">
        <v>1780188300000</v>
      </c>
      <c r="G28">
        <v>1780189114907</v>
      </c>
      <c r="H28">
        <v>814907</v>
      </c>
      <c r="I28">
        <v>814907</v>
      </c>
      <c r="J28">
        <v>6870</v>
      </c>
      <c r="K28">
        <v>34</v>
      </c>
      <c r="L28">
        <v>44.5</v>
      </c>
      <c r="M28" t="s">
        <v>925</v>
      </c>
      <c r="N28" t="s">
        <v>926</v>
      </c>
      <c r="O28">
        <v>25.05</v>
      </c>
      <c r="S28">
        <v>20027</v>
      </c>
    </row>
    <row r="29" spans="1:19" x14ac:dyDescent="0.2">
      <c r="A29" t="s">
        <v>7</v>
      </c>
      <c r="B29" t="s">
        <v>8</v>
      </c>
      <c r="C29" t="s">
        <v>924</v>
      </c>
      <c r="D29">
        <v>1</v>
      </c>
      <c r="E29">
        <v>7</v>
      </c>
      <c r="F29">
        <v>1780189200000</v>
      </c>
      <c r="G29">
        <v>1780190177306</v>
      </c>
      <c r="H29">
        <v>977306</v>
      </c>
      <c r="I29">
        <v>977306</v>
      </c>
      <c r="J29">
        <v>6559</v>
      </c>
      <c r="K29">
        <v>40</v>
      </c>
      <c r="L29">
        <v>49.94</v>
      </c>
      <c r="M29" t="s">
        <v>925</v>
      </c>
      <c r="N29" t="s">
        <v>926</v>
      </c>
      <c r="O29">
        <v>34.44</v>
      </c>
      <c r="S29">
        <v>20028</v>
      </c>
    </row>
    <row r="30" spans="1:19" x14ac:dyDescent="0.2">
      <c r="A30" t="s">
        <v>7</v>
      </c>
      <c r="B30" t="s">
        <v>8</v>
      </c>
      <c r="C30" t="s">
        <v>924</v>
      </c>
      <c r="D30">
        <v>1</v>
      </c>
      <c r="E30">
        <v>7</v>
      </c>
      <c r="F30">
        <v>1780190100000</v>
      </c>
      <c r="G30">
        <v>1780191049960</v>
      </c>
      <c r="H30">
        <v>949960</v>
      </c>
      <c r="I30">
        <v>949960</v>
      </c>
      <c r="J30">
        <v>8275</v>
      </c>
      <c r="K30">
        <v>42</v>
      </c>
      <c r="L30">
        <v>52.86</v>
      </c>
      <c r="M30" t="s">
        <v>925</v>
      </c>
      <c r="N30" t="s">
        <v>926</v>
      </c>
      <c r="O30">
        <v>37.32</v>
      </c>
      <c r="S30">
        <v>20029</v>
      </c>
    </row>
    <row r="31" spans="1:19" x14ac:dyDescent="0.2">
      <c r="A31" t="s">
        <v>7</v>
      </c>
      <c r="B31" t="s">
        <v>8</v>
      </c>
      <c r="C31" t="s">
        <v>924</v>
      </c>
      <c r="D31">
        <v>2</v>
      </c>
      <c r="E31">
        <v>1</v>
      </c>
      <c r="F31">
        <v>1780272000000</v>
      </c>
      <c r="G31">
        <v>1780272785064</v>
      </c>
      <c r="H31">
        <v>785064</v>
      </c>
      <c r="I31">
        <v>735064</v>
      </c>
      <c r="J31">
        <v>7411</v>
      </c>
      <c r="K31">
        <v>38</v>
      </c>
      <c r="L31">
        <v>46.63</v>
      </c>
      <c r="M31" t="s">
        <v>925</v>
      </c>
      <c r="N31" t="s">
        <v>926</v>
      </c>
      <c r="O31">
        <v>29.31</v>
      </c>
      <c r="S31">
        <v>20030</v>
      </c>
    </row>
    <row r="32" spans="1:19" x14ac:dyDescent="0.2">
      <c r="A32" t="s">
        <v>7</v>
      </c>
      <c r="B32" t="s">
        <v>8</v>
      </c>
      <c r="C32" t="s">
        <v>924</v>
      </c>
      <c r="D32">
        <v>2</v>
      </c>
      <c r="E32">
        <v>1</v>
      </c>
      <c r="F32">
        <v>1780272900000</v>
      </c>
      <c r="G32">
        <v>1780273728703</v>
      </c>
      <c r="H32">
        <v>828703</v>
      </c>
      <c r="I32">
        <v>828703</v>
      </c>
      <c r="J32">
        <v>5840</v>
      </c>
      <c r="K32">
        <v>37</v>
      </c>
      <c r="L32">
        <v>42.96</v>
      </c>
      <c r="M32" t="s">
        <v>925</v>
      </c>
      <c r="N32" t="s">
        <v>926</v>
      </c>
      <c r="O32">
        <v>23.87</v>
      </c>
      <c r="S32">
        <v>20031</v>
      </c>
    </row>
    <row r="33" spans="1:19" x14ac:dyDescent="0.2">
      <c r="A33" t="s">
        <v>7</v>
      </c>
      <c r="B33" t="s">
        <v>8</v>
      </c>
      <c r="C33" t="s">
        <v>924</v>
      </c>
      <c r="D33">
        <v>2</v>
      </c>
      <c r="E33">
        <v>2</v>
      </c>
      <c r="F33">
        <v>1780358400000</v>
      </c>
      <c r="G33">
        <v>1780358931224</v>
      </c>
      <c r="H33">
        <v>531224</v>
      </c>
      <c r="I33">
        <v>531224</v>
      </c>
      <c r="J33">
        <v>6254</v>
      </c>
      <c r="K33">
        <v>23</v>
      </c>
      <c r="L33">
        <v>39.159999999999997</v>
      </c>
      <c r="M33" t="s">
        <v>925</v>
      </c>
      <c r="N33" t="s">
        <v>926</v>
      </c>
      <c r="O33">
        <v>21.42</v>
      </c>
      <c r="S33">
        <v>20032</v>
      </c>
    </row>
    <row r="34" spans="1:19" x14ac:dyDescent="0.2">
      <c r="A34" t="s">
        <v>7</v>
      </c>
      <c r="B34" t="s">
        <v>8</v>
      </c>
      <c r="C34" t="s">
        <v>924</v>
      </c>
      <c r="D34">
        <v>2</v>
      </c>
      <c r="E34">
        <v>3</v>
      </c>
      <c r="F34">
        <v>1780444800000</v>
      </c>
      <c r="G34">
        <v>1780445532488</v>
      </c>
      <c r="H34">
        <v>732488</v>
      </c>
      <c r="I34">
        <v>732488</v>
      </c>
      <c r="J34">
        <v>8243</v>
      </c>
      <c r="K34">
        <v>29</v>
      </c>
      <c r="L34">
        <v>44.82</v>
      </c>
      <c r="M34" t="s">
        <v>925</v>
      </c>
      <c r="N34" t="s">
        <v>926</v>
      </c>
      <c r="O34">
        <v>24.19</v>
      </c>
      <c r="S34">
        <v>20033</v>
      </c>
    </row>
    <row r="35" spans="1:19" x14ac:dyDescent="0.2">
      <c r="A35" t="s">
        <v>7</v>
      </c>
      <c r="B35" t="s">
        <v>8</v>
      </c>
      <c r="C35" t="s">
        <v>924</v>
      </c>
      <c r="D35">
        <v>2</v>
      </c>
      <c r="E35">
        <v>3</v>
      </c>
      <c r="F35">
        <v>1780445700000</v>
      </c>
      <c r="G35">
        <v>1780446062544</v>
      </c>
      <c r="H35">
        <v>362544</v>
      </c>
      <c r="I35">
        <v>362544</v>
      </c>
      <c r="J35">
        <v>6921</v>
      </c>
      <c r="K35">
        <v>14</v>
      </c>
      <c r="L35">
        <v>42.3</v>
      </c>
      <c r="M35" t="s">
        <v>925</v>
      </c>
      <c r="N35" t="s">
        <v>926</v>
      </c>
      <c r="O35">
        <v>31.2</v>
      </c>
      <c r="S35">
        <v>20034</v>
      </c>
    </row>
    <row r="36" spans="1:19" x14ac:dyDescent="0.2">
      <c r="A36" t="s">
        <v>7</v>
      </c>
      <c r="B36" t="s">
        <v>8</v>
      </c>
      <c r="C36" t="s">
        <v>924</v>
      </c>
      <c r="D36">
        <v>2</v>
      </c>
      <c r="E36">
        <v>4</v>
      </c>
      <c r="F36">
        <v>1780531200000</v>
      </c>
      <c r="G36">
        <v>1780531712773</v>
      </c>
      <c r="H36">
        <v>512773</v>
      </c>
      <c r="I36">
        <v>512773</v>
      </c>
      <c r="J36">
        <v>8316</v>
      </c>
      <c r="K36">
        <v>25</v>
      </c>
      <c r="L36">
        <v>44.24</v>
      </c>
      <c r="M36" t="s">
        <v>925</v>
      </c>
      <c r="N36" t="s">
        <v>926</v>
      </c>
      <c r="O36">
        <v>28.19</v>
      </c>
      <c r="S36">
        <v>20035</v>
      </c>
    </row>
    <row r="37" spans="1:19" x14ac:dyDescent="0.2">
      <c r="A37" t="s">
        <v>7</v>
      </c>
      <c r="B37" t="s">
        <v>8</v>
      </c>
      <c r="C37" t="s">
        <v>924</v>
      </c>
      <c r="D37">
        <v>2</v>
      </c>
      <c r="E37">
        <v>5</v>
      </c>
      <c r="F37">
        <v>1780617600000</v>
      </c>
      <c r="G37">
        <v>1780618060168</v>
      </c>
      <c r="H37">
        <v>460168</v>
      </c>
      <c r="I37">
        <v>460168</v>
      </c>
      <c r="J37">
        <v>5023</v>
      </c>
      <c r="K37">
        <v>28</v>
      </c>
      <c r="L37">
        <v>39.31</v>
      </c>
      <c r="M37" t="s">
        <v>925</v>
      </c>
      <c r="N37" t="s">
        <v>926</v>
      </c>
      <c r="O37">
        <v>26.86</v>
      </c>
      <c r="S37">
        <v>20036</v>
      </c>
    </row>
    <row r="38" spans="1:19" x14ac:dyDescent="0.2">
      <c r="A38" t="s">
        <v>7</v>
      </c>
      <c r="B38" t="s">
        <v>8</v>
      </c>
      <c r="C38" t="s">
        <v>924</v>
      </c>
      <c r="D38">
        <v>2</v>
      </c>
      <c r="E38">
        <v>5</v>
      </c>
      <c r="F38">
        <v>1780618500000</v>
      </c>
      <c r="G38">
        <v>1780619270064</v>
      </c>
      <c r="H38">
        <v>770064</v>
      </c>
      <c r="I38">
        <v>770064</v>
      </c>
      <c r="J38">
        <v>5597</v>
      </c>
      <c r="K38">
        <v>39</v>
      </c>
      <c r="L38">
        <v>41.09</v>
      </c>
      <c r="M38" t="s">
        <v>925</v>
      </c>
      <c r="N38" t="s">
        <v>926</v>
      </c>
      <c r="O38">
        <v>21.65</v>
      </c>
      <c r="S38">
        <v>20037</v>
      </c>
    </row>
    <row r="39" spans="1:19" x14ac:dyDescent="0.2">
      <c r="A39" t="s">
        <v>7</v>
      </c>
      <c r="B39" t="s">
        <v>8</v>
      </c>
      <c r="C39" t="s">
        <v>924</v>
      </c>
      <c r="D39">
        <v>2</v>
      </c>
      <c r="E39">
        <v>6</v>
      </c>
      <c r="F39">
        <v>1780704000000</v>
      </c>
      <c r="G39">
        <v>1780704590596</v>
      </c>
      <c r="H39">
        <v>590596</v>
      </c>
      <c r="I39">
        <v>590596</v>
      </c>
      <c r="J39">
        <v>5622</v>
      </c>
      <c r="K39">
        <v>32</v>
      </c>
      <c r="L39">
        <v>40.9</v>
      </c>
      <c r="M39" t="s">
        <v>925</v>
      </c>
      <c r="N39" t="s">
        <v>926</v>
      </c>
      <c r="O39">
        <v>25.67</v>
      </c>
      <c r="S39">
        <v>20038</v>
      </c>
    </row>
    <row r="40" spans="1:19" x14ac:dyDescent="0.2">
      <c r="A40" t="s">
        <v>7</v>
      </c>
      <c r="B40" t="s">
        <v>8</v>
      </c>
      <c r="C40" t="s">
        <v>924</v>
      </c>
      <c r="D40">
        <v>2</v>
      </c>
      <c r="E40">
        <v>6</v>
      </c>
      <c r="F40">
        <v>1780704900000</v>
      </c>
      <c r="G40">
        <v>1780705561153</v>
      </c>
      <c r="H40">
        <v>661153</v>
      </c>
      <c r="I40">
        <v>596153</v>
      </c>
      <c r="J40">
        <v>7058</v>
      </c>
      <c r="K40">
        <v>32</v>
      </c>
      <c r="L40">
        <v>45.18</v>
      </c>
      <c r="M40" t="s">
        <v>925</v>
      </c>
      <c r="N40" t="s">
        <v>926</v>
      </c>
      <c r="O40">
        <v>30</v>
      </c>
      <c r="S40">
        <v>20039</v>
      </c>
    </row>
    <row r="41" spans="1:19" x14ac:dyDescent="0.2">
      <c r="A41" t="s">
        <v>7</v>
      </c>
      <c r="B41" t="s">
        <v>8</v>
      </c>
      <c r="C41" t="s">
        <v>924</v>
      </c>
      <c r="D41">
        <v>2</v>
      </c>
      <c r="E41">
        <v>6</v>
      </c>
      <c r="F41">
        <v>1780705800000</v>
      </c>
      <c r="G41">
        <v>1780706426958</v>
      </c>
      <c r="H41">
        <v>626958</v>
      </c>
      <c r="I41">
        <v>626958</v>
      </c>
      <c r="J41">
        <v>6453</v>
      </c>
      <c r="K41">
        <v>28</v>
      </c>
      <c r="L41">
        <v>38.58</v>
      </c>
      <c r="M41" t="s">
        <v>925</v>
      </c>
      <c r="N41" t="s">
        <v>926</v>
      </c>
      <c r="O41">
        <v>17.14</v>
      </c>
      <c r="S41">
        <v>20040</v>
      </c>
    </row>
    <row r="42" spans="1:19" x14ac:dyDescent="0.2">
      <c r="A42" t="s">
        <v>7</v>
      </c>
      <c r="B42" t="s">
        <v>8</v>
      </c>
      <c r="C42" t="s">
        <v>924</v>
      </c>
      <c r="D42">
        <v>2</v>
      </c>
      <c r="E42">
        <v>7</v>
      </c>
      <c r="F42">
        <v>1780790400000</v>
      </c>
      <c r="G42">
        <v>1780791070213</v>
      </c>
      <c r="H42">
        <v>670213</v>
      </c>
      <c r="I42">
        <v>620213</v>
      </c>
      <c r="J42">
        <v>6841</v>
      </c>
      <c r="K42">
        <v>31</v>
      </c>
      <c r="L42">
        <v>45.09</v>
      </c>
      <c r="M42" t="s">
        <v>925</v>
      </c>
      <c r="N42" t="s">
        <v>926</v>
      </c>
      <c r="O42">
        <v>30.14</v>
      </c>
      <c r="S42">
        <v>20041</v>
      </c>
    </row>
    <row r="43" spans="1:19" x14ac:dyDescent="0.2">
      <c r="A43" t="s">
        <v>7</v>
      </c>
      <c r="B43" t="s">
        <v>8</v>
      </c>
      <c r="C43" t="s">
        <v>924</v>
      </c>
      <c r="D43">
        <v>2</v>
      </c>
      <c r="E43">
        <v>7</v>
      </c>
      <c r="F43">
        <v>1780791300000</v>
      </c>
      <c r="G43">
        <v>1780791889797</v>
      </c>
      <c r="H43">
        <v>589797</v>
      </c>
      <c r="I43">
        <v>589797</v>
      </c>
      <c r="J43">
        <v>7091</v>
      </c>
      <c r="K43">
        <v>32</v>
      </c>
      <c r="L43">
        <v>42.81</v>
      </c>
      <c r="M43" t="s">
        <v>925</v>
      </c>
      <c r="N43" t="s">
        <v>926</v>
      </c>
      <c r="O43">
        <v>26.19</v>
      </c>
      <c r="S43">
        <v>20042</v>
      </c>
    </row>
    <row r="44" spans="1:19" x14ac:dyDescent="0.2">
      <c r="A44" t="s">
        <v>7</v>
      </c>
      <c r="B44" t="s">
        <v>8</v>
      </c>
      <c r="C44" t="s">
        <v>924</v>
      </c>
      <c r="D44">
        <v>2</v>
      </c>
      <c r="E44">
        <v>7</v>
      </c>
      <c r="F44">
        <v>1780792200000</v>
      </c>
      <c r="G44">
        <v>1780792907318</v>
      </c>
      <c r="H44">
        <v>707318</v>
      </c>
      <c r="I44">
        <v>627318</v>
      </c>
      <c r="J44">
        <v>8127</v>
      </c>
      <c r="K44">
        <v>29</v>
      </c>
      <c r="L44">
        <v>48.89</v>
      </c>
      <c r="M44" t="s">
        <v>925</v>
      </c>
      <c r="N44" t="s">
        <v>926</v>
      </c>
      <c r="O44">
        <v>34.6</v>
      </c>
      <c r="S44">
        <v>20043</v>
      </c>
    </row>
    <row r="45" spans="1:19" x14ac:dyDescent="0.2">
      <c r="A45" t="s">
        <v>7</v>
      </c>
      <c r="B45" t="s">
        <v>8</v>
      </c>
      <c r="C45" t="s">
        <v>927</v>
      </c>
      <c r="D45">
        <v>2</v>
      </c>
      <c r="E45">
        <v>7</v>
      </c>
      <c r="F45">
        <v>1780793100000</v>
      </c>
      <c r="G45">
        <v>1780793533578</v>
      </c>
      <c r="H45">
        <v>433578</v>
      </c>
      <c r="I45">
        <v>433578</v>
      </c>
      <c r="J45">
        <v>4852</v>
      </c>
      <c r="K45">
        <v>24</v>
      </c>
      <c r="L45">
        <v>30.3</v>
      </c>
      <c r="M45" t="s">
        <v>930</v>
      </c>
      <c r="N45" t="s">
        <v>929</v>
      </c>
      <c r="S45">
        <v>20044</v>
      </c>
    </row>
    <row r="46" spans="1:19" x14ac:dyDescent="0.2">
      <c r="A46" t="s">
        <v>12</v>
      </c>
      <c r="B46" t="s">
        <v>13</v>
      </c>
      <c r="C46" t="s">
        <v>928</v>
      </c>
      <c r="D46">
        <v>1</v>
      </c>
      <c r="E46">
        <v>1</v>
      </c>
      <c r="F46">
        <v>1779667200000</v>
      </c>
      <c r="G46">
        <v>1779667959016</v>
      </c>
      <c r="H46">
        <v>759016</v>
      </c>
      <c r="I46">
        <v>759016</v>
      </c>
      <c r="J46">
        <v>6839</v>
      </c>
      <c r="K46">
        <v>37</v>
      </c>
      <c r="L46">
        <v>36.29</v>
      </c>
      <c r="M46" t="s">
        <v>925</v>
      </c>
      <c r="N46" t="s">
        <v>929</v>
      </c>
      <c r="S46">
        <v>20045</v>
      </c>
    </row>
    <row r="47" spans="1:19" x14ac:dyDescent="0.2">
      <c r="A47" t="s">
        <v>12</v>
      </c>
      <c r="B47" t="s">
        <v>13</v>
      </c>
      <c r="C47" t="s">
        <v>928</v>
      </c>
      <c r="D47">
        <v>1</v>
      </c>
      <c r="E47">
        <v>1</v>
      </c>
      <c r="F47">
        <v>1779668100000</v>
      </c>
      <c r="G47">
        <v>1779668878237</v>
      </c>
      <c r="H47">
        <v>778237</v>
      </c>
      <c r="I47">
        <v>778237</v>
      </c>
      <c r="J47">
        <v>6855</v>
      </c>
      <c r="K47">
        <v>38</v>
      </c>
      <c r="L47">
        <v>46.98</v>
      </c>
      <c r="M47" t="s">
        <v>925</v>
      </c>
      <c r="N47" t="s">
        <v>926</v>
      </c>
      <c r="O47">
        <v>31.77</v>
      </c>
      <c r="S47">
        <v>20046</v>
      </c>
    </row>
    <row r="48" spans="1:19" x14ac:dyDescent="0.2">
      <c r="A48" t="s">
        <v>12</v>
      </c>
      <c r="B48" t="s">
        <v>13</v>
      </c>
      <c r="C48" t="s">
        <v>928</v>
      </c>
      <c r="D48">
        <v>1</v>
      </c>
      <c r="E48">
        <v>1</v>
      </c>
      <c r="F48">
        <v>1779669000000</v>
      </c>
      <c r="G48">
        <v>1779669855050</v>
      </c>
      <c r="H48">
        <v>855050</v>
      </c>
      <c r="I48">
        <v>855050</v>
      </c>
      <c r="J48">
        <v>6837</v>
      </c>
      <c r="K48">
        <v>34</v>
      </c>
      <c r="L48">
        <v>49.53</v>
      </c>
      <c r="M48" t="s">
        <v>925</v>
      </c>
      <c r="N48" t="s">
        <v>926</v>
      </c>
      <c r="O48">
        <v>35.82</v>
      </c>
      <c r="S48">
        <v>20047</v>
      </c>
    </row>
    <row r="49" spans="1:19" x14ac:dyDescent="0.2">
      <c r="A49" t="s">
        <v>12</v>
      </c>
      <c r="B49" t="s">
        <v>13</v>
      </c>
      <c r="C49" t="s">
        <v>924</v>
      </c>
      <c r="D49">
        <v>1</v>
      </c>
      <c r="E49">
        <v>1</v>
      </c>
      <c r="F49">
        <v>1779669900000</v>
      </c>
      <c r="G49">
        <v>1779670633739</v>
      </c>
      <c r="H49">
        <v>733739</v>
      </c>
      <c r="I49">
        <v>733739</v>
      </c>
      <c r="J49">
        <v>5761</v>
      </c>
      <c r="K49">
        <v>38</v>
      </c>
      <c r="L49">
        <v>48.04</v>
      </c>
      <c r="M49" t="s">
        <v>925</v>
      </c>
      <c r="N49" t="s">
        <v>926</v>
      </c>
      <c r="O49">
        <v>38.299999999999997</v>
      </c>
      <c r="S49">
        <v>20048</v>
      </c>
    </row>
    <row r="50" spans="1:19" x14ac:dyDescent="0.2">
      <c r="A50" t="s">
        <v>12</v>
      </c>
      <c r="B50" t="s">
        <v>13</v>
      </c>
      <c r="C50" t="s">
        <v>928</v>
      </c>
      <c r="D50">
        <v>1</v>
      </c>
      <c r="E50">
        <v>1</v>
      </c>
      <c r="F50">
        <v>1779670800000</v>
      </c>
      <c r="G50">
        <v>1779671661989</v>
      </c>
      <c r="H50">
        <v>861989</v>
      </c>
      <c r="I50">
        <v>861989</v>
      </c>
      <c r="J50">
        <v>8022</v>
      </c>
      <c r="K50">
        <v>38</v>
      </c>
      <c r="L50">
        <v>51.02</v>
      </c>
      <c r="M50" t="s">
        <v>925</v>
      </c>
      <c r="N50" t="s">
        <v>926</v>
      </c>
      <c r="O50">
        <v>35.94</v>
      </c>
      <c r="S50">
        <v>20049</v>
      </c>
    </row>
    <row r="51" spans="1:19" x14ac:dyDescent="0.2">
      <c r="A51" t="s">
        <v>12</v>
      </c>
      <c r="B51" t="s">
        <v>13</v>
      </c>
      <c r="C51" t="s">
        <v>928</v>
      </c>
      <c r="D51">
        <v>1</v>
      </c>
      <c r="E51">
        <v>2</v>
      </c>
      <c r="F51">
        <v>1779753600000</v>
      </c>
      <c r="G51">
        <v>1779754331026</v>
      </c>
      <c r="H51">
        <v>731026</v>
      </c>
      <c r="I51">
        <v>731026</v>
      </c>
      <c r="J51">
        <v>6852</v>
      </c>
      <c r="K51">
        <v>37</v>
      </c>
      <c r="L51">
        <v>43.67</v>
      </c>
      <c r="M51" t="s">
        <v>925</v>
      </c>
      <c r="N51" t="s">
        <v>926</v>
      </c>
      <c r="O51">
        <v>25.27</v>
      </c>
      <c r="S51">
        <v>20050</v>
      </c>
    </row>
    <row r="52" spans="1:19" x14ac:dyDescent="0.2">
      <c r="A52" t="s">
        <v>12</v>
      </c>
      <c r="B52" t="s">
        <v>13</v>
      </c>
      <c r="C52" t="s">
        <v>928</v>
      </c>
      <c r="D52">
        <v>1</v>
      </c>
      <c r="E52">
        <v>2</v>
      </c>
      <c r="F52">
        <v>1779754500000</v>
      </c>
      <c r="G52">
        <v>1779755295444</v>
      </c>
      <c r="H52">
        <v>795444</v>
      </c>
      <c r="I52">
        <v>795444</v>
      </c>
      <c r="J52">
        <v>8514</v>
      </c>
      <c r="K52">
        <v>36</v>
      </c>
      <c r="L52">
        <v>50.2</v>
      </c>
      <c r="M52" t="s">
        <v>925</v>
      </c>
      <c r="N52" t="s">
        <v>926</v>
      </c>
      <c r="O52">
        <v>34.39</v>
      </c>
      <c r="S52">
        <v>20051</v>
      </c>
    </row>
    <row r="53" spans="1:19" x14ac:dyDescent="0.2">
      <c r="A53" t="s">
        <v>12</v>
      </c>
      <c r="B53" t="s">
        <v>13</v>
      </c>
      <c r="C53" t="s">
        <v>928</v>
      </c>
      <c r="D53">
        <v>1</v>
      </c>
      <c r="E53">
        <v>2</v>
      </c>
      <c r="F53">
        <v>1779755400000</v>
      </c>
      <c r="G53">
        <v>1779755982554</v>
      </c>
      <c r="H53">
        <v>582554</v>
      </c>
      <c r="I53">
        <v>582554</v>
      </c>
      <c r="J53">
        <v>5567</v>
      </c>
      <c r="K53">
        <v>31</v>
      </c>
      <c r="L53">
        <v>43.51</v>
      </c>
      <c r="M53" t="s">
        <v>925</v>
      </c>
      <c r="N53" t="s">
        <v>926</v>
      </c>
      <c r="O53">
        <v>32.08</v>
      </c>
      <c r="S53">
        <v>20052</v>
      </c>
    </row>
    <row r="54" spans="1:19" x14ac:dyDescent="0.2">
      <c r="A54" t="s">
        <v>12</v>
      </c>
      <c r="B54" t="s">
        <v>13</v>
      </c>
      <c r="C54" t="s">
        <v>928</v>
      </c>
      <c r="D54">
        <v>1</v>
      </c>
      <c r="E54">
        <v>2</v>
      </c>
      <c r="F54">
        <v>1779756300000</v>
      </c>
      <c r="G54">
        <v>1779756894897</v>
      </c>
      <c r="H54">
        <v>594897</v>
      </c>
      <c r="I54">
        <v>594897</v>
      </c>
      <c r="J54">
        <v>8095</v>
      </c>
      <c r="K54">
        <v>31</v>
      </c>
      <c r="L54">
        <v>48.05</v>
      </c>
      <c r="M54" t="s">
        <v>925</v>
      </c>
      <c r="N54" t="s">
        <v>926</v>
      </c>
      <c r="O54">
        <v>35.57</v>
      </c>
      <c r="S54">
        <v>20053</v>
      </c>
    </row>
    <row r="55" spans="1:19" x14ac:dyDescent="0.2">
      <c r="A55" t="s">
        <v>12</v>
      </c>
      <c r="B55" t="s">
        <v>13</v>
      </c>
      <c r="C55" t="s">
        <v>928</v>
      </c>
      <c r="D55">
        <v>1</v>
      </c>
      <c r="E55">
        <v>3</v>
      </c>
      <c r="F55">
        <v>1779840000000</v>
      </c>
      <c r="G55">
        <v>1779840636305</v>
      </c>
      <c r="H55">
        <v>636305</v>
      </c>
      <c r="I55">
        <v>636305</v>
      </c>
      <c r="J55">
        <v>6885</v>
      </c>
      <c r="K55">
        <v>31</v>
      </c>
      <c r="L55">
        <v>43.36</v>
      </c>
      <c r="M55" t="s">
        <v>925</v>
      </c>
      <c r="N55" t="s">
        <v>926</v>
      </c>
      <c r="O55">
        <v>26.86</v>
      </c>
      <c r="S55">
        <v>20054</v>
      </c>
    </row>
    <row r="56" spans="1:19" x14ac:dyDescent="0.2">
      <c r="A56" t="s">
        <v>12</v>
      </c>
      <c r="B56" t="s">
        <v>13</v>
      </c>
      <c r="C56" t="s">
        <v>928</v>
      </c>
      <c r="D56">
        <v>1</v>
      </c>
      <c r="E56">
        <v>3</v>
      </c>
      <c r="F56">
        <v>1779840900000</v>
      </c>
      <c r="G56">
        <v>1779841760190</v>
      </c>
      <c r="H56">
        <v>860190</v>
      </c>
      <c r="I56">
        <v>860190</v>
      </c>
      <c r="J56">
        <v>7895</v>
      </c>
      <c r="K56">
        <v>36</v>
      </c>
      <c r="L56">
        <v>45.46</v>
      </c>
      <c r="M56" t="s">
        <v>925</v>
      </c>
      <c r="N56" t="s">
        <v>926</v>
      </c>
      <c r="O56">
        <v>23.4</v>
      </c>
      <c r="S56">
        <v>20055</v>
      </c>
    </row>
    <row r="57" spans="1:19" x14ac:dyDescent="0.2">
      <c r="A57" t="s">
        <v>12</v>
      </c>
      <c r="B57" t="s">
        <v>13</v>
      </c>
      <c r="C57" t="s">
        <v>928</v>
      </c>
      <c r="D57">
        <v>1</v>
      </c>
      <c r="E57">
        <v>3</v>
      </c>
      <c r="F57">
        <v>1779841800000</v>
      </c>
      <c r="G57">
        <v>1779842747850</v>
      </c>
      <c r="H57">
        <v>947850</v>
      </c>
      <c r="I57">
        <v>947850</v>
      </c>
      <c r="J57">
        <v>8738</v>
      </c>
      <c r="K57">
        <v>44</v>
      </c>
      <c r="L57">
        <v>49.17</v>
      </c>
      <c r="M57" t="s">
        <v>925</v>
      </c>
      <c r="N57" t="s">
        <v>926</v>
      </c>
      <c r="O57">
        <v>27.57</v>
      </c>
      <c r="S57">
        <v>20056</v>
      </c>
    </row>
    <row r="58" spans="1:19" x14ac:dyDescent="0.2">
      <c r="A58" t="s">
        <v>12</v>
      </c>
      <c r="B58" t="s">
        <v>13</v>
      </c>
      <c r="C58" t="s">
        <v>927</v>
      </c>
      <c r="D58">
        <v>1</v>
      </c>
      <c r="E58">
        <v>3</v>
      </c>
      <c r="F58">
        <v>1779842700000</v>
      </c>
      <c r="G58">
        <v>1779843563678</v>
      </c>
      <c r="H58">
        <v>863678</v>
      </c>
      <c r="I58">
        <v>863678</v>
      </c>
      <c r="J58">
        <v>7161</v>
      </c>
      <c r="K58">
        <v>33</v>
      </c>
      <c r="L58">
        <v>47.49</v>
      </c>
      <c r="M58" t="s">
        <v>925</v>
      </c>
      <c r="N58" t="s">
        <v>926</v>
      </c>
      <c r="O58">
        <v>29.99</v>
      </c>
      <c r="S58">
        <v>20057</v>
      </c>
    </row>
    <row r="59" spans="1:19" x14ac:dyDescent="0.2">
      <c r="A59" t="s">
        <v>12</v>
      </c>
      <c r="B59" t="s">
        <v>13</v>
      </c>
      <c r="C59" t="s">
        <v>928</v>
      </c>
      <c r="D59">
        <v>1</v>
      </c>
      <c r="E59">
        <v>3</v>
      </c>
      <c r="F59">
        <v>1779843600000</v>
      </c>
      <c r="G59">
        <v>1779844468211</v>
      </c>
      <c r="H59">
        <v>868211</v>
      </c>
      <c r="I59">
        <v>868211</v>
      </c>
      <c r="J59">
        <v>6257</v>
      </c>
      <c r="K59">
        <v>42</v>
      </c>
      <c r="L59">
        <v>47.82</v>
      </c>
      <c r="M59" t="s">
        <v>925</v>
      </c>
      <c r="N59" t="s">
        <v>926</v>
      </c>
      <c r="O59">
        <v>33.06</v>
      </c>
      <c r="S59">
        <v>20058</v>
      </c>
    </row>
    <row r="60" spans="1:19" x14ac:dyDescent="0.2">
      <c r="A60" t="s">
        <v>12</v>
      </c>
      <c r="B60" t="s">
        <v>13</v>
      </c>
      <c r="C60" t="s">
        <v>928</v>
      </c>
      <c r="D60">
        <v>1</v>
      </c>
      <c r="E60">
        <v>4</v>
      </c>
      <c r="F60">
        <v>1779926400000</v>
      </c>
      <c r="G60">
        <v>1779927272684</v>
      </c>
      <c r="H60">
        <v>872684</v>
      </c>
      <c r="I60">
        <v>872684</v>
      </c>
      <c r="J60">
        <v>8333</v>
      </c>
      <c r="K60">
        <v>43</v>
      </c>
      <c r="L60">
        <v>50.23</v>
      </c>
      <c r="M60" t="s">
        <v>925</v>
      </c>
      <c r="N60" t="s">
        <v>926</v>
      </c>
      <c r="O60">
        <v>33.01</v>
      </c>
      <c r="S60">
        <v>20059</v>
      </c>
    </row>
    <row r="61" spans="1:19" x14ac:dyDescent="0.2">
      <c r="A61" t="s">
        <v>12</v>
      </c>
      <c r="B61" t="s">
        <v>13</v>
      </c>
      <c r="C61" t="s">
        <v>928</v>
      </c>
      <c r="D61">
        <v>1</v>
      </c>
      <c r="E61">
        <v>4</v>
      </c>
      <c r="F61">
        <v>1779927300000</v>
      </c>
      <c r="G61">
        <v>1779928293833</v>
      </c>
      <c r="H61">
        <v>993833</v>
      </c>
      <c r="I61">
        <v>993833</v>
      </c>
      <c r="J61">
        <v>6572</v>
      </c>
      <c r="K61">
        <v>48</v>
      </c>
      <c r="L61">
        <v>45.46</v>
      </c>
      <c r="M61" t="s">
        <v>925</v>
      </c>
      <c r="N61" t="s">
        <v>926</v>
      </c>
      <c r="O61">
        <v>23.57</v>
      </c>
      <c r="S61">
        <v>20060</v>
      </c>
    </row>
    <row r="62" spans="1:19" x14ac:dyDescent="0.2">
      <c r="A62" t="s">
        <v>12</v>
      </c>
      <c r="B62" t="s">
        <v>13</v>
      </c>
      <c r="C62" t="s">
        <v>928</v>
      </c>
      <c r="D62">
        <v>1</v>
      </c>
      <c r="E62">
        <v>4</v>
      </c>
      <c r="F62">
        <v>1779928200000</v>
      </c>
      <c r="G62">
        <v>1779929002207</v>
      </c>
      <c r="H62">
        <v>802207</v>
      </c>
      <c r="I62">
        <v>802207</v>
      </c>
      <c r="J62">
        <v>6847</v>
      </c>
      <c r="K62">
        <v>32</v>
      </c>
      <c r="L62">
        <v>36.82</v>
      </c>
      <c r="M62" t="s">
        <v>925</v>
      </c>
      <c r="N62" t="s">
        <v>929</v>
      </c>
      <c r="S62">
        <v>20061</v>
      </c>
    </row>
    <row r="63" spans="1:19" x14ac:dyDescent="0.2">
      <c r="A63" t="s">
        <v>12</v>
      </c>
      <c r="B63" t="s">
        <v>13</v>
      </c>
      <c r="C63" t="s">
        <v>924</v>
      </c>
      <c r="D63">
        <v>1</v>
      </c>
      <c r="E63">
        <v>4</v>
      </c>
      <c r="F63">
        <v>1779929100000</v>
      </c>
      <c r="G63">
        <v>1779929727033</v>
      </c>
      <c r="H63">
        <v>627033</v>
      </c>
      <c r="I63">
        <v>627033</v>
      </c>
      <c r="J63">
        <v>8735</v>
      </c>
      <c r="K63">
        <v>31</v>
      </c>
      <c r="L63">
        <v>36.700000000000003</v>
      </c>
      <c r="M63" t="s">
        <v>925</v>
      </c>
      <c r="N63" t="s">
        <v>929</v>
      </c>
      <c r="S63">
        <v>20062</v>
      </c>
    </row>
    <row r="64" spans="1:19" x14ac:dyDescent="0.2">
      <c r="A64" t="s">
        <v>12</v>
      </c>
      <c r="B64" t="s">
        <v>13</v>
      </c>
      <c r="C64" t="s">
        <v>928</v>
      </c>
      <c r="D64">
        <v>1</v>
      </c>
      <c r="E64">
        <v>5</v>
      </c>
      <c r="F64">
        <v>1780012800000</v>
      </c>
      <c r="G64">
        <v>1780013582446</v>
      </c>
      <c r="H64">
        <v>782446</v>
      </c>
      <c r="I64">
        <v>782446</v>
      </c>
      <c r="J64">
        <v>7320</v>
      </c>
      <c r="K64">
        <v>39</v>
      </c>
      <c r="L64">
        <v>48.03</v>
      </c>
      <c r="M64" t="s">
        <v>925</v>
      </c>
      <c r="N64" t="s">
        <v>926</v>
      </c>
      <c r="O64">
        <v>32.86</v>
      </c>
      <c r="S64">
        <v>20063</v>
      </c>
    </row>
    <row r="65" spans="1:19" x14ac:dyDescent="0.2">
      <c r="A65" t="s">
        <v>12</v>
      </c>
      <c r="B65" t="s">
        <v>13</v>
      </c>
      <c r="C65" t="s">
        <v>928</v>
      </c>
      <c r="D65">
        <v>1</v>
      </c>
      <c r="E65">
        <v>5</v>
      </c>
      <c r="F65">
        <v>1780013700000</v>
      </c>
      <c r="G65">
        <v>1780014684794</v>
      </c>
      <c r="H65">
        <v>984794</v>
      </c>
      <c r="I65">
        <v>984794</v>
      </c>
      <c r="J65">
        <v>6336</v>
      </c>
      <c r="K65">
        <v>40</v>
      </c>
      <c r="L65">
        <v>46.01</v>
      </c>
      <c r="M65" t="s">
        <v>925</v>
      </c>
      <c r="N65" t="s">
        <v>926</v>
      </c>
      <c r="O65">
        <v>25.72</v>
      </c>
      <c r="S65">
        <v>20064</v>
      </c>
    </row>
    <row r="66" spans="1:19" x14ac:dyDescent="0.2">
      <c r="A66" t="s">
        <v>12</v>
      </c>
      <c r="B66" t="s">
        <v>13</v>
      </c>
      <c r="C66" t="s">
        <v>928</v>
      </c>
      <c r="D66">
        <v>1</v>
      </c>
      <c r="E66">
        <v>5</v>
      </c>
      <c r="F66">
        <v>1780014600000</v>
      </c>
      <c r="G66">
        <v>1780015423969</v>
      </c>
      <c r="H66">
        <v>823969</v>
      </c>
      <c r="I66">
        <v>823969</v>
      </c>
      <c r="J66">
        <v>5500</v>
      </c>
      <c r="K66">
        <v>33</v>
      </c>
      <c r="L66">
        <v>43.8</v>
      </c>
      <c r="M66" t="s">
        <v>925</v>
      </c>
      <c r="N66" t="s">
        <v>926</v>
      </c>
      <c r="O66">
        <v>26.85</v>
      </c>
      <c r="S66">
        <v>20065</v>
      </c>
    </row>
    <row r="67" spans="1:19" x14ac:dyDescent="0.2">
      <c r="A67" t="s">
        <v>12</v>
      </c>
      <c r="B67" t="s">
        <v>13</v>
      </c>
      <c r="C67" t="s">
        <v>928</v>
      </c>
      <c r="D67">
        <v>1</v>
      </c>
      <c r="E67">
        <v>5</v>
      </c>
      <c r="F67">
        <v>1780015500000</v>
      </c>
      <c r="G67">
        <v>1780016253799</v>
      </c>
      <c r="H67">
        <v>753799</v>
      </c>
      <c r="I67">
        <v>753799</v>
      </c>
      <c r="J67">
        <v>5216</v>
      </c>
      <c r="K67">
        <v>28</v>
      </c>
      <c r="L67">
        <v>45.55</v>
      </c>
      <c r="M67" t="s">
        <v>925</v>
      </c>
      <c r="N67" t="s">
        <v>926</v>
      </c>
      <c r="O67">
        <v>33.450000000000003</v>
      </c>
      <c r="S67">
        <v>20066</v>
      </c>
    </row>
    <row r="68" spans="1:19" x14ac:dyDescent="0.2">
      <c r="A68" t="s">
        <v>12</v>
      </c>
      <c r="B68" t="s">
        <v>13</v>
      </c>
      <c r="C68" t="s">
        <v>928</v>
      </c>
      <c r="D68">
        <v>1</v>
      </c>
      <c r="E68">
        <v>5</v>
      </c>
      <c r="F68">
        <v>1780016400000</v>
      </c>
      <c r="G68">
        <v>1780017326521</v>
      </c>
      <c r="H68">
        <v>926521</v>
      </c>
      <c r="I68">
        <v>926521</v>
      </c>
      <c r="J68">
        <v>6908</v>
      </c>
      <c r="K68">
        <v>37</v>
      </c>
      <c r="L68">
        <v>50.8</v>
      </c>
      <c r="M68" t="s">
        <v>925</v>
      </c>
      <c r="N68" t="s">
        <v>926</v>
      </c>
      <c r="O68">
        <v>36.78</v>
      </c>
      <c r="S68">
        <v>20067</v>
      </c>
    </row>
    <row r="69" spans="1:19" x14ac:dyDescent="0.2">
      <c r="A69" t="s">
        <v>12</v>
      </c>
      <c r="B69" t="s">
        <v>13</v>
      </c>
      <c r="C69" t="s">
        <v>928</v>
      </c>
      <c r="D69">
        <v>1</v>
      </c>
      <c r="E69">
        <v>6</v>
      </c>
      <c r="F69">
        <v>1780099200000</v>
      </c>
      <c r="G69">
        <v>1780100076862</v>
      </c>
      <c r="H69">
        <v>876862</v>
      </c>
      <c r="I69">
        <v>876862</v>
      </c>
      <c r="J69">
        <v>8930</v>
      </c>
      <c r="K69">
        <v>34</v>
      </c>
      <c r="L69">
        <v>53.54</v>
      </c>
      <c r="M69" t="s">
        <v>925</v>
      </c>
      <c r="N69" t="s">
        <v>926</v>
      </c>
      <c r="O69">
        <v>38.99</v>
      </c>
      <c r="S69">
        <v>20068</v>
      </c>
    </row>
    <row r="70" spans="1:19" x14ac:dyDescent="0.2">
      <c r="A70" t="s">
        <v>12</v>
      </c>
      <c r="B70" t="s">
        <v>13</v>
      </c>
      <c r="C70" t="s">
        <v>928</v>
      </c>
      <c r="D70">
        <v>1</v>
      </c>
      <c r="E70">
        <v>6</v>
      </c>
      <c r="F70">
        <v>1780100100000</v>
      </c>
      <c r="G70">
        <v>1780100881398</v>
      </c>
      <c r="H70">
        <v>781398</v>
      </c>
      <c r="I70">
        <v>781398</v>
      </c>
      <c r="J70">
        <v>8764</v>
      </c>
      <c r="K70">
        <v>37</v>
      </c>
      <c r="L70">
        <v>49.28</v>
      </c>
      <c r="M70" t="s">
        <v>925</v>
      </c>
      <c r="N70" t="s">
        <v>926</v>
      </c>
      <c r="O70">
        <v>31.94</v>
      </c>
      <c r="S70">
        <v>20069</v>
      </c>
    </row>
    <row r="71" spans="1:19" x14ac:dyDescent="0.2">
      <c r="A71" t="s">
        <v>12</v>
      </c>
      <c r="B71" t="s">
        <v>13</v>
      </c>
      <c r="C71" t="s">
        <v>928</v>
      </c>
      <c r="D71">
        <v>1</v>
      </c>
      <c r="E71">
        <v>6</v>
      </c>
      <c r="F71">
        <v>1780101000000</v>
      </c>
      <c r="G71">
        <v>1780101904187</v>
      </c>
      <c r="H71">
        <v>904187</v>
      </c>
      <c r="I71">
        <v>904187</v>
      </c>
      <c r="J71">
        <v>6113</v>
      </c>
      <c r="K71">
        <v>44</v>
      </c>
      <c r="L71">
        <v>47.14</v>
      </c>
      <c r="M71" t="s">
        <v>925</v>
      </c>
      <c r="N71" t="s">
        <v>926</v>
      </c>
      <c r="O71">
        <v>30.95</v>
      </c>
      <c r="S71">
        <v>20070</v>
      </c>
    </row>
    <row r="72" spans="1:19" x14ac:dyDescent="0.2">
      <c r="A72" t="s">
        <v>12</v>
      </c>
      <c r="B72" t="s">
        <v>13</v>
      </c>
      <c r="C72" t="s">
        <v>927</v>
      </c>
      <c r="D72">
        <v>1</v>
      </c>
      <c r="E72">
        <v>6</v>
      </c>
      <c r="F72">
        <v>1780101900000</v>
      </c>
      <c r="G72">
        <v>1780102545411</v>
      </c>
      <c r="H72">
        <v>645411</v>
      </c>
      <c r="I72">
        <v>645411</v>
      </c>
      <c r="J72">
        <v>7979</v>
      </c>
      <c r="K72">
        <v>32</v>
      </c>
      <c r="L72">
        <v>47.32</v>
      </c>
      <c r="M72" t="s">
        <v>925</v>
      </c>
      <c r="N72" t="s">
        <v>926</v>
      </c>
      <c r="O72">
        <v>32.92</v>
      </c>
      <c r="S72">
        <v>20071</v>
      </c>
    </row>
    <row r="73" spans="1:19" x14ac:dyDescent="0.2">
      <c r="A73" t="s">
        <v>12</v>
      </c>
      <c r="B73" t="s">
        <v>13</v>
      </c>
      <c r="C73" t="s">
        <v>928</v>
      </c>
      <c r="D73">
        <v>1</v>
      </c>
      <c r="E73">
        <v>6</v>
      </c>
      <c r="F73">
        <v>1780102800000</v>
      </c>
      <c r="G73">
        <v>1780104002573</v>
      </c>
      <c r="H73">
        <v>1202573</v>
      </c>
      <c r="I73">
        <v>1202573</v>
      </c>
      <c r="J73">
        <v>6519</v>
      </c>
      <c r="K73">
        <v>47</v>
      </c>
      <c r="L73">
        <v>41.28</v>
      </c>
      <c r="M73" t="s">
        <v>925</v>
      </c>
      <c r="N73" t="s">
        <v>929</v>
      </c>
      <c r="S73">
        <v>20072</v>
      </c>
    </row>
    <row r="74" spans="1:19" x14ac:dyDescent="0.2">
      <c r="A74" t="s">
        <v>12</v>
      </c>
      <c r="B74" t="s">
        <v>13</v>
      </c>
      <c r="C74" t="s">
        <v>928</v>
      </c>
      <c r="D74">
        <v>1</v>
      </c>
      <c r="E74">
        <v>6</v>
      </c>
      <c r="F74">
        <v>1780103700000</v>
      </c>
      <c r="G74">
        <v>1780104748270</v>
      </c>
      <c r="H74">
        <v>1048270</v>
      </c>
      <c r="I74">
        <v>1048270</v>
      </c>
      <c r="J74">
        <v>8787</v>
      </c>
      <c r="K74">
        <v>46</v>
      </c>
      <c r="L74">
        <v>41.81</v>
      </c>
      <c r="M74" t="s">
        <v>925</v>
      </c>
      <c r="N74" t="s">
        <v>929</v>
      </c>
      <c r="S74">
        <v>20073</v>
      </c>
    </row>
    <row r="75" spans="1:19" x14ac:dyDescent="0.2">
      <c r="A75" t="s">
        <v>12</v>
      </c>
      <c r="B75" t="s">
        <v>13</v>
      </c>
      <c r="C75" t="s">
        <v>928</v>
      </c>
      <c r="D75">
        <v>1</v>
      </c>
      <c r="E75">
        <v>7</v>
      </c>
      <c r="F75">
        <v>1780185600000</v>
      </c>
      <c r="G75">
        <v>1780186431306</v>
      </c>
      <c r="H75">
        <v>831306</v>
      </c>
      <c r="I75">
        <v>831306</v>
      </c>
      <c r="J75">
        <v>7155</v>
      </c>
      <c r="K75">
        <v>37</v>
      </c>
      <c r="L75">
        <v>37.49</v>
      </c>
      <c r="M75" t="s">
        <v>925</v>
      </c>
      <c r="N75" t="s">
        <v>929</v>
      </c>
      <c r="S75">
        <v>20074</v>
      </c>
    </row>
    <row r="76" spans="1:19" x14ac:dyDescent="0.2">
      <c r="A76" t="s">
        <v>12</v>
      </c>
      <c r="B76" t="s">
        <v>13</v>
      </c>
      <c r="C76" t="s">
        <v>928</v>
      </c>
      <c r="D76">
        <v>1</v>
      </c>
      <c r="E76">
        <v>7</v>
      </c>
      <c r="F76">
        <v>1780186500000</v>
      </c>
      <c r="G76">
        <v>1780187271842</v>
      </c>
      <c r="H76">
        <v>771842</v>
      </c>
      <c r="I76">
        <v>771842</v>
      </c>
      <c r="J76">
        <v>8274</v>
      </c>
      <c r="K76">
        <v>30</v>
      </c>
      <c r="L76">
        <v>48.49</v>
      </c>
      <c r="M76" t="s">
        <v>925</v>
      </c>
      <c r="N76" t="s">
        <v>926</v>
      </c>
      <c r="O76">
        <v>31.65</v>
      </c>
      <c r="S76">
        <v>20075</v>
      </c>
    </row>
    <row r="77" spans="1:19" x14ac:dyDescent="0.2">
      <c r="A77" t="s">
        <v>12</v>
      </c>
      <c r="B77" t="s">
        <v>13</v>
      </c>
      <c r="C77" t="s">
        <v>928</v>
      </c>
      <c r="D77">
        <v>1</v>
      </c>
      <c r="E77">
        <v>7</v>
      </c>
      <c r="F77">
        <v>1780187400000</v>
      </c>
      <c r="G77">
        <v>1780188193894</v>
      </c>
      <c r="H77">
        <v>793894</v>
      </c>
      <c r="I77">
        <v>793894</v>
      </c>
      <c r="J77">
        <v>7914</v>
      </c>
      <c r="K77">
        <v>33</v>
      </c>
      <c r="L77">
        <v>46.42</v>
      </c>
      <c r="M77" t="s">
        <v>925</v>
      </c>
      <c r="N77" t="s">
        <v>926</v>
      </c>
      <c r="O77">
        <v>27.25</v>
      </c>
      <c r="S77">
        <v>20076</v>
      </c>
    </row>
    <row r="78" spans="1:19" x14ac:dyDescent="0.2">
      <c r="A78" t="s">
        <v>12</v>
      </c>
      <c r="B78" t="s">
        <v>13</v>
      </c>
      <c r="C78" t="s">
        <v>924</v>
      </c>
      <c r="D78">
        <v>1</v>
      </c>
      <c r="E78">
        <v>7</v>
      </c>
      <c r="F78">
        <v>1780188300000</v>
      </c>
      <c r="G78">
        <v>1780189324311</v>
      </c>
      <c r="H78">
        <v>1024311</v>
      </c>
      <c r="I78">
        <v>1024311</v>
      </c>
      <c r="J78">
        <v>7971</v>
      </c>
      <c r="K78">
        <v>41</v>
      </c>
      <c r="L78">
        <v>40.659999999999997</v>
      </c>
      <c r="M78" t="s">
        <v>925</v>
      </c>
      <c r="N78" t="s">
        <v>929</v>
      </c>
      <c r="S78">
        <v>20077</v>
      </c>
    </row>
    <row r="79" spans="1:19" x14ac:dyDescent="0.2">
      <c r="A79" t="s">
        <v>12</v>
      </c>
      <c r="B79" t="s">
        <v>13</v>
      </c>
      <c r="C79" t="s">
        <v>928</v>
      </c>
      <c r="D79">
        <v>1</v>
      </c>
      <c r="E79">
        <v>7</v>
      </c>
      <c r="F79">
        <v>1780189200000</v>
      </c>
      <c r="G79">
        <v>1780190164329</v>
      </c>
      <c r="H79">
        <v>964329</v>
      </c>
      <c r="I79">
        <v>964329</v>
      </c>
      <c r="J79">
        <v>5933</v>
      </c>
      <c r="K79">
        <v>45</v>
      </c>
      <c r="L79">
        <v>48.19</v>
      </c>
      <c r="M79" t="s">
        <v>925</v>
      </c>
      <c r="N79" t="s">
        <v>926</v>
      </c>
      <c r="O79">
        <v>32.369999999999997</v>
      </c>
      <c r="S79">
        <v>20078</v>
      </c>
    </row>
    <row r="80" spans="1:19" x14ac:dyDescent="0.2">
      <c r="A80" t="s">
        <v>12</v>
      </c>
      <c r="B80" t="s">
        <v>13</v>
      </c>
      <c r="C80" t="s">
        <v>928</v>
      </c>
      <c r="D80">
        <v>1</v>
      </c>
      <c r="E80">
        <v>7</v>
      </c>
      <c r="F80">
        <v>1780190100000</v>
      </c>
      <c r="G80">
        <v>1780191082578</v>
      </c>
      <c r="H80">
        <v>982578</v>
      </c>
      <c r="I80">
        <v>982578</v>
      </c>
      <c r="J80">
        <v>5396</v>
      </c>
      <c r="K80">
        <v>46</v>
      </c>
      <c r="L80">
        <v>44.19</v>
      </c>
      <c r="M80" t="s">
        <v>925</v>
      </c>
      <c r="N80" t="s">
        <v>926</v>
      </c>
      <c r="O80">
        <v>24.04</v>
      </c>
      <c r="S80">
        <v>20079</v>
      </c>
    </row>
    <row r="81" spans="1:19" x14ac:dyDescent="0.2">
      <c r="A81" t="s">
        <v>12</v>
      </c>
      <c r="B81" t="s">
        <v>13</v>
      </c>
      <c r="C81" t="s">
        <v>928</v>
      </c>
      <c r="D81">
        <v>1</v>
      </c>
      <c r="E81">
        <v>7</v>
      </c>
      <c r="F81">
        <v>1780191000000</v>
      </c>
      <c r="G81">
        <v>1780191934224</v>
      </c>
      <c r="H81">
        <v>934224</v>
      </c>
      <c r="I81">
        <v>934224</v>
      </c>
      <c r="J81">
        <v>7237</v>
      </c>
      <c r="K81">
        <v>38</v>
      </c>
      <c r="L81">
        <v>47.65</v>
      </c>
      <c r="M81" t="s">
        <v>925</v>
      </c>
      <c r="N81" t="s">
        <v>926</v>
      </c>
      <c r="O81">
        <v>28.38</v>
      </c>
      <c r="S81">
        <v>20080</v>
      </c>
    </row>
    <row r="82" spans="1:19" x14ac:dyDescent="0.2">
      <c r="A82" t="s">
        <v>12</v>
      </c>
      <c r="B82" t="s">
        <v>13</v>
      </c>
      <c r="C82" t="s">
        <v>928</v>
      </c>
      <c r="D82">
        <v>2</v>
      </c>
      <c r="E82">
        <v>1</v>
      </c>
      <c r="F82">
        <v>1780272000000</v>
      </c>
      <c r="G82">
        <v>1780273020394</v>
      </c>
      <c r="H82">
        <v>1020394</v>
      </c>
      <c r="I82">
        <v>1020394</v>
      </c>
      <c r="J82">
        <v>7654</v>
      </c>
      <c r="K82">
        <v>46</v>
      </c>
      <c r="L82">
        <v>40.28</v>
      </c>
      <c r="M82" t="s">
        <v>925</v>
      </c>
      <c r="N82" t="s">
        <v>929</v>
      </c>
      <c r="S82">
        <v>20081</v>
      </c>
    </row>
    <row r="83" spans="1:19" x14ac:dyDescent="0.2">
      <c r="A83" t="s">
        <v>12</v>
      </c>
      <c r="B83" t="s">
        <v>13</v>
      </c>
      <c r="C83" t="s">
        <v>928</v>
      </c>
      <c r="D83">
        <v>2</v>
      </c>
      <c r="E83">
        <v>1</v>
      </c>
      <c r="F83">
        <v>1780272900000</v>
      </c>
      <c r="G83">
        <v>1780273919594</v>
      </c>
      <c r="H83">
        <v>1019594</v>
      </c>
      <c r="I83">
        <v>1019594</v>
      </c>
      <c r="J83">
        <v>7635</v>
      </c>
      <c r="K83">
        <v>40</v>
      </c>
      <c r="L83">
        <v>52.73</v>
      </c>
      <c r="M83" t="s">
        <v>925</v>
      </c>
      <c r="N83" t="s">
        <v>926</v>
      </c>
      <c r="O83">
        <v>36.99</v>
      </c>
      <c r="S83">
        <v>20082</v>
      </c>
    </row>
    <row r="84" spans="1:19" x14ac:dyDescent="0.2">
      <c r="A84" t="s">
        <v>12</v>
      </c>
      <c r="B84" t="s">
        <v>13</v>
      </c>
      <c r="C84" t="s">
        <v>928</v>
      </c>
      <c r="D84">
        <v>2</v>
      </c>
      <c r="E84">
        <v>1</v>
      </c>
      <c r="F84">
        <v>1780273800000</v>
      </c>
      <c r="G84">
        <v>1780274411690</v>
      </c>
      <c r="H84">
        <v>611690</v>
      </c>
      <c r="I84">
        <v>611690</v>
      </c>
      <c r="J84">
        <v>7157</v>
      </c>
      <c r="K84">
        <v>23</v>
      </c>
      <c r="L84">
        <v>44.94</v>
      </c>
      <c r="M84" t="s">
        <v>925</v>
      </c>
      <c r="N84" t="s">
        <v>926</v>
      </c>
      <c r="O84">
        <v>30.42</v>
      </c>
      <c r="S84">
        <v>20083</v>
      </c>
    </row>
    <row r="85" spans="1:19" x14ac:dyDescent="0.2">
      <c r="A85" t="s">
        <v>12</v>
      </c>
      <c r="B85" t="s">
        <v>13</v>
      </c>
      <c r="C85" t="s">
        <v>924</v>
      </c>
      <c r="D85">
        <v>2</v>
      </c>
      <c r="E85">
        <v>1</v>
      </c>
      <c r="F85">
        <v>1780274700000</v>
      </c>
      <c r="G85">
        <v>1780275352882</v>
      </c>
      <c r="H85">
        <v>652882</v>
      </c>
      <c r="I85">
        <v>652882</v>
      </c>
      <c r="J85">
        <v>6358</v>
      </c>
      <c r="K85">
        <v>31</v>
      </c>
      <c r="L85">
        <v>48.56</v>
      </c>
      <c r="M85" t="s">
        <v>925</v>
      </c>
      <c r="N85" t="s">
        <v>926</v>
      </c>
      <c r="O85">
        <v>39.950000000000003</v>
      </c>
      <c r="S85">
        <v>20084</v>
      </c>
    </row>
    <row r="86" spans="1:19" x14ac:dyDescent="0.2">
      <c r="A86" t="s">
        <v>12</v>
      </c>
      <c r="B86" t="s">
        <v>13</v>
      </c>
      <c r="C86" t="s">
        <v>928</v>
      </c>
      <c r="D86">
        <v>2</v>
      </c>
      <c r="E86">
        <v>1</v>
      </c>
      <c r="F86">
        <v>1780275600000</v>
      </c>
      <c r="G86">
        <v>1780276575049</v>
      </c>
      <c r="H86">
        <v>975049</v>
      </c>
      <c r="I86">
        <v>975049</v>
      </c>
      <c r="J86">
        <v>8206</v>
      </c>
      <c r="K86">
        <v>39</v>
      </c>
      <c r="L86">
        <v>51.76</v>
      </c>
      <c r="M86" t="s">
        <v>925</v>
      </c>
      <c r="N86" t="s">
        <v>926</v>
      </c>
      <c r="O86">
        <v>34.33</v>
      </c>
      <c r="S86">
        <v>20085</v>
      </c>
    </row>
    <row r="87" spans="1:19" x14ac:dyDescent="0.2">
      <c r="A87" t="s">
        <v>12</v>
      </c>
      <c r="B87" t="s">
        <v>13</v>
      </c>
      <c r="C87" t="s">
        <v>928</v>
      </c>
      <c r="D87">
        <v>2</v>
      </c>
      <c r="E87">
        <v>2</v>
      </c>
      <c r="F87">
        <v>1780358400000</v>
      </c>
      <c r="G87">
        <v>1780359360951</v>
      </c>
      <c r="H87">
        <v>960951</v>
      </c>
      <c r="I87">
        <v>960951</v>
      </c>
      <c r="J87">
        <v>7430</v>
      </c>
      <c r="K87">
        <v>47</v>
      </c>
      <c r="L87">
        <v>51.34</v>
      </c>
      <c r="M87" t="s">
        <v>925</v>
      </c>
      <c r="N87" t="s">
        <v>926</v>
      </c>
      <c r="O87">
        <v>35.78</v>
      </c>
      <c r="S87">
        <v>20086</v>
      </c>
    </row>
    <row r="88" spans="1:19" x14ac:dyDescent="0.2">
      <c r="A88" t="s">
        <v>12</v>
      </c>
      <c r="B88" t="s">
        <v>13</v>
      </c>
      <c r="C88" t="s">
        <v>928</v>
      </c>
      <c r="D88">
        <v>2</v>
      </c>
      <c r="E88">
        <v>2</v>
      </c>
      <c r="F88">
        <v>1780359300000</v>
      </c>
      <c r="G88">
        <v>1780360046644</v>
      </c>
      <c r="H88">
        <v>746644</v>
      </c>
      <c r="I88">
        <v>746644</v>
      </c>
      <c r="J88">
        <v>6102</v>
      </c>
      <c r="K88">
        <v>28</v>
      </c>
      <c r="L88">
        <v>47.31</v>
      </c>
      <c r="M88" t="s">
        <v>925</v>
      </c>
      <c r="N88" t="s">
        <v>926</v>
      </c>
      <c r="O88">
        <v>35.369999999999997</v>
      </c>
      <c r="S88">
        <v>20087</v>
      </c>
    </row>
    <row r="89" spans="1:19" x14ac:dyDescent="0.2">
      <c r="A89" t="s">
        <v>12</v>
      </c>
      <c r="B89" t="s">
        <v>13</v>
      </c>
      <c r="C89" t="s">
        <v>928</v>
      </c>
      <c r="D89">
        <v>2</v>
      </c>
      <c r="E89">
        <v>2</v>
      </c>
      <c r="F89">
        <v>1780360200000</v>
      </c>
      <c r="G89">
        <v>1780361052806</v>
      </c>
      <c r="H89">
        <v>852806</v>
      </c>
      <c r="I89">
        <v>852806</v>
      </c>
      <c r="J89">
        <v>6628</v>
      </c>
      <c r="K89">
        <v>40</v>
      </c>
      <c r="L89">
        <v>45.44</v>
      </c>
      <c r="M89" t="s">
        <v>925</v>
      </c>
      <c r="N89" t="s">
        <v>926</v>
      </c>
      <c r="O89">
        <v>26.92</v>
      </c>
      <c r="S89">
        <v>20088</v>
      </c>
    </row>
    <row r="90" spans="1:19" x14ac:dyDescent="0.2">
      <c r="A90" t="s">
        <v>12</v>
      </c>
      <c r="B90" t="s">
        <v>13</v>
      </c>
      <c r="C90" t="s">
        <v>928</v>
      </c>
      <c r="D90">
        <v>2</v>
      </c>
      <c r="E90">
        <v>2</v>
      </c>
      <c r="F90">
        <v>1780361100000</v>
      </c>
      <c r="G90">
        <v>1780361633302</v>
      </c>
      <c r="H90">
        <v>533302</v>
      </c>
      <c r="I90">
        <v>533302</v>
      </c>
      <c r="J90">
        <v>6838</v>
      </c>
      <c r="K90">
        <v>26</v>
      </c>
      <c r="L90">
        <v>41.17</v>
      </c>
      <c r="M90" t="s">
        <v>925</v>
      </c>
      <c r="N90" t="s">
        <v>926</v>
      </c>
      <c r="O90">
        <v>24.49</v>
      </c>
      <c r="S90">
        <v>20089</v>
      </c>
    </row>
    <row r="91" spans="1:19" x14ac:dyDescent="0.2">
      <c r="A91" t="s">
        <v>12</v>
      </c>
      <c r="B91" t="s">
        <v>13</v>
      </c>
      <c r="C91" t="s">
        <v>928</v>
      </c>
      <c r="D91">
        <v>2</v>
      </c>
      <c r="E91">
        <v>3</v>
      </c>
      <c r="F91">
        <v>1780444800000</v>
      </c>
      <c r="G91">
        <v>1780445669513</v>
      </c>
      <c r="H91">
        <v>869513</v>
      </c>
      <c r="I91">
        <v>869513</v>
      </c>
      <c r="J91">
        <v>8740</v>
      </c>
      <c r="K91">
        <v>39</v>
      </c>
      <c r="L91">
        <v>52.08</v>
      </c>
      <c r="M91" t="s">
        <v>925</v>
      </c>
      <c r="N91" t="s">
        <v>926</v>
      </c>
      <c r="O91">
        <v>36.299999999999997</v>
      </c>
      <c r="S91">
        <v>20090</v>
      </c>
    </row>
    <row r="92" spans="1:19" x14ac:dyDescent="0.2">
      <c r="A92" t="s">
        <v>12</v>
      </c>
      <c r="B92" t="s">
        <v>13</v>
      </c>
      <c r="C92" t="s">
        <v>928</v>
      </c>
      <c r="D92">
        <v>2</v>
      </c>
      <c r="E92">
        <v>3</v>
      </c>
      <c r="F92">
        <v>1780445700000</v>
      </c>
      <c r="G92">
        <v>1780446392199</v>
      </c>
      <c r="H92">
        <v>692199</v>
      </c>
      <c r="I92">
        <v>692199</v>
      </c>
      <c r="J92">
        <v>6570</v>
      </c>
      <c r="K92">
        <v>32</v>
      </c>
      <c r="L92">
        <v>42.91</v>
      </c>
      <c r="M92" t="s">
        <v>925</v>
      </c>
      <c r="N92" t="s">
        <v>926</v>
      </c>
      <c r="O92">
        <v>25.24</v>
      </c>
      <c r="S92">
        <v>20091</v>
      </c>
    </row>
    <row r="93" spans="1:19" x14ac:dyDescent="0.2">
      <c r="A93" t="s">
        <v>12</v>
      </c>
      <c r="B93" t="s">
        <v>13</v>
      </c>
      <c r="C93" t="s">
        <v>928</v>
      </c>
      <c r="D93">
        <v>2</v>
      </c>
      <c r="E93">
        <v>3</v>
      </c>
      <c r="F93">
        <v>1780446600000</v>
      </c>
      <c r="G93">
        <v>1780447440447</v>
      </c>
      <c r="H93">
        <v>840447</v>
      </c>
      <c r="I93">
        <v>840447</v>
      </c>
      <c r="J93">
        <v>9012</v>
      </c>
      <c r="K93">
        <v>37</v>
      </c>
      <c r="L93">
        <v>39.549999999999997</v>
      </c>
      <c r="M93" t="s">
        <v>925</v>
      </c>
      <c r="N93" t="s">
        <v>929</v>
      </c>
      <c r="S93">
        <v>20092</v>
      </c>
    </row>
    <row r="94" spans="1:19" x14ac:dyDescent="0.2">
      <c r="A94" t="s">
        <v>12</v>
      </c>
      <c r="B94" t="s">
        <v>13</v>
      </c>
      <c r="C94" t="s">
        <v>927</v>
      </c>
      <c r="D94">
        <v>2</v>
      </c>
      <c r="E94">
        <v>3</v>
      </c>
      <c r="F94">
        <v>1780447500000</v>
      </c>
      <c r="G94">
        <v>1780448090377</v>
      </c>
      <c r="H94">
        <v>590377</v>
      </c>
      <c r="I94">
        <v>590377</v>
      </c>
      <c r="J94">
        <v>8807</v>
      </c>
      <c r="K94">
        <v>26</v>
      </c>
      <c r="L94">
        <v>43.97</v>
      </c>
      <c r="M94" t="s">
        <v>925</v>
      </c>
      <c r="N94" t="s">
        <v>926</v>
      </c>
      <c r="O94">
        <v>24.28</v>
      </c>
      <c r="S94">
        <v>20093</v>
      </c>
    </row>
    <row r="95" spans="1:19" x14ac:dyDescent="0.2">
      <c r="A95" t="s">
        <v>12</v>
      </c>
      <c r="B95" t="s">
        <v>13</v>
      </c>
      <c r="C95" t="s">
        <v>928</v>
      </c>
      <c r="D95">
        <v>2</v>
      </c>
      <c r="E95">
        <v>3</v>
      </c>
      <c r="F95">
        <v>1780448400000</v>
      </c>
      <c r="G95">
        <v>1780449520797</v>
      </c>
      <c r="H95">
        <v>1120797</v>
      </c>
      <c r="I95">
        <v>1120797</v>
      </c>
      <c r="J95">
        <v>5265</v>
      </c>
      <c r="K95">
        <v>45</v>
      </c>
      <c r="L95">
        <v>49.5</v>
      </c>
      <c r="M95" t="s">
        <v>925</v>
      </c>
      <c r="N95" t="s">
        <v>926</v>
      </c>
      <c r="O95">
        <v>33.26</v>
      </c>
      <c r="S95">
        <v>20094</v>
      </c>
    </row>
    <row r="96" spans="1:19" x14ac:dyDescent="0.2">
      <c r="A96" t="s">
        <v>12</v>
      </c>
      <c r="B96" t="s">
        <v>13</v>
      </c>
      <c r="C96" t="s">
        <v>928</v>
      </c>
      <c r="D96">
        <v>2</v>
      </c>
      <c r="E96">
        <v>4</v>
      </c>
      <c r="F96">
        <v>1780531200000</v>
      </c>
      <c r="G96">
        <v>1780532206939</v>
      </c>
      <c r="H96">
        <v>1006939</v>
      </c>
      <c r="I96">
        <v>1006939</v>
      </c>
      <c r="J96">
        <v>5510</v>
      </c>
      <c r="K96">
        <v>45</v>
      </c>
      <c r="L96">
        <v>44.79</v>
      </c>
      <c r="M96" t="s">
        <v>925</v>
      </c>
      <c r="N96" t="s">
        <v>926</v>
      </c>
      <c r="O96">
        <v>24.52</v>
      </c>
      <c r="S96">
        <v>20095</v>
      </c>
    </row>
    <row r="97" spans="1:19" x14ac:dyDescent="0.2">
      <c r="A97" t="s">
        <v>12</v>
      </c>
      <c r="B97" t="s">
        <v>13</v>
      </c>
      <c r="C97" t="s">
        <v>928</v>
      </c>
      <c r="D97">
        <v>2</v>
      </c>
      <c r="E97">
        <v>4</v>
      </c>
      <c r="F97">
        <v>1780532100000</v>
      </c>
      <c r="G97">
        <v>1780533098259</v>
      </c>
      <c r="H97">
        <v>998259</v>
      </c>
      <c r="I97">
        <v>998259</v>
      </c>
      <c r="J97">
        <v>6741</v>
      </c>
      <c r="K97">
        <v>48</v>
      </c>
      <c r="L97">
        <v>51.28</v>
      </c>
      <c r="M97" t="s">
        <v>925</v>
      </c>
      <c r="N97" t="s">
        <v>926</v>
      </c>
      <c r="O97">
        <v>36.53</v>
      </c>
      <c r="S97">
        <v>20096</v>
      </c>
    </row>
    <row r="98" spans="1:19" x14ac:dyDescent="0.2">
      <c r="A98" t="s">
        <v>12</v>
      </c>
      <c r="B98" t="s">
        <v>13</v>
      </c>
      <c r="C98" t="s">
        <v>928</v>
      </c>
      <c r="D98">
        <v>2</v>
      </c>
      <c r="E98">
        <v>4</v>
      </c>
      <c r="F98">
        <v>1780533000000</v>
      </c>
      <c r="G98">
        <v>1780533991809</v>
      </c>
      <c r="H98">
        <v>991809</v>
      </c>
      <c r="I98">
        <v>991809</v>
      </c>
      <c r="J98">
        <v>8892</v>
      </c>
      <c r="K98">
        <v>38</v>
      </c>
      <c r="L98">
        <v>48.13</v>
      </c>
      <c r="M98" t="s">
        <v>925</v>
      </c>
      <c r="N98" t="s">
        <v>926</v>
      </c>
      <c r="O98">
        <v>23.62</v>
      </c>
      <c r="S98">
        <v>20097</v>
      </c>
    </row>
    <row r="99" spans="1:19" x14ac:dyDescent="0.2">
      <c r="A99" t="s">
        <v>12</v>
      </c>
      <c r="B99" t="s">
        <v>13</v>
      </c>
      <c r="C99" t="s">
        <v>924</v>
      </c>
      <c r="D99">
        <v>2</v>
      </c>
      <c r="E99">
        <v>4</v>
      </c>
      <c r="F99">
        <v>1780533900000</v>
      </c>
      <c r="G99">
        <v>1780534587892</v>
      </c>
      <c r="H99">
        <v>687892</v>
      </c>
      <c r="I99">
        <v>687892</v>
      </c>
      <c r="J99">
        <v>5959</v>
      </c>
      <c r="K99">
        <v>28</v>
      </c>
      <c r="L99">
        <v>43.98</v>
      </c>
      <c r="M99" t="s">
        <v>925</v>
      </c>
      <c r="N99" t="s">
        <v>926</v>
      </c>
      <c r="O99">
        <v>29.49</v>
      </c>
      <c r="S99">
        <v>20098</v>
      </c>
    </row>
    <row r="100" spans="1:19" x14ac:dyDescent="0.2">
      <c r="A100" t="s">
        <v>12</v>
      </c>
      <c r="B100" t="s">
        <v>13</v>
      </c>
      <c r="C100" t="s">
        <v>928</v>
      </c>
      <c r="D100">
        <v>2</v>
      </c>
      <c r="E100">
        <v>5</v>
      </c>
      <c r="F100">
        <v>1780617600000</v>
      </c>
      <c r="G100">
        <v>1780618269177</v>
      </c>
      <c r="H100">
        <v>669177</v>
      </c>
      <c r="I100">
        <v>669177</v>
      </c>
      <c r="J100">
        <v>8732</v>
      </c>
      <c r="K100">
        <v>33</v>
      </c>
      <c r="L100">
        <v>46.5</v>
      </c>
      <c r="M100" t="s">
        <v>925</v>
      </c>
      <c r="N100" t="s">
        <v>926</v>
      </c>
      <c r="O100">
        <v>28.38</v>
      </c>
      <c r="S100">
        <v>20099</v>
      </c>
    </row>
    <row r="101" spans="1:19" x14ac:dyDescent="0.2">
      <c r="A101" t="s">
        <v>12</v>
      </c>
      <c r="B101" t="s">
        <v>13</v>
      </c>
      <c r="C101" t="s">
        <v>928</v>
      </c>
      <c r="D101">
        <v>2</v>
      </c>
      <c r="E101">
        <v>5</v>
      </c>
      <c r="F101">
        <v>1780618500000</v>
      </c>
      <c r="G101">
        <v>1780619387934</v>
      </c>
      <c r="H101">
        <v>887934</v>
      </c>
      <c r="I101">
        <v>887934</v>
      </c>
      <c r="J101">
        <v>5977</v>
      </c>
      <c r="K101">
        <v>44</v>
      </c>
      <c r="L101">
        <v>36.93</v>
      </c>
      <c r="M101" t="s">
        <v>925</v>
      </c>
      <c r="N101" t="s">
        <v>929</v>
      </c>
      <c r="S101">
        <v>20100</v>
      </c>
    </row>
    <row r="102" spans="1:19" x14ac:dyDescent="0.2">
      <c r="A102" t="s">
        <v>12</v>
      </c>
      <c r="B102" t="s">
        <v>13</v>
      </c>
      <c r="C102" t="s">
        <v>928</v>
      </c>
      <c r="D102">
        <v>2</v>
      </c>
      <c r="E102">
        <v>5</v>
      </c>
      <c r="F102">
        <v>1780619400000</v>
      </c>
      <c r="G102">
        <v>1780620272225</v>
      </c>
      <c r="H102">
        <v>872225</v>
      </c>
      <c r="I102">
        <v>872225</v>
      </c>
      <c r="J102">
        <v>7945</v>
      </c>
      <c r="K102">
        <v>43</v>
      </c>
      <c r="L102">
        <v>50.47</v>
      </c>
      <c r="M102" t="s">
        <v>925</v>
      </c>
      <c r="N102" t="s">
        <v>926</v>
      </c>
      <c r="O102">
        <v>34.61</v>
      </c>
      <c r="S102">
        <v>20101</v>
      </c>
    </row>
    <row r="103" spans="1:19" x14ac:dyDescent="0.2">
      <c r="A103" t="s">
        <v>12</v>
      </c>
      <c r="B103" t="s">
        <v>13</v>
      </c>
      <c r="C103" t="s">
        <v>928</v>
      </c>
      <c r="D103">
        <v>2</v>
      </c>
      <c r="E103">
        <v>5</v>
      </c>
      <c r="F103">
        <v>1780620300000</v>
      </c>
      <c r="G103">
        <v>1780621121423</v>
      </c>
      <c r="H103">
        <v>821423</v>
      </c>
      <c r="I103">
        <v>821423</v>
      </c>
      <c r="J103">
        <v>8398</v>
      </c>
      <c r="K103">
        <v>31</v>
      </c>
      <c r="L103">
        <v>48.23</v>
      </c>
      <c r="M103" t="s">
        <v>925</v>
      </c>
      <c r="N103" t="s">
        <v>926</v>
      </c>
      <c r="O103">
        <v>29.47</v>
      </c>
      <c r="S103">
        <v>20102</v>
      </c>
    </row>
    <row r="104" spans="1:19" x14ac:dyDescent="0.2">
      <c r="A104" t="s">
        <v>12</v>
      </c>
      <c r="B104" t="s">
        <v>13</v>
      </c>
      <c r="C104" t="s">
        <v>928</v>
      </c>
      <c r="D104">
        <v>2</v>
      </c>
      <c r="E104">
        <v>5</v>
      </c>
      <c r="F104">
        <v>1780621200000</v>
      </c>
      <c r="G104">
        <v>1780622319608</v>
      </c>
      <c r="H104">
        <v>1119608</v>
      </c>
      <c r="I104">
        <v>1119608</v>
      </c>
      <c r="J104">
        <v>8022</v>
      </c>
      <c r="K104">
        <v>43</v>
      </c>
      <c r="L104">
        <v>53.29</v>
      </c>
      <c r="M104" t="s">
        <v>925</v>
      </c>
      <c r="N104" t="s">
        <v>926</v>
      </c>
      <c r="O104">
        <v>34.74</v>
      </c>
      <c r="S104">
        <v>20103</v>
      </c>
    </row>
    <row r="105" spans="1:19" x14ac:dyDescent="0.2">
      <c r="A105" t="s">
        <v>12</v>
      </c>
      <c r="B105" t="s">
        <v>13</v>
      </c>
      <c r="C105" t="s">
        <v>928</v>
      </c>
      <c r="D105">
        <v>2</v>
      </c>
      <c r="E105">
        <v>6</v>
      </c>
      <c r="F105">
        <v>1780704000000</v>
      </c>
      <c r="G105">
        <v>1780704648389</v>
      </c>
      <c r="H105">
        <v>648389</v>
      </c>
      <c r="I105">
        <v>648389</v>
      </c>
      <c r="J105">
        <v>7419</v>
      </c>
      <c r="K105">
        <v>24</v>
      </c>
      <c r="L105">
        <v>47.69</v>
      </c>
      <c r="M105" t="s">
        <v>925</v>
      </c>
      <c r="N105" t="s">
        <v>926</v>
      </c>
      <c r="O105">
        <v>35.21</v>
      </c>
      <c r="S105">
        <v>20104</v>
      </c>
    </row>
    <row r="106" spans="1:19" x14ac:dyDescent="0.2">
      <c r="A106" t="s">
        <v>12</v>
      </c>
      <c r="B106" t="s">
        <v>13</v>
      </c>
      <c r="C106" t="s">
        <v>928</v>
      </c>
      <c r="D106">
        <v>2</v>
      </c>
      <c r="E106">
        <v>6</v>
      </c>
      <c r="F106">
        <v>1780704900000</v>
      </c>
      <c r="G106">
        <v>1780705829878</v>
      </c>
      <c r="H106">
        <v>929878</v>
      </c>
      <c r="I106">
        <v>929878</v>
      </c>
      <c r="J106">
        <v>7229</v>
      </c>
      <c r="K106">
        <v>36</v>
      </c>
      <c r="L106">
        <v>52.08</v>
      </c>
      <c r="M106" t="s">
        <v>925</v>
      </c>
      <c r="N106" t="s">
        <v>926</v>
      </c>
      <c r="O106">
        <v>38.81</v>
      </c>
      <c r="S106">
        <v>20105</v>
      </c>
    </row>
    <row r="107" spans="1:19" x14ac:dyDescent="0.2">
      <c r="A107" t="s">
        <v>12</v>
      </c>
      <c r="B107" t="s">
        <v>13</v>
      </c>
      <c r="C107" t="s">
        <v>928</v>
      </c>
      <c r="D107">
        <v>2</v>
      </c>
      <c r="E107">
        <v>6</v>
      </c>
      <c r="F107">
        <v>1780705800000</v>
      </c>
      <c r="G107">
        <v>1780706734431</v>
      </c>
      <c r="H107">
        <v>934431</v>
      </c>
      <c r="I107">
        <v>934431</v>
      </c>
      <c r="J107">
        <v>7539</v>
      </c>
      <c r="K107">
        <v>45</v>
      </c>
      <c r="L107">
        <v>50.13</v>
      </c>
      <c r="M107" t="s">
        <v>925</v>
      </c>
      <c r="N107" t="s">
        <v>926</v>
      </c>
      <c r="O107">
        <v>33.35</v>
      </c>
      <c r="S107">
        <v>20106</v>
      </c>
    </row>
    <row r="108" spans="1:19" x14ac:dyDescent="0.2">
      <c r="A108" t="s">
        <v>12</v>
      </c>
      <c r="B108" t="s">
        <v>13</v>
      </c>
      <c r="C108" t="s">
        <v>927</v>
      </c>
      <c r="D108">
        <v>2</v>
      </c>
      <c r="E108">
        <v>6</v>
      </c>
      <c r="F108">
        <v>1780706700000</v>
      </c>
      <c r="G108">
        <v>1780707431494</v>
      </c>
      <c r="H108">
        <v>731494</v>
      </c>
      <c r="I108">
        <v>731494</v>
      </c>
      <c r="J108">
        <v>8699</v>
      </c>
      <c r="K108">
        <v>32</v>
      </c>
      <c r="L108">
        <v>46.61</v>
      </c>
      <c r="M108" t="s">
        <v>925</v>
      </c>
      <c r="N108" t="s">
        <v>926</v>
      </c>
      <c r="O108">
        <v>27.16</v>
      </c>
      <c r="S108">
        <v>20107</v>
      </c>
    </row>
    <row r="109" spans="1:19" x14ac:dyDescent="0.2">
      <c r="A109" t="s">
        <v>12</v>
      </c>
      <c r="B109" t="s">
        <v>13</v>
      </c>
      <c r="C109" t="s">
        <v>928</v>
      </c>
      <c r="D109">
        <v>2</v>
      </c>
      <c r="E109">
        <v>6</v>
      </c>
      <c r="F109">
        <v>1780707600000</v>
      </c>
      <c r="G109">
        <v>1780708603473</v>
      </c>
      <c r="H109">
        <v>1003473</v>
      </c>
      <c r="I109">
        <v>1003473</v>
      </c>
      <c r="J109">
        <v>7825</v>
      </c>
      <c r="K109">
        <v>41</v>
      </c>
      <c r="L109">
        <v>40.26</v>
      </c>
      <c r="M109" t="s">
        <v>925</v>
      </c>
      <c r="N109" t="s">
        <v>929</v>
      </c>
      <c r="S109">
        <v>20108</v>
      </c>
    </row>
    <row r="110" spans="1:19" x14ac:dyDescent="0.2">
      <c r="A110" t="s">
        <v>12</v>
      </c>
      <c r="B110" t="s">
        <v>13</v>
      </c>
      <c r="C110" t="s">
        <v>928</v>
      </c>
      <c r="D110">
        <v>2</v>
      </c>
      <c r="E110">
        <v>6</v>
      </c>
      <c r="F110">
        <v>1780708500000</v>
      </c>
      <c r="G110">
        <v>1780709345996</v>
      </c>
      <c r="H110">
        <v>845996</v>
      </c>
      <c r="I110">
        <v>845996</v>
      </c>
      <c r="J110">
        <v>7986</v>
      </c>
      <c r="K110">
        <v>38</v>
      </c>
      <c r="L110">
        <v>46.42</v>
      </c>
      <c r="M110" t="s">
        <v>925</v>
      </c>
      <c r="N110" t="s">
        <v>926</v>
      </c>
      <c r="O110">
        <v>25.74</v>
      </c>
      <c r="S110">
        <v>20109</v>
      </c>
    </row>
    <row r="111" spans="1:19" x14ac:dyDescent="0.2">
      <c r="A111" t="s">
        <v>12</v>
      </c>
      <c r="B111" t="s">
        <v>13</v>
      </c>
      <c r="C111" t="s">
        <v>928</v>
      </c>
      <c r="D111">
        <v>2</v>
      </c>
      <c r="E111">
        <v>7</v>
      </c>
      <c r="F111">
        <v>1780790400000</v>
      </c>
      <c r="G111">
        <v>1780791065225</v>
      </c>
      <c r="H111">
        <v>665225</v>
      </c>
      <c r="I111">
        <v>665225</v>
      </c>
      <c r="J111">
        <v>8725</v>
      </c>
      <c r="K111">
        <v>30</v>
      </c>
      <c r="L111">
        <v>46.89</v>
      </c>
      <c r="M111" t="s">
        <v>925</v>
      </c>
      <c r="N111" t="s">
        <v>926</v>
      </c>
      <c r="O111">
        <v>29.42</v>
      </c>
      <c r="S111">
        <v>20110</v>
      </c>
    </row>
    <row r="112" spans="1:19" x14ac:dyDescent="0.2">
      <c r="A112" t="s">
        <v>12</v>
      </c>
      <c r="B112" t="s">
        <v>13</v>
      </c>
      <c r="C112" t="s">
        <v>928</v>
      </c>
      <c r="D112">
        <v>2</v>
      </c>
      <c r="E112">
        <v>7</v>
      </c>
      <c r="F112">
        <v>1780791300000</v>
      </c>
      <c r="G112">
        <v>1780792057385</v>
      </c>
      <c r="H112">
        <v>757385</v>
      </c>
      <c r="I112">
        <v>757385</v>
      </c>
      <c r="J112">
        <v>5692</v>
      </c>
      <c r="K112">
        <v>34</v>
      </c>
      <c r="L112">
        <v>43.92</v>
      </c>
      <c r="M112" t="s">
        <v>925</v>
      </c>
      <c r="N112" t="s">
        <v>926</v>
      </c>
      <c r="O112">
        <v>28.31</v>
      </c>
      <c r="S112">
        <v>20111</v>
      </c>
    </row>
    <row r="113" spans="1:19" x14ac:dyDescent="0.2">
      <c r="A113" t="s">
        <v>12</v>
      </c>
      <c r="B113" t="s">
        <v>13</v>
      </c>
      <c r="C113" t="s">
        <v>928</v>
      </c>
      <c r="D113">
        <v>2</v>
      </c>
      <c r="E113">
        <v>7</v>
      </c>
      <c r="F113">
        <v>1780792200000</v>
      </c>
      <c r="G113">
        <v>1780792964637</v>
      </c>
      <c r="H113">
        <v>764637</v>
      </c>
      <c r="I113">
        <v>764637</v>
      </c>
      <c r="J113">
        <v>6566</v>
      </c>
      <c r="K113">
        <v>33</v>
      </c>
      <c r="L113">
        <v>50.01</v>
      </c>
      <c r="M113" t="s">
        <v>925</v>
      </c>
      <c r="N113" t="s">
        <v>926</v>
      </c>
      <c r="O113">
        <v>39.93</v>
      </c>
      <c r="S113">
        <v>20112</v>
      </c>
    </row>
    <row r="114" spans="1:19" x14ac:dyDescent="0.2">
      <c r="A114" t="s">
        <v>12</v>
      </c>
      <c r="B114" t="s">
        <v>13</v>
      </c>
      <c r="C114" t="s">
        <v>924</v>
      </c>
      <c r="D114">
        <v>2</v>
      </c>
      <c r="E114">
        <v>7</v>
      </c>
      <c r="F114">
        <v>1780793100000</v>
      </c>
      <c r="G114">
        <v>1780794100798</v>
      </c>
      <c r="H114">
        <v>1000798</v>
      </c>
      <c r="I114">
        <v>1000798</v>
      </c>
      <c r="J114">
        <v>8277</v>
      </c>
      <c r="K114">
        <v>43</v>
      </c>
      <c r="L114">
        <v>51.78</v>
      </c>
      <c r="M114" t="s">
        <v>925</v>
      </c>
      <c r="N114" t="s">
        <v>926</v>
      </c>
      <c r="O114">
        <v>33.54</v>
      </c>
      <c r="S114">
        <v>20113</v>
      </c>
    </row>
    <row r="115" spans="1:19" x14ac:dyDescent="0.2">
      <c r="A115" t="s">
        <v>12</v>
      </c>
      <c r="B115" t="s">
        <v>13</v>
      </c>
      <c r="C115" t="s">
        <v>928</v>
      </c>
      <c r="D115">
        <v>2</v>
      </c>
      <c r="E115">
        <v>7</v>
      </c>
      <c r="F115">
        <v>1780794000000</v>
      </c>
      <c r="G115">
        <v>1780795178738</v>
      </c>
      <c r="H115">
        <v>1178738</v>
      </c>
      <c r="I115">
        <v>1178738</v>
      </c>
      <c r="J115">
        <v>5565</v>
      </c>
      <c r="K115">
        <v>48</v>
      </c>
      <c r="L115">
        <v>49.59</v>
      </c>
      <c r="M115" t="s">
        <v>925</v>
      </c>
      <c r="N115" t="s">
        <v>926</v>
      </c>
      <c r="O115">
        <v>31.21</v>
      </c>
      <c r="S115">
        <v>20114</v>
      </c>
    </row>
    <row r="116" spans="1:19" x14ac:dyDescent="0.2">
      <c r="A116" t="s">
        <v>12</v>
      </c>
      <c r="B116" t="s">
        <v>13</v>
      </c>
      <c r="C116" t="s">
        <v>928</v>
      </c>
      <c r="D116">
        <v>2</v>
      </c>
      <c r="E116">
        <v>7</v>
      </c>
      <c r="F116">
        <v>1780794900000</v>
      </c>
      <c r="G116">
        <v>1780795539597</v>
      </c>
      <c r="H116">
        <v>639597</v>
      </c>
      <c r="I116">
        <v>639597</v>
      </c>
      <c r="J116">
        <v>6764</v>
      </c>
      <c r="K116">
        <v>28</v>
      </c>
      <c r="L116">
        <v>44.96</v>
      </c>
      <c r="M116" t="s">
        <v>925</v>
      </c>
      <c r="N116" t="s">
        <v>926</v>
      </c>
      <c r="O116">
        <v>30.82</v>
      </c>
      <c r="S116">
        <v>20115</v>
      </c>
    </row>
    <row r="117" spans="1:19" x14ac:dyDescent="0.2">
      <c r="A117" t="s">
        <v>12</v>
      </c>
      <c r="B117" t="s">
        <v>13</v>
      </c>
      <c r="C117" t="s">
        <v>928</v>
      </c>
      <c r="D117">
        <v>2</v>
      </c>
      <c r="E117">
        <v>7</v>
      </c>
      <c r="F117">
        <v>1780795800000</v>
      </c>
      <c r="G117">
        <v>1780796557028</v>
      </c>
      <c r="H117">
        <v>757028</v>
      </c>
      <c r="I117">
        <v>757028</v>
      </c>
      <c r="J117">
        <v>6529</v>
      </c>
      <c r="K117">
        <v>33</v>
      </c>
      <c r="L117">
        <v>45.32</v>
      </c>
      <c r="M117" t="s">
        <v>925</v>
      </c>
      <c r="N117" t="s">
        <v>926</v>
      </c>
      <c r="O117">
        <v>29.32</v>
      </c>
      <c r="S117">
        <v>20116</v>
      </c>
    </row>
    <row r="118" spans="1:19" x14ac:dyDescent="0.2">
      <c r="A118" t="s">
        <v>16</v>
      </c>
      <c r="B118" t="s">
        <v>8</v>
      </c>
      <c r="C118" t="s">
        <v>927</v>
      </c>
      <c r="D118">
        <v>1</v>
      </c>
      <c r="E118">
        <v>1</v>
      </c>
      <c r="F118">
        <v>1779667200000</v>
      </c>
      <c r="G118">
        <v>1779667765091</v>
      </c>
      <c r="H118">
        <v>565091</v>
      </c>
      <c r="I118">
        <v>565091</v>
      </c>
      <c r="J118">
        <v>6636</v>
      </c>
      <c r="K118">
        <v>33</v>
      </c>
      <c r="L118">
        <v>43.22</v>
      </c>
      <c r="M118" t="s">
        <v>925</v>
      </c>
      <c r="N118" t="s">
        <v>926</v>
      </c>
      <c r="O118">
        <v>28.99</v>
      </c>
      <c r="S118">
        <v>20117</v>
      </c>
    </row>
    <row r="119" spans="1:19" x14ac:dyDescent="0.2">
      <c r="A119" t="s">
        <v>16</v>
      </c>
      <c r="B119" t="s">
        <v>8</v>
      </c>
      <c r="C119" t="s">
        <v>927</v>
      </c>
      <c r="D119">
        <v>1</v>
      </c>
      <c r="E119">
        <v>1</v>
      </c>
      <c r="F119">
        <v>1779668100000</v>
      </c>
      <c r="G119">
        <v>1779669108931</v>
      </c>
      <c r="H119">
        <v>1008931</v>
      </c>
      <c r="I119">
        <v>1008931</v>
      </c>
      <c r="J119">
        <v>7384</v>
      </c>
      <c r="K119">
        <v>39</v>
      </c>
      <c r="L119">
        <v>49.95</v>
      </c>
      <c r="M119" t="s">
        <v>925</v>
      </c>
      <c r="N119" t="s">
        <v>926</v>
      </c>
      <c r="O119">
        <v>31.46</v>
      </c>
      <c r="S119">
        <v>20118</v>
      </c>
    </row>
    <row r="120" spans="1:19" x14ac:dyDescent="0.2">
      <c r="A120" t="s">
        <v>16</v>
      </c>
      <c r="B120" t="s">
        <v>8</v>
      </c>
      <c r="C120" t="s">
        <v>927</v>
      </c>
      <c r="D120">
        <v>1</v>
      </c>
      <c r="E120">
        <v>1</v>
      </c>
      <c r="F120">
        <v>1779669000000</v>
      </c>
      <c r="G120">
        <v>1779669542645</v>
      </c>
      <c r="H120">
        <v>542645</v>
      </c>
      <c r="I120">
        <v>542645</v>
      </c>
      <c r="J120">
        <v>5955</v>
      </c>
      <c r="K120">
        <v>28</v>
      </c>
      <c r="L120">
        <v>39.450000000000003</v>
      </c>
      <c r="M120" t="s">
        <v>925</v>
      </c>
      <c r="N120" t="s">
        <v>926</v>
      </c>
      <c r="O120">
        <v>22.61</v>
      </c>
      <c r="S120">
        <v>20119</v>
      </c>
    </row>
    <row r="121" spans="1:19" x14ac:dyDescent="0.2">
      <c r="A121" t="s">
        <v>16</v>
      </c>
      <c r="B121" t="s">
        <v>8</v>
      </c>
      <c r="C121" t="s">
        <v>928</v>
      </c>
      <c r="D121">
        <v>1</v>
      </c>
      <c r="E121">
        <v>1</v>
      </c>
      <c r="F121">
        <v>1779669900000</v>
      </c>
      <c r="G121">
        <v>1779670502667</v>
      </c>
      <c r="H121">
        <v>602667</v>
      </c>
      <c r="I121">
        <v>602667</v>
      </c>
      <c r="J121">
        <v>8121</v>
      </c>
      <c r="K121">
        <v>28</v>
      </c>
      <c r="L121">
        <v>46.56</v>
      </c>
      <c r="M121" t="s">
        <v>925</v>
      </c>
      <c r="N121" t="s">
        <v>926</v>
      </c>
      <c r="O121">
        <v>31.83</v>
      </c>
      <c r="S121">
        <v>20120</v>
      </c>
    </row>
    <row r="122" spans="1:19" x14ac:dyDescent="0.2">
      <c r="A122" t="s">
        <v>16</v>
      </c>
      <c r="B122" t="s">
        <v>8</v>
      </c>
      <c r="C122" t="s">
        <v>927</v>
      </c>
      <c r="D122">
        <v>1</v>
      </c>
      <c r="E122">
        <v>1</v>
      </c>
      <c r="F122">
        <v>1779670800000</v>
      </c>
      <c r="G122">
        <v>1779671634722</v>
      </c>
      <c r="H122">
        <v>834722</v>
      </c>
      <c r="I122">
        <v>834722</v>
      </c>
      <c r="J122">
        <v>8608</v>
      </c>
      <c r="K122">
        <v>34</v>
      </c>
      <c r="L122">
        <v>53.05</v>
      </c>
      <c r="M122" t="s">
        <v>925</v>
      </c>
      <c r="N122" t="s">
        <v>926</v>
      </c>
      <c r="O122">
        <v>39.79</v>
      </c>
      <c r="S122">
        <v>20121</v>
      </c>
    </row>
    <row r="123" spans="1:19" x14ac:dyDescent="0.2">
      <c r="A123" t="s">
        <v>16</v>
      </c>
      <c r="B123" t="s">
        <v>8</v>
      </c>
      <c r="C123" t="s">
        <v>927</v>
      </c>
      <c r="D123">
        <v>1</v>
      </c>
      <c r="E123">
        <v>1</v>
      </c>
      <c r="F123">
        <v>1779671700000</v>
      </c>
      <c r="G123">
        <v>1779672503076</v>
      </c>
      <c r="H123">
        <v>803076</v>
      </c>
      <c r="I123">
        <v>803076</v>
      </c>
      <c r="J123">
        <v>6677</v>
      </c>
      <c r="K123">
        <v>38</v>
      </c>
      <c r="L123">
        <v>44.12</v>
      </c>
      <c r="M123" t="s">
        <v>925</v>
      </c>
      <c r="N123" t="s">
        <v>926</v>
      </c>
      <c r="O123">
        <v>24.98</v>
      </c>
      <c r="S123">
        <v>20122</v>
      </c>
    </row>
    <row r="124" spans="1:19" x14ac:dyDescent="0.2">
      <c r="A124" t="s">
        <v>16</v>
      </c>
      <c r="B124" t="s">
        <v>8</v>
      </c>
      <c r="C124" t="s">
        <v>927</v>
      </c>
      <c r="D124">
        <v>1</v>
      </c>
      <c r="E124">
        <v>2</v>
      </c>
      <c r="F124">
        <v>1779753600000</v>
      </c>
      <c r="G124">
        <v>1779754126302</v>
      </c>
      <c r="H124">
        <v>526302</v>
      </c>
      <c r="I124">
        <v>526302</v>
      </c>
      <c r="J124">
        <v>7014</v>
      </c>
      <c r="K124">
        <v>29</v>
      </c>
      <c r="L124">
        <v>33.68</v>
      </c>
      <c r="M124" t="s">
        <v>925</v>
      </c>
      <c r="N124" t="s">
        <v>929</v>
      </c>
      <c r="S124">
        <v>20123</v>
      </c>
    </row>
    <row r="125" spans="1:19" x14ac:dyDescent="0.2">
      <c r="A125" t="s">
        <v>16</v>
      </c>
      <c r="B125" t="s">
        <v>8</v>
      </c>
      <c r="C125" t="s">
        <v>927</v>
      </c>
      <c r="D125">
        <v>1</v>
      </c>
      <c r="E125">
        <v>2</v>
      </c>
      <c r="F125">
        <v>1779754500000</v>
      </c>
      <c r="G125">
        <v>1779755214893</v>
      </c>
      <c r="H125">
        <v>714893</v>
      </c>
      <c r="I125">
        <v>714893</v>
      </c>
      <c r="J125">
        <v>7352</v>
      </c>
      <c r="K125">
        <v>27</v>
      </c>
      <c r="L125">
        <v>48.95</v>
      </c>
      <c r="M125" t="s">
        <v>925</v>
      </c>
      <c r="N125" t="s">
        <v>926</v>
      </c>
      <c r="O125">
        <v>36.630000000000003</v>
      </c>
      <c r="S125">
        <v>20124</v>
      </c>
    </row>
    <row r="126" spans="1:19" x14ac:dyDescent="0.2">
      <c r="A126" t="s">
        <v>16</v>
      </c>
      <c r="B126" t="s">
        <v>8</v>
      </c>
      <c r="C126" t="s">
        <v>927</v>
      </c>
      <c r="D126">
        <v>1</v>
      </c>
      <c r="E126">
        <v>2</v>
      </c>
      <c r="F126">
        <v>1779755400000</v>
      </c>
      <c r="G126">
        <v>1779756046289</v>
      </c>
      <c r="H126">
        <v>646289</v>
      </c>
      <c r="I126">
        <v>646289</v>
      </c>
      <c r="J126">
        <v>6477</v>
      </c>
      <c r="K126">
        <v>35</v>
      </c>
      <c r="L126">
        <v>42.92</v>
      </c>
      <c r="M126" t="s">
        <v>925</v>
      </c>
      <c r="N126" t="s">
        <v>926</v>
      </c>
      <c r="O126">
        <v>26.66</v>
      </c>
      <c r="S126">
        <v>20125</v>
      </c>
    </row>
    <row r="127" spans="1:19" x14ac:dyDescent="0.2">
      <c r="A127" t="s">
        <v>16</v>
      </c>
      <c r="B127" t="s">
        <v>8</v>
      </c>
      <c r="C127" t="s">
        <v>927</v>
      </c>
      <c r="D127">
        <v>1</v>
      </c>
      <c r="E127">
        <v>2</v>
      </c>
      <c r="F127">
        <v>1779756300000</v>
      </c>
      <c r="G127">
        <v>1779757062917</v>
      </c>
      <c r="H127">
        <v>762917</v>
      </c>
      <c r="I127">
        <v>762917</v>
      </c>
      <c r="J127">
        <v>7342</v>
      </c>
      <c r="K127">
        <v>29</v>
      </c>
      <c r="L127">
        <v>36.86</v>
      </c>
      <c r="M127" t="s">
        <v>925</v>
      </c>
      <c r="N127" t="s">
        <v>929</v>
      </c>
      <c r="S127">
        <v>20126</v>
      </c>
    </row>
    <row r="128" spans="1:19" x14ac:dyDescent="0.2">
      <c r="A128" t="s">
        <v>16</v>
      </c>
      <c r="B128" t="s">
        <v>8</v>
      </c>
      <c r="C128" t="s">
        <v>927</v>
      </c>
      <c r="D128">
        <v>1</v>
      </c>
      <c r="E128">
        <v>2</v>
      </c>
      <c r="F128">
        <v>1779757200000</v>
      </c>
      <c r="G128">
        <v>1779758085419</v>
      </c>
      <c r="H128">
        <v>885419</v>
      </c>
      <c r="I128">
        <v>885419</v>
      </c>
      <c r="J128">
        <v>8162</v>
      </c>
      <c r="K128">
        <v>35</v>
      </c>
      <c r="L128">
        <v>51.6</v>
      </c>
      <c r="M128" t="s">
        <v>925</v>
      </c>
      <c r="N128" t="s">
        <v>926</v>
      </c>
      <c r="O128">
        <v>36.340000000000003</v>
      </c>
      <c r="S128">
        <v>20127</v>
      </c>
    </row>
    <row r="129" spans="1:19" x14ac:dyDescent="0.2">
      <c r="A129" t="s">
        <v>16</v>
      </c>
      <c r="B129" t="s">
        <v>8</v>
      </c>
      <c r="C129" t="s">
        <v>927</v>
      </c>
      <c r="D129">
        <v>1</v>
      </c>
      <c r="E129">
        <v>3</v>
      </c>
      <c r="F129">
        <v>1779840000000</v>
      </c>
      <c r="G129">
        <v>1779840986689</v>
      </c>
      <c r="H129">
        <v>986689</v>
      </c>
      <c r="I129">
        <v>986689</v>
      </c>
      <c r="J129">
        <v>8076</v>
      </c>
      <c r="K129">
        <v>44</v>
      </c>
      <c r="L129">
        <v>46.54</v>
      </c>
      <c r="M129" t="s">
        <v>925</v>
      </c>
      <c r="N129" t="s">
        <v>926</v>
      </c>
      <c r="O129">
        <v>22.23</v>
      </c>
      <c r="S129">
        <v>20128</v>
      </c>
    </row>
    <row r="130" spans="1:19" x14ac:dyDescent="0.2">
      <c r="A130" t="s">
        <v>16</v>
      </c>
      <c r="B130" t="s">
        <v>8</v>
      </c>
      <c r="C130" t="s">
        <v>927</v>
      </c>
      <c r="D130">
        <v>1</v>
      </c>
      <c r="E130">
        <v>3</v>
      </c>
      <c r="F130">
        <v>1779840900000</v>
      </c>
      <c r="G130">
        <v>1779841641214</v>
      </c>
      <c r="H130">
        <v>741214</v>
      </c>
      <c r="I130">
        <v>741214</v>
      </c>
      <c r="J130">
        <v>8332</v>
      </c>
      <c r="K130">
        <v>38</v>
      </c>
      <c r="L130">
        <v>37.64</v>
      </c>
      <c r="M130" t="s">
        <v>925</v>
      </c>
      <c r="N130" t="s">
        <v>929</v>
      </c>
      <c r="S130">
        <v>20129</v>
      </c>
    </row>
    <row r="131" spans="1:19" x14ac:dyDescent="0.2">
      <c r="A131" t="s">
        <v>16</v>
      </c>
      <c r="B131" t="s">
        <v>8</v>
      </c>
      <c r="C131" t="s">
        <v>927</v>
      </c>
      <c r="D131">
        <v>1</v>
      </c>
      <c r="E131">
        <v>3</v>
      </c>
      <c r="F131">
        <v>1779841800000</v>
      </c>
      <c r="G131">
        <v>1779842714877</v>
      </c>
      <c r="H131">
        <v>914877</v>
      </c>
      <c r="I131">
        <v>914877</v>
      </c>
      <c r="J131">
        <v>7813</v>
      </c>
      <c r="K131">
        <v>40</v>
      </c>
      <c r="L131">
        <v>46.96</v>
      </c>
      <c r="M131" t="s">
        <v>925</v>
      </c>
      <c r="N131" t="s">
        <v>926</v>
      </c>
      <c r="O131">
        <v>25.72</v>
      </c>
      <c r="S131">
        <v>20130</v>
      </c>
    </row>
    <row r="132" spans="1:19" x14ac:dyDescent="0.2">
      <c r="A132" t="s">
        <v>16</v>
      </c>
      <c r="B132" t="s">
        <v>8</v>
      </c>
      <c r="C132" t="s">
        <v>924</v>
      </c>
      <c r="D132">
        <v>1</v>
      </c>
      <c r="E132">
        <v>3</v>
      </c>
      <c r="F132">
        <v>1779842700000</v>
      </c>
      <c r="G132">
        <v>1779843248313</v>
      </c>
      <c r="H132">
        <v>548313</v>
      </c>
      <c r="I132">
        <v>548313</v>
      </c>
      <c r="J132">
        <v>7512</v>
      </c>
      <c r="K132">
        <v>29</v>
      </c>
      <c r="L132">
        <v>34.47</v>
      </c>
      <c r="M132" t="s">
        <v>925</v>
      </c>
      <c r="N132" t="s">
        <v>929</v>
      </c>
      <c r="S132">
        <v>20131</v>
      </c>
    </row>
    <row r="133" spans="1:19" x14ac:dyDescent="0.2">
      <c r="A133" t="s">
        <v>16</v>
      </c>
      <c r="B133" t="s">
        <v>8</v>
      </c>
      <c r="C133" t="s">
        <v>927</v>
      </c>
      <c r="D133">
        <v>1</v>
      </c>
      <c r="E133">
        <v>3</v>
      </c>
      <c r="F133">
        <v>1779843600000</v>
      </c>
      <c r="G133">
        <v>1779844628042</v>
      </c>
      <c r="H133">
        <v>1028042</v>
      </c>
      <c r="I133">
        <v>1028042</v>
      </c>
      <c r="J133">
        <v>7398</v>
      </c>
      <c r="K133">
        <v>49</v>
      </c>
      <c r="L133">
        <v>51.19</v>
      </c>
      <c r="M133" t="s">
        <v>925</v>
      </c>
      <c r="N133" t="s">
        <v>926</v>
      </c>
      <c r="O133">
        <v>33.82</v>
      </c>
      <c r="S133">
        <v>20132</v>
      </c>
    </row>
    <row r="134" spans="1:19" x14ac:dyDescent="0.2">
      <c r="A134" t="s">
        <v>16</v>
      </c>
      <c r="B134" t="s">
        <v>8</v>
      </c>
      <c r="C134" t="s">
        <v>927</v>
      </c>
      <c r="D134">
        <v>1</v>
      </c>
      <c r="E134">
        <v>3</v>
      </c>
      <c r="F134">
        <v>1779844500000</v>
      </c>
      <c r="G134">
        <v>1779845430298</v>
      </c>
      <c r="H134">
        <v>930298</v>
      </c>
      <c r="I134">
        <v>930298</v>
      </c>
      <c r="J134">
        <v>5249</v>
      </c>
      <c r="K134">
        <v>41</v>
      </c>
      <c r="L134">
        <v>49.45</v>
      </c>
      <c r="M134" t="s">
        <v>925</v>
      </c>
      <c r="N134" t="s">
        <v>926</v>
      </c>
      <c r="O134">
        <v>37.979999999999997</v>
      </c>
      <c r="S134">
        <v>20133</v>
      </c>
    </row>
    <row r="135" spans="1:19" x14ac:dyDescent="0.2">
      <c r="A135" t="s">
        <v>16</v>
      </c>
      <c r="B135" t="s">
        <v>8</v>
      </c>
      <c r="C135" t="s">
        <v>927</v>
      </c>
      <c r="D135">
        <v>1</v>
      </c>
      <c r="E135">
        <v>4</v>
      </c>
      <c r="F135">
        <v>1779926400000</v>
      </c>
      <c r="G135">
        <v>1779927357858</v>
      </c>
      <c r="H135">
        <v>957858</v>
      </c>
      <c r="I135">
        <v>957858</v>
      </c>
      <c r="J135">
        <v>6559</v>
      </c>
      <c r="K135">
        <v>44</v>
      </c>
      <c r="L135">
        <v>46.64</v>
      </c>
      <c r="M135" t="s">
        <v>925</v>
      </c>
      <c r="N135" t="s">
        <v>926</v>
      </c>
      <c r="O135">
        <v>27.25</v>
      </c>
      <c r="S135">
        <v>20134</v>
      </c>
    </row>
    <row r="136" spans="1:19" x14ac:dyDescent="0.2">
      <c r="A136" t="s">
        <v>16</v>
      </c>
      <c r="B136" t="s">
        <v>8</v>
      </c>
      <c r="C136" t="s">
        <v>927</v>
      </c>
      <c r="D136">
        <v>1</v>
      </c>
      <c r="E136">
        <v>4</v>
      </c>
      <c r="F136">
        <v>1779927300000</v>
      </c>
      <c r="G136">
        <v>1779928179844</v>
      </c>
      <c r="H136">
        <v>879844</v>
      </c>
      <c r="I136">
        <v>879844</v>
      </c>
      <c r="J136">
        <v>7530</v>
      </c>
      <c r="K136">
        <v>40</v>
      </c>
      <c r="L136">
        <v>51.11</v>
      </c>
      <c r="M136" t="s">
        <v>925</v>
      </c>
      <c r="N136" t="s">
        <v>926</v>
      </c>
      <c r="O136">
        <v>37.020000000000003</v>
      </c>
      <c r="S136">
        <v>20135</v>
      </c>
    </row>
    <row r="137" spans="1:19" x14ac:dyDescent="0.2">
      <c r="A137" t="s">
        <v>16</v>
      </c>
      <c r="B137" t="s">
        <v>8</v>
      </c>
      <c r="C137" t="s">
        <v>927</v>
      </c>
      <c r="D137">
        <v>1</v>
      </c>
      <c r="E137">
        <v>4</v>
      </c>
      <c r="F137">
        <v>1779928200000</v>
      </c>
      <c r="G137">
        <v>1779929198670</v>
      </c>
      <c r="H137">
        <v>998670</v>
      </c>
      <c r="I137">
        <v>998670</v>
      </c>
      <c r="J137">
        <v>7299</v>
      </c>
      <c r="K137">
        <v>44</v>
      </c>
      <c r="L137">
        <v>49.92</v>
      </c>
      <c r="M137" t="s">
        <v>925</v>
      </c>
      <c r="N137" t="s">
        <v>926</v>
      </c>
      <c r="O137">
        <v>31.88</v>
      </c>
      <c r="S137">
        <v>20136</v>
      </c>
    </row>
    <row r="138" spans="1:19" x14ac:dyDescent="0.2">
      <c r="A138" t="s">
        <v>16</v>
      </c>
      <c r="B138" t="s">
        <v>8</v>
      </c>
      <c r="C138" t="s">
        <v>928</v>
      </c>
      <c r="D138">
        <v>1</v>
      </c>
      <c r="E138">
        <v>4</v>
      </c>
      <c r="F138">
        <v>1779929100000</v>
      </c>
      <c r="G138">
        <v>1779929839395</v>
      </c>
      <c r="H138">
        <v>739395</v>
      </c>
      <c r="I138">
        <v>739395</v>
      </c>
      <c r="J138">
        <v>7277</v>
      </c>
      <c r="K138">
        <v>32</v>
      </c>
      <c r="L138">
        <v>49.73</v>
      </c>
      <c r="M138" t="s">
        <v>925</v>
      </c>
      <c r="N138" t="s">
        <v>926</v>
      </c>
      <c r="O138">
        <v>38.020000000000003</v>
      </c>
      <c r="S138">
        <v>20137</v>
      </c>
    </row>
    <row r="139" spans="1:19" x14ac:dyDescent="0.2">
      <c r="A139" t="s">
        <v>16</v>
      </c>
      <c r="B139" t="s">
        <v>8</v>
      </c>
      <c r="C139" t="s">
        <v>927</v>
      </c>
      <c r="D139">
        <v>1</v>
      </c>
      <c r="E139">
        <v>4</v>
      </c>
      <c r="F139">
        <v>1779930000000</v>
      </c>
      <c r="G139">
        <v>1779930824334</v>
      </c>
      <c r="H139">
        <v>824334</v>
      </c>
      <c r="I139">
        <v>824334</v>
      </c>
      <c r="J139">
        <v>7568</v>
      </c>
      <c r="K139">
        <v>39</v>
      </c>
      <c r="L139">
        <v>49.78</v>
      </c>
      <c r="M139" t="s">
        <v>925</v>
      </c>
      <c r="N139" t="s">
        <v>926</v>
      </c>
      <c r="O139">
        <v>35.24</v>
      </c>
      <c r="S139">
        <v>20138</v>
      </c>
    </row>
    <row r="140" spans="1:19" x14ac:dyDescent="0.2">
      <c r="A140" t="s">
        <v>16</v>
      </c>
      <c r="B140" t="s">
        <v>8</v>
      </c>
      <c r="C140" t="s">
        <v>927</v>
      </c>
      <c r="D140">
        <v>1</v>
      </c>
      <c r="E140">
        <v>5</v>
      </c>
      <c r="F140">
        <v>1780012800000</v>
      </c>
      <c r="G140">
        <v>1780013807750</v>
      </c>
      <c r="H140">
        <v>1007750</v>
      </c>
      <c r="I140">
        <v>1007750</v>
      </c>
      <c r="J140">
        <v>7347</v>
      </c>
      <c r="K140">
        <v>43</v>
      </c>
      <c r="L140">
        <v>39.81</v>
      </c>
      <c r="M140" t="s">
        <v>925</v>
      </c>
      <c r="N140" t="s">
        <v>929</v>
      </c>
      <c r="S140">
        <v>20139</v>
      </c>
    </row>
    <row r="141" spans="1:19" x14ac:dyDescent="0.2">
      <c r="A141" t="s">
        <v>16</v>
      </c>
      <c r="B141" t="s">
        <v>8</v>
      </c>
      <c r="C141" t="s">
        <v>927</v>
      </c>
      <c r="D141">
        <v>1</v>
      </c>
      <c r="E141">
        <v>5</v>
      </c>
      <c r="F141">
        <v>1780013700000</v>
      </c>
      <c r="G141">
        <v>1780014485439</v>
      </c>
      <c r="H141">
        <v>785439</v>
      </c>
      <c r="I141">
        <v>785439</v>
      </c>
      <c r="J141">
        <v>7358</v>
      </c>
      <c r="K141">
        <v>33</v>
      </c>
      <c r="L141">
        <v>50.89</v>
      </c>
      <c r="M141" t="s">
        <v>925</v>
      </c>
      <c r="N141" t="s">
        <v>926</v>
      </c>
      <c r="O141">
        <v>39.35</v>
      </c>
      <c r="S141">
        <v>20140</v>
      </c>
    </row>
    <row r="142" spans="1:19" x14ac:dyDescent="0.2">
      <c r="A142" t="s">
        <v>16</v>
      </c>
      <c r="B142" t="s">
        <v>8</v>
      </c>
      <c r="C142" t="s">
        <v>927</v>
      </c>
      <c r="D142">
        <v>1</v>
      </c>
      <c r="E142">
        <v>5</v>
      </c>
      <c r="F142">
        <v>1780014600000</v>
      </c>
      <c r="G142">
        <v>1780015474971</v>
      </c>
      <c r="H142">
        <v>874971</v>
      </c>
      <c r="I142">
        <v>874971</v>
      </c>
      <c r="J142">
        <v>7042</v>
      </c>
      <c r="K142">
        <v>37</v>
      </c>
      <c r="L142">
        <v>51.07</v>
      </c>
      <c r="M142" t="s">
        <v>925</v>
      </c>
      <c r="N142" t="s">
        <v>926</v>
      </c>
      <c r="O142">
        <v>38.35</v>
      </c>
      <c r="S142">
        <v>20141</v>
      </c>
    </row>
    <row r="143" spans="1:19" x14ac:dyDescent="0.2">
      <c r="A143" t="s">
        <v>16</v>
      </c>
      <c r="B143" t="s">
        <v>8</v>
      </c>
      <c r="C143" t="s">
        <v>927</v>
      </c>
      <c r="D143">
        <v>1</v>
      </c>
      <c r="E143">
        <v>5</v>
      </c>
      <c r="F143">
        <v>1780015500000</v>
      </c>
      <c r="G143">
        <v>1780016079584</v>
      </c>
      <c r="H143">
        <v>579584</v>
      </c>
      <c r="I143">
        <v>579584</v>
      </c>
      <c r="J143">
        <v>7850</v>
      </c>
      <c r="K143">
        <v>22</v>
      </c>
      <c r="L143">
        <v>45.43</v>
      </c>
      <c r="M143" t="s">
        <v>925</v>
      </c>
      <c r="N143" t="s">
        <v>926</v>
      </c>
      <c r="O143">
        <v>30.51</v>
      </c>
      <c r="S143">
        <v>20142</v>
      </c>
    </row>
    <row r="144" spans="1:19" x14ac:dyDescent="0.2">
      <c r="A144" t="s">
        <v>16</v>
      </c>
      <c r="B144" t="s">
        <v>8</v>
      </c>
      <c r="C144" t="s">
        <v>927</v>
      </c>
      <c r="D144">
        <v>1</v>
      </c>
      <c r="E144">
        <v>5</v>
      </c>
      <c r="F144">
        <v>1780016400000</v>
      </c>
      <c r="G144">
        <v>1780017330174</v>
      </c>
      <c r="H144">
        <v>930174</v>
      </c>
      <c r="I144">
        <v>930174</v>
      </c>
      <c r="J144">
        <v>8665</v>
      </c>
      <c r="K144">
        <v>41</v>
      </c>
      <c r="L144">
        <v>50.41</v>
      </c>
      <c r="M144" t="s">
        <v>925</v>
      </c>
      <c r="N144" t="s">
        <v>926</v>
      </c>
      <c r="O144">
        <v>31.08</v>
      </c>
      <c r="S144">
        <v>20143</v>
      </c>
    </row>
    <row r="145" spans="1:19" x14ac:dyDescent="0.2">
      <c r="A145" t="s">
        <v>16</v>
      </c>
      <c r="B145" t="s">
        <v>8</v>
      </c>
      <c r="C145" t="s">
        <v>927</v>
      </c>
      <c r="D145">
        <v>1</v>
      </c>
      <c r="E145">
        <v>5</v>
      </c>
      <c r="F145">
        <v>1780017300000</v>
      </c>
      <c r="G145">
        <v>1780018099577</v>
      </c>
      <c r="H145">
        <v>799577</v>
      </c>
      <c r="I145">
        <v>799577</v>
      </c>
      <c r="J145">
        <v>8760</v>
      </c>
      <c r="K145">
        <v>32</v>
      </c>
      <c r="L145">
        <v>47.66</v>
      </c>
      <c r="M145" t="s">
        <v>925</v>
      </c>
      <c r="N145" t="s">
        <v>926</v>
      </c>
      <c r="O145">
        <v>27.73</v>
      </c>
      <c r="S145">
        <v>20144</v>
      </c>
    </row>
    <row r="146" spans="1:19" x14ac:dyDescent="0.2">
      <c r="A146" t="s">
        <v>16</v>
      </c>
      <c r="B146" t="s">
        <v>8</v>
      </c>
      <c r="C146" t="s">
        <v>927</v>
      </c>
      <c r="D146">
        <v>1</v>
      </c>
      <c r="E146">
        <v>6</v>
      </c>
      <c r="F146">
        <v>1780099200000</v>
      </c>
      <c r="G146">
        <v>1780099979721</v>
      </c>
      <c r="H146">
        <v>779721</v>
      </c>
      <c r="I146">
        <v>779721</v>
      </c>
      <c r="J146">
        <v>7399</v>
      </c>
      <c r="K146">
        <v>33</v>
      </c>
      <c r="L146">
        <v>50.38</v>
      </c>
      <c r="M146" t="s">
        <v>925</v>
      </c>
      <c r="N146" t="s">
        <v>926</v>
      </c>
      <c r="O146">
        <v>38.19</v>
      </c>
      <c r="S146">
        <v>20145</v>
      </c>
    </row>
    <row r="147" spans="1:19" x14ac:dyDescent="0.2">
      <c r="A147" t="s">
        <v>16</v>
      </c>
      <c r="B147" t="s">
        <v>8</v>
      </c>
      <c r="C147" t="s">
        <v>927</v>
      </c>
      <c r="D147">
        <v>1</v>
      </c>
      <c r="E147">
        <v>6</v>
      </c>
      <c r="F147">
        <v>1780100100000</v>
      </c>
      <c r="G147">
        <v>1780100891148</v>
      </c>
      <c r="H147">
        <v>791148</v>
      </c>
      <c r="I147">
        <v>791148</v>
      </c>
      <c r="J147">
        <v>6385</v>
      </c>
      <c r="K147">
        <v>33</v>
      </c>
      <c r="L147">
        <v>48.24</v>
      </c>
      <c r="M147" t="s">
        <v>925</v>
      </c>
      <c r="N147" t="s">
        <v>926</v>
      </c>
      <c r="O147">
        <v>35.64</v>
      </c>
      <c r="S147">
        <v>20146</v>
      </c>
    </row>
    <row r="148" spans="1:19" x14ac:dyDescent="0.2">
      <c r="A148" t="s">
        <v>16</v>
      </c>
      <c r="B148" t="s">
        <v>8</v>
      </c>
      <c r="C148" t="s">
        <v>927</v>
      </c>
      <c r="D148">
        <v>1</v>
      </c>
      <c r="E148">
        <v>6</v>
      </c>
      <c r="F148">
        <v>1780101000000</v>
      </c>
      <c r="G148">
        <v>1780102033157</v>
      </c>
      <c r="H148">
        <v>1033157</v>
      </c>
      <c r="I148">
        <v>1033157</v>
      </c>
      <c r="J148">
        <v>8185</v>
      </c>
      <c r="K148">
        <v>49</v>
      </c>
      <c r="L148">
        <v>40.99</v>
      </c>
      <c r="M148" t="s">
        <v>925</v>
      </c>
      <c r="N148" t="s">
        <v>929</v>
      </c>
      <c r="S148">
        <v>20147</v>
      </c>
    </row>
    <row r="149" spans="1:19" x14ac:dyDescent="0.2">
      <c r="A149" t="s">
        <v>16</v>
      </c>
      <c r="B149" t="s">
        <v>8</v>
      </c>
      <c r="C149" t="s">
        <v>924</v>
      </c>
      <c r="D149">
        <v>1</v>
      </c>
      <c r="E149">
        <v>6</v>
      </c>
      <c r="F149">
        <v>1780101900000</v>
      </c>
      <c r="G149">
        <v>1780102846160</v>
      </c>
      <c r="H149">
        <v>946160</v>
      </c>
      <c r="I149">
        <v>946160</v>
      </c>
      <c r="J149">
        <v>5250</v>
      </c>
      <c r="K149">
        <v>41</v>
      </c>
      <c r="L149">
        <v>47.72</v>
      </c>
      <c r="M149" t="s">
        <v>925</v>
      </c>
      <c r="N149" t="s">
        <v>926</v>
      </c>
      <c r="O149">
        <v>33.57</v>
      </c>
      <c r="S149">
        <v>20148</v>
      </c>
    </row>
    <row r="150" spans="1:19" x14ac:dyDescent="0.2">
      <c r="A150" t="s">
        <v>16</v>
      </c>
      <c r="B150" t="s">
        <v>8</v>
      </c>
      <c r="C150" t="s">
        <v>927</v>
      </c>
      <c r="D150">
        <v>1</v>
      </c>
      <c r="E150">
        <v>6</v>
      </c>
      <c r="F150">
        <v>1780102800000</v>
      </c>
      <c r="G150">
        <v>1780103797184</v>
      </c>
      <c r="H150">
        <v>997184</v>
      </c>
      <c r="I150">
        <v>997184</v>
      </c>
      <c r="J150">
        <v>8351</v>
      </c>
      <c r="K150">
        <v>43</v>
      </c>
      <c r="L150">
        <v>50.02</v>
      </c>
      <c r="M150" t="s">
        <v>925</v>
      </c>
      <c r="N150" t="s">
        <v>926</v>
      </c>
      <c r="O150">
        <v>29.33</v>
      </c>
      <c r="S150">
        <v>20149</v>
      </c>
    </row>
    <row r="151" spans="1:19" x14ac:dyDescent="0.2">
      <c r="A151" t="s">
        <v>16</v>
      </c>
      <c r="B151" t="s">
        <v>8</v>
      </c>
      <c r="C151" t="s">
        <v>927</v>
      </c>
      <c r="D151">
        <v>1</v>
      </c>
      <c r="E151">
        <v>6</v>
      </c>
      <c r="F151">
        <v>1780103700000</v>
      </c>
      <c r="G151">
        <v>1780104428982</v>
      </c>
      <c r="H151">
        <v>728982</v>
      </c>
      <c r="I151">
        <v>728982</v>
      </c>
      <c r="J151">
        <v>8618</v>
      </c>
      <c r="K151">
        <v>28</v>
      </c>
      <c r="L151">
        <v>46.92</v>
      </c>
      <c r="M151" t="s">
        <v>925</v>
      </c>
      <c r="N151" t="s">
        <v>926</v>
      </c>
      <c r="O151">
        <v>28.17</v>
      </c>
      <c r="S151">
        <v>20150</v>
      </c>
    </row>
    <row r="152" spans="1:19" x14ac:dyDescent="0.2">
      <c r="A152" t="s">
        <v>16</v>
      </c>
      <c r="B152" t="s">
        <v>8</v>
      </c>
      <c r="C152" t="s">
        <v>927</v>
      </c>
      <c r="D152">
        <v>1</v>
      </c>
      <c r="E152">
        <v>6</v>
      </c>
      <c r="F152">
        <v>1780104600000</v>
      </c>
      <c r="G152">
        <v>1780105570677</v>
      </c>
      <c r="H152">
        <v>970677</v>
      </c>
      <c r="I152">
        <v>970677</v>
      </c>
      <c r="J152">
        <v>8079</v>
      </c>
      <c r="K152">
        <v>41</v>
      </c>
      <c r="L152">
        <v>53.63</v>
      </c>
      <c r="M152" t="s">
        <v>925</v>
      </c>
      <c r="N152" t="s">
        <v>926</v>
      </c>
      <c r="O152">
        <v>39.11</v>
      </c>
      <c r="S152">
        <v>20151</v>
      </c>
    </row>
    <row r="153" spans="1:19" x14ac:dyDescent="0.2">
      <c r="A153" t="s">
        <v>16</v>
      </c>
      <c r="B153" t="s">
        <v>8</v>
      </c>
      <c r="C153" t="s">
        <v>927</v>
      </c>
      <c r="D153">
        <v>1</v>
      </c>
      <c r="E153">
        <v>7</v>
      </c>
      <c r="F153">
        <v>1780185600000</v>
      </c>
      <c r="G153">
        <v>1780186193522</v>
      </c>
      <c r="H153">
        <v>593522</v>
      </c>
      <c r="I153">
        <v>593522</v>
      </c>
      <c r="J153">
        <v>8122</v>
      </c>
      <c r="K153">
        <v>27</v>
      </c>
      <c r="L153">
        <v>49.3</v>
      </c>
      <c r="M153" t="s">
        <v>925</v>
      </c>
      <c r="N153" t="s">
        <v>926</v>
      </c>
      <c r="O153">
        <v>38.44</v>
      </c>
      <c r="S153">
        <v>20152</v>
      </c>
    </row>
    <row r="154" spans="1:19" x14ac:dyDescent="0.2">
      <c r="A154" t="s">
        <v>16</v>
      </c>
      <c r="B154" t="s">
        <v>8</v>
      </c>
      <c r="C154" t="s">
        <v>927</v>
      </c>
      <c r="D154">
        <v>1</v>
      </c>
      <c r="E154">
        <v>7</v>
      </c>
      <c r="F154">
        <v>1780186500000</v>
      </c>
      <c r="G154">
        <v>1780187324803</v>
      </c>
      <c r="H154">
        <v>824803</v>
      </c>
      <c r="I154">
        <v>824803</v>
      </c>
      <c r="J154">
        <v>6478</v>
      </c>
      <c r="K154">
        <v>36</v>
      </c>
      <c r="L154">
        <v>49.1</v>
      </c>
      <c r="M154" t="s">
        <v>925</v>
      </c>
      <c r="N154" t="s">
        <v>926</v>
      </c>
      <c r="O154">
        <v>36.54</v>
      </c>
      <c r="S154">
        <v>20153</v>
      </c>
    </row>
    <row r="155" spans="1:19" x14ac:dyDescent="0.2">
      <c r="A155" t="s">
        <v>16</v>
      </c>
      <c r="B155" t="s">
        <v>8</v>
      </c>
      <c r="C155" t="s">
        <v>927</v>
      </c>
      <c r="D155">
        <v>1</v>
      </c>
      <c r="E155">
        <v>7</v>
      </c>
      <c r="F155">
        <v>1780187400000</v>
      </c>
      <c r="G155">
        <v>1780188013525</v>
      </c>
      <c r="H155">
        <v>613525</v>
      </c>
      <c r="I155">
        <v>613525</v>
      </c>
      <c r="J155">
        <v>8779</v>
      </c>
      <c r="K155">
        <v>28</v>
      </c>
      <c r="L155">
        <v>50.85</v>
      </c>
      <c r="M155" t="s">
        <v>925</v>
      </c>
      <c r="N155" t="s">
        <v>926</v>
      </c>
      <c r="O155">
        <v>39.79</v>
      </c>
      <c r="S155">
        <v>20154</v>
      </c>
    </row>
    <row r="156" spans="1:19" x14ac:dyDescent="0.2">
      <c r="A156" t="s">
        <v>16</v>
      </c>
      <c r="B156" t="s">
        <v>8</v>
      </c>
      <c r="C156" t="s">
        <v>928</v>
      </c>
      <c r="D156">
        <v>1</v>
      </c>
      <c r="E156">
        <v>7</v>
      </c>
      <c r="F156">
        <v>1780188300000</v>
      </c>
      <c r="G156">
        <v>1780188960078</v>
      </c>
      <c r="H156">
        <v>660078</v>
      </c>
      <c r="I156">
        <v>660078</v>
      </c>
      <c r="J156">
        <v>8233</v>
      </c>
      <c r="K156">
        <v>34</v>
      </c>
      <c r="L156">
        <v>48.38</v>
      </c>
      <c r="M156" t="s">
        <v>925</v>
      </c>
      <c r="N156" t="s">
        <v>926</v>
      </c>
      <c r="O156">
        <v>34.33</v>
      </c>
      <c r="S156">
        <v>20155</v>
      </c>
    </row>
    <row r="157" spans="1:19" x14ac:dyDescent="0.2">
      <c r="A157" t="s">
        <v>16</v>
      </c>
      <c r="B157" t="s">
        <v>8</v>
      </c>
      <c r="C157" t="s">
        <v>927</v>
      </c>
      <c r="D157">
        <v>1</v>
      </c>
      <c r="E157">
        <v>7</v>
      </c>
      <c r="F157">
        <v>1780189200000</v>
      </c>
      <c r="G157">
        <v>1780190294168</v>
      </c>
      <c r="H157">
        <v>1094168</v>
      </c>
      <c r="I157">
        <v>1094168</v>
      </c>
      <c r="J157">
        <v>5220</v>
      </c>
      <c r="K157">
        <v>52</v>
      </c>
      <c r="L157">
        <v>47.9</v>
      </c>
      <c r="M157" t="s">
        <v>925</v>
      </c>
      <c r="N157" t="s">
        <v>926</v>
      </c>
      <c r="O157">
        <v>30.34</v>
      </c>
      <c r="S157">
        <v>20156</v>
      </c>
    </row>
    <row r="158" spans="1:19" x14ac:dyDescent="0.2">
      <c r="A158" t="s">
        <v>16</v>
      </c>
      <c r="B158" t="s">
        <v>8</v>
      </c>
      <c r="C158" t="s">
        <v>927</v>
      </c>
      <c r="D158">
        <v>1</v>
      </c>
      <c r="E158">
        <v>7</v>
      </c>
      <c r="F158">
        <v>1780190100000</v>
      </c>
      <c r="G158">
        <v>1780190841549</v>
      </c>
      <c r="H158">
        <v>741549</v>
      </c>
      <c r="I158">
        <v>741549</v>
      </c>
      <c r="J158">
        <v>8670</v>
      </c>
      <c r="K158">
        <v>29</v>
      </c>
      <c r="L158">
        <v>48.11</v>
      </c>
      <c r="M158" t="s">
        <v>925</v>
      </c>
      <c r="N158" t="s">
        <v>926</v>
      </c>
      <c r="O158">
        <v>30.49</v>
      </c>
      <c r="S158">
        <v>20157</v>
      </c>
    </row>
    <row r="159" spans="1:19" x14ac:dyDescent="0.2">
      <c r="A159" t="s">
        <v>16</v>
      </c>
      <c r="B159" t="s">
        <v>8</v>
      </c>
      <c r="C159" t="s">
        <v>927</v>
      </c>
      <c r="D159">
        <v>1</v>
      </c>
      <c r="E159">
        <v>7</v>
      </c>
      <c r="F159">
        <v>1780191000000</v>
      </c>
      <c r="G159">
        <v>1780192050290</v>
      </c>
      <c r="H159">
        <v>1050290</v>
      </c>
      <c r="I159">
        <v>1050290</v>
      </c>
      <c r="J159">
        <v>8270</v>
      </c>
      <c r="K159">
        <v>47</v>
      </c>
      <c r="L159">
        <v>50.84</v>
      </c>
      <c r="M159" t="s">
        <v>925</v>
      </c>
      <c r="N159" t="s">
        <v>926</v>
      </c>
      <c r="O159">
        <v>30.11</v>
      </c>
      <c r="S159">
        <v>20158</v>
      </c>
    </row>
    <row r="160" spans="1:19" x14ac:dyDescent="0.2">
      <c r="A160" t="s">
        <v>16</v>
      </c>
      <c r="B160" t="s">
        <v>8</v>
      </c>
      <c r="C160" t="s">
        <v>927</v>
      </c>
      <c r="D160">
        <v>1</v>
      </c>
      <c r="E160">
        <v>7</v>
      </c>
      <c r="F160">
        <v>1780191900000</v>
      </c>
      <c r="G160">
        <v>1780192877056</v>
      </c>
      <c r="H160">
        <v>977056</v>
      </c>
      <c r="I160">
        <v>977056</v>
      </c>
      <c r="J160">
        <v>8957</v>
      </c>
      <c r="K160">
        <v>39</v>
      </c>
      <c r="L160">
        <v>53.4</v>
      </c>
      <c r="M160" t="s">
        <v>925</v>
      </c>
      <c r="N160" t="s">
        <v>926</v>
      </c>
      <c r="O160">
        <v>36.08</v>
      </c>
      <c r="S160">
        <v>20159</v>
      </c>
    </row>
    <row r="161" spans="1:19" x14ac:dyDescent="0.2">
      <c r="A161" t="s">
        <v>16</v>
      </c>
      <c r="B161" t="s">
        <v>8</v>
      </c>
      <c r="C161" t="s">
        <v>927</v>
      </c>
      <c r="D161">
        <v>2</v>
      </c>
      <c r="E161">
        <v>1</v>
      </c>
      <c r="F161">
        <v>1780272000000</v>
      </c>
      <c r="G161">
        <v>1780272723541</v>
      </c>
      <c r="H161">
        <v>723541</v>
      </c>
      <c r="I161">
        <v>723541</v>
      </c>
      <c r="J161">
        <v>5170</v>
      </c>
      <c r="K161">
        <v>32</v>
      </c>
      <c r="L161">
        <v>40.479999999999997</v>
      </c>
      <c r="M161" t="s">
        <v>925</v>
      </c>
      <c r="N161" t="s">
        <v>926</v>
      </c>
      <c r="O161">
        <v>22.55</v>
      </c>
      <c r="S161">
        <v>20160</v>
      </c>
    </row>
    <row r="162" spans="1:19" x14ac:dyDescent="0.2">
      <c r="A162" t="s">
        <v>16</v>
      </c>
      <c r="B162" t="s">
        <v>8</v>
      </c>
      <c r="C162" t="s">
        <v>927</v>
      </c>
      <c r="D162">
        <v>2</v>
      </c>
      <c r="E162">
        <v>1</v>
      </c>
      <c r="F162">
        <v>1780272900000</v>
      </c>
      <c r="G162">
        <v>1780273261696</v>
      </c>
      <c r="H162">
        <v>361696</v>
      </c>
      <c r="I162">
        <v>296696</v>
      </c>
      <c r="J162">
        <v>8212</v>
      </c>
      <c r="K162">
        <v>23</v>
      </c>
      <c r="L162">
        <v>45.32</v>
      </c>
      <c r="M162" t="s">
        <v>925</v>
      </c>
      <c r="N162" t="s">
        <v>926</v>
      </c>
      <c r="O162">
        <v>34.79</v>
      </c>
      <c r="S162">
        <v>20161</v>
      </c>
    </row>
    <row r="163" spans="1:19" x14ac:dyDescent="0.2">
      <c r="A163" t="s">
        <v>16</v>
      </c>
      <c r="B163" t="s">
        <v>8</v>
      </c>
      <c r="C163" t="s">
        <v>927</v>
      </c>
      <c r="D163">
        <v>2</v>
      </c>
      <c r="E163">
        <v>1</v>
      </c>
      <c r="F163">
        <v>1780273800000</v>
      </c>
      <c r="G163">
        <v>1780274372953</v>
      </c>
      <c r="H163">
        <v>572953</v>
      </c>
      <c r="I163">
        <v>572953</v>
      </c>
      <c r="J163">
        <v>7842</v>
      </c>
      <c r="K163">
        <v>23</v>
      </c>
      <c r="L163">
        <v>42.16</v>
      </c>
      <c r="M163" t="s">
        <v>925</v>
      </c>
      <c r="N163" t="s">
        <v>926</v>
      </c>
      <c r="O163">
        <v>23.1</v>
      </c>
      <c r="S163">
        <v>20162</v>
      </c>
    </row>
    <row r="164" spans="1:19" x14ac:dyDescent="0.2">
      <c r="A164" t="s">
        <v>16</v>
      </c>
      <c r="B164" t="s">
        <v>8</v>
      </c>
      <c r="C164" t="s">
        <v>928</v>
      </c>
      <c r="D164">
        <v>2</v>
      </c>
      <c r="E164">
        <v>1</v>
      </c>
      <c r="F164">
        <v>1780274700000</v>
      </c>
      <c r="G164">
        <v>1780275385746</v>
      </c>
      <c r="H164">
        <v>685746</v>
      </c>
      <c r="I164">
        <v>685746</v>
      </c>
      <c r="J164">
        <v>4870</v>
      </c>
      <c r="K164">
        <v>35</v>
      </c>
      <c r="L164">
        <v>37.770000000000003</v>
      </c>
      <c r="M164" t="s">
        <v>925</v>
      </c>
      <c r="N164" t="s">
        <v>926</v>
      </c>
      <c r="O164">
        <v>17.989999999999998</v>
      </c>
      <c r="S164">
        <v>20163</v>
      </c>
    </row>
    <row r="165" spans="1:19" x14ac:dyDescent="0.2">
      <c r="A165" t="s">
        <v>16</v>
      </c>
      <c r="B165" t="s">
        <v>8</v>
      </c>
      <c r="C165" t="s">
        <v>927</v>
      </c>
      <c r="D165">
        <v>2</v>
      </c>
      <c r="E165">
        <v>2</v>
      </c>
      <c r="F165">
        <v>1780358400000</v>
      </c>
      <c r="G165">
        <v>1780359260017</v>
      </c>
      <c r="H165">
        <v>860017</v>
      </c>
      <c r="I165">
        <v>860017</v>
      </c>
      <c r="J165">
        <v>5218</v>
      </c>
      <c r="K165">
        <v>43</v>
      </c>
      <c r="L165">
        <v>43.55</v>
      </c>
      <c r="M165" t="s">
        <v>925</v>
      </c>
      <c r="N165" t="s">
        <v>926</v>
      </c>
      <c r="O165">
        <v>26.12</v>
      </c>
      <c r="S165">
        <v>20164</v>
      </c>
    </row>
    <row r="166" spans="1:19" x14ac:dyDescent="0.2">
      <c r="A166" t="s">
        <v>16</v>
      </c>
      <c r="B166" t="s">
        <v>8</v>
      </c>
      <c r="C166" t="s">
        <v>927</v>
      </c>
      <c r="D166">
        <v>2</v>
      </c>
      <c r="E166">
        <v>2</v>
      </c>
      <c r="F166">
        <v>1780359300000</v>
      </c>
      <c r="G166">
        <v>1780359977659</v>
      </c>
      <c r="H166">
        <v>677659</v>
      </c>
      <c r="I166">
        <v>612659</v>
      </c>
      <c r="J166">
        <v>7225</v>
      </c>
      <c r="K166">
        <v>25</v>
      </c>
      <c r="L166">
        <v>47.28</v>
      </c>
      <c r="M166" t="s">
        <v>925</v>
      </c>
      <c r="N166" t="s">
        <v>926</v>
      </c>
      <c r="O166">
        <v>34.020000000000003</v>
      </c>
      <c r="S166">
        <v>20165</v>
      </c>
    </row>
    <row r="167" spans="1:19" x14ac:dyDescent="0.2">
      <c r="A167" t="s">
        <v>16</v>
      </c>
      <c r="B167" t="s">
        <v>8</v>
      </c>
      <c r="C167" t="s">
        <v>927</v>
      </c>
      <c r="D167">
        <v>2</v>
      </c>
      <c r="E167">
        <v>2</v>
      </c>
      <c r="F167">
        <v>1780360200000</v>
      </c>
      <c r="G167">
        <v>1780360651587</v>
      </c>
      <c r="H167">
        <v>451587</v>
      </c>
      <c r="I167">
        <v>451587</v>
      </c>
      <c r="J167">
        <v>7641</v>
      </c>
      <c r="K167">
        <v>20</v>
      </c>
      <c r="L167">
        <v>42.34</v>
      </c>
      <c r="M167" t="s">
        <v>925</v>
      </c>
      <c r="N167" t="s">
        <v>926</v>
      </c>
      <c r="O167">
        <v>27.11</v>
      </c>
      <c r="S167">
        <v>20166</v>
      </c>
    </row>
    <row r="168" spans="1:19" x14ac:dyDescent="0.2">
      <c r="A168" t="s">
        <v>16</v>
      </c>
      <c r="B168" t="s">
        <v>8</v>
      </c>
      <c r="C168" t="s">
        <v>927</v>
      </c>
      <c r="D168">
        <v>2</v>
      </c>
      <c r="E168">
        <v>3</v>
      </c>
      <c r="F168">
        <v>1780444800000</v>
      </c>
      <c r="G168">
        <v>1780445275300</v>
      </c>
      <c r="H168">
        <v>475300</v>
      </c>
      <c r="I168">
        <v>475300</v>
      </c>
      <c r="J168">
        <v>8089</v>
      </c>
      <c r="K168">
        <v>27</v>
      </c>
      <c r="L168">
        <v>41.93</v>
      </c>
      <c r="M168" t="s">
        <v>925</v>
      </c>
      <c r="N168" t="s">
        <v>926</v>
      </c>
      <c r="O168">
        <v>24.36</v>
      </c>
      <c r="S168">
        <v>20167</v>
      </c>
    </row>
    <row r="169" spans="1:19" x14ac:dyDescent="0.2">
      <c r="A169" t="s">
        <v>16</v>
      </c>
      <c r="B169" t="s">
        <v>8</v>
      </c>
      <c r="C169" t="s">
        <v>927</v>
      </c>
      <c r="D169">
        <v>2</v>
      </c>
      <c r="E169">
        <v>3</v>
      </c>
      <c r="F169">
        <v>1780445700000</v>
      </c>
      <c r="G169">
        <v>1780446426183</v>
      </c>
      <c r="H169">
        <v>726183</v>
      </c>
      <c r="I169">
        <v>726183</v>
      </c>
      <c r="J169">
        <v>7512</v>
      </c>
      <c r="K169">
        <v>27</v>
      </c>
      <c r="L169">
        <v>44.86</v>
      </c>
      <c r="M169" t="s">
        <v>925</v>
      </c>
      <c r="N169" t="s">
        <v>926</v>
      </c>
      <c r="O169">
        <v>26.41</v>
      </c>
      <c r="S169">
        <v>20168</v>
      </c>
    </row>
    <row r="170" spans="1:19" x14ac:dyDescent="0.2">
      <c r="A170" t="s">
        <v>16</v>
      </c>
      <c r="B170" t="s">
        <v>8</v>
      </c>
      <c r="C170" t="s">
        <v>927</v>
      </c>
      <c r="D170">
        <v>2</v>
      </c>
      <c r="E170">
        <v>3</v>
      </c>
      <c r="F170">
        <v>1780446600000</v>
      </c>
      <c r="G170">
        <v>1780446970560</v>
      </c>
      <c r="H170">
        <v>370560</v>
      </c>
      <c r="I170">
        <v>370560</v>
      </c>
      <c r="J170">
        <v>5719</v>
      </c>
      <c r="K170">
        <v>25</v>
      </c>
      <c r="L170">
        <v>42.17</v>
      </c>
      <c r="M170" t="s">
        <v>925</v>
      </c>
      <c r="N170" t="s">
        <v>926</v>
      </c>
      <c r="O170">
        <v>33.89</v>
      </c>
      <c r="S170">
        <v>20169</v>
      </c>
    </row>
    <row r="171" spans="1:19" x14ac:dyDescent="0.2">
      <c r="A171" t="s">
        <v>16</v>
      </c>
      <c r="B171" t="s">
        <v>8</v>
      </c>
      <c r="C171" t="s">
        <v>924</v>
      </c>
      <c r="D171">
        <v>2</v>
      </c>
      <c r="E171">
        <v>3</v>
      </c>
      <c r="F171">
        <v>1780447500000</v>
      </c>
      <c r="G171">
        <v>1780448323159</v>
      </c>
      <c r="H171">
        <v>823159</v>
      </c>
      <c r="I171">
        <v>788159</v>
      </c>
      <c r="J171">
        <v>8232</v>
      </c>
      <c r="K171">
        <v>31</v>
      </c>
      <c r="L171">
        <v>48.24</v>
      </c>
      <c r="M171" t="s">
        <v>925</v>
      </c>
      <c r="N171" t="s">
        <v>926</v>
      </c>
      <c r="O171">
        <v>29.89</v>
      </c>
      <c r="S171">
        <v>20170</v>
      </c>
    </row>
    <row r="172" spans="1:19" x14ac:dyDescent="0.2">
      <c r="A172" t="s">
        <v>16</v>
      </c>
      <c r="B172" t="s">
        <v>8</v>
      </c>
      <c r="C172" t="s">
        <v>927</v>
      </c>
      <c r="D172">
        <v>2</v>
      </c>
      <c r="E172">
        <v>4</v>
      </c>
      <c r="F172">
        <v>1780531200000</v>
      </c>
      <c r="G172">
        <v>1780532009624</v>
      </c>
      <c r="H172">
        <v>809624</v>
      </c>
      <c r="I172">
        <v>759624</v>
      </c>
      <c r="J172">
        <v>5056</v>
      </c>
      <c r="K172">
        <v>38</v>
      </c>
      <c r="L172">
        <v>45.21</v>
      </c>
      <c r="M172" t="s">
        <v>925</v>
      </c>
      <c r="N172" t="s">
        <v>926</v>
      </c>
      <c r="O172">
        <v>31.7</v>
      </c>
      <c r="S172">
        <v>20171</v>
      </c>
    </row>
    <row r="173" spans="1:19" x14ac:dyDescent="0.2">
      <c r="A173" t="s">
        <v>16</v>
      </c>
      <c r="B173" t="s">
        <v>8</v>
      </c>
      <c r="C173" t="s">
        <v>927</v>
      </c>
      <c r="D173">
        <v>2</v>
      </c>
      <c r="E173">
        <v>4</v>
      </c>
      <c r="F173">
        <v>1780532100000</v>
      </c>
      <c r="G173">
        <v>1780532791587</v>
      </c>
      <c r="H173">
        <v>691587</v>
      </c>
      <c r="I173">
        <v>691587</v>
      </c>
      <c r="J173">
        <v>5374</v>
      </c>
      <c r="K173">
        <v>30</v>
      </c>
      <c r="L173">
        <v>39.6</v>
      </c>
      <c r="M173" t="s">
        <v>925</v>
      </c>
      <c r="N173" t="s">
        <v>926</v>
      </c>
      <c r="O173">
        <v>20.76</v>
      </c>
      <c r="S173">
        <v>20172</v>
      </c>
    </row>
    <row r="174" spans="1:19" x14ac:dyDescent="0.2">
      <c r="A174" t="s">
        <v>16</v>
      </c>
      <c r="B174" t="s">
        <v>8</v>
      </c>
      <c r="C174" t="s">
        <v>927</v>
      </c>
      <c r="D174">
        <v>2</v>
      </c>
      <c r="E174">
        <v>4</v>
      </c>
      <c r="F174">
        <v>1780533000000</v>
      </c>
      <c r="G174">
        <v>1780533601605</v>
      </c>
      <c r="H174">
        <v>601605</v>
      </c>
      <c r="I174">
        <v>521605</v>
      </c>
      <c r="J174">
        <v>8272</v>
      </c>
      <c r="K174">
        <v>26</v>
      </c>
      <c r="L174">
        <v>45.26</v>
      </c>
      <c r="M174" t="s">
        <v>925</v>
      </c>
      <c r="N174" t="s">
        <v>926</v>
      </c>
      <c r="O174">
        <v>28.45</v>
      </c>
      <c r="S174">
        <v>20173</v>
      </c>
    </row>
    <row r="175" spans="1:19" x14ac:dyDescent="0.2">
      <c r="A175" t="s">
        <v>16</v>
      </c>
      <c r="B175" t="s">
        <v>8</v>
      </c>
      <c r="C175" t="s">
        <v>927</v>
      </c>
      <c r="D175">
        <v>2</v>
      </c>
      <c r="E175">
        <v>5</v>
      </c>
      <c r="F175">
        <v>1780617600000</v>
      </c>
      <c r="G175">
        <v>1780618351112</v>
      </c>
      <c r="H175">
        <v>751112</v>
      </c>
      <c r="I175">
        <v>701112</v>
      </c>
      <c r="J175">
        <v>8107</v>
      </c>
      <c r="K175">
        <v>29</v>
      </c>
      <c r="L175">
        <v>48.17</v>
      </c>
      <c r="M175" t="s">
        <v>925</v>
      </c>
      <c r="N175" t="s">
        <v>926</v>
      </c>
      <c r="O175">
        <v>31.88</v>
      </c>
      <c r="S175">
        <v>20174</v>
      </c>
    </row>
    <row r="176" spans="1:19" x14ac:dyDescent="0.2">
      <c r="A176" t="s">
        <v>16</v>
      </c>
      <c r="B176" t="s">
        <v>8</v>
      </c>
      <c r="C176" t="s">
        <v>927</v>
      </c>
      <c r="D176">
        <v>2</v>
      </c>
      <c r="E176">
        <v>5</v>
      </c>
      <c r="F176">
        <v>1780618500000</v>
      </c>
      <c r="G176">
        <v>1780618912251</v>
      </c>
      <c r="H176">
        <v>412251</v>
      </c>
      <c r="I176">
        <v>412251</v>
      </c>
      <c r="J176">
        <v>6762</v>
      </c>
      <c r="K176">
        <v>25</v>
      </c>
      <c r="L176">
        <v>40.479999999999997</v>
      </c>
      <c r="M176" t="s">
        <v>925</v>
      </c>
      <c r="N176" t="s">
        <v>926</v>
      </c>
      <c r="O176">
        <v>26.13</v>
      </c>
      <c r="S176">
        <v>20175</v>
      </c>
    </row>
    <row r="177" spans="1:19" x14ac:dyDescent="0.2">
      <c r="A177" t="s">
        <v>16</v>
      </c>
      <c r="B177" t="s">
        <v>8</v>
      </c>
      <c r="C177" t="s">
        <v>927</v>
      </c>
      <c r="D177">
        <v>2</v>
      </c>
      <c r="E177">
        <v>5</v>
      </c>
      <c r="F177">
        <v>1780619400000</v>
      </c>
      <c r="G177">
        <v>1780620078278</v>
      </c>
      <c r="H177">
        <v>678278</v>
      </c>
      <c r="I177">
        <v>678278</v>
      </c>
      <c r="J177">
        <v>4982</v>
      </c>
      <c r="K177">
        <v>30</v>
      </c>
      <c r="L177">
        <v>43.82</v>
      </c>
      <c r="M177" t="s">
        <v>925</v>
      </c>
      <c r="N177" t="s">
        <v>926</v>
      </c>
      <c r="O177">
        <v>31.96</v>
      </c>
      <c r="S177">
        <v>20176</v>
      </c>
    </row>
    <row r="178" spans="1:19" x14ac:dyDescent="0.2">
      <c r="A178" t="s">
        <v>16</v>
      </c>
      <c r="B178" t="s">
        <v>8</v>
      </c>
      <c r="C178" t="s">
        <v>927</v>
      </c>
      <c r="D178">
        <v>2</v>
      </c>
      <c r="E178">
        <v>5</v>
      </c>
      <c r="F178">
        <v>1780620300000</v>
      </c>
      <c r="G178">
        <v>1780620947152</v>
      </c>
      <c r="H178">
        <v>647152</v>
      </c>
      <c r="I178">
        <v>647152</v>
      </c>
      <c r="J178">
        <v>7484</v>
      </c>
      <c r="K178">
        <v>26</v>
      </c>
      <c r="L178">
        <v>42.02</v>
      </c>
      <c r="M178" t="s">
        <v>925</v>
      </c>
      <c r="N178" t="s">
        <v>926</v>
      </c>
      <c r="O178">
        <v>21.88</v>
      </c>
      <c r="S178">
        <v>20177</v>
      </c>
    </row>
    <row r="179" spans="1:19" x14ac:dyDescent="0.2">
      <c r="A179" t="s">
        <v>16</v>
      </c>
      <c r="B179" t="s">
        <v>8</v>
      </c>
      <c r="C179" t="s">
        <v>927</v>
      </c>
      <c r="D179">
        <v>2</v>
      </c>
      <c r="E179">
        <v>6</v>
      </c>
      <c r="F179">
        <v>1780704000000</v>
      </c>
      <c r="G179">
        <v>1780704546119</v>
      </c>
      <c r="H179">
        <v>546119</v>
      </c>
      <c r="I179">
        <v>546119</v>
      </c>
      <c r="J179">
        <v>5117</v>
      </c>
      <c r="K179">
        <v>26</v>
      </c>
      <c r="L179">
        <v>39.159999999999997</v>
      </c>
      <c r="M179" t="s">
        <v>925</v>
      </c>
      <c r="N179" t="s">
        <v>926</v>
      </c>
      <c r="O179">
        <v>24.08</v>
      </c>
      <c r="S179">
        <v>20178</v>
      </c>
    </row>
    <row r="180" spans="1:19" x14ac:dyDescent="0.2">
      <c r="A180" t="s">
        <v>16</v>
      </c>
      <c r="B180" t="s">
        <v>8</v>
      </c>
      <c r="C180" t="s">
        <v>927</v>
      </c>
      <c r="D180">
        <v>2</v>
      </c>
      <c r="E180">
        <v>6</v>
      </c>
      <c r="F180">
        <v>1780704900000</v>
      </c>
      <c r="G180">
        <v>1780705723346</v>
      </c>
      <c r="H180">
        <v>823346</v>
      </c>
      <c r="I180">
        <v>758346</v>
      </c>
      <c r="J180">
        <v>7694</v>
      </c>
      <c r="K180">
        <v>32</v>
      </c>
      <c r="L180">
        <v>45.43</v>
      </c>
      <c r="M180" t="s">
        <v>925</v>
      </c>
      <c r="N180" t="s">
        <v>926</v>
      </c>
      <c r="O180">
        <v>24.81</v>
      </c>
      <c r="S180">
        <v>20179</v>
      </c>
    </row>
    <row r="181" spans="1:19" x14ac:dyDescent="0.2">
      <c r="A181" t="s">
        <v>16</v>
      </c>
      <c r="B181" t="s">
        <v>8</v>
      </c>
      <c r="C181" t="s">
        <v>927</v>
      </c>
      <c r="D181">
        <v>2</v>
      </c>
      <c r="E181">
        <v>6</v>
      </c>
      <c r="F181">
        <v>1780705800000</v>
      </c>
      <c r="G181">
        <v>1780706369108</v>
      </c>
      <c r="H181">
        <v>569108</v>
      </c>
      <c r="I181">
        <v>489108</v>
      </c>
      <c r="J181">
        <v>7487</v>
      </c>
      <c r="K181">
        <v>24</v>
      </c>
      <c r="L181">
        <v>46.13</v>
      </c>
      <c r="M181" t="s">
        <v>925</v>
      </c>
      <c r="N181" t="s">
        <v>926</v>
      </c>
      <c r="O181">
        <v>33.380000000000003</v>
      </c>
      <c r="S181">
        <v>20180</v>
      </c>
    </row>
    <row r="182" spans="1:19" x14ac:dyDescent="0.2">
      <c r="A182" t="s">
        <v>16</v>
      </c>
      <c r="B182" t="s">
        <v>8</v>
      </c>
      <c r="C182" t="s">
        <v>924</v>
      </c>
      <c r="D182">
        <v>2</v>
      </c>
      <c r="E182">
        <v>6</v>
      </c>
      <c r="F182">
        <v>1780706700000</v>
      </c>
      <c r="G182">
        <v>1780707126159</v>
      </c>
      <c r="H182">
        <v>426159</v>
      </c>
      <c r="I182">
        <v>426159</v>
      </c>
      <c r="J182">
        <v>8196</v>
      </c>
      <c r="K182">
        <v>16</v>
      </c>
      <c r="L182">
        <v>43.15</v>
      </c>
      <c r="M182" t="s">
        <v>925</v>
      </c>
      <c r="N182" t="s">
        <v>926</v>
      </c>
      <c r="O182">
        <v>28.15</v>
      </c>
      <c r="S182">
        <v>20181</v>
      </c>
    </row>
    <row r="183" spans="1:19" x14ac:dyDescent="0.2">
      <c r="A183" t="s">
        <v>16</v>
      </c>
      <c r="B183" t="s">
        <v>8</v>
      </c>
      <c r="C183" t="s">
        <v>927</v>
      </c>
      <c r="D183">
        <v>2</v>
      </c>
      <c r="E183">
        <v>6</v>
      </c>
      <c r="F183">
        <v>1780707600000</v>
      </c>
      <c r="G183">
        <v>1780708224487</v>
      </c>
      <c r="H183">
        <v>624487</v>
      </c>
      <c r="I183">
        <v>624487</v>
      </c>
      <c r="J183">
        <v>6088</v>
      </c>
      <c r="K183">
        <v>25</v>
      </c>
      <c r="L183">
        <v>41.85</v>
      </c>
      <c r="M183" t="s">
        <v>925</v>
      </c>
      <c r="N183" t="s">
        <v>926</v>
      </c>
      <c r="O183">
        <v>25.78</v>
      </c>
      <c r="S183">
        <v>20182</v>
      </c>
    </row>
    <row r="184" spans="1:19" x14ac:dyDescent="0.2">
      <c r="A184" t="s">
        <v>16</v>
      </c>
      <c r="B184" t="s">
        <v>8</v>
      </c>
      <c r="C184" t="s">
        <v>927</v>
      </c>
      <c r="D184">
        <v>2</v>
      </c>
      <c r="E184">
        <v>7</v>
      </c>
      <c r="F184">
        <v>1780790400000</v>
      </c>
      <c r="G184">
        <v>1780791293324</v>
      </c>
      <c r="H184">
        <v>893324</v>
      </c>
      <c r="I184">
        <v>893324</v>
      </c>
      <c r="J184">
        <v>7992</v>
      </c>
      <c r="K184">
        <v>42</v>
      </c>
      <c r="L184">
        <v>39.11</v>
      </c>
      <c r="M184" t="s">
        <v>925</v>
      </c>
      <c r="N184" t="s">
        <v>929</v>
      </c>
      <c r="S184">
        <v>20183</v>
      </c>
    </row>
    <row r="185" spans="1:19" x14ac:dyDescent="0.2">
      <c r="A185" t="s">
        <v>16</v>
      </c>
      <c r="B185" t="s">
        <v>8</v>
      </c>
      <c r="C185" t="s">
        <v>927</v>
      </c>
      <c r="D185">
        <v>2</v>
      </c>
      <c r="E185">
        <v>7</v>
      </c>
      <c r="F185">
        <v>1780791300000</v>
      </c>
      <c r="G185">
        <v>1780791926038</v>
      </c>
      <c r="H185">
        <v>626038</v>
      </c>
      <c r="I185">
        <v>561038</v>
      </c>
      <c r="J185">
        <v>8274</v>
      </c>
      <c r="K185">
        <v>29</v>
      </c>
      <c r="L185">
        <v>45.97</v>
      </c>
      <c r="M185" t="s">
        <v>925</v>
      </c>
      <c r="N185" t="s">
        <v>926</v>
      </c>
      <c r="O185">
        <v>29.46</v>
      </c>
      <c r="S185">
        <v>20184</v>
      </c>
    </row>
    <row r="186" spans="1:19" x14ac:dyDescent="0.2">
      <c r="A186" t="s">
        <v>16</v>
      </c>
      <c r="B186" t="s">
        <v>8</v>
      </c>
      <c r="C186" t="s">
        <v>927</v>
      </c>
      <c r="D186">
        <v>2</v>
      </c>
      <c r="E186">
        <v>7</v>
      </c>
      <c r="F186">
        <v>1780792200000</v>
      </c>
      <c r="G186">
        <v>1780792999100</v>
      </c>
      <c r="H186">
        <v>799100</v>
      </c>
      <c r="I186">
        <v>799100</v>
      </c>
      <c r="J186">
        <v>5235</v>
      </c>
      <c r="K186">
        <v>39</v>
      </c>
      <c r="L186">
        <v>43.58</v>
      </c>
      <c r="M186" t="s">
        <v>925</v>
      </c>
      <c r="N186" t="s">
        <v>926</v>
      </c>
      <c r="O186">
        <v>27.69</v>
      </c>
      <c r="S186">
        <v>20185</v>
      </c>
    </row>
    <row r="187" spans="1:19" x14ac:dyDescent="0.2">
      <c r="A187" t="s">
        <v>16</v>
      </c>
      <c r="B187" t="s">
        <v>8</v>
      </c>
      <c r="C187" t="s">
        <v>928</v>
      </c>
      <c r="D187">
        <v>2</v>
      </c>
      <c r="E187">
        <v>7</v>
      </c>
      <c r="F187">
        <v>1780793100000</v>
      </c>
      <c r="G187">
        <v>1780793680388</v>
      </c>
      <c r="H187">
        <v>580388</v>
      </c>
      <c r="I187">
        <v>580388</v>
      </c>
      <c r="J187">
        <v>8066</v>
      </c>
      <c r="K187">
        <v>26</v>
      </c>
      <c r="L187">
        <v>44.02</v>
      </c>
      <c r="M187" t="s">
        <v>925</v>
      </c>
      <c r="N187" t="s">
        <v>926</v>
      </c>
      <c r="O187">
        <v>26.64</v>
      </c>
      <c r="S187">
        <v>20186</v>
      </c>
    </row>
    <row r="188" spans="1:19" x14ac:dyDescent="0.2">
      <c r="A188" t="s">
        <v>16</v>
      </c>
      <c r="B188" t="s">
        <v>8</v>
      </c>
      <c r="C188" t="s">
        <v>927</v>
      </c>
      <c r="D188">
        <v>2</v>
      </c>
      <c r="E188">
        <v>7</v>
      </c>
      <c r="F188">
        <v>1780794000000</v>
      </c>
      <c r="G188">
        <v>1780795010287</v>
      </c>
      <c r="H188">
        <v>1010287</v>
      </c>
      <c r="I188">
        <v>960287</v>
      </c>
      <c r="J188">
        <v>6408</v>
      </c>
      <c r="K188">
        <v>42</v>
      </c>
      <c r="L188">
        <v>48.54</v>
      </c>
      <c r="M188" t="s">
        <v>925</v>
      </c>
      <c r="N188" t="s">
        <v>926</v>
      </c>
      <c r="O188">
        <v>30.75</v>
      </c>
      <c r="S188">
        <v>20187</v>
      </c>
    </row>
    <row r="189" spans="1:19" x14ac:dyDescent="0.2">
      <c r="A189" t="s">
        <v>16</v>
      </c>
      <c r="B189" t="s">
        <v>8</v>
      </c>
      <c r="C189" t="s">
        <v>927</v>
      </c>
      <c r="D189">
        <v>2</v>
      </c>
      <c r="E189">
        <v>7</v>
      </c>
      <c r="F189">
        <v>1780794900000</v>
      </c>
      <c r="G189">
        <v>1780795816182</v>
      </c>
      <c r="H189">
        <v>916182</v>
      </c>
      <c r="I189">
        <v>851182</v>
      </c>
      <c r="J189">
        <v>6685</v>
      </c>
      <c r="K189">
        <v>41</v>
      </c>
      <c r="L189">
        <v>45.47</v>
      </c>
      <c r="M189" t="s">
        <v>925</v>
      </c>
      <c r="N189" t="s">
        <v>926</v>
      </c>
      <c r="O189">
        <v>25.24</v>
      </c>
      <c r="S189">
        <v>20188</v>
      </c>
    </row>
    <row r="190" spans="1:19" x14ac:dyDescent="0.2">
      <c r="A190" t="s">
        <v>19</v>
      </c>
      <c r="B190" t="s">
        <v>13</v>
      </c>
      <c r="C190" t="s">
        <v>924</v>
      </c>
      <c r="D190">
        <v>1</v>
      </c>
      <c r="E190">
        <v>1</v>
      </c>
      <c r="F190">
        <v>1779667200000</v>
      </c>
      <c r="G190">
        <v>1779667856880</v>
      </c>
      <c r="H190">
        <v>656880</v>
      </c>
      <c r="I190">
        <v>656880</v>
      </c>
      <c r="J190">
        <v>6657</v>
      </c>
      <c r="K190">
        <v>32</v>
      </c>
      <c r="L190">
        <v>46.52</v>
      </c>
      <c r="M190" t="s">
        <v>925</v>
      </c>
      <c r="N190" t="s">
        <v>926</v>
      </c>
      <c r="O190">
        <v>34.299999999999997</v>
      </c>
      <c r="S190">
        <v>20189</v>
      </c>
    </row>
    <row r="191" spans="1:19" x14ac:dyDescent="0.2">
      <c r="A191" t="s">
        <v>19</v>
      </c>
      <c r="B191" t="s">
        <v>13</v>
      </c>
      <c r="C191" t="s">
        <v>924</v>
      </c>
      <c r="D191">
        <v>1</v>
      </c>
      <c r="E191">
        <v>1</v>
      </c>
      <c r="F191">
        <v>1779668100000</v>
      </c>
      <c r="G191">
        <v>1779669047059</v>
      </c>
      <c r="H191">
        <v>947059</v>
      </c>
      <c r="I191">
        <v>947059</v>
      </c>
      <c r="J191">
        <v>5301</v>
      </c>
      <c r="K191">
        <v>46</v>
      </c>
      <c r="L191">
        <v>44.47</v>
      </c>
      <c r="M191" t="s">
        <v>925</v>
      </c>
      <c r="N191" t="s">
        <v>926</v>
      </c>
      <c r="O191">
        <v>25.86</v>
      </c>
      <c r="S191">
        <v>20190</v>
      </c>
    </row>
    <row r="192" spans="1:19" x14ac:dyDescent="0.2">
      <c r="A192" t="s">
        <v>19</v>
      </c>
      <c r="B192" t="s">
        <v>13</v>
      </c>
      <c r="C192" t="s">
        <v>924</v>
      </c>
      <c r="D192">
        <v>1</v>
      </c>
      <c r="E192">
        <v>1</v>
      </c>
      <c r="F192">
        <v>1779669000000</v>
      </c>
      <c r="G192">
        <v>1779669543353</v>
      </c>
      <c r="H192">
        <v>543353</v>
      </c>
      <c r="I192">
        <v>543353</v>
      </c>
      <c r="J192">
        <v>6280</v>
      </c>
      <c r="K192">
        <v>24</v>
      </c>
      <c r="L192">
        <v>43.88</v>
      </c>
      <c r="M192" t="s">
        <v>925</v>
      </c>
      <c r="N192" t="s">
        <v>926</v>
      </c>
      <c r="O192">
        <v>32.020000000000003</v>
      </c>
      <c r="S192">
        <v>20191</v>
      </c>
    </row>
    <row r="193" spans="1:19" x14ac:dyDescent="0.2">
      <c r="A193" t="s">
        <v>19</v>
      </c>
      <c r="B193" t="s">
        <v>13</v>
      </c>
      <c r="C193" t="s">
        <v>927</v>
      </c>
      <c r="D193">
        <v>1</v>
      </c>
      <c r="E193">
        <v>1</v>
      </c>
      <c r="F193">
        <v>1779669900000</v>
      </c>
      <c r="G193">
        <v>1779670459487</v>
      </c>
      <c r="H193">
        <v>559487</v>
      </c>
      <c r="I193">
        <v>559487</v>
      </c>
      <c r="J193">
        <v>7767</v>
      </c>
      <c r="K193">
        <v>22</v>
      </c>
      <c r="L193">
        <v>48.14</v>
      </c>
      <c r="M193" t="s">
        <v>925</v>
      </c>
      <c r="N193" t="s">
        <v>926</v>
      </c>
      <c r="O193">
        <v>37.54</v>
      </c>
      <c r="S193">
        <v>20192</v>
      </c>
    </row>
    <row r="194" spans="1:19" x14ac:dyDescent="0.2">
      <c r="A194" t="s">
        <v>19</v>
      </c>
      <c r="B194" t="s">
        <v>13</v>
      </c>
      <c r="C194" t="s">
        <v>924</v>
      </c>
      <c r="D194">
        <v>1</v>
      </c>
      <c r="E194">
        <v>1</v>
      </c>
      <c r="F194">
        <v>1779670800000</v>
      </c>
      <c r="G194">
        <v>1779671637582</v>
      </c>
      <c r="H194">
        <v>837582</v>
      </c>
      <c r="I194">
        <v>837582</v>
      </c>
      <c r="J194">
        <v>6238</v>
      </c>
      <c r="K194">
        <v>37</v>
      </c>
      <c r="L194">
        <v>36.6</v>
      </c>
      <c r="M194" t="s">
        <v>925</v>
      </c>
      <c r="N194" t="s">
        <v>929</v>
      </c>
      <c r="S194">
        <v>20193</v>
      </c>
    </row>
    <row r="195" spans="1:19" x14ac:dyDescent="0.2">
      <c r="A195" t="s">
        <v>19</v>
      </c>
      <c r="B195" t="s">
        <v>13</v>
      </c>
      <c r="C195" t="s">
        <v>924</v>
      </c>
      <c r="D195">
        <v>1</v>
      </c>
      <c r="E195">
        <v>1</v>
      </c>
      <c r="F195">
        <v>1779671700000</v>
      </c>
      <c r="G195">
        <v>1779672223548</v>
      </c>
      <c r="H195">
        <v>523548</v>
      </c>
      <c r="I195">
        <v>523548</v>
      </c>
      <c r="J195">
        <v>7797</v>
      </c>
      <c r="K195">
        <v>28</v>
      </c>
      <c r="L195">
        <v>48.52</v>
      </c>
      <c r="M195" t="s">
        <v>925</v>
      </c>
      <c r="N195" t="s">
        <v>926</v>
      </c>
      <c r="O195">
        <v>39.270000000000003</v>
      </c>
      <c r="S195">
        <v>20194</v>
      </c>
    </row>
    <row r="196" spans="1:19" x14ac:dyDescent="0.2">
      <c r="A196" t="s">
        <v>19</v>
      </c>
      <c r="B196" t="s">
        <v>13</v>
      </c>
      <c r="C196" t="s">
        <v>924</v>
      </c>
      <c r="D196">
        <v>1</v>
      </c>
      <c r="E196">
        <v>1</v>
      </c>
      <c r="F196">
        <v>1779672600000</v>
      </c>
      <c r="G196">
        <v>1779673254998</v>
      </c>
      <c r="H196">
        <v>654998</v>
      </c>
      <c r="I196">
        <v>654998</v>
      </c>
      <c r="J196">
        <v>6014</v>
      </c>
      <c r="K196">
        <v>28</v>
      </c>
      <c r="L196">
        <v>34.18</v>
      </c>
      <c r="M196" t="s">
        <v>925</v>
      </c>
      <c r="N196" t="s">
        <v>929</v>
      </c>
      <c r="S196">
        <v>20195</v>
      </c>
    </row>
    <row r="197" spans="1:19" x14ac:dyDescent="0.2">
      <c r="A197" t="s">
        <v>19</v>
      </c>
      <c r="B197" t="s">
        <v>13</v>
      </c>
      <c r="C197" t="s">
        <v>924</v>
      </c>
      <c r="D197">
        <v>1</v>
      </c>
      <c r="E197">
        <v>2</v>
      </c>
      <c r="F197">
        <v>1779753600000</v>
      </c>
      <c r="G197">
        <v>1779754562810</v>
      </c>
      <c r="H197">
        <v>962810</v>
      </c>
      <c r="I197">
        <v>962810</v>
      </c>
      <c r="J197">
        <v>7321</v>
      </c>
      <c r="K197">
        <v>37</v>
      </c>
      <c r="L197">
        <v>47.93</v>
      </c>
      <c r="M197" t="s">
        <v>925</v>
      </c>
      <c r="N197" t="s">
        <v>926</v>
      </c>
      <c r="O197">
        <v>28.1</v>
      </c>
      <c r="S197">
        <v>20196</v>
      </c>
    </row>
    <row r="198" spans="1:19" x14ac:dyDescent="0.2">
      <c r="A198" t="s">
        <v>19</v>
      </c>
      <c r="B198" t="s">
        <v>13</v>
      </c>
      <c r="C198" t="s">
        <v>924</v>
      </c>
      <c r="D198">
        <v>1</v>
      </c>
      <c r="E198">
        <v>2</v>
      </c>
      <c r="F198">
        <v>1779754500000</v>
      </c>
      <c r="G198">
        <v>1779755341465</v>
      </c>
      <c r="H198">
        <v>841465</v>
      </c>
      <c r="I198">
        <v>841465</v>
      </c>
      <c r="J198">
        <v>8743</v>
      </c>
      <c r="K198">
        <v>32</v>
      </c>
      <c r="L198">
        <v>48.84</v>
      </c>
      <c r="M198" t="s">
        <v>925</v>
      </c>
      <c r="N198" t="s">
        <v>926</v>
      </c>
      <c r="O198">
        <v>29.46</v>
      </c>
      <c r="S198">
        <v>20197</v>
      </c>
    </row>
    <row r="199" spans="1:19" x14ac:dyDescent="0.2">
      <c r="A199" t="s">
        <v>19</v>
      </c>
      <c r="B199" t="s">
        <v>13</v>
      </c>
      <c r="C199" t="s">
        <v>924</v>
      </c>
      <c r="D199">
        <v>1</v>
      </c>
      <c r="E199">
        <v>2</v>
      </c>
      <c r="F199">
        <v>1779755400000</v>
      </c>
      <c r="G199">
        <v>1779756041413</v>
      </c>
      <c r="H199">
        <v>641413</v>
      </c>
      <c r="I199">
        <v>641413</v>
      </c>
      <c r="J199">
        <v>6353</v>
      </c>
      <c r="K199">
        <v>32</v>
      </c>
      <c r="L199">
        <v>44.29</v>
      </c>
      <c r="M199" t="s">
        <v>925</v>
      </c>
      <c r="N199" t="s">
        <v>926</v>
      </c>
      <c r="O199">
        <v>30.31</v>
      </c>
      <c r="S199">
        <v>20198</v>
      </c>
    </row>
    <row r="200" spans="1:19" x14ac:dyDescent="0.2">
      <c r="A200" t="s">
        <v>19</v>
      </c>
      <c r="B200" t="s">
        <v>13</v>
      </c>
      <c r="C200" t="s">
        <v>924</v>
      </c>
      <c r="D200">
        <v>1</v>
      </c>
      <c r="E200">
        <v>2</v>
      </c>
      <c r="F200">
        <v>1779756300000</v>
      </c>
      <c r="G200">
        <v>1779757201991</v>
      </c>
      <c r="H200">
        <v>901991</v>
      </c>
      <c r="I200">
        <v>901991</v>
      </c>
      <c r="J200">
        <v>6145</v>
      </c>
      <c r="K200">
        <v>44</v>
      </c>
      <c r="L200">
        <v>50.64</v>
      </c>
      <c r="M200" t="s">
        <v>925</v>
      </c>
      <c r="N200" t="s">
        <v>926</v>
      </c>
      <c r="O200">
        <v>39.07</v>
      </c>
      <c r="S200">
        <v>20199</v>
      </c>
    </row>
    <row r="201" spans="1:19" x14ac:dyDescent="0.2">
      <c r="A201" t="s">
        <v>19</v>
      </c>
      <c r="B201" t="s">
        <v>13</v>
      </c>
      <c r="C201" t="s">
        <v>924</v>
      </c>
      <c r="D201">
        <v>1</v>
      </c>
      <c r="E201">
        <v>2</v>
      </c>
      <c r="F201">
        <v>1779757200000</v>
      </c>
      <c r="G201">
        <v>1779758126651</v>
      </c>
      <c r="H201">
        <v>926651</v>
      </c>
      <c r="I201">
        <v>926651</v>
      </c>
      <c r="J201">
        <v>6771</v>
      </c>
      <c r="K201">
        <v>36</v>
      </c>
      <c r="L201">
        <v>38.229999999999997</v>
      </c>
      <c r="M201" t="s">
        <v>925</v>
      </c>
      <c r="N201" t="s">
        <v>929</v>
      </c>
      <c r="S201">
        <v>20200</v>
      </c>
    </row>
    <row r="202" spans="1:19" x14ac:dyDescent="0.2">
      <c r="A202" t="s">
        <v>19</v>
      </c>
      <c r="B202" t="s">
        <v>13</v>
      </c>
      <c r="C202" t="s">
        <v>924</v>
      </c>
      <c r="D202">
        <v>1</v>
      </c>
      <c r="E202">
        <v>2</v>
      </c>
      <c r="F202">
        <v>1779758100000</v>
      </c>
      <c r="G202">
        <v>1779759085519</v>
      </c>
      <c r="H202">
        <v>985519</v>
      </c>
      <c r="I202">
        <v>985519</v>
      </c>
      <c r="J202">
        <v>6487</v>
      </c>
      <c r="K202">
        <v>38</v>
      </c>
      <c r="L202">
        <v>45.62</v>
      </c>
      <c r="M202" t="s">
        <v>925</v>
      </c>
      <c r="N202" t="s">
        <v>926</v>
      </c>
      <c r="O202">
        <v>24.38</v>
      </c>
      <c r="S202">
        <v>20201</v>
      </c>
    </row>
    <row r="203" spans="1:19" x14ac:dyDescent="0.2">
      <c r="A203" t="s">
        <v>19</v>
      </c>
      <c r="B203" t="s">
        <v>13</v>
      </c>
      <c r="C203" t="s">
        <v>924</v>
      </c>
      <c r="D203">
        <v>1</v>
      </c>
      <c r="E203">
        <v>3</v>
      </c>
      <c r="F203">
        <v>1779840000000</v>
      </c>
      <c r="G203">
        <v>1779840920250</v>
      </c>
      <c r="H203">
        <v>920250</v>
      </c>
      <c r="I203">
        <v>920250</v>
      </c>
      <c r="J203">
        <v>6955</v>
      </c>
      <c r="K203">
        <v>38</v>
      </c>
      <c r="L203">
        <v>50.45</v>
      </c>
      <c r="M203" t="s">
        <v>925</v>
      </c>
      <c r="N203" t="s">
        <v>926</v>
      </c>
      <c r="O203">
        <v>36.01</v>
      </c>
      <c r="S203">
        <v>20202</v>
      </c>
    </row>
    <row r="204" spans="1:19" x14ac:dyDescent="0.2">
      <c r="A204" t="s">
        <v>19</v>
      </c>
      <c r="B204" t="s">
        <v>13</v>
      </c>
      <c r="C204" t="s">
        <v>924</v>
      </c>
      <c r="D204">
        <v>1</v>
      </c>
      <c r="E204">
        <v>3</v>
      </c>
      <c r="F204">
        <v>1779840900000</v>
      </c>
      <c r="G204">
        <v>1779841504374</v>
      </c>
      <c r="H204">
        <v>604374</v>
      </c>
      <c r="I204">
        <v>604374</v>
      </c>
      <c r="J204">
        <v>7966</v>
      </c>
      <c r="K204">
        <v>26</v>
      </c>
      <c r="L204">
        <v>43</v>
      </c>
      <c r="M204" t="s">
        <v>925</v>
      </c>
      <c r="N204" t="s">
        <v>926</v>
      </c>
      <c r="O204">
        <v>23.94</v>
      </c>
      <c r="S204">
        <v>20203</v>
      </c>
    </row>
    <row r="205" spans="1:19" x14ac:dyDescent="0.2">
      <c r="A205" t="s">
        <v>19</v>
      </c>
      <c r="B205" t="s">
        <v>13</v>
      </c>
      <c r="C205" t="s">
        <v>924</v>
      </c>
      <c r="D205">
        <v>1</v>
      </c>
      <c r="E205">
        <v>3</v>
      </c>
      <c r="F205">
        <v>1779841800000</v>
      </c>
      <c r="G205">
        <v>1779842492371</v>
      </c>
      <c r="H205">
        <v>692371</v>
      </c>
      <c r="I205">
        <v>692371</v>
      </c>
      <c r="J205">
        <v>8788</v>
      </c>
      <c r="K205">
        <v>37</v>
      </c>
      <c r="L205">
        <v>48.75</v>
      </c>
      <c r="M205" t="s">
        <v>925</v>
      </c>
      <c r="N205" t="s">
        <v>926</v>
      </c>
      <c r="O205">
        <v>32.9</v>
      </c>
      <c r="S205">
        <v>20204</v>
      </c>
    </row>
    <row r="206" spans="1:19" x14ac:dyDescent="0.2">
      <c r="A206" t="s">
        <v>19</v>
      </c>
      <c r="B206" t="s">
        <v>13</v>
      </c>
      <c r="C206" t="s">
        <v>928</v>
      </c>
      <c r="D206">
        <v>1</v>
      </c>
      <c r="E206">
        <v>3</v>
      </c>
      <c r="F206">
        <v>1779842700000</v>
      </c>
      <c r="G206">
        <v>1779843413136</v>
      </c>
      <c r="H206">
        <v>713136</v>
      </c>
      <c r="I206">
        <v>713136</v>
      </c>
      <c r="J206">
        <v>7089</v>
      </c>
      <c r="K206">
        <v>30</v>
      </c>
      <c r="L206">
        <v>46.72</v>
      </c>
      <c r="M206" t="s">
        <v>925</v>
      </c>
      <c r="N206" t="s">
        <v>926</v>
      </c>
      <c r="O206">
        <v>32.19</v>
      </c>
      <c r="S206">
        <v>20205</v>
      </c>
    </row>
    <row r="207" spans="1:19" x14ac:dyDescent="0.2">
      <c r="A207" t="s">
        <v>19</v>
      </c>
      <c r="B207" t="s">
        <v>13</v>
      </c>
      <c r="C207" t="s">
        <v>924</v>
      </c>
      <c r="D207">
        <v>1</v>
      </c>
      <c r="E207">
        <v>3</v>
      </c>
      <c r="F207">
        <v>1779843600000</v>
      </c>
      <c r="G207">
        <v>1779844477542</v>
      </c>
      <c r="H207">
        <v>877542</v>
      </c>
      <c r="I207">
        <v>877542</v>
      </c>
      <c r="J207">
        <v>5989</v>
      </c>
      <c r="K207">
        <v>43</v>
      </c>
      <c r="L207">
        <v>36.82</v>
      </c>
      <c r="M207" t="s">
        <v>925</v>
      </c>
      <c r="N207" t="s">
        <v>929</v>
      </c>
      <c r="S207">
        <v>20206</v>
      </c>
    </row>
    <row r="208" spans="1:19" x14ac:dyDescent="0.2">
      <c r="A208" t="s">
        <v>19</v>
      </c>
      <c r="B208" t="s">
        <v>13</v>
      </c>
      <c r="C208" t="s">
        <v>924</v>
      </c>
      <c r="D208">
        <v>1</v>
      </c>
      <c r="E208">
        <v>3</v>
      </c>
      <c r="F208">
        <v>1779844500000</v>
      </c>
      <c r="G208">
        <v>1779845381293</v>
      </c>
      <c r="H208">
        <v>881293</v>
      </c>
      <c r="I208">
        <v>881293</v>
      </c>
      <c r="J208">
        <v>8158</v>
      </c>
      <c r="K208">
        <v>42</v>
      </c>
      <c r="L208">
        <v>47.9</v>
      </c>
      <c r="M208" t="s">
        <v>925</v>
      </c>
      <c r="N208" t="s">
        <v>926</v>
      </c>
      <c r="O208">
        <v>27.84</v>
      </c>
      <c r="S208">
        <v>20207</v>
      </c>
    </row>
    <row r="209" spans="1:19" x14ac:dyDescent="0.2">
      <c r="A209" t="s">
        <v>19</v>
      </c>
      <c r="B209" t="s">
        <v>13</v>
      </c>
      <c r="C209" t="s">
        <v>924</v>
      </c>
      <c r="D209">
        <v>1</v>
      </c>
      <c r="E209">
        <v>3</v>
      </c>
      <c r="F209">
        <v>1779845400000</v>
      </c>
      <c r="G209">
        <v>1779846391531</v>
      </c>
      <c r="H209">
        <v>991531</v>
      </c>
      <c r="I209">
        <v>991531</v>
      </c>
      <c r="J209">
        <v>5610</v>
      </c>
      <c r="K209">
        <v>47</v>
      </c>
      <c r="L209">
        <v>51.04</v>
      </c>
      <c r="M209" t="s">
        <v>925</v>
      </c>
      <c r="N209" t="s">
        <v>926</v>
      </c>
      <c r="O209">
        <v>39.18</v>
      </c>
      <c r="S209">
        <v>20208</v>
      </c>
    </row>
    <row r="210" spans="1:19" x14ac:dyDescent="0.2">
      <c r="A210" t="s">
        <v>19</v>
      </c>
      <c r="B210" t="s">
        <v>13</v>
      </c>
      <c r="C210" t="s">
        <v>924</v>
      </c>
      <c r="D210">
        <v>1</v>
      </c>
      <c r="E210">
        <v>4</v>
      </c>
      <c r="F210">
        <v>1779926400000</v>
      </c>
      <c r="G210">
        <v>1779927101615</v>
      </c>
      <c r="H210">
        <v>701615</v>
      </c>
      <c r="I210">
        <v>701615</v>
      </c>
      <c r="J210">
        <v>7227</v>
      </c>
      <c r="K210">
        <v>30</v>
      </c>
      <c r="L210">
        <v>45.03</v>
      </c>
      <c r="M210" t="s">
        <v>925</v>
      </c>
      <c r="N210" t="s">
        <v>926</v>
      </c>
      <c r="O210">
        <v>28.18</v>
      </c>
      <c r="S210">
        <v>20209</v>
      </c>
    </row>
    <row r="211" spans="1:19" x14ac:dyDescent="0.2">
      <c r="A211" t="s">
        <v>19</v>
      </c>
      <c r="B211" t="s">
        <v>13</v>
      </c>
      <c r="C211" t="s">
        <v>924</v>
      </c>
      <c r="D211">
        <v>1</v>
      </c>
      <c r="E211">
        <v>4</v>
      </c>
      <c r="F211">
        <v>1779927300000</v>
      </c>
      <c r="G211">
        <v>1779928266744</v>
      </c>
      <c r="H211">
        <v>966744</v>
      </c>
      <c r="I211">
        <v>966744</v>
      </c>
      <c r="J211">
        <v>7653</v>
      </c>
      <c r="K211">
        <v>41</v>
      </c>
      <c r="L211">
        <v>49.3</v>
      </c>
      <c r="M211" t="s">
        <v>925</v>
      </c>
      <c r="N211" t="s">
        <v>926</v>
      </c>
      <c r="O211">
        <v>30.3</v>
      </c>
      <c r="S211">
        <v>20210</v>
      </c>
    </row>
    <row r="212" spans="1:19" x14ac:dyDescent="0.2">
      <c r="A212" t="s">
        <v>19</v>
      </c>
      <c r="B212" t="s">
        <v>13</v>
      </c>
      <c r="C212" t="s">
        <v>924</v>
      </c>
      <c r="D212">
        <v>1</v>
      </c>
      <c r="E212">
        <v>4</v>
      </c>
      <c r="F212">
        <v>1779928200000</v>
      </c>
      <c r="G212">
        <v>1779928858045</v>
      </c>
      <c r="H212">
        <v>658045</v>
      </c>
      <c r="I212">
        <v>658045</v>
      </c>
      <c r="J212">
        <v>5806</v>
      </c>
      <c r="K212">
        <v>30</v>
      </c>
      <c r="L212">
        <v>45.18</v>
      </c>
      <c r="M212" t="s">
        <v>925</v>
      </c>
      <c r="N212" t="s">
        <v>926</v>
      </c>
      <c r="O212">
        <v>33.43</v>
      </c>
      <c r="S212">
        <v>20211</v>
      </c>
    </row>
    <row r="213" spans="1:19" x14ac:dyDescent="0.2">
      <c r="A213" t="s">
        <v>19</v>
      </c>
      <c r="B213" t="s">
        <v>13</v>
      </c>
      <c r="C213" t="s">
        <v>927</v>
      </c>
      <c r="D213">
        <v>1</v>
      </c>
      <c r="E213">
        <v>4</v>
      </c>
      <c r="F213">
        <v>1779929100000</v>
      </c>
      <c r="G213">
        <v>1779929680275</v>
      </c>
      <c r="H213">
        <v>580275</v>
      </c>
      <c r="I213">
        <v>580275</v>
      </c>
      <c r="J213">
        <v>8469</v>
      </c>
      <c r="K213">
        <v>28</v>
      </c>
      <c r="L213">
        <v>44.08</v>
      </c>
      <c r="M213" t="s">
        <v>925</v>
      </c>
      <c r="N213" t="s">
        <v>926</v>
      </c>
      <c r="O213">
        <v>25.7</v>
      </c>
      <c r="S213">
        <v>20212</v>
      </c>
    </row>
    <row r="214" spans="1:19" x14ac:dyDescent="0.2">
      <c r="A214" t="s">
        <v>19</v>
      </c>
      <c r="B214" t="s">
        <v>13</v>
      </c>
      <c r="C214" t="s">
        <v>924</v>
      </c>
      <c r="D214">
        <v>1</v>
      </c>
      <c r="E214">
        <v>4</v>
      </c>
      <c r="F214">
        <v>1779930000000</v>
      </c>
      <c r="G214">
        <v>1779930914002</v>
      </c>
      <c r="H214">
        <v>914002</v>
      </c>
      <c r="I214">
        <v>914002</v>
      </c>
      <c r="J214">
        <v>7304</v>
      </c>
      <c r="K214">
        <v>35</v>
      </c>
      <c r="L214">
        <v>47.83</v>
      </c>
      <c r="M214" t="s">
        <v>925</v>
      </c>
      <c r="N214" t="s">
        <v>926</v>
      </c>
      <c r="O214">
        <v>29.12</v>
      </c>
      <c r="S214">
        <v>20213</v>
      </c>
    </row>
    <row r="215" spans="1:19" x14ac:dyDescent="0.2">
      <c r="A215" t="s">
        <v>19</v>
      </c>
      <c r="B215" t="s">
        <v>13</v>
      </c>
      <c r="C215" t="s">
        <v>924</v>
      </c>
      <c r="D215">
        <v>1</v>
      </c>
      <c r="E215">
        <v>4</v>
      </c>
      <c r="F215">
        <v>1779930900000</v>
      </c>
      <c r="G215">
        <v>1779931739172</v>
      </c>
      <c r="H215">
        <v>839172</v>
      </c>
      <c r="I215">
        <v>839172</v>
      </c>
      <c r="J215">
        <v>6504</v>
      </c>
      <c r="K215">
        <v>31</v>
      </c>
      <c r="L215">
        <v>46.53</v>
      </c>
      <c r="M215" t="s">
        <v>925</v>
      </c>
      <c r="N215" t="s">
        <v>926</v>
      </c>
      <c r="O215">
        <v>30.13</v>
      </c>
      <c r="S215">
        <v>20214</v>
      </c>
    </row>
    <row r="216" spans="1:19" x14ac:dyDescent="0.2">
      <c r="A216" t="s">
        <v>19</v>
      </c>
      <c r="B216" t="s">
        <v>13</v>
      </c>
      <c r="C216" t="s">
        <v>924</v>
      </c>
      <c r="D216">
        <v>1</v>
      </c>
      <c r="E216">
        <v>5</v>
      </c>
      <c r="F216">
        <v>1780012800000</v>
      </c>
      <c r="G216">
        <v>1780013762594</v>
      </c>
      <c r="H216">
        <v>962594</v>
      </c>
      <c r="I216">
        <v>962594</v>
      </c>
      <c r="J216">
        <v>6978</v>
      </c>
      <c r="K216">
        <v>41</v>
      </c>
      <c r="L216">
        <v>50.33</v>
      </c>
      <c r="M216" t="s">
        <v>925</v>
      </c>
      <c r="N216" t="s">
        <v>926</v>
      </c>
      <c r="O216">
        <v>34.61</v>
      </c>
      <c r="S216">
        <v>20215</v>
      </c>
    </row>
    <row r="217" spans="1:19" x14ac:dyDescent="0.2">
      <c r="A217" t="s">
        <v>19</v>
      </c>
      <c r="B217" t="s">
        <v>13</v>
      </c>
      <c r="C217" t="s">
        <v>924</v>
      </c>
      <c r="D217">
        <v>1</v>
      </c>
      <c r="E217">
        <v>5</v>
      </c>
      <c r="F217">
        <v>1780013700000</v>
      </c>
      <c r="G217">
        <v>1780014262866</v>
      </c>
      <c r="H217">
        <v>562866</v>
      </c>
      <c r="I217">
        <v>562866</v>
      </c>
      <c r="J217">
        <v>8710</v>
      </c>
      <c r="K217">
        <v>26</v>
      </c>
      <c r="L217">
        <v>44.44</v>
      </c>
      <c r="M217" t="s">
        <v>925</v>
      </c>
      <c r="N217" t="s">
        <v>926</v>
      </c>
      <c r="O217">
        <v>26.33</v>
      </c>
      <c r="S217">
        <v>20216</v>
      </c>
    </row>
    <row r="218" spans="1:19" x14ac:dyDescent="0.2">
      <c r="A218" t="s">
        <v>19</v>
      </c>
      <c r="B218" t="s">
        <v>13</v>
      </c>
      <c r="C218" t="s">
        <v>924</v>
      </c>
      <c r="D218">
        <v>1</v>
      </c>
      <c r="E218">
        <v>5</v>
      </c>
      <c r="F218">
        <v>1780014600000</v>
      </c>
      <c r="G218">
        <v>1780015537793</v>
      </c>
      <c r="H218">
        <v>937793</v>
      </c>
      <c r="I218">
        <v>937793</v>
      </c>
      <c r="J218">
        <v>8239</v>
      </c>
      <c r="K218">
        <v>44</v>
      </c>
      <c r="L218">
        <v>52.85</v>
      </c>
      <c r="M218" t="s">
        <v>925</v>
      </c>
      <c r="N218" t="s">
        <v>926</v>
      </c>
      <c r="O218">
        <v>37.700000000000003</v>
      </c>
      <c r="S218">
        <v>20217</v>
      </c>
    </row>
    <row r="219" spans="1:19" x14ac:dyDescent="0.2">
      <c r="A219" t="s">
        <v>19</v>
      </c>
      <c r="B219" t="s">
        <v>13</v>
      </c>
      <c r="C219" t="s">
        <v>924</v>
      </c>
      <c r="D219">
        <v>1</v>
      </c>
      <c r="E219">
        <v>5</v>
      </c>
      <c r="F219">
        <v>1780015500000</v>
      </c>
      <c r="G219">
        <v>1780016420197</v>
      </c>
      <c r="H219">
        <v>920197</v>
      </c>
      <c r="I219">
        <v>920197</v>
      </c>
      <c r="J219">
        <v>8385</v>
      </c>
      <c r="K219">
        <v>44</v>
      </c>
      <c r="L219">
        <v>46.9</v>
      </c>
      <c r="M219" t="s">
        <v>925</v>
      </c>
      <c r="N219" t="s">
        <v>926</v>
      </c>
      <c r="O219">
        <v>23.93</v>
      </c>
      <c r="S219">
        <v>20218</v>
      </c>
    </row>
    <row r="220" spans="1:19" x14ac:dyDescent="0.2">
      <c r="A220" t="s">
        <v>19</v>
      </c>
      <c r="B220" t="s">
        <v>13</v>
      </c>
      <c r="C220" t="s">
        <v>924</v>
      </c>
      <c r="D220">
        <v>1</v>
      </c>
      <c r="E220">
        <v>5</v>
      </c>
      <c r="F220">
        <v>1780016400000</v>
      </c>
      <c r="G220">
        <v>1780017280685</v>
      </c>
      <c r="H220">
        <v>880685</v>
      </c>
      <c r="I220">
        <v>880685</v>
      </c>
      <c r="J220">
        <v>5506</v>
      </c>
      <c r="K220">
        <v>44</v>
      </c>
      <c r="L220">
        <v>45.72</v>
      </c>
      <c r="M220" t="s">
        <v>925</v>
      </c>
      <c r="N220" t="s">
        <v>926</v>
      </c>
      <c r="O220">
        <v>29.87</v>
      </c>
      <c r="S220">
        <v>20219</v>
      </c>
    </row>
    <row r="221" spans="1:19" x14ac:dyDescent="0.2">
      <c r="A221" t="s">
        <v>19</v>
      </c>
      <c r="B221" t="s">
        <v>13</v>
      </c>
      <c r="C221" t="s">
        <v>924</v>
      </c>
      <c r="D221">
        <v>1</v>
      </c>
      <c r="E221">
        <v>5</v>
      </c>
      <c r="F221">
        <v>1780017300000</v>
      </c>
      <c r="G221">
        <v>1780018281081</v>
      </c>
      <c r="H221">
        <v>981081</v>
      </c>
      <c r="I221">
        <v>981081</v>
      </c>
      <c r="J221">
        <v>7861</v>
      </c>
      <c r="K221">
        <v>44</v>
      </c>
      <c r="L221">
        <v>49.74</v>
      </c>
      <c r="M221" t="s">
        <v>925</v>
      </c>
      <c r="N221" t="s">
        <v>926</v>
      </c>
      <c r="O221">
        <v>30.39</v>
      </c>
      <c r="S221">
        <v>20220</v>
      </c>
    </row>
    <row r="222" spans="1:19" x14ac:dyDescent="0.2">
      <c r="A222" t="s">
        <v>19</v>
      </c>
      <c r="B222" t="s">
        <v>13</v>
      </c>
      <c r="C222" t="s">
        <v>924</v>
      </c>
      <c r="D222">
        <v>1</v>
      </c>
      <c r="E222">
        <v>5</v>
      </c>
      <c r="F222">
        <v>1780018200000</v>
      </c>
      <c r="G222">
        <v>1780019117804</v>
      </c>
      <c r="H222">
        <v>917804</v>
      </c>
      <c r="I222">
        <v>917804</v>
      </c>
      <c r="J222">
        <v>6115</v>
      </c>
      <c r="K222">
        <v>36</v>
      </c>
      <c r="L222">
        <v>49.57</v>
      </c>
      <c r="M222" t="s">
        <v>925</v>
      </c>
      <c r="N222" t="s">
        <v>926</v>
      </c>
      <c r="O222">
        <v>36.26</v>
      </c>
      <c r="S222">
        <v>20221</v>
      </c>
    </row>
    <row r="223" spans="1:19" x14ac:dyDescent="0.2">
      <c r="A223" t="s">
        <v>19</v>
      </c>
      <c r="B223" t="s">
        <v>13</v>
      </c>
      <c r="C223" t="s">
        <v>924</v>
      </c>
      <c r="D223">
        <v>1</v>
      </c>
      <c r="E223">
        <v>6</v>
      </c>
      <c r="F223">
        <v>1780099200000</v>
      </c>
      <c r="G223">
        <v>1780100238486</v>
      </c>
      <c r="H223">
        <v>1038486</v>
      </c>
      <c r="I223">
        <v>1038486</v>
      </c>
      <c r="J223">
        <v>8321</v>
      </c>
      <c r="K223">
        <v>48</v>
      </c>
      <c r="L223">
        <v>47.7</v>
      </c>
      <c r="M223" t="s">
        <v>925</v>
      </c>
      <c r="N223" t="s">
        <v>926</v>
      </c>
      <c r="O223">
        <v>22.97</v>
      </c>
      <c r="S223">
        <v>20222</v>
      </c>
    </row>
    <row r="224" spans="1:19" x14ac:dyDescent="0.2">
      <c r="A224" t="s">
        <v>19</v>
      </c>
      <c r="B224" t="s">
        <v>13</v>
      </c>
      <c r="C224" t="s">
        <v>924</v>
      </c>
      <c r="D224">
        <v>1</v>
      </c>
      <c r="E224">
        <v>6</v>
      </c>
      <c r="F224">
        <v>1780100100000</v>
      </c>
      <c r="G224">
        <v>1780100866074</v>
      </c>
      <c r="H224">
        <v>766074</v>
      </c>
      <c r="I224">
        <v>766074</v>
      </c>
      <c r="J224">
        <v>8861</v>
      </c>
      <c r="K224">
        <v>33</v>
      </c>
      <c r="L224">
        <v>46.27</v>
      </c>
      <c r="M224" t="s">
        <v>925</v>
      </c>
      <c r="N224" t="s">
        <v>926</v>
      </c>
      <c r="O224">
        <v>25.08</v>
      </c>
      <c r="S224">
        <v>20223</v>
      </c>
    </row>
    <row r="225" spans="1:19" x14ac:dyDescent="0.2">
      <c r="A225" t="s">
        <v>19</v>
      </c>
      <c r="B225" t="s">
        <v>13</v>
      </c>
      <c r="C225" t="s">
        <v>924</v>
      </c>
      <c r="D225">
        <v>1</v>
      </c>
      <c r="E225">
        <v>6</v>
      </c>
      <c r="F225">
        <v>1780101000000</v>
      </c>
      <c r="G225">
        <v>1780101677567</v>
      </c>
      <c r="H225">
        <v>677567</v>
      </c>
      <c r="I225">
        <v>677567</v>
      </c>
      <c r="J225">
        <v>7692</v>
      </c>
      <c r="K225">
        <v>31</v>
      </c>
      <c r="L225">
        <v>46.96</v>
      </c>
      <c r="M225" t="s">
        <v>925</v>
      </c>
      <c r="N225" t="s">
        <v>926</v>
      </c>
      <c r="O225">
        <v>32.020000000000003</v>
      </c>
      <c r="S225">
        <v>20224</v>
      </c>
    </row>
    <row r="226" spans="1:19" x14ac:dyDescent="0.2">
      <c r="A226" t="s">
        <v>19</v>
      </c>
      <c r="B226" t="s">
        <v>13</v>
      </c>
      <c r="C226" t="s">
        <v>928</v>
      </c>
      <c r="D226">
        <v>1</v>
      </c>
      <c r="E226">
        <v>6</v>
      </c>
      <c r="F226">
        <v>1780101900000</v>
      </c>
      <c r="G226">
        <v>1780102501432</v>
      </c>
      <c r="H226">
        <v>601432</v>
      </c>
      <c r="I226">
        <v>601432</v>
      </c>
      <c r="J226">
        <v>6802</v>
      </c>
      <c r="K226">
        <v>25</v>
      </c>
      <c r="L226">
        <v>45.33</v>
      </c>
      <c r="M226" t="s">
        <v>925</v>
      </c>
      <c r="N226" t="s">
        <v>926</v>
      </c>
      <c r="O226">
        <v>32.53</v>
      </c>
      <c r="S226">
        <v>20225</v>
      </c>
    </row>
    <row r="227" spans="1:19" x14ac:dyDescent="0.2">
      <c r="A227" t="s">
        <v>19</v>
      </c>
      <c r="B227" t="s">
        <v>13</v>
      </c>
      <c r="C227" t="s">
        <v>924</v>
      </c>
      <c r="D227">
        <v>1</v>
      </c>
      <c r="E227">
        <v>6</v>
      </c>
      <c r="F227">
        <v>1780102800000</v>
      </c>
      <c r="G227">
        <v>1780103920902</v>
      </c>
      <c r="H227">
        <v>1120902</v>
      </c>
      <c r="I227">
        <v>1120902</v>
      </c>
      <c r="J227">
        <v>5710</v>
      </c>
      <c r="K227">
        <v>44</v>
      </c>
      <c r="L227">
        <v>51.32</v>
      </c>
      <c r="M227" t="s">
        <v>925</v>
      </c>
      <c r="N227" t="s">
        <v>926</v>
      </c>
      <c r="O227">
        <v>36.299999999999997</v>
      </c>
      <c r="S227">
        <v>20226</v>
      </c>
    </row>
    <row r="228" spans="1:19" x14ac:dyDescent="0.2">
      <c r="A228" t="s">
        <v>19</v>
      </c>
      <c r="B228" t="s">
        <v>13</v>
      </c>
      <c r="C228" t="s">
        <v>924</v>
      </c>
      <c r="D228">
        <v>1</v>
      </c>
      <c r="E228">
        <v>6</v>
      </c>
      <c r="F228">
        <v>1780103700000</v>
      </c>
      <c r="G228">
        <v>1780104761280</v>
      </c>
      <c r="H228">
        <v>1061280</v>
      </c>
      <c r="I228">
        <v>1061280</v>
      </c>
      <c r="J228">
        <v>5404</v>
      </c>
      <c r="K228">
        <v>51</v>
      </c>
      <c r="L228">
        <v>47.19</v>
      </c>
      <c r="M228" t="s">
        <v>925</v>
      </c>
      <c r="N228" t="s">
        <v>926</v>
      </c>
      <c r="O228">
        <v>29.01</v>
      </c>
      <c r="S228">
        <v>20227</v>
      </c>
    </row>
    <row r="229" spans="1:19" x14ac:dyDescent="0.2">
      <c r="A229" t="s">
        <v>19</v>
      </c>
      <c r="B229" t="s">
        <v>13</v>
      </c>
      <c r="C229" t="s">
        <v>924</v>
      </c>
      <c r="D229">
        <v>1</v>
      </c>
      <c r="E229">
        <v>6</v>
      </c>
      <c r="F229">
        <v>1780104600000</v>
      </c>
      <c r="G229">
        <v>1780105504458</v>
      </c>
      <c r="H229">
        <v>904458</v>
      </c>
      <c r="I229">
        <v>904458</v>
      </c>
      <c r="J229">
        <v>5849</v>
      </c>
      <c r="K229">
        <v>45</v>
      </c>
      <c r="L229">
        <v>46.86</v>
      </c>
      <c r="M229" t="s">
        <v>925</v>
      </c>
      <c r="N229" t="s">
        <v>926</v>
      </c>
      <c r="O229">
        <v>31.02</v>
      </c>
      <c r="S229">
        <v>20228</v>
      </c>
    </row>
    <row r="230" spans="1:19" x14ac:dyDescent="0.2">
      <c r="A230" t="s">
        <v>19</v>
      </c>
      <c r="B230" t="s">
        <v>13</v>
      </c>
      <c r="C230" t="s">
        <v>927</v>
      </c>
      <c r="D230">
        <v>1</v>
      </c>
      <c r="E230">
        <v>6</v>
      </c>
      <c r="F230">
        <v>1780105500000</v>
      </c>
      <c r="G230">
        <v>1780106285050</v>
      </c>
      <c r="H230">
        <v>785050</v>
      </c>
      <c r="I230">
        <v>785050</v>
      </c>
      <c r="J230">
        <v>7316</v>
      </c>
      <c r="K230">
        <v>37</v>
      </c>
      <c r="L230">
        <v>45.46</v>
      </c>
      <c r="M230" t="s">
        <v>925</v>
      </c>
      <c r="N230" t="s">
        <v>926</v>
      </c>
      <c r="O230">
        <v>26.84</v>
      </c>
      <c r="S230">
        <v>20229</v>
      </c>
    </row>
    <row r="231" spans="1:19" x14ac:dyDescent="0.2">
      <c r="A231" t="s">
        <v>19</v>
      </c>
      <c r="B231" t="s">
        <v>13</v>
      </c>
      <c r="C231" t="s">
        <v>924</v>
      </c>
      <c r="D231">
        <v>1</v>
      </c>
      <c r="E231">
        <v>7</v>
      </c>
      <c r="F231">
        <v>1780185600000</v>
      </c>
      <c r="G231">
        <v>1780186618441</v>
      </c>
      <c r="H231">
        <v>1018441</v>
      </c>
      <c r="I231">
        <v>1018441</v>
      </c>
      <c r="J231">
        <v>6860</v>
      </c>
      <c r="K231">
        <v>43</v>
      </c>
      <c r="L231">
        <v>51.77</v>
      </c>
      <c r="M231" t="s">
        <v>925</v>
      </c>
      <c r="N231" t="s">
        <v>926</v>
      </c>
      <c r="O231">
        <v>36.869999999999997</v>
      </c>
      <c r="S231">
        <v>20230</v>
      </c>
    </row>
    <row r="232" spans="1:19" x14ac:dyDescent="0.2">
      <c r="A232" t="s">
        <v>19</v>
      </c>
      <c r="B232" t="s">
        <v>13</v>
      </c>
      <c r="C232" t="s">
        <v>924</v>
      </c>
      <c r="D232">
        <v>1</v>
      </c>
      <c r="E232">
        <v>7</v>
      </c>
      <c r="F232">
        <v>1780186500000</v>
      </c>
      <c r="G232">
        <v>1780187076473</v>
      </c>
      <c r="H232">
        <v>576473</v>
      </c>
      <c r="I232">
        <v>576473</v>
      </c>
      <c r="J232">
        <v>5614</v>
      </c>
      <c r="K232">
        <v>23</v>
      </c>
      <c r="L232">
        <v>40.35</v>
      </c>
      <c r="M232" t="s">
        <v>925</v>
      </c>
      <c r="N232" t="s">
        <v>926</v>
      </c>
      <c r="O232">
        <v>24.77</v>
      </c>
      <c r="S232">
        <v>20231</v>
      </c>
    </row>
    <row r="233" spans="1:19" x14ac:dyDescent="0.2">
      <c r="A233" t="s">
        <v>19</v>
      </c>
      <c r="B233" t="s">
        <v>13</v>
      </c>
      <c r="C233" t="s">
        <v>924</v>
      </c>
      <c r="D233">
        <v>1</v>
      </c>
      <c r="E233">
        <v>7</v>
      </c>
      <c r="F233">
        <v>1780187400000</v>
      </c>
      <c r="G233">
        <v>1780188133109</v>
      </c>
      <c r="H233">
        <v>733109</v>
      </c>
      <c r="I233">
        <v>733109</v>
      </c>
      <c r="J233">
        <v>8335</v>
      </c>
      <c r="K233">
        <v>38</v>
      </c>
      <c r="L233">
        <v>45.41</v>
      </c>
      <c r="M233" t="s">
        <v>925</v>
      </c>
      <c r="N233" t="s">
        <v>926</v>
      </c>
      <c r="O233">
        <v>25.31</v>
      </c>
      <c r="S233">
        <v>20232</v>
      </c>
    </row>
    <row r="234" spans="1:19" x14ac:dyDescent="0.2">
      <c r="A234" t="s">
        <v>19</v>
      </c>
      <c r="B234" t="s">
        <v>13</v>
      </c>
      <c r="C234" t="s">
        <v>927</v>
      </c>
      <c r="D234">
        <v>1</v>
      </c>
      <c r="E234">
        <v>7</v>
      </c>
      <c r="F234">
        <v>1780188300000</v>
      </c>
      <c r="G234">
        <v>1780189358952</v>
      </c>
      <c r="H234">
        <v>1058952</v>
      </c>
      <c r="I234">
        <v>1058952</v>
      </c>
      <c r="J234">
        <v>7115</v>
      </c>
      <c r="K234">
        <v>45</v>
      </c>
      <c r="L234">
        <v>52.99</v>
      </c>
      <c r="M234" t="s">
        <v>925</v>
      </c>
      <c r="N234" t="s">
        <v>926</v>
      </c>
      <c r="O234">
        <v>37.979999999999997</v>
      </c>
      <c r="S234">
        <v>20233</v>
      </c>
    </row>
    <row r="235" spans="1:19" x14ac:dyDescent="0.2">
      <c r="A235" t="s">
        <v>19</v>
      </c>
      <c r="B235" t="s">
        <v>13</v>
      </c>
      <c r="C235" t="s">
        <v>924</v>
      </c>
      <c r="D235">
        <v>1</v>
      </c>
      <c r="E235">
        <v>7</v>
      </c>
      <c r="F235">
        <v>1780189200000</v>
      </c>
      <c r="G235">
        <v>1780190124803</v>
      </c>
      <c r="H235">
        <v>924803</v>
      </c>
      <c r="I235">
        <v>924803</v>
      </c>
      <c r="J235">
        <v>6008</v>
      </c>
      <c r="K235">
        <v>41</v>
      </c>
      <c r="L235">
        <v>47.12</v>
      </c>
      <c r="M235" t="s">
        <v>925</v>
      </c>
      <c r="N235" t="s">
        <v>926</v>
      </c>
      <c r="O235">
        <v>30.67</v>
      </c>
      <c r="S235">
        <v>20234</v>
      </c>
    </row>
    <row r="236" spans="1:19" x14ac:dyDescent="0.2">
      <c r="A236" t="s">
        <v>19</v>
      </c>
      <c r="B236" t="s">
        <v>13</v>
      </c>
      <c r="C236" t="s">
        <v>924</v>
      </c>
      <c r="D236">
        <v>1</v>
      </c>
      <c r="E236">
        <v>7</v>
      </c>
      <c r="F236">
        <v>1780190100000</v>
      </c>
      <c r="G236">
        <v>1780190725521</v>
      </c>
      <c r="H236">
        <v>625521</v>
      </c>
      <c r="I236">
        <v>625521</v>
      </c>
      <c r="J236">
        <v>8338</v>
      </c>
      <c r="K236">
        <v>29</v>
      </c>
      <c r="L236">
        <v>43.84</v>
      </c>
      <c r="M236" t="s">
        <v>925</v>
      </c>
      <c r="N236" t="s">
        <v>926</v>
      </c>
      <c r="O236">
        <v>24.36</v>
      </c>
      <c r="S236">
        <v>20235</v>
      </c>
    </row>
    <row r="237" spans="1:19" x14ac:dyDescent="0.2">
      <c r="A237" t="s">
        <v>19</v>
      </c>
      <c r="B237" t="s">
        <v>13</v>
      </c>
      <c r="C237" t="s">
        <v>924</v>
      </c>
      <c r="D237">
        <v>1</v>
      </c>
      <c r="E237">
        <v>7</v>
      </c>
      <c r="F237">
        <v>1780191000000</v>
      </c>
      <c r="G237">
        <v>1780191990711</v>
      </c>
      <c r="H237">
        <v>990711</v>
      </c>
      <c r="I237">
        <v>990711</v>
      </c>
      <c r="J237">
        <v>5785</v>
      </c>
      <c r="K237">
        <v>47</v>
      </c>
      <c r="L237">
        <v>51.23</v>
      </c>
      <c r="M237" t="s">
        <v>925</v>
      </c>
      <c r="N237" t="s">
        <v>926</v>
      </c>
      <c r="O237">
        <v>39.17</v>
      </c>
      <c r="S237">
        <v>20236</v>
      </c>
    </row>
    <row r="238" spans="1:19" x14ac:dyDescent="0.2">
      <c r="A238" t="s">
        <v>19</v>
      </c>
      <c r="B238" t="s">
        <v>13</v>
      </c>
      <c r="C238" t="s">
        <v>924</v>
      </c>
      <c r="D238">
        <v>1</v>
      </c>
      <c r="E238">
        <v>7</v>
      </c>
      <c r="F238">
        <v>1780191900000</v>
      </c>
      <c r="G238">
        <v>1780192727033</v>
      </c>
      <c r="H238">
        <v>827033</v>
      </c>
      <c r="I238">
        <v>827033</v>
      </c>
      <c r="J238">
        <v>5898</v>
      </c>
      <c r="K238">
        <v>35</v>
      </c>
      <c r="L238">
        <v>36.119999999999997</v>
      </c>
      <c r="M238" t="s">
        <v>925</v>
      </c>
      <c r="N238" t="s">
        <v>929</v>
      </c>
      <c r="S238">
        <v>20237</v>
      </c>
    </row>
    <row r="239" spans="1:19" x14ac:dyDescent="0.2">
      <c r="A239" t="s">
        <v>19</v>
      </c>
      <c r="B239" t="s">
        <v>13</v>
      </c>
      <c r="C239" t="s">
        <v>924</v>
      </c>
      <c r="D239">
        <v>1</v>
      </c>
      <c r="E239">
        <v>7</v>
      </c>
      <c r="F239">
        <v>1780192800000</v>
      </c>
      <c r="G239">
        <v>1780193478380</v>
      </c>
      <c r="H239">
        <v>678380</v>
      </c>
      <c r="I239">
        <v>678380</v>
      </c>
      <c r="J239">
        <v>8574</v>
      </c>
      <c r="K239">
        <v>30</v>
      </c>
      <c r="L239">
        <v>48.35</v>
      </c>
      <c r="M239" t="s">
        <v>925</v>
      </c>
      <c r="N239" t="s">
        <v>926</v>
      </c>
      <c r="O239">
        <v>32.880000000000003</v>
      </c>
      <c r="S239">
        <v>20238</v>
      </c>
    </row>
    <row r="240" spans="1:19" x14ac:dyDescent="0.2">
      <c r="A240" t="s">
        <v>19</v>
      </c>
      <c r="B240" t="s">
        <v>13</v>
      </c>
      <c r="C240" t="s">
        <v>924</v>
      </c>
      <c r="D240">
        <v>2</v>
      </c>
      <c r="E240">
        <v>1</v>
      </c>
      <c r="F240">
        <v>1780272000000</v>
      </c>
      <c r="G240">
        <v>1780272595379</v>
      </c>
      <c r="H240">
        <v>595379</v>
      </c>
      <c r="I240">
        <v>595379</v>
      </c>
      <c r="J240">
        <v>8746</v>
      </c>
      <c r="K240">
        <v>30</v>
      </c>
      <c r="L240">
        <v>49.86</v>
      </c>
      <c r="M240" t="s">
        <v>925</v>
      </c>
      <c r="N240" t="s">
        <v>926</v>
      </c>
      <c r="O240">
        <v>38.04</v>
      </c>
      <c r="S240">
        <v>20239</v>
      </c>
    </row>
    <row r="241" spans="1:19" x14ac:dyDescent="0.2">
      <c r="A241" t="s">
        <v>19</v>
      </c>
      <c r="B241" t="s">
        <v>13</v>
      </c>
      <c r="C241" t="s">
        <v>924</v>
      </c>
      <c r="D241">
        <v>2</v>
      </c>
      <c r="E241">
        <v>1</v>
      </c>
      <c r="F241">
        <v>1780272900000</v>
      </c>
      <c r="G241">
        <v>1780273490176</v>
      </c>
      <c r="H241">
        <v>590176</v>
      </c>
      <c r="I241">
        <v>590176</v>
      </c>
      <c r="J241">
        <v>7762</v>
      </c>
      <c r="K241">
        <v>25</v>
      </c>
      <c r="L241">
        <v>42.44</v>
      </c>
      <c r="M241" t="s">
        <v>925</v>
      </c>
      <c r="N241" t="s">
        <v>926</v>
      </c>
      <c r="O241">
        <v>23.54</v>
      </c>
      <c r="S241">
        <v>20240</v>
      </c>
    </row>
    <row r="242" spans="1:19" x14ac:dyDescent="0.2">
      <c r="A242" t="s">
        <v>19</v>
      </c>
      <c r="B242" t="s">
        <v>13</v>
      </c>
      <c r="C242" t="s">
        <v>924</v>
      </c>
      <c r="D242">
        <v>2</v>
      </c>
      <c r="E242">
        <v>1</v>
      </c>
      <c r="F242">
        <v>1780273800000</v>
      </c>
      <c r="G242">
        <v>1780274780108</v>
      </c>
      <c r="H242">
        <v>980108</v>
      </c>
      <c r="I242">
        <v>980108</v>
      </c>
      <c r="J242">
        <v>7799</v>
      </c>
      <c r="K242">
        <v>43</v>
      </c>
      <c r="L242">
        <v>48.52</v>
      </c>
      <c r="M242" t="s">
        <v>925</v>
      </c>
      <c r="N242" t="s">
        <v>926</v>
      </c>
      <c r="O242">
        <v>27.75</v>
      </c>
      <c r="S242">
        <v>20241</v>
      </c>
    </row>
    <row r="243" spans="1:19" x14ac:dyDescent="0.2">
      <c r="A243" t="s">
        <v>19</v>
      </c>
      <c r="B243" t="s">
        <v>13</v>
      </c>
      <c r="C243" t="s">
        <v>927</v>
      </c>
      <c r="D243">
        <v>2</v>
      </c>
      <c r="E243">
        <v>1</v>
      </c>
      <c r="F243">
        <v>1780274700000</v>
      </c>
      <c r="G243">
        <v>1780275389347</v>
      </c>
      <c r="H243">
        <v>689347</v>
      </c>
      <c r="I243">
        <v>689347</v>
      </c>
      <c r="J243">
        <v>8932</v>
      </c>
      <c r="K243">
        <v>31</v>
      </c>
      <c r="L243">
        <v>46.89</v>
      </c>
      <c r="M243" t="s">
        <v>925</v>
      </c>
      <c r="N243" t="s">
        <v>926</v>
      </c>
      <c r="O243">
        <v>28.25</v>
      </c>
      <c r="S243">
        <v>20242</v>
      </c>
    </row>
    <row r="244" spans="1:19" x14ac:dyDescent="0.2">
      <c r="A244" t="s">
        <v>19</v>
      </c>
      <c r="B244" t="s">
        <v>13</v>
      </c>
      <c r="C244" t="s">
        <v>924</v>
      </c>
      <c r="D244">
        <v>2</v>
      </c>
      <c r="E244">
        <v>1</v>
      </c>
      <c r="F244">
        <v>1780275600000</v>
      </c>
      <c r="G244">
        <v>1780276721566</v>
      </c>
      <c r="H244">
        <v>1121566</v>
      </c>
      <c r="I244">
        <v>1121566</v>
      </c>
      <c r="J244">
        <v>6881</v>
      </c>
      <c r="K244">
        <v>44</v>
      </c>
      <c r="L244">
        <v>40.68</v>
      </c>
      <c r="M244" t="s">
        <v>925</v>
      </c>
      <c r="N244" t="s">
        <v>929</v>
      </c>
      <c r="S244">
        <v>20243</v>
      </c>
    </row>
    <row r="245" spans="1:19" x14ac:dyDescent="0.2">
      <c r="A245" t="s">
        <v>19</v>
      </c>
      <c r="B245" t="s">
        <v>13</v>
      </c>
      <c r="C245" t="s">
        <v>924</v>
      </c>
      <c r="D245">
        <v>2</v>
      </c>
      <c r="E245">
        <v>1</v>
      </c>
      <c r="F245">
        <v>1780276500000</v>
      </c>
      <c r="G245">
        <v>1780277357430</v>
      </c>
      <c r="H245">
        <v>857430</v>
      </c>
      <c r="I245">
        <v>857430</v>
      </c>
      <c r="J245">
        <v>8584</v>
      </c>
      <c r="K245">
        <v>33</v>
      </c>
      <c r="L245">
        <v>47.91</v>
      </c>
      <c r="M245" t="s">
        <v>925</v>
      </c>
      <c r="N245" t="s">
        <v>926</v>
      </c>
      <c r="O245">
        <v>27.33</v>
      </c>
      <c r="S245">
        <v>20244</v>
      </c>
    </row>
    <row r="246" spans="1:19" x14ac:dyDescent="0.2">
      <c r="A246" t="s">
        <v>19</v>
      </c>
      <c r="B246" t="s">
        <v>13</v>
      </c>
      <c r="C246" t="s">
        <v>924</v>
      </c>
      <c r="D246">
        <v>2</v>
      </c>
      <c r="E246">
        <v>1</v>
      </c>
      <c r="F246">
        <v>1780277400000</v>
      </c>
      <c r="G246">
        <v>1780278262504</v>
      </c>
      <c r="H246">
        <v>862504</v>
      </c>
      <c r="I246">
        <v>862504</v>
      </c>
      <c r="J246">
        <v>5523</v>
      </c>
      <c r="K246">
        <v>33</v>
      </c>
      <c r="L246">
        <v>46.96</v>
      </c>
      <c r="M246" t="s">
        <v>925</v>
      </c>
      <c r="N246" t="s">
        <v>926</v>
      </c>
      <c r="O246">
        <v>33.17</v>
      </c>
      <c r="S246">
        <v>20245</v>
      </c>
    </row>
    <row r="247" spans="1:19" x14ac:dyDescent="0.2">
      <c r="A247" t="s">
        <v>19</v>
      </c>
      <c r="B247" t="s">
        <v>13</v>
      </c>
      <c r="C247" t="s">
        <v>924</v>
      </c>
      <c r="D247">
        <v>2</v>
      </c>
      <c r="E247">
        <v>2</v>
      </c>
      <c r="F247">
        <v>1780358400000</v>
      </c>
      <c r="G247">
        <v>1780359215085</v>
      </c>
      <c r="H247">
        <v>815085</v>
      </c>
      <c r="I247">
        <v>815085</v>
      </c>
      <c r="J247">
        <v>7104</v>
      </c>
      <c r="K247">
        <v>36</v>
      </c>
      <c r="L247">
        <v>44.7</v>
      </c>
      <c r="M247" t="s">
        <v>925</v>
      </c>
      <c r="N247" t="s">
        <v>926</v>
      </c>
      <c r="O247">
        <v>24.89</v>
      </c>
      <c r="S247">
        <v>20246</v>
      </c>
    </row>
    <row r="248" spans="1:19" x14ac:dyDescent="0.2">
      <c r="A248" t="s">
        <v>19</v>
      </c>
      <c r="B248" t="s">
        <v>13</v>
      </c>
      <c r="C248" t="s">
        <v>924</v>
      </c>
      <c r="D248">
        <v>2</v>
      </c>
      <c r="E248">
        <v>2</v>
      </c>
      <c r="F248">
        <v>1780359300000</v>
      </c>
      <c r="G248">
        <v>1780360205719</v>
      </c>
      <c r="H248">
        <v>905719</v>
      </c>
      <c r="I248">
        <v>905719</v>
      </c>
      <c r="J248">
        <v>7134</v>
      </c>
      <c r="K248">
        <v>38</v>
      </c>
      <c r="L248">
        <v>50.46</v>
      </c>
      <c r="M248" t="s">
        <v>925</v>
      </c>
      <c r="N248" t="s">
        <v>926</v>
      </c>
      <c r="O248">
        <v>35.909999999999997</v>
      </c>
      <c r="S248">
        <v>20247</v>
      </c>
    </row>
    <row r="249" spans="1:19" x14ac:dyDescent="0.2">
      <c r="A249" t="s">
        <v>19</v>
      </c>
      <c r="B249" t="s">
        <v>13</v>
      </c>
      <c r="C249" t="s">
        <v>924</v>
      </c>
      <c r="D249">
        <v>2</v>
      </c>
      <c r="E249">
        <v>2</v>
      </c>
      <c r="F249">
        <v>1780360200000</v>
      </c>
      <c r="G249">
        <v>1780360817389</v>
      </c>
      <c r="H249">
        <v>617389</v>
      </c>
      <c r="I249">
        <v>617389</v>
      </c>
      <c r="J249">
        <v>8481</v>
      </c>
      <c r="K249">
        <v>32</v>
      </c>
      <c r="L249">
        <v>44.2</v>
      </c>
      <c r="M249" t="s">
        <v>925</v>
      </c>
      <c r="N249" t="s">
        <v>926</v>
      </c>
      <c r="O249">
        <v>25.01</v>
      </c>
      <c r="S249">
        <v>20248</v>
      </c>
    </row>
    <row r="250" spans="1:19" x14ac:dyDescent="0.2">
      <c r="A250" t="s">
        <v>19</v>
      </c>
      <c r="B250" t="s">
        <v>13</v>
      </c>
      <c r="C250" t="s">
        <v>924</v>
      </c>
      <c r="D250">
        <v>2</v>
      </c>
      <c r="E250">
        <v>2</v>
      </c>
      <c r="F250">
        <v>1780361100000</v>
      </c>
      <c r="G250">
        <v>1780361805025</v>
      </c>
      <c r="H250">
        <v>705025</v>
      </c>
      <c r="I250">
        <v>705025</v>
      </c>
      <c r="J250">
        <v>8184</v>
      </c>
      <c r="K250">
        <v>33</v>
      </c>
      <c r="L250">
        <v>48.4</v>
      </c>
      <c r="M250" t="s">
        <v>925</v>
      </c>
      <c r="N250" t="s">
        <v>926</v>
      </c>
      <c r="O250">
        <v>33.380000000000003</v>
      </c>
      <c r="S250">
        <v>20249</v>
      </c>
    </row>
    <row r="251" spans="1:19" x14ac:dyDescent="0.2">
      <c r="A251" t="s">
        <v>19</v>
      </c>
      <c r="B251" t="s">
        <v>13</v>
      </c>
      <c r="C251" t="s">
        <v>924</v>
      </c>
      <c r="D251">
        <v>2</v>
      </c>
      <c r="E251">
        <v>2</v>
      </c>
      <c r="F251">
        <v>1780362000000</v>
      </c>
      <c r="G251">
        <v>1780362901120</v>
      </c>
      <c r="H251">
        <v>901120</v>
      </c>
      <c r="I251">
        <v>901120</v>
      </c>
      <c r="J251">
        <v>5680</v>
      </c>
      <c r="K251">
        <v>40</v>
      </c>
      <c r="L251">
        <v>47.1</v>
      </c>
      <c r="M251" t="s">
        <v>925</v>
      </c>
      <c r="N251" t="s">
        <v>926</v>
      </c>
      <c r="O251">
        <v>32.11</v>
      </c>
      <c r="S251">
        <v>20250</v>
      </c>
    </row>
    <row r="252" spans="1:19" x14ac:dyDescent="0.2">
      <c r="A252" t="s">
        <v>19</v>
      </c>
      <c r="B252" t="s">
        <v>13</v>
      </c>
      <c r="C252" t="s">
        <v>924</v>
      </c>
      <c r="D252">
        <v>2</v>
      </c>
      <c r="E252">
        <v>2</v>
      </c>
      <c r="F252">
        <v>1780362900000</v>
      </c>
      <c r="G252">
        <v>1780363673163</v>
      </c>
      <c r="H252">
        <v>773163</v>
      </c>
      <c r="I252">
        <v>773163</v>
      </c>
      <c r="J252">
        <v>5807</v>
      </c>
      <c r="K252">
        <v>40</v>
      </c>
      <c r="L252">
        <v>44.83</v>
      </c>
      <c r="M252" t="s">
        <v>925</v>
      </c>
      <c r="N252" t="s">
        <v>926</v>
      </c>
      <c r="O252">
        <v>29.72</v>
      </c>
      <c r="S252">
        <v>20251</v>
      </c>
    </row>
    <row r="253" spans="1:19" x14ac:dyDescent="0.2">
      <c r="A253" t="s">
        <v>19</v>
      </c>
      <c r="B253" t="s">
        <v>13</v>
      </c>
      <c r="C253" t="s">
        <v>924</v>
      </c>
      <c r="D253">
        <v>2</v>
      </c>
      <c r="E253">
        <v>3</v>
      </c>
      <c r="F253">
        <v>1780444800000</v>
      </c>
      <c r="G253">
        <v>1780445383007</v>
      </c>
      <c r="H253">
        <v>583007</v>
      </c>
      <c r="I253">
        <v>583007</v>
      </c>
      <c r="J253">
        <v>7637</v>
      </c>
      <c r="K253">
        <v>25</v>
      </c>
      <c r="L253">
        <v>47.7</v>
      </c>
      <c r="M253" t="s">
        <v>925</v>
      </c>
      <c r="N253" t="s">
        <v>926</v>
      </c>
      <c r="O253">
        <v>36.28</v>
      </c>
      <c r="S253">
        <v>20252</v>
      </c>
    </row>
    <row r="254" spans="1:19" x14ac:dyDescent="0.2">
      <c r="A254" t="s">
        <v>19</v>
      </c>
      <c r="B254" t="s">
        <v>13</v>
      </c>
      <c r="C254" t="s">
        <v>924</v>
      </c>
      <c r="D254">
        <v>2</v>
      </c>
      <c r="E254">
        <v>3</v>
      </c>
      <c r="F254">
        <v>1780445700000</v>
      </c>
      <c r="G254">
        <v>1780446331878</v>
      </c>
      <c r="H254">
        <v>631878</v>
      </c>
      <c r="I254">
        <v>631878</v>
      </c>
      <c r="J254">
        <v>6477</v>
      </c>
      <c r="K254">
        <v>25</v>
      </c>
      <c r="L254">
        <v>47.36</v>
      </c>
      <c r="M254" t="s">
        <v>925</v>
      </c>
      <c r="N254" t="s">
        <v>926</v>
      </c>
      <c r="O254">
        <v>37.36</v>
      </c>
      <c r="S254">
        <v>20253</v>
      </c>
    </row>
    <row r="255" spans="1:19" x14ac:dyDescent="0.2">
      <c r="A255" t="s">
        <v>19</v>
      </c>
      <c r="B255" t="s">
        <v>13</v>
      </c>
      <c r="C255" t="s">
        <v>924</v>
      </c>
      <c r="D255">
        <v>2</v>
      </c>
      <c r="E255">
        <v>3</v>
      </c>
      <c r="F255">
        <v>1780446600000</v>
      </c>
      <c r="G255">
        <v>1780447247698</v>
      </c>
      <c r="H255">
        <v>647698</v>
      </c>
      <c r="I255">
        <v>647698</v>
      </c>
      <c r="J255">
        <v>8914</v>
      </c>
      <c r="K255">
        <v>29</v>
      </c>
      <c r="L255">
        <v>46.29</v>
      </c>
      <c r="M255" t="s">
        <v>925</v>
      </c>
      <c r="N255" t="s">
        <v>926</v>
      </c>
      <c r="O255">
        <v>27.96</v>
      </c>
      <c r="S255">
        <v>20254</v>
      </c>
    </row>
    <row r="256" spans="1:19" x14ac:dyDescent="0.2">
      <c r="A256" t="s">
        <v>19</v>
      </c>
      <c r="B256" t="s">
        <v>13</v>
      </c>
      <c r="C256" t="s">
        <v>928</v>
      </c>
      <c r="D256">
        <v>2</v>
      </c>
      <c r="E256">
        <v>3</v>
      </c>
      <c r="F256">
        <v>1780447500000</v>
      </c>
      <c r="G256">
        <v>1780448072425</v>
      </c>
      <c r="H256">
        <v>572425</v>
      </c>
      <c r="I256">
        <v>572425</v>
      </c>
      <c r="J256">
        <v>5327</v>
      </c>
      <c r="K256">
        <v>29</v>
      </c>
      <c r="L256">
        <v>45.21</v>
      </c>
      <c r="M256" t="s">
        <v>925</v>
      </c>
      <c r="N256" t="s">
        <v>926</v>
      </c>
      <c r="O256">
        <v>36.94</v>
      </c>
      <c r="S256">
        <v>20255</v>
      </c>
    </row>
    <row r="257" spans="1:19" x14ac:dyDescent="0.2">
      <c r="A257" t="s">
        <v>19</v>
      </c>
      <c r="B257" t="s">
        <v>13</v>
      </c>
      <c r="C257" t="s">
        <v>924</v>
      </c>
      <c r="D257">
        <v>2</v>
      </c>
      <c r="E257">
        <v>3</v>
      </c>
      <c r="F257">
        <v>1780448400000</v>
      </c>
      <c r="G257">
        <v>1780449372767</v>
      </c>
      <c r="H257">
        <v>972767</v>
      </c>
      <c r="I257">
        <v>972767</v>
      </c>
      <c r="J257">
        <v>6682</v>
      </c>
      <c r="K257">
        <v>41</v>
      </c>
      <c r="L257">
        <v>47.12</v>
      </c>
      <c r="M257" t="s">
        <v>925</v>
      </c>
      <c r="N257" t="s">
        <v>926</v>
      </c>
      <c r="O257">
        <v>27.68</v>
      </c>
      <c r="S257">
        <v>20256</v>
      </c>
    </row>
    <row r="258" spans="1:19" x14ac:dyDescent="0.2">
      <c r="A258" t="s">
        <v>19</v>
      </c>
      <c r="B258" t="s">
        <v>13</v>
      </c>
      <c r="C258" t="s">
        <v>924</v>
      </c>
      <c r="D258">
        <v>2</v>
      </c>
      <c r="E258">
        <v>3</v>
      </c>
      <c r="F258">
        <v>1780449300000</v>
      </c>
      <c r="G258">
        <v>1780449984957</v>
      </c>
      <c r="H258">
        <v>684957</v>
      </c>
      <c r="I258">
        <v>684957</v>
      </c>
      <c r="J258">
        <v>8212</v>
      </c>
      <c r="K258">
        <v>34</v>
      </c>
      <c r="L258">
        <v>36.840000000000003</v>
      </c>
      <c r="M258" t="s">
        <v>925</v>
      </c>
      <c r="N258" t="s">
        <v>929</v>
      </c>
      <c r="S258">
        <v>20257</v>
      </c>
    </row>
    <row r="259" spans="1:19" x14ac:dyDescent="0.2">
      <c r="A259" t="s">
        <v>19</v>
      </c>
      <c r="B259" t="s">
        <v>13</v>
      </c>
      <c r="C259" t="s">
        <v>924</v>
      </c>
      <c r="D259">
        <v>2</v>
      </c>
      <c r="E259">
        <v>3</v>
      </c>
      <c r="F259">
        <v>1780450200000</v>
      </c>
      <c r="G259">
        <v>1780451212085</v>
      </c>
      <c r="H259">
        <v>1012085</v>
      </c>
      <c r="I259">
        <v>1012085</v>
      </c>
      <c r="J259">
        <v>8440</v>
      </c>
      <c r="K259">
        <v>45</v>
      </c>
      <c r="L259">
        <v>50.89</v>
      </c>
      <c r="M259" t="s">
        <v>925</v>
      </c>
      <c r="N259" t="s">
        <v>926</v>
      </c>
      <c r="O259">
        <v>30.74</v>
      </c>
      <c r="S259">
        <v>20258</v>
      </c>
    </row>
    <row r="260" spans="1:19" x14ac:dyDescent="0.2">
      <c r="A260" t="s">
        <v>19</v>
      </c>
      <c r="B260" t="s">
        <v>13</v>
      </c>
      <c r="C260" t="s">
        <v>924</v>
      </c>
      <c r="D260">
        <v>2</v>
      </c>
      <c r="E260">
        <v>4</v>
      </c>
      <c r="F260">
        <v>1780531200000</v>
      </c>
      <c r="G260">
        <v>1780531820590</v>
      </c>
      <c r="H260">
        <v>620590</v>
      </c>
      <c r="I260">
        <v>620590</v>
      </c>
      <c r="J260">
        <v>6373</v>
      </c>
      <c r="K260">
        <v>27</v>
      </c>
      <c r="L260">
        <v>47.4</v>
      </c>
      <c r="M260" t="s">
        <v>925</v>
      </c>
      <c r="N260" t="s">
        <v>926</v>
      </c>
      <c r="O260">
        <v>38.020000000000003</v>
      </c>
      <c r="S260">
        <v>20259</v>
      </c>
    </row>
    <row r="261" spans="1:19" x14ac:dyDescent="0.2">
      <c r="A261" t="s">
        <v>19</v>
      </c>
      <c r="B261" t="s">
        <v>13</v>
      </c>
      <c r="C261" t="s">
        <v>924</v>
      </c>
      <c r="D261">
        <v>2</v>
      </c>
      <c r="E261">
        <v>4</v>
      </c>
      <c r="F261">
        <v>1780532100000</v>
      </c>
      <c r="G261">
        <v>1780532999197</v>
      </c>
      <c r="H261">
        <v>899197</v>
      </c>
      <c r="I261">
        <v>899197</v>
      </c>
      <c r="J261">
        <v>8845</v>
      </c>
      <c r="K261">
        <v>42</v>
      </c>
      <c r="L261">
        <v>40.08</v>
      </c>
      <c r="M261" t="s">
        <v>925</v>
      </c>
      <c r="N261" t="s">
        <v>929</v>
      </c>
      <c r="S261">
        <v>20260</v>
      </c>
    </row>
    <row r="262" spans="1:19" x14ac:dyDescent="0.2">
      <c r="A262" t="s">
        <v>19</v>
      </c>
      <c r="B262" t="s">
        <v>13</v>
      </c>
      <c r="C262" t="s">
        <v>924</v>
      </c>
      <c r="D262">
        <v>2</v>
      </c>
      <c r="E262">
        <v>4</v>
      </c>
      <c r="F262">
        <v>1780533000000</v>
      </c>
      <c r="G262">
        <v>1780533653732</v>
      </c>
      <c r="H262">
        <v>653732</v>
      </c>
      <c r="I262">
        <v>653732</v>
      </c>
      <c r="J262">
        <v>8557</v>
      </c>
      <c r="K262">
        <v>30</v>
      </c>
      <c r="L262">
        <v>36.83</v>
      </c>
      <c r="M262" t="s">
        <v>925</v>
      </c>
      <c r="N262" t="s">
        <v>929</v>
      </c>
      <c r="S262">
        <v>20261</v>
      </c>
    </row>
    <row r="263" spans="1:19" x14ac:dyDescent="0.2">
      <c r="A263" t="s">
        <v>19</v>
      </c>
      <c r="B263" t="s">
        <v>13</v>
      </c>
      <c r="C263" t="s">
        <v>927</v>
      </c>
      <c r="D263">
        <v>2</v>
      </c>
      <c r="E263">
        <v>4</v>
      </c>
      <c r="F263">
        <v>1780533900000</v>
      </c>
      <c r="G263">
        <v>1780534584127</v>
      </c>
      <c r="H263">
        <v>684127</v>
      </c>
      <c r="I263">
        <v>684127</v>
      </c>
      <c r="J263">
        <v>6385</v>
      </c>
      <c r="K263">
        <v>27</v>
      </c>
      <c r="L263">
        <v>42.98</v>
      </c>
      <c r="M263" t="s">
        <v>925</v>
      </c>
      <c r="N263" t="s">
        <v>926</v>
      </c>
      <c r="O263">
        <v>26.11</v>
      </c>
      <c r="S263">
        <v>20262</v>
      </c>
    </row>
    <row r="264" spans="1:19" x14ac:dyDescent="0.2">
      <c r="A264" t="s">
        <v>19</v>
      </c>
      <c r="B264" t="s">
        <v>13</v>
      </c>
      <c r="C264" t="s">
        <v>924</v>
      </c>
      <c r="D264">
        <v>2</v>
      </c>
      <c r="E264">
        <v>4</v>
      </c>
      <c r="F264">
        <v>1780534800000</v>
      </c>
      <c r="G264">
        <v>1780535603026</v>
      </c>
      <c r="H264">
        <v>803026</v>
      </c>
      <c r="I264">
        <v>803026</v>
      </c>
      <c r="J264">
        <v>6728</v>
      </c>
      <c r="K264">
        <v>39</v>
      </c>
      <c r="L264">
        <v>45.47</v>
      </c>
      <c r="M264" t="s">
        <v>925</v>
      </c>
      <c r="N264" t="s">
        <v>926</v>
      </c>
      <c r="O264">
        <v>27.97</v>
      </c>
      <c r="S264">
        <v>20263</v>
      </c>
    </row>
    <row r="265" spans="1:19" x14ac:dyDescent="0.2">
      <c r="A265" t="s">
        <v>19</v>
      </c>
      <c r="B265" t="s">
        <v>13</v>
      </c>
      <c r="C265" t="s">
        <v>924</v>
      </c>
      <c r="D265">
        <v>2</v>
      </c>
      <c r="E265">
        <v>4</v>
      </c>
      <c r="F265">
        <v>1780535700000</v>
      </c>
      <c r="G265">
        <v>1780536702779</v>
      </c>
      <c r="H265">
        <v>1002779</v>
      </c>
      <c r="I265">
        <v>1002779</v>
      </c>
      <c r="J265">
        <v>8579</v>
      </c>
      <c r="K265">
        <v>40</v>
      </c>
      <c r="L265">
        <v>52.84</v>
      </c>
      <c r="M265" t="s">
        <v>925</v>
      </c>
      <c r="N265" t="s">
        <v>926</v>
      </c>
      <c r="O265">
        <v>35.14</v>
      </c>
      <c r="S265">
        <v>20264</v>
      </c>
    </row>
    <row r="266" spans="1:19" x14ac:dyDescent="0.2">
      <c r="A266" t="s">
        <v>19</v>
      </c>
      <c r="B266" t="s">
        <v>13</v>
      </c>
      <c r="C266" t="s">
        <v>924</v>
      </c>
      <c r="D266">
        <v>2</v>
      </c>
      <c r="E266">
        <v>5</v>
      </c>
      <c r="F266">
        <v>1780617600000</v>
      </c>
      <c r="G266">
        <v>1780618261086</v>
      </c>
      <c r="H266">
        <v>661086</v>
      </c>
      <c r="I266">
        <v>661086</v>
      </c>
      <c r="J266">
        <v>6510</v>
      </c>
      <c r="K266">
        <v>32</v>
      </c>
      <c r="L266">
        <v>43.91</v>
      </c>
      <c r="M266" t="s">
        <v>925</v>
      </c>
      <c r="N266" t="s">
        <v>926</v>
      </c>
      <c r="O266">
        <v>28.52</v>
      </c>
      <c r="S266">
        <v>20265</v>
      </c>
    </row>
    <row r="267" spans="1:19" x14ac:dyDescent="0.2">
      <c r="A267" t="s">
        <v>19</v>
      </c>
      <c r="B267" t="s">
        <v>13</v>
      </c>
      <c r="C267" t="s">
        <v>924</v>
      </c>
      <c r="D267">
        <v>2</v>
      </c>
      <c r="E267">
        <v>5</v>
      </c>
      <c r="F267">
        <v>1780618500000</v>
      </c>
      <c r="G267">
        <v>1780619344625</v>
      </c>
      <c r="H267">
        <v>844625</v>
      </c>
      <c r="I267">
        <v>844625</v>
      </c>
      <c r="J267">
        <v>8641</v>
      </c>
      <c r="K267">
        <v>38</v>
      </c>
      <c r="L267">
        <v>50.23</v>
      </c>
      <c r="M267" t="s">
        <v>925</v>
      </c>
      <c r="N267" t="s">
        <v>926</v>
      </c>
      <c r="O267">
        <v>32.9</v>
      </c>
      <c r="S267">
        <v>20266</v>
      </c>
    </row>
    <row r="268" spans="1:19" x14ac:dyDescent="0.2">
      <c r="A268" t="s">
        <v>19</v>
      </c>
      <c r="B268" t="s">
        <v>13</v>
      </c>
      <c r="C268" t="s">
        <v>924</v>
      </c>
      <c r="D268">
        <v>2</v>
      </c>
      <c r="E268">
        <v>5</v>
      </c>
      <c r="F268">
        <v>1780619400000</v>
      </c>
      <c r="G268">
        <v>1780620002882</v>
      </c>
      <c r="H268">
        <v>602882</v>
      </c>
      <c r="I268">
        <v>602882</v>
      </c>
      <c r="J268">
        <v>8596</v>
      </c>
      <c r="K268">
        <v>29</v>
      </c>
      <c r="L268">
        <v>49.97</v>
      </c>
      <c r="M268" t="s">
        <v>925</v>
      </c>
      <c r="N268" t="s">
        <v>926</v>
      </c>
      <c r="O268">
        <v>38.5</v>
      </c>
      <c r="S268">
        <v>20267</v>
      </c>
    </row>
    <row r="269" spans="1:19" x14ac:dyDescent="0.2">
      <c r="A269" t="s">
        <v>19</v>
      </c>
      <c r="B269" t="s">
        <v>13</v>
      </c>
      <c r="C269" t="s">
        <v>924</v>
      </c>
      <c r="D269">
        <v>2</v>
      </c>
      <c r="E269">
        <v>5</v>
      </c>
      <c r="F269">
        <v>1780620300000</v>
      </c>
      <c r="G269">
        <v>1780621285940</v>
      </c>
      <c r="H269">
        <v>985940</v>
      </c>
      <c r="I269">
        <v>985940</v>
      </c>
      <c r="J269">
        <v>5354</v>
      </c>
      <c r="K269">
        <v>46</v>
      </c>
      <c r="L269">
        <v>49.62</v>
      </c>
      <c r="M269" t="s">
        <v>925</v>
      </c>
      <c r="N269" t="s">
        <v>926</v>
      </c>
      <c r="O269">
        <v>36.71</v>
      </c>
      <c r="S269">
        <v>20268</v>
      </c>
    </row>
    <row r="270" spans="1:19" x14ac:dyDescent="0.2">
      <c r="A270" t="s">
        <v>19</v>
      </c>
      <c r="B270" t="s">
        <v>13</v>
      </c>
      <c r="C270" t="s">
        <v>924</v>
      </c>
      <c r="D270">
        <v>2</v>
      </c>
      <c r="E270">
        <v>5</v>
      </c>
      <c r="F270">
        <v>1780621200000</v>
      </c>
      <c r="G270">
        <v>1780622021504</v>
      </c>
      <c r="H270">
        <v>821504</v>
      </c>
      <c r="I270">
        <v>821504</v>
      </c>
      <c r="J270">
        <v>6038</v>
      </c>
      <c r="K270">
        <v>40</v>
      </c>
      <c r="L270">
        <v>47.39</v>
      </c>
      <c r="M270" t="s">
        <v>925</v>
      </c>
      <c r="N270" t="s">
        <v>926</v>
      </c>
      <c r="O270">
        <v>33.82</v>
      </c>
      <c r="S270">
        <v>20269</v>
      </c>
    </row>
    <row r="271" spans="1:19" x14ac:dyDescent="0.2">
      <c r="A271" t="s">
        <v>19</v>
      </c>
      <c r="B271" t="s">
        <v>13</v>
      </c>
      <c r="C271" t="s">
        <v>924</v>
      </c>
      <c r="D271">
        <v>2</v>
      </c>
      <c r="E271">
        <v>5</v>
      </c>
      <c r="F271">
        <v>1780622100000</v>
      </c>
      <c r="G271">
        <v>1780623075412</v>
      </c>
      <c r="H271">
        <v>975412</v>
      </c>
      <c r="I271">
        <v>975412</v>
      </c>
      <c r="J271">
        <v>6575</v>
      </c>
      <c r="K271">
        <v>43</v>
      </c>
      <c r="L271">
        <v>49.25</v>
      </c>
      <c r="M271" t="s">
        <v>925</v>
      </c>
      <c r="N271" t="s">
        <v>926</v>
      </c>
      <c r="O271">
        <v>32.840000000000003</v>
      </c>
      <c r="S271">
        <v>20270</v>
      </c>
    </row>
    <row r="272" spans="1:19" x14ac:dyDescent="0.2">
      <c r="A272" t="s">
        <v>19</v>
      </c>
      <c r="B272" t="s">
        <v>13</v>
      </c>
      <c r="C272" t="s">
        <v>924</v>
      </c>
      <c r="D272">
        <v>2</v>
      </c>
      <c r="E272">
        <v>5</v>
      </c>
      <c r="F272">
        <v>1780623000000</v>
      </c>
      <c r="G272">
        <v>1780623969347</v>
      </c>
      <c r="H272">
        <v>969347</v>
      </c>
      <c r="I272">
        <v>969347</v>
      </c>
      <c r="J272">
        <v>7498</v>
      </c>
      <c r="K272">
        <v>46</v>
      </c>
      <c r="L272">
        <v>50.06</v>
      </c>
      <c r="M272" t="s">
        <v>925</v>
      </c>
      <c r="N272" t="s">
        <v>926</v>
      </c>
      <c r="O272">
        <v>32.4</v>
      </c>
      <c r="S272">
        <v>20271</v>
      </c>
    </row>
    <row r="273" spans="1:19" x14ac:dyDescent="0.2">
      <c r="A273" t="s">
        <v>19</v>
      </c>
      <c r="B273" t="s">
        <v>13</v>
      </c>
      <c r="C273" t="s">
        <v>924</v>
      </c>
      <c r="D273">
        <v>2</v>
      </c>
      <c r="E273">
        <v>6</v>
      </c>
      <c r="F273">
        <v>1780704000000</v>
      </c>
      <c r="G273">
        <v>1780704951529</v>
      </c>
      <c r="H273">
        <v>951529</v>
      </c>
      <c r="I273">
        <v>951529</v>
      </c>
      <c r="J273">
        <v>5532</v>
      </c>
      <c r="K273">
        <v>45</v>
      </c>
      <c r="L273">
        <v>46.9</v>
      </c>
      <c r="M273" t="s">
        <v>925</v>
      </c>
      <c r="N273" t="s">
        <v>926</v>
      </c>
      <c r="O273">
        <v>30.77</v>
      </c>
      <c r="S273">
        <v>20272</v>
      </c>
    </row>
    <row r="274" spans="1:19" x14ac:dyDescent="0.2">
      <c r="A274" t="s">
        <v>19</v>
      </c>
      <c r="B274" t="s">
        <v>13</v>
      </c>
      <c r="C274" t="s">
        <v>924</v>
      </c>
      <c r="D274">
        <v>2</v>
      </c>
      <c r="E274">
        <v>6</v>
      </c>
      <c r="F274">
        <v>1780704900000</v>
      </c>
      <c r="G274">
        <v>1780705977605</v>
      </c>
      <c r="H274">
        <v>1077605</v>
      </c>
      <c r="I274">
        <v>1077605</v>
      </c>
      <c r="J274">
        <v>6204</v>
      </c>
      <c r="K274">
        <v>46</v>
      </c>
      <c r="L274">
        <v>47.75</v>
      </c>
      <c r="M274" t="s">
        <v>925</v>
      </c>
      <c r="N274" t="s">
        <v>926</v>
      </c>
      <c r="O274">
        <v>27.77</v>
      </c>
      <c r="S274">
        <v>20273</v>
      </c>
    </row>
    <row r="275" spans="1:19" x14ac:dyDescent="0.2">
      <c r="A275" t="s">
        <v>19</v>
      </c>
      <c r="B275" t="s">
        <v>13</v>
      </c>
      <c r="C275" t="s">
        <v>924</v>
      </c>
      <c r="D275">
        <v>2</v>
      </c>
      <c r="E275">
        <v>6</v>
      </c>
      <c r="F275">
        <v>1780705800000</v>
      </c>
      <c r="G275">
        <v>1780706478259</v>
      </c>
      <c r="H275">
        <v>678259</v>
      </c>
      <c r="I275">
        <v>678259</v>
      </c>
      <c r="J275">
        <v>7332</v>
      </c>
      <c r="K275">
        <v>25</v>
      </c>
      <c r="L275">
        <v>45.69</v>
      </c>
      <c r="M275" t="s">
        <v>925</v>
      </c>
      <c r="N275" t="s">
        <v>926</v>
      </c>
      <c r="O275">
        <v>30.03</v>
      </c>
      <c r="S275">
        <v>20274</v>
      </c>
    </row>
    <row r="276" spans="1:19" x14ac:dyDescent="0.2">
      <c r="A276" t="s">
        <v>19</v>
      </c>
      <c r="B276" t="s">
        <v>13</v>
      </c>
      <c r="C276" t="s">
        <v>928</v>
      </c>
      <c r="D276">
        <v>2</v>
      </c>
      <c r="E276">
        <v>6</v>
      </c>
      <c r="F276">
        <v>1780706700000</v>
      </c>
      <c r="G276">
        <v>1780707774976</v>
      </c>
      <c r="H276">
        <v>1074976</v>
      </c>
      <c r="I276">
        <v>1074976</v>
      </c>
      <c r="J276">
        <v>6306</v>
      </c>
      <c r="K276">
        <v>50</v>
      </c>
      <c r="L276">
        <v>47.85</v>
      </c>
      <c r="M276" t="s">
        <v>925</v>
      </c>
      <c r="N276" t="s">
        <v>926</v>
      </c>
      <c r="O276">
        <v>27.8</v>
      </c>
      <c r="S276">
        <v>20275</v>
      </c>
    </row>
    <row r="277" spans="1:19" x14ac:dyDescent="0.2">
      <c r="A277" t="s">
        <v>19</v>
      </c>
      <c r="B277" t="s">
        <v>13</v>
      </c>
      <c r="C277" t="s">
        <v>924</v>
      </c>
      <c r="D277">
        <v>2</v>
      </c>
      <c r="E277">
        <v>6</v>
      </c>
      <c r="F277">
        <v>1780707600000</v>
      </c>
      <c r="G277">
        <v>1780708350254</v>
      </c>
      <c r="H277">
        <v>750254</v>
      </c>
      <c r="I277">
        <v>750254</v>
      </c>
      <c r="J277">
        <v>5305</v>
      </c>
      <c r="K277">
        <v>39</v>
      </c>
      <c r="L277">
        <v>47.21</v>
      </c>
      <c r="M277" t="s">
        <v>925</v>
      </c>
      <c r="N277" t="s">
        <v>926</v>
      </c>
      <c r="O277">
        <v>37.17</v>
      </c>
      <c r="S277">
        <v>20276</v>
      </c>
    </row>
    <row r="278" spans="1:19" x14ac:dyDescent="0.2">
      <c r="A278" t="s">
        <v>19</v>
      </c>
      <c r="B278" t="s">
        <v>13</v>
      </c>
      <c r="C278" t="s">
        <v>924</v>
      </c>
      <c r="D278">
        <v>2</v>
      </c>
      <c r="E278">
        <v>6</v>
      </c>
      <c r="F278">
        <v>1780708500000</v>
      </c>
      <c r="G278">
        <v>1780709208430</v>
      </c>
      <c r="H278">
        <v>708430</v>
      </c>
      <c r="I278">
        <v>708430</v>
      </c>
      <c r="J278">
        <v>7049</v>
      </c>
      <c r="K278">
        <v>37</v>
      </c>
      <c r="L278">
        <v>46.38</v>
      </c>
      <c r="M278" t="s">
        <v>925</v>
      </c>
      <c r="N278" t="s">
        <v>926</v>
      </c>
      <c r="O278">
        <v>31.63</v>
      </c>
      <c r="S278">
        <v>20277</v>
      </c>
    </row>
    <row r="279" spans="1:19" x14ac:dyDescent="0.2">
      <c r="A279" t="s">
        <v>19</v>
      </c>
      <c r="B279" t="s">
        <v>13</v>
      </c>
      <c r="C279" t="s">
        <v>924</v>
      </c>
      <c r="D279">
        <v>2</v>
      </c>
      <c r="E279">
        <v>6</v>
      </c>
      <c r="F279">
        <v>1780709400000</v>
      </c>
      <c r="G279">
        <v>1780710259761</v>
      </c>
      <c r="H279">
        <v>859761</v>
      </c>
      <c r="I279">
        <v>859761</v>
      </c>
      <c r="J279">
        <v>6417</v>
      </c>
      <c r="K279">
        <v>39</v>
      </c>
      <c r="L279">
        <v>43.28</v>
      </c>
      <c r="M279" t="s">
        <v>925</v>
      </c>
      <c r="N279" t="s">
        <v>926</v>
      </c>
      <c r="O279">
        <v>22.28</v>
      </c>
      <c r="S279">
        <v>20278</v>
      </c>
    </row>
    <row r="280" spans="1:19" x14ac:dyDescent="0.2">
      <c r="A280" t="s">
        <v>19</v>
      </c>
      <c r="B280" t="s">
        <v>13</v>
      </c>
      <c r="C280" t="s">
        <v>927</v>
      </c>
      <c r="D280">
        <v>2</v>
      </c>
      <c r="E280">
        <v>6</v>
      </c>
      <c r="F280">
        <v>1780710300000</v>
      </c>
      <c r="G280">
        <v>1780711022047</v>
      </c>
      <c r="H280">
        <v>722047</v>
      </c>
      <c r="I280">
        <v>722047</v>
      </c>
      <c r="J280">
        <v>6893</v>
      </c>
      <c r="K280">
        <v>29</v>
      </c>
      <c r="L280">
        <v>35.9</v>
      </c>
      <c r="M280" t="s">
        <v>925</v>
      </c>
      <c r="N280" t="s">
        <v>929</v>
      </c>
      <c r="S280">
        <v>20279</v>
      </c>
    </row>
    <row r="281" spans="1:19" x14ac:dyDescent="0.2">
      <c r="A281" t="s">
        <v>19</v>
      </c>
      <c r="B281" t="s">
        <v>13</v>
      </c>
      <c r="C281" t="s">
        <v>924</v>
      </c>
      <c r="D281">
        <v>2</v>
      </c>
      <c r="E281">
        <v>7</v>
      </c>
      <c r="F281">
        <v>1780790400000</v>
      </c>
      <c r="G281">
        <v>1780791279463</v>
      </c>
      <c r="H281">
        <v>879463</v>
      </c>
      <c r="I281">
        <v>879463</v>
      </c>
      <c r="J281">
        <v>8901</v>
      </c>
      <c r="K281">
        <v>39</v>
      </c>
      <c r="L281">
        <v>51.62</v>
      </c>
      <c r="M281" t="s">
        <v>925</v>
      </c>
      <c r="N281" t="s">
        <v>926</v>
      </c>
      <c r="O281">
        <v>34.54</v>
      </c>
      <c r="S281">
        <v>20280</v>
      </c>
    </row>
    <row r="282" spans="1:19" x14ac:dyDescent="0.2">
      <c r="A282" t="s">
        <v>19</v>
      </c>
      <c r="B282" t="s">
        <v>13</v>
      </c>
      <c r="C282" t="s">
        <v>924</v>
      </c>
      <c r="D282">
        <v>2</v>
      </c>
      <c r="E282">
        <v>7</v>
      </c>
      <c r="F282">
        <v>1780791300000</v>
      </c>
      <c r="G282">
        <v>1780792223749</v>
      </c>
      <c r="H282">
        <v>923749</v>
      </c>
      <c r="I282">
        <v>923749</v>
      </c>
      <c r="J282">
        <v>8132</v>
      </c>
      <c r="K282">
        <v>41</v>
      </c>
      <c r="L282">
        <v>46.72</v>
      </c>
      <c r="M282" t="s">
        <v>925</v>
      </c>
      <c r="N282" t="s">
        <v>926</v>
      </c>
      <c r="O282">
        <v>24.09</v>
      </c>
      <c r="S282">
        <v>20281</v>
      </c>
    </row>
    <row r="283" spans="1:19" x14ac:dyDescent="0.2">
      <c r="A283" t="s">
        <v>19</v>
      </c>
      <c r="B283" t="s">
        <v>13</v>
      </c>
      <c r="C283" t="s">
        <v>924</v>
      </c>
      <c r="D283">
        <v>2</v>
      </c>
      <c r="E283">
        <v>7</v>
      </c>
      <c r="F283">
        <v>1780792200000</v>
      </c>
      <c r="G283">
        <v>1780792901299</v>
      </c>
      <c r="H283">
        <v>701299</v>
      </c>
      <c r="I283">
        <v>701299</v>
      </c>
      <c r="J283">
        <v>7154</v>
      </c>
      <c r="K283">
        <v>33</v>
      </c>
      <c r="L283">
        <v>47.21</v>
      </c>
      <c r="M283" t="s">
        <v>925</v>
      </c>
      <c r="N283" t="s">
        <v>926</v>
      </c>
      <c r="O283">
        <v>33.450000000000003</v>
      </c>
      <c r="S283">
        <v>20282</v>
      </c>
    </row>
    <row r="284" spans="1:19" x14ac:dyDescent="0.2">
      <c r="A284" t="s">
        <v>19</v>
      </c>
      <c r="B284" t="s">
        <v>13</v>
      </c>
      <c r="C284" t="s">
        <v>927</v>
      </c>
      <c r="D284">
        <v>2</v>
      </c>
      <c r="E284">
        <v>7</v>
      </c>
      <c r="F284">
        <v>1780793100000</v>
      </c>
      <c r="G284">
        <v>1780794066064</v>
      </c>
      <c r="H284">
        <v>966064</v>
      </c>
      <c r="I284">
        <v>966064</v>
      </c>
      <c r="J284">
        <v>8464</v>
      </c>
      <c r="K284">
        <v>41</v>
      </c>
      <c r="L284">
        <v>54.31</v>
      </c>
      <c r="M284" t="s">
        <v>925</v>
      </c>
      <c r="N284" t="s">
        <v>926</v>
      </c>
      <c r="O284">
        <v>39.799999999999997</v>
      </c>
      <c r="S284">
        <v>20283</v>
      </c>
    </row>
    <row r="285" spans="1:19" x14ac:dyDescent="0.2">
      <c r="A285" t="s">
        <v>19</v>
      </c>
      <c r="B285" t="s">
        <v>13</v>
      </c>
      <c r="C285" t="s">
        <v>924</v>
      </c>
      <c r="D285">
        <v>2</v>
      </c>
      <c r="E285">
        <v>7</v>
      </c>
      <c r="F285">
        <v>1780794000000</v>
      </c>
      <c r="G285">
        <v>1780795202298</v>
      </c>
      <c r="H285">
        <v>1202298</v>
      </c>
      <c r="I285">
        <v>1202298</v>
      </c>
      <c r="J285">
        <v>5838</v>
      </c>
      <c r="K285">
        <v>46</v>
      </c>
      <c r="L285">
        <v>40.56</v>
      </c>
      <c r="M285" t="s">
        <v>925</v>
      </c>
      <c r="N285" t="s">
        <v>929</v>
      </c>
      <c r="S285">
        <v>20284</v>
      </c>
    </row>
    <row r="286" spans="1:19" x14ac:dyDescent="0.2">
      <c r="A286" t="s">
        <v>19</v>
      </c>
      <c r="B286" t="s">
        <v>13</v>
      </c>
      <c r="C286" t="s">
        <v>924</v>
      </c>
      <c r="D286">
        <v>2</v>
      </c>
      <c r="E286">
        <v>7</v>
      </c>
      <c r="F286">
        <v>1780794900000</v>
      </c>
      <c r="G286">
        <v>1780795867176</v>
      </c>
      <c r="H286">
        <v>967176</v>
      </c>
      <c r="I286">
        <v>967176</v>
      </c>
      <c r="J286">
        <v>7845</v>
      </c>
      <c r="K286">
        <v>36</v>
      </c>
      <c r="L286">
        <v>50.5</v>
      </c>
      <c r="M286" t="s">
        <v>925</v>
      </c>
      <c r="N286" t="s">
        <v>926</v>
      </c>
      <c r="O286">
        <v>32.56</v>
      </c>
      <c r="S286">
        <v>20285</v>
      </c>
    </row>
    <row r="287" spans="1:19" x14ac:dyDescent="0.2">
      <c r="A287" t="s">
        <v>19</v>
      </c>
      <c r="B287" t="s">
        <v>13</v>
      </c>
      <c r="C287" t="s">
        <v>924</v>
      </c>
      <c r="D287">
        <v>2</v>
      </c>
      <c r="E287">
        <v>7</v>
      </c>
      <c r="F287">
        <v>1780795800000</v>
      </c>
      <c r="G287">
        <v>1780796635870</v>
      </c>
      <c r="H287">
        <v>835870</v>
      </c>
      <c r="I287">
        <v>835870</v>
      </c>
      <c r="J287">
        <v>5639</v>
      </c>
      <c r="K287">
        <v>41</v>
      </c>
      <c r="L287">
        <v>46.88</v>
      </c>
      <c r="M287" t="s">
        <v>925</v>
      </c>
      <c r="N287" t="s">
        <v>926</v>
      </c>
      <c r="O287">
        <v>33.36</v>
      </c>
      <c r="S287">
        <v>20286</v>
      </c>
    </row>
    <row r="288" spans="1:19" x14ac:dyDescent="0.2">
      <c r="A288" t="s">
        <v>19</v>
      </c>
      <c r="B288" t="s">
        <v>13</v>
      </c>
      <c r="C288" t="s">
        <v>924</v>
      </c>
      <c r="D288">
        <v>2</v>
      </c>
      <c r="E288">
        <v>7</v>
      </c>
      <c r="F288">
        <v>1780796700000</v>
      </c>
      <c r="G288">
        <v>1780797711749</v>
      </c>
      <c r="H288">
        <v>1011749</v>
      </c>
      <c r="I288">
        <v>1011749</v>
      </c>
      <c r="J288">
        <v>7615</v>
      </c>
      <c r="K288">
        <v>42</v>
      </c>
      <c r="L288">
        <v>49.55</v>
      </c>
      <c r="M288" t="s">
        <v>925</v>
      </c>
      <c r="N288" t="s">
        <v>926</v>
      </c>
      <c r="O288">
        <v>29.84</v>
      </c>
      <c r="S288">
        <v>20287</v>
      </c>
    </row>
    <row r="289" spans="1:19" x14ac:dyDescent="0.2">
      <c r="A289" t="s">
        <v>19</v>
      </c>
      <c r="B289" t="s">
        <v>13</v>
      </c>
      <c r="C289" t="s">
        <v>924</v>
      </c>
      <c r="D289">
        <v>2</v>
      </c>
      <c r="E289">
        <v>7</v>
      </c>
      <c r="F289">
        <v>1780797600000</v>
      </c>
      <c r="G289">
        <v>1780798259289</v>
      </c>
      <c r="H289">
        <v>659289</v>
      </c>
      <c r="I289">
        <v>659289</v>
      </c>
      <c r="J289">
        <v>8956</v>
      </c>
      <c r="K289">
        <v>28</v>
      </c>
      <c r="L289">
        <v>45.25</v>
      </c>
      <c r="M289" t="s">
        <v>925</v>
      </c>
      <c r="N289" t="s">
        <v>926</v>
      </c>
      <c r="O289">
        <v>25.14</v>
      </c>
      <c r="S289">
        <v>20288</v>
      </c>
    </row>
    <row r="290" spans="1:19" x14ac:dyDescent="0.2">
      <c r="A290" t="s">
        <v>20</v>
      </c>
      <c r="B290" t="s">
        <v>8</v>
      </c>
      <c r="C290" t="s">
        <v>928</v>
      </c>
      <c r="D290">
        <v>1</v>
      </c>
      <c r="E290">
        <v>1</v>
      </c>
      <c r="F290">
        <v>1779667200000</v>
      </c>
      <c r="G290">
        <v>1779668165720</v>
      </c>
      <c r="H290">
        <v>965720</v>
      </c>
      <c r="I290">
        <v>965720</v>
      </c>
      <c r="J290">
        <v>7209</v>
      </c>
      <c r="K290">
        <v>42</v>
      </c>
      <c r="L290">
        <v>39.159999999999997</v>
      </c>
      <c r="M290" t="s">
        <v>925</v>
      </c>
      <c r="N290" t="s">
        <v>929</v>
      </c>
      <c r="S290">
        <v>20289</v>
      </c>
    </row>
    <row r="291" spans="1:19" x14ac:dyDescent="0.2">
      <c r="A291" t="s">
        <v>20</v>
      </c>
      <c r="B291" t="s">
        <v>8</v>
      </c>
      <c r="C291" t="s">
        <v>928</v>
      </c>
      <c r="D291">
        <v>1</v>
      </c>
      <c r="E291">
        <v>2</v>
      </c>
      <c r="F291">
        <v>1779753600000</v>
      </c>
      <c r="G291">
        <v>1779754427680</v>
      </c>
      <c r="H291">
        <v>827680</v>
      </c>
      <c r="I291">
        <v>827680</v>
      </c>
      <c r="J291">
        <v>7272</v>
      </c>
      <c r="K291">
        <v>41</v>
      </c>
      <c r="L291">
        <v>37.57</v>
      </c>
      <c r="M291" t="s">
        <v>925</v>
      </c>
      <c r="N291" t="s">
        <v>929</v>
      </c>
      <c r="S291">
        <v>20290</v>
      </c>
    </row>
    <row r="292" spans="1:19" x14ac:dyDescent="0.2">
      <c r="A292" t="s">
        <v>20</v>
      </c>
      <c r="B292" t="s">
        <v>8</v>
      </c>
      <c r="C292" t="s">
        <v>928</v>
      </c>
      <c r="D292">
        <v>1</v>
      </c>
      <c r="E292">
        <v>3</v>
      </c>
      <c r="F292">
        <v>1779840000000</v>
      </c>
      <c r="G292">
        <v>1779840872822</v>
      </c>
      <c r="H292">
        <v>872822</v>
      </c>
      <c r="I292">
        <v>872822</v>
      </c>
      <c r="J292">
        <v>5735</v>
      </c>
      <c r="K292">
        <v>36</v>
      </c>
      <c r="L292">
        <v>36.5</v>
      </c>
      <c r="M292" t="s">
        <v>925</v>
      </c>
      <c r="N292" t="s">
        <v>929</v>
      </c>
      <c r="S292">
        <v>20291</v>
      </c>
    </row>
    <row r="293" spans="1:19" x14ac:dyDescent="0.2">
      <c r="A293" t="s">
        <v>20</v>
      </c>
      <c r="B293" t="s">
        <v>8</v>
      </c>
      <c r="C293" t="s">
        <v>928</v>
      </c>
      <c r="D293">
        <v>1</v>
      </c>
      <c r="E293">
        <v>3</v>
      </c>
      <c r="F293">
        <v>1779840900000</v>
      </c>
      <c r="G293">
        <v>1779841819321</v>
      </c>
      <c r="H293">
        <v>919321</v>
      </c>
      <c r="I293">
        <v>919321</v>
      </c>
      <c r="J293">
        <v>6375</v>
      </c>
      <c r="K293">
        <v>38</v>
      </c>
      <c r="L293">
        <v>37.729999999999997</v>
      </c>
      <c r="M293" t="s">
        <v>925</v>
      </c>
      <c r="N293" t="s">
        <v>929</v>
      </c>
      <c r="S293">
        <v>20292</v>
      </c>
    </row>
    <row r="294" spans="1:19" x14ac:dyDescent="0.2">
      <c r="A294" t="s">
        <v>20</v>
      </c>
      <c r="B294" t="s">
        <v>8</v>
      </c>
      <c r="C294" t="s">
        <v>928</v>
      </c>
      <c r="D294">
        <v>2</v>
      </c>
      <c r="E294">
        <v>1</v>
      </c>
      <c r="F294">
        <v>1780272000000</v>
      </c>
      <c r="G294">
        <v>1780272768163</v>
      </c>
      <c r="H294">
        <v>768163</v>
      </c>
      <c r="I294">
        <v>768163</v>
      </c>
      <c r="J294">
        <v>7611</v>
      </c>
      <c r="K294">
        <v>32</v>
      </c>
      <c r="L294">
        <v>43.95</v>
      </c>
      <c r="M294" t="s">
        <v>925</v>
      </c>
      <c r="N294" t="s">
        <v>926</v>
      </c>
      <c r="O294">
        <v>22.96</v>
      </c>
      <c r="S294">
        <v>20293</v>
      </c>
    </row>
    <row r="295" spans="1:19" x14ac:dyDescent="0.2">
      <c r="A295" t="s">
        <v>20</v>
      </c>
      <c r="B295" t="s">
        <v>8</v>
      </c>
      <c r="C295" t="s">
        <v>928</v>
      </c>
      <c r="D295">
        <v>2</v>
      </c>
      <c r="E295">
        <v>1</v>
      </c>
      <c r="F295">
        <v>1780272900000</v>
      </c>
      <c r="G295">
        <v>1780273479740</v>
      </c>
      <c r="H295">
        <v>579740</v>
      </c>
      <c r="I295">
        <v>514740</v>
      </c>
      <c r="J295">
        <v>6708</v>
      </c>
      <c r="K295">
        <v>23</v>
      </c>
      <c r="L295">
        <v>45.16</v>
      </c>
      <c r="M295" t="s">
        <v>925</v>
      </c>
      <c r="N295" t="s">
        <v>926</v>
      </c>
      <c r="O295">
        <v>32.94</v>
      </c>
      <c r="S295">
        <v>20294</v>
      </c>
    </row>
    <row r="296" spans="1:19" x14ac:dyDescent="0.2">
      <c r="A296" t="s">
        <v>20</v>
      </c>
      <c r="B296" t="s">
        <v>8</v>
      </c>
      <c r="C296" t="s">
        <v>928</v>
      </c>
      <c r="D296">
        <v>2</v>
      </c>
      <c r="E296">
        <v>2</v>
      </c>
      <c r="F296">
        <v>1780358400000</v>
      </c>
      <c r="G296">
        <v>1780359345977</v>
      </c>
      <c r="H296">
        <v>945977</v>
      </c>
      <c r="I296">
        <v>895977</v>
      </c>
      <c r="J296">
        <v>5002</v>
      </c>
      <c r="K296">
        <v>43</v>
      </c>
      <c r="L296">
        <v>48.95</v>
      </c>
      <c r="M296" t="s">
        <v>925</v>
      </c>
      <c r="N296" t="s">
        <v>926</v>
      </c>
      <c r="O296">
        <v>37.1</v>
      </c>
      <c r="S296">
        <v>20295</v>
      </c>
    </row>
    <row r="297" spans="1:19" x14ac:dyDescent="0.2">
      <c r="A297" t="s">
        <v>20</v>
      </c>
      <c r="B297" t="s">
        <v>8</v>
      </c>
      <c r="C297" t="s">
        <v>928</v>
      </c>
      <c r="D297">
        <v>2</v>
      </c>
      <c r="E297">
        <v>3</v>
      </c>
      <c r="F297">
        <v>1780444800000</v>
      </c>
      <c r="G297">
        <v>1780445266728</v>
      </c>
      <c r="H297">
        <v>466728</v>
      </c>
      <c r="I297">
        <v>466728</v>
      </c>
      <c r="J297">
        <v>6743</v>
      </c>
      <c r="K297">
        <v>23</v>
      </c>
      <c r="L297">
        <v>44.53</v>
      </c>
      <c r="M297" t="s">
        <v>925</v>
      </c>
      <c r="N297" t="s">
        <v>926</v>
      </c>
      <c r="O297">
        <v>34.24</v>
      </c>
      <c r="S297">
        <v>20296</v>
      </c>
    </row>
    <row r="298" spans="1:19" x14ac:dyDescent="0.2">
      <c r="A298" t="s">
        <v>20</v>
      </c>
      <c r="B298" t="s">
        <v>8</v>
      </c>
      <c r="C298" t="s">
        <v>928</v>
      </c>
      <c r="D298">
        <v>2</v>
      </c>
      <c r="E298">
        <v>3</v>
      </c>
      <c r="F298">
        <v>1780445700000</v>
      </c>
      <c r="G298">
        <v>1780446584091</v>
      </c>
      <c r="H298">
        <v>884091</v>
      </c>
      <c r="I298">
        <v>819091</v>
      </c>
      <c r="J298">
        <v>5756</v>
      </c>
      <c r="K298">
        <v>37</v>
      </c>
      <c r="L298">
        <v>46.11</v>
      </c>
      <c r="M298" t="s">
        <v>925</v>
      </c>
      <c r="N298" t="s">
        <v>926</v>
      </c>
      <c r="O298">
        <v>30.02</v>
      </c>
      <c r="S298">
        <v>20297</v>
      </c>
    </row>
    <row r="299" spans="1:19" x14ac:dyDescent="0.2">
      <c r="A299" t="s">
        <v>20</v>
      </c>
      <c r="B299" t="s">
        <v>8</v>
      </c>
      <c r="C299" t="s">
        <v>928</v>
      </c>
      <c r="D299">
        <v>2</v>
      </c>
      <c r="E299">
        <v>4</v>
      </c>
      <c r="F299">
        <v>1780531200000</v>
      </c>
      <c r="G299">
        <v>1780531876940</v>
      </c>
      <c r="H299">
        <v>676940</v>
      </c>
      <c r="I299">
        <v>676940</v>
      </c>
      <c r="J299">
        <v>7912</v>
      </c>
      <c r="K299">
        <v>27</v>
      </c>
      <c r="L299">
        <v>36.43</v>
      </c>
      <c r="M299" t="s">
        <v>925</v>
      </c>
      <c r="N299" t="s">
        <v>929</v>
      </c>
      <c r="S299">
        <v>20298</v>
      </c>
    </row>
    <row r="300" spans="1:19" x14ac:dyDescent="0.2">
      <c r="A300" t="s">
        <v>20</v>
      </c>
      <c r="B300" t="s">
        <v>8</v>
      </c>
      <c r="C300" t="s">
        <v>928</v>
      </c>
      <c r="D300">
        <v>2</v>
      </c>
      <c r="E300">
        <v>5</v>
      </c>
      <c r="F300">
        <v>1780617600000</v>
      </c>
      <c r="G300">
        <v>1780618147116</v>
      </c>
      <c r="H300">
        <v>547116</v>
      </c>
      <c r="I300">
        <v>497116</v>
      </c>
      <c r="J300">
        <v>7822</v>
      </c>
      <c r="K300">
        <v>28</v>
      </c>
      <c r="L300">
        <v>45.07</v>
      </c>
      <c r="M300" t="s">
        <v>925</v>
      </c>
      <c r="N300" t="s">
        <v>926</v>
      </c>
      <c r="O300">
        <v>30.59</v>
      </c>
      <c r="S300">
        <v>20299</v>
      </c>
    </row>
    <row r="301" spans="1:19" x14ac:dyDescent="0.2">
      <c r="A301" t="s">
        <v>20</v>
      </c>
      <c r="B301" t="s">
        <v>8</v>
      </c>
      <c r="C301" t="s">
        <v>928</v>
      </c>
      <c r="D301">
        <v>2</v>
      </c>
      <c r="E301">
        <v>5</v>
      </c>
      <c r="F301">
        <v>1780618500000</v>
      </c>
      <c r="G301">
        <v>1780618972209</v>
      </c>
      <c r="H301">
        <v>472209</v>
      </c>
      <c r="I301">
        <v>472209</v>
      </c>
      <c r="J301">
        <v>5576</v>
      </c>
      <c r="K301">
        <v>28</v>
      </c>
      <c r="L301">
        <v>44.12</v>
      </c>
      <c r="M301" t="s">
        <v>925</v>
      </c>
      <c r="N301" t="s">
        <v>926</v>
      </c>
      <c r="O301">
        <v>36.25</v>
      </c>
      <c r="S301">
        <v>20300</v>
      </c>
    </row>
    <row r="302" spans="1:19" x14ac:dyDescent="0.2">
      <c r="A302" t="s">
        <v>20</v>
      </c>
      <c r="B302" t="s">
        <v>8</v>
      </c>
      <c r="C302" t="s">
        <v>928</v>
      </c>
      <c r="D302">
        <v>2</v>
      </c>
      <c r="E302">
        <v>6</v>
      </c>
      <c r="F302">
        <v>1780704000000</v>
      </c>
      <c r="G302">
        <v>1780704898545</v>
      </c>
      <c r="H302">
        <v>898545</v>
      </c>
      <c r="I302">
        <v>898545</v>
      </c>
      <c r="J302">
        <v>7801</v>
      </c>
      <c r="K302">
        <v>42</v>
      </c>
      <c r="L302">
        <v>44.55</v>
      </c>
      <c r="M302" t="s">
        <v>925</v>
      </c>
      <c r="N302" t="s">
        <v>926</v>
      </c>
      <c r="O302">
        <v>20.56</v>
      </c>
      <c r="S302">
        <v>20301</v>
      </c>
    </row>
    <row r="303" spans="1:19" x14ac:dyDescent="0.2">
      <c r="A303" t="s">
        <v>20</v>
      </c>
      <c r="B303" t="s">
        <v>8</v>
      </c>
      <c r="C303" t="s">
        <v>928</v>
      </c>
      <c r="D303">
        <v>2</v>
      </c>
      <c r="E303">
        <v>6</v>
      </c>
      <c r="F303">
        <v>1780704900000</v>
      </c>
      <c r="G303">
        <v>1780705568420</v>
      </c>
      <c r="H303">
        <v>668420</v>
      </c>
      <c r="I303">
        <v>668420</v>
      </c>
      <c r="J303">
        <v>7730</v>
      </c>
      <c r="K303">
        <v>26</v>
      </c>
      <c r="L303">
        <v>43.67</v>
      </c>
      <c r="M303" t="s">
        <v>925</v>
      </c>
      <c r="N303" t="s">
        <v>926</v>
      </c>
      <c r="O303">
        <v>24.5</v>
      </c>
      <c r="S303">
        <v>20302</v>
      </c>
    </row>
    <row r="304" spans="1:19" x14ac:dyDescent="0.2">
      <c r="A304" t="s">
        <v>20</v>
      </c>
      <c r="B304" t="s">
        <v>8</v>
      </c>
      <c r="C304" t="s">
        <v>928</v>
      </c>
      <c r="D304">
        <v>2</v>
      </c>
      <c r="E304">
        <v>6</v>
      </c>
      <c r="F304">
        <v>1780705800000</v>
      </c>
      <c r="G304">
        <v>1780706764416</v>
      </c>
      <c r="H304">
        <v>964416</v>
      </c>
      <c r="I304">
        <v>964416</v>
      </c>
      <c r="J304">
        <v>6348</v>
      </c>
      <c r="K304">
        <v>41</v>
      </c>
      <c r="L304">
        <v>38.24</v>
      </c>
      <c r="M304" t="s">
        <v>925</v>
      </c>
      <c r="N304" t="s">
        <v>929</v>
      </c>
      <c r="S304">
        <v>20303</v>
      </c>
    </row>
    <row r="305" spans="1:19" x14ac:dyDescent="0.2">
      <c r="A305" t="s">
        <v>20</v>
      </c>
      <c r="B305" t="s">
        <v>8</v>
      </c>
      <c r="C305" t="s">
        <v>928</v>
      </c>
      <c r="D305">
        <v>2</v>
      </c>
      <c r="E305">
        <v>7</v>
      </c>
      <c r="F305">
        <v>1780790400000</v>
      </c>
      <c r="G305">
        <v>1780791099435</v>
      </c>
      <c r="H305">
        <v>699435</v>
      </c>
      <c r="I305">
        <v>649435</v>
      </c>
      <c r="J305">
        <v>8705</v>
      </c>
      <c r="K305">
        <v>37</v>
      </c>
      <c r="L305">
        <v>45.3</v>
      </c>
      <c r="M305" t="s">
        <v>925</v>
      </c>
      <c r="N305" t="s">
        <v>926</v>
      </c>
      <c r="O305">
        <v>24.92</v>
      </c>
      <c r="S305">
        <v>20304</v>
      </c>
    </row>
    <row r="306" spans="1:19" x14ac:dyDescent="0.2">
      <c r="A306" t="s">
        <v>20</v>
      </c>
      <c r="B306" t="s">
        <v>8</v>
      </c>
      <c r="C306" t="s">
        <v>928</v>
      </c>
      <c r="D306">
        <v>2</v>
      </c>
      <c r="E306">
        <v>7</v>
      </c>
      <c r="F306">
        <v>1780791300000</v>
      </c>
      <c r="G306">
        <v>1780791799821</v>
      </c>
      <c r="H306">
        <v>499821</v>
      </c>
      <c r="I306">
        <v>499821</v>
      </c>
      <c r="J306">
        <v>7289</v>
      </c>
      <c r="K306">
        <v>18</v>
      </c>
      <c r="L306">
        <v>41.46</v>
      </c>
      <c r="M306" t="s">
        <v>925</v>
      </c>
      <c r="N306" t="s">
        <v>926</v>
      </c>
      <c r="O306">
        <v>24.81</v>
      </c>
      <c r="S306">
        <v>20305</v>
      </c>
    </row>
    <row r="307" spans="1:19" x14ac:dyDescent="0.2">
      <c r="A307" t="s">
        <v>20</v>
      </c>
      <c r="B307" t="s">
        <v>8</v>
      </c>
      <c r="C307" t="s">
        <v>928</v>
      </c>
      <c r="D307">
        <v>2</v>
      </c>
      <c r="E307">
        <v>7</v>
      </c>
      <c r="F307">
        <v>1780792200000</v>
      </c>
      <c r="G307">
        <v>1780792940840</v>
      </c>
      <c r="H307">
        <v>740840</v>
      </c>
      <c r="I307">
        <v>740840</v>
      </c>
      <c r="J307">
        <v>5623</v>
      </c>
      <c r="K307">
        <v>35</v>
      </c>
      <c r="L307">
        <v>43.97</v>
      </c>
      <c r="M307" t="s">
        <v>925</v>
      </c>
      <c r="N307" t="s">
        <v>926</v>
      </c>
      <c r="O307">
        <v>29.02</v>
      </c>
      <c r="S307">
        <v>20306</v>
      </c>
    </row>
    <row r="308" spans="1:19" x14ac:dyDescent="0.2">
      <c r="A308" t="s">
        <v>20</v>
      </c>
      <c r="B308" t="s">
        <v>8</v>
      </c>
      <c r="C308" t="s">
        <v>924</v>
      </c>
      <c r="D308">
        <v>2</v>
      </c>
      <c r="E308">
        <v>7</v>
      </c>
      <c r="F308">
        <v>1780793100000</v>
      </c>
      <c r="G308">
        <v>1780793833866</v>
      </c>
      <c r="H308">
        <v>733866</v>
      </c>
      <c r="I308">
        <v>733866</v>
      </c>
      <c r="J308">
        <v>5025</v>
      </c>
      <c r="K308">
        <v>34</v>
      </c>
      <c r="L308">
        <v>40.909999999999997</v>
      </c>
      <c r="M308" t="s">
        <v>925</v>
      </c>
      <c r="N308" t="s">
        <v>926</v>
      </c>
      <c r="O308">
        <v>23.67</v>
      </c>
      <c r="S308">
        <v>20307</v>
      </c>
    </row>
    <row r="309" spans="1:19" x14ac:dyDescent="0.2">
      <c r="A309" t="s">
        <v>22</v>
      </c>
      <c r="B309" t="s">
        <v>13</v>
      </c>
      <c r="C309" t="s">
        <v>927</v>
      </c>
      <c r="D309">
        <v>1</v>
      </c>
      <c r="E309">
        <v>1</v>
      </c>
      <c r="F309">
        <v>1779667200000</v>
      </c>
      <c r="G309">
        <v>1779668142246</v>
      </c>
      <c r="H309">
        <v>942246</v>
      </c>
      <c r="I309">
        <v>942246</v>
      </c>
      <c r="J309">
        <v>8996</v>
      </c>
      <c r="K309">
        <v>37</v>
      </c>
      <c r="L309">
        <v>48.59</v>
      </c>
      <c r="M309" t="s">
        <v>925</v>
      </c>
      <c r="N309" t="s">
        <v>926</v>
      </c>
      <c r="O309">
        <v>25.66</v>
      </c>
      <c r="S309">
        <v>20308</v>
      </c>
    </row>
    <row r="310" spans="1:19" x14ac:dyDescent="0.2">
      <c r="A310" t="s">
        <v>22</v>
      </c>
      <c r="B310" t="s">
        <v>13</v>
      </c>
      <c r="C310" t="s">
        <v>927</v>
      </c>
      <c r="D310">
        <v>1</v>
      </c>
      <c r="E310">
        <v>1</v>
      </c>
      <c r="F310">
        <v>1779668100000</v>
      </c>
      <c r="G310">
        <v>1779668800137</v>
      </c>
      <c r="H310">
        <v>700137</v>
      </c>
      <c r="I310">
        <v>700137</v>
      </c>
      <c r="J310">
        <v>5238</v>
      </c>
      <c r="K310">
        <v>33</v>
      </c>
      <c r="L310">
        <v>44.32</v>
      </c>
      <c r="M310" t="s">
        <v>925</v>
      </c>
      <c r="N310" t="s">
        <v>926</v>
      </c>
      <c r="O310">
        <v>31.88</v>
      </c>
      <c r="S310">
        <v>20309</v>
      </c>
    </row>
    <row r="311" spans="1:19" x14ac:dyDescent="0.2">
      <c r="A311" t="s">
        <v>22</v>
      </c>
      <c r="B311" t="s">
        <v>13</v>
      </c>
      <c r="C311" t="s">
        <v>927</v>
      </c>
      <c r="D311">
        <v>1</v>
      </c>
      <c r="E311">
        <v>1</v>
      </c>
      <c r="F311">
        <v>1779669000000</v>
      </c>
      <c r="G311">
        <v>1779669549659</v>
      </c>
      <c r="H311">
        <v>549659</v>
      </c>
      <c r="I311">
        <v>549659</v>
      </c>
      <c r="J311">
        <v>8162</v>
      </c>
      <c r="K311">
        <v>25</v>
      </c>
      <c r="L311">
        <v>45.83</v>
      </c>
      <c r="M311" t="s">
        <v>925</v>
      </c>
      <c r="N311" t="s">
        <v>926</v>
      </c>
      <c r="O311">
        <v>31.38</v>
      </c>
      <c r="S311">
        <v>20310</v>
      </c>
    </row>
    <row r="312" spans="1:19" x14ac:dyDescent="0.2">
      <c r="A312" t="s">
        <v>22</v>
      </c>
      <c r="B312" t="s">
        <v>13</v>
      </c>
      <c r="C312" t="s">
        <v>928</v>
      </c>
      <c r="D312">
        <v>1</v>
      </c>
      <c r="E312">
        <v>1</v>
      </c>
      <c r="F312">
        <v>1779669900000</v>
      </c>
      <c r="G312">
        <v>1779670458906</v>
      </c>
      <c r="H312">
        <v>558906</v>
      </c>
      <c r="I312">
        <v>558906</v>
      </c>
      <c r="J312">
        <v>8022</v>
      </c>
      <c r="K312">
        <v>22</v>
      </c>
      <c r="L312">
        <v>42.31</v>
      </c>
      <c r="M312" t="s">
        <v>925</v>
      </c>
      <c r="N312" t="s">
        <v>926</v>
      </c>
      <c r="O312">
        <v>23.33</v>
      </c>
      <c r="S312">
        <v>20311</v>
      </c>
    </row>
    <row r="313" spans="1:19" x14ac:dyDescent="0.2">
      <c r="A313" t="s">
        <v>22</v>
      </c>
      <c r="B313" t="s">
        <v>13</v>
      </c>
      <c r="C313" t="s">
        <v>927</v>
      </c>
      <c r="D313">
        <v>1</v>
      </c>
      <c r="E313">
        <v>2</v>
      </c>
      <c r="F313">
        <v>1779753600000</v>
      </c>
      <c r="G313">
        <v>1779754561029</v>
      </c>
      <c r="H313">
        <v>961029</v>
      </c>
      <c r="I313">
        <v>961029</v>
      </c>
      <c r="J313">
        <v>6057</v>
      </c>
      <c r="K313">
        <v>37</v>
      </c>
      <c r="L313">
        <v>44.49</v>
      </c>
      <c r="M313" t="s">
        <v>925</v>
      </c>
      <c r="N313" t="s">
        <v>926</v>
      </c>
      <c r="O313">
        <v>23.53</v>
      </c>
      <c r="S313">
        <v>20312</v>
      </c>
    </row>
    <row r="314" spans="1:19" x14ac:dyDescent="0.2">
      <c r="A314" t="s">
        <v>22</v>
      </c>
      <c r="B314" t="s">
        <v>13</v>
      </c>
      <c r="C314" t="s">
        <v>927</v>
      </c>
      <c r="D314">
        <v>1</v>
      </c>
      <c r="E314">
        <v>2</v>
      </c>
      <c r="F314">
        <v>1779754500000</v>
      </c>
      <c r="G314">
        <v>1779755438199</v>
      </c>
      <c r="H314">
        <v>938199</v>
      </c>
      <c r="I314">
        <v>938199</v>
      </c>
      <c r="J314">
        <v>7773</v>
      </c>
      <c r="K314">
        <v>35</v>
      </c>
      <c r="L314">
        <v>50.12</v>
      </c>
      <c r="M314" t="s">
        <v>925</v>
      </c>
      <c r="N314" t="s">
        <v>926</v>
      </c>
      <c r="O314">
        <v>32.6</v>
      </c>
      <c r="S314">
        <v>20313</v>
      </c>
    </row>
    <row r="315" spans="1:19" x14ac:dyDescent="0.2">
      <c r="A315" t="s">
        <v>22</v>
      </c>
      <c r="B315" t="s">
        <v>13</v>
      </c>
      <c r="C315" t="s">
        <v>927</v>
      </c>
      <c r="D315">
        <v>1</v>
      </c>
      <c r="E315">
        <v>2</v>
      </c>
      <c r="F315">
        <v>1779755400000</v>
      </c>
      <c r="G315">
        <v>1779756265338</v>
      </c>
      <c r="H315">
        <v>865338</v>
      </c>
      <c r="I315">
        <v>865338</v>
      </c>
      <c r="J315">
        <v>6810</v>
      </c>
      <c r="K315">
        <v>34</v>
      </c>
      <c r="L315">
        <v>49.13</v>
      </c>
      <c r="M315" t="s">
        <v>925</v>
      </c>
      <c r="N315" t="s">
        <v>926</v>
      </c>
      <c r="O315">
        <v>34.700000000000003</v>
      </c>
      <c r="S315">
        <v>20314</v>
      </c>
    </row>
    <row r="316" spans="1:19" x14ac:dyDescent="0.2">
      <c r="A316" t="s">
        <v>22</v>
      </c>
      <c r="B316" t="s">
        <v>13</v>
      </c>
      <c r="C316" t="s">
        <v>927</v>
      </c>
      <c r="D316">
        <v>1</v>
      </c>
      <c r="E316">
        <v>3</v>
      </c>
      <c r="F316">
        <v>1779840000000</v>
      </c>
      <c r="G316">
        <v>1779840942639</v>
      </c>
      <c r="H316">
        <v>942639</v>
      </c>
      <c r="I316">
        <v>942639</v>
      </c>
      <c r="J316">
        <v>8525</v>
      </c>
      <c r="K316">
        <v>38</v>
      </c>
      <c r="L316">
        <v>47.68</v>
      </c>
      <c r="M316" t="s">
        <v>925</v>
      </c>
      <c r="N316" t="s">
        <v>926</v>
      </c>
      <c r="O316">
        <v>24.8</v>
      </c>
      <c r="S316">
        <v>20315</v>
      </c>
    </row>
    <row r="317" spans="1:19" x14ac:dyDescent="0.2">
      <c r="A317" t="s">
        <v>22</v>
      </c>
      <c r="B317" t="s">
        <v>13</v>
      </c>
      <c r="C317" t="s">
        <v>927</v>
      </c>
      <c r="D317">
        <v>1</v>
      </c>
      <c r="E317">
        <v>3</v>
      </c>
      <c r="F317">
        <v>1779840900000</v>
      </c>
      <c r="G317">
        <v>1779841649819</v>
      </c>
      <c r="H317">
        <v>749819</v>
      </c>
      <c r="I317">
        <v>749819</v>
      </c>
      <c r="J317">
        <v>7845</v>
      </c>
      <c r="K317">
        <v>33</v>
      </c>
      <c r="L317">
        <v>46.04</v>
      </c>
      <c r="M317" t="s">
        <v>925</v>
      </c>
      <c r="N317" t="s">
        <v>926</v>
      </c>
      <c r="O317">
        <v>27.67</v>
      </c>
      <c r="S317">
        <v>20316</v>
      </c>
    </row>
    <row r="318" spans="1:19" x14ac:dyDescent="0.2">
      <c r="A318" t="s">
        <v>22</v>
      </c>
      <c r="B318" t="s">
        <v>13</v>
      </c>
      <c r="C318" t="s">
        <v>927</v>
      </c>
      <c r="D318">
        <v>1</v>
      </c>
      <c r="E318">
        <v>3</v>
      </c>
      <c r="F318">
        <v>1779841800000</v>
      </c>
      <c r="G318">
        <v>1779842480735</v>
      </c>
      <c r="H318">
        <v>680735</v>
      </c>
      <c r="I318">
        <v>680735</v>
      </c>
      <c r="J318">
        <v>6966</v>
      </c>
      <c r="K318">
        <v>27</v>
      </c>
      <c r="L318">
        <v>35.479999999999997</v>
      </c>
      <c r="M318" t="s">
        <v>925</v>
      </c>
      <c r="N318" t="s">
        <v>929</v>
      </c>
      <c r="S318">
        <v>20317</v>
      </c>
    </row>
    <row r="319" spans="1:19" x14ac:dyDescent="0.2">
      <c r="A319" t="s">
        <v>22</v>
      </c>
      <c r="B319" t="s">
        <v>13</v>
      </c>
      <c r="C319" t="s">
        <v>924</v>
      </c>
      <c r="D319">
        <v>1</v>
      </c>
      <c r="E319">
        <v>3</v>
      </c>
      <c r="F319">
        <v>1779842700000</v>
      </c>
      <c r="G319">
        <v>1779843375161</v>
      </c>
      <c r="H319">
        <v>675161</v>
      </c>
      <c r="I319">
        <v>675161</v>
      </c>
      <c r="J319">
        <v>6571</v>
      </c>
      <c r="K319">
        <v>35</v>
      </c>
      <c r="L319">
        <v>46.28</v>
      </c>
      <c r="M319" t="s">
        <v>925</v>
      </c>
      <c r="N319" t="s">
        <v>926</v>
      </c>
      <c r="O319">
        <v>33.5</v>
      </c>
      <c r="S319">
        <v>20318</v>
      </c>
    </row>
    <row r="320" spans="1:19" x14ac:dyDescent="0.2">
      <c r="A320" t="s">
        <v>22</v>
      </c>
      <c r="B320" t="s">
        <v>13</v>
      </c>
      <c r="C320" t="s">
        <v>927</v>
      </c>
      <c r="D320">
        <v>1</v>
      </c>
      <c r="E320">
        <v>4</v>
      </c>
      <c r="F320">
        <v>1779926400000</v>
      </c>
      <c r="G320">
        <v>1779926910507</v>
      </c>
      <c r="H320">
        <v>510507</v>
      </c>
      <c r="I320">
        <v>510507</v>
      </c>
      <c r="J320">
        <v>8625</v>
      </c>
      <c r="K320">
        <v>30</v>
      </c>
      <c r="L320">
        <v>46.33</v>
      </c>
      <c r="M320" t="s">
        <v>925</v>
      </c>
      <c r="N320" t="s">
        <v>926</v>
      </c>
      <c r="O320">
        <v>32.29</v>
      </c>
      <c r="S320">
        <v>20319</v>
      </c>
    </row>
    <row r="321" spans="1:19" x14ac:dyDescent="0.2">
      <c r="A321" t="s">
        <v>22</v>
      </c>
      <c r="B321" t="s">
        <v>13</v>
      </c>
      <c r="C321" t="s">
        <v>927</v>
      </c>
      <c r="D321">
        <v>1</v>
      </c>
      <c r="E321">
        <v>4</v>
      </c>
      <c r="F321">
        <v>1779927300000</v>
      </c>
      <c r="G321">
        <v>1779927850127</v>
      </c>
      <c r="H321">
        <v>550127</v>
      </c>
      <c r="I321">
        <v>550127</v>
      </c>
      <c r="J321">
        <v>8592</v>
      </c>
      <c r="K321">
        <v>30</v>
      </c>
      <c r="L321">
        <v>35.619999999999997</v>
      </c>
      <c r="M321" t="s">
        <v>925</v>
      </c>
      <c r="N321" t="s">
        <v>929</v>
      </c>
      <c r="S321">
        <v>20320</v>
      </c>
    </row>
    <row r="322" spans="1:19" x14ac:dyDescent="0.2">
      <c r="A322" t="s">
        <v>22</v>
      </c>
      <c r="B322" t="s">
        <v>13</v>
      </c>
      <c r="C322" t="s">
        <v>927</v>
      </c>
      <c r="D322">
        <v>1</v>
      </c>
      <c r="E322">
        <v>4</v>
      </c>
      <c r="F322">
        <v>1779928200000</v>
      </c>
      <c r="G322">
        <v>1779928880657</v>
      </c>
      <c r="H322">
        <v>680657</v>
      </c>
      <c r="I322">
        <v>680657</v>
      </c>
      <c r="J322">
        <v>6742</v>
      </c>
      <c r="K322">
        <v>28</v>
      </c>
      <c r="L322">
        <v>43.78</v>
      </c>
      <c r="M322" t="s">
        <v>925</v>
      </c>
      <c r="N322" t="s">
        <v>926</v>
      </c>
      <c r="O322">
        <v>27.1</v>
      </c>
      <c r="S322">
        <v>20321</v>
      </c>
    </row>
    <row r="323" spans="1:19" x14ac:dyDescent="0.2">
      <c r="A323" t="s">
        <v>22</v>
      </c>
      <c r="B323" t="s">
        <v>13</v>
      </c>
      <c r="C323" t="s">
        <v>927</v>
      </c>
      <c r="D323">
        <v>1</v>
      </c>
      <c r="E323">
        <v>5</v>
      </c>
      <c r="F323">
        <v>1780012800000</v>
      </c>
      <c r="G323">
        <v>1780013799629</v>
      </c>
      <c r="H323">
        <v>999629</v>
      </c>
      <c r="I323">
        <v>999629</v>
      </c>
      <c r="J323">
        <v>5540</v>
      </c>
      <c r="K323">
        <v>41</v>
      </c>
      <c r="L323">
        <v>46.16</v>
      </c>
      <c r="M323" t="s">
        <v>925</v>
      </c>
      <c r="N323" t="s">
        <v>926</v>
      </c>
      <c r="O323">
        <v>27.82</v>
      </c>
      <c r="S323">
        <v>20322</v>
      </c>
    </row>
    <row r="324" spans="1:19" x14ac:dyDescent="0.2">
      <c r="A324" t="s">
        <v>22</v>
      </c>
      <c r="B324" t="s">
        <v>13</v>
      </c>
      <c r="C324" t="s">
        <v>927</v>
      </c>
      <c r="D324">
        <v>1</v>
      </c>
      <c r="E324">
        <v>5</v>
      </c>
      <c r="F324">
        <v>1780013700000</v>
      </c>
      <c r="G324">
        <v>1780014407987</v>
      </c>
      <c r="H324">
        <v>707987</v>
      </c>
      <c r="I324">
        <v>707987</v>
      </c>
      <c r="J324">
        <v>7342</v>
      </c>
      <c r="K324">
        <v>27</v>
      </c>
      <c r="L324">
        <v>45.77</v>
      </c>
      <c r="M324" t="s">
        <v>925</v>
      </c>
      <c r="N324" t="s">
        <v>926</v>
      </c>
      <c r="O324">
        <v>29.43</v>
      </c>
      <c r="S324">
        <v>20323</v>
      </c>
    </row>
    <row r="325" spans="1:19" x14ac:dyDescent="0.2">
      <c r="A325" t="s">
        <v>22</v>
      </c>
      <c r="B325" t="s">
        <v>13</v>
      </c>
      <c r="C325" t="s">
        <v>927</v>
      </c>
      <c r="D325">
        <v>1</v>
      </c>
      <c r="E325">
        <v>5</v>
      </c>
      <c r="F325">
        <v>1780014600000</v>
      </c>
      <c r="G325">
        <v>1780015551111</v>
      </c>
      <c r="H325">
        <v>951111</v>
      </c>
      <c r="I325">
        <v>951111</v>
      </c>
      <c r="J325">
        <v>7926</v>
      </c>
      <c r="K325">
        <v>42</v>
      </c>
      <c r="L325">
        <v>46.41</v>
      </c>
      <c r="M325" t="s">
        <v>925</v>
      </c>
      <c r="N325" t="s">
        <v>926</v>
      </c>
      <c r="O325">
        <v>23.24</v>
      </c>
      <c r="S325">
        <v>20324</v>
      </c>
    </row>
    <row r="326" spans="1:19" x14ac:dyDescent="0.2">
      <c r="A326" t="s">
        <v>22</v>
      </c>
      <c r="B326" t="s">
        <v>13</v>
      </c>
      <c r="C326" t="s">
        <v>927</v>
      </c>
      <c r="D326">
        <v>1</v>
      </c>
      <c r="E326">
        <v>5</v>
      </c>
      <c r="F326">
        <v>1780015500000</v>
      </c>
      <c r="G326">
        <v>1780016463341</v>
      </c>
      <c r="H326">
        <v>963341</v>
      </c>
      <c r="I326">
        <v>963341</v>
      </c>
      <c r="J326">
        <v>8500</v>
      </c>
      <c r="K326">
        <v>40</v>
      </c>
      <c r="L326">
        <v>50.53</v>
      </c>
      <c r="M326" t="s">
        <v>925</v>
      </c>
      <c r="N326" t="s">
        <v>926</v>
      </c>
      <c r="O326">
        <v>30.97</v>
      </c>
      <c r="S326">
        <v>20325</v>
      </c>
    </row>
    <row r="327" spans="1:19" x14ac:dyDescent="0.2">
      <c r="A327" t="s">
        <v>22</v>
      </c>
      <c r="B327" t="s">
        <v>13</v>
      </c>
      <c r="C327" t="s">
        <v>927</v>
      </c>
      <c r="D327">
        <v>1</v>
      </c>
      <c r="E327">
        <v>6</v>
      </c>
      <c r="F327">
        <v>1780099200000</v>
      </c>
      <c r="G327">
        <v>1780099865884</v>
      </c>
      <c r="H327">
        <v>665884</v>
      </c>
      <c r="I327">
        <v>665884</v>
      </c>
      <c r="J327">
        <v>7739</v>
      </c>
      <c r="K327">
        <v>36</v>
      </c>
      <c r="L327">
        <v>43.18</v>
      </c>
      <c r="M327" t="s">
        <v>925</v>
      </c>
      <c r="N327" t="s">
        <v>926</v>
      </c>
      <c r="O327">
        <v>23.41</v>
      </c>
      <c r="S327">
        <v>20326</v>
      </c>
    </row>
    <row r="328" spans="1:19" x14ac:dyDescent="0.2">
      <c r="A328" t="s">
        <v>22</v>
      </c>
      <c r="B328" t="s">
        <v>13</v>
      </c>
      <c r="C328" t="s">
        <v>927</v>
      </c>
      <c r="D328">
        <v>1</v>
      </c>
      <c r="E328">
        <v>6</v>
      </c>
      <c r="F328">
        <v>1780100100000</v>
      </c>
      <c r="G328">
        <v>1780100725924</v>
      </c>
      <c r="H328">
        <v>625924</v>
      </c>
      <c r="I328">
        <v>625924</v>
      </c>
      <c r="J328">
        <v>5736</v>
      </c>
      <c r="K328">
        <v>29</v>
      </c>
      <c r="L328">
        <v>42.16</v>
      </c>
      <c r="M328" t="s">
        <v>925</v>
      </c>
      <c r="N328" t="s">
        <v>926</v>
      </c>
      <c r="O328">
        <v>27.4</v>
      </c>
      <c r="S328">
        <v>20327</v>
      </c>
    </row>
    <row r="329" spans="1:19" x14ac:dyDescent="0.2">
      <c r="A329" t="s">
        <v>22</v>
      </c>
      <c r="B329" t="s">
        <v>13</v>
      </c>
      <c r="C329" t="s">
        <v>927</v>
      </c>
      <c r="D329">
        <v>1</v>
      </c>
      <c r="E329">
        <v>6</v>
      </c>
      <c r="F329">
        <v>1780101000000</v>
      </c>
      <c r="G329">
        <v>1780101741127</v>
      </c>
      <c r="H329">
        <v>741127</v>
      </c>
      <c r="I329">
        <v>741127</v>
      </c>
      <c r="J329">
        <v>7256</v>
      </c>
      <c r="K329">
        <v>34</v>
      </c>
      <c r="L329">
        <v>45.65</v>
      </c>
      <c r="M329" t="s">
        <v>925</v>
      </c>
      <c r="N329" t="s">
        <v>926</v>
      </c>
      <c r="O329">
        <v>28.56</v>
      </c>
      <c r="S329">
        <v>20328</v>
      </c>
    </row>
    <row r="330" spans="1:19" x14ac:dyDescent="0.2">
      <c r="A330" t="s">
        <v>22</v>
      </c>
      <c r="B330" t="s">
        <v>13</v>
      </c>
      <c r="C330" t="s">
        <v>924</v>
      </c>
      <c r="D330">
        <v>1</v>
      </c>
      <c r="E330">
        <v>6</v>
      </c>
      <c r="F330">
        <v>1780101900000</v>
      </c>
      <c r="G330">
        <v>1780102710486</v>
      </c>
      <c r="H330">
        <v>810486</v>
      </c>
      <c r="I330">
        <v>810486</v>
      </c>
      <c r="J330">
        <v>8575</v>
      </c>
      <c r="K330">
        <v>40</v>
      </c>
      <c r="L330">
        <v>49.1</v>
      </c>
      <c r="M330" t="s">
        <v>925</v>
      </c>
      <c r="N330" t="s">
        <v>926</v>
      </c>
      <c r="O330">
        <v>31.29</v>
      </c>
      <c r="S330">
        <v>20329</v>
      </c>
    </row>
    <row r="331" spans="1:19" x14ac:dyDescent="0.2">
      <c r="A331" t="s">
        <v>22</v>
      </c>
      <c r="B331" t="s">
        <v>13</v>
      </c>
      <c r="C331" t="s">
        <v>927</v>
      </c>
      <c r="D331">
        <v>1</v>
      </c>
      <c r="E331">
        <v>6</v>
      </c>
      <c r="F331">
        <v>1780102800000</v>
      </c>
      <c r="G331">
        <v>1780103842803</v>
      </c>
      <c r="H331">
        <v>1042803</v>
      </c>
      <c r="I331">
        <v>1042803</v>
      </c>
      <c r="J331">
        <v>6648</v>
      </c>
      <c r="K331">
        <v>39</v>
      </c>
      <c r="L331">
        <v>52.82</v>
      </c>
      <c r="M331" t="s">
        <v>925</v>
      </c>
      <c r="N331" t="s">
        <v>926</v>
      </c>
      <c r="O331">
        <v>39.25</v>
      </c>
      <c r="S331">
        <v>20330</v>
      </c>
    </row>
    <row r="332" spans="1:19" x14ac:dyDescent="0.2">
      <c r="A332" t="s">
        <v>22</v>
      </c>
      <c r="B332" t="s">
        <v>13</v>
      </c>
      <c r="C332" t="s">
        <v>927</v>
      </c>
      <c r="D332">
        <v>1</v>
      </c>
      <c r="E332">
        <v>7</v>
      </c>
      <c r="F332">
        <v>1780185600000</v>
      </c>
      <c r="G332">
        <v>1780186414565</v>
      </c>
      <c r="H332">
        <v>814565</v>
      </c>
      <c r="I332">
        <v>814565</v>
      </c>
      <c r="J332">
        <v>6312</v>
      </c>
      <c r="K332">
        <v>33</v>
      </c>
      <c r="L332">
        <v>43.03</v>
      </c>
      <c r="M332" t="s">
        <v>925</v>
      </c>
      <c r="N332" t="s">
        <v>926</v>
      </c>
      <c r="O332">
        <v>23.14</v>
      </c>
      <c r="S332">
        <v>20331</v>
      </c>
    </row>
    <row r="333" spans="1:19" x14ac:dyDescent="0.2">
      <c r="A333" t="s">
        <v>22</v>
      </c>
      <c r="B333" t="s">
        <v>13</v>
      </c>
      <c r="C333" t="s">
        <v>927</v>
      </c>
      <c r="D333">
        <v>1</v>
      </c>
      <c r="E333">
        <v>7</v>
      </c>
      <c r="F333">
        <v>1780186500000</v>
      </c>
      <c r="G333">
        <v>1780187559526</v>
      </c>
      <c r="H333">
        <v>1059526</v>
      </c>
      <c r="I333">
        <v>1059526</v>
      </c>
      <c r="J333">
        <v>7660</v>
      </c>
      <c r="K333">
        <v>40</v>
      </c>
      <c r="L333">
        <v>54.08</v>
      </c>
      <c r="M333" t="s">
        <v>925</v>
      </c>
      <c r="N333" t="s">
        <v>926</v>
      </c>
      <c r="O333">
        <v>39.049999999999997</v>
      </c>
      <c r="S333">
        <v>20332</v>
      </c>
    </row>
    <row r="334" spans="1:19" x14ac:dyDescent="0.2">
      <c r="A334" t="s">
        <v>22</v>
      </c>
      <c r="B334" t="s">
        <v>13</v>
      </c>
      <c r="C334" t="s">
        <v>927</v>
      </c>
      <c r="D334">
        <v>1</v>
      </c>
      <c r="E334">
        <v>7</v>
      </c>
      <c r="F334">
        <v>1780187400000</v>
      </c>
      <c r="G334">
        <v>1780188030598</v>
      </c>
      <c r="H334">
        <v>630598</v>
      </c>
      <c r="I334">
        <v>630598</v>
      </c>
      <c r="J334">
        <v>8816</v>
      </c>
      <c r="K334">
        <v>32</v>
      </c>
      <c r="L334">
        <v>43.51</v>
      </c>
      <c r="M334" t="s">
        <v>925</v>
      </c>
      <c r="N334" t="s">
        <v>926</v>
      </c>
      <c r="O334">
        <v>22.19</v>
      </c>
      <c r="S334">
        <v>20333</v>
      </c>
    </row>
    <row r="335" spans="1:19" x14ac:dyDescent="0.2">
      <c r="A335" t="s">
        <v>22</v>
      </c>
      <c r="B335" t="s">
        <v>13</v>
      </c>
      <c r="C335" t="s">
        <v>928</v>
      </c>
      <c r="D335">
        <v>1</v>
      </c>
      <c r="E335">
        <v>7</v>
      </c>
      <c r="F335">
        <v>1780188300000</v>
      </c>
      <c r="G335">
        <v>1780188937747</v>
      </c>
      <c r="H335">
        <v>637747</v>
      </c>
      <c r="I335">
        <v>637747</v>
      </c>
      <c r="J335">
        <v>7583</v>
      </c>
      <c r="K335">
        <v>30</v>
      </c>
      <c r="L335">
        <v>42.16</v>
      </c>
      <c r="M335" t="s">
        <v>925</v>
      </c>
      <c r="N335" t="s">
        <v>926</v>
      </c>
      <c r="O335">
        <v>22.17</v>
      </c>
      <c r="S335">
        <v>20334</v>
      </c>
    </row>
    <row r="336" spans="1:19" x14ac:dyDescent="0.2">
      <c r="A336" t="s">
        <v>22</v>
      </c>
      <c r="B336" t="s">
        <v>13</v>
      </c>
      <c r="C336" t="s">
        <v>927</v>
      </c>
      <c r="D336">
        <v>1</v>
      </c>
      <c r="E336">
        <v>7</v>
      </c>
      <c r="F336">
        <v>1780189200000</v>
      </c>
      <c r="G336">
        <v>1780190051229</v>
      </c>
      <c r="H336">
        <v>851229</v>
      </c>
      <c r="I336">
        <v>851229</v>
      </c>
      <c r="J336">
        <v>8233</v>
      </c>
      <c r="K336">
        <v>36</v>
      </c>
      <c r="L336">
        <v>47.28</v>
      </c>
      <c r="M336" t="s">
        <v>925</v>
      </c>
      <c r="N336" t="s">
        <v>926</v>
      </c>
      <c r="O336">
        <v>26.94</v>
      </c>
      <c r="S336">
        <v>20335</v>
      </c>
    </row>
    <row r="337" spans="1:19" x14ac:dyDescent="0.2">
      <c r="A337" t="s">
        <v>22</v>
      </c>
      <c r="B337" t="s">
        <v>13</v>
      </c>
      <c r="C337" t="s">
        <v>927</v>
      </c>
      <c r="D337">
        <v>1</v>
      </c>
      <c r="E337">
        <v>7</v>
      </c>
      <c r="F337">
        <v>1780190100000</v>
      </c>
      <c r="G337">
        <v>1780191000207</v>
      </c>
      <c r="H337">
        <v>900207</v>
      </c>
      <c r="I337">
        <v>900207</v>
      </c>
      <c r="J337">
        <v>5441</v>
      </c>
      <c r="K337">
        <v>35</v>
      </c>
      <c r="L337">
        <v>43.16</v>
      </c>
      <c r="M337" t="s">
        <v>925</v>
      </c>
      <c r="N337" t="s">
        <v>926</v>
      </c>
      <c r="O337">
        <v>23.61</v>
      </c>
      <c r="S337">
        <v>20336</v>
      </c>
    </row>
    <row r="338" spans="1:19" x14ac:dyDescent="0.2">
      <c r="A338" t="s">
        <v>22</v>
      </c>
      <c r="B338" t="s">
        <v>13</v>
      </c>
      <c r="C338" t="s">
        <v>927</v>
      </c>
      <c r="D338">
        <v>2</v>
      </c>
      <c r="E338">
        <v>1</v>
      </c>
      <c r="F338">
        <v>1780272000000</v>
      </c>
      <c r="G338">
        <v>1780272529198</v>
      </c>
      <c r="H338">
        <v>529198</v>
      </c>
      <c r="I338">
        <v>529198</v>
      </c>
      <c r="J338">
        <v>8399</v>
      </c>
      <c r="K338">
        <v>25</v>
      </c>
      <c r="L338">
        <v>42.76</v>
      </c>
      <c r="M338" t="s">
        <v>925</v>
      </c>
      <c r="N338" t="s">
        <v>926</v>
      </c>
      <c r="O338">
        <v>24.12</v>
      </c>
      <c r="S338">
        <v>20337</v>
      </c>
    </row>
    <row r="339" spans="1:19" x14ac:dyDescent="0.2">
      <c r="A339" t="s">
        <v>22</v>
      </c>
      <c r="B339" t="s">
        <v>13</v>
      </c>
      <c r="C339" t="s">
        <v>927</v>
      </c>
      <c r="D339">
        <v>2</v>
      </c>
      <c r="E339">
        <v>1</v>
      </c>
      <c r="F339">
        <v>1780272900000</v>
      </c>
      <c r="G339">
        <v>1780273806833</v>
      </c>
      <c r="H339">
        <v>906833</v>
      </c>
      <c r="I339">
        <v>906833</v>
      </c>
      <c r="J339">
        <v>6594</v>
      </c>
      <c r="K339">
        <v>41</v>
      </c>
      <c r="L339">
        <v>49.51</v>
      </c>
      <c r="M339" t="s">
        <v>925</v>
      </c>
      <c r="N339" t="s">
        <v>926</v>
      </c>
      <c r="O339">
        <v>35.130000000000003</v>
      </c>
      <c r="S339">
        <v>20338</v>
      </c>
    </row>
    <row r="340" spans="1:19" x14ac:dyDescent="0.2">
      <c r="A340" t="s">
        <v>22</v>
      </c>
      <c r="B340" t="s">
        <v>13</v>
      </c>
      <c r="C340" t="s">
        <v>927</v>
      </c>
      <c r="D340">
        <v>2</v>
      </c>
      <c r="E340">
        <v>1</v>
      </c>
      <c r="F340">
        <v>1780273800000</v>
      </c>
      <c r="G340">
        <v>1780274491531</v>
      </c>
      <c r="H340">
        <v>691531</v>
      </c>
      <c r="I340">
        <v>691531</v>
      </c>
      <c r="J340">
        <v>8562</v>
      </c>
      <c r="K340">
        <v>36</v>
      </c>
      <c r="L340">
        <v>44.81</v>
      </c>
      <c r="M340" t="s">
        <v>925</v>
      </c>
      <c r="N340" t="s">
        <v>926</v>
      </c>
      <c r="O340">
        <v>24.35</v>
      </c>
      <c r="S340">
        <v>20339</v>
      </c>
    </row>
    <row r="341" spans="1:19" x14ac:dyDescent="0.2">
      <c r="A341" t="s">
        <v>22</v>
      </c>
      <c r="B341" t="s">
        <v>13</v>
      </c>
      <c r="C341" t="s">
        <v>928</v>
      </c>
      <c r="D341">
        <v>2</v>
      </c>
      <c r="E341">
        <v>1</v>
      </c>
      <c r="F341">
        <v>1780274700000</v>
      </c>
      <c r="G341">
        <v>1780275516031</v>
      </c>
      <c r="H341">
        <v>816031</v>
      </c>
      <c r="I341">
        <v>816031</v>
      </c>
      <c r="J341">
        <v>8318</v>
      </c>
      <c r="K341">
        <v>42</v>
      </c>
      <c r="L341">
        <v>47.52</v>
      </c>
      <c r="M341" t="s">
        <v>925</v>
      </c>
      <c r="N341" t="s">
        <v>926</v>
      </c>
      <c r="O341">
        <v>28.18</v>
      </c>
      <c r="S341">
        <v>20340</v>
      </c>
    </row>
    <row r="342" spans="1:19" x14ac:dyDescent="0.2">
      <c r="A342" t="s">
        <v>22</v>
      </c>
      <c r="B342" t="s">
        <v>13</v>
      </c>
      <c r="C342" t="s">
        <v>927</v>
      </c>
      <c r="D342">
        <v>2</v>
      </c>
      <c r="E342">
        <v>2</v>
      </c>
      <c r="F342">
        <v>1780358400000</v>
      </c>
      <c r="G342">
        <v>1780359242486</v>
      </c>
      <c r="H342">
        <v>842486</v>
      </c>
      <c r="I342">
        <v>842486</v>
      </c>
      <c r="J342">
        <v>7109</v>
      </c>
      <c r="K342">
        <v>36</v>
      </c>
      <c r="L342">
        <v>45.38</v>
      </c>
      <c r="M342" t="s">
        <v>925</v>
      </c>
      <c r="N342" t="s">
        <v>926</v>
      </c>
      <c r="O342">
        <v>25.75</v>
      </c>
      <c r="S342">
        <v>20341</v>
      </c>
    </row>
    <row r="343" spans="1:19" x14ac:dyDescent="0.2">
      <c r="A343" t="s">
        <v>22</v>
      </c>
      <c r="B343" t="s">
        <v>13</v>
      </c>
      <c r="C343" t="s">
        <v>927</v>
      </c>
      <c r="D343">
        <v>2</v>
      </c>
      <c r="E343">
        <v>2</v>
      </c>
      <c r="F343">
        <v>1780359300000</v>
      </c>
      <c r="G343">
        <v>1780360046106</v>
      </c>
      <c r="H343">
        <v>746106</v>
      </c>
      <c r="I343">
        <v>746106</v>
      </c>
      <c r="J343">
        <v>8833</v>
      </c>
      <c r="K343">
        <v>30</v>
      </c>
      <c r="L343">
        <v>38.229999999999997</v>
      </c>
      <c r="M343" t="s">
        <v>925</v>
      </c>
      <c r="N343" t="s">
        <v>929</v>
      </c>
      <c r="S343">
        <v>20342</v>
      </c>
    </row>
    <row r="344" spans="1:19" x14ac:dyDescent="0.2">
      <c r="A344" t="s">
        <v>22</v>
      </c>
      <c r="B344" t="s">
        <v>13</v>
      </c>
      <c r="C344" t="s">
        <v>927</v>
      </c>
      <c r="D344">
        <v>2</v>
      </c>
      <c r="E344">
        <v>2</v>
      </c>
      <c r="F344">
        <v>1780360200000</v>
      </c>
      <c r="G344">
        <v>1780361146593</v>
      </c>
      <c r="H344">
        <v>946593</v>
      </c>
      <c r="I344">
        <v>946593</v>
      </c>
      <c r="J344">
        <v>6040</v>
      </c>
      <c r="K344">
        <v>38</v>
      </c>
      <c r="L344">
        <v>47.56</v>
      </c>
      <c r="M344" t="s">
        <v>925</v>
      </c>
      <c r="N344" t="s">
        <v>926</v>
      </c>
      <c r="O344">
        <v>31.06</v>
      </c>
      <c r="S344">
        <v>20343</v>
      </c>
    </row>
    <row r="345" spans="1:19" x14ac:dyDescent="0.2">
      <c r="A345" t="s">
        <v>22</v>
      </c>
      <c r="B345" t="s">
        <v>13</v>
      </c>
      <c r="C345" t="s">
        <v>927</v>
      </c>
      <c r="D345">
        <v>2</v>
      </c>
      <c r="E345">
        <v>3</v>
      </c>
      <c r="F345">
        <v>1780444800000</v>
      </c>
      <c r="G345">
        <v>1780445496821</v>
      </c>
      <c r="H345">
        <v>696821</v>
      </c>
      <c r="I345">
        <v>696821</v>
      </c>
      <c r="J345">
        <v>9031</v>
      </c>
      <c r="K345">
        <v>32</v>
      </c>
      <c r="L345">
        <v>47.5</v>
      </c>
      <c r="M345" t="s">
        <v>925</v>
      </c>
      <c r="N345" t="s">
        <v>926</v>
      </c>
      <c r="O345">
        <v>29.23</v>
      </c>
      <c r="S345">
        <v>20344</v>
      </c>
    </row>
    <row r="346" spans="1:19" x14ac:dyDescent="0.2">
      <c r="A346" t="s">
        <v>22</v>
      </c>
      <c r="B346" t="s">
        <v>13</v>
      </c>
      <c r="C346" t="s">
        <v>927</v>
      </c>
      <c r="D346">
        <v>2</v>
      </c>
      <c r="E346">
        <v>3</v>
      </c>
      <c r="F346">
        <v>1780445700000</v>
      </c>
      <c r="G346">
        <v>1780446467286</v>
      </c>
      <c r="H346">
        <v>767286</v>
      </c>
      <c r="I346">
        <v>767286</v>
      </c>
      <c r="J346">
        <v>6932</v>
      </c>
      <c r="K346">
        <v>39</v>
      </c>
      <c r="L346">
        <v>47.63</v>
      </c>
      <c r="M346" t="s">
        <v>925</v>
      </c>
      <c r="N346" t="s">
        <v>926</v>
      </c>
      <c r="O346">
        <v>33.36</v>
      </c>
      <c r="S346">
        <v>20345</v>
      </c>
    </row>
    <row r="347" spans="1:19" x14ac:dyDescent="0.2">
      <c r="A347" t="s">
        <v>22</v>
      </c>
      <c r="B347" t="s">
        <v>13</v>
      </c>
      <c r="C347" t="s">
        <v>927</v>
      </c>
      <c r="D347">
        <v>2</v>
      </c>
      <c r="E347">
        <v>3</v>
      </c>
      <c r="F347">
        <v>1780446600000</v>
      </c>
      <c r="G347">
        <v>1780447567210</v>
      </c>
      <c r="H347">
        <v>967210</v>
      </c>
      <c r="I347">
        <v>967210</v>
      </c>
      <c r="J347">
        <v>6339</v>
      </c>
      <c r="K347">
        <v>45</v>
      </c>
      <c r="L347">
        <v>38.26</v>
      </c>
      <c r="M347" t="s">
        <v>925</v>
      </c>
      <c r="N347" t="s">
        <v>929</v>
      </c>
      <c r="S347">
        <v>20346</v>
      </c>
    </row>
    <row r="348" spans="1:19" x14ac:dyDescent="0.2">
      <c r="A348" t="s">
        <v>22</v>
      </c>
      <c r="B348" t="s">
        <v>13</v>
      </c>
      <c r="C348" t="s">
        <v>924</v>
      </c>
      <c r="D348">
        <v>2</v>
      </c>
      <c r="E348">
        <v>3</v>
      </c>
      <c r="F348">
        <v>1780447500000</v>
      </c>
      <c r="G348">
        <v>1780448336051</v>
      </c>
      <c r="H348">
        <v>836051</v>
      </c>
      <c r="I348">
        <v>836051</v>
      </c>
      <c r="J348">
        <v>6969</v>
      </c>
      <c r="K348">
        <v>34</v>
      </c>
      <c r="L348">
        <v>49.99</v>
      </c>
      <c r="M348" t="s">
        <v>925</v>
      </c>
      <c r="N348" t="s">
        <v>926</v>
      </c>
      <c r="O348">
        <v>37.01</v>
      </c>
      <c r="S348">
        <v>20347</v>
      </c>
    </row>
    <row r="349" spans="1:19" x14ac:dyDescent="0.2">
      <c r="A349" t="s">
        <v>22</v>
      </c>
      <c r="B349" t="s">
        <v>13</v>
      </c>
      <c r="C349" t="s">
        <v>927</v>
      </c>
      <c r="D349">
        <v>2</v>
      </c>
      <c r="E349">
        <v>4</v>
      </c>
      <c r="F349">
        <v>1780531200000</v>
      </c>
      <c r="G349">
        <v>1780531828228</v>
      </c>
      <c r="H349">
        <v>628228</v>
      </c>
      <c r="I349">
        <v>628228</v>
      </c>
      <c r="J349">
        <v>8229</v>
      </c>
      <c r="K349">
        <v>23</v>
      </c>
      <c r="L349">
        <v>49.62</v>
      </c>
      <c r="M349" t="s">
        <v>925</v>
      </c>
      <c r="N349" t="s">
        <v>926</v>
      </c>
      <c r="O349">
        <v>38.04</v>
      </c>
      <c r="S349">
        <v>20348</v>
      </c>
    </row>
    <row r="350" spans="1:19" x14ac:dyDescent="0.2">
      <c r="A350" t="s">
        <v>22</v>
      </c>
      <c r="B350" t="s">
        <v>13</v>
      </c>
      <c r="C350" t="s">
        <v>927</v>
      </c>
      <c r="D350">
        <v>2</v>
      </c>
      <c r="E350">
        <v>4</v>
      </c>
      <c r="F350">
        <v>1780532100000</v>
      </c>
      <c r="G350">
        <v>1780533103293</v>
      </c>
      <c r="H350">
        <v>1003293</v>
      </c>
      <c r="I350">
        <v>1003293</v>
      </c>
      <c r="J350">
        <v>6137</v>
      </c>
      <c r="K350">
        <v>48</v>
      </c>
      <c r="L350">
        <v>44.49</v>
      </c>
      <c r="M350" t="s">
        <v>925</v>
      </c>
      <c r="N350" t="s">
        <v>926</v>
      </c>
      <c r="O350">
        <v>22.25</v>
      </c>
      <c r="S350">
        <v>20349</v>
      </c>
    </row>
    <row r="351" spans="1:19" x14ac:dyDescent="0.2">
      <c r="A351" t="s">
        <v>22</v>
      </c>
      <c r="B351" t="s">
        <v>13</v>
      </c>
      <c r="C351" t="s">
        <v>927</v>
      </c>
      <c r="D351">
        <v>2</v>
      </c>
      <c r="E351">
        <v>4</v>
      </c>
      <c r="F351">
        <v>1780533000000</v>
      </c>
      <c r="G351">
        <v>1780533568177</v>
      </c>
      <c r="H351">
        <v>568177</v>
      </c>
      <c r="I351">
        <v>568177</v>
      </c>
      <c r="J351">
        <v>7322</v>
      </c>
      <c r="K351">
        <v>22</v>
      </c>
      <c r="L351">
        <v>42.15</v>
      </c>
      <c r="M351" t="s">
        <v>925</v>
      </c>
      <c r="N351" t="s">
        <v>926</v>
      </c>
      <c r="O351">
        <v>24.58</v>
      </c>
      <c r="S351">
        <v>20350</v>
      </c>
    </row>
    <row r="352" spans="1:19" x14ac:dyDescent="0.2">
      <c r="A352" t="s">
        <v>22</v>
      </c>
      <c r="B352" t="s">
        <v>13</v>
      </c>
      <c r="C352" t="s">
        <v>927</v>
      </c>
      <c r="D352">
        <v>2</v>
      </c>
      <c r="E352">
        <v>5</v>
      </c>
      <c r="F352">
        <v>1780617600000</v>
      </c>
      <c r="G352">
        <v>1780618216637</v>
      </c>
      <c r="H352">
        <v>616637</v>
      </c>
      <c r="I352">
        <v>616637</v>
      </c>
      <c r="J352">
        <v>8667</v>
      </c>
      <c r="K352">
        <v>26</v>
      </c>
      <c r="L352">
        <v>44.44</v>
      </c>
      <c r="M352" t="s">
        <v>925</v>
      </c>
      <c r="N352" t="s">
        <v>926</v>
      </c>
      <c r="O352">
        <v>25.11</v>
      </c>
      <c r="S352">
        <v>20351</v>
      </c>
    </row>
    <row r="353" spans="1:19" x14ac:dyDescent="0.2">
      <c r="A353" t="s">
        <v>22</v>
      </c>
      <c r="B353" t="s">
        <v>13</v>
      </c>
      <c r="C353" t="s">
        <v>927</v>
      </c>
      <c r="D353">
        <v>2</v>
      </c>
      <c r="E353">
        <v>5</v>
      </c>
      <c r="F353">
        <v>1780618500000</v>
      </c>
      <c r="G353">
        <v>1780619518812</v>
      </c>
      <c r="H353">
        <v>1018812</v>
      </c>
      <c r="I353">
        <v>1018812</v>
      </c>
      <c r="J353">
        <v>5569</v>
      </c>
      <c r="K353">
        <v>41</v>
      </c>
      <c r="L353">
        <v>51.26</v>
      </c>
      <c r="M353" t="s">
        <v>925</v>
      </c>
      <c r="N353" t="s">
        <v>926</v>
      </c>
      <c r="O353">
        <v>39.11</v>
      </c>
      <c r="S353">
        <v>20352</v>
      </c>
    </row>
    <row r="354" spans="1:19" x14ac:dyDescent="0.2">
      <c r="A354" t="s">
        <v>22</v>
      </c>
      <c r="B354" t="s">
        <v>13</v>
      </c>
      <c r="C354" t="s">
        <v>927</v>
      </c>
      <c r="D354">
        <v>2</v>
      </c>
      <c r="E354">
        <v>5</v>
      </c>
      <c r="F354">
        <v>1780619400000</v>
      </c>
      <c r="G354">
        <v>1780620393582</v>
      </c>
      <c r="H354">
        <v>993582</v>
      </c>
      <c r="I354">
        <v>993582</v>
      </c>
      <c r="J354">
        <v>5529</v>
      </c>
      <c r="K354">
        <v>43</v>
      </c>
      <c r="L354">
        <v>50.17</v>
      </c>
      <c r="M354" t="s">
        <v>925</v>
      </c>
      <c r="N354" t="s">
        <v>926</v>
      </c>
      <c r="O354">
        <v>37.31</v>
      </c>
      <c r="S354">
        <v>20353</v>
      </c>
    </row>
    <row r="355" spans="1:19" x14ac:dyDescent="0.2">
      <c r="A355" t="s">
        <v>22</v>
      </c>
      <c r="B355" t="s">
        <v>13</v>
      </c>
      <c r="C355" t="s">
        <v>927</v>
      </c>
      <c r="D355">
        <v>2</v>
      </c>
      <c r="E355">
        <v>5</v>
      </c>
      <c r="F355">
        <v>1780620300000</v>
      </c>
      <c r="G355">
        <v>1780621025242</v>
      </c>
      <c r="H355">
        <v>725242</v>
      </c>
      <c r="I355">
        <v>725242</v>
      </c>
      <c r="J355">
        <v>8906</v>
      </c>
      <c r="K355">
        <v>31</v>
      </c>
      <c r="L355">
        <v>46.5</v>
      </c>
      <c r="M355" t="s">
        <v>925</v>
      </c>
      <c r="N355" t="s">
        <v>926</v>
      </c>
      <c r="O355">
        <v>26.51</v>
      </c>
      <c r="S355">
        <v>20354</v>
      </c>
    </row>
    <row r="356" spans="1:19" x14ac:dyDescent="0.2">
      <c r="A356" t="s">
        <v>22</v>
      </c>
      <c r="B356" t="s">
        <v>13</v>
      </c>
      <c r="C356" t="s">
        <v>927</v>
      </c>
      <c r="D356">
        <v>2</v>
      </c>
      <c r="E356">
        <v>6</v>
      </c>
      <c r="F356">
        <v>1780704000000</v>
      </c>
      <c r="G356">
        <v>1780704782287</v>
      </c>
      <c r="H356">
        <v>782287</v>
      </c>
      <c r="I356">
        <v>782287</v>
      </c>
      <c r="J356">
        <v>5424</v>
      </c>
      <c r="K356">
        <v>35</v>
      </c>
      <c r="L356">
        <v>46.52</v>
      </c>
      <c r="M356" t="s">
        <v>925</v>
      </c>
      <c r="N356" t="s">
        <v>926</v>
      </c>
      <c r="O356">
        <v>34.43</v>
      </c>
      <c r="S356">
        <v>20355</v>
      </c>
    </row>
    <row r="357" spans="1:19" x14ac:dyDescent="0.2">
      <c r="A357" t="s">
        <v>22</v>
      </c>
      <c r="B357" t="s">
        <v>13</v>
      </c>
      <c r="C357" t="s">
        <v>927</v>
      </c>
      <c r="D357">
        <v>2</v>
      </c>
      <c r="E357">
        <v>6</v>
      </c>
      <c r="F357">
        <v>1780704900000</v>
      </c>
      <c r="G357">
        <v>1780705521450</v>
      </c>
      <c r="H357">
        <v>621450</v>
      </c>
      <c r="I357">
        <v>621450</v>
      </c>
      <c r="J357">
        <v>8022</v>
      </c>
      <c r="K357">
        <v>29</v>
      </c>
      <c r="L357">
        <v>44.12</v>
      </c>
      <c r="M357" t="s">
        <v>925</v>
      </c>
      <c r="N357" t="s">
        <v>926</v>
      </c>
      <c r="O357">
        <v>25.95</v>
      </c>
      <c r="S357">
        <v>20356</v>
      </c>
    </row>
    <row r="358" spans="1:19" x14ac:dyDescent="0.2">
      <c r="A358" t="s">
        <v>22</v>
      </c>
      <c r="B358" t="s">
        <v>13</v>
      </c>
      <c r="C358" t="s">
        <v>927</v>
      </c>
      <c r="D358">
        <v>2</v>
      </c>
      <c r="E358">
        <v>6</v>
      </c>
      <c r="F358">
        <v>1780705800000</v>
      </c>
      <c r="G358">
        <v>1780706385966</v>
      </c>
      <c r="H358">
        <v>585966</v>
      </c>
      <c r="I358">
        <v>585966</v>
      </c>
      <c r="J358">
        <v>5514</v>
      </c>
      <c r="K358">
        <v>26</v>
      </c>
      <c r="L358">
        <v>44.14</v>
      </c>
      <c r="M358" t="s">
        <v>925</v>
      </c>
      <c r="N358" t="s">
        <v>926</v>
      </c>
      <c r="O358">
        <v>33.6</v>
      </c>
      <c r="S358">
        <v>20357</v>
      </c>
    </row>
    <row r="359" spans="1:19" x14ac:dyDescent="0.2">
      <c r="A359" t="s">
        <v>22</v>
      </c>
      <c r="B359" t="s">
        <v>13</v>
      </c>
      <c r="C359" t="s">
        <v>924</v>
      </c>
      <c r="D359">
        <v>2</v>
      </c>
      <c r="E359">
        <v>6</v>
      </c>
      <c r="F359">
        <v>1780706700000</v>
      </c>
      <c r="G359">
        <v>1780707441701</v>
      </c>
      <c r="H359">
        <v>741701</v>
      </c>
      <c r="I359">
        <v>741701</v>
      </c>
      <c r="J359">
        <v>5524</v>
      </c>
      <c r="K359">
        <v>30</v>
      </c>
      <c r="L359">
        <v>42.93</v>
      </c>
      <c r="M359" t="s">
        <v>925</v>
      </c>
      <c r="N359" t="s">
        <v>926</v>
      </c>
      <c r="O359">
        <v>26.84</v>
      </c>
      <c r="S359">
        <v>20358</v>
      </c>
    </row>
    <row r="360" spans="1:19" x14ac:dyDescent="0.2">
      <c r="A360" t="s">
        <v>22</v>
      </c>
      <c r="B360" t="s">
        <v>13</v>
      </c>
      <c r="C360" t="s">
        <v>927</v>
      </c>
      <c r="D360">
        <v>2</v>
      </c>
      <c r="E360">
        <v>6</v>
      </c>
      <c r="F360">
        <v>1780707600000</v>
      </c>
      <c r="G360">
        <v>1780708335718</v>
      </c>
      <c r="H360">
        <v>735718</v>
      </c>
      <c r="I360">
        <v>735718</v>
      </c>
      <c r="J360">
        <v>5433</v>
      </c>
      <c r="K360">
        <v>31</v>
      </c>
      <c r="L360">
        <v>45.16</v>
      </c>
      <c r="M360" t="s">
        <v>925</v>
      </c>
      <c r="N360" t="s">
        <v>926</v>
      </c>
      <c r="O360">
        <v>32.42</v>
      </c>
      <c r="S360">
        <v>20359</v>
      </c>
    </row>
    <row r="361" spans="1:19" x14ac:dyDescent="0.2">
      <c r="A361" t="s">
        <v>22</v>
      </c>
      <c r="B361" t="s">
        <v>13</v>
      </c>
      <c r="C361" t="s">
        <v>927</v>
      </c>
      <c r="D361">
        <v>2</v>
      </c>
      <c r="E361">
        <v>7</v>
      </c>
      <c r="F361">
        <v>1780790400000</v>
      </c>
      <c r="G361">
        <v>1780791076992</v>
      </c>
      <c r="H361">
        <v>676992</v>
      </c>
      <c r="I361">
        <v>676992</v>
      </c>
      <c r="J361">
        <v>8834</v>
      </c>
      <c r="K361">
        <v>30</v>
      </c>
      <c r="L361">
        <v>51.34</v>
      </c>
      <c r="M361" t="s">
        <v>925</v>
      </c>
      <c r="N361" t="s">
        <v>926</v>
      </c>
      <c r="O361">
        <v>39.19</v>
      </c>
      <c r="S361">
        <v>20360</v>
      </c>
    </row>
    <row r="362" spans="1:19" x14ac:dyDescent="0.2">
      <c r="A362" t="s">
        <v>22</v>
      </c>
      <c r="B362" t="s">
        <v>13</v>
      </c>
      <c r="C362" t="s">
        <v>927</v>
      </c>
      <c r="D362">
        <v>2</v>
      </c>
      <c r="E362">
        <v>7</v>
      </c>
      <c r="F362">
        <v>1780791300000</v>
      </c>
      <c r="G362">
        <v>1780792038777</v>
      </c>
      <c r="H362">
        <v>738777</v>
      </c>
      <c r="I362">
        <v>738777</v>
      </c>
      <c r="J362">
        <v>8543</v>
      </c>
      <c r="K362">
        <v>31</v>
      </c>
      <c r="L362">
        <v>45.85</v>
      </c>
      <c r="M362" t="s">
        <v>925</v>
      </c>
      <c r="N362" t="s">
        <v>926</v>
      </c>
      <c r="O362">
        <v>25.64</v>
      </c>
      <c r="S362">
        <v>20361</v>
      </c>
    </row>
    <row r="363" spans="1:19" x14ac:dyDescent="0.2">
      <c r="A363" t="s">
        <v>22</v>
      </c>
      <c r="B363" t="s">
        <v>13</v>
      </c>
      <c r="C363" t="s">
        <v>927</v>
      </c>
      <c r="D363">
        <v>2</v>
      </c>
      <c r="E363">
        <v>7</v>
      </c>
      <c r="F363">
        <v>1780792200000</v>
      </c>
      <c r="G363">
        <v>1780793062492</v>
      </c>
      <c r="H363">
        <v>862492</v>
      </c>
      <c r="I363">
        <v>862492</v>
      </c>
      <c r="J363">
        <v>6043</v>
      </c>
      <c r="K363">
        <v>35</v>
      </c>
      <c r="L363">
        <v>49.86</v>
      </c>
      <c r="M363" t="s">
        <v>925</v>
      </c>
      <c r="N363" t="s">
        <v>926</v>
      </c>
      <c r="O363">
        <v>38.53</v>
      </c>
      <c r="S363">
        <v>20362</v>
      </c>
    </row>
    <row r="364" spans="1:19" x14ac:dyDescent="0.2">
      <c r="A364" t="s">
        <v>22</v>
      </c>
      <c r="B364" t="s">
        <v>13</v>
      </c>
      <c r="C364" t="s">
        <v>928</v>
      </c>
      <c r="D364">
        <v>2</v>
      </c>
      <c r="E364">
        <v>7</v>
      </c>
      <c r="F364">
        <v>1780793100000</v>
      </c>
      <c r="G364">
        <v>1780793988616</v>
      </c>
      <c r="H364">
        <v>888616</v>
      </c>
      <c r="I364">
        <v>888616</v>
      </c>
      <c r="J364">
        <v>5408</v>
      </c>
      <c r="K364">
        <v>40</v>
      </c>
      <c r="L364">
        <v>36.340000000000003</v>
      </c>
      <c r="M364" t="s">
        <v>925</v>
      </c>
      <c r="N364" t="s">
        <v>929</v>
      </c>
      <c r="S364">
        <v>20363</v>
      </c>
    </row>
    <row r="365" spans="1:19" x14ac:dyDescent="0.2">
      <c r="A365" t="s">
        <v>22</v>
      </c>
      <c r="B365" t="s">
        <v>13</v>
      </c>
      <c r="C365" t="s">
        <v>927</v>
      </c>
      <c r="D365">
        <v>2</v>
      </c>
      <c r="E365">
        <v>7</v>
      </c>
      <c r="F365">
        <v>1780794000000</v>
      </c>
      <c r="G365">
        <v>1780795193353</v>
      </c>
      <c r="H365">
        <v>1193353</v>
      </c>
      <c r="I365">
        <v>1193353</v>
      </c>
      <c r="J365">
        <v>6734</v>
      </c>
      <c r="K365">
        <v>56</v>
      </c>
      <c r="L365">
        <v>50.65</v>
      </c>
      <c r="M365" t="s">
        <v>925</v>
      </c>
      <c r="N365" t="s">
        <v>926</v>
      </c>
      <c r="O365">
        <v>30.19</v>
      </c>
      <c r="S365">
        <v>20364</v>
      </c>
    </row>
    <row r="366" spans="1:19" x14ac:dyDescent="0.2">
      <c r="A366" t="s">
        <v>22</v>
      </c>
      <c r="B366" t="s">
        <v>13</v>
      </c>
      <c r="C366" t="s">
        <v>927</v>
      </c>
      <c r="D366">
        <v>2</v>
      </c>
      <c r="E366">
        <v>7</v>
      </c>
      <c r="F366">
        <v>1780794900000</v>
      </c>
      <c r="G366">
        <v>1780795922261</v>
      </c>
      <c r="H366">
        <v>1022261</v>
      </c>
      <c r="I366">
        <v>1022261</v>
      </c>
      <c r="J366">
        <v>8826</v>
      </c>
      <c r="K366">
        <v>40</v>
      </c>
      <c r="L366">
        <v>50.33</v>
      </c>
      <c r="M366" t="s">
        <v>925</v>
      </c>
      <c r="N366" t="s">
        <v>926</v>
      </c>
      <c r="O366">
        <v>28.16</v>
      </c>
      <c r="S366">
        <v>20365</v>
      </c>
    </row>
    <row r="367" spans="1:19" x14ac:dyDescent="0.2">
      <c r="A367" t="s">
        <v>24</v>
      </c>
      <c r="B367" t="s">
        <v>8</v>
      </c>
      <c r="C367" t="s">
        <v>924</v>
      </c>
      <c r="D367">
        <v>1</v>
      </c>
      <c r="E367">
        <v>1</v>
      </c>
      <c r="F367">
        <v>1779667200000</v>
      </c>
      <c r="G367">
        <v>1779667713328</v>
      </c>
      <c r="H367">
        <v>513328</v>
      </c>
      <c r="I367">
        <v>513328</v>
      </c>
      <c r="J367">
        <v>5381</v>
      </c>
      <c r="K367">
        <v>25</v>
      </c>
      <c r="L367">
        <v>39.4</v>
      </c>
      <c r="M367" t="s">
        <v>925</v>
      </c>
      <c r="N367" t="s">
        <v>926</v>
      </c>
      <c r="O367">
        <v>24.78</v>
      </c>
      <c r="S367">
        <v>20366</v>
      </c>
    </row>
    <row r="368" spans="1:19" x14ac:dyDescent="0.2">
      <c r="A368" t="s">
        <v>24</v>
      </c>
      <c r="B368" t="s">
        <v>8</v>
      </c>
      <c r="C368" t="s">
        <v>924</v>
      </c>
      <c r="D368">
        <v>1</v>
      </c>
      <c r="E368">
        <v>1</v>
      </c>
      <c r="F368">
        <v>1779668100000</v>
      </c>
      <c r="G368">
        <v>1779668700839</v>
      </c>
      <c r="H368">
        <v>600839</v>
      </c>
      <c r="I368">
        <v>600839</v>
      </c>
      <c r="J368">
        <v>7336</v>
      </c>
      <c r="K368">
        <v>22</v>
      </c>
      <c r="L368">
        <v>47.52</v>
      </c>
      <c r="M368" t="s">
        <v>925</v>
      </c>
      <c r="N368" t="s">
        <v>926</v>
      </c>
      <c r="O368">
        <v>36.22</v>
      </c>
      <c r="S368">
        <v>20367</v>
      </c>
    </row>
    <row r="369" spans="1:19" x14ac:dyDescent="0.2">
      <c r="A369" t="s">
        <v>24</v>
      </c>
      <c r="B369" t="s">
        <v>8</v>
      </c>
      <c r="C369" t="s">
        <v>924</v>
      </c>
      <c r="D369">
        <v>1</v>
      </c>
      <c r="E369">
        <v>1</v>
      </c>
      <c r="F369">
        <v>1779669000000</v>
      </c>
      <c r="G369">
        <v>1779669752300</v>
      </c>
      <c r="H369">
        <v>752300</v>
      </c>
      <c r="I369">
        <v>752300</v>
      </c>
      <c r="J369">
        <v>6687</v>
      </c>
      <c r="K369">
        <v>30</v>
      </c>
      <c r="L369">
        <v>43.79</v>
      </c>
      <c r="M369" t="s">
        <v>925</v>
      </c>
      <c r="N369" t="s">
        <v>926</v>
      </c>
      <c r="O369">
        <v>25.46</v>
      </c>
      <c r="S369">
        <v>20368</v>
      </c>
    </row>
    <row r="370" spans="1:19" x14ac:dyDescent="0.2">
      <c r="A370" t="s">
        <v>24</v>
      </c>
      <c r="B370" t="s">
        <v>8</v>
      </c>
      <c r="C370" t="s">
        <v>927</v>
      </c>
      <c r="D370">
        <v>1</v>
      </c>
      <c r="E370">
        <v>1</v>
      </c>
      <c r="F370">
        <v>1779669900000</v>
      </c>
      <c r="G370">
        <v>1779670852138</v>
      </c>
      <c r="H370">
        <v>952138</v>
      </c>
      <c r="I370">
        <v>952138</v>
      </c>
      <c r="J370">
        <v>8434</v>
      </c>
      <c r="K370">
        <v>36</v>
      </c>
      <c r="L370">
        <v>40.28</v>
      </c>
      <c r="M370" t="s">
        <v>925</v>
      </c>
      <c r="N370" t="s">
        <v>929</v>
      </c>
      <c r="S370">
        <v>20369</v>
      </c>
    </row>
    <row r="371" spans="1:19" x14ac:dyDescent="0.2">
      <c r="A371" t="s">
        <v>24</v>
      </c>
      <c r="B371" t="s">
        <v>8</v>
      </c>
      <c r="C371" t="s">
        <v>924</v>
      </c>
      <c r="D371">
        <v>1</v>
      </c>
      <c r="E371">
        <v>1</v>
      </c>
      <c r="F371">
        <v>1779670800000</v>
      </c>
      <c r="G371">
        <v>1779671466226</v>
      </c>
      <c r="H371">
        <v>666226</v>
      </c>
      <c r="I371">
        <v>666226</v>
      </c>
      <c r="J371">
        <v>6849</v>
      </c>
      <c r="K371">
        <v>28</v>
      </c>
      <c r="L371">
        <v>35.19</v>
      </c>
      <c r="M371" t="s">
        <v>925</v>
      </c>
      <c r="N371" t="s">
        <v>929</v>
      </c>
      <c r="S371">
        <v>20370</v>
      </c>
    </row>
    <row r="372" spans="1:19" x14ac:dyDescent="0.2">
      <c r="A372" t="s">
        <v>24</v>
      </c>
      <c r="B372" t="s">
        <v>8</v>
      </c>
      <c r="C372" t="s">
        <v>924</v>
      </c>
      <c r="D372">
        <v>1</v>
      </c>
      <c r="E372">
        <v>2</v>
      </c>
      <c r="F372">
        <v>1779753600000</v>
      </c>
      <c r="G372">
        <v>1779754600495</v>
      </c>
      <c r="H372">
        <v>1000495</v>
      </c>
      <c r="I372">
        <v>1000495</v>
      </c>
      <c r="J372">
        <v>8689</v>
      </c>
      <c r="K372">
        <v>46</v>
      </c>
      <c r="L372">
        <v>50.84</v>
      </c>
      <c r="M372" t="s">
        <v>925</v>
      </c>
      <c r="N372" t="s">
        <v>926</v>
      </c>
      <c r="O372">
        <v>30.25</v>
      </c>
      <c r="S372">
        <v>20371</v>
      </c>
    </row>
    <row r="373" spans="1:19" x14ac:dyDescent="0.2">
      <c r="A373" t="s">
        <v>24</v>
      </c>
      <c r="B373" t="s">
        <v>8</v>
      </c>
      <c r="C373" t="s">
        <v>924</v>
      </c>
      <c r="D373">
        <v>1</v>
      </c>
      <c r="E373">
        <v>2</v>
      </c>
      <c r="F373">
        <v>1779754500000</v>
      </c>
      <c r="G373">
        <v>1779755505082</v>
      </c>
      <c r="H373">
        <v>1005082</v>
      </c>
      <c r="I373">
        <v>1005082</v>
      </c>
      <c r="J373">
        <v>5542</v>
      </c>
      <c r="K373">
        <v>39</v>
      </c>
      <c r="L373">
        <v>44.39</v>
      </c>
      <c r="M373" t="s">
        <v>925</v>
      </c>
      <c r="N373" t="s">
        <v>926</v>
      </c>
      <c r="O373">
        <v>23.56</v>
      </c>
      <c r="S373">
        <v>20372</v>
      </c>
    </row>
    <row r="374" spans="1:19" x14ac:dyDescent="0.2">
      <c r="A374" t="s">
        <v>24</v>
      </c>
      <c r="B374" t="s">
        <v>8</v>
      </c>
      <c r="C374" t="s">
        <v>924</v>
      </c>
      <c r="D374">
        <v>1</v>
      </c>
      <c r="E374">
        <v>2</v>
      </c>
      <c r="F374">
        <v>1779755400000</v>
      </c>
      <c r="G374">
        <v>1779756366853</v>
      </c>
      <c r="H374">
        <v>966853</v>
      </c>
      <c r="I374">
        <v>966853</v>
      </c>
      <c r="J374">
        <v>5528</v>
      </c>
      <c r="K374">
        <v>43</v>
      </c>
      <c r="L374">
        <v>50.51</v>
      </c>
      <c r="M374" t="s">
        <v>925</v>
      </c>
      <c r="N374" t="s">
        <v>926</v>
      </c>
      <c r="O374">
        <v>38.78</v>
      </c>
      <c r="S374">
        <v>20373</v>
      </c>
    </row>
    <row r="375" spans="1:19" x14ac:dyDescent="0.2">
      <c r="A375" t="s">
        <v>24</v>
      </c>
      <c r="B375" t="s">
        <v>8</v>
      </c>
      <c r="C375" t="s">
        <v>924</v>
      </c>
      <c r="D375">
        <v>1</v>
      </c>
      <c r="E375">
        <v>2</v>
      </c>
      <c r="F375">
        <v>1779756300000</v>
      </c>
      <c r="G375">
        <v>1779757295850</v>
      </c>
      <c r="H375">
        <v>995850</v>
      </c>
      <c r="I375">
        <v>995850</v>
      </c>
      <c r="J375">
        <v>7016</v>
      </c>
      <c r="K375">
        <v>38</v>
      </c>
      <c r="L375">
        <v>47.8</v>
      </c>
      <c r="M375" t="s">
        <v>925</v>
      </c>
      <c r="N375" t="s">
        <v>926</v>
      </c>
      <c r="O375">
        <v>27.77</v>
      </c>
      <c r="S375">
        <v>20374</v>
      </c>
    </row>
    <row r="376" spans="1:19" x14ac:dyDescent="0.2">
      <c r="A376" t="s">
        <v>24</v>
      </c>
      <c r="B376" t="s">
        <v>8</v>
      </c>
      <c r="C376" t="s">
        <v>924</v>
      </c>
      <c r="D376">
        <v>1</v>
      </c>
      <c r="E376">
        <v>3</v>
      </c>
      <c r="F376">
        <v>1779840000000</v>
      </c>
      <c r="G376">
        <v>1779840662907</v>
      </c>
      <c r="H376">
        <v>662907</v>
      </c>
      <c r="I376">
        <v>662907</v>
      </c>
      <c r="J376">
        <v>7449</v>
      </c>
      <c r="K376">
        <v>29</v>
      </c>
      <c r="L376">
        <v>42.54</v>
      </c>
      <c r="M376" t="s">
        <v>925</v>
      </c>
      <c r="N376" t="s">
        <v>926</v>
      </c>
      <c r="O376">
        <v>22.77</v>
      </c>
      <c r="S376">
        <v>20375</v>
      </c>
    </row>
    <row r="377" spans="1:19" x14ac:dyDescent="0.2">
      <c r="A377" t="s">
        <v>24</v>
      </c>
      <c r="B377" t="s">
        <v>8</v>
      </c>
      <c r="C377" t="s">
        <v>924</v>
      </c>
      <c r="D377">
        <v>1</v>
      </c>
      <c r="E377">
        <v>3</v>
      </c>
      <c r="F377">
        <v>1779840900000</v>
      </c>
      <c r="G377">
        <v>1779841554209</v>
      </c>
      <c r="H377">
        <v>654209</v>
      </c>
      <c r="I377">
        <v>654209</v>
      </c>
      <c r="J377">
        <v>7530</v>
      </c>
      <c r="K377">
        <v>25</v>
      </c>
      <c r="L377">
        <v>43.54</v>
      </c>
      <c r="M377" t="s">
        <v>925</v>
      </c>
      <c r="N377" t="s">
        <v>926</v>
      </c>
      <c r="O377">
        <v>25.09</v>
      </c>
      <c r="S377">
        <v>20376</v>
      </c>
    </row>
    <row r="378" spans="1:19" x14ac:dyDescent="0.2">
      <c r="A378" t="s">
        <v>24</v>
      </c>
      <c r="B378" t="s">
        <v>8</v>
      </c>
      <c r="C378" t="s">
        <v>924</v>
      </c>
      <c r="D378">
        <v>1</v>
      </c>
      <c r="E378">
        <v>3</v>
      </c>
      <c r="F378">
        <v>1779841800000</v>
      </c>
      <c r="G378">
        <v>1779842773884</v>
      </c>
      <c r="H378">
        <v>973884</v>
      </c>
      <c r="I378">
        <v>973884</v>
      </c>
      <c r="J378">
        <v>7619</v>
      </c>
      <c r="K378">
        <v>40</v>
      </c>
      <c r="L378">
        <v>39.69</v>
      </c>
      <c r="M378" t="s">
        <v>925</v>
      </c>
      <c r="N378" t="s">
        <v>929</v>
      </c>
      <c r="S378">
        <v>20377</v>
      </c>
    </row>
    <row r="379" spans="1:19" x14ac:dyDescent="0.2">
      <c r="A379" t="s">
        <v>24</v>
      </c>
      <c r="B379" t="s">
        <v>8</v>
      </c>
      <c r="C379" t="s">
        <v>928</v>
      </c>
      <c r="D379">
        <v>1</v>
      </c>
      <c r="E379">
        <v>3</v>
      </c>
      <c r="F379">
        <v>1779842700000</v>
      </c>
      <c r="G379">
        <v>1779843482038</v>
      </c>
      <c r="H379">
        <v>782038</v>
      </c>
      <c r="I379">
        <v>782038</v>
      </c>
      <c r="J379">
        <v>6589</v>
      </c>
      <c r="K379">
        <v>39</v>
      </c>
      <c r="L379">
        <v>44.75</v>
      </c>
      <c r="M379" t="s">
        <v>925</v>
      </c>
      <c r="N379" t="s">
        <v>926</v>
      </c>
      <c r="O379">
        <v>27.21</v>
      </c>
      <c r="S379">
        <v>20378</v>
      </c>
    </row>
    <row r="380" spans="1:19" x14ac:dyDescent="0.2">
      <c r="A380" t="s">
        <v>24</v>
      </c>
      <c r="B380" t="s">
        <v>8</v>
      </c>
      <c r="C380" t="s">
        <v>924</v>
      </c>
      <c r="D380">
        <v>1</v>
      </c>
      <c r="E380">
        <v>3</v>
      </c>
      <c r="F380">
        <v>1779843600000</v>
      </c>
      <c r="G380">
        <v>1779844543837</v>
      </c>
      <c r="H380">
        <v>943837</v>
      </c>
      <c r="I380">
        <v>943837</v>
      </c>
      <c r="J380">
        <v>7341</v>
      </c>
      <c r="K380">
        <v>40</v>
      </c>
      <c r="L380">
        <v>48.15</v>
      </c>
      <c r="M380" t="s">
        <v>925</v>
      </c>
      <c r="N380" t="s">
        <v>926</v>
      </c>
      <c r="O380">
        <v>29.04</v>
      </c>
      <c r="S380">
        <v>20379</v>
      </c>
    </row>
    <row r="381" spans="1:19" x14ac:dyDescent="0.2">
      <c r="A381" t="s">
        <v>24</v>
      </c>
      <c r="B381" t="s">
        <v>8</v>
      </c>
      <c r="C381" t="s">
        <v>924</v>
      </c>
      <c r="D381">
        <v>1</v>
      </c>
      <c r="E381">
        <v>4</v>
      </c>
      <c r="F381">
        <v>1779926400000</v>
      </c>
      <c r="G381">
        <v>1779927245012</v>
      </c>
      <c r="H381">
        <v>845012</v>
      </c>
      <c r="I381">
        <v>845012</v>
      </c>
      <c r="J381">
        <v>7067</v>
      </c>
      <c r="K381">
        <v>37</v>
      </c>
      <c r="L381">
        <v>46.19</v>
      </c>
      <c r="M381" t="s">
        <v>925</v>
      </c>
      <c r="N381" t="s">
        <v>926</v>
      </c>
      <c r="O381">
        <v>27.7</v>
      </c>
      <c r="S381">
        <v>20380</v>
      </c>
    </row>
    <row r="382" spans="1:19" x14ac:dyDescent="0.2">
      <c r="A382" t="s">
        <v>24</v>
      </c>
      <c r="B382" t="s">
        <v>8</v>
      </c>
      <c r="C382" t="s">
        <v>924</v>
      </c>
      <c r="D382">
        <v>1</v>
      </c>
      <c r="E382">
        <v>4</v>
      </c>
      <c r="F382">
        <v>1779927300000</v>
      </c>
      <c r="G382">
        <v>1779927885278</v>
      </c>
      <c r="H382">
        <v>585278</v>
      </c>
      <c r="I382">
        <v>585278</v>
      </c>
      <c r="J382">
        <v>8607</v>
      </c>
      <c r="K382">
        <v>32</v>
      </c>
      <c r="L382">
        <v>49.65</v>
      </c>
      <c r="M382" t="s">
        <v>925</v>
      </c>
      <c r="N382" t="s">
        <v>926</v>
      </c>
      <c r="O382">
        <v>38.159999999999997</v>
      </c>
      <c r="S382">
        <v>20381</v>
      </c>
    </row>
    <row r="383" spans="1:19" x14ac:dyDescent="0.2">
      <c r="A383" t="s">
        <v>24</v>
      </c>
      <c r="B383" t="s">
        <v>8</v>
      </c>
      <c r="C383" t="s">
        <v>924</v>
      </c>
      <c r="D383">
        <v>1</v>
      </c>
      <c r="E383">
        <v>4</v>
      </c>
      <c r="F383">
        <v>1779928200000</v>
      </c>
      <c r="G383">
        <v>1779928740006</v>
      </c>
      <c r="H383">
        <v>540006</v>
      </c>
      <c r="I383">
        <v>540006</v>
      </c>
      <c r="J383">
        <v>6374</v>
      </c>
      <c r="K383">
        <v>31</v>
      </c>
      <c r="L383">
        <v>44.21</v>
      </c>
      <c r="M383" t="s">
        <v>925</v>
      </c>
      <c r="N383" t="s">
        <v>926</v>
      </c>
      <c r="O383">
        <v>32.619999999999997</v>
      </c>
      <c r="S383">
        <v>20382</v>
      </c>
    </row>
    <row r="384" spans="1:19" x14ac:dyDescent="0.2">
      <c r="A384" t="s">
        <v>24</v>
      </c>
      <c r="B384" t="s">
        <v>8</v>
      </c>
      <c r="C384" t="s">
        <v>927</v>
      </c>
      <c r="D384">
        <v>1</v>
      </c>
      <c r="E384">
        <v>4</v>
      </c>
      <c r="F384">
        <v>1779929100000</v>
      </c>
      <c r="G384">
        <v>1779929686770</v>
      </c>
      <c r="H384">
        <v>586770</v>
      </c>
      <c r="I384">
        <v>586770</v>
      </c>
      <c r="J384">
        <v>8584</v>
      </c>
      <c r="K384">
        <v>30</v>
      </c>
      <c r="L384">
        <v>47.5</v>
      </c>
      <c r="M384" t="s">
        <v>925</v>
      </c>
      <c r="N384" t="s">
        <v>926</v>
      </c>
      <c r="O384">
        <v>33.19</v>
      </c>
      <c r="S384">
        <v>20383</v>
      </c>
    </row>
    <row r="385" spans="1:19" x14ac:dyDescent="0.2">
      <c r="A385" t="s">
        <v>24</v>
      </c>
      <c r="B385" t="s">
        <v>8</v>
      </c>
      <c r="C385" t="s">
        <v>924</v>
      </c>
      <c r="D385">
        <v>1</v>
      </c>
      <c r="E385">
        <v>5</v>
      </c>
      <c r="F385">
        <v>1780012800000</v>
      </c>
      <c r="G385">
        <v>1780013681871</v>
      </c>
      <c r="H385">
        <v>881871</v>
      </c>
      <c r="I385">
        <v>881871</v>
      </c>
      <c r="J385">
        <v>5878</v>
      </c>
      <c r="K385">
        <v>34</v>
      </c>
      <c r="L385">
        <v>36.75</v>
      </c>
      <c r="M385" t="s">
        <v>925</v>
      </c>
      <c r="N385" t="s">
        <v>929</v>
      </c>
      <c r="S385">
        <v>20384</v>
      </c>
    </row>
    <row r="386" spans="1:19" x14ac:dyDescent="0.2">
      <c r="A386" t="s">
        <v>24</v>
      </c>
      <c r="B386" t="s">
        <v>8</v>
      </c>
      <c r="C386" t="s">
        <v>924</v>
      </c>
      <c r="D386">
        <v>1</v>
      </c>
      <c r="E386">
        <v>5</v>
      </c>
      <c r="F386">
        <v>1780013700000</v>
      </c>
      <c r="G386">
        <v>1780014659077</v>
      </c>
      <c r="H386">
        <v>959077</v>
      </c>
      <c r="I386">
        <v>959077</v>
      </c>
      <c r="J386">
        <v>6707</v>
      </c>
      <c r="K386">
        <v>39</v>
      </c>
      <c r="L386">
        <v>48.83</v>
      </c>
      <c r="M386" t="s">
        <v>925</v>
      </c>
      <c r="N386" t="s">
        <v>926</v>
      </c>
      <c r="O386">
        <v>31.92</v>
      </c>
      <c r="S386">
        <v>20385</v>
      </c>
    </row>
    <row r="387" spans="1:19" x14ac:dyDescent="0.2">
      <c r="A387" t="s">
        <v>24</v>
      </c>
      <c r="B387" t="s">
        <v>8</v>
      </c>
      <c r="C387" t="s">
        <v>924</v>
      </c>
      <c r="D387">
        <v>1</v>
      </c>
      <c r="E387">
        <v>5</v>
      </c>
      <c r="F387">
        <v>1780014600000</v>
      </c>
      <c r="G387">
        <v>1780015505366</v>
      </c>
      <c r="H387">
        <v>905366</v>
      </c>
      <c r="I387">
        <v>905366</v>
      </c>
      <c r="J387">
        <v>7113</v>
      </c>
      <c r="K387">
        <v>41</v>
      </c>
      <c r="L387">
        <v>52.1</v>
      </c>
      <c r="M387" t="s">
        <v>925</v>
      </c>
      <c r="N387" t="s">
        <v>926</v>
      </c>
      <c r="O387">
        <v>39.79</v>
      </c>
      <c r="S387">
        <v>20386</v>
      </c>
    </row>
    <row r="388" spans="1:19" x14ac:dyDescent="0.2">
      <c r="A388" t="s">
        <v>24</v>
      </c>
      <c r="B388" t="s">
        <v>8</v>
      </c>
      <c r="C388" t="s">
        <v>924</v>
      </c>
      <c r="D388">
        <v>1</v>
      </c>
      <c r="E388">
        <v>5</v>
      </c>
      <c r="F388">
        <v>1780015500000</v>
      </c>
      <c r="G388">
        <v>1780016290183</v>
      </c>
      <c r="H388">
        <v>790183</v>
      </c>
      <c r="I388">
        <v>790183</v>
      </c>
      <c r="J388">
        <v>8252</v>
      </c>
      <c r="K388">
        <v>40</v>
      </c>
      <c r="L388">
        <v>44.55</v>
      </c>
      <c r="M388" t="s">
        <v>925</v>
      </c>
      <c r="N388" t="s">
        <v>926</v>
      </c>
      <c r="O388">
        <v>22.1</v>
      </c>
      <c r="S388">
        <v>20387</v>
      </c>
    </row>
    <row r="389" spans="1:19" x14ac:dyDescent="0.2">
      <c r="A389" t="s">
        <v>24</v>
      </c>
      <c r="B389" t="s">
        <v>8</v>
      </c>
      <c r="C389" t="s">
        <v>924</v>
      </c>
      <c r="D389">
        <v>1</v>
      </c>
      <c r="E389">
        <v>5</v>
      </c>
      <c r="F389">
        <v>1780016400000</v>
      </c>
      <c r="G389">
        <v>1780017133050</v>
      </c>
      <c r="H389">
        <v>733050</v>
      </c>
      <c r="I389">
        <v>733050</v>
      </c>
      <c r="J389">
        <v>5265</v>
      </c>
      <c r="K389">
        <v>31</v>
      </c>
      <c r="L389">
        <v>41.66</v>
      </c>
      <c r="M389" t="s">
        <v>925</v>
      </c>
      <c r="N389" t="s">
        <v>926</v>
      </c>
      <c r="O389">
        <v>24.8</v>
      </c>
      <c r="S389">
        <v>20388</v>
      </c>
    </row>
    <row r="390" spans="1:19" x14ac:dyDescent="0.2">
      <c r="A390" t="s">
        <v>24</v>
      </c>
      <c r="B390" t="s">
        <v>8</v>
      </c>
      <c r="C390" t="s">
        <v>924</v>
      </c>
      <c r="D390">
        <v>1</v>
      </c>
      <c r="E390">
        <v>6</v>
      </c>
      <c r="F390">
        <v>1780099200000</v>
      </c>
      <c r="G390">
        <v>1780100256861</v>
      </c>
      <c r="H390">
        <v>1056861</v>
      </c>
      <c r="I390">
        <v>1056861</v>
      </c>
      <c r="J390">
        <v>5409</v>
      </c>
      <c r="K390">
        <v>49</v>
      </c>
      <c r="L390">
        <v>45.27</v>
      </c>
      <c r="M390" t="s">
        <v>925</v>
      </c>
      <c r="N390" t="s">
        <v>926</v>
      </c>
      <c r="O390">
        <v>24.66</v>
      </c>
      <c r="S390">
        <v>20389</v>
      </c>
    </row>
    <row r="391" spans="1:19" x14ac:dyDescent="0.2">
      <c r="A391" t="s">
        <v>24</v>
      </c>
      <c r="B391" t="s">
        <v>8</v>
      </c>
      <c r="C391" t="s">
        <v>924</v>
      </c>
      <c r="D391">
        <v>1</v>
      </c>
      <c r="E391">
        <v>6</v>
      </c>
      <c r="F391">
        <v>1780100100000</v>
      </c>
      <c r="G391">
        <v>1780101092276</v>
      </c>
      <c r="H391">
        <v>992276</v>
      </c>
      <c r="I391">
        <v>992276</v>
      </c>
      <c r="J391">
        <v>7422</v>
      </c>
      <c r="K391">
        <v>46</v>
      </c>
      <c r="L391">
        <v>48.96</v>
      </c>
      <c r="M391" t="s">
        <v>925</v>
      </c>
      <c r="N391" t="s">
        <v>926</v>
      </c>
      <c r="O391">
        <v>29.49</v>
      </c>
      <c r="S391">
        <v>20390</v>
      </c>
    </row>
    <row r="392" spans="1:19" x14ac:dyDescent="0.2">
      <c r="A392" t="s">
        <v>24</v>
      </c>
      <c r="B392" t="s">
        <v>8</v>
      </c>
      <c r="C392" t="s">
        <v>924</v>
      </c>
      <c r="D392">
        <v>1</v>
      </c>
      <c r="E392">
        <v>6</v>
      </c>
      <c r="F392">
        <v>1780101000000</v>
      </c>
      <c r="G392">
        <v>1780101749540</v>
      </c>
      <c r="H392">
        <v>749540</v>
      </c>
      <c r="I392">
        <v>749540</v>
      </c>
      <c r="J392">
        <v>8995</v>
      </c>
      <c r="K392">
        <v>39</v>
      </c>
      <c r="L392">
        <v>52.15</v>
      </c>
      <c r="M392" t="s">
        <v>925</v>
      </c>
      <c r="N392" t="s">
        <v>926</v>
      </c>
      <c r="O392">
        <v>38.799999999999997</v>
      </c>
      <c r="S392">
        <v>20391</v>
      </c>
    </row>
    <row r="393" spans="1:19" x14ac:dyDescent="0.2">
      <c r="A393" t="s">
        <v>24</v>
      </c>
      <c r="B393" t="s">
        <v>8</v>
      </c>
      <c r="C393" t="s">
        <v>928</v>
      </c>
      <c r="D393">
        <v>1</v>
      </c>
      <c r="E393">
        <v>6</v>
      </c>
      <c r="F393">
        <v>1780101900000</v>
      </c>
      <c r="G393">
        <v>1780102978976</v>
      </c>
      <c r="H393">
        <v>1078976</v>
      </c>
      <c r="I393">
        <v>1078976</v>
      </c>
      <c r="J393">
        <v>8478</v>
      </c>
      <c r="K393">
        <v>44</v>
      </c>
      <c r="L393">
        <v>49.42</v>
      </c>
      <c r="M393" t="s">
        <v>925</v>
      </c>
      <c r="N393" t="s">
        <v>926</v>
      </c>
      <c r="O393">
        <v>25.54</v>
      </c>
      <c r="S393">
        <v>20392</v>
      </c>
    </row>
    <row r="394" spans="1:19" x14ac:dyDescent="0.2">
      <c r="A394" t="s">
        <v>24</v>
      </c>
      <c r="B394" t="s">
        <v>8</v>
      </c>
      <c r="C394" t="s">
        <v>924</v>
      </c>
      <c r="D394">
        <v>1</v>
      </c>
      <c r="E394">
        <v>6</v>
      </c>
      <c r="F394">
        <v>1780102800000</v>
      </c>
      <c r="G394">
        <v>1780103530023</v>
      </c>
      <c r="H394">
        <v>730023</v>
      </c>
      <c r="I394">
        <v>730023</v>
      </c>
      <c r="J394">
        <v>7169</v>
      </c>
      <c r="K394">
        <v>32</v>
      </c>
      <c r="L394">
        <v>49.13</v>
      </c>
      <c r="M394" t="s">
        <v>925</v>
      </c>
      <c r="N394" t="s">
        <v>926</v>
      </c>
      <c r="O394">
        <v>37.14</v>
      </c>
      <c r="S394">
        <v>20393</v>
      </c>
    </row>
    <row r="395" spans="1:19" x14ac:dyDescent="0.2">
      <c r="A395" t="s">
        <v>24</v>
      </c>
      <c r="B395" t="s">
        <v>8</v>
      </c>
      <c r="C395" t="s">
        <v>924</v>
      </c>
      <c r="D395">
        <v>1</v>
      </c>
      <c r="E395">
        <v>6</v>
      </c>
      <c r="F395">
        <v>1780103700000</v>
      </c>
      <c r="G395">
        <v>1780104568204</v>
      </c>
      <c r="H395">
        <v>868204</v>
      </c>
      <c r="I395">
        <v>868204</v>
      </c>
      <c r="J395">
        <v>5762</v>
      </c>
      <c r="K395">
        <v>39</v>
      </c>
      <c r="L395">
        <v>49</v>
      </c>
      <c r="M395" t="s">
        <v>925</v>
      </c>
      <c r="N395" t="s">
        <v>926</v>
      </c>
      <c r="O395">
        <v>37.119999999999997</v>
      </c>
      <c r="S395">
        <v>20394</v>
      </c>
    </row>
    <row r="396" spans="1:19" x14ac:dyDescent="0.2">
      <c r="A396" t="s">
        <v>24</v>
      </c>
      <c r="B396" t="s">
        <v>8</v>
      </c>
      <c r="C396" t="s">
        <v>924</v>
      </c>
      <c r="D396">
        <v>1</v>
      </c>
      <c r="E396">
        <v>7</v>
      </c>
      <c r="F396">
        <v>1780185600000</v>
      </c>
      <c r="G396">
        <v>1780186510238</v>
      </c>
      <c r="H396">
        <v>910238</v>
      </c>
      <c r="I396">
        <v>910238</v>
      </c>
      <c r="J396">
        <v>8549</v>
      </c>
      <c r="K396">
        <v>43</v>
      </c>
      <c r="L396">
        <v>46.99</v>
      </c>
      <c r="M396" t="s">
        <v>925</v>
      </c>
      <c r="N396" t="s">
        <v>926</v>
      </c>
      <c r="O396">
        <v>23.94</v>
      </c>
      <c r="S396">
        <v>20395</v>
      </c>
    </row>
    <row r="397" spans="1:19" x14ac:dyDescent="0.2">
      <c r="A397" t="s">
        <v>24</v>
      </c>
      <c r="B397" t="s">
        <v>8</v>
      </c>
      <c r="C397" t="s">
        <v>924</v>
      </c>
      <c r="D397">
        <v>1</v>
      </c>
      <c r="E397">
        <v>7</v>
      </c>
      <c r="F397">
        <v>1780186500000</v>
      </c>
      <c r="G397">
        <v>1780187387310</v>
      </c>
      <c r="H397">
        <v>887310</v>
      </c>
      <c r="I397">
        <v>887310</v>
      </c>
      <c r="J397">
        <v>6930</v>
      </c>
      <c r="K397">
        <v>33</v>
      </c>
      <c r="L397">
        <v>48.94</v>
      </c>
      <c r="M397" t="s">
        <v>925</v>
      </c>
      <c r="N397" t="s">
        <v>926</v>
      </c>
      <c r="O397">
        <v>33.39</v>
      </c>
      <c r="S397">
        <v>20396</v>
      </c>
    </row>
    <row r="398" spans="1:19" x14ac:dyDescent="0.2">
      <c r="A398" t="s">
        <v>24</v>
      </c>
      <c r="B398" t="s">
        <v>8</v>
      </c>
      <c r="C398" t="s">
        <v>924</v>
      </c>
      <c r="D398">
        <v>1</v>
      </c>
      <c r="E398">
        <v>7</v>
      </c>
      <c r="F398">
        <v>1780187400000</v>
      </c>
      <c r="G398">
        <v>1780188374777</v>
      </c>
      <c r="H398">
        <v>974777</v>
      </c>
      <c r="I398">
        <v>974777</v>
      </c>
      <c r="J398">
        <v>8918</v>
      </c>
      <c r="K398">
        <v>41</v>
      </c>
      <c r="L398">
        <v>50.05</v>
      </c>
      <c r="M398" t="s">
        <v>925</v>
      </c>
      <c r="N398" t="s">
        <v>926</v>
      </c>
      <c r="O398">
        <v>28.45</v>
      </c>
      <c r="S398">
        <v>20397</v>
      </c>
    </row>
    <row r="399" spans="1:19" x14ac:dyDescent="0.2">
      <c r="A399" t="s">
        <v>24</v>
      </c>
      <c r="B399" t="s">
        <v>8</v>
      </c>
      <c r="C399" t="s">
        <v>927</v>
      </c>
      <c r="D399">
        <v>1</v>
      </c>
      <c r="E399">
        <v>7</v>
      </c>
      <c r="F399">
        <v>1780188300000</v>
      </c>
      <c r="G399">
        <v>1780188950980</v>
      </c>
      <c r="H399">
        <v>650980</v>
      </c>
      <c r="I399">
        <v>650980</v>
      </c>
      <c r="J399">
        <v>5594</v>
      </c>
      <c r="K399">
        <v>30</v>
      </c>
      <c r="L399">
        <v>33.69</v>
      </c>
      <c r="M399" t="s">
        <v>925</v>
      </c>
      <c r="N399" t="s">
        <v>929</v>
      </c>
      <c r="S399">
        <v>20398</v>
      </c>
    </row>
    <row r="400" spans="1:19" x14ac:dyDescent="0.2">
      <c r="A400" t="s">
        <v>24</v>
      </c>
      <c r="B400" t="s">
        <v>8</v>
      </c>
      <c r="C400" t="s">
        <v>924</v>
      </c>
      <c r="D400">
        <v>1</v>
      </c>
      <c r="E400">
        <v>7</v>
      </c>
      <c r="F400">
        <v>1780189200000</v>
      </c>
      <c r="G400">
        <v>1780190351461</v>
      </c>
      <c r="H400">
        <v>1151461</v>
      </c>
      <c r="I400">
        <v>1151461</v>
      </c>
      <c r="J400">
        <v>5216</v>
      </c>
      <c r="K400">
        <v>43</v>
      </c>
      <c r="L400">
        <v>50.84</v>
      </c>
      <c r="M400" t="s">
        <v>925</v>
      </c>
      <c r="N400" t="s">
        <v>926</v>
      </c>
      <c r="O400">
        <v>35.729999999999997</v>
      </c>
      <c r="S400">
        <v>20399</v>
      </c>
    </row>
    <row r="401" spans="1:19" x14ac:dyDescent="0.2">
      <c r="A401" t="s">
        <v>24</v>
      </c>
      <c r="B401" t="s">
        <v>8</v>
      </c>
      <c r="C401" t="s">
        <v>924</v>
      </c>
      <c r="D401">
        <v>1</v>
      </c>
      <c r="E401">
        <v>7</v>
      </c>
      <c r="F401">
        <v>1780190100000</v>
      </c>
      <c r="G401">
        <v>1780190902140</v>
      </c>
      <c r="H401">
        <v>802140</v>
      </c>
      <c r="I401">
        <v>802140</v>
      </c>
      <c r="J401">
        <v>5610</v>
      </c>
      <c r="K401">
        <v>38</v>
      </c>
      <c r="L401">
        <v>41.87</v>
      </c>
      <c r="M401" t="s">
        <v>925</v>
      </c>
      <c r="N401" t="s">
        <v>926</v>
      </c>
      <c r="O401">
        <v>22.64</v>
      </c>
      <c r="S401">
        <v>20400</v>
      </c>
    </row>
    <row r="402" spans="1:19" x14ac:dyDescent="0.2">
      <c r="A402" t="s">
        <v>24</v>
      </c>
      <c r="B402" t="s">
        <v>8</v>
      </c>
      <c r="C402" t="s">
        <v>924</v>
      </c>
      <c r="D402">
        <v>1</v>
      </c>
      <c r="E402">
        <v>7</v>
      </c>
      <c r="F402">
        <v>1780191000000</v>
      </c>
      <c r="G402">
        <v>1780192068965</v>
      </c>
      <c r="H402">
        <v>1068965</v>
      </c>
      <c r="I402">
        <v>1068965</v>
      </c>
      <c r="J402">
        <v>7605</v>
      </c>
      <c r="K402">
        <v>41</v>
      </c>
      <c r="L402">
        <v>50.21</v>
      </c>
      <c r="M402" t="s">
        <v>925</v>
      </c>
      <c r="N402" t="s">
        <v>926</v>
      </c>
      <c r="O402">
        <v>29.97</v>
      </c>
      <c r="S402">
        <v>20401</v>
      </c>
    </row>
    <row r="403" spans="1:19" x14ac:dyDescent="0.2">
      <c r="A403" t="s">
        <v>24</v>
      </c>
      <c r="B403" t="s">
        <v>8</v>
      </c>
      <c r="C403" t="s">
        <v>924</v>
      </c>
      <c r="D403">
        <v>2</v>
      </c>
      <c r="E403">
        <v>1</v>
      </c>
      <c r="F403">
        <v>1780272000000</v>
      </c>
      <c r="G403">
        <v>1780272751227</v>
      </c>
      <c r="H403">
        <v>751227</v>
      </c>
      <c r="I403">
        <v>701227</v>
      </c>
      <c r="J403">
        <v>7219</v>
      </c>
      <c r="K403">
        <v>36</v>
      </c>
      <c r="L403">
        <v>50.06</v>
      </c>
      <c r="M403" t="s">
        <v>925</v>
      </c>
      <c r="N403" t="s">
        <v>926</v>
      </c>
      <c r="O403">
        <v>38.659999999999997</v>
      </c>
      <c r="S403">
        <v>20402</v>
      </c>
    </row>
    <row r="404" spans="1:19" x14ac:dyDescent="0.2">
      <c r="A404" t="s">
        <v>24</v>
      </c>
      <c r="B404" t="s">
        <v>8</v>
      </c>
      <c r="C404" t="s">
        <v>924</v>
      </c>
      <c r="D404">
        <v>2</v>
      </c>
      <c r="E404">
        <v>1</v>
      </c>
      <c r="F404">
        <v>1780272900000</v>
      </c>
      <c r="G404">
        <v>1780273664599</v>
      </c>
      <c r="H404">
        <v>764599</v>
      </c>
      <c r="I404">
        <v>699599</v>
      </c>
      <c r="J404">
        <v>6980</v>
      </c>
      <c r="K404">
        <v>37</v>
      </c>
      <c r="L404">
        <v>45.44</v>
      </c>
      <c r="M404" t="s">
        <v>925</v>
      </c>
      <c r="N404" t="s">
        <v>926</v>
      </c>
      <c r="O404">
        <v>28.22</v>
      </c>
      <c r="S404">
        <v>20403</v>
      </c>
    </row>
    <row r="405" spans="1:19" x14ac:dyDescent="0.2">
      <c r="A405" t="s">
        <v>24</v>
      </c>
      <c r="B405" t="s">
        <v>8</v>
      </c>
      <c r="C405" t="s">
        <v>924</v>
      </c>
      <c r="D405">
        <v>2</v>
      </c>
      <c r="E405">
        <v>1</v>
      </c>
      <c r="F405">
        <v>1780273800000</v>
      </c>
      <c r="G405">
        <v>1780274414349</v>
      </c>
      <c r="H405">
        <v>614349</v>
      </c>
      <c r="I405">
        <v>614349</v>
      </c>
      <c r="J405">
        <v>8193</v>
      </c>
      <c r="K405">
        <v>29</v>
      </c>
      <c r="L405">
        <v>44.34</v>
      </c>
      <c r="M405" t="s">
        <v>925</v>
      </c>
      <c r="N405" t="s">
        <v>926</v>
      </c>
      <c r="O405">
        <v>26.2</v>
      </c>
      <c r="S405">
        <v>20404</v>
      </c>
    </row>
    <row r="406" spans="1:19" x14ac:dyDescent="0.2">
      <c r="A406" t="s">
        <v>24</v>
      </c>
      <c r="B406" t="s">
        <v>8</v>
      </c>
      <c r="C406" t="s">
        <v>927</v>
      </c>
      <c r="D406">
        <v>2</v>
      </c>
      <c r="E406">
        <v>1</v>
      </c>
      <c r="F406">
        <v>1780274700000</v>
      </c>
      <c r="G406">
        <v>1780275234892</v>
      </c>
      <c r="H406">
        <v>534892</v>
      </c>
      <c r="I406">
        <v>534892</v>
      </c>
      <c r="J406">
        <v>6241</v>
      </c>
      <c r="K406">
        <v>26</v>
      </c>
      <c r="L406">
        <v>32.97</v>
      </c>
      <c r="M406" t="s">
        <v>930</v>
      </c>
      <c r="N406" t="s">
        <v>929</v>
      </c>
      <c r="S406">
        <v>20405</v>
      </c>
    </row>
    <row r="407" spans="1:19" x14ac:dyDescent="0.2">
      <c r="A407" t="s">
        <v>24</v>
      </c>
      <c r="B407" t="s">
        <v>8</v>
      </c>
      <c r="C407" t="s">
        <v>924</v>
      </c>
      <c r="D407">
        <v>2</v>
      </c>
      <c r="E407">
        <v>1</v>
      </c>
      <c r="F407">
        <v>1780275600000</v>
      </c>
      <c r="G407">
        <v>1780276494306</v>
      </c>
      <c r="H407">
        <v>894306</v>
      </c>
      <c r="I407">
        <v>844306</v>
      </c>
      <c r="J407">
        <v>8145</v>
      </c>
      <c r="K407">
        <v>35</v>
      </c>
      <c r="L407">
        <v>50.57</v>
      </c>
      <c r="M407" t="s">
        <v>925</v>
      </c>
      <c r="N407" t="s">
        <v>926</v>
      </c>
      <c r="O407">
        <v>33.75</v>
      </c>
      <c r="S407">
        <v>20406</v>
      </c>
    </row>
    <row r="408" spans="1:19" x14ac:dyDescent="0.2">
      <c r="A408" t="s">
        <v>24</v>
      </c>
      <c r="B408" t="s">
        <v>8</v>
      </c>
      <c r="C408" t="s">
        <v>924</v>
      </c>
      <c r="D408">
        <v>2</v>
      </c>
      <c r="E408">
        <v>2</v>
      </c>
      <c r="F408">
        <v>1780358400000</v>
      </c>
      <c r="G408">
        <v>1780359130973</v>
      </c>
      <c r="H408">
        <v>730973</v>
      </c>
      <c r="I408">
        <v>730973</v>
      </c>
      <c r="J408">
        <v>5783</v>
      </c>
      <c r="K408">
        <v>34</v>
      </c>
      <c r="L408">
        <v>41.12</v>
      </c>
      <c r="M408" t="s">
        <v>925</v>
      </c>
      <c r="N408" t="s">
        <v>926</v>
      </c>
      <c r="O408">
        <v>22.22</v>
      </c>
      <c r="S408">
        <v>20407</v>
      </c>
    </row>
    <row r="409" spans="1:19" x14ac:dyDescent="0.2">
      <c r="A409" t="s">
        <v>24</v>
      </c>
      <c r="B409" t="s">
        <v>8</v>
      </c>
      <c r="C409" t="s">
        <v>924</v>
      </c>
      <c r="D409">
        <v>2</v>
      </c>
      <c r="E409">
        <v>2</v>
      </c>
      <c r="F409">
        <v>1780359300000</v>
      </c>
      <c r="G409">
        <v>1780359925815</v>
      </c>
      <c r="H409">
        <v>625815</v>
      </c>
      <c r="I409">
        <v>625815</v>
      </c>
      <c r="J409">
        <v>5825</v>
      </c>
      <c r="K409">
        <v>29</v>
      </c>
      <c r="L409">
        <v>40.99</v>
      </c>
      <c r="M409" t="s">
        <v>925</v>
      </c>
      <c r="N409" t="s">
        <v>926</v>
      </c>
      <c r="O409">
        <v>24.44</v>
      </c>
      <c r="S409">
        <v>20408</v>
      </c>
    </row>
    <row r="410" spans="1:19" x14ac:dyDescent="0.2">
      <c r="A410" t="s">
        <v>24</v>
      </c>
      <c r="B410" t="s">
        <v>8</v>
      </c>
      <c r="C410" t="s">
        <v>924</v>
      </c>
      <c r="D410">
        <v>2</v>
      </c>
      <c r="E410">
        <v>2</v>
      </c>
      <c r="F410">
        <v>1780360200000</v>
      </c>
      <c r="G410">
        <v>1780360722505</v>
      </c>
      <c r="H410">
        <v>522505</v>
      </c>
      <c r="I410">
        <v>522505</v>
      </c>
      <c r="J410">
        <v>8588</v>
      </c>
      <c r="K410">
        <v>26</v>
      </c>
      <c r="L410">
        <v>42.98</v>
      </c>
      <c r="M410" t="s">
        <v>925</v>
      </c>
      <c r="N410" t="s">
        <v>926</v>
      </c>
      <c r="O410">
        <v>24.29</v>
      </c>
      <c r="S410">
        <v>20409</v>
      </c>
    </row>
    <row r="411" spans="1:19" x14ac:dyDescent="0.2">
      <c r="A411" t="s">
        <v>24</v>
      </c>
      <c r="B411" t="s">
        <v>8</v>
      </c>
      <c r="C411" t="s">
        <v>924</v>
      </c>
      <c r="D411">
        <v>2</v>
      </c>
      <c r="E411">
        <v>2</v>
      </c>
      <c r="F411">
        <v>1780361100000</v>
      </c>
      <c r="G411">
        <v>1780361910112</v>
      </c>
      <c r="H411">
        <v>810112</v>
      </c>
      <c r="I411">
        <v>775112</v>
      </c>
      <c r="J411">
        <v>7318</v>
      </c>
      <c r="K411">
        <v>33</v>
      </c>
      <c r="L411">
        <v>47.46</v>
      </c>
      <c r="M411" t="s">
        <v>925</v>
      </c>
      <c r="N411" t="s">
        <v>926</v>
      </c>
      <c r="O411">
        <v>30.85</v>
      </c>
      <c r="S411">
        <v>20410</v>
      </c>
    </row>
    <row r="412" spans="1:19" x14ac:dyDescent="0.2">
      <c r="A412" t="s">
        <v>24</v>
      </c>
      <c r="B412" t="s">
        <v>8</v>
      </c>
      <c r="C412" t="s">
        <v>924</v>
      </c>
      <c r="D412">
        <v>2</v>
      </c>
      <c r="E412">
        <v>3</v>
      </c>
      <c r="F412">
        <v>1780444800000</v>
      </c>
      <c r="G412">
        <v>1780445752621</v>
      </c>
      <c r="H412">
        <v>952621</v>
      </c>
      <c r="I412">
        <v>902621</v>
      </c>
      <c r="J412">
        <v>8480</v>
      </c>
      <c r="K412">
        <v>42</v>
      </c>
      <c r="L412">
        <v>53.09</v>
      </c>
      <c r="M412" t="s">
        <v>925</v>
      </c>
      <c r="N412" t="s">
        <v>926</v>
      </c>
      <c r="O412">
        <v>37.25</v>
      </c>
      <c r="S412">
        <v>20411</v>
      </c>
    </row>
    <row r="413" spans="1:19" x14ac:dyDescent="0.2">
      <c r="A413" t="s">
        <v>24</v>
      </c>
      <c r="B413" t="s">
        <v>8</v>
      </c>
      <c r="C413" t="s">
        <v>924</v>
      </c>
      <c r="D413">
        <v>2</v>
      </c>
      <c r="E413">
        <v>3</v>
      </c>
      <c r="F413">
        <v>1780445700000</v>
      </c>
      <c r="G413">
        <v>1780446426377</v>
      </c>
      <c r="H413">
        <v>726377</v>
      </c>
      <c r="I413">
        <v>726377</v>
      </c>
      <c r="J413">
        <v>7367</v>
      </c>
      <c r="K413">
        <v>31</v>
      </c>
      <c r="L413">
        <v>36.450000000000003</v>
      </c>
      <c r="M413" t="s">
        <v>925</v>
      </c>
      <c r="N413" t="s">
        <v>929</v>
      </c>
      <c r="S413">
        <v>20412</v>
      </c>
    </row>
    <row r="414" spans="1:19" x14ac:dyDescent="0.2">
      <c r="A414" t="s">
        <v>24</v>
      </c>
      <c r="B414" t="s">
        <v>8</v>
      </c>
      <c r="C414" t="s">
        <v>924</v>
      </c>
      <c r="D414">
        <v>2</v>
      </c>
      <c r="E414">
        <v>3</v>
      </c>
      <c r="F414">
        <v>1780446600000</v>
      </c>
      <c r="G414">
        <v>1780447538950</v>
      </c>
      <c r="H414">
        <v>938950</v>
      </c>
      <c r="I414">
        <v>858950</v>
      </c>
      <c r="J414">
        <v>6382</v>
      </c>
      <c r="K414">
        <v>36</v>
      </c>
      <c r="L414">
        <v>48.4</v>
      </c>
      <c r="M414" t="s">
        <v>925</v>
      </c>
      <c r="N414" t="s">
        <v>926</v>
      </c>
      <c r="O414">
        <v>32.31</v>
      </c>
      <c r="S414">
        <v>20413</v>
      </c>
    </row>
    <row r="415" spans="1:19" x14ac:dyDescent="0.2">
      <c r="A415" t="s">
        <v>24</v>
      </c>
      <c r="B415" t="s">
        <v>8</v>
      </c>
      <c r="C415" t="s">
        <v>928</v>
      </c>
      <c r="D415">
        <v>2</v>
      </c>
      <c r="E415">
        <v>3</v>
      </c>
      <c r="F415">
        <v>1780447500000</v>
      </c>
      <c r="G415">
        <v>1780448416780</v>
      </c>
      <c r="H415">
        <v>916780</v>
      </c>
      <c r="I415">
        <v>881780</v>
      </c>
      <c r="J415">
        <v>7477</v>
      </c>
      <c r="K415">
        <v>42</v>
      </c>
      <c r="L415">
        <v>49.47</v>
      </c>
      <c r="M415" t="s">
        <v>925</v>
      </c>
      <c r="N415" t="s">
        <v>926</v>
      </c>
      <c r="O415">
        <v>32.42</v>
      </c>
      <c r="S415">
        <v>20414</v>
      </c>
    </row>
    <row r="416" spans="1:19" x14ac:dyDescent="0.2">
      <c r="A416" t="s">
        <v>24</v>
      </c>
      <c r="B416" t="s">
        <v>8</v>
      </c>
      <c r="C416" t="s">
        <v>924</v>
      </c>
      <c r="D416">
        <v>2</v>
      </c>
      <c r="E416">
        <v>3</v>
      </c>
      <c r="F416">
        <v>1780448400000</v>
      </c>
      <c r="G416">
        <v>1780449463440</v>
      </c>
      <c r="H416">
        <v>1063440</v>
      </c>
      <c r="I416">
        <v>1013440</v>
      </c>
      <c r="J416">
        <v>6910</v>
      </c>
      <c r="K416">
        <v>50</v>
      </c>
      <c r="L416">
        <v>50.16</v>
      </c>
      <c r="M416" t="s">
        <v>925</v>
      </c>
      <c r="N416" t="s">
        <v>926</v>
      </c>
      <c r="O416">
        <v>31.84</v>
      </c>
      <c r="S416">
        <v>20415</v>
      </c>
    </row>
    <row r="417" spans="1:19" x14ac:dyDescent="0.2">
      <c r="A417" t="s">
        <v>24</v>
      </c>
      <c r="B417" t="s">
        <v>8</v>
      </c>
      <c r="C417" t="s">
        <v>924</v>
      </c>
      <c r="D417">
        <v>2</v>
      </c>
      <c r="E417">
        <v>4</v>
      </c>
      <c r="F417">
        <v>1780531200000</v>
      </c>
      <c r="G417">
        <v>1780532008269</v>
      </c>
      <c r="H417">
        <v>808269</v>
      </c>
      <c r="I417">
        <v>808269</v>
      </c>
      <c r="J417">
        <v>6440</v>
      </c>
      <c r="K417">
        <v>39</v>
      </c>
      <c r="L417">
        <v>43.76</v>
      </c>
      <c r="M417" t="s">
        <v>925</v>
      </c>
      <c r="N417" t="s">
        <v>926</v>
      </c>
      <c r="O417">
        <v>24.64</v>
      </c>
      <c r="S417">
        <v>20416</v>
      </c>
    </row>
    <row r="418" spans="1:19" x14ac:dyDescent="0.2">
      <c r="A418" t="s">
        <v>24</v>
      </c>
      <c r="B418" t="s">
        <v>8</v>
      </c>
      <c r="C418" t="s">
        <v>924</v>
      </c>
      <c r="D418">
        <v>2</v>
      </c>
      <c r="E418">
        <v>4</v>
      </c>
      <c r="F418">
        <v>1780532100000</v>
      </c>
      <c r="G418">
        <v>1780532898177</v>
      </c>
      <c r="H418">
        <v>798177</v>
      </c>
      <c r="I418">
        <v>733177</v>
      </c>
      <c r="J418">
        <v>8763</v>
      </c>
      <c r="K418">
        <v>41</v>
      </c>
      <c r="L418">
        <v>46.58</v>
      </c>
      <c r="M418" t="s">
        <v>925</v>
      </c>
      <c r="N418" t="s">
        <v>926</v>
      </c>
      <c r="O418">
        <v>25.24</v>
      </c>
      <c r="S418">
        <v>20417</v>
      </c>
    </row>
    <row r="419" spans="1:19" x14ac:dyDescent="0.2">
      <c r="A419" t="s">
        <v>24</v>
      </c>
      <c r="B419" t="s">
        <v>8</v>
      </c>
      <c r="C419" t="s">
        <v>924</v>
      </c>
      <c r="D419">
        <v>2</v>
      </c>
      <c r="E419">
        <v>4</v>
      </c>
      <c r="F419">
        <v>1780533000000</v>
      </c>
      <c r="G419">
        <v>1780533623596</v>
      </c>
      <c r="H419">
        <v>623596</v>
      </c>
      <c r="I419">
        <v>543596</v>
      </c>
      <c r="J419">
        <v>8821</v>
      </c>
      <c r="K419">
        <v>30</v>
      </c>
      <c r="L419">
        <v>46.35</v>
      </c>
      <c r="M419" t="s">
        <v>925</v>
      </c>
      <c r="N419" t="s">
        <v>926</v>
      </c>
      <c r="O419">
        <v>28.95</v>
      </c>
      <c r="S419">
        <v>20418</v>
      </c>
    </row>
    <row r="420" spans="1:19" x14ac:dyDescent="0.2">
      <c r="A420" t="s">
        <v>24</v>
      </c>
      <c r="B420" t="s">
        <v>8</v>
      </c>
      <c r="C420" t="s">
        <v>927</v>
      </c>
      <c r="D420">
        <v>2</v>
      </c>
      <c r="E420">
        <v>4</v>
      </c>
      <c r="F420">
        <v>1780533900000</v>
      </c>
      <c r="G420">
        <v>1780534745248</v>
      </c>
      <c r="H420">
        <v>845248</v>
      </c>
      <c r="I420">
        <v>845248</v>
      </c>
      <c r="J420">
        <v>6389</v>
      </c>
      <c r="K420">
        <v>41</v>
      </c>
      <c r="L420">
        <v>44.55</v>
      </c>
      <c r="M420" t="s">
        <v>925</v>
      </c>
      <c r="N420" t="s">
        <v>926</v>
      </c>
      <c r="O420">
        <v>25.68</v>
      </c>
      <c r="S420">
        <v>20419</v>
      </c>
    </row>
    <row r="421" spans="1:19" x14ac:dyDescent="0.2">
      <c r="A421" t="s">
        <v>24</v>
      </c>
      <c r="B421" t="s">
        <v>8</v>
      </c>
      <c r="C421" t="s">
        <v>924</v>
      </c>
      <c r="D421">
        <v>2</v>
      </c>
      <c r="E421">
        <v>5</v>
      </c>
      <c r="F421">
        <v>1780617600000</v>
      </c>
      <c r="G421">
        <v>1780618192461</v>
      </c>
      <c r="H421">
        <v>592461</v>
      </c>
      <c r="I421">
        <v>592461</v>
      </c>
      <c r="J421">
        <v>8517</v>
      </c>
      <c r="K421">
        <v>33</v>
      </c>
      <c r="L421">
        <v>42.66</v>
      </c>
      <c r="M421" t="s">
        <v>925</v>
      </c>
      <c r="N421" t="s">
        <v>926</v>
      </c>
      <c r="O421">
        <v>21.97</v>
      </c>
      <c r="S421">
        <v>20420</v>
      </c>
    </row>
    <row r="422" spans="1:19" x14ac:dyDescent="0.2">
      <c r="A422" t="s">
        <v>24</v>
      </c>
      <c r="B422" t="s">
        <v>8</v>
      </c>
      <c r="C422" t="s">
        <v>924</v>
      </c>
      <c r="D422">
        <v>2</v>
      </c>
      <c r="E422">
        <v>5</v>
      </c>
      <c r="F422">
        <v>1780618500000</v>
      </c>
      <c r="G422">
        <v>1780619316068</v>
      </c>
      <c r="H422">
        <v>816068</v>
      </c>
      <c r="I422">
        <v>751068</v>
      </c>
      <c r="J422">
        <v>8186</v>
      </c>
      <c r="K422">
        <v>35</v>
      </c>
      <c r="L422">
        <v>51.74</v>
      </c>
      <c r="M422" t="s">
        <v>925</v>
      </c>
      <c r="N422" t="s">
        <v>926</v>
      </c>
      <c r="O422">
        <v>38.340000000000003</v>
      </c>
      <c r="S422">
        <v>20421</v>
      </c>
    </row>
    <row r="423" spans="1:19" x14ac:dyDescent="0.2">
      <c r="A423" t="s">
        <v>24</v>
      </c>
      <c r="B423" t="s">
        <v>8</v>
      </c>
      <c r="C423" t="s">
        <v>924</v>
      </c>
      <c r="D423">
        <v>2</v>
      </c>
      <c r="E423">
        <v>5</v>
      </c>
      <c r="F423">
        <v>1780619400000</v>
      </c>
      <c r="G423">
        <v>1780620299109</v>
      </c>
      <c r="H423">
        <v>899109</v>
      </c>
      <c r="I423">
        <v>819109</v>
      </c>
      <c r="J423">
        <v>8417</v>
      </c>
      <c r="K423">
        <v>43</v>
      </c>
      <c r="L423">
        <v>51.84</v>
      </c>
      <c r="M423" t="s">
        <v>925</v>
      </c>
      <c r="N423" t="s">
        <v>926</v>
      </c>
      <c r="O423">
        <v>35.86</v>
      </c>
      <c r="S423">
        <v>20422</v>
      </c>
    </row>
    <row r="424" spans="1:19" x14ac:dyDescent="0.2">
      <c r="A424" t="s">
        <v>24</v>
      </c>
      <c r="B424" t="s">
        <v>8</v>
      </c>
      <c r="C424" t="s">
        <v>924</v>
      </c>
      <c r="D424">
        <v>2</v>
      </c>
      <c r="E424">
        <v>5</v>
      </c>
      <c r="F424">
        <v>1780620300000</v>
      </c>
      <c r="G424">
        <v>1780620854422</v>
      </c>
      <c r="H424">
        <v>554422</v>
      </c>
      <c r="I424">
        <v>519422</v>
      </c>
      <c r="J424">
        <v>8798</v>
      </c>
      <c r="K424">
        <v>25</v>
      </c>
      <c r="L424">
        <v>47.05</v>
      </c>
      <c r="M424" t="s">
        <v>925</v>
      </c>
      <c r="N424" t="s">
        <v>926</v>
      </c>
      <c r="O424">
        <v>32.380000000000003</v>
      </c>
      <c r="S424">
        <v>20423</v>
      </c>
    </row>
    <row r="425" spans="1:19" x14ac:dyDescent="0.2">
      <c r="A425" t="s">
        <v>24</v>
      </c>
      <c r="B425" t="s">
        <v>8</v>
      </c>
      <c r="C425" t="s">
        <v>924</v>
      </c>
      <c r="D425">
        <v>2</v>
      </c>
      <c r="E425">
        <v>5</v>
      </c>
      <c r="F425">
        <v>1780621200000</v>
      </c>
      <c r="G425">
        <v>1780622268470</v>
      </c>
      <c r="H425">
        <v>1068470</v>
      </c>
      <c r="I425">
        <v>1018470</v>
      </c>
      <c r="J425">
        <v>7637</v>
      </c>
      <c r="K425">
        <v>39</v>
      </c>
      <c r="L425">
        <v>53.8</v>
      </c>
      <c r="M425" t="s">
        <v>925</v>
      </c>
      <c r="N425" t="s">
        <v>926</v>
      </c>
      <c r="O425">
        <v>38.24</v>
      </c>
      <c r="S425">
        <v>20424</v>
      </c>
    </row>
    <row r="426" spans="1:19" x14ac:dyDescent="0.2">
      <c r="A426" t="s">
        <v>24</v>
      </c>
      <c r="B426" t="s">
        <v>8</v>
      </c>
      <c r="C426" t="s">
        <v>924</v>
      </c>
      <c r="D426">
        <v>2</v>
      </c>
      <c r="E426">
        <v>6</v>
      </c>
      <c r="F426">
        <v>1780704000000</v>
      </c>
      <c r="G426">
        <v>1780704675655</v>
      </c>
      <c r="H426">
        <v>675655</v>
      </c>
      <c r="I426">
        <v>625655</v>
      </c>
      <c r="J426">
        <v>5477</v>
      </c>
      <c r="K426">
        <v>34</v>
      </c>
      <c r="L426">
        <v>46.2</v>
      </c>
      <c r="M426" t="s">
        <v>925</v>
      </c>
      <c r="N426" t="s">
        <v>926</v>
      </c>
      <c r="O426">
        <v>36.229999999999997</v>
      </c>
      <c r="S426">
        <v>20425</v>
      </c>
    </row>
    <row r="427" spans="1:19" x14ac:dyDescent="0.2">
      <c r="A427" t="s">
        <v>24</v>
      </c>
      <c r="B427" t="s">
        <v>8</v>
      </c>
      <c r="C427" t="s">
        <v>924</v>
      </c>
      <c r="D427">
        <v>2</v>
      </c>
      <c r="E427">
        <v>6</v>
      </c>
      <c r="F427">
        <v>1780704900000</v>
      </c>
      <c r="G427">
        <v>1780705621884</v>
      </c>
      <c r="H427">
        <v>721884</v>
      </c>
      <c r="I427">
        <v>721884</v>
      </c>
      <c r="J427">
        <v>5852</v>
      </c>
      <c r="K427">
        <v>33</v>
      </c>
      <c r="L427">
        <v>43.86</v>
      </c>
      <c r="M427" t="s">
        <v>925</v>
      </c>
      <c r="N427" t="s">
        <v>926</v>
      </c>
      <c r="O427">
        <v>28.62</v>
      </c>
      <c r="S427">
        <v>20426</v>
      </c>
    </row>
    <row r="428" spans="1:19" x14ac:dyDescent="0.2">
      <c r="A428" t="s">
        <v>24</v>
      </c>
      <c r="B428" t="s">
        <v>8</v>
      </c>
      <c r="C428" t="s">
        <v>924</v>
      </c>
      <c r="D428">
        <v>2</v>
      </c>
      <c r="E428">
        <v>6</v>
      </c>
      <c r="F428">
        <v>1780705800000</v>
      </c>
      <c r="G428">
        <v>1780706448060</v>
      </c>
      <c r="H428">
        <v>648060</v>
      </c>
      <c r="I428">
        <v>648060</v>
      </c>
      <c r="J428">
        <v>7326</v>
      </c>
      <c r="K428">
        <v>35</v>
      </c>
      <c r="L428">
        <v>35.47</v>
      </c>
      <c r="M428" t="s">
        <v>925</v>
      </c>
      <c r="N428" t="s">
        <v>929</v>
      </c>
      <c r="S428">
        <v>20427</v>
      </c>
    </row>
    <row r="429" spans="1:19" x14ac:dyDescent="0.2">
      <c r="A429" t="s">
        <v>24</v>
      </c>
      <c r="B429" t="s">
        <v>8</v>
      </c>
      <c r="C429" t="s">
        <v>928</v>
      </c>
      <c r="D429">
        <v>2</v>
      </c>
      <c r="E429">
        <v>6</v>
      </c>
      <c r="F429">
        <v>1780706700000</v>
      </c>
      <c r="G429">
        <v>1780707403002</v>
      </c>
      <c r="H429">
        <v>703002</v>
      </c>
      <c r="I429">
        <v>668002</v>
      </c>
      <c r="J429">
        <v>8906</v>
      </c>
      <c r="K429">
        <v>27</v>
      </c>
      <c r="L429">
        <v>47.17</v>
      </c>
      <c r="M429" t="s">
        <v>925</v>
      </c>
      <c r="N429" t="s">
        <v>926</v>
      </c>
      <c r="O429">
        <v>28.63</v>
      </c>
      <c r="S429">
        <v>20428</v>
      </c>
    </row>
    <row r="430" spans="1:19" x14ac:dyDescent="0.2">
      <c r="A430" t="s">
        <v>24</v>
      </c>
      <c r="B430" t="s">
        <v>8</v>
      </c>
      <c r="C430" t="s">
        <v>924</v>
      </c>
      <c r="D430">
        <v>2</v>
      </c>
      <c r="E430">
        <v>6</v>
      </c>
      <c r="F430">
        <v>1780707600000</v>
      </c>
      <c r="G430">
        <v>1780708320421</v>
      </c>
      <c r="H430">
        <v>720421</v>
      </c>
      <c r="I430">
        <v>670421</v>
      </c>
      <c r="J430">
        <v>7757</v>
      </c>
      <c r="K430">
        <v>27</v>
      </c>
      <c r="L430">
        <v>49.3</v>
      </c>
      <c r="M430" t="s">
        <v>925</v>
      </c>
      <c r="N430" t="s">
        <v>926</v>
      </c>
      <c r="O430">
        <v>36.22</v>
      </c>
      <c r="S430">
        <v>20429</v>
      </c>
    </row>
    <row r="431" spans="1:19" x14ac:dyDescent="0.2">
      <c r="A431" t="s">
        <v>24</v>
      </c>
      <c r="B431" t="s">
        <v>8</v>
      </c>
      <c r="C431" t="s">
        <v>924</v>
      </c>
      <c r="D431">
        <v>2</v>
      </c>
      <c r="E431">
        <v>6</v>
      </c>
      <c r="F431">
        <v>1780708500000</v>
      </c>
      <c r="G431">
        <v>1780709138861</v>
      </c>
      <c r="H431">
        <v>638861</v>
      </c>
      <c r="I431">
        <v>638861</v>
      </c>
      <c r="J431">
        <v>8317</v>
      </c>
      <c r="K431">
        <v>33</v>
      </c>
      <c r="L431">
        <v>36.4</v>
      </c>
      <c r="M431" t="s">
        <v>925</v>
      </c>
      <c r="N431" t="s">
        <v>929</v>
      </c>
      <c r="S431">
        <v>20430</v>
      </c>
    </row>
    <row r="432" spans="1:19" x14ac:dyDescent="0.2">
      <c r="A432" t="s">
        <v>24</v>
      </c>
      <c r="B432" t="s">
        <v>8</v>
      </c>
      <c r="C432" t="s">
        <v>924</v>
      </c>
      <c r="D432">
        <v>2</v>
      </c>
      <c r="E432">
        <v>7</v>
      </c>
      <c r="F432">
        <v>1780790400000</v>
      </c>
      <c r="G432">
        <v>1780791340113</v>
      </c>
      <c r="H432">
        <v>940113</v>
      </c>
      <c r="I432">
        <v>890113</v>
      </c>
      <c r="J432">
        <v>5925</v>
      </c>
      <c r="K432">
        <v>41</v>
      </c>
      <c r="L432">
        <v>45.49</v>
      </c>
      <c r="M432" t="s">
        <v>925</v>
      </c>
      <c r="N432" t="s">
        <v>926</v>
      </c>
      <c r="O432">
        <v>26.73</v>
      </c>
      <c r="S432">
        <v>20431</v>
      </c>
    </row>
    <row r="433" spans="1:19" x14ac:dyDescent="0.2">
      <c r="A433" t="s">
        <v>24</v>
      </c>
      <c r="B433" t="s">
        <v>8</v>
      </c>
      <c r="C433" t="s">
        <v>924</v>
      </c>
      <c r="D433">
        <v>2</v>
      </c>
      <c r="E433">
        <v>7</v>
      </c>
      <c r="F433">
        <v>1780791300000</v>
      </c>
      <c r="G433">
        <v>1780792357269</v>
      </c>
      <c r="H433">
        <v>1057269</v>
      </c>
      <c r="I433">
        <v>992269</v>
      </c>
      <c r="J433">
        <v>6179</v>
      </c>
      <c r="K433">
        <v>47</v>
      </c>
      <c r="L433">
        <v>50.02</v>
      </c>
      <c r="M433" t="s">
        <v>925</v>
      </c>
      <c r="N433" t="s">
        <v>926</v>
      </c>
      <c r="O433">
        <v>33.630000000000003</v>
      </c>
      <c r="S433">
        <v>20432</v>
      </c>
    </row>
    <row r="434" spans="1:19" x14ac:dyDescent="0.2">
      <c r="A434" t="s">
        <v>24</v>
      </c>
      <c r="B434" t="s">
        <v>8</v>
      </c>
      <c r="C434" t="s">
        <v>924</v>
      </c>
      <c r="D434">
        <v>2</v>
      </c>
      <c r="E434">
        <v>7</v>
      </c>
      <c r="F434">
        <v>1780792200000</v>
      </c>
      <c r="G434">
        <v>1780793079201</v>
      </c>
      <c r="H434">
        <v>879201</v>
      </c>
      <c r="I434">
        <v>799201</v>
      </c>
      <c r="J434">
        <v>7306</v>
      </c>
      <c r="K434">
        <v>38</v>
      </c>
      <c r="L434">
        <v>45.15</v>
      </c>
      <c r="M434" t="s">
        <v>925</v>
      </c>
      <c r="N434" t="s">
        <v>926</v>
      </c>
      <c r="O434">
        <v>23.77</v>
      </c>
      <c r="S434">
        <v>20433</v>
      </c>
    </row>
    <row r="435" spans="1:19" x14ac:dyDescent="0.2">
      <c r="A435" t="s">
        <v>24</v>
      </c>
      <c r="B435" t="s">
        <v>8</v>
      </c>
      <c r="C435" t="s">
        <v>927</v>
      </c>
      <c r="D435">
        <v>2</v>
      </c>
      <c r="E435">
        <v>7</v>
      </c>
      <c r="F435">
        <v>1780793100000</v>
      </c>
      <c r="G435">
        <v>1780793837458</v>
      </c>
      <c r="H435">
        <v>737458</v>
      </c>
      <c r="I435">
        <v>737458</v>
      </c>
      <c r="J435">
        <v>5655</v>
      </c>
      <c r="K435">
        <v>30</v>
      </c>
      <c r="L435">
        <v>40.97</v>
      </c>
      <c r="M435" t="s">
        <v>925</v>
      </c>
      <c r="N435" t="s">
        <v>926</v>
      </c>
      <c r="O435">
        <v>22.04</v>
      </c>
      <c r="S435">
        <v>20434</v>
      </c>
    </row>
    <row r="436" spans="1:19" x14ac:dyDescent="0.2">
      <c r="A436" t="s">
        <v>24</v>
      </c>
      <c r="B436" t="s">
        <v>8</v>
      </c>
      <c r="C436" t="s">
        <v>924</v>
      </c>
      <c r="D436">
        <v>2</v>
      </c>
      <c r="E436">
        <v>7</v>
      </c>
      <c r="F436">
        <v>1780794000000</v>
      </c>
      <c r="G436">
        <v>1780794780630</v>
      </c>
      <c r="H436">
        <v>780630</v>
      </c>
      <c r="I436">
        <v>730630</v>
      </c>
      <c r="J436">
        <v>5283</v>
      </c>
      <c r="K436">
        <v>32</v>
      </c>
      <c r="L436">
        <v>45.35</v>
      </c>
      <c r="M436" t="s">
        <v>925</v>
      </c>
      <c r="N436" t="s">
        <v>926</v>
      </c>
      <c r="O436">
        <v>32.130000000000003</v>
      </c>
      <c r="S436">
        <v>20435</v>
      </c>
    </row>
    <row r="437" spans="1:19" x14ac:dyDescent="0.2">
      <c r="A437" t="s">
        <v>24</v>
      </c>
      <c r="B437" t="s">
        <v>8</v>
      </c>
      <c r="C437" t="s">
        <v>924</v>
      </c>
      <c r="D437">
        <v>2</v>
      </c>
      <c r="E437">
        <v>7</v>
      </c>
      <c r="F437">
        <v>1780794900000</v>
      </c>
      <c r="G437">
        <v>1780795582689</v>
      </c>
      <c r="H437">
        <v>682689</v>
      </c>
      <c r="I437">
        <v>617689</v>
      </c>
      <c r="J437">
        <v>6312</v>
      </c>
      <c r="K437">
        <v>35</v>
      </c>
      <c r="L437">
        <v>46.27</v>
      </c>
      <c r="M437" t="s">
        <v>925</v>
      </c>
      <c r="N437" t="s">
        <v>926</v>
      </c>
      <c r="O437">
        <v>34</v>
      </c>
      <c r="S437">
        <v>20436</v>
      </c>
    </row>
    <row r="438" spans="1:19" x14ac:dyDescent="0.2">
      <c r="A438" t="s">
        <v>24</v>
      </c>
      <c r="B438" t="s">
        <v>8</v>
      </c>
      <c r="C438" t="s">
        <v>924</v>
      </c>
      <c r="D438">
        <v>2</v>
      </c>
      <c r="E438">
        <v>7</v>
      </c>
      <c r="F438">
        <v>1780795800000</v>
      </c>
      <c r="G438">
        <v>1780796633883</v>
      </c>
      <c r="H438">
        <v>833883</v>
      </c>
      <c r="I438">
        <v>833883</v>
      </c>
      <c r="J438">
        <v>7768</v>
      </c>
      <c r="K438">
        <v>38</v>
      </c>
      <c r="L438">
        <v>38.159999999999997</v>
      </c>
      <c r="M438" t="s">
        <v>925</v>
      </c>
      <c r="N438" t="s">
        <v>929</v>
      </c>
      <c r="S438">
        <v>20437</v>
      </c>
    </row>
    <row r="439" spans="1:19" x14ac:dyDescent="0.2">
      <c r="A439" t="s">
        <v>25</v>
      </c>
      <c r="B439" t="s">
        <v>13</v>
      </c>
      <c r="C439" t="s">
        <v>928</v>
      </c>
      <c r="D439">
        <v>1</v>
      </c>
      <c r="E439">
        <v>1</v>
      </c>
      <c r="F439">
        <v>1779667200000</v>
      </c>
      <c r="G439">
        <v>1779668158366</v>
      </c>
      <c r="H439">
        <v>958366</v>
      </c>
      <c r="I439">
        <v>958366</v>
      </c>
      <c r="J439">
        <v>6700</v>
      </c>
      <c r="K439">
        <v>46</v>
      </c>
      <c r="L439">
        <v>45.43</v>
      </c>
      <c r="M439" t="s">
        <v>925</v>
      </c>
      <c r="N439" t="s">
        <v>926</v>
      </c>
      <c r="O439">
        <v>24.04</v>
      </c>
      <c r="S439">
        <v>20438</v>
      </c>
    </row>
    <row r="440" spans="1:19" x14ac:dyDescent="0.2">
      <c r="A440" t="s">
        <v>25</v>
      </c>
      <c r="B440" t="s">
        <v>13</v>
      </c>
      <c r="C440" t="s">
        <v>928</v>
      </c>
      <c r="D440">
        <v>1</v>
      </c>
      <c r="E440">
        <v>1</v>
      </c>
      <c r="F440">
        <v>1779668100000</v>
      </c>
      <c r="G440">
        <v>1779669077865</v>
      </c>
      <c r="H440">
        <v>977865</v>
      </c>
      <c r="I440">
        <v>977865</v>
      </c>
      <c r="J440">
        <v>8621</v>
      </c>
      <c r="K440">
        <v>45</v>
      </c>
      <c r="L440">
        <v>53.13</v>
      </c>
      <c r="M440" t="s">
        <v>925</v>
      </c>
      <c r="N440" t="s">
        <v>926</v>
      </c>
      <c r="O440">
        <v>36.32</v>
      </c>
      <c r="S440">
        <v>20439</v>
      </c>
    </row>
    <row r="441" spans="1:19" x14ac:dyDescent="0.2">
      <c r="A441" t="s">
        <v>25</v>
      </c>
      <c r="B441" t="s">
        <v>13</v>
      </c>
      <c r="C441" t="s">
        <v>928</v>
      </c>
      <c r="D441">
        <v>1</v>
      </c>
      <c r="E441">
        <v>1</v>
      </c>
      <c r="F441">
        <v>1779669000000</v>
      </c>
      <c r="G441">
        <v>1779669734620</v>
      </c>
      <c r="H441">
        <v>734620</v>
      </c>
      <c r="I441">
        <v>734620</v>
      </c>
      <c r="J441">
        <v>6281</v>
      </c>
      <c r="K441">
        <v>27</v>
      </c>
      <c r="L441">
        <v>44.75</v>
      </c>
      <c r="M441" t="s">
        <v>925</v>
      </c>
      <c r="N441" t="s">
        <v>926</v>
      </c>
      <c r="O441">
        <v>29.22</v>
      </c>
      <c r="S441">
        <v>20440</v>
      </c>
    </row>
    <row r="442" spans="1:19" x14ac:dyDescent="0.2">
      <c r="A442" t="s">
        <v>25</v>
      </c>
      <c r="B442" t="s">
        <v>13</v>
      </c>
      <c r="C442" t="s">
        <v>924</v>
      </c>
      <c r="D442">
        <v>1</v>
      </c>
      <c r="E442">
        <v>1</v>
      </c>
      <c r="F442">
        <v>1779669900000</v>
      </c>
      <c r="G442">
        <v>1779670620816</v>
      </c>
      <c r="H442">
        <v>720816</v>
      </c>
      <c r="I442">
        <v>720816</v>
      </c>
      <c r="J442">
        <v>6174</v>
      </c>
      <c r="K442">
        <v>34</v>
      </c>
      <c r="L442">
        <v>45.25</v>
      </c>
      <c r="M442" t="s">
        <v>925</v>
      </c>
      <c r="N442" t="s">
        <v>926</v>
      </c>
      <c r="O442">
        <v>31.03</v>
      </c>
      <c r="S442">
        <v>20441</v>
      </c>
    </row>
    <row r="443" spans="1:19" x14ac:dyDescent="0.2">
      <c r="A443" t="s">
        <v>25</v>
      </c>
      <c r="B443" t="s">
        <v>13</v>
      </c>
      <c r="C443" t="s">
        <v>928</v>
      </c>
      <c r="D443">
        <v>1</v>
      </c>
      <c r="E443">
        <v>1</v>
      </c>
      <c r="F443">
        <v>1779670800000</v>
      </c>
      <c r="G443">
        <v>1779671643276</v>
      </c>
      <c r="H443">
        <v>843276</v>
      </c>
      <c r="I443">
        <v>843276</v>
      </c>
      <c r="J443">
        <v>7612</v>
      </c>
      <c r="K443">
        <v>38</v>
      </c>
      <c r="L443">
        <v>38.11</v>
      </c>
      <c r="M443" t="s">
        <v>925</v>
      </c>
      <c r="N443" t="s">
        <v>929</v>
      </c>
      <c r="S443">
        <v>20442</v>
      </c>
    </row>
    <row r="444" spans="1:19" x14ac:dyDescent="0.2">
      <c r="A444" t="s">
        <v>25</v>
      </c>
      <c r="B444" t="s">
        <v>13</v>
      </c>
      <c r="C444" t="s">
        <v>928</v>
      </c>
      <c r="D444">
        <v>1</v>
      </c>
      <c r="E444">
        <v>1</v>
      </c>
      <c r="F444">
        <v>1779671700000</v>
      </c>
      <c r="G444">
        <v>1779672669121</v>
      </c>
      <c r="H444">
        <v>969121</v>
      </c>
      <c r="I444">
        <v>969121</v>
      </c>
      <c r="J444">
        <v>5631</v>
      </c>
      <c r="K444">
        <v>40</v>
      </c>
      <c r="L444">
        <v>49.2</v>
      </c>
      <c r="M444" t="s">
        <v>925</v>
      </c>
      <c r="N444" t="s">
        <v>926</v>
      </c>
      <c r="O444">
        <v>35.4</v>
      </c>
      <c r="S444">
        <v>20443</v>
      </c>
    </row>
    <row r="445" spans="1:19" x14ac:dyDescent="0.2">
      <c r="A445" t="s">
        <v>25</v>
      </c>
      <c r="B445" t="s">
        <v>13</v>
      </c>
      <c r="C445" t="s">
        <v>928</v>
      </c>
      <c r="D445">
        <v>1</v>
      </c>
      <c r="E445">
        <v>2</v>
      </c>
      <c r="F445">
        <v>1779753600000</v>
      </c>
      <c r="G445">
        <v>1779754388099</v>
      </c>
      <c r="H445">
        <v>788099</v>
      </c>
      <c r="I445">
        <v>788099</v>
      </c>
      <c r="J445">
        <v>5358</v>
      </c>
      <c r="K445">
        <v>34</v>
      </c>
      <c r="L445">
        <v>48.77</v>
      </c>
      <c r="M445" t="s">
        <v>925</v>
      </c>
      <c r="N445" t="s">
        <v>926</v>
      </c>
      <c r="O445">
        <v>39.71</v>
      </c>
      <c r="S445">
        <v>20444</v>
      </c>
    </row>
    <row r="446" spans="1:19" x14ac:dyDescent="0.2">
      <c r="A446" t="s">
        <v>25</v>
      </c>
      <c r="B446" t="s">
        <v>13</v>
      </c>
      <c r="C446" t="s">
        <v>928</v>
      </c>
      <c r="D446">
        <v>1</v>
      </c>
      <c r="E446">
        <v>2</v>
      </c>
      <c r="F446">
        <v>1779754500000</v>
      </c>
      <c r="G446">
        <v>1779755446047</v>
      </c>
      <c r="H446">
        <v>946047</v>
      </c>
      <c r="I446">
        <v>946047</v>
      </c>
      <c r="J446">
        <v>7389</v>
      </c>
      <c r="K446">
        <v>46</v>
      </c>
      <c r="L446">
        <v>50.38</v>
      </c>
      <c r="M446" t="s">
        <v>925</v>
      </c>
      <c r="N446" t="s">
        <v>926</v>
      </c>
      <c r="O446">
        <v>34.03</v>
      </c>
      <c r="S446">
        <v>20445</v>
      </c>
    </row>
    <row r="447" spans="1:19" x14ac:dyDescent="0.2">
      <c r="A447" t="s">
        <v>25</v>
      </c>
      <c r="B447" t="s">
        <v>13</v>
      </c>
      <c r="C447" t="s">
        <v>928</v>
      </c>
      <c r="D447">
        <v>1</v>
      </c>
      <c r="E447">
        <v>2</v>
      </c>
      <c r="F447">
        <v>1779755400000</v>
      </c>
      <c r="G447">
        <v>1779756129673</v>
      </c>
      <c r="H447">
        <v>729673</v>
      </c>
      <c r="I447">
        <v>729673</v>
      </c>
      <c r="J447">
        <v>7755</v>
      </c>
      <c r="K447">
        <v>27</v>
      </c>
      <c r="L447">
        <v>48.03</v>
      </c>
      <c r="M447" t="s">
        <v>925</v>
      </c>
      <c r="N447" t="s">
        <v>926</v>
      </c>
      <c r="O447">
        <v>33.03</v>
      </c>
      <c r="S447">
        <v>20446</v>
      </c>
    </row>
    <row r="448" spans="1:19" x14ac:dyDescent="0.2">
      <c r="A448" t="s">
        <v>25</v>
      </c>
      <c r="B448" t="s">
        <v>13</v>
      </c>
      <c r="C448" t="s">
        <v>928</v>
      </c>
      <c r="D448">
        <v>1</v>
      </c>
      <c r="E448">
        <v>2</v>
      </c>
      <c r="F448">
        <v>1779756300000</v>
      </c>
      <c r="G448">
        <v>1779757007928</v>
      </c>
      <c r="H448">
        <v>707928</v>
      </c>
      <c r="I448">
        <v>707928</v>
      </c>
      <c r="J448">
        <v>6315</v>
      </c>
      <c r="K448">
        <v>35</v>
      </c>
      <c r="L448">
        <v>42.4</v>
      </c>
      <c r="M448" t="s">
        <v>925</v>
      </c>
      <c r="N448" t="s">
        <v>926</v>
      </c>
      <c r="O448">
        <v>24.36</v>
      </c>
      <c r="S448">
        <v>20447</v>
      </c>
    </row>
    <row r="449" spans="1:19" x14ac:dyDescent="0.2">
      <c r="A449" t="s">
        <v>25</v>
      </c>
      <c r="B449" t="s">
        <v>13</v>
      </c>
      <c r="C449" t="s">
        <v>928</v>
      </c>
      <c r="D449">
        <v>1</v>
      </c>
      <c r="E449">
        <v>2</v>
      </c>
      <c r="F449">
        <v>1779757200000</v>
      </c>
      <c r="G449">
        <v>1779757863180</v>
      </c>
      <c r="H449">
        <v>663180</v>
      </c>
      <c r="I449">
        <v>663180</v>
      </c>
      <c r="J449">
        <v>6788</v>
      </c>
      <c r="K449">
        <v>29</v>
      </c>
      <c r="L449">
        <v>44.62</v>
      </c>
      <c r="M449" t="s">
        <v>925</v>
      </c>
      <c r="N449" t="s">
        <v>926</v>
      </c>
      <c r="O449">
        <v>29.37</v>
      </c>
      <c r="S449">
        <v>20448</v>
      </c>
    </row>
    <row r="450" spans="1:19" x14ac:dyDescent="0.2">
      <c r="A450" t="s">
        <v>25</v>
      </c>
      <c r="B450" t="s">
        <v>13</v>
      </c>
      <c r="C450" t="s">
        <v>928</v>
      </c>
      <c r="D450">
        <v>1</v>
      </c>
      <c r="E450">
        <v>3</v>
      </c>
      <c r="F450">
        <v>1779840000000</v>
      </c>
      <c r="G450">
        <v>1779840673847</v>
      </c>
      <c r="H450">
        <v>673847</v>
      </c>
      <c r="I450">
        <v>673847</v>
      </c>
      <c r="J450">
        <v>6337</v>
      </c>
      <c r="K450">
        <v>36</v>
      </c>
      <c r="L450">
        <v>41.97</v>
      </c>
      <c r="M450" t="s">
        <v>925</v>
      </c>
      <c r="N450" t="s">
        <v>926</v>
      </c>
      <c r="O450">
        <v>24.15</v>
      </c>
      <c r="S450">
        <v>20449</v>
      </c>
    </row>
    <row r="451" spans="1:19" x14ac:dyDescent="0.2">
      <c r="A451" t="s">
        <v>25</v>
      </c>
      <c r="B451" t="s">
        <v>13</v>
      </c>
      <c r="C451" t="s">
        <v>928</v>
      </c>
      <c r="D451">
        <v>1</v>
      </c>
      <c r="E451">
        <v>3</v>
      </c>
      <c r="F451">
        <v>1779840900000</v>
      </c>
      <c r="G451">
        <v>1779841683415</v>
      </c>
      <c r="H451">
        <v>783415</v>
      </c>
      <c r="I451">
        <v>783415</v>
      </c>
      <c r="J451">
        <v>7345</v>
      </c>
      <c r="K451">
        <v>41</v>
      </c>
      <c r="L451">
        <v>49.37</v>
      </c>
      <c r="M451" t="s">
        <v>925</v>
      </c>
      <c r="N451" t="s">
        <v>926</v>
      </c>
      <c r="O451">
        <v>35.9</v>
      </c>
      <c r="S451">
        <v>20450</v>
      </c>
    </row>
    <row r="452" spans="1:19" x14ac:dyDescent="0.2">
      <c r="A452" t="s">
        <v>25</v>
      </c>
      <c r="B452" t="s">
        <v>13</v>
      </c>
      <c r="C452" t="s">
        <v>928</v>
      </c>
      <c r="D452">
        <v>1</v>
      </c>
      <c r="E452">
        <v>3</v>
      </c>
      <c r="F452">
        <v>1779841800000</v>
      </c>
      <c r="G452">
        <v>1779842766086</v>
      </c>
      <c r="H452">
        <v>966086</v>
      </c>
      <c r="I452">
        <v>966086</v>
      </c>
      <c r="J452">
        <v>5345</v>
      </c>
      <c r="K452">
        <v>42</v>
      </c>
      <c r="L452">
        <v>48.55</v>
      </c>
      <c r="M452" t="s">
        <v>925</v>
      </c>
      <c r="N452" t="s">
        <v>926</v>
      </c>
      <c r="O452">
        <v>34.729999999999997</v>
      </c>
      <c r="S452">
        <v>20451</v>
      </c>
    </row>
    <row r="453" spans="1:19" x14ac:dyDescent="0.2">
      <c r="A453" t="s">
        <v>25</v>
      </c>
      <c r="B453" t="s">
        <v>13</v>
      </c>
      <c r="C453" t="s">
        <v>927</v>
      </c>
      <c r="D453">
        <v>1</v>
      </c>
      <c r="E453">
        <v>3</v>
      </c>
      <c r="F453">
        <v>1779842700000</v>
      </c>
      <c r="G453">
        <v>1779843245199</v>
      </c>
      <c r="H453">
        <v>545199</v>
      </c>
      <c r="I453">
        <v>545199</v>
      </c>
      <c r="J453">
        <v>5425</v>
      </c>
      <c r="K453">
        <v>20</v>
      </c>
      <c r="L453">
        <v>40.25</v>
      </c>
      <c r="M453" t="s">
        <v>925</v>
      </c>
      <c r="N453" t="s">
        <v>926</v>
      </c>
      <c r="O453">
        <v>25.83</v>
      </c>
      <c r="S453">
        <v>20452</v>
      </c>
    </row>
    <row r="454" spans="1:19" x14ac:dyDescent="0.2">
      <c r="A454" t="s">
        <v>25</v>
      </c>
      <c r="B454" t="s">
        <v>13</v>
      </c>
      <c r="C454" t="s">
        <v>928</v>
      </c>
      <c r="D454">
        <v>1</v>
      </c>
      <c r="E454">
        <v>3</v>
      </c>
      <c r="F454">
        <v>1779843600000</v>
      </c>
      <c r="G454">
        <v>1779844394646</v>
      </c>
      <c r="H454">
        <v>794646</v>
      </c>
      <c r="I454">
        <v>794646</v>
      </c>
      <c r="J454">
        <v>5577</v>
      </c>
      <c r="K454">
        <v>34</v>
      </c>
      <c r="L454">
        <v>48.46</v>
      </c>
      <c r="M454" t="s">
        <v>925</v>
      </c>
      <c r="N454" t="s">
        <v>926</v>
      </c>
      <c r="O454">
        <v>38.229999999999997</v>
      </c>
      <c r="S454">
        <v>20453</v>
      </c>
    </row>
    <row r="455" spans="1:19" x14ac:dyDescent="0.2">
      <c r="A455" t="s">
        <v>25</v>
      </c>
      <c r="B455" t="s">
        <v>13</v>
      </c>
      <c r="C455" t="s">
        <v>928</v>
      </c>
      <c r="D455">
        <v>1</v>
      </c>
      <c r="E455">
        <v>3</v>
      </c>
      <c r="F455">
        <v>1779844500000</v>
      </c>
      <c r="G455">
        <v>1779845297916</v>
      </c>
      <c r="H455">
        <v>797916</v>
      </c>
      <c r="I455">
        <v>797916</v>
      </c>
      <c r="J455">
        <v>5654</v>
      </c>
      <c r="K455">
        <v>34</v>
      </c>
      <c r="L455">
        <v>49.33</v>
      </c>
      <c r="M455" t="s">
        <v>925</v>
      </c>
      <c r="N455" t="s">
        <v>926</v>
      </c>
      <c r="O455">
        <v>39.96</v>
      </c>
      <c r="S455">
        <v>20454</v>
      </c>
    </row>
    <row r="456" spans="1:19" x14ac:dyDescent="0.2">
      <c r="A456" t="s">
        <v>25</v>
      </c>
      <c r="B456" t="s">
        <v>13</v>
      </c>
      <c r="C456" t="s">
        <v>928</v>
      </c>
      <c r="D456">
        <v>1</v>
      </c>
      <c r="E456">
        <v>4</v>
      </c>
      <c r="F456">
        <v>1779926400000</v>
      </c>
      <c r="G456">
        <v>1779926964415</v>
      </c>
      <c r="H456">
        <v>564415</v>
      </c>
      <c r="I456">
        <v>564415</v>
      </c>
      <c r="J456">
        <v>6092</v>
      </c>
      <c r="K456">
        <v>31</v>
      </c>
      <c r="L456">
        <v>45.4</v>
      </c>
      <c r="M456" t="s">
        <v>925</v>
      </c>
      <c r="N456" t="s">
        <v>926</v>
      </c>
      <c r="O456">
        <v>35.520000000000003</v>
      </c>
      <c r="S456">
        <v>20455</v>
      </c>
    </row>
    <row r="457" spans="1:19" x14ac:dyDescent="0.2">
      <c r="A457" t="s">
        <v>25</v>
      </c>
      <c r="B457" t="s">
        <v>13</v>
      </c>
      <c r="C457" t="s">
        <v>928</v>
      </c>
      <c r="D457">
        <v>1</v>
      </c>
      <c r="E457">
        <v>4</v>
      </c>
      <c r="F457">
        <v>1779927300000</v>
      </c>
      <c r="G457">
        <v>1779928110378</v>
      </c>
      <c r="H457">
        <v>810378</v>
      </c>
      <c r="I457">
        <v>810378</v>
      </c>
      <c r="J457">
        <v>6453</v>
      </c>
      <c r="K457">
        <v>36</v>
      </c>
      <c r="L457">
        <v>44.12</v>
      </c>
      <c r="M457" t="s">
        <v>925</v>
      </c>
      <c r="N457" t="s">
        <v>926</v>
      </c>
      <c r="O457">
        <v>25.4</v>
      </c>
      <c r="S457">
        <v>20456</v>
      </c>
    </row>
    <row r="458" spans="1:19" x14ac:dyDescent="0.2">
      <c r="A458" t="s">
        <v>25</v>
      </c>
      <c r="B458" t="s">
        <v>13</v>
      </c>
      <c r="C458" t="s">
        <v>928</v>
      </c>
      <c r="D458">
        <v>1</v>
      </c>
      <c r="E458">
        <v>4</v>
      </c>
      <c r="F458">
        <v>1779928200000</v>
      </c>
      <c r="G458">
        <v>1779929165357</v>
      </c>
      <c r="H458">
        <v>965357</v>
      </c>
      <c r="I458">
        <v>965357</v>
      </c>
      <c r="J458">
        <v>8541</v>
      </c>
      <c r="K458">
        <v>45</v>
      </c>
      <c r="L458">
        <v>52.86</v>
      </c>
      <c r="M458" t="s">
        <v>925</v>
      </c>
      <c r="N458" t="s">
        <v>926</v>
      </c>
      <c r="O458">
        <v>36.22</v>
      </c>
      <c r="S458">
        <v>20457</v>
      </c>
    </row>
    <row r="459" spans="1:19" x14ac:dyDescent="0.2">
      <c r="A459" t="s">
        <v>25</v>
      </c>
      <c r="B459" t="s">
        <v>13</v>
      </c>
      <c r="C459" t="s">
        <v>924</v>
      </c>
      <c r="D459">
        <v>1</v>
      </c>
      <c r="E459">
        <v>4</v>
      </c>
      <c r="F459">
        <v>1779929100000</v>
      </c>
      <c r="G459">
        <v>1779929777285</v>
      </c>
      <c r="H459">
        <v>677285</v>
      </c>
      <c r="I459">
        <v>677285</v>
      </c>
      <c r="J459">
        <v>7810</v>
      </c>
      <c r="K459">
        <v>34</v>
      </c>
      <c r="L459">
        <v>42.99</v>
      </c>
      <c r="M459" t="s">
        <v>925</v>
      </c>
      <c r="N459" t="s">
        <v>926</v>
      </c>
      <c r="O459">
        <v>22.48</v>
      </c>
      <c r="S459">
        <v>20458</v>
      </c>
    </row>
    <row r="460" spans="1:19" x14ac:dyDescent="0.2">
      <c r="A460" t="s">
        <v>25</v>
      </c>
      <c r="B460" t="s">
        <v>13</v>
      </c>
      <c r="C460" t="s">
        <v>928</v>
      </c>
      <c r="D460">
        <v>1</v>
      </c>
      <c r="E460">
        <v>4</v>
      </c>
      <c r="F460">
        <v>1779930000000</v>
      </c>
      <c r="G460">
        <v>1779930761740</v>
      </c>
      <c r="H460">
        <v>761740</v>
      </c>
      <c r="I460">
        <v>761740</v>
      </c>
      <c r="J460">
        <v>8285</v>
      </c>
      <c r="K460">
        <v>35</v>
      </c>
      <c r="L460">
        <v>50.75</v>
      </c>
      <c r="M460" t="s">
        <v>925</v>
      </c>
      <c r="N460" t="s">
        <v>926</v>
      </c>
      <c r="O460">
        <v>37.130000000000003</v>
      </c>
      <c r="S460">
        <v>20459</v>
      </c>
    </row>
    <row r="461" spans="1:19" x14ac:dyDescent="0.2">
      <c r="A461" t="s">
        <v>25</v>
      </c>
      <c r="B461" t="s">
        <v>13</v>
      </c>
      <c r="C461" t="s">
        <v>928</v>
      </c>
      <c r="D461">
        <v>1</v>
      </c>
      <c r="E461">
        <v>5</v>
      </c>
      <c r="F461">
        <v>1780012800000</v>
      </c>
      <c r="G461">
        <v>1780013790983</v>
      </c>
      <c r="H461">
        <v>990983</v>
      </c>
      <c r="I461">
        <v>990983</v>
      </c>
      <c r="J461">
        <v>8781</v>
      </c>
      <c r="K461">
        <v>37</v>
      </c>
      <c r="L461">
        <v>49.96</v>
      </c>
      <c r="M461" t="s">
        <v>925</v>
      </c>
      <c r="N461" t="s">
        <v>926</v>
      </c>
      <c r="O461">
        <v>28.19</v>
      </c>
      <c r="S461">
        <v>20460</v>
      </c>
    </row>
    <row r="462" spans="1:19" x14ac:dyDescent="0.2">
      <c r="A462" t="s">
        <v>25</v>
      </c>
      <c r="B462" t="s">
        <v>13</v>
      </c>
      <c r="C462" t="s">
        <v>928</v>
      </c>
      <c r="D462">
        <v>1</v>
      </c>
      <c r="E462">
        <v>5</v>
      </c>
      <c r="F462">
        <v>1780013700000</v>
      </c>
      <c r="G462">
        <v>1780014441683</v>
      </c>
      <c r="H462">
        <v>741683</v>
      </c>
      <c r="I462">
        <v>741683</v>
      </c>
      <c r="J462">
        <v>5879</v>
      </c>
      <c r="K462">
        <v>29</v>
      </c>
      <c r="L462">
        <v>41.6</v>
      </c>
      <c r="M462" t="s">
        <v>925</v>
      </c>
      <c r="N462" t="s">
        <v>926</v>
      </c>
      <c r="O462">
        <v>22.79</v>
      </c>
      <c r="S462">
        <v>20461</v>
      </c>
    </row>
    <row r="463" spans="1:19" x14ac:dyDescent="0.2">
      <c r="A463" t="s">
        <v>25</v>
      </c>
      <c r="B463" t="s">
        <v>13</v>
      </c>
      <c r="C463" t="s">
        <v>928</v>
      </c>
      <c r="D463">
        <v>1</v>
      </c>
      <c r="E463">
        <v>5</v>
      </c>
      <c r="F463">
        <v>1780014600000</v>
      </c>
      <c r="G463">
        <v>1780015328284</v>
      </c>
      <c r="H463">
        <v>728284</v>
      </c>
      <c r="I463">
        <v>728284</v>
      </c>
      <c r="J463">
        <v>8894</v>
      </c>
      <c r="K463">
        <v>36</v>
      </c>
      <c r="L463">
        <v>38.08</v>
      </c>
      <c r="M463" t="s">
        <v>925</v>
      </c>
      <c r="N463" t="s">
        <v>929</v>
      </c>
      <c r="S463">
        <v>20462</v>
      </c>
    </row>
    <row r="464" spans="1:19" x14ac:dyDescent="0.2">
      <c r="A464" t="s">
        <v>25</v>
      </c>
      <c r="B464" t="s">
        <v>13</v>
      </c>
      <c r="C464" t="s">
        <v>928</v>
      </c>
      <c r="D464">
        <v>1</v>
      </c>
      <c r="E464">
        <v>5</v>
      </c>
      <c r="F464">
        <v>1780015500000</v>
      </c>
      <c r="G464">
        <v>1780016496858</v>
      </c>
      <c r="H464">
        <v>996858</v>
      </c>
      <c r="I464">
        <v>996858</v>
      </c>
      <c r="J464">
        <v>7188</v>
      </c>
      <c r="K464">
        <v>39</v>
      </c>
      <c r="L464">
        <v>51.39</v>
      </c>
      <c r="M464" t="s">
        <v>925</v>
      </c>
      <c r="N464" t="s">
        <v>926</v>
      </c>
      <c r="O464">
        <v>35.65</v>
      </c>
      <c r="S464">
        <v>20463</v>
      </c>
    </row>
    <row r="465" spans="1:19" x14ac:dyDescent="0.2">
      <c r="A465" t="s">
        <v>25</v>
      </c>
      <c r="B465" t="s">
        <v>13</v>
      </c>
      <c r="C465" t="s">
        <v>928</v>
      </c>
      <c r="D465">
        <v>1</v>
      </c>
      <c r="E465">
        <v>5</v>
      </c>
      <c r="F465">
        <v>1780016400000</v>
      </c>
      <c r="G465">
        <v>1780017522564</v>
      </c>
      <c r="H465">
        <v>1122564</v>
      </c>
      <c r="I465">
        <v>1122564</v>
      </c>
      <c r="J465">
        <v>8036</v>
      </c>
      <c r="K465">
        <v>43</v>
      </c>
      <c r="L465">
        <v>48.19</v>
      </c>
      <c r="M465" t="s">
        <v>925</v>
      </c>
      <c r="N465" t="s">
        <v>926</v>
      </c>
      <c r="O465">
        <v>22.76</v>
      </c>
      <c r="S465">
        <v>20464</v>
      </c>
    </row>
    <row r="466" spans="1:19" x14ac:dyDescent="0.2">
      <c r="A466" t="s">
        <v>25</v>
      </c>
      <c r="B466" t="s">
        <v>13</v>
      </c>
      <c r="C466" t="s">
        <v>928</v>
      </c>
      <c r="D466">
        <v>1</v>
      </c>
      <c r="E466">
        <v>5</v>
      </c>
      <c r="F466">
        <v>1780017300000</v>
      </c>
      <c r="G466">
        <v>1780017901135</v>
      </c>
      <c r="H466">
        <v>601135</v>
      </c>
      <c r="I466">
        <v>601135</v>
      </c>
      <c r="J466">
        <v>6508</v>
      </c>
      <c r="K466">
        <v>32</v>
      </c>
      <c r="L466">
        <v>41.81</v>
      </c>
      <c r="M466" t="s">
        <v>925</v>
      </c>
      <c r="N466" t="s">
        <v>926</v>
      </c>
      <c r="O466">
        <v>25.15</v>
      </c>
      <c r="S466">
        <v>20465</v>
      </c>
    </row>
    <row r="467" spans="1:19" x14ac:dyDescent="0.2">
      <c r="A467" t="s">
        <v>25</v>
      </c>
      <c r="B467" t="s">
        <v>13</v>
      </c>
      <c r="C467" t="s">
        <v>928</v>
      </c>
      <c r="D467">
        <v>1</v>
      </c>
      <c r="E467">
        <v>6</v>
      </c>
      <c r="F467">
        <v>1780099200000</v>
      </c>
      <c r="G467">
        <v>1780100134521</v>
      </c>
      <c r="H467">
        <v>934521</v>
      </c>
      <c r="I467">
        <v>934521</v>
      </c>
      <c r="J467">
        <v>5558</v>
      </c>
      <c r="K467">
        <v>42</v>
      </c>
      <c r="L467">
        <v>49.24</v>
      </c>
      <c r="M467" t="s">
        <v>925</v>
      </c>
      <c r="N467" t="s">
        <v>926</v>
      </c>
      <c r="O467">
        <v>36.57</v>
      </c>
      <c r="S467">
        <v>20466</v>
      </c>
    </row>
    <row r="468" spans="1:19" x14ac:dyDescent="0.2">
      <c r="A468" t="s">
        <v>25</v>
      </c>
      <c r="B468" t="s">
        <v>13</v>
      </c>
      <c r="C468" t="s">
        <v>928</v>
      </c>
      <c r="D468">
        <v>1</v>
      </c>
      <c r="E468">
        <v>6</v>
      </c>
      <c r="F468">
        <v>1780100100000</v>
      </c>
      <c r="G468">
        <v>1780101132412</v>
      </c>
      <c r="H468">
        <v>1032412</v>
      </c>
      <c r="I468">
        <v>1032412</v>
      </c>
      <c r="J468">
        <v>5569</v>
      </c>
      <c r="K468">
        <v>44</v>
      </c>
      <c r="L468">
        <v>38.24</v>
      </c>
      <c r="M468" t="s">
        <v>925</v>
      </c>
      <c r="N468" t="s">
        <v>929</v>
      </c>
      <c r="S468">
        <v>20467</v>
      </c>
    </row>
    <row r="469" spans="1:19" x14ac:dyDescent="0.2">
      <c r="A469" t="s">
        <v>25</v>
      </c>
      <c r="B469" t="s">
        <v>13</v>
      </c>
      <c r="C469" t="s">
        <v>928</v>
      </c>
      <c r="D469">
        <v>1</v>
      </c>
      <c r="E469">
        <v>6</v>
      </c>
      <c r="F469">
        <v>1780101000000</v>
      </c>
      <c r="G469">
        <v>1780101856729</v>
      </c>
      <c r="H469">
        <v>856729</v>
      </c>
      <c r="I469">
        <v>856729</v>
      </c>
      <c r="J469">
        <v>7998</v>
      </c>
      <c r="K469">
        <v>32</v>
      </c>
      <c r="L469">
        <v>45.1</v>
      </c>
      <c r="M469" t="s">
        <v>925</v>
      </c>
      <c r="N469" t="s">
        <v>926</v>
      </c>
      <c r="O469">
        <v>22.38</v>
      </c>
      <c r="S469">
        <v>20468</v>
      </c>
    </row>
    <row r="470" spans="1:19" x14ac:dyDescent="0.2">
      <c r="A470" t="s">
        <v>25</v>
      </c>
      <c r="B470" t="s">
        <v>13</v>
      </c>
      <c r="C470" t="s">
        <v>927</v>
      </c>
      <c r="D470">
        <v>1</v>
      </c>
      <c r="E470">
        <v>6</v>
      </c>
      <c r="F470">
        <v>1780101900000</v>
      </c>
      <c r="G470">
        <v>1780102711975</v>
      </c>
      <c r="H470">
        <v>811975</v>
      </c>
      <c r="I470">
        <v>811975</v>
      </c>
      <c r="J470">
        <v>7542</v>
      </c>
      <c r="K470">
        <v>32</v>
      </c>
      <c r="L470">
        <v>48.95</v>
      </c>
      <c r="M470" t="s">
        <v>925</v>
      </c>
      <c r="N470" t="s">
        <v>926</v>
      </c>
      <c r="O470">
        <v>33.68</v>
      </c>
      <c r="S470">
        <v>20469</v>
      </c>
    </row>
    <row r="471" spans="1:19" x14ac:dyDescent="0.2">
      <c r="A471" t="s">
        <v>25</v>
      </c>
      <c r="B471" t="s">
        <v>13</v>
      </c>
      <c r="C471" t="s">
        <v>928</v>
      </c>
      <c r="D471">
        <v>1</v>
      </c>
      <c r="E471">
        <v>6</v>
      </c>
      <c r="F471">
        <v>1780102800000</v>
      </c>
      <c r="G471">
        <v>1780103550060</v>
      </c>
      <c r="H471">
        <v>750060</v>
      </c>
      <c r="I471">
        <v>750060</v>
      </c>
      <c r="J471">
        <v>7192</v>
      </c>
      <c r="K471">
        <v>33</v>
      </c>
      <c r="L471">
        <v>47.88</v>
      </c>
      <c r="M471" t="s">
        <v>925</v>
      </c>
      <c r="N471" t="s">
        <v>926</v>
      </c>
      <c r="O471">
        <v>33.68</v>
      </c>
      <c r="S471">
        <v>20470</v>
      </c>
    </row>
    <row r="472" spans="1:19" x14ac:dyDescent="0.2">
      <c r="A472" t="s">
        <v>25</v>
      </c>
      <c r="B472" t="s">
        <v>13</v>
      </c>
      <c r="C472" t="s">
        <v>928</v>
      </c>
      <c r="D472">
        <v>1</v>
      </c>
      <c r="E472">
        <v>6</v>
      </c>
      <c r="F472">
        <v>1780103700000</v>
      </c>
      <c r="G472">
        <v>1780104319588</v>
      </c>
      <c r="H472">
        <v>619588</v>
      </c>
      <c r="I472">
        <v>619588</v>
      </c>
      <c r="J472">
        <v>8276</v>
      </c>
      <c r="K472">
        <v>30</v>
      </c>
      <c r="L472">
        <v>36.130000000000003</v>
      </c>
      <c r="M472" t="s">
        <v>925</v>
      </c>
      <c r="N472" t="s">
        <v>929</v>
      </c>
      <c r="S472">
        <v>20471</v>
      </c>
    </row>
    <row r="473" spans="1:19" x14ac:dyDescent="0.2">
      <c r="A473" t="s">
        <v>25</v>
      </c>
      <c r="B473" t="s">
        <v>13</v>
      </c>
      <c r="C473" t="s">
        <v>928</v>
      </c>
      <c r="D473">
        <v>1</v>
      </c>
      <c r="E473">
        <v>6</v>
      </c>
      <c r="F473">
        <v>1780104600000</v>
      </c>
      <c r="G473">
        <v>1780105545478</v>
      </c>
      <c r="H473">
        <v>945478</v>
      </c>
      <c r="I473">
        <v>945478</v>
      </c>
      <c r="J473">
        <v>5828</v>
      </c>
      <c r="K473">
        <v>39</v>
      </c>
      <c r="L473">
        <v>44.04</v>
      </c>
      <c r="M473" t="s">
        <v>925</v>
      </c>
      <c r="N473" t="s">
        <v>926</v>
      </c>
      <c r="O473">
        <v>23.49</v>
      </c>
      <c r="S473">
        <v>20472</v>
      </c>
    </row>
    <row r="474" spans="1:19" x14ac:dyDescent="0.2">
      <c r="A474" t="s">
        <v>25</v>
      </c>
      <c r="B474" t="s">
        <v>13</v>
      </c>
      <c r="C474" t="s">
        <v>928</v>
      </c>
      <c r="D474">
        <v>1</v>
      </c>
      <c r="E474">
        <v>7</v>
      </c>
      <c r="F474">
        <v>1780185600000</v>
      </c>
      <c r="G474">
        <v>1780186394472</v>
      </c>
      <c r="H474">
        <v>794472</v>
      </c>
      <c r="I474">
        <v>794472</v>
      </c>
      <c r="J474">
        <v>5277</v>
      </c>
      <c r="K474">
        <v>31</v>
      </c>
      <c r="L474">
        <v>45.31</v>
      </c>
      <c r="M474" t="s">
        <v>925</v>
      </c>
      <c r="N474" t="s">
        <v>926</v>
      </c>
      <c r="O474">
        <v>31.7</v>
      </c>
      <c r="S474">
        <v>20473</v>
      </c>
    </row>
    <row r="475" spans="1:19" x14ac:dyDescent="0.2">
      <c r="A475" t="s">
        <v>25</v>
      </c>
      <c r="B475" t="s">
        <v>13</v>
      </c>
      <c r="C475" t="s">
        <v>928</v>
      </c>
      <c r="D475">
        <v>1</v>
      </c>
      <c r="E475">
        <v>7</v>
      </c>
      <c r="F475">
        <v>1780186500000</v>
      </c>
      <c r="G475">
        <v>1780187327916</v>
      </c>
      <c r="H475">
        <v>827916</v>
      </c>
      <c r="I475">
        <v>827916</v>
      </c>
      <c r="J475">
        <v>6194</v>
      </c>
      <c r="K475">
        <v>42</v>
      </c>
      <c r="L475">
        <v>48.97</v>
      </c>
      <c r="M475" t="s">
        <v>925</v>
      </c>
      <c r="N475" t="s">
        <v>926</v>
      </c>
      <c r="O475">
        <v>36.92</v>
      </c>
      <c r="S475">
        <v>20474</v>
      </c>
    </row>
    <row r="476" spans="1:19" x14ac:dyDescent="0.2">
      <c r="A476" t="s">
        <v>25</v>
      </c>
      <c r="B476" t="s">
        <v>13</v>
      </c>
      <c r="C476" t="s">
        <v>928</v>
      </c>
      <c r="D476">
        <v>1</v>
      </c>
      <c r="E476">
        <v>7</v>
      </c>
      <c r="F476">
        <v>1780187400000</v>
      </c>
      <c r="G476">
        <v>1780188456508</v>
      </c>
      <c r="H476">
        <v>1056508</v>
      </c>
      <c r="I476">
        <v>1056508</v>
      </c>
      <c r="J476">
        <v>5817</v>
      </c>
      <c r="K476">
        <v>45</v>
      </c>
      <c r="L476">
        <v>47.35</v>
      </c>
      <c r="M476" t="s">
        <v>925</v>
      </c>
      <c r="N476" t="s">
        <v>926</v>
      </c>
      <c r="O476">
        <v>28.41</v>
      </c>
      <c r="S476">
        <v>20475</v>
      </c>
    </row>
    <row r="477" spans="1:19" x14ac:dyDescent="0.2">
      <c r="A477" t="s">
        <v>25</v>
      </c>
      <c r="B477" t="s">
        <v>13</v>
      </c>
      <c r="C477" t="s">
        <v>924</v>
      </c>
      <c r="D477">
        <v>1</v>
      </c>
      <c r="E477">
        <v>7</v>
      </c>
      <c r="F477">
        <v>1780188300000</v>
      </c>
      <c r="G477">
        <v>1780189046483</v>
      </c>
      <c r="H477">
        <v>746483</v>
      </c>
      <c r="I477">
        <v>746483</v>
      </c>
      <c r="J477">
        <v>8487</v>
      </c>
      <c r="K477">
        <v>37</v>
      </c>
      <c r="L477">
        <v>48.93</v>
      </c>
      <c r="M477" t="s">
        <v>925</v>
      </c>
      <c r="N477" t="s">
        <v>926</v>
      </c>
      <c r="O477">
        <v>32.74</v>
      </c>
      <c r="S477">
        <v>20476</v>
      </c>
    </row>
    <row r="478" spans="1:19" x14ac:dyDescent="0.2">
      <c r="A478" t="s">
        <v>25</v>
      </c>
      <c r="B478" t="s">
        <v>13</v>
      </c>
      <c r="C478" t="s">
        <v>928</v>
      </c>
      <c r="D478">
        <v>1</v>
      </c>
      <c r="E478">
        <v>7</v>
      </c>
      <c r="F478">
        <v>1780189200000</v>
      </c>
      <c r="G478">
        <v>1780189912345</v>
      </c>
      <c r="H478">
        <v>712345</v>
      </c>
      <c r="I478">
        <v>712345</v>
      </c>
      <c r="J478">
        <v>6072</v>
      </c>
      <c r="K478">
        <v>31</v>
      </c>
      <c r="L478">
        <v>42.39</v>
      </c>
      <c r="M478" t="s">
        <v>925</v>
      </c>
      <c r="N478" t="s">
        <v>926</v>
      </c>
      <c r="O478">
        <v>24.87</v>
      </c>
      <c r="S478">
        <v>20477</v>
      </c>
    </row>
    <row r="479" spans="1:19" x14ac:dyDescent="0.2">
      <c r="A479" t="s">
        <v>25</v>
      </c>
      <c r="B479" t="s">
        <v>13</v>
      </c>
      <c r="C479" t="s">
        <v>928</v>
      </c>
      <c r="D479">
        <v>1</v>
      </c>
      <c r="E479">
        <v>7</v>
      </c>
      <c r="F479">
        <v>1780190100000</v>
      </c>
      <c r="G479">
        <v>1780190803442</v>
      </c>
      <c r="H479">
        <v>703442</v>
      </c>
      <c r="I479">
        <v>703442</v>
      </c>
      <c r="J479">
        <v>7249</v>
      </c>
      <c r="K479">
        <v>35</v>
      </c>
      <c r="L479">
        <v>49.88</v>
      </c>
      <c r="M479" t="s">
        <v>925</v>
      </c>
      <c r="N479" t="s">
        <v>926</v>
      </c>
      <c r="O479">
        <v>39.35</v>
      </c>
      <c r="S479">
        <v>20478</v>
      </c>
    </row>
    <row r="480" spans="1:19" x14ac:dyDescent="0.2">
      <c r="A480" t="s">
        <v>25</v>
      </c>
      <c r="B480" t="s">
        <v>13</v>
      </c>
      <c r="C480" t="s">
        <v>928</v>
      </c>
      <c r="D480">
        <v>1</v>
      </c>
      <c r="E480">
        <v>7</v>
      </c>
      <c r="F480">
        <v>1780191000000</v>
      </c>
      <c r="G480">
        <v>1780191652745</v>
      </c>
      <c r="H480">
        <v>652745</v>
      </c>
      <c r="I480">
        <v>652745</v>
      </c>
      <c r="J480">
        <v>8350</v>
      </c>
      <c r="K480">
        <v>33</v>
      </c>
      <c r="L480">
        <v>47.07</v>
      </c>
      <c r="M480" t="s">
        <v>925</v>
      </c>
      <c r="N480" t="s">
        <v>926</v>
      </c>
      <c r="O480">
        <v>31.16</v>
      </c>
      <c r="S480">
        <v>20479</v>
      </c>
    </row>
    <row r="481" spans="1:19" x14ac:dyDescent="0.2">
      <c r="A481" t="s">
        <v>25</v>
      </c>
      <c r="B481" t="s">
        <v>13</v>
      </c>
      <c r="C481" t="s">
        <v>928</v>
      </c>
      <c r="D481">
        <v>1</v>
      </c>
      <c r="E481">
        <v>7</v>
      </c>
      <c r="F481">
        <v>1780191900000</v>
      </c>
      <c r="G481">
        <v>1780192911207</v>
      </c>
      <c r="H481">
        <v>1011207</v>
      </c>
      <c r="I481">
        <v>1011207</v>
      </c>
      <c r="J481">
        <v>6553</v>
      </c>
      <c r="K481">
        <v>44</v>
      </c>
      <c r="L481">
        <v>51.32</v>
      </c>
      <c r="M481" t="s">
        <v>925</v>
      </c>
      <c r="N481" t="s">
        <v>926</v>
      </c>
      <c r="O481">
        <v>36.82</v>
      </c>
      <c r="S481">
        <v>20480</v>
      </c>
    </row>
    <row r="482" spans="1:19" x14ac:dyDescent="0.2">
      <c r="A482" t="s">
        <v>25</v>
      </c>
      <c r="B482" t="s">
        <v>13</v>
      </c>
      <c r="C482" t="s">
        <v>928</v>
      </c>
      <c r="D482">
        <v>2</v>
      </c>
      <c r="E482">
        <v>1</v>
      </c>
      <c r="F482">
        <v>1780272000000</v>
      </c>
      <c r="G482">
        <v>1780272576678</v>
      </c>
      <c r="H482">
        <v>576678</v>
      </c>
      <c r="I482">
        <v>576678</v>
      </c>
      <c r="J482">
        <v>8106</v>
      </c>
      <c r="K482">
        <v>28</v>
      </c>
      <c r="L482">
        <v>35.43</v>
      </c>
      <c r="M482" t="s">
        <v>925</v>
      </c>
      <c r="N482" t="s">
        <v>929</v>
      </c>
      <c r="S482">
        <v>20481</v>
      </c>
    </row>
    <row r="483" spans="1:19" x14ac:dyDescent="0.2">
      <c r="A483" t="s">
        <v>25</v>
      </c>
      <c r="B483" t="s">
        <v>13</v>
      </c>
      <c r="C483" t="s">
        <v>928</v>
      </c>
      <c r="D483">
        <v>2</v>
      </c>
      <c r="E483">
        <v>1</v>
      </c>
      <c r="F483">
        <v>1780272900000</v>
      </c>
      <c r="G483">
        <v>1780273870868</v>
      </c>
      <c r="H483">
        <v>970868</v>
      </c>
      <c r="I483">
        <v>970868</v>
      </c>
      <c r="J483">
        <v>8511</v>
      </c>
      <c r="K483">
        <v>41</v>
      </c>
      <c r="L483">
        <v>51.43</v>
      </c>
      <c r="M483" t="s">
        <v>925</v>
      </c>
      <c r="N483" t="s">
        <v>926</v>
      </c>
      <c r="O483">
        <v>32.86</v>
      </c>
      <c r="S483">
        <v>20482</v>
      </c>
    </row>
    <row r="484" spans="1:19" x14ac:dyDescent="0.2">
      <c r="A484" t="s">
        <v>25</v>
      </c>
      <c r="B484" t="s">
        <v>13</v>
      </c>
      <c r="C484" t="s">
        <v>928</v>
      </c>
      <c r="D484">
        <v>2</v>
      </c>
      <c r="E484">
        <v>1</v>
      </c>
      <c r="F484">
        <v>1780273800000</v>
      </c>
      <c r="G484">
        <v>1780274610327</v>
      </c>
      <c r="H484">
        <v>810327</v>
      </c>
      <c r="I484">
        <v>810327</v>
      </c>
      <c r="J484">
        <v>6915</v>
      </c>
      <c r="K484">
        <v>37</v>
      </c>
      <c r="L484">
        <v>50.25</v>
      </c>
      <c r="M484" t="s">
        <v>925</v>
      </c>
      <c r="N484" t="s">
        <v>926</v>
      </c>
      <c r="O484">
        <v>38.409999999999997</v>
      </c>
      <c r="S484">
        <v>20483</v>
      </c>
    </row>
    <row r="485" spans="1:19" x14ac:dyDescent="0.2">
      <c r="A485" t="s">
        <v>25</v>
      </c>
      <c r="B485" t="s">
        <v>13</v>
      </c>
      <c r="C485" t="s">
        <v>924</v>
      </c>
      <c r="D485">
        <v>2</v>
      </c>
      <c r="E485">
        <v>1</v>
      </c>
      <c r="F485">
        <v>1780274700000</v>
      </c>
      <c r="G485">
        <v>1780275316853</v>
      </c>
      <c r="H485">
        <v>616853</v>
      </c>
      <c r="I485">
        <v>616853</v>
      </c>
      <c r="J485">
        <v>7522</v>
      </c>
      <c r="K485">
        <v>28</v>
      </c>
      <c r="L485">
        <v>44.39</v>
      </c>
      <c r="M485" t="s">
        <v>925</v>
      </c>
      <c r="N485" t="s">
        <v>926</v>
      </c>
      <c r="O485">
        <v>28.05</v>
      </c>
      <c r="S485">
        <v>20484</v>
      </c>
    </row>
    <row r="486" spans="1:19" x14ac:dyDescent="0.2">
      <c r="A486" t="s">
        <v>25</v>
      </c>
      <c r="B486" t="s">
        <v>13</v>
      </c>
      <c r="C486" t="s">
        <v>928</v>
      </c>
      <c r="D486">
        <v>2</v>
      </c>
      <c r="E486">
        <v>1</v>
      </c>
      <c r="F486">
        <v>1780275600000</v>
      </c>
      <c r="G486">
        <v>1780276657925</v>
      </c>
      <c r="H486">
        <v>1057925</v>
      </c>
      <c r="I486">
        <v>1057925</v>
      </c>
      <c r="J486">
        <v>5612</v>
      </c>
      <c r="K486">
        <v>46</v>
      </c>
      <c r="L486">
        <v>49.12</v>
      </c>
      <c r="M486" t="s">
        <v>925</v>
      </c>
      <c r="N486" t="s">
        <v>926</v>
      </c>
      <c r="O486">
        <v>33.049999999999997</v>
      </c>
      <c r="S486">
        <v>20485</v>
      </c>
    </row>
    <row r="487" spans="1:19" x14ac:dyDescent="0.2">
      <c r="A487" t="s">
        <v>25</v>
      </c>
      <c r="B487" t="s">
        <v>13</v>
      </c>
      <c r="C487" t="s">
        <v>928</v>
      </c>
      <c r="D487">
        <v>2</v>
      </c>
      <c r="E487">
        <v>1</v>
      </c>
      <c r="F487">
        <v>1780276500000</v>
      </c>
      <c r="G487">
        <v>1780277480235</v>
      </c>
      <c r="H487">
        <v>980235</v>
      </c>
      <c r="I487">
        <v>980235</v>
      </c>
      <c r="J487">
        <v>7256</v>
      </c>
      <c r="K487">
        <v>42</v>
      </c>
      <c r="L487">
        <v>49.41</v>
      </c>
      <c r="M487" t="s">
        <v>925</v>
      </c>
      <c r="N487" t="s">
        <v>926</v>
      </c>
      <c r="O487">
        <v>31.28</v>
      </c>
      <c r="S487">
        <v>20486</v>
      </c>
    </row>
    <row r="488" spans="1:19" x14ac:dyDescent="0.2">
      <c r="A488" t="s">
        <v>25</v>
      </c>
      <c r="B488" t="s">
        <v>13</v>
      </c>
      <c r="C488" t="s">
        <v>928</v>
      </c>
      <c r="D488">
        <v>2</v>
      </c>
      <c r="E488">
        <v>1</v>
      </c>
      <c r="F488">
        <v>1780277400000</v>
      </c>
      <c r="G488">
        <v>1780278166057</v>
      </c>
      <c r="H488">
        <v>766057</v>
      </c>
      <c r="I488">
        <v>766057</v>
      </c>
      <c r="J488">
        <v>7380</v>
      </c>
      <c r="K488">
        <v>39</v>
      </c>
      <c r="L488">
        <v>48.58</v>
      </c>
      <c r="M488" t="s">
        <v>925</v>
      </c>
      <c r="N488" t="s">
        <v>926</v>
      </c>
      <c r="O488">
        <v>34.42</v>
      </c>
      <c r="S488">
        <v>20487</v>
      </c>
    </row>
    <row r="489" spans="1:19" x14ac:dyDescent="0.2">
      <c r="A489" t="s">
        <v>25</v>
      </c>
      <c r="B489" t="s">
        <v>13</v>
      </c>
      <c r="C489" t="s">
        <v>928</v>
      </c>
      <c r="D489">
        <v>2</v>
      </c>
      <c r="E489">
        <v>2</v>
      </c>
      <c r="F489">
        <v>1780358400000</v>
      </c>
      <c r="G489">
        <v>1780359078839</v>
      </c>
      <c r="H489">
        <v>678839</v>
      </c>
      <c r="I489">
        <v>678839</v>
      </c>
      <c r="J489">
        <v>6661</v>
      </c>
      <c r="K489">
        <v>34</v>
      </c>
      <c r="L489">
        <v>43.58</v>
      </c>
      <c r="M489" t="s">
        <v>925</v>
      </c>
      <c r="N489" t="s">
        <v>926</v>
      </c>
      <c r="O489">
        <v>26.9</v>
      </c>
      <c r="S489">
        <v>20488</v>
      </c>
    </row>
    <row r="490" spans="1:19" x14ac:dyDescent="0.2">
      <c r="A490" t="s">
        <v>25</v>
      </c>
      <c r="B490" t="s">
        <v>13</v>
      </c>
      <c r="C490" t="s">
        <v>928</v>
      </c>
      <c r="D490">
        <v>2</v>
      </c>
      <c r="E490">
        <v>2</v>
      </c>
      <c r="F490">
        <v>1780359300000</v>
      </c>
      <c r="G490">
        <v>1780360211874</v>
      </c>
      <c r="H490">
        <v>911874</v>
      </c>
      <c r="I490">
        <v>911874</v>
      </c>
      <c r="J490">
        <v>7838</v>
      </c>
      <c r="K490">
        <v>39</v>
      </c>
      <c r="L490">
        <v>49.91</v>
      </c>
      <c r="M490" t="s">
        <v>925</v>
      </c>
      <c r="N490" t="s">
        <v>926</v>
      </c>
      <c r="O490">
        <v>32.61</v>
      </c>
      <c r="S490">
        <v>20489</v>
      </c>
    </row>
    <row r="491" spans="1:19" x14ac:dyDescent="0.2">
      <c r="A491" t="s">
        <v>25</v>
      </c>
      <c r="B491" t="s">
        <v>13</v>
      </c>
      <c r="C491" t="s">
        <v>928</v>
      </c>
      <c r="D491">
        <v>2</v>
      </c>
      <c r="E491">
        <v>2</v>
      </c>
      <c r="F491">
        <v>1780360200000</v>
      </c>
      <c r="G491">
        <v>1780361256040</v>
      </c>
      <c r="H491">
        <v>1056040</v>
      </c>
      <c r="I491">
        <v>1056040</v>
      </c>
      <c r="J491">
        <v>7703</v>
      </c>
      <c r="K491">
        <v>39</v>
      </c>
      <c r="L491">
        <v>54.79</v>
      </c>
      <c r="M491" t="s">
        <v>925</v>
      </c>
      <c r="N491" t="s">
        <v>926</v>
      </c>
      <c r="O491">
        <v>40.67</v>
      </c>
      <c r="S491">
        <v>20490</v>
      </c>
    </row>
    <row r="492" spans="1:19" x14ac:dyDescent="0.2">
      <c r="A492" t="s">
        <v>25</v>
      </c>
      <c r="B492" t="s">
        <v>13</v>
      </c>
      <c r="C492" t="s">
        <v>928</v>
      </c>
      <c r="D492">
        <v>2</v>
      </c>
      <c r="E492">
        <v>2</v>
      </c>
      <c r="F492">
        <v>1780361100000</v>
      </c>
      <c r="G492">
        <v>1780362134333</v>
      </c>
      <c r="H492">
        <v>1034333</v>
      </c>
      <c r="I492">
        <v>1034333</v>
      </c>
      <c r="J492">
        <v>6031</v>
      </c>
      <c r="K492">
        <v>45</v>
      </c>
      <c r="L492">
        <v>38.74</v>
      </c>
      <c r="M492" t="s">
        <v>925</v>
      </c>
      <c r="N492" t="s">
        <v>929</v>
      </c>
      <c r="S492">
        <v>20491</v>
      </c>
    </row>
    <row r="493" spans="1:19" x14ac:dyDescent="0.2">
      <c r="A493" t="s">
        <v>25</v>
      </c>
      <c r="B493" t="s">
        <v>13</v>
      </c>
      <c r="C493" t="s">
        <v>928</v>
      </c>
      <c r="D493">
        <v>2</v>
      </c>
      <c r="E493">
        <v>2</v>
      </c>
      <c r="F493">
        <v>1780362000000</v>
      </c>
      <c r="G493">
        <v>1780362863980</v>
      </c>
      <c r="H493">
        <v>863980</v>
      </c>
      <c r="I493">
        <v>863980</v>
      </c>
      <c r="J493">
        <v>6471</v>
      </c>
      <c r="K493">
        <v>36</v>
      </c>
      <c r="L493">
        <v>37.159999999999997</v>
      </c>
      <c r="M493" t="s">
        <v>925</v>
      </c>
      <c r="N493" t="s">
        <v>929</v>
      </c>
      <c r="S493">
        <v>20492</v>
      </c>
    </row>
    <row r="494" spans="1:19" x14ac:dyDescent="0.2">
      <c r="A494" t="s">
        <v>25</v>
      </c>
      <c r="B494" t="s">
        <v>13</v>
      </c>
      <c r="C494" t="s">
        <v>928</v>
      </c>
      <c r="D494">
        <v>2</v>
      </c>
      <c r="E494">
        <v>2</v>
      </c>
      <c r="F494">
        <v>1780362900000</v>
      </c>
      <c r="G494">
        <v>1780363789960</v>
      </c>
      <c r="H494">
        <v>889960</v>
      </c>
      <c r="I494">
        <v>889960</v>
      </c>
      <c r="J494">
        <v>6123</v>
      </c>
      <c r="K494">
        <v>43</v>
      </c>
      <c r="L494">
        <v>46.98</v>
      </c>
      <c r="M494" t="s">
        <v>925</v>
      </c>
      <c r="N494" t="s">
        <v>926</v>
      </c>
      <c r="O494">
        <v>30.92</v>
      </c>
      <c r="S494">
        <v>20493</v>
      </c>
    </row>
    <row r="495" spans="1:19" x14ac:dyDescent="0.2">
      <c r="A495" t="s">
        <v>25</v>
      </c>
      <c r="B495" t="s">
        <v>13</v>
      </c>
      <c r="C495" t="s">
        <v>928</v>
      </c>
      <c r="D495">
        <v>2</v>
      </c>
      <c r="E495">
        <v>3</v>
      </c>
      <c r="F495">
        <v>1780444800000</v>
      </c>
      <c r="G495">
        <v>1780445357010</v>
      </c>
      <c r="H495">
        <v>557010</v>
      </c>
      <c r="I495">
        <v>557010</v>
      </c>
      <c r="J495">
        <v>6731</v>
      </c>
      <c r="K495">
        <v>28</v>
      </c>
      <c r="L495">
        <v>47.78</v>
      </c>
      <c r="M495" t="s">
        <v>925</v>
      </c>
      <c r="N495" t="s">
        <v>926</v>
      </c>
      <c r="O495">
        <v>39.54</v>
      </c>
      <c r="S495">
        <v>20494</v>
      </c>
    </row>
    <row r="496" spans="1:19" x14ac:dyDescent="0.2">
      <c r="A496" t="s">
        <v>25</v>
      </c>
      <c r="B496" t="s">
        <v>13</v>
      </c>
      <c r="C496" t="s">
        <v>928</v>
      </c>
      <c r="D496">
        <v>2</v>
      </c>
      <c r="E496">
        <v>3</v>
      </c>
      <c r="F496">
        <v>1780445700000</v>
      </c>
      <c r="G496">
        <v>1780446480856</v>
      </c>
      <c r="H496">
        <v>780856</v>
      </c>
      <c r="I496">
        <v>780856</v>
      </c>
      <c r="J496">
        <v>5392</v>
      </c>
      <c r="K496">
        <v>35</v>
      </c>
      <c r="L496">
        <v>42.31</v>
      </c>
      <c r="M496" t="s">
        <v>925</v>
      </c>
      <c r="N496" t="s">
        <v>926</v>
      </c>
      <c r="O496">
        <v>24.77</v>
      </c>
      <c r="S496">
        <v>20495</v>
      </c>
    </row>
    <row r="497" spans="1:19" x14ac:dyDescent="0.2">
      <c r="A497" t="s">
        <v>25</v>
      </c>
      <c r="B497" t="s">
        <v>13</v>
      </c>
      <c r="C497" t="s">
        <v>928</v>
      </c>
      <c r="D497">
        <v>2</v>
      </c>
      <c r="E497">
        <v>3</v>
      </c>
      <c r="F497">
        <v>1780446600000</v>
      </c>
      <c r="G497">
        <v>1780447624866</v>
      </c>
      <c r="H497">
        <v>1024866</v>
      </c>
      <c r="I497">
        <v>1024866</v>
      </c>
      <c r="J497">
        <v>8297</v>
      </c>
      <c r="K497">
        <v>47</v>
      </c>
      <c r="L497">
        <v>52.34</v>
      </c>
      <c r="M497" t="s">
        <v>925</v>
      </c>
      <c r="N497" t="s">
        <v>926</v>
      </c>
      <c r="O497">
        <v>34.17</v>
      </c>
      <c r="S497">
        <v>20496</v>
      </c>
    </row>
    <row r="498" spans="1:19" x14ac:dyDescent="0.2">
      <c r="A498" t="s">
        <v>25</v>
      </c>
      <c r="B498" t="s">
        <v>13</v>
      </c>
      <c r="C498" t="s">
        <v>927</v>
      </c>
      <c r="D498">
        <v>2</v>
      </c>
      <c r="E498">
        <v>3</v>
      </c>
      <c r="F498">
        <v>1780447500000</v>
      </c>
      <c r="G498">
        <v>1780448318872</v>
      </c>
      <c r="H498">
        <v>818872</v>
      </c>
      <c r="I498">
        <v>818872</v>
      </c>
      <c r="J498">
        <v>7077</v>
      </c>
      <c r="K498">
        <v>42</v>
      </c>
      <c r="L498">
        <v>51.11</v>
      </c>
      <c r="M498" t="s">
        <v>925</v>
      </c>
      <c r="N498" t="s">
        <v>926</v>
      </c>
      <c r="O498">
        <v>39.78</v>
      </c>
      <c r="S498">
        <v>20497</v>
      </c>
    </row>
    <row r="499" spans="1:19" x14ac:dyDescent="0.2">
      <c r="A499" t="s">
        <v>25</v>
      </c>
      <c r="B499" t="s">
        <v>13</v>
      </c>
      <c r="C499" t="s">
        <v>928</v>
      </c>
      <c r="D499">
        <v>2</v>
      </c>
      <c r="E499">
        <v>3</v>
      </c>
      <c r="F499">
        <v>1780448400000</v>
      </c>
      <c r="G499">
        <v>1780449273356</v>
      </c>
      <c r="H499">
        <v>873356</v>
      </c>
      <c r="I499">
        <v>873356</v>
      </c>
      <c r="J499">
        <v>8818</v>
      </c>
      <c r="K499">
        <v>42</v>
      </c>
      <c r="L499">
        <v>51.35</v>
      </c>
      <c r="M499" t="s">
        <v>925</v>
      </c>
      <c r="N499" t="s">
        <v>926</v>
      </c>
      <c r="O499">
        <v>34.31</v>
      </c>
      <c r="S499">
        <v>20498</v>
      </c>
    </row>
    <row r="500" spans="1:19" x14ac:dyDescent="0.2">
      <c r="A500" t="s">
        <v>25</v>
      </c>
      <c r="B500" t="s">
        <v>13</v>
      </c>
      <c r="C500" t="s">
        <v>928</v>
      </c>
      <c r="D500">
        <v>2</v>
      </c>
      <c r="E500">
        <v>3</v>
      </c>
      <c r="F500">
        <v>1780449300000</v>
      </c>
      <c r="G500">
        <v>1780449861720</v>
      </c>
      <c r="H500">
        <v>561720</v>
      </c>
      <c r="I500">
        <v>561720</v>
      </c>
      <c r="J500">
        <v>8791</v>
      </c>
      <c r="K500">
        <v>24</v>
      </c>
      <c r="L500">
        <v>47.44</v>
      </c>
      <c r="M500" t="s">
        <v>925</v>
      </c>
      <c r="N500" t="s">
        <v>926</v>
      </c>
      <c r="O500">
        <v>33.130000000000003</v>
      </c>
      <c r="S500">
        <v>20499</v>
      </c>
    </row>
    <row r="501" spans="1:19" x14ac:dyDescent="0.2">
      <c r="A501" t="s">
        <v>25</v>
      </c>
      <c r="B501" t="s">
        <v>13</v>
      </c>
      <c r="C501" t="s">
        <v>928</v>
      </c>
      <c r="D501">
        <v>2</v>
      </c>
      <c r="E501">
        <v>3</v>
      </c>
      <c r="F501">
        <v>1780450200000</v>
      </c>
      <c r="G501">
        <v>1780451151481</v>
      </c>
      <c r="H501">
        <v>951481</v>
      </c>
      <c r="I501">
        <v>951481</v>
      </c>
      <c r="J501">
        <v>5673</v>
      </c>
      <c r="K501">
        <v>43</v>
      </c>
      <c r="L501">
        <v>49.93</v>
      </c>
      <c r="M501" t="s">
        <v>925</v>
      </c>
      <c r="N501" t="s">
        <v>926</v>
      </c>
      <c r="O501">
        <v>37.44</v>
      </c>
      <c r="S501">
        <v>20500</v>
      </c>
    </row>
    <row r="502" spans="1:19" x14ac:dyDescent="0.2">
      <c r="A502" t="s">
        <v>25</v>
      </c>
      <c r="B502" t="s">
        <v>13</v>
      </c>
      <c r="C502" t="s">
        <v>928</v>
      </c>
      <c r="D502">
        <v>2</v>
      </c>
      <c r="E502">
        <v>4</v>
      </c>
      <c r="F502">
        <v>1780531200000</v>
      </c>
      <c r="G502">
        <v>1780531905094</v>
      </c>
      <c r="H502">
        <v>705094</v>
      </c>
      <c r="I502">
        <v>705094</v>
      </c>
      <c r="J502">
        <v>7166</v>
      </c>
      <c r="K502">
        <v>27</v>
      </c>
      <c r="L502">
        <v>47.58</v>
      </c>
      <c r="M502" t="s">
        <v>925</v>
      </c>
      <c r="N502" t="s">
        <v>926</v>
      </c>
      <c r="O502">
        <v>34.19</v>
      </c>
      <c r="S502">
        <v>20501</v>
      </c>
    </row>
    <row r="503" spans="1:19" x14ac:dyDescent="0.2">
      <c r="A503" t="s">
        <v>25</v>
      </c>
      <c r="B503" t="s">
        <v>13</v>
      </c>
      <c r="C503" t="s">
        <v>928</v>
      </c>
      <c r="D503">
        <v>2</v>
      </c>
      <c r="E503">
        <v>4</v>
      </c>
      <c r="F503">
        <v>1780532100000</v>
      </c>
      <c r="G503">
        <v>1780532835659</v>
      </c>
      <c r="H503">
        <v>735659</v>
      </c>
      <c r="I503">
        <v>735659</v>
      </c>
      <c r="J503">
        <v>6512</v>
      </c>
      <c r="K503">
        <v>37</v>
      </c>
      <c r="L503">
        <v>46.33</v>
      </c>
      <c r="M503" t="s">
        <v>925</v>
      </c>
      <c r="N503" t="s">
        <v>926</v>
      </c>
      <c r="O503">
        <v>32.25</v>
      </c>
      <c r="S503">
        <v>20502</v>
      </c>
    </row>
    <row r="504" spans="1:19" x14ac:dyDescent="0.2">
      <c r="A504" t="s">
        <v>25</v>
      </c>
      <c r="B504" t="s">
        <v>13</v>
      </c>
      <c r="C504" t="s">
        <v>928</v>
      </c>
      <c r="D504">
        <v>2</v>
      </c>
      <c r="E504">
        <v>4</v>
      </c>
      <c r="F504">
        <v>1780533000000</v>
      </c>
      <c r="G504">
        <v>1780534043782</v>
      </c>
      <c r="H504">
        <v>1043782</v>
      </c>
      <c r="I504">
        <v>1043782</v>
      </c>
      <c r="J504">
        <v>8200</v>
      </c>
      <c r="K504">
        <v>40</v>
      </c>
      <c r="L504">
        <v>50.4</v>
      </c>
      <c r="M504" t="s">
        <v>925</v>
      </c>
      <c r="N504" t="s">
        <v>926</v>
      </c>
      <c r="O504">
        <v>29.46</v>
      </c>
      <c r="S504">
        <v>20503</v>
      </c>
    </row>
    <row r="505" spans="1:19" x14ac:dyDescent="0.2">
      <c r="A505" t="s">
        <v>25</v>
      </c>
      <c r="B505" t="s">
        <v>13</v>
      </c>
      <c r="C505" t="s">
        <v>924</v>
      </c>
      <c r="D505">
        <v>2</v>
      </c>
      <c r="E505">
        <v>4</v>
      </c>
      <c r="F505">
        <v>1780533900000</v>
      </c>
      <c r="G505">
        <v>1780534634557</v>
      </c>
      <c r="H505">
        <v>734557</v>
      </c>
      <c r="I505">
        <v>734557</v>
      </c>
      <c r="J505">
        <v>6996</v>
      </c>
      <c r="K505">
        <v>29</v>
      </c>
      <c r="L505">
        <v>47.68</v>
      </c>
      <c r="M505" t="s">
        <v>925</v>
      </c>
      <c r="N505" t="s">
        <v>926</v>
      </c>
      <c r="O505">
        <v>34.119999999999997</v>
      </c>
      <c r="S505">
        <v>20504</v>
      </c>
    </row>
    <row r="506" spans="1:19" x14ac:dyDescent="0.2">
      <c r="A506" t="s">
        <v>25</v>
      </c>
      <c r="B506" t="s">
        <v>13</v>
      </c>
      <c r="C506" t="s">
        <v>928</v>
      </c>
      <c r="D506">
        <v>2</v>
      </c>
      <c r="E506">
        <v>4</v>
      </c>
      <c r="F506">
        <v>1780534800000</v>
      </c>
      <c r="G506">
        <v>1780535731731</v>
      </c>
      <c r="H506">
        <v>931731</v>
      </c>
      <c r="I506">
        <v>931731</v>
      </c>
      <c r="J506">
        <v>6815</v>
      </c>
      <c r="K506">
        <v>37</v>
      </c>
      <c r="L506">
        <v>45.56</v>
      </c>
      <c r="M506" t="s">
        <v>925</v>
      </c>
      <c r="N506" t="s">
        <v>926</v>
      </c>
      <c r="O506">
        <v>24.71</v>
      </c>
      <c r="S506">
        <v>20505</v>
      </c>
    </row>
    <row r="507" spans="1:19" x14ac:dyDescent="0.2">
      <c r="A507" t="s">
        <v>25</v>
      </c>
      <c r="B507" t="s">
        <v>13</v>
      </c>
      <c r="C507" t="s">
        <v>928</v>
      </c>
      <c r="D507">
        <v>2</v>
      </c>
      <c r="E507">
        <v>4</v>
      </c>
      <c r="F507">
        <v>1780535700000</v>
      </c>
      <c r="G507">
        <v>1780536412017</v>
      </c>
      <c r="H507">
        <v>712017</v>
      </c>
      <c r="I507">
        <v>712017</v>
      </c>
      <c r="J507">
        <v>7661</v>
      </c>
      <c r="K507">
        <v>34</v>
      </c>
      <c r="L507">
        <v>50.19</v>
      </c>
      <c r="M507" t="s">
        <v>925</v>
      </c>
      <c r="N507" t="s">
        <v>926</v>
      </c>
      <c r="O507">
        <v>38.76</v>
      </c>
      <c r="S507">
        <v>20506</v>
      </c>
    </row>
    <row r="508" spans="1:19" x14ac:dyDescent="0.2">
      <c r="A508" t="s">
        <v>25</v>
      </c>
      <c r="B508" t="s">
        <v>13</v>
      </c>
      <c r="C508" t="s">
        <v>928</v>
      </c>
      <c r="D508">
        <v>2</v>
      </c>
      <c r="E508">
        <v>5</v>
      </c>
      <c r="F508">
        <v>1780617600000</v>
      </c>
      <c r="G508">
        <v>1780618472584</v>
      </c>
      <c r="H508">
        <v>872584</v>
      </c>
      <c r="I508">
        <v>872584</v>
      </c>
      <c r="J508">
        <v>9016</v>
      </c>
      <c r="K508">
        <v>37</v>
      </c>
      <c r="L508">
        <v>53.49</v>
      </c>
      <c r="M508" t="s">
        <v>925</v>
      </c>
      <c r="N508" t="s">
        <v>926</v>
      </c>
      <c r="O508">
        <v>38.76</v>
      </c>
      <c r="S508">
        <v>20507</v>
      </c>
    </row>
    <row r="509" spans="1:19" x14ac:dyDescent="0.2">
      <c r="A509" t="s">
        <v>25</v>
      </c>
      <c r="B509" t="s">
        <v>13</v>
      </c>
      <c r="C509" t="s">
        <v>928</v>
      </c>
      <c r="D509">
        <v>2</v>
      </c>
      <c r="E509">
        <v>5</v>
      </c>
      <c r="F509">
        <v>1780618500000</v>
      </c>
      <c r="G509">
        <v>1780619488421</v>
      </c>
      <c r="H509">
        <v>988421</v>
      </c>
      <c r="I509">
        <v>988421</v>
      </c>
      <c r="J509">
        <v>5997</v>
      </c>
      <c r="K509">
        <v>48</v>
      </c>
      <c r="L509">
        <v>48.96</v>
      </c>
      <c r="M509" t="s">
        <v>925</v>
      </c>
      <c r="N509" t="s">
        <v>926</v>
      </c>
      <c r="O509">
        <v>33.39</v>
      </c>
      <c r="S509">
        <v>20508</v>
      </c>
    </row>
    <row r="510" spans="1:19" x14ac:dyDescent="0.2">
      <c r="A510" t="s">
        <v>25</v>
      </c>
      <c r="B510" t="s">
        <v>13</v>
      </c>
      <c r="C510" t="s">
        <v>928</v>
      </c>
      <c r="D510">
        <v>2</v>
      </c>
      <c r="E510">
        <v>5</v>
      </c>
      <c r="F510">
        <v>1780619400000</v>
      </c>
      <c r="G510">
        <v>1780620166882</v>
      </c>
      <c r="H510">
        <v>766882</v>
      </c>
      <c r="I510">
        <v>766882</v>
      </c>
      <c r="J510">
        <v>8777</v>
      </c>
      <c r="K510">
        <v>32</v>
      </c>
      <c r="L510">
        <v>47.3</v>
      </c>
      <c r="M510" t="s">
        <v>925</v>
      </c>
      <c r="N510" t="s">
        <v>926</v>
      </c>
      <c r="O510">
        <v>27.68</v>
      </c>
      <c r="S510">
        <v>20509</v>
      </c>
    </row>
    <row r="511" spans="1:19" x14ac:dyDescent="0.2">
      <c r="A511" t="s">
        <v>25</v>
      </c>
      <c r="B511" t="s">
        <v>13</v>
      </c>
      <c r="C511" t="s">
        <v>928</v>
      </c>
      <c r="D511">
        <v>2</v>
      </c>
      <c r="E511">
        <v>5</v>
      </c>
      <c r="F511">
        <v>1780620300000</v>
      </c>
      <c r="G511">
        <v>1780621248301</v>
      </c>
      <c r="H511">
        <v>948301</v>
      </c>
      <c r="I511">
        <v>948301</v>
      </c>
      <c r="J511">
        <v>8245</v>
      </c>
      <c r="K511">
        <v>41</v>
      </c>
      <c r="L511">
        <v>53.81</v>
      </c>
      <c r="M511" t="s">
        <v>925</v>
      </c>
      <c r="N511" t="s">
        <v>926</v>
      </c>
      <c r="O511">
        <v>39.67</v>
      </c>
      <c r="S511">
        <v>20510</v>
      </c>
    </row>
    <row r="512" spans="1:19" x14ac:dyDescent="0.2">
      <c r="A512" t="s">
        <v>25</v>
      </c>
      <c r="B512" t="s">
        <v>13</v>
      </c>
      <c r="C512" t="s">
        <v>928</v>
      </c>
      <c r="D512">
        <v>2</v>
      </c>
      <c r="E512">
        <v>5</v>
      </c>
      <c r="F512">
        <v>1780621200000</v>
      </c>
      <c r="G512">
        <v>1780622380033</v>
      </c>
      <c r="H512">
        <v>1180033</v>
      </c>
      <c r="I512">
        <v>1180033</v>
      </c>
      <c r="J512">
        <v>6269</v>
      </c>
      <c r="K512">
        <v>53</v>
      </c>
      <c r="L512">
        <v>50.24</v>
      </c>
      <c r="M512" t="s">
        <v>925</v>
      </c>
      <c r="N512" t="s">
        <v>926</v>
      </c>
      <c r="O512">
        <v>30.82</v>
      </c>
      <c r="S512">
        <v>20511</v>
      </c>
    </row>
    <row r="513" spans="1:19" x14ac:dyDescent="0.2">
      <c r="A513" t="s">
        <v>25</v>
      </c>
      <c r="B513" t="s">
        <v>13</v>
      </c>
      <c r="C513" t="s">
        <v>928</v>
      </c>
      <c r="D513">
        <v>2</v>
      </c>
      <c r="E513">
        <v>5</v>
      </c>
      <c r="F513">
        <v>1780622100000</v>
      </c>
      <c r="G513">
        <v>1780622742877</v>
      </c>
      <c r="H513">
        <v>642877</v>
      </c>
      <c r="I513">
        <v>642877</v>
      </c>
      <c r="J513">
        <v>8626</v>
      </c>
      <c r="K513">
        <v>35</v>
      </c>
      <c r="L513">
        <v>51.27</v>
      </c>
      <c r="M513" t="s">
        <v>925</v>
      </c>
      <c r="N513" t="s">
        <v>926</v>
      </c>
      <c r="O513">
        <v>40.44</v>
      </c>
      <c r="S513">
        <v>20512</v>
      </c>
    </row>
    <row r="514" spans="1:19" x14ac:dyDescent="0.2">
      <c r="A514" t="s">
        <v>25</v>
      </c>
      <c r="B514" t="s">
        <v>13</v>
      </c>
      <c r="C514" t="s">
        <v>928</v>
      </c>
      <c r="D514">
        <v>2</v>
      </c>
      <c r="E514">
        <v>5</v>
      </c>
      <c r="F514">
        <v>1780623000000</v>
      </c>
      <c r="G514">
        <v>1780624015946</v>
      </c>
      <c r="H514">
        <v>1015946</v>
      </c>
      <c r="I514">
        <v>1015946</v>
      </c>
      <c r="J514">
        <v>7492</v>
      </c>
      <c r="K514">
        <v>45</v>
      </c>
      <c r="L514">
        <v>49.04</v>
      </c>
      <c r="M514" t="s">
        <v>925</v>
      </c>
      <c r="N514" t="s">
        <v>926</v>
      </c>
      <c r="O514">
        <v>28.88</v>
      </c>
      <c r="S514">
        <v>20513</v>
      </c>
    </row>
    <row r="515" spans="1:19" x14ac:dyDescent="0.2">
      <c r="A515" t="s">
        <v>25</v>
      </c>
      <c r="B515" t="s">
        <v>13</v>
      </c>
      <c r="C515" t="s">
        <v>928</v>
      </c>
      <c r="D515">
        <v>2</v>
      </c>
      <c r="E515">
        <v>6</v>
      </c>
      <c r="F515">
        <v>1780704000000</v>
      </c>
      <c r="G515">
        <v>1780704781731</v>
      </c>
      <c r="H515">
        <v>781731</v>
      </c>
      <c r="I515">
        <v>781731</v>
      </c>
      <c r="J515">
        <v>7092</v>
      </c>
      <c r="K515">
        <v>31</v>
      </c>
      <c r="L515">
        <v>47.45</v>
      </c>
      <c r="M515" t="s">
        <v>925</v>
      </c>
      <c r="N515" t="s">
        <v>926</v>
      </c>
      <c r="O515">
        <v>32.14</v>
      </c>
      <c r="S515">
        <v>20514</v>
      </c>
    </row>
    <row r="516" spans="1:19" x14ac:dyDescent="0.2">
      <c r="A516" t="s">
        <v>25</v>
      </c>
      <c r="B516" t="s">
        <v>13</v>
      </c>
      <c r="C516" t="s">
        <v>928</v>
      </c>
      <c r="D516">
        <v>2</v>
      </c>
      <c r="E516">
        <v>6</v>
      </c>
      <c r="F516">
        <v>1780704900000</v>
      </c>
      <c r="G516">
        <v>1780705710624</v>
      </c>
      <c r="H516">
        <v>810624</v>
      </c>
      <c r="I516">
        <v>810624</v>
      </c>
      <c r="J516">
        <v>6153</v>
      </c>
      <c r="K516">
        <v>34</v>
      </c>
      <c r="L516">
        <v>50.37</v>
      </c>
      <c r="M516" t="s">
        <v>925</v>
      </c>
      <c r="N516" t="s">
        <v>926</v>
      </c>
      <c r="O516">
        <v>40.74</v>
      </c>
      <c r="S516">
        <v>20515</v>
      </c>
    </row>
    <row r="517" spans="1:19" x14ac:dyDescent="0.2">
      <c r="A517" t="s">
        <v>25</v>
      </c>
      <c r="B517" t="s">
        <v>13</v>
      </c>
      <c r="C517" t="s">
        <v>928</v>
      </c>
      <c r="D517">
        <v>2</v>
      </c>
      <c r="E517">
        <v>6</v>
      </c>
      <c r="F517">
        <v>1780705800000</v>
      </c>
      <c r="G517">
        <v>1780706611954</v>
      </c>
      <c r="H517">
        <v>811954</v>
      </c>
      <c r="I517">
        <v>811954</v>
      </c>
      <c r="J517">
        <v>6674</v>
      </c>
      <c r="K517">
        <v>33</v>
      </c>
      <c r="L517">
        <v>45.99</v>
      </c>
      <c r="M517" t="s">
        <v>925</v>
      </c>
      <c r="N517" t="s">
        <v>926</v>
      </c>
      <c r="O517">
        <v>29.12</v>
      </c>
      <c r="S517">
        <v>20516</v>
      </c>
    </row>
    <row r="518" spans="1:19" x14ac:dyDescent="0.2">
      <c r="A518" t="s">
        <v>25</v>
      </c>
      <c r="B518" t="s">
        <v>13</v>
      </c>
      <c r="C518" t="s">
        <v>927</v>
      </c>
      <c r="D518">
        <v>2</v>
      </c>
      <c r="E518">
        <v>6</v>
      </c>
      <c r="F518">
        <v>1780706700000</v>
      </c>
      <c r="G518">
        <v>1780707818388</v>
      </c>
      <c r="H518">
        <v>1118388</v>
      </c>
      <c r="I518">
        <v>1118388</v>
      </c>
      <c r="J518">
        <v>7386</v>
      </c>
      <c r="K518">
        <v>51</v>
      </c>
      <c r="L518">
        <v>50.82</v>
      </c>
      <c r="M518" t="s">
        <v>925</v>
      </c>
      <c r="N518" t="s">
        <v>926</v>
      </c>
      <c r="O518">
        <v>30.73</v>
      </c>
      <c r="S518">
        <v>20517</v>
      </c>
    </row>
    <row r="519" spans="1:19" x14ac:dyDescent="0.2">
      <c r="A519" t="s">
        <v>25</v>
      </c>
      <c r="B519" t="s">
        <v>13</v>
      </c>
      <c r="C519" t="s">
        <v>928</v>
      </c>
      <c r="D519">
        <v>2</v>
      </c>
      <c r="E519">
        <v>6</v>
      </c>
      <c r="F519">
        <v>1780707600000</v>
      </c>
      <c r="G519">
        <v>1780708581804</v>
      </c>
      <c r="H519">
        <v>981804</v>
      </c>
      <c r="I519">
        <v>981804</v>
      </c>
      <c r="J519">
        <v>5951</v>
      </c>
      <c r="K519">
        <v>45</v>
      </c>
      <c r="L519">
        <v>46.06</v>
      </c>
      <c r="M519" t="s">
        <v>925</v>
      </c>
      <c r="N519" t="s">
        <v>926</v>
      </c>
      <c r="O519">
        <v>26.94</v>
      </c>
      <c r="S519">
        <v>20518</v>
      </c>
    </row>
    <row r="520" spans="1:19" x14ac:dyDescent="0.2">
      <c r="A520" t="s">
        <v>25</v>
      </c>
      <c r="B520" t="s">
        <v>13</v>
      </c>
      <c r="C520" t="s">
        <v>928</v>
      </c>
      <c r="D520">
        <v>2</v>
      </c>
      <c r="E520">
        <v>6</v>
      </c>
      <c r="F520">
        <v>1780708500000</v>
      </c>
      <c r="G520">
        <v>1780709223813</v>
      </c>
      <c r="H520">
        <v>723813</v>
      </c>
      <c r="I520">
        <v>723813</v>
      </c>
      <c r="J520">
        <v>7229</v>
      </c>
      <c r="K520">
        <v>31</v>
      </c>
      <c r="L520">
        <v>45.89</v>
      </c>
      <c r="M520" t="s">
        <v>925</v>
      </c>
      <c r="N520" t="s">
        <v>926</v>
      </c>
      <c r="O520">
        <v>29.61</v>
      </c>
      <c r="S520">
        <v>20519</v>
      </c>
    </row>
    <row r="521" spans="1:19" x14ac:dyDescent="0.2">
      <c r="A521" t="s">
        <v>25</v>
      </c>
      <c r="B521" t="s">
        <v>13</v>
      </c>
      <c r="C521" t="s">
        <v>928</v>
      </c>
      <c r="D521">
        <v>2</v>
      </c>
      <c r="E521">
        <v>6</v>
      </c>
      <c r="F521">
        <v>1780709400000</v>
      </c>
      <c r="G521">
        <v>1780710193750</v>
      </c>
      <c r="H521">
        <v>793750</v>
      </c>
      <c r="I521">
        <v>793750</v>
      </c>
      <c r="J521">
        <v>9043</v>
      </c>
      <c r="K521">
        <v>34</v>
      </c>
      <c r="L521">
        <v>48.32</v>
      </c>
      <c r="M521" t="s">
        <v>925</v>
      </c>
      <c r="N521" t="s">
        <v>926</v>
      </c>
      <c r="O521">
        <v>28.66</v>
      </c>
      <c r="S521">
        <v>20520</v>
      </c>
    </row>
    <row r="522" spans="1:19" x14ac:dyDescent="0.2">
      <c r="A522" t="s">
        <v>25</v>
      </c>
      <c r="B522" t="s">
        <v>13</v>
      </c>
      <c r="C522" t="s">
        <v>924</v>
      </c>
      <c r="D522">
        <v>2</v>
      </c>
      <c r="E522">
        <v>6</v>
      </c>
      <c r="F522">
        <v>1780710300000</v>
      </c>
      <c r="G522">
        <v>1780711189222</v>
      </c>
      <c r="H522">
        <v>889222</v>
      </c>
      <c r="I522">
        <v>889222</v>
      </c>
      <c r="J522">
        <v>6591</v>
      </c>
      <c r="K522">
        <v>34</v>
      </c>
      <c r="L522">
        <v>50.43</v>
      </c>
      <c r="M522" t="s">
        <v>925</v>
      </c>
      <c r="N522" t="s">
        <v>926</v>
      </c>
      <c r="O522">
        <v>37.71</v>
      </c>
      <c r="S522">
        <v>20521</v>
      </c>
    </row>
    <row r="523" spans="1:19" x14ac:dyDescent="0.2">
      <c r="A523" t="s">
        <v>25</v>
      </c>
      <c r="B523" t="s">
        <v>13</v>
      </c>
      <c r="C523" t="s">
        <v>928</v>
      </c>
      <c r="D523">
        <v>2</v>
      </c>
      <c r="E523">
        <v>7</v>
      </c>
      <c r="F523">
        <v>1780790400000</v>
      </c>
      <c r="G523">
        <v>1780791137802</v>
      </c>
      <c r="H523">
        <v>737802</v>
      </c>
      <c r="I523">
        <v>737802</v>
      </c>
      <c r="J523">
        <v>7051</v>
      </c>
      <c r="K523">
        <v>32</v>
      </c>
      <c r="L523">
        <v>49.38</v>
      </c>
      <c r="M523" t="s">
        <v>925</v>
      </c>
      <c r="N523" t="s">
        <v>926</v>
      </c>
      <c r="O523">
        <v>37.85</v>
      </c>
      <c r="S523">
        <v>20522</v>
      </c>
    </row>
    <row r="524" spans="1:19" x14ac:dyDescent="0.2">
      <c r="A524" t="s">
        <v>25</v>
      </c>
      <c r="B524" t="s">
        <v>13</v>
      </c>
      <c r="C524" t="s">
        <v>928</v>
      </c>
      <c r="D524">
        <v>2</v>
      </c>
      <c r="E524">
        <v>7</v>
      </c>
      <c r="F524">
        <v>1780791300000</v>
      </c>
      <c r="G524">
        <v>1780792347854</v>
      </c>
      <c r="H524">
        <v>1047854</v>
      </c>
      <c r="I524">
        <v>1047854</v>
      </c>
      <c r="J524">
        <v>8837</v>
      </c>
      <c r="K524">
        <v>39</v>
      </c>
      <c r="L524">
        <v>55.34</v>
      </c>
      <c r="M524" t="s">
        <v>925</v>
      </c>
      <c r="N524" t="s">
        <v>926</v>
      </c>
      <c r="O524">
        <v>39.130000000000003</v>
      </c>
      <c r="S524">
        <v>20523</v>
      </c>
    </row>
    <row r="525" spans="1:19" x14ac:dyDescent="0.2">
      <c r="A525" t="s">
        <v>25</v>
      </c>
      <c r="B525" t="s">
        <v>13</v>
      </c>
      <c r="C525" t="s">
        <v>928</v>
      </c>
      <c r="D525">
        <v>2</v>
      </c>
      <c r="E525">
        <v>7</v>
      </c>
      <c r="F525">
        <v>1780792200000</v>
      </c>
      <c r="G525">
        <v>1780793244600</v>
      </c>
      <c r="H525">
        <v>1044600</v>
      </c>
      <c r="I525">
        <v>1044600</v>
      </c>
      <c r="J525">
        <v>8153</v>
      </c>
      <c r="K525">
        <v>48</v>
      </c>
      <c r="L525">
        <v>41.1</v>
      </c>
      <c r="M525" t="s">
        <v>925</v>
      </c>
      <c r="N525" t="s">
        <v>929</v>
      </c>
      <c r="S525">
        <v>20524</v>
      </c>
    </row>
    <row r="526" spans="1:19" x14ac:dyDescent="0.2">
      <c r="A526" t="s">
        <v>25</v>
      </c>
      <c r="B526" t="s">
        <v>13</v>
      </c>
      <c r="C526" t="s">
        <v>924</v>
      </c>
      <c r="D526">
        <v>2</v>
      </c>
      <c r="E526">
        <v>7</v>
      </c>
      <c r="F526">
        <v>1780793100000</v>
      </c>
      <c r="G526">
        <v>1780793862546</v>
      </c>
      <c r="H526">
        <v>762546</v>
      </c>
      <c r="I526">
        <v>762546</v>
      </c>
      <c r="J526">
        <v>6543</v>
      </c>
      <c r="K526">
        <v>33</v>
      </c>
      <c r="L526">
        <v>49.85</v>
      </c>
      <c r="M526" t="s">
        <v>925</v>
      </c>
      <c r="N526" t="s">
        <v>926</v>
      </c>
      <c r="O526">
        <v>39.68</v>
      </c>
      <c r="S526">
        <v>20525</v>
      </c>
    </row>
    <row r="527" spans="1:19" x14ac:dyDescent="0.2">
      <c r="A527" t="s">
        <v>25</v>
      </c>
      <c r="B527" t="s">
        <v>13</v>
      </c>
      <c r="C527" t="s">
        <v>928</v>
      </c>
      <c r="D527">
        <v>2</v>
      </c>
      <c r="E527">
        <v>7</v>
      </c>
      <c r="F527">
        <v>1780794000000</v>
      </c>
      <c r="G527">
        <v>1780794976375</v>
      </c>
      <c r="H527">
        <v>976375</v>
      </c>
      <c r="I527">
        <v>976375</v>
      </c>
      <c r="J527">
        <v>7677</v>
      </c>
      <c r="K527">
        <v>43</v>
      </c>
      <c r="L527">
        <v>49.66</v>
      </c>
      <c r="M527" t="s">
        <v>925</v>
      </c>
      <c r="N527" t="s">
        <v>926</v>
      </c>
      <c r="O527">
        <v>30.83</v>
      </c>
      <c r="S527">
        <v>20526</v>
      </c>
    </row>
    <row r="528" spans="1:19" x14ac:dyDescent="0.2">
      <c r="A528" t="s">
        <v>25</v>
      </c>
      <c r="B528" t="s">
        <v>13</v>
      </c>
      <c r="C528" t="s">
        <v>928</v>
      </c>
      <c r="D528">
        <v>2</v>
      </c>
      <c r="E528">
        <v>7</v>
      </c>
      <c r="F528">
        <v>1780794900000</v>
      </c>
      <c r="G528">
        <v>1780795984027</v>
      </c>
      <c r="H528">
        <v>1084027</v>
      </c>
      <c r="I528">
        <v>1084027</v>
      </c>
      <c r="J528">
        <v>8434</v>
      </c>
      <c r="K528">
        <v>50</v>
      </c>
      <c r="L528">
        <v>48.5</v>
      </c>
      <c r="M528" t="s">
        <v>925</v>
      </c>
      <c r="N528" t="s">
        <v>926</v>
      </c>
      <c r="O528">
        <v>23.39</v>
      </c>
      <c r="S528">
        <v>20527</v>
      </c>
    </row>
    <row r="529" spans="1:19" x14ac:dyDescent="0.2">
      <c r="A529" t="s">
        <v>25</v>
      </c>
      <c r="B529" t="s">
        <v>13</v>
      </c>
      <c r="C529" t="s">
        <v>928</v>
      </c>
      <c r="D529">
        <v>2</v>
      </c>
      <c r="E529">
        <v>7</v>
      </c>
      <c r="F529">
        <v>1780795800000</v>
      </c>
      <c r="G529">
        <v>1780796792155</v>
      </c>
      <c r="H529">
        <v>992155</v>
      </c>
      <c r="I529">
        <v>992155</v>
      </c>
      <c r="J529">
        <v>8704</v>
      </c>
      <c r="K529">
        <v>37</v>
      </c>
      <c r="L529">
        <v>54.22</v>
      </c>
      <c r="M529" t="s">
        <v>925</v>
      </c>
      <c r="N529" t="s">
        <v>926</v>
      </c>
      <c r="O529">
        <v>38.29</v>
      </c>
      <c r="S529">
        <v>20528</v>
      </c>
    </row>
    <row r="530" spans="1:19" x14ac:dyDescent="0.2">
      <c r="A530" t="s">
        <v>25</v>
      </c>
      <c r="B530" t="s">
        <v>13</v>
      </c>
      <c r="C530" t="s">
        <v>928</v>
      </c>
      <c r="D530">
        <v>2</v>
      </c>
      <c r="E530">
        <v>7</v>
      </c>
      <c r="F530">
        <v>1780796700000</v>
      </c>
      <c r="G530">
        <v>1780797476176</v>
      </c>
      <c r="H530">
        <v>776176</v>
      </c>
      <c r="I530">
        <v>776176</v>
      </c>
      <c r="J530">
        <v>7027</v>
      </c>
      <c r="K530">
        <v>31</v>
      </c>
      <c r="L530">
        <v>46.77</v>
      </c>
      <c r="M530" t="s">
        <v>925</v>
      </c>
      <c r="N530" t="s">
        <v>926</v>
      </c>
      <c r="O530">
        <v>30.88</v>
      </c>
      <c r="S530">
        <v>20529</v>
      </c>
    </row>
    <row r="531" spans="1:19" x14ac:dyDescent="0.2">
      <c r="A531" t="s">
        <v>25</v>
      </c>
      <c r="B531" t="s">
        <v>13</v>
      </c>
      <c r="C531" t="s">
        <v>928</v>
      </c>
      <c r="D531">
        <v>2</v>
      </c>
      <c r="E531">
        <v>7</v>
      </c>
      <c r="F531">
        <v>1780797600000</v>
      </c>
      <c r="G531">
        <v>1780798528352</v>
      </c>
      <c r="H531">
        <v>928352</v>
      </c>
      <c r="I531">
        <v>928352</v>
      </c>
      <c r="J531">
        <v>8820</v>
      </c>
      <c r="K531">
        <v>36</v>
      </c>
      <c r="L531">
        <v>51.94</v>
      </c>
      <c r="M531" t="s">
        <v>925</v>
      </c>
      <c r="N531" t="s">
        <v>926</v>
      </c>
      <c r="O531">
        <v>34.270000000000003</v>
      </c>
      <c r="S531">
        <v>20530</v>
      </c>
    </row>
    <row r="532" spans="1:19" x14ac:dyDescent="0.2">
      <c r="A532" t="s">
        <v>27</v>
      </c>
      <c r="B532" t="s">
        <v>8</v>
      </c>
      <c r="C532" t="s">
        <v>927</v>
      </c>
      <c r="D532">
        <v>1</v>
      </c>
      <c r="E532">
        <v>1</v>
      </c>
      <c r="F532">
        <v>1779667200000</v>
      </c>
      <c r="G532">
        <v>1779667933533</v>
      </c>
      <c r="H532">
        <v>733533</v>
      </c>
      <c r="I532">
        <v>733533</v>
      </c>
      <c r="J532">
        <v>8588</v>
      </c>
      <c r="K532">
        <v>34</v>
      </c>
      <c r="L532">
        <v>37.82</v>
      </c>
      <c r="M532" t="s">
        <v>925</v>
      </c>
      <c r="N532" t="s">
        <v>929</v>
      </c>
      <c r="S532">
        <v>20531</v>
      </c>
    </row>
    <row r="533" spans="1:19" x14ac:dyDescent="0.2">
      <c r="A533" t="s">
        <v>27</v>
      </c>
      <c r="B533" t="s">
        <v>8</v>
      </c>
      <c r="C533" t="s">
        <v>927</v>
      </c>
      <c r="D533">
        <v>1</v>
      </c>
      <c r="E533">
        <v>2</v>
      </c>
      <c r="F533">
        <v>1779753600000</v>
      </c>
      <c r="G533">
        <v>1779754110905</v>
      </c>
      <c r="H533">
        <v>510905</v>
      </c>
      <c r="I533">
        <v>510905</v>
      </c>
      <c r="J533">
        <v>8478</v>
      </c>
      <c r="K533">
        <v>29</v>
      </c>
      <c r="L533">
        <v>35.03</v>
      </c>
      <c r="M533" t="s">
        <v>925</v>
      </c>
      <c r="N533" t="s">
        <v>929</v>
      </c>
      <c r="S533">
        <v>20532</v>
      </c>
    </row>
    <row r="534" spans="1:19" x14ac:dyDescent="0.2">
      <c r="A534" t="s">
        <v>27</v>
      </c>
      <c r="B534" t="s">
        <v>8</v>
      </c>
      <c r="C534" t="s">
        <v>927</v>
      </c>
      <c r="D534">
        <v>1</v>
      </c>
      <c r="E534">
        <v>3</v>
      </c>
      <c r="F534">
        <v>1779840000000</v>
      </c>
      <c r="G534">
        <v>1779840568617</v>
      </c>
      <c r="H534">
        <v>568617</v>
      </c>
      <c r="I534">
        <v>568617</v>
      </c>
      <c r="J534">
        <v>6161</v>
      </c>
      <c r="K534">
        <v>25</v>
      </c>
      <c r="L534">
        <v>33.29</v>
      </c>
      <c r="M534" t="s">
        <v>930</v>
      </c>
      <c r="N534" t="s">
        <v>929</v>
      </c>
      <c r="S534">
        <v>20533</v>
      </c>
    </row>
    <row r="535" spans="1:19" x14ac:dyDescent="0.2">
      <c r="A535" t="s">
        <v>27</v>
      </c>
      <c r="B535" t="s">
        <v>8</v>
      </c>
      <c r="C535" t="s">
        <v>927</v>
      </c>
      <c r="D535">
        <v>1</v>
      </c>
      <c r="E535">
        <v>3</v>
      </c>
      <c r="F535">
        <v>1779840900000</v>
      </c>
      <c r="G535">
        <v>1779841812413</v>
      </c>
      <c r="H535">
        <v>912413</v>
      </c>
      <c r="I535">
        <v>912413</v>
      </c>
      <c r="J535">
        <v>6440</v>
      </c>
      <c r="K535">
        <v>36</v>
      </c>
      <c r="L535">
        <v>37.71</v>
      </c>
      <c r="M535" t="s">
        <v>925</v>
      </c>
      <c r="N535" t="s">
        <v>929</v>
      </c>
      <c r="S535">
        <v>20534</v>
      </c>
    </row>
    <row r="536" spans="1:19" x14ac:dyDescent="0.2">
      <c r="A536" t="s">
        <v>27</v>
      </c>
      <c r="B536" t="s">
        <v>8</v>
      </c>
      <c r="C536" t="s">
        <v>927</v>
      </c>
      <c r="D536">
        <v>2</v>
      </c>
      <c r="E536">
        <v>1</v>
      </c>
      <c r="F536">
        <v>1780272000000</v>
      </c>
      <c r="G536">
        <v>1780272738244</v>
      </c>
      <c r="H536">
        <v>738244</v>
      </c>
      <c r="I536">
        <v>738244</v>
      </c>
      <c r="J536">
        <v>6854</v>
      </c>
      <c r="K536">
        <v>35</v>
      </c>
      <c r="L536">
        <v>40.97</v>
      </c>
      <c r="M536" t="s">
        <v>925</v>
      </c>
      <c r="N536" t="s">
        <v>926</v>
      </c>
      <c r="O536">
        <v>18.8</v>
      </c>
      <c r="S536">
        <v>20535</v>
      </c>
    </row>
    <row r="537" spans="1:19" x14ac:dyDescent="0.2">
      <c r="A537" t="s">
        <v>27</v>
      </c>
      <c r="B537" t="s">
        <v>8</v>
      </c>
      <c r="C537" t="s">
        <v>927</v>
      </c>
      <c r="D537">
        <v>2</v>
      </c>
      <c r="E537">
        <v>1</v>
      </c>
      <c r="F537">
        <v>1780272900000</v>
      </c>
      <c r="G537">
        <v>1780273520185</v>
      </c>
      <c r="H537">
        <v>620185</v>
      </c>
      <c r="I537">
        <v>620185</v>
      </c>
      <c r="J537">
        <v>6087</v>
      </c>
      <c r="K537">
        <v>23</v>
      </c>
      <c r="L537">
        <v>44.29</v>
      </c>
      <c r="M537" t="s">
        <v>925</v>
      </c>
      <c r="N537" t="s">
        <v>926</v>
      </c>
      <c r="O537">
        <v>31.55</v>
      </c>
      <c r="S537">
        <v>20536</v>
      </c>
    </row>
    <row r="538" spans="1:19" x14ac:dyDescent="0.2">
      <c r="A538" t="s">
        <v>27</v>
      </c>
      <c r="B538" t="s">
        <v>8</v>
      </c>
      <c r="C538" t="s">
        <v>927</v>
      </c>
      <c r="D538">
        <v>2</v>
      </c>
      <c r="E538">
        <v>1</v>
      </c>
      <c r="F538">
        <v>1780273800000</v>
      </c>
      <c r="G538">
        <v>1780274589172</v>
      </c>
      <c r="H538">
        <v>789172</v>
      </c>
      <c r="I538">
        <v>789172</v>
      </c>
      <c r="J538">
        <v>5021</v>
      </c>
      <c r="K538">
        <v>35</v>
      </c>
      <c r="L538">
        <v>34.74</v>
      </c>
      <c r="M538" t="s">
        <v>925</v>
      </c>
      <c r="N538" t="s">
        <v>929</v>
      </c>
      <c r="S538">
        <v>20537</v>
      </c>
    </row>
    <row r="539" spans="1:19" x14ac:dyDescent="0.2">
      <c r="A539" t="s">
        <v>27</v>
      </c>
      <c r="B539" t="s">
        <v>8</v>
      </c>
      <c r="C539" t="s">
        <v>928</v>
      </c>
      <c r="D539">
        <v>2</v>
      </c>
      <c r="E539">
        <v>1</v>
      </c>
      <c r="F539">
        <v>1780274700000</v>
      </c>
      <c r="G539">
        <v>1780275065985</v>
      </c>
      <c r="H539">
        <v>365985</v>
      </c>
      <c r="I539">
        <v>365985</v>
      </c>
      <c r="J539">
        <v>8281</v>
      </c>
      <c r="K539">
        <v>21</v>
      </c>
      <c r="L539">
        <v>38.409999999999997</v>
      </c>
      <c r="M539" t="s">
        <v>925</v>
      </c>
      <c r="N539" t="s">
        <v>926</v>
      </c>
      <c r="O539">
        <v>18.43</v>
      </c>
      <c r="S539">
        <v>20538</v>
      </c>
    </row>
    <row r="540" spans="1:19" x14ac:dyDescent="0.2">
      <c r="A540" t="s">
        <v>27</v>
      </c>
      <c r="B540" t="s">
        <v>8</v>
      </c>
      <c r="C540" t="s">
        <v>927</v>
      </c>
      <c r="D540">
        <v>2</v>
      </c>
      <c r="E540">
        <v>1</v>
      </c>
      <c r="F540">
        <v>1780275600000</v>
      </c>
      <c r="G540">
        <v>1780276397557</v>
      </c>
      <c r="H540">
        <v>797557</v>
      </c>
      <c r="I540">
        <v>747557</v>
      </c>
      <c r="J540">
        <v>7305</v>
      </c>
      <c r="K540">
        <v>37</v>
      </c>
      <c r="L540">
        <v>46.39</v>
      </c>
      <c r="M540" t="s">
        <v>925</v>
      </c>
      <c r="N540" t="s">
        <v>926</v>
      </c>
      <c r="O540">
        <v>28.73</v>
      </c>
      <c r="S540">
        <v>20539</v>
      </c>
    </row>
    <row r="541" spans="1:19" x14ac:dyDescent="0.2">
      <c r="A541" t="s">
        <v>27</v>
      </c>
      <c r="B541" t="s">
        <v>8</v>
      </c>
      <c r="C541" t="s">
        <v>927</v>
      </c>
      <c r="D541">
        <v>2</v>
      </c>
      <c r="E541">
        <v>2</v>
      </c>
      <c r="F541">
        <v>1780358400000</v>
      </c>
      <c r="G541">
        <v>1780358920082</v>
      </c>
      <c r="H541">
        <v>520082</v>
      </c>
      <c r="I541">
        <v>520082</v>
      </c>
      <c r="J541">
        <v>7675</v>
      </c>
      <c r="K541">
        <v>22</v>
      </c>
      <c r="L541">
        <v>41.1</v>
      </c>
      <c r="M541" t="s">
        <v>925</v>
      </c>
      <c r="N541" t="s">
        <v>926</v>
      </c>
      <c r="O541">
        <v>22.42</v>
      </c>
      <c r="S541">
        <v>20540</v>
      </c>
    </row>
    <row r="542" spans="1:19" x14ac:dyDescent="0.2">
      <c r="A542" t="s">
        <v>27</v>
      </c>
      <c r="B542" t="s">
        <v>8</v>
      </c>
      <c r="C542" t="s">
        <v>927</v>
      </c>
      <c r="D542">
        <v>2</v>
      </c>
      <c r="E542">
        <v>2</v>
      </c>
      <c r="F542">
        <v>1780359300000</v>
      </c>
      <c r="G542">
        <v>1780359802383</v>
      </c>
      <c r="H542">
        <v>502383</v>
      </c>
      <c r="I542">
        <v>502383</v>
      </c>
      <c r="J542">
        <v>4759</v>
      </c>
      <c r="K542">
        <v>28</v>
      </c>
      <c r="L542">
        <v>31.03</v>
      </c>
      <c r="M542" t="s">
        <v>930</v>
      </c>
      <c r="N542" t="s">
        <v>929</v>
      </c>
      <c r="S542">
        <v>20541</v>
      </c>
    </row>
    <row r="543" spans="1:19" x14ac:dyDescent="0.2">
      <c r="A543" t="s">
        <v>27</v>
      </c>
      <c r="B543" t="s">
        <v>8</v>
      </c>
      <c r="C543" t="s">
        <v>927</v>
      </c>
      <c r="D543">
        <v>2</v>
      </c>
      <c r="E543">
        <v>2</v>
      </c>
      <c r="F543">
        <v>1780360200000</v>
      </c>
      <c r="G543">
        <v>1780360629946</v>
      </c>
      <c r="H543">
        <v>429946</v>
      </c>
      <c r="I543">
        <v>429946</v>
      </c>
      <c r="J543">
        <v>4609</v>
      </c>
      <c r="K543">
        <v>17</v>
      </c>
      <c r="L543">
        <v>37.18</v>
      </c>
      <c r="M543" t="s">
        <v>925</v>
      </c>
      <c r="N543" t="s">
        <v>926</v>
      </c>
      <c r="O543">
        <v>23.76</v>
      </c>
      <c r="S543">
        <v>20542</v>
      </c>
    </row>
    <row r="544" spans="1:19" x14ac:dyDescent="0.2">
      <c r="A544" t="s">
        <v>27</v>
      </c>
      <c r="B544" t="s">
        <v>8</v>
      </c>
      <c r="C544" t="s">
        <v>927</v>
      </c>
      <c r="D544">
        <v>2</v>
      </c>
      <c r="E544">
        <v>2</v>
      </c>
      <c r="F544">
        <v>1780361100000</v>
      </c>
      <c r="G544">
        <v>1780361962242</v>
      </c>
      <c r="H544">
        <v>862242</v>
      </c>
      <c r="I544">
        <v>862242</v>
      </c>
      <c r="J544">
        <v>6495</v>
      </c>
      <c r="K544">
        <v>33</v>
      </c>
      <c r="L544">
        <v>41.79</v>
      </c>
      <c r="M544" t="s">
        <v>925</v>
      </c>
      <c r="N544" t="s">
        <v>926</v>
      </c>
      <c r="O544">
        <v>18.57</v>
      </c>
      <c r="S544">
        <v>20543</v>
      </c>
    </row>
    <row r="545" spans="1:19" x14ac:dyDescent="0.2">
      <c r="A545" t="s">
        <v>27</v>
      </c>
      <c r="B545" t="s">
        <v>8</v>
      </c>
      <c r="C545" t="s">
        <v>927</v>
      </c>
      <c r="D545">
        <v>2</v>
      </c>
      <c r="E545">
        <v>3</v>
      </c>
      <c r="F545">
        <v>1780444800000</v>
      </c>
      <c r="G545">
        <v>1780445553835</v>
      </c>
      <c r="H545">
        <v>753835</v>
      </c>
      <c r="I545">
        <v>703835</v>
      </c>
      <c r="J545">
        <v>5275</v>
      </c>
      <c r="K545">
        <v>39</v>
      </c>
      <c r="L545">
        <v>46.03</v>
      </c>
      <c r="M545" t="s">
        <v>925</v>
      </c>
      <c r="N545" t="s">
        <v>926</v>
      </c>
      <c r="O545">
        <v>34.409999999999997</v>
      </c>
      <c r="S545">
        <v>20544</v>
      </c>
    </row>
    <row r="546" spans="1:19" x14ac:dyDescent="0.2">
      <c r="A546" t="s">
        <v>27</v>
      </c>
      <c r="B546" t="s">
        <v>8</v>
      </c>
      <c r="C546" t="s">
        <v>927</v>
      </c>
      <c r="D546">
        <v>2</v>
      </c>
      <c r="E546">
        <v>3</v>
      </c>
      <c r="F546">
        <v>1780445700000</v>
      </c>
      <c r="G546">
        <v>1780446263845</v>
      </c>
      <c r="H546">
        <v>563845</v>
      </c>
      <c r="I546">
        <v>563845</v>
      </c>
      <c r="J546">
        <v>5072</v>
      </c>
      <c r="K546">
        <v>26</v>
      </c>
      <c r="L546">
        <v>40.04</v>
      </c>
      <c r="M546" t="s">
        <v>925</v>
      </c>
      <c r="N546" t="s">
        <v>926</v>
      </c>
      <c r="O546">
        <v>25.81</v>
      </c>
      <c r="S546">
        <v>20545</v>
      </c>
    </row>
    <row r="547" spans="1:19" x14ac:dyDescent="0.2">
      <c r="A547" t="s">
        <v>27</v>
      </c>
      <c r="B547" t="s">
        <v>8</v>
      </c>
      <c r="C547" t="s">
        <v>927</v>
      </c>
      <c r="D547">
        <v>2</v>
      </c>
      <c r="E547">
        <v>3</v>
      </c>
      <c r="F547">
        <v>1780446600000</v>
      </c>
      <c r="G547">
        <v>1780447143125</v>
      </c>
      <c r="H547">
        <v>543125</v>
      </c>
      <c r="I547">
        <v>543125</v>
      </c>
      <c r="J547">
        <v>6871</v>
      </c>
      <c r="K547">
        <v>26</v>
      </c>
      <c r="L547">
        <v>33.729999999999997</v>
      </c>
      <c r="M547" t="s">
        <v>925</v>
      </c>
      <c r="N547" t="s">
        <v>929</v>
      </c>
      <c r="S547">
        <v>20546</v>
      </c>
    </row>
    <row r="548" spans="1:19" x14ac:dyDescent="0.2">
      <c r="A548" t="s">
        <v>27</v>
      </c>
      <c r="B548" t="s">
        <v>8</v>
      </c>
      <c r="C548" t="s">
        <v>924</v>
      </c>
      <c r="D548">
        <v>2</v>
      </c>
      <c r="E548">
        <v>3</v>
      </c>
      <c r="F548">
        <v>1780447500000</v>
      </c>
      <c r="G548">
        <v>1780448236541</v>
      </c>
      <c r="H548">
        <v>736541</v>
      </c>
      <c r="I548">
        <v>701541</v>
      </c>
      <c r="J548">
        <v>7889</v>
      </c>
      <c r="K548">
        <v>38</v>
      </c>
      <c r="L548">
        <v>45.02</v>
      </c>
      <c r="M548" t="s">
        <v>925</v>
      </c>
      <c r="N548" t="s">
        <v>926</v>
      </c>
      <c r="O548">
        <v>25.51</v>
      </c>
      <c r="S548">
        <v>20547</v>
      </c>
    </row>
    <row r="549" spans="1:19" x14ac:dyDescent="0.2">
      <c r="A549" t="s">
        <v>27</v>
      </c>
      <c r="B549" t="s">
        <v>8</v>
      </c>
      <c r="C549" t="s">
        <v>927</v>
      </c>
      <c r="D549">
        <v>2</v>
      </c>
      <c r="E549">
        <v>3</v>
      </c>
      <c r="F549">
        <v>1780448400000</v>
      </c>
      <c r="G549">
        <v>1780448985684</v>
      </c>
      <c r="H549">
        <v>585684</v>
      </c>
      <c r="I549">
        <v>585684</v>
      </c>
      <c r="J549">
        <v>5904</v>
      </c>
      <c r="K549">
        <v>26</v>
      </c>
      <c r="L549">
        <v>44.66</v>
      </c>
      <c r="M549" t="s">
        <v>925</v>
      </c>
      <c r="N549" t="s">
        <v>926</v>
      </c>
      <c r="O549">
        <v>33.770000000000003</v>
      </c>
      <c r="S549">
        <v>20548</v>
      </c>
    </row>
    <row r="550" spans="1:19" x14ac:dyDescent="0.2">
      <c r="A550" t="s">
        <v>27</v>
      </c>
      <c r="B550" t="s">
        <v>8</v>
      </c>
      <c r="C550" t="s">
        <v>927</v>
      </c>
      <c r="D550">
        <v>2</v>
      </c>
      <c r="E550">
        <v>4</v>
      </c>
      <c r="F550">
        <v>1780531200000</v>
      </c>
      <c r="G550">
        <v>1780531582575</v>
      </c>
      <c r="H550">
        <v>382575</v>
      </c>
      <c r="I550">
        <v>382575</v>
      </c>
      <c r="J550">
        <v>8262</v>
      </c>
      <c r="K550">
        <v>18</v>
      </c>
      <c r="L550">
        <v>33.270000000000003</v>
      </c>
      <c r="M550" t="s">
        <v>930</v>
      </c>
      <c r="N550" t="s">
        <v>929</v>
      </c>
      <c r="S550">
        <v>20549</v>
      </c>
    </row>
    <row r="551" spans="1:19" x14ac:dyDescent="0.2">
      <c r="A551" t="s">
        <v>27</v>
      </c>
      <c r="B551" t="s">
        <v>8</v>
      </c>
      <c r="C551" t="s">
        <v>927</v>
      </c>
      <c r="D551">
        <v>2</v>
      </c>
      <c r="E551">
        <v>4</v>
      </c>
      <c r="F551">
        <v>1780532100000</v>
      </c>
      <c r="G551">
        <v>1780532470475</v>
      </c>
      <c r="H551">
        <v>370475</v>
      </c>
      <c r="I551">
        <v>370475</v>
      </c>
      <c r="J551">
        <v>5497</v>
      </c>
      <c r="K551">
        <v>18</v>
      </c>
      <c r="L551">
        <v>38.619999999999997</v>
      </c>
      <c r="M551" t="s">
        <v>925</v>
      </c>
      <c r="N551" t="s">
        <v>926</v>
      </c>
      <c r="O551">
        <v>26.25</v>
      </c>
      <c r="S551">
        <v>20550</v>
      </c>
    </row>
    <row r="552" spans="1:19" x14ac:dyDescent="0.2">
      <c r="A552" t="s">
        <v>27</v>
      </c>
      <c r="B552" t="s">
        <v>8</v>
      </c>
      <c r="C552" t="s">
        <v>927</v>
      </c>
      <c r="D552">
        <v>2</v>
      </c>
      <c r="E552">
        <v>4</v>
      </c>
      <c r="F552">
        <v>1780533000000</v>
      </c>
      <c r="G552">
        <v>1780533437875</v>
      </c>
      <c r="H552">
        <v>437875</v>
      </c>
      <c r="I552">
        <v>437875</v>
      </c>
      <c r="J552">
        <v>5583</v>
      </c>
      <c r="K552">
        <v>24</v>
      </c>
      <c r="L552">
        <v>37.01</v>
      </c>
      <c r="M552" t="s">
        <v>925</v>
      </c>
      <c r="N552" t="s">
        <v>926</v>
      </c>
      <c r="O552">
        <v>20.57</v>
      </c>
      <c r="S552">
        <v>20551</v>
      </c>
    </row>
    <row r="553" spans="1:19" x14ac:dyDescent="0.2">
      <c r="A553" t="s">
        <v>27</v>
      </c>
      <c r="B553" t="s">
        <v>8</v>
      </c>
      <c r="C553" t="s">
        <v>928</v>
      </c>
      <c r="D553">
        <v>2</v>
      </c>
      <c r="E553">
        <v>4</v>
      </c>
      <c r="F553">
        <v>1780533900000</v>
      </c>
      <c r="G553">
        <v>1780534460592</v>
      </c>
      <c r="H553">
        <v>560592</v>
      </c>
      <c r="I553">
        <v>560592</v>
      </c>
      <c r="J553">
        <v>5721</v>
      </c>
      <c r="K553">
        <v>25</v>
      </c>
      <c r="L553">
        <v>42.17</v>
      </c>
      <c r="M553" t="s">
        <v>925</v>
      </c>
      <c r="N553" t="s">
        <v>926</v>
      </c>
      <c r="O553">
        <v>29.11</v>
      </c>
      <c r="S553">
        <v>20552</v>
      </c>
    </row>
    <row r="554" spans="1:19" x14ac:dyDescent="0.2">
      <c r="A554" t="s">
        <v>27</v>
      </c>
      <c r="B554" t="s">
        <v>8</v>
      </c>
      <c r="C554" t="s">
        <v>927</v>
      </c>
      <c r="D554">
        <v>2</v>
      </c>
      <c r="E554">
        <v>5</v>
      </c>
      <c r="F554">
        <v>1780617600000</v>
      </c>
      <c r="G554">
        <v>1780618270201</v>
      </c>
      <c r="H554">
        <v>670201</v>
      </c>
      <c r="I554">
        <v>670201</v>
      </c>
      <c r="J554">
        <v>5863</v>
      </c>
      <c r="K554">
        <v>32</v>
      </c>
      <c r="L554">
        <v>43.62</v>
      </c>
      <c r="M554" t="s">
        <v>925</v>
      </c>
      <c r="N554" t="s">
        <v>926</v>
      </c>
      <c r="O554">
        <v>29.34</v>
      </c>
      <c r="S554">
        <v>20553</v>
      </c>
    </row>
    <row r="555" spans="1:19" x14ac:dyDescent="0.2">
      <c r="A555" t="s">
        <v>27</v>
      </c>
      <c r="B555" t="s">
        <v>8</v>
      </c>
      <c r="C555" t="s">
        <v>927</v>
      </c>
      <c r="D555">
        <v>2</v>
      </c>
      <c r="E555">
        <v>5</v>
      </c>
      <c r="F555">
        <v>1780618500000</v>
      </c>
      <c r="G555">
        <v>1780619000312</v>
      </c>
      <c r="H555">
        <v>500312</v>
      </c>
      <c r="I555">
        <v>500312</v>
      </c>
      <c r="J555">
        <v>6941</v>
      </c>
      <c r="K555">
        <v>29</v>
      </c>
      <c r="L555">
        <v>38.94</v>
      </c>
      <c r="M555" t="s">
        <v>925</v>
      </c>
      <c r="N555" t="s">
        <v>926</v>
      </c>
      <c r="O555">
        <v>19.87</v>
      </c>
      <c r="S555">
        <v>20554</v>
      </c>
    </row>
    <row r="556" spans="1:19" x14ac:dyDescent="0.2">
      <c r="A556" t="s">
        <v>27</v>
      </c>
      <c r="B556" t="s">
        <v>8</v>
      </c>
      <c r="C556" t="s">
        <v>927</v>
      </c>
      <c r="D556">
        <v>2</v>
      </c>
      <c r="E556">
        <v>5</v>
      </c>
      <c r="F556">
        <v>1780619400000</v>
      </c>
      <c r="G556">
        <v>1780620234656</v>
      </c>
      <c r="H556">
        <v>834656</v>
      </c>
      <c r="I556">
        <v>754656</v>
      </c>
      <c r="J556">
        <v>7084</v>
      </c>
      <c r="K556">
        <v>39</v>
      </c>
      <c r="L556">
        <v>48.48</v>
      </c>
      <c r="M556" t="s">
        <v>925</v>
      </c>
      <c r="N556" t="s">
        <v>926</v>
      </c>
      <c r="O556">
        <v>33.24</v>
      </c>
      <c r="S556">
        <v>20555</v>
      </c>
    </row>
    <row r="557" spans="1:19" x14ac:dyDescent="0.2">
      <c r="A557" t="s">
        <v>27</v>
      </c>
      <c r="B557" t="s">
        <v>8</v>
      </c>
      <c r="C557" t="s">
        <v>927</v>
      </c>
      <c r="D557">
        <v>2</v>
      </c>
      <c r="E557">
        <v>5</v>
      </c>
      <c r="F557">
        <v>1780620300000</v>
      </c>
      <c r="G557">
        <v>1780621000060</v>
      </c>
      <c r="H557">
        <v>700060</v>
      </c>
      <c r="I557">
        <v>700060</v>
      </c>
      <c r="J557">
        <v>6499</v>
      </c>
      <c r="K557">
        <v>32</v>
      </c>
      <c r="L557">
        <v>35.22</v>
      </c>
      <c r="M557" t="s">
        <v>925</v>
      </c>
      <c r="N557" t="s">
        <v>929</v>
      </c>
      <c r="S557">
        <v>20556</v>
      </c>
    </row>
    <row r="558" spans="1:19" x14ac:dyDescent="0.2">
      <c r="A558" t="s">
        <v>27</v>
      </c>
      <c r="B558" t="s">
        <v>8</v>
      </c>
      <c r="C558" t="s">
        <v>927</v>
      </c>
      <c r="D558">
        <v>2</v>
      </c>
      <c r="E558">
        <v>5</v>
      </c>
      <c r="F558">
        <v>1780621200000</v>
      </c>
      <c r="G558">
        <v>1780621864649</v>
      </c>
      <c r="H558">
        <v>664649</v>
      </c>
      <c r="I558">
        <v>614649</v>
      </c>
      <c r="J558">
        <v>8160</v>
      </c>
      <c r="K558">
        <v>30</v>
      </c>
      <c r="L558">
        <v>45.36</v>
      </c>
      <c r="M558" t="s">
        <v>925</v>
      </c>
      <c r="N558" t="s">
        <v>926</v>
      </c>
      <c r="O558">
        <v>27.39</v>
      </c>
      <c r="S558">
        <v>20557</v>
      </c>
    </row>
    <row r="559" spans="1:19" x14ac:dyDescent="0.2">
      <c r="A559" t="s">
        <v>27</v>
      </c>
      <c r="B559" t="s">
        <v>8</v>
      </c>
      <c r="C559" t="s">
        <v>927</v>
      </c>
      <c r="D559">
        <v>2</v>
      </c>
      <c r="E559">
        <v>6</v>
      </c>
      <c r="F559">
        <v>1780704000000</v>
      </c>
      <c r="G559">
        <v>1780704660826</v>
      </c>
      <c r="H559">
        <v>660826</v>
      </c>
      <c r="I559">
        <v>660826</v>
      </c>
      <c r="J559">
        <v>8023</v>
      </c>
      <c r="K559">
        <v>36</v>
      </c>
      <c r="L559">
        <v>41.36</v>
      </c>
      <c r="M559" t="s">
        <v>925</v>
      </c>
      <c r="N559" t="s">
        <v>926</v>
      </c>
      <c r="O559">
        <v>18.54</v>
      </c>
      <c r="S559">
        <v>20558</v>
      </c>
    </row>
    <row r="560" spans="1:19" x14ac:dyDescent="0.2">
      <c r="A560" t="s">
        <v>27</v>
      </c>
      <c r="B560" t="s">
        <v>8</v>
      </c>
      <c r="C560" t="s">
        <v>927</v>
      </c>
      <c r="D560">
        <v>2</v>
      </c>
      <c r="E560">
        <v>6</v>
      </c>
      <c r="F560">
        <v>1780704900000</v>
      </c>
      <c r="G560">
        <v>1780705700969</v>
      </c>
      <c r="H560">
        <v>800969</v>
      </c>
      <c r="I560">
        <v>735969</v>
      </c>
      <c r="J560">
        <v>7419</v>
      </c>
      <c r="K560">
        <v>36</v>
      </c>
      <c r="L560">
        <v>49.13</v>
      </c>
      <c r="M560" t="s">
        <v>925</v>
      </c>
      <c r="N560" t="s">
        <v>926</v>
      </c>
      <c r="O560">
        <v>34.700000000000003</v>
      </c>
      <c r="S560">
        <v>20559</v>
      </c>
    </row>
    <row r="561" spans="1:19" x14ac:dyDescent="0.2">
      <c r="A561" t="s">
        <v>27</v>
      </c>
      <c r="B561" t="s">
        <v>8</v>
      </c>
      <c r="C561" t="s">
        <v>927</v>
      </c>
      <c r="D561">
        <v>2</v>
      </c>
      <c r="E561">
        <v>6</v>
      </c>
      <c r="F561">
        <v>1780705800000</v>
      </c>
      <c r="G561">
        <v>1780706641744</v>
      </c>
      <c r="H561">
        <v>841744</v>
      </c>
      <c r="I561">
        <v>841744</v>
      </c>
      <c r="J561">
        <v>4625</v>
      </c>
      <c r="K561">
        <v>35</v>
      </c>
      <c r="L561">
        <v>34.96</v>
      </c>
      <c r="M561" t="s">
        <v>925</v>
      </c>
      <c r="N561" t="s">
        <v>929</v>
      </c>
      <c r="S561">
        <v>20560</v>
      </c>
    </row>
    <row r="562" spans="1:19" x14ac:dyDescent="0.2">
      <c r="A562" t="s">
        <v>27</v>
      </c>
      <c r="B562" t="s">
        <v>8</v>
      </c>
      <c r="C562" t="s">
        <v>924</v>
      </c>
      <c r="D562">
        <v>2</v>
      </c>
      <c r="E562">
        <v>6</v>
      </c>
      <c r="F562">
        <v>1780706700000</v>
      </c>
      <c r="G562">
        <v>1780707174577</v>
      </c>
      <c r="H562">
        <v>474577</v>
      </c>
      <c r="I562">
        <v>474577</v>
      </c>
      <c r="J562">
        <v>8159</v>
      </c>
      <c r="K562">
        <v>20</v>
      </c>
      <c r="L562">
        <v>39.35</v>
      </c>
      <c r="M562" t="s">
        <v>925</v>
      </c>
      <c r="N562" t="s">
        <v>926</v>
      </c>
      <c r="O562">
        <v>18.190000000000001</v>
      </c>
      <c r="S562">
        <v>20561</v>
      </c>
    </row>
    <row r="563" spans="1:19" x14ac:dyDescent="0.2">
      <c r="A563" t="s">
        <v>27</v>
      </c>
      <c r="B563" t="s">
        <v>8</v>
      </c>
      <c r="C563" t="s">
        <v>927</v>
      </c>
      <c r="D563">
        <v>2</v>
      </c>
      <c r="E563">
        <v>6</v>
      </c>
      <c r="F563">
        <v>1780707600000</v>
      </c>
      <c r="G563">
        <v>1780708614555</v>
      </c>
      <c r="H563">
        <v>1014555</v>
      </c>
      <c r="I563">
        <v>964555</v>
      </c>
      <c r="J563">
        <v>7488</v>
      </c>
      <c r="K563">
        <v>42</v>
      </c>
      <c r="L563">
        <v>51.38</v>
      </c>
      <c r="M563" t="s">
        <v>925</v>
      </c>
      <c r="N563" t="s">
        <v>926</v>
      </c>
      <c r="O563">
        <v>34.380000000000003</v>
      </c>
      <c r="S563">
        <v>20562</v>
      </c>
    </row>
    <row r="564" spans="1:19" x14ac:dyDescent="0.2">
      <c r="A564" t="s">
        <v>27</v>
      </c>
      <c r="B564" t="s">
        <v>8</v>
      </c>
      <c r="C564" t="s">
        <v>927</v>
      </c>
      <c r="D564">
        <v>2</v>
      </c>
      <c r="E564">
        <v>6</v>
      </c>
      <c r="F564">
        <v>1780708500000</v>
      </c>
      <c r="G564">
        <v>1780709301514</v>
      </c>
      <c r="H564">
        <v>801514</v>
      </c>
      <c r="I564">
        <v>801514</v>
      </c>
      <c r="J564">
        <v>4917</v>
      </c>
      <c r="K564">
        <v>31</v>
      </c>
      <c r="L564">
        <v>42.96</v>
      </c>
      <c r="M564" t="s">
        <v>925</v>
      </c>
      <c r="N564" t="s">
        <v>926</v>
      </c>
      <c r="O564">
        <v>27.04</v>
      </c>
      <c r="S564">
        <v>20563</v>
      </c>
    </row>
    <row r="565" spans="1:19" x14ac:dyDescent="0.2">
      <c r="A565" t="s">
        <v>27</v>
      </c>
      <c r="B565" t="s">
        <v>8</v>
      </c>
      <c r="C565" t="s">
        <v>927</v>
      </c>
      <c r="D565">
        <v>2</v>
      </c>
      <c r="E565">
        <v>7</v>
      </c>
      <c r="F565">
        <v>1780790400000</v>
      </c>
      <c r="G565">
        <v>1780790853871</v>
      </c>
      <c r="H565">
        <v>453871</v>
      </c>
      <c r="I565">
        <v>453871</v>
      </c>
      <c r="J565">
        <v>6382</v>
      </c>
      <c r="K565">
        <v>28</v>
      </c>
      <c r="L565">
        <v>38.32</v>
      </c>
      <c r="M565" t="s">
        <v>925</v>
      </c>
      <c r="N565" t="s">
        <v>926</v>
      </c>
      <c r="O565">
        <v>21.08</v>
      </c>
      <c r="S565">
        <v>20564</v>
      </c>
    </row>
    <row r="566" spans="1:19" x14ac:dyDescent="0.2">
      <c r="A566" t="s">
        <v>27</v>
      </c>
      <c r="B566" t="s">
        <v>8</v>
      </c>
      <c r="C566" t="s">
        <v>927</v>
      </c>
      <c r="D566">
        <v>2</v>
      </c>
      <c r="E566">
        <v>7</v>
      </c>
      <c r="F566">
        <v>1780791300000</v>
      </c>
      <c r="G566">
        <v>1780792210562</v>
      </c>
      <c r="H566">
        <v>910562</v>
      </c>
      <c r="I566">
        <v>910562</v>
      </c>
      <c r="J566">
        <v>5421</v>
      </c>
      <c r="K566">
        <v>38</v>
      </c>
      <c r="L566">
        <v>42.86</v>
      </c>
      <c r="M566" t="s">
        <v>925</v>
      </c>
      <c r="N566" t="s">
        <v>926</v>
      </c>
      <c r="O566">
        <v>22.7</v>
      </c>
      <c r="S566">
        <v>20565</v>
      </c>
    </row>
    <row r="567" spans="1:19" x14ac:dyDescent="0.2">
      <c r="A567" t="s">
        <v>27</v>
      </c>
      <c r="B567" t="s">
        <v>8</v>
      </c>
      <c r="C567" t="s">
        <v>927</v>
      </c>
      <c r="D567">
        <v>2</v>
      </c>
      <c r="E567">
        <v>7</v>
      </c>
      <c r="F567">
        <v>1780792200000</v>
      </c>
      <c r="G567">
        <v>1780793017828</v>
      </c>
      <c r="H567">
        <v>817828</v>
      </c>
      <c r="I567">
        <v>737828</v>
      </c>
      <c r="J567">
        <v>6714</v>
      </c>
      <c r="K567">
        <v>33</v>
      </c>
      <c r="L567">
        <v>45.32</v>
      </c>
      <c r="M567" t="s">
        <v>925</v>
      </c>
      <c r="N567" t="s">
        <v>926</v>
      </c>
      <c r="O567">
        <v>27.31</v>
      </c>
      <c r="S567">
        <v>20566</v>
      </c>
    </row>
    <row r="568" spans="1:19" x14ac:dyDescent="0.2">
      <c r="A568" t="s">
        <v>27</v>
      </c>
      <c r="B568" t="s">
        <v>8</v>
      </c>
      <c r="C568" t="s">
        <v>928</v>
      </c>
      <c r="D568">
        <v>2</v>
      </c>
      <c r="E568">
        <v>7</v>
      </c>
      <c r="F568">
        <v>1780793100000</v>
      </c>
      <c r="G568">
        <v>1780794019802</v>
      </c>
      <c r="H568">
        <v>919802</v>
      </c>
      <c r="I568">
        <v>919802</v>
      </c>
      <c r="J568">
        <v>5780</v>
      </c>
      <c r="K568">
        <v>35</v>
      </c>
      <c r="L568">
        <v>43</v>
      </c>
      <c r="M568" t="s">
        <v>925</v>
      </c>
      <c r="N568" t="s">
        <v>926</v>
      </c>
      <c r="O568">
        <v>21.83</v>
      </c>
      <c r="S568">
        <v>20567</v>
      </c>
    </row>
    <row r="569" spans="1:19" x14ac:dyDescent="0.2">
      <c r="A569" t="s">
        <v>27</v>
      </c>
      <c r="B569" t="s">
        <v>8</v>
      </c>
      <c r="C569" t="s">
        <v>927</v>
      </c>
      <c r="D569">
        <v>2</v>
      </c>
      <c r="E569">
        <v>7</v>
      </c>
      <c r="F569">
        <v>1780794000000</v>
      </c>
      <c r="G569">
        <v>1780794794240</v>
      </c>
      <c r="H569">
        <v>794240</v>
      </c>
      <c r="I569">
        <v>794240</v>
      </c>
      <c r="J569">
        <v>7325</v>
      </c>
      <c r="K569">
        <v>37</v>
      </c>
      <c r="L569">
        <v>37.22</v>
      </c>
      <c r="M569" t="s">
        <v>925</v>
      </c>
      <c r="N569" t="s">
        <v>929</v>
      </c>
      <c r="S569">
        <v>20568</v>
      </c>
    </row>
    <row r="570" spans="1:19" x14ac:dyDescent="0.2">
      <c r="A570" t="s">
        <v>27</v>
      </c>
      <c r="B570" t="s">
        <v>8</v>
      </c>
      <c r="C570" t="s">
        <v>927</v>
      </c>
      <c r="D570">
        <v>2</v>
      </c>
      <c r="E570">
        <v>7</v>
      </c>
      <c r="F570">
        <v>1780794900000</v>
      </c>
      <c r="G570">
        <v>1780795433322</v>
      </c>
      <c r="H570">
        <v>533322</v>
      </c>
      <c r="I570">
        <v>533322</v>
      </c>
      <c r="J570">
        <v>5454</v>
      </c>
      <c r="K570">
        <v>22</v>
      </c>
      <c r="L570">
        <v>39.46</v>
      </c>
      <c r="M570" t="s">
        <v>925</v>
      </c>
      <c r="N570" t="s">
        <v>926</v>
      </c>
      <c r="O570">
        <v>24.22</v>
      </c>
      <c r="S570">
        <v>20569</v>
      </c>
    </row>
    <row r="571" spans="1:19" x14ac:dyDescent="0.2">
      <c r="A571" t="s">
        <v>27</v>
      </c>
      <c r="B571" t="s">
        <v>8</v>
      </c>
      <c r="C571" t="s">
        <v>927</v>
      </c>
      <c r="D571">
        <v>2</v>
      </c>
      <c r="E571">
        <v>7</v>
      </c>
      <c r="F571">
        <v>1780795800000</v>
      </c>
      <c r="G571">
        <v>1780796506765</v>
      </c>
      <c r="H571">
        <v>706765</v>
      </c>
      <c r="I571">
        <v>706765</v>
      </c>
      <c r="J571">
        <v>5795</v>
      </c>
      <c r="K571">
        <v>33</v>
      </c>
      <c r="L571">
        <v>40.56</v>
      </c>
      <c r="M571" t="s">
        <v>925</v>
      </c>
      <c r="N571" t="s">
        <v>926</v>
      </c>
      <c r="O571">
        <v>21.49</v>
      </c>
      <c r="S571">
        <v>20570</v>
      </c>
    </row>
    <row r="572" spans="1:19" x14ac:dyDescent="0.2">
      <c r="A572" t="s">
        <v>28</v>
      </c>
      <c r="B572" t="s">
        <v>13</v>
      </c>
      <c r="C572" t="s">
        <v>924</v>
      </c>
      <c r="D572">
        <v>1</v>
      </c>
      <c r="E572">
        <v>1</v>
      </c>
      <c r="F572">
        <v>1779667200000</v>
      </c>
      <c r="G572">
        <v>1779667935313</v>
      </c>
      <c r="H572">
        <v>735313</v>
      </c>
      <c r="I572">
        <v>735313</v>
      </c>
      <c r="J572">
        <v>7933</v>
      </c>
      <c r="K572">
        <v>38</v>
      </c>
      <c r="L572">
        <v>44.21</v>
      </c>
      <c r="M572" t="s">
        <v>925</v>
      </c>
      <c r="N572" t="s">
        <v>926</v>
      </c>
      <c r="O572">
        <v>23.53</v>
      </c>
      <c r="S572">
        <v>20571</v>
      </c>
    </row>
    <row r="573" spans="1:19" x14ac:dyDescent="0.2">
      <c r="A573" t="s">
        <v>28</v>
      </c>
      <c r="B573" t="s">
        <v>13</v>
      </c>
      <c r="C573" t="s">
        <v>924</v>
      </c>
      <c r="D573">
        <v>1</v>
      </c>
      <c r="E573">
        <v>1</v>
      </c>
      <c r="F573">
        <v>1779668100000</v>
      </c>
      <c r="G573">
        <v>1779668877548</v>
      </c>
      <c r="H573">
        <v>777548</v>
      </c>
      <c r="I573">
        <v>777548</v>
      </c>
      <c r="J573">
        <v>8046</v>
      </c>
      <c r="K573">
        <v>31</v>
      </c>
      <c r="L573">
        <v>46.15</v>
      </c>
      <c r="M573" t="s">
        <v>925</v>
      </c>
      <c r="N573" t="s">
        <v>926</v>
      </c>
      <c r="O573">
        <v>26.69</v>
      </c>
      <c r="S573">
        <v>20572</v>
      </c>
    </row>
    <row r="574" spans="1:19" x14ac:dyDescent="0.2">
      <c r="A574" t="s">
        <v>28</v>
      </c>
      <c r="B574" t="s">
        <v>13</v>
      </c>
      <c r="C574" t="s">
        <v>924</v>
      </c>
      <c r="D574">
        <v>1</v>
      </c>
      <c r="E574">
        <v>1</v>
      </c>
      <c r="F574">
        <v>1779669000000</v>
      </c>
      <c r="G574">
        <v>1779669728026</v>
      </c>
      <c r="H574">
        <v>728026</v>
      </c>
      <c r="I574">
        <v>728026</v>
      </c>
      <c r="J574">
        <v>6494</v>
      </c>
      <c r="K574">
        <v>37</v>
      </c>
      <c r="L574">
        <v>35.56</v>
      </c>
      <c r="M574" t="s">
        <v>925</v>
      </c>
      <c r="N574" t="s">
        <v>929</v>
      </c>
      <c r="S574">
        <v>20573</v>
      </c>
    </row>
    <row r="575" spans="1:19" x14ac:dyDescent="0.2">
      <c r="A575" t="s">
        <v>28</v>
      </c>
      <c r="B575" t="s">
        <v>13</v>
      </c>
      <c r="C575" t="s">
        <v>924</v>
      </c>
      <c r="D575">
        <v>1</v>
      </c>
      <c r="E575">
        <v>2</v>
      </c>
      <c r="F575">
        <v>1779753600000</v>
      </c>
      <c r="G575">
        <v>1779754576824</v>
      </c>
      <c r="H575">
        <v>976824</v>
      </c>
      <c r="I575">
        <v>976824</v>
      </c>
      <c r="J575">
        <v>8464</v>
      </c>
      <c r="K575">
        <v>36</v>
      </c>
      <c r="L575">
        <v>40.61</v>
      </c>
      <c r="M575" t="s">
        <v>925</v>
      </c>
      <c r="N575" t="s">
        <v>929</v>
      </c>
      <c r="S575">
        <v>20574</v>
      </c>
    </row>
    <row r="576" spans="1:19" x14ac:dyDescent="0.2">
      <c r="A576" t="s">
        <v>28</v>
      </c>
      <c r="B576" t="s">
        <v>13</v>
      </c>
      <c r="C576" t="s">
        <v>924</v>
      </c>
      <c r="D576">
        <v>1</v>
      </c>
      <c r="E576">
        <v>2</v>
      </c>
      <c r="F576">
        <v>1779754500000</v>
      </c>
      <c r="G576">
        <v>1779755420645</v>
      </c>
      <c r="H576">
        <v>920645</v>
      </c>
      <c r="I576">
        <v>920645</v>
      </c>
      <c r="J576">
        <v>7800</v>
      </c>
      <c r="K576">
        <v>45</v>
      </c>
      <c r="L576">
        <v>52.61</v>
      </c>
      <c r="M576" t="s">
        <v>925</v>
      </c>
      <c r="N576" t="s">
        <v>926</v>
      </c>
      <c r="O576">
        <v>38.75</v>
      </c>
      <c r="S576">
        <v>20575</v>
      </c>
    </row>
    <row r="577" spans="1:19" x14ac:dyDescent="0.2">
      <c r="A577" t="s">
        <v>28</v>
      </c>
      <c r="B577" t="s">
        <v>13</v>
      </c>
      <c r="C577" t="s">
        <v>924</v>
      </c>
      <c r="D577">
        <v>1</v>
      </c>
      <c r="E577">
        <v>3</v>
      </c>
      <c r="F577">
        <v>1779840000000</v>
      </c>
      <c r="G577">
        <v>1779840988202</v>
      </c>
      <c r="H577">
        <v>988202</v>
      </c>
      <c r="I577">
        <v>988202</v>
      </c>
      <c r="J577">
        <v>7451</v>
      </c>
      <c r="K577">
        <v>39</v>
      </c>
      <c r="L577">
        <v>53.14</v>
      </c>
      <c r="M577" t="s">
        <v>925</v>
      </c>
      <c r="N577" t="s">
        <v>926</v>
      </c>
      <c r="O577">
        <v>39.22</v>
      </c>
      <c r="S577">
        <v>20576</v>
      </c>
    </row>
    <row r="578" spans="1:19" x14ac:dyDescent="0.2">
      <c r="A578" t="s">
        <v>28</v>
      </c>
      <c r="B578" t="s">
        <v>13</v>
      </c>
      <c r="C578" t="s">
        <v>924</v>
      </c>
      <c r="D578">
        <v>1</v>
      </c>
      <c r="E578">
        <v>3</v>
      </c>
      <c r="F578">
        <v>1779840900000</v>
      </c>
      <c r="G578">
        <v>1779841759514</v>
      </c>
      <c r="H578">
        <v>859514</v>
      </c>
      <c r="I578">
        <v>859514</v>
      </c>
      <c r="J578">
        <v>6270</v>
      </c>
      <c r="K578">
        <v>32</v>
      </c>
      <c r="L578">
        <v>48.88</v>
      </c>
      <c r="M578" t="s">
        <v>925</v>
      </c>
      <c r="N578" t="s">
        <v>926</v>
      </c>
      <c r="O578">
        <v>35.71</v>
      </c>
      <c r="S578">
        <v>20577</v>
      </c>
    </row>
    <row r="579" spans="1:19" x14ac:dyDescent="0.2">
      <c r="A579" t="s">
        <v>28</v>
      </c>
      <c r="B579" t="s">
        <v>13</v>
      </c>
      <c r="C579" t="s">
        <v>924</v>
      </c>
      <c r="D579">
        <v>1</v>
      </c>
      <c r="E579">
        <v>3</v>
      </c>
      <c r="F579">
        <v>1779841800000</v>
      </c>
      <c r="G579">
        <v>1779842639427</v>
      </c>
      <c r="H579">
        <v>839427</v>
      </c>
      <c r="I579">
        <v>839427</v>
      </c>
      <c r="J579">
        <v>7626</v>
      </c>
      <c r="K579">
        <v>35</v>
      </c>
      <c r="L579">
        <v>50.23</v>
      </c>
      <c r="M579" t="s">
        <v>925</v>
      </c>
      <c r="N579" t="s">
        <v>926</v>
      </c>
      <c r="O579">
        <v>35.729999999999997</v>
      </c>
      <c r="S579">
        <v>20578</v>
      </c>
    </row>
    <row r="580" spans="1:19" x14ac:dyDescent="0.2">
      <c r="A580" t="s">
        <v>28</v>
      </c>
      <c r="B580" t="s">
        <v>13</v>
      </c>
      <c r="C580" t="s">
        <v>924</v>
      </c>
      <c r="D580">
        <v>1</v>
      </c>
      <c r="E580">
        <v>4</v>
      </c>
      <c r="F580">
        <v>1779926400000</v>
      </c>
      <c r="G580">
        <v>1779927338801</v>
      </c>
      <c r="H580">
        <v>938801</v>
      </c>
      <c r="I580">
        <v>938801</v>
      </c>
      <c r="J580">
        <v>8736</v>
      </c>
      <c r="K580">
        <v>35</v>
      </c>
      <c r="L580">
        <v>50.3</v>
      </c>
      <c r="M580" t="s">
        <v>925</v>
      </c>
      <c r="N580" t="s">
        <v>926</v>
      </c>
      <c r="O580">
        <v>30.43</v>
      </c>
      <c r="S580">
        <v>20579</v>
      </c>
    </row>
    <row r="581" spans="1:19" x14ac:dyDescent="0.2">
      <c r="A581" t="s">
        <v>28</v>
      </c>
      <c r="B581" t="s">
        <v>13</v>
      </c>
      <c r="C581" t="s">
        <v>924</v>
      </c>
      <c r="D581">
        <v>1</v>
      </c>
      <c r="E581">
        <v>4</v>
      </c>
      <c r="F581">
        <v>1779927300000</v>
      </c>
      <c r="G581">
        <v>1779927928417</v>
      </c>
      <c r="H581">
        <v>628417</v>
      </c>
      <c r="I581">
        <v>628417</v>
      </c>
      <c r="J581">
        <v>5400</v>
      </c>
      <c r="K581">
        <v>34</v>
      </c>
      <c r="L581">
        <v>45.16</v>
      </c>
      <c r="M581" t="s">
        <v>925</v>
      </c>
      <c r="N581" t="s">
        <v>926</v>
      </c>
      <c r="O581">
        <v>35.22</v>
      </c>
      <c r="S581">
        <v>20580</v>
      </c>
    </row>
    <row r="582" spans="1:19" x14ac:dyDescent="0.2">
      <c r="A582" t="s">
        <v>28</v>
      </c>
      <c r="B582" t="s">
        <v>13</v>
      </c>
      <c r="C582" t="s">
        <v>924</v>
      </c>
      <c r="D582">
        <v>1</v>
      </c>
      <c r="E582">
        <v>5</v>
      </c>
      <c r="F582">
        <v>1780012800000</v>
      </c>
      <c r="G582">
        <v>1780013760366</v>
      </c>
      <c r="H582">
        <v>960366</v>
      </c>
      <c r="I582">
        <v>960366</v>
      </c>
      <c r="J582">
        <v>8868</v>
      </c>
      <c r="K582">
        <v>45</v>
      </c>
      <c r="L582">
        <v>47.68</v>
      </c>
      <c r="M582" t="s">
        <v>925</v>
      </c>
      <c r="N582" t="s">
        <v>926</v>
      </c>
      <c r="O582">
        <v>23.44</v>
      </c>
      <c r="S582">
        <v>20581</v>
      </c>
    </row>
    <row r="583" spans="1:19" x14ac:dyDescent="0.2">
      <c r="A583" t="s">
        <v>28</v>
      </c>
      <c r="B583" t="s">
        <v>13</v>
      </c>
      <c r="C583" t="s">
        <v>924</v>
      </c>
      <c r="D583">
        <v>1</v>
      </c>
      <c r="E583">
        <v>5</v>
      </c>
      <c r="F583">
        <v>1780013700000</v>
      </c>
      <c r="G583">
        <v>1780014316544</v>
      </c>
      <c r="H583">
        <v>616544</v>
      </c>
      <c r="I583">
        <v>616544</v>
      </c>
      <c r="J583">
        <v>8988</v>
      </c>
      <c r="K583">
        <v>24</v>
      </c>
      <c r="L583">
        <v>47.41</v>
      </c>
      <c r="M583" t="s">
        <v>925</v>
      </c>
      <c r="N583" t="s">
        <v>926</v>
      </c>
      <c r="O583">
        <v>31.14</v>
      </c>
      <c r="S583">
        <v>20582</v>
      </c>
    </row>
    <row r="584" spans="1:19" x14ac:dyDescent="0.2">
      <c r="A584" t="s">
        <v>28</v>
      </c>
      <c r="B584" t="s">
        <v>13</v>
      </c>
      <c r="C584" t="s">
        <v>924</v>
      </c>
      <c r="D584">
        <v>1</v>
      </c>
      <c r="E584">
        <v>5</v>
      </c>
      <c r="F584">
        <v>1780014600000</v>
      </c>
      <c r="G584">
        <v>1780015567219</v>
      </c>
      <c r="H584">
        <v>967219</v>
      </c>
      <c r="I584">
        <v>967219</v>
      </c>
      <c r="J584">
        <v>6854</v>
      </c>
      <c r="K584">
        <v>47</v>
      </c>
      <c r="L584">
        <v>48.72</v>
      </c>
      <c r="M584" t="s">
        <v>925</v>
      </c>
      <c r="N584" t="s">
        <v>926</v>
      </c>
      <c r="O584">
        <v>31.06</v>
      </c>
      <c r="S584">
        <v>20583</v>
      </c>
    </row>
    <row r="585" spans="1:19" x14ac:dyDescent="0.2">
      <c r="A585" t="s">
        <v>28</v>
      </c>
      <c r="B585" t="s">
        <v>13</v>
      </c>
      <c r="C585" t="s">
        <v>924</v>
      </c>
      <c r="D585">
        <v>1</v>
      </c>
      <c r="E585">
        <v>6</v>
      </c>
      <c r="F585">
        <v>1780099200000</v>
      </c>
      <c r="G585">
        <v>1780100103523</v>
      </c>
      <c r="H585">
        <v>903523</v>
      </c>
      <c r="I585">
        <v>903523</v>
      </c>
      <c r="J585">
        <v>6894</v>
      </c>
      <c r="K585">
        <v>41</v>
      </c>
      <c r="L585">
        <v>47.69</v>
      </c>
      <c r="M585" t="s">
        <v>925</v>
      </c>
      <c r="N585" t="s">
        <v>926</v>
      </c>
      <c r="O585">
        <v>30.17</v>
      </c>
      <c r="S585">
        <v>20584</v>
      </c>
    </row>
    <row r="586" spans="1:19" x14ac:dyDescent="0.2">
      <c r="A586" t="s">
        <v>28</v>
      </c>
      <c r="B586" t="s">
        <v>13</v>
      </c>
      <c r="C586" t="s">
        <v>924</v>
      </c>
      <c r="D586">
        <v>1</v>
      </c>
      <c r="E586">
        <v>6</v>
      </c>
      <c r="F586">
        <v>1780100100000</v>
      </c>
      <c r="G586">
        <v>1780101139086</v>
      </c>
      <c r="H586">
        <v>1039086</v>
      </c>
      <c r="I586">
        <v>1039086</v>
      </c>
      <c r="J586">
        <v>7360</v>
      </c>
      <c r="K586">
        <v>49</v>
      </c>
      <c r="L586">
        <v>40.200000000000003</v>
      </c>
      <c r="M586" t="s">
        <v>925</v>
      </c>
      <c r="N586" t="s">
        <v>929</v>
      </c>
      <c r="S586">
        <v>20585</v>
      </c>
    </row>
    <row r="587" spans="1:19" x14ac:dyDescent="0.2">
      <c r="A587" t="s">
        <v>28</v>
      </c>
      <c r="B587" t="s">
        <v>13</v>
      </c>
      <c r="C587" t="s">
        <v>924</v>
      </c>
      <c r="D587">
        <v>1</v>
      </c>
      <c r="E587">
        <v>6</v>
      </c>
      <c r="F587">
        <v>1780101000000</v>
      </c>
      <c r="G587">
        <v>1780102031342</v>
      </c>
      <c r="H587">
        <v>1031342</v>
      </c>
      <c r="I587">
        <v>1031342</v>
      </c>
      <c r="J587">
        <v>5270</v>
      </c>
      <c r="K587">
        <v>46</v>
      </c>
      <c r="L587">
        <v>49.43</v>
      </c>
      <c r="M587" t="s">
        <v>925</v>
      </c>
      <c r="N587" t="s">
        <v>926</v>
      </c>
      <c r="O587">
        <v>35.340000000000003</v>
      </c>
      <c r="S587">
        <v>20586</v>
      </c>
    </row>
    <row r="588" spans="1:19" x14ac:dyDescent="0.2">
      <c r="A588" t="s">
        <v>28</v>
      </c>
      <c r="B588" t="s">
        <v>13</v>
      </c>
      <c r="C588" t="s">
        <v>928</v>
      </c>
      <c r="D588">
        <v>1</v>
      </c>
      <c r="E588">
        <v>6</v>
      </c>
      <c r="F588">
        <v>1780101900000</v>
      </c>
      <c r="G588">
        <v>1780102616290</v>
      </c>
      <c r="H588">
        <v>716290</v>
      </c>
      <c r="I588">
        <v>716290</v>
      </c>
      <c r="J588">
        <v>7381</v>
      </c>
      <c r="K588">
        <v>31</v>
      </c>
      <c r="L588">
        <v>42.9</v>
      </c>
      <c r="M588" t="s">
        <v>925</v>
      </c>
      <c r="N588" t="s">
        <v>926</v>
      </c>
      <c r="O588">
        <v>22.44</v>
      </c>
      <c r="S588">
        <v>20587</v>
      </c>
    </row>
    <row r="589" spans="1:19" x14ac:dyDescent="0.2">
      <c r="A589" t="s">
        <v>28</v>
      </c>
      <c r="B589" t="s">
        <v>13</v>
      </c>
      <c r="C589" t="s">
        <v>924</v>
      </c>
      <c r="D589">
        <v>1</v>
      </c>
      <c r="E589">
        <v>7</v>
      </c>
      <c r="F589">
        <v>1780185600000</v>
      </c>
      <c r="G589">
        <v>1780186394019</v>
      </c>
      <c r="H589">
        <v>794019</v>
      </c>
      <c r="I589">
        <v>794019</v>
      </c>
      <c r="J589">
        <v>7824</v>
      </c>
      <c r="K589">
        <v>35</v>
      </c>
      <c r="L589">
        <v>45.51</v>
      </c>
      <c r="M589" t="s">
        <v>925</v>
      </c>
      <c r="N589" t="s">
        <v>926</v>
      </c>
      <c r="O589">
        <v>25.38</v>
      </c>
      <c r="S589">
        <v>20588</v>
      </c>
    </row>
    <row r="590" spans="1:19" x14ac:dyDescent="0.2">
      <c r="A590" t="s">
        <v>28</v>
      </c>
      <c r="B590" t="s">
        <v>13</v>
      </c>
      <c r="C590" t="s">
        <v>924</v>
      </c>
      <c r="D590">
        <v>1</v>
      </c>
      <c r="E590">
        <v>7</v>
      </c>
      <c r="F590">
        <v>1780186500000</v>
      </c>
      <c r="G590">
        <v>1780187159297</v>
      </c>
      <c r="H590">
        <v>659297</v>
      </c>
      <c r="I590">
        <v>659297</v>
      </c>
      <c r="J590">
        <v>5588</v>
      </c>
      <c r="K590">
        <v>35</v>
      </c>
      <c r="L590">
        <v>45.65</v>
      </c>
      <c r="M590" t="s">
        <v>925</v>
      </c>
      <c r="N590" t="s">
        <v>926</v>
      </c>
      <c r="O590">
        <v>35.07</v>
      </c>
      <c r="S590">
        <v>20589</v>
      </c>
    </row>
    <row r="591" spans="1:19" x14ac:dyDescent="0.2">
      <c r="A591" t="s">
        <v>28</v>
      </c>
      <c r="B591" t="s">
        <v>13</v>
      </c>
      <c r="C591" t="s">
        <v>924</v>
      </c>
      <c r="D591">
        <v>1</v>
      </c>
      <c r="E591">
        <v>7</v>
      </c>
      <c r="F591">
        <v>1780187400000</v>
      </c>
      <c r="G591">
        <v>1780188297210</v>
      </c>
      <c r="H591">
        <v>897210</v>
      </c>
      <c r="I591">
        <v>897210</v>
      </c>
      <c r="J591">
        <v>8457</v>
      </c>
      <c r="K591">
        <v>34</v>
      </c>
      <c r="L591">
        <v>46.87</v>
      </c>
      <c r="M591" t="s">
        <v>925</v>
      </c>
      <c r="N591" t="s">
        <v>926</v>
      </c>
      <c r="O591">
        <v>24.23</v>
      </c>
      <c r="S591">
        <v>20590</v>
      </c>
    </row>
    <row r="592" spans="1:19" x14ac:dyDescent="0.2">
      <c r="A592" t="s">
        <v>28</v>
      </c>
      <c r="B592" t="s">
        <v>13</v>
      </c>
      <c r="C592" t="s">
        <v>927</v>
      </c>
      <c r="D592">
        <v>1</v>
      </c>
      <c r="E592">
        <v>7</v>
      </c>
      <c r="F592">
        <v>1780188300000</v>
      </c>
      <c r="G592">
        <v>1780189088776</v>
      </c>
      <c r="H592">
        <v>788776</v>
      </c>
      <c r="I592">
        <v>788776</v>
      </c>
      <c r="J592">
        <v>7349</v>
      </c>
      <c r="K592">
        <v>39</v>
      </c>
      <c r="L592">
        <v>49.86</v>
      </c>
      <c r="M592" t="s">
        <v>925</v>
      </c>
      <c r="N592" t="s">
        <v>926</v>
      </c>
      <c r="O592">
        <v>36.9</v>
      </c>
      <c r="S592">
        <v>20591</v>
      </c>
    </row>
    <row r="593" spans="1:19" x14ac:dyDescent="0.2">
      <c r="A593" t="s">
        <v>28</v>
      </c>
      <c r="B593" t="s">
        <v>13</v>
      </c>
      <c r="C593" t="s">
        <v>924</v>
      </c>
      <c r="D593">
        <v>1</v>
      </c>
      <c r="E593">
        <v>7</v>
      </c>
      <c r="F593">
        <v>1780189200000</v>
      </c>
      <c r="G593">
        <v>1780190254219</v>
      </c>
      <c r="H593">
        <v>1054219</v>
      </c>
      <c r="I593">
        <v>1054219</v>
      </c>
      <c r="J593">
        <v>8006</v>
      </c>
      <c r="K593">
        <v>39</v>
      </c>
      <c r="L593">
        <v>51.03</v>
      </c>
      <c r="M593" t="s">
        <v>925</v>
      </c>
      <c r="N593" t="s">
        <v>926</v>
      </c>
      <c r="O593">
        <v>31.18</v>
      </c>
      <c r="S593">
        <v>20592</v>
      </c>
    </row>
    <row r="594" spans="1:19" x14ac:dyDescent="0.2">
      <c r="A594" t="s">
        <v>28</v>
      </c>
      <c r="B594" t="s">
        <v>13</v>
      </c>
      <c r="C594" t="s">
        <v>924</v>
      </c>
      <c r="D594">
        <v>2</v>
      </c>
      <c r="E594">
        <v>1</v>
      </c>
      <c r="F594">
        <v>1780272000000</v>
      </c>
      <c r="G594">
        <v>1780272861203</v>
      </c>
      <c r="H594">
        <v>861203</v>
      </c>
      <c r="I594">
        <v>861203</v>
      </c>
      <c r="J594">
        <v>8407</v>
      </c>
      <c r="K594">
        <v>37</v>
      </c>
      <c r="L594">
        <v>47.21</v>
      </c>
      <c r="M594" t="s">
        <v>925</v>
      </c>
      <c r="N594" t="s">
        <v>926</v>
      </c>
      <c r="O594">
        <v>26.08</v>
      </c>
      <c r="S594">
        <v>20593</v>
      </c>
    </row>
    <row r="595" spans="1:19" x14ac:dyDescent="0.2">
      <c r="A595" t="s">
        <v>28</v>
      </c>
      <c r="B595" t="s">
        <v>13</v>
      </c>
      <c r="C595" t="s">
        <v>924</v>
      </c>
      <c r="D595">
        <v>2</v>
      </c>
      <c r="E595">
        <v>1</v>
      </c>
      <c r="F595">
        <v>1780272900000</v>
      </c>
      <c r="G595">
        <v>1780273487251</v>
      </c>
      <c r="H595">
        <v>587251</v>
      </c>
      <c r="I595">
        <v>587251</v>
      </c>
      <c r="J595">
        <v>8731</v>
      </c>
      <c r="K595">
        <v>24</v>
      </c>
      <c r="L595">
        <v>36.22</v>
      </c>
      <c r="M595" t="s">
        <v>925</v>
      </c>
      <c r="N595" t="s">
        <v>929</v>
      </c>
      <c r="S595">
        <v>20594</v>
      </c>
    </row>
    <row r="596" spans="1:19" x14ac:dyDescent="0.2">
      <c r="A596" t="s">
        <v>28</v>
      </c>
      <c r="B596" t="s">
        <v>13</v>
      </c>
      <c r="C596" t="s">
        <v>924</v>
      </c>
      <c r="D596">
        <v>2</v>
      </c>
      <c r="E596">
        <v>2</v>
      </c>
      <c r="F596">
        <v>1780358400000</v>
      </c>
      <c r="G596">
        <v>1780359348005</v>
      </c>
      <c r="H596">
        <v>948005</v>
      </c>
      <c r="I596">
        <v>948005</v>
      </c>
      <c r="J596">
        <v>5541</v>
      </c>
      <c r="K596">
        <v>40</v>
      </c>
      <c r="L596">
        <v>50.22</v>
      </c>
      <c r="M596" t="s">
        <v>925</v>
      </c>
      <c r="N596" t="s">
        <v>926</v>
      </c>
      <c r="O596">
        <v>38.549999999999997</v>
      </c>
      <c r="S596">
        <v>20595</v>
      </c>
    </row>
    <row r="597" spans="1:19" x14ac:dyDescent="0.2">
      <c r="A597" t="s">
        <v>28</v>
      </c>
      <c r="B597" t="s">
        <v>13</v>
      </c>
      <c r="C597" t="s">
        <v>924</v>
      </c>
      <c r="D597">
        <v>2</v>
      </c>
      <c r="E597">
        <v>3</v>
      </c>
      <c r="F597">
        <v>1780444800000</v>
      </c>
      <c r="G597">
        <v>1780445567113</v>
      </c>
      <c r="H597">
        <v>767113</v>
      </c>
      <c r="I597">
        <v>767113</v>
      </c>
      <c r="J597">
        <v>6765</v>
      </c>
      <c r="K597">
        <v>32</v>
      </c>
      <c r="L597">
        <v>48.14</v>
      </c>
      <c r="M597" t="s">
        <v>925</v>
      </c>
      <c r="N597" t="s">
        <v>926</v>
      </c>
      <c r="O597">
        <v>35</v>
      </c>
      <c r="S597">
        <v>20596</v>
      </c>
    </row>
    <row r="598" spans="1:19" x14ac:dyDescent="0.2">
      <c r="A598" t="s">
        <v>28</v>
      </c>
      <c r="B598" t="s">
        <v>13</v>
      </c>
      <c r="C598" t="s">
        <v>924</v>
      </c>
      <c r="D598">
        <v>2</v>
      </c>
      <c r="E598">
        <v>3</v>
      </c>
      <c r="F598">
        <v>1780445700000</v>
      </c>
      <c r="G598">
        <v>1780446472412</v>
      </c>
      <c r="H598">
        <v>772412</v>
      </c>
      <c r="I598">
        <v>772412</v>
      </c>
      <c r="J598">
        <v>5519</v>
      </c>
      <c r="K598">
        <v>31</v>
      </c>
      <c r="L598">
        <v>46.94</v>
      </c>
      <c r="M598" t="s">
        <v>925</v>
      </c>
      <c r="N598" t="s">
        <v>926</v>
      </c>
      <c r="O598">
        <v>35.4</v>
      </c>
      <c r="S598">
        <v>20597</v>
      </c>
    </row>
    <row r="599" spans="1:19" x14ac:dyDescent="0.2">
      <c r="A599" t="s">
        <v>28</v>
      </c>
      <c r="B599" t="s">
        <v>13</v>
      </c>
      <c r="C599" t="s">
        <v>924</v>
      </c>
      <c r="D599">
        <v>2</v>
      </c>
      <c r="E599">
        <v>4</v>
      </c>
      <c r="F599">
        <v>1780531200000</v>
      </c>
      <c r="G599">
        <v>1780532142223</v>
      </c>
      <c r="H599">
        <v>942223</v>
      </c>
      <c r="I599">
        <v>942223</v>
      </c>
      <c r="J599">
        <v>5612</v>
      </c>
      <c r="K599">
        <v>40</v>
      </c>
      <c r="L599">
        <v>37.200000000000003</v>
      </c>
      <c r="M599" t="s">
        <v>925</v>
      </c>
      <c r="N599" t="s">
        <v>929</v>
      </c>
      <c r="S599">
        <v>20598</v>
      </c>
    </row>
    <row r="600" spans="1:19" x14ac:dyDescent="0.2">
      <c r="A600" t="s">
        <v>28</v>
      </c>
      <c r="B600" t="s">
        <v>13</v>
      </c>
      <c r="C600" t="s">
        <v>924</v>
      </c>
      <c r="D600">
        <v>2</v>
      </c>
      <c r="E600">
        <v>5</v>
      </c>
      <c r="F600">
        <v>1780617600000</v>
      </c>
      <c r="G600">
        <v>1780618433632</v>
      </c>
      <c r="H600">
        <v>833632</v>
      </c>
      <c r="I600">
        <v>833632</v>
      </c>
      <c r="J600">
        <v>6059</v>
      </c>
      <c r="K600">
        <v>41</v>
      </c>
      <c r="L600">
        <v>47.4</v>
      </c>
      <c r="M600" t="s">
        <v>925</v>
      </c>
      <c r="N600" t="s">
        <v>926</v>
      </c>
      <c r="O600">
        <v>33.49</v>
      </c>
      <c r="S600">
        <v>20599</v>
      </c>
    </row>
    <row r="601" spans="1:19" x14ac:dyDescent="0.2">
      <c r="A601" t="s">
        <v>28</v>
      </c>
      <c r="B601" t="s">
        <v>13</v>
      </c>
      <c r="C601" t="s">
        <v>924</v>
      </c>
      <c r="D601">
        <v>2</v>
      </c>
      <c r="E601">
        <v>5</v>
      </c>
      <c r="F601">
        <v>1780618500000</v>
      </c>
      <c r="G601">
        <v>1780619135377</v>
      </c>
      <c r="H601">
        <v>635377</v>
      </c>
      <c r="I601">
        <v>635377</v>
      </c>
      <c r="J601">
        <v>7115</v>
      </c>
      <c r="K601">
        <v>27</v>
      </c>
      <c r="L601">
        <v>43.26</v>
      </c>
      <c r="M601" t="s">
        <v>925</v>
      </c>
      <c r="N601" t="s">
        <v>926</v>
      </c>
      <c r="O601">
        <v>26.04</v>
      </c>
      <c r="S601">
        <v>20600</v>
      </c>
    </row>
    <row r="602" spans="1:19" x14ac:dyDescent="0.2">
      <c r="A602" t="s">
        <v>28</v>
      </c>
      <c r="B602" t="s">
        <v>13</v>
      </c>
      <c r="C602" t="s">
        <v>924</v>
      </c>
      <c r="D602">
        <v>2</v>
      </c>
      <c r="E602">
        <v>6</v>
      </c>
      <c r="F602">
        <v>1780704000000</v>
      </c>
      <c r="G602">
        <v>1780704646690</v>
      </c>
      <c r="H602">
        <v>646690</v>
      </c>
      <c r="I602">
        <v>646690</v>
      </c>
      <c r="J602">
        <v>6012</v>
      </c>
      <c r="K602">
        <v>25</v>
      </c>
      <c r="L602">
        <v>41.43</v>
      </c>
      <c r="M602" t="s">
        <v>925</v>
      </c>
      <c r="N602" t="s">
        <v>926</v>
      </c>
      <c r="O602">
        <v>24.43</v>
      </c>
      <c r="S602">
        <v>20601</v>
      </c>
    </row>
    <row r="603" spans="1:19" x14ac:dyDescent="0.2">
      <c r="A603" t="s">
        <v>28</v>
      </c>
      <c r="B603" t="s">
        <v>13</v>
      </c>
      <c r="C603" t="s">
        <v>924</v>
      </c>
      <c r="D603">
        <v>2</v>
      </c>
      <c r="E603">
        <v>6</v>
      </c>
      <c r="F603">
        <v>1780704900000</v>
      </c>
      <c r="G603">
        <v>1780705424910</v>
      </c>
      <c r="H603">
        <v>524910</v>
      </c>
      <c r="I603">
        <v>524910</v>
      </c>
      <c r="J603">
        <v>5660</v>
      </c>
      <c r="K603">
        <v>26</v>
      </c>
      <c r="L603">
        <v>40.07</v>
      </c>
      <c r="M603" t="s">
        <v>925</v>
      </c>
      <c r="N603" t="s">
        <v>926</v>
      </c>
      <c r="O603">
        <v>25.28</v>
      </c>
      <c r="S603">
        <v>20602</v>
      </c>
    </row>
    <row r="604" spans="1:19" x14ac:dyDescent="0.2">
      <c r="A604" t="s">
        <v>28</v>
      </c>
      <c r="B604" t="s">
        <v>13</v>
      </c>
      <c r="C604" t="s">
        <v>924</v>
      </c>
      <c r="D604">
        <v>2</v>
      </c>
      <c r="E604">
        <v>6</v>
      </c>
      <c r="F604">
        <v>1780705800000</v>
      </c>
      <c r="G604">
        <v>1780706567362</v>
      </c>
      <c r="H604">
        <v>767362</v>
      </c>
      <c r="I604">
        <v>767362</v>
      </c>
      <c r="J604">
        <v>8494</v>
      </c>
      <c r="K604">
        <v>30</v>
      </c>
      <c r="L604">
        <v>44.21</v>
      </c>
      <c r="M604" t="s">
        <v>925</v>
      </c>
      <c r="N604" t="s">
        <v>926</v>
      </c>
      <c r="O604">
        <v>21.22</v>
      </c>
      <c r="S604">
        <v>20603</v>
      </c>
    </row>
    <row r="605" spans="1:19" x14ac:dyDescent="0.2">
      <c r="A605" t="s">
        <v>28</v>
      </c>
      <c r="B605" t="s">
        <v>13</v>
      </c>
      <c r="C605" t="s">
        <v>924</v>
      </c>
      <c r="D605">
        <v>2</v>
      </c>
      <c r="E605">
        <v>7</v>
      </c>
      <c r="F605">
        <v>1780790400000</v>
      </c>
      <c r="G605">
        <v>1780790926952</v>
      </c>
      <c r="H605">
        <v>526952</v>
      </c>
      <c r="I605">
        <v>526952</v>
      </c>
      <c r="J605">
        <v>5628</v>
      </c>
      <c r="K605">
        <v>21</v>
      </c>
      <c r="L605">
        <v>38.450000000000003</v>
      </c>
      <c r="M605" t="s">
        <v>925</v>
      </c>
      <c r="N605" t="s">
        <v>926</v>
      </c>
      <c r="O605">
        <v>21.56</v>
      </c>
      <c r="S605">
        <v>20604</v>
      </c>
    </row>
    <row r="606" spans="1:19" x14ac:dyDescent="0.2">
      <c r="A606" t="s">
        <v>28</v>
      </c>
      <c r="B606" t="s">
        <v>13</v>
      </c>
      <c r="C606" t="s">
        <v>924</v>
      </c>
      <c r="D606">
        <v>2</v>
      </c>
      <c r="E606">
        <v>7</v>
      </c>
      <c r="F606">
        <v>1780791300000</v>
      </c>
      <c r="G606">
        <v>1780792248034</v>
      </c>
      <c r="H606">
        <v>948034</v>
      </c>
      <c r="I606">
        <v>948034</v>
      </c>
      <c r="J606">
        <v>7354</v>
      </c>
      <c r="K606">
        <v>43</v>
      </c>
      <c r="L606">
        <v>48.11</v>
      </c>
      <c r="M606" t="s">
        <v>925</v>
      </c>
      <c r="N606" t="s">
        <v>926</v>
      </c>
      <c r="O606">
        <v>28.8</v>
      </c>
      <c r="S606">
        <v>20605</v>
      </c>
    </row>
    <row r="607" spans="1:19" x14ac:dyDescent="0.2">
      <c r="A607" t="s">
        <v>28</v>
      </c>
      <c r="B607" t="s">
        <v>13</v>
      </c>
      <c r="C607" t="s">
        <v>924</v>
      </c>
      <c r="D607">
        <v>2</v>
      </c>
      <c r="E607">
        <v>7</v>
      </c>
      <c r="F607">
        <v>1780792200000</v>
      </c>
      <c r="G607">
        <v>1780792851191</v>
      </c>
      <c r="H607">
        <v>651191</v>
      </c>
      <c r="I607">
        <v>651191</v>
      </c>
      <c r="J607">
        <v>6697</v>
      </c>
      <c r="K607">
        <v>28</v>
      </c>
      <c r="L607">
        <v>42.8</v>
      </c>
      <c r="M607" t="s">
        <v>925</v>
      </c>
      <c r="N607" t="s">
        <v>926</v>
      </c>
      <c r="O607">
        <v>25.67</v>
      </c>
      <c r="S607">
        <v>20606</v>
      </c>
    </row>
    <row r="608" spans="1:19" x14ac:dyDescent="0.2">
      <c r="A608" t="s">
        <v>28</v>
      </c>
      <c r="B608" t="s">
        <v>13</v>
      </c>
      <c r="C608" t="s">
        <v>927</v>
      </c>
      <c r="D608">
        <v>2</v>
      </c>
      <c r="E608">
        <v>7</v>
      </c>
      <c r="F608">
        <v>1780793100000</v>
      </c>
      <c r="G608">
        <v>1780793964574</v>
      </c>
      <c r="H608">
        <v>864574</v>
      </c>
      <c r="I608">
        <v>864574</v>
      </c>
      <c r="J608">
        <v>7988</v>
      </c>
      <c r="K608">
        <v>37</v>
      </c>
      <c r="L608">
        <v>52.27</v>
      </c>
      <c r="M608" t="s">
        <v>925</v>
      </c>
      <c r="N608" t="s">
        <v>926</v>
      </c>
      <c r="O608">
        <v>38.880000000000003</v>
      </c>
      <c r="S608">
        <v>20607</v>
      </c>
    </row>
    <row r="609" spans="1:19" x14ac:dyDescent="0.2">
      <c r="A609" t="s">
        <v>29</v>
      </c>
      <c r="B609" t="s">
        <v>8</v>
      </c>
      <c r="C609" t="s">
        <v>928</v>
      </c>
      <c r="D609">
        <v>1</v>
      </c>
      <c r="E609">
        <v>1</v>
      </c>
      <c r="F609">
        <v>1779667200000</v>
      </c>
      <c r="G609">
        <v>1779668274686</v>
      </c>
      <c r="H609">
        <v>1074686</v>
      </c>
      <c r="I609">
        <v>1074686</v>
      </c>
      <c r="J609">
        <v>9914</v>
      </c>
      <c r="K609">
        <v>40</v>
      </c>
      <c r="L609">
        <v>43.31</v>
      </c>
      <c r="M609" t="s">
        <v>925</v>
      </c>
      <c r="N609" t="s">
        <v>929</v>
      </c>
      <c r="S609">
        <v>20608</v>
      </c>
    </row>
    <row r="610" spans="1:19" x14ac:dyDescent="0.2">
      <c r="A610" t="s">
        <v>29</v>
      </c>
      <c r="B610" t="s">
        <v>8</v>
      </c>
      <c r="C610" t="s">
        <v>928</v>
      </c>
      <c r="D610">
        <v>1</v>
      </c>
      <c r="E610">
        <v>1</v>
      </c>
      <c r="F610">
        <v>1779668100000</v>
      </c>
      <c r="G610">
        <v>1779669619065</v>
      </c>
      <c r="H610">
        <v>1519065</v>
      </c>
      <c r="I610">
        <v>1519065</v>
      </c>
      <c r="J610">
        <v>7781</v>
      </c>
      <c r="K610">
        <v>58</v>
      </c>
      <c r="L610">
        <v>60.17</v>
      </c>
      <c r="M610" t="s">
        <v>925</v>
      </c>
      <c r="N610" t="s">
        <v>926</v>
      </c>
      <c r="O610">
        <v>41.32</v>
      </c>
      <c r="S610">
        <v>20609</v>
      </c>
    </row>
    <row r="611" spans="1:19" x14ac:dyDescent="0.2">
      <c r="A611" t="s">
        <v>29</v>
      </c>
      <c r="B611" t="s">
        <v>8</v>
      </c>
      <c r="C611" t="s">
        <v>927</v>
      </c>
      <c r="D611">
        <v>1</v>
      </c>
      <c r="E611">
        <v>1</v>
      </c>
      <c r="F611">
        <v>1779669000000</v>
      </c>
      <c r="G611">
        <v>1779670340312</v>
      </c>
      <c r="H611">
        <v>1340312</v>
      </c>
      <c r="I611">
        <v>1340312</v>
      </c>
      <c r="J611">
        <v>7466</v>
      </c>
      <c r="K611">
        <v>59</v>
      </c>
      <c r="L611">
        <v>43.92</v>
      </c>
      <c r="M611" t="s">
        <v>925</v>
      </c>
      <c r="N611" t="s">
        <v>929</v>
      </c>
      <c r="S611">
        <v>20610</v>
      </c>
    </row>
    <row r="612" spans="1:19" x14ac:dyDescent="0.2">
      <c r="A612" t="s">
        <v>29</v>
      </c>
      <c r="B612" t="s">
        <v>8</v>
      </c>
      <c r="C612" t="s">
        <v>928</v>
      </c>
      <c r="D612">
        <v>1</v>
      </c>
      <c r="E612">
        <v>1</v>
      </c>
      <c r="F612">
        <v>1779669900000</v>
      </c>
      <c r="G612">
        <v>1779670879908</v>
      </c>
      <c r="H612">
        <v>979908</v>
      </c>
      <c r="I612">
        <v>979908</v>
      </c>
      <c r="J612">
        <v>6898</v>
      </c>
      <c r="K612">
        <v>40</v>
      </c>
      <c r="L612">
        <v>39</v>
      </c>
      <c r="M612" t="s">
        <v>925</v>
      </c>
      <c r="N612" t="s">
        <v>929</v>
      </c>
      <c r="S612">
        <v>20611</v>
      </c>
    </row>
    <row r="613" spans="1:19" x14ac:dyDescent="0.2">
      <c r="A613" t="s">
        <v>29</v>
      </c>
      <c r="B613" t="s">
        <v>8</v>
      </c>
      <c r="C613" t="s">
        <v>928</v>
      </c>
      <c r="D613">
        <v>1</v>
      </c>
      <c r="E613">
        <v>1</v>
      </c>
      <c r="F613">
        <v>1779670800000</v>
      </c>
      <c r="G613">
        <v>1779672411224</v>
      </c>
      <c r="H613">
        <v>1611224</v>
      </c>
      <c r="I613">
        <v>1611224</v>
      </c>
      <c r="J613">
        <v>9635</v>
      </c>
      <c r="K613">
        <v>60</v>
      </c>
      <c r="L613">
        <v>59.13</v>
      </c>
      <c r="M613" t="s">
        <v>925</v>
      </c>
      <c r="N613" t="s">
        <v>926</v>
      </c>
      <c r="O613">
        <v>31.62</v>
      </c>
      <c r="S613">
        <v>20612</v>
      </c>
    </row>
    <row r="614" spans="1:19" x14ac:dyDescent="0.2">
      <c r="A614" t="s">
        <v>29</v>
      </c>
      <c r="B614" t="s">
        <v>8</v>
      </c>
      <c r="C614" t="s">
        <v>927</v>
      </c>
      <c r="D614">
        <v>1</v>
      </c>
      <c r="E614">
        <v>1</v>
      </c>
      <c r="F614">
        <v>1779671700000</v>
      </c>
      <c r="G614">
        <v>1779672741425</v>
      </c>
      <c r="H614">
        <v>1041425</v>
      </c>
      <c r="I614">
        <v>1041425</v>
      </c>
      <c r="J614">
        <v>7262</v>
      </c>
      <c r="K614">
        <v>42</v>
      </c>
      <c r="L614">
        <v>51.64</v>
      </c>
      <c r="M614" t="s">
        <v>925</v>
      </c>
      <c r="N614" t="s">
        <v>926</v>
      </c>
      <c r="O614">
        <v>34.9</v>
      </c>
      <c r="S614">
        <v>20613</v>
      </c>
    </row>
    <row r="615" spans="1:19" x14ac:dyDescent="0.2">
      <c r="A615" t="s">
        <v>29</v>
      </c>
      <c r="B615" t="s">
        <v>8</v>
      </c>
      <c r="C615" t="s">
        <v>928</v>
      </c>
      <c r="D615">
        <v>1</v>
      </c>
      <c r="E615">
        <v>1</v>
      </c>
      <c r="F615">
        <v>1779672600000</v>
      </c>
      <c r="G615">
        <v>1779673576718</v>
      </c>
      <c r="H615">
        <v>976718</v>
      </c>
      <c r="I615">
        <v>976718</v>
      </c>
      <c r="J615">
        <v>8978</v>
      </c>
      <c r="K615">
        <v>43</v>
      </c>
      <c r="L615">
        <v>57.67</v>
      </c>
      <c r="M615" t="s">
        <v>925</v>
      </c>
      <c r="N615" t="s">
        <v>926</v>
      </c>
      <c r="O615">
        <v>45.97</v>
      </c>
      <c r="S615">
        <v>20614</v>
      </c>
    </row>
    <row r="616" spans="1:19" x14ac:dyDescent="0.2">
      <c r="A616" t="s">
        <v>29</v>
      </c>
      <c r="B616" t="s">
        <v>8</v>
      </c>
      <c r="C616" t="s">
        <v>928</v>
      </c>
      <c r="D616">
        <v>1</v>
      </c>
      <c r="E616">
        <v>1</v>
      </c>
      <c r="F616">
        <v>1779673500000</v>
      </c>
      <c r="G616">
        <v>1779674360120</v>
      </c>
      <c r="H616">
        <v>860120</v>
      </c>
      <c r="I616">
        <v>860120</v>
      </c>
      <c r="J616">
        <v>7357</v>
      </c>
      <c r="K616">
        <v>34</v>
      </c>
      <c r="L616">
        <v>50.62</v>
      </c>
      <c r="M616" t="s">
        <v>925</v>
      </c>
      <c r="N616" t="s">
        <v>926</v>
      </c>
      <c r="O616">
        <v>36.840000000000003</v>
      </c>
      <c r="S616">
        <v>20615</v>
      </c>
    </row>
    <row r="617" spans="1:19" x14ac:dyDescent="0.2">
      <c r="A617" t="s">
        <v>29</v>
      </c>
      <c r="B617" t="s">
        <v>8</v>
      </c>
      <c r="C617" t="s">
        <v>927</v>
      </c>
      <c r="D617">
        <v>1</v>
      </c>
      <c r="E617">
        <v>1</v>
      </c>
      <c r="F617">
        <v>1779674400000</v>
      </c>
      <c r="G617">
        <v>1779675821984</v>
      </c>
      <c r="H617">
        <v>1421984</v>
      </c>
      <c r="I617">
        <v>1421984</v>
      </c>
      <c r="J617">
        <v>8785</v>
      </c>
      <c r="K617">
        <v>54</v>
      </c>
      <c r="L617">
        <v>56.66</v>
      </c>
      <c r="M617" t="s">
        <v>925</v>
      </c>
      <c r="N617" t="s">
        <v>926</v>
      </c>
      <c r="O617">
        <v>32.909999999999997</v>
      </c>
      <c r="S617">
        <v>20616</v>
      </c>
    </row>
    <row r="618" spans="1:19" x14ac:dyDescent="0.2">
      <c r="A618" t="s">
        <v>29</v>
      </c>
      <c r="B618" t="s">
        <v>8</v>
      </c>
      <c r="C618" t="s">
        <v>928</v>
      </c>
      <c r="D618">
        <v>1</v>
      </c>
      <c r="E618">
        <v>1</v>
      </c>
      <c r="F618">
        <v>1779675300000</v>
      </c>
      <c r="G618">
        <v>1779676366791</v>
      </c>
      <c r="H618">
        <v>1066791</v>
      </c>
      <c r="I618">
        <v>1066791</v>
      </c>
      <c r="J618">
        <v>6931</v>
      </c>
      <c r="K618">
        <v>41</v>
      </c>
      <c r="L618">
        <v>52.06</v>
      </c>
      <c r="M618" t="s">
        <v>925</v>
      </c>
      <c r="N618" t="s">
        <v>926</v>
      </c>
      <c r="O618">
        <v>36.11</v>
      </c>
      <c r="S618">
        <v>20617</v>
      </c>
    </row>
    <row r="619" spans="1:19" x14ac:dyDescent="0.2">
      <c r="A619" t="s">
        <v>29</v>
      </c>
      <c r="B619" t="s">
        <v>8</v>
      </c>
      <c r="C619" t="s">
        <v>928</v>
      </c>
      <c r="D619">
        <v>1</v>
      </c>
      <c r="E619">
        <v>1</v>
      </c>
      <c r="F619">
        <v>1779676200000</v>
      </c>
      <c r="G619">
        <v>1779677487049</v>
      </c>
      <c r="H619">
        <v>1287049</v>
      </c>
      <c r="I619">
        <v>1287049</v>
      </c>
      <c r="J619">
        <v>7623</v>
      </c>
      <c r="K619">
        <v>56</v>
      </c>
      <c r="L619">
        <v>43.45</v>
      </c>
      <c r="M619" t="s">
        <v>925</v>
      </c>
      <c r="N619" t="s">
        <v>929</v>
      </c>
      <c r="S619">
        <v>20618</v>
      </c>
    </row>
    <row r="620" spans="1:19" x14ac:dyDescent="0.2">
      <c r="A620" t="s">
        <v>29</v>
      </c>
      <c r="B620" t="s">
        <v>8</v>
      </c>
      <c r="C620" t="s">
        <v>927</v>
      </c>
      <c r="D620">
        <v>1</v>
      </c>
      <c r="E620">
        <v>1</v>
      </c>
      <c r="F620">
        <v>1779677100000</v>
      </c>
      <c r="G620">
        <v>1779678054267</v>
      </c>
      <c r="H620">
        <v>954267</v>
      </c>
      <c r="I620">
        <v>954267</v>
      </c>
      <c r="J620">
        <v>9960</v>
      </c>
      <c r="K620">
        <v>41</v>
      </c>
      <c r="L620">
        <v>53.42</v>
      </c>
      <c r="M620" t="s">
        <v>925</v>
      </c>
      <c r="N620" t="s">
        <v>926</v>
      </c>
      <c r="O620">
        <v>34.03</v>
      </c>
      <c r="S620">
        <v>20619</v>
      </c>
    </row>
    <row r="621" spans="1:19" x14ac:dyDescent="0.2">
      <c r="A621" t="s">
        <v>29</v>
      </c>
      <c r="B621" t="s">
        <v>8</v>
      </c>
      <c r="C621" t="s">
        <v>928</v>
      </c>
      <c r="D621">
        <v>1</v>
      </c>
      <c r="E621">
        <v>2</v>
      </c>
      <c r="F621">
        <v>1779753600000</v>
      </c>
      <c r="G621">
        <v>1779754592681</v>
      </c>
      <c r="H621">
        <v>992681</v>
      </c>
      <c r="I621">
        <v>992681</v>
      </c>
      <c r="J621">
        <v>7244</v>
      </c>
      <c r="K621">
        <v>46</v>
      </c>
      <c r="L621">
        <v>57.14</v>
      </c>
      <c r="M621" t="s">
        <v>925</v>
      </c>
      <c r="N621" t="s">
        <v>926</v>
      </c>
      <c r="O621">
        <v>48.96</v>
      </c>
      <c r="S621">
        <v>20620</v>
      </c>
    </row>
    <row r="622" spans="1:19" x14ac:dyDescent="0.2">
      <c r="A622" t="s">
        <v>29</v>
      </c>
      <c r="B622" t="s">
        <v>8</v>
      </c>
      <c r="C622" t="s">
        <v>928</v>
      </c>
      <c r="D622">
        <v>1</v>
      </c>
      <c r="E622">
        <v>2</v>
      </c>
      <c r="F622">
        <v>1779754500000</v>
      </c>
      <c r="G622">
        <v>1779755707522</v>
      </c>
      <c r="H622">
        <v>1207522</v>
      </c>
      <c r="I622">
        <v>1207522</v>
      </c>
      <c r="J622">
        <v>8302</v>
      </c>
      <c r="K622">
        <v>54</v>
      </c>
      <c r="L622">
        <v>55.95</v>
      </c>
      <c r="M622" t="s">
        <v>925</v>
      </c>
      <c r="N622" t="s">
        <v>926</v>
      </c>
      <c r="O622">
        <v>37.96</v>
      </c>
      <c r="S622">
        <v>20621</v>
      </c>
    </row>
    <row r="623" spans="1:19" x14ac:dyDescent="0.2">
      <c r="A623" t="s">
        <v>29</v>
      </c>
      <c r="B623" t="s">
        <v>8</v>
      </c>
      <c r="C623" t="s">
        <v>924</v>
      </c>
      <c r="D623">
        <v>1</v>
      </c>
      <c r="E623">
        <v>2</v>
      </c>
      <c r="F623">
        <v>1779755400000</v>
      </c>
      <c r="G623">
        <v>1779756537276</v>
      </c>
      <c r="H623">
        <v>1137276</v>
      </c>
      <c r="I623">
        <v>1137276</v>
      </c>
      <c r="J623">
        <v>9245</v>
      </c>
      <c r="K623">
        <v>43</v>
      </c>
      <c r="L623">
        <v>55.23</v>
      </c>
      <c r="M623" t="s">
        <v>925</v>
      </c>
      <c r="N623" t="s">
        <v>926</v>
      </c>
      <c r="O623">
        <v>35.54</v>
      </c>
      <c r="S623">
        <v>20622</v>
      </c>
    </row>
    <row r="624" spans="1:19" x14ac:dyDescent="0.2">
      <c r="A624" t="s">
        <v>29</v>
      </c>
      <c r="B624" t="s">
        <v>8</v>
      </c>
      <c r="C624" t="s">
        <v>928</v>
      </c>
      <c r="D624">
        <v>1</v>
      </c>
      <c r="E624">
        <v>2</v>
      </c>
      <c r="F624">
        <v>1779756300000</v>
      </c>
      <c r="G624">
        <v>1779757451551</v>
      </c>
      <c r="H624">
        <v>1151551</v>
      </c>
      <c r="I624">
        <v>1151551</v>
      </c>
      <c r="J624">
        <v>8678</v>
      </c>
      <c r="K624">
        <v>48</v>
      </c>
      <c r="L624">
        <v>53.25</v>
      </c>
      <c r="M624" t="s">
        <v>925</v>
      </c>
      <c r="N624" t="s">
        <v>926</v>
      </c>
      <c r="O624">
        <v>32.08</v>
      </c>
      <c r="S624">
        <v>20623</v>
      </c>
    </row>
    <row r="625" spans="1:19" x14ac:dyDescent="0.2">
      <c r="A625" t="s">
        <v>29</v>
      </c>
      <c r="B625" t="s">
        <v>8</v>
      </c>
      <c r="C625" t="s">
        <v>928</v>
      </c>
      <c r="D625">
        <v>1</v>
      </c>
      <c r="E625">
        <v>2</v>
      </c>
      <c r="F625">
        <v>1779757200000</v>
      </c>
      <c r="G625">
        <v>1779758263157</v>
      </c>
      <c r="H625">
        <v>1063157</v>
      </c>
      <c r="I625">
        <v>1063157</v>
      </c>
      <c r="J625">
        <v>7889</v>
      </c>
      <c r="K625">
        <v>42</v>
      </c>
      <c r="L625">
        <v>57.04</v>
      </c>
      <c r="M625" t="s">
        <v>925</v>
      </c>
      <c r="N625" t="s">
        <v>926</v>
      </c>
      <c r="O625">
        <v>45.24</v>
      </c>
      <c r="S625">
        <v>20624</v>
      </c>
    </row>
    <row r="626" spans="1:19" x14ac:dyDescent="0.2">
      <c r="A626" t="s">
        <v>29</v>
      </c>
      <c r="B626" t="s">
        <v>8</v>
      </c>
      <c r="C626" t="s">
        <v>924</v>
      </c>
      <c r="D626">
        <v>1</v>
      </c>
      <c r="E626">
        <v>2</v>
      </c>
      <c r="F626">
        <v>1779758100000</v>
      </c>
      <c r="G626">
        <v>1779759248333</v>
      </c>
      <c r="H626">
        <v>1148333</v>
      </c>
      <c r="I626">
        <v>1148333</v>
      </c>
      <c r="J626">
        <v>10591</v>
      </c>
      <c r="K626">
        <v>53</v>
      </c>
      <c r="L626">
        <v>44.9</v>
      </c>
      <c r="M626" t="s">
        <v>925</v>
      </c>
      <c r="N626" t="s">
        <v>929</v>
      </c>
      <c r="S626">
        <v>20625</v>
      </c>
    </row>
    <row r="627" spans="1:19" x14ac:dyDescent="0.2">
      <c r="A627" t="s">
        <v>29</v>
      </c>
      <c r="B627" t="s">
        <v>8</v>
      </c>
      <c r="C627" t="s">
        <v>928</v>
      </c>
      <c r="D627">
        <v>1</v>
      </c>
      <c r="E627">
        <v>2</v>
      </c>
      <c r="F627">
        <v>1779759000000</v>
      </c>
      <c r="G627">
        <v>1779760341835</v>
      </c>
      <c r="H627">
        <v>1341835</v>
      </c>
      <c r="I627">
        <v>1341835</v>
      </c>
      <c r="J627">
        <v>8269</v>
      </c>
      <c r="K627">
        <v>50</v>
      </c>
      <c r="L627">
        <v>55.27</v>
      </c>
      <c r="M627" t="s">
        <v>925</v>
      </c>
      <c r="N627" t="s">
        <v>926</v>
      </c>
      <c r="O627">
        <v>33.07</v>
      </c>
      <c r="S627">
        <v>20626</v>
      </c>
    </row>
    <row r="628" spans="1:19" x14ac:dyDescent="0.2">
      <c r="A628" t="s">
        <v>29</v>
      </c>
      <c r="B628" t="s">
        <v>8</v>
      </c>
      <c r="C628" t="s">
        <v>928</v>
      </c>
      <c r="D628">
        <v>1</v>
      </c>
      <c r="E628">
        <v>2</v>
      </c>
      <c r="F628">
        <v>1779759900000</v>
      </c>
      <c r="G628">
        <v>1779761125458</v>
      </c>
      <c r="H628">
        <v>1225458</v>
      </c>
      <c r="I628">
        <v>1225458</v>
      </c>
      <c r="J628">
        <v>7758</v>
      </c>
      <c r="K628">
        <v>57</v>
      </c>
      <c r="L628">
        <v>56.39</v>
      </c>
      <c r="M628" t="s">
        <v>925</v>
      </c>
      <c r="N628" t="s">
        <v>926</v>
      </c>
      <c r="O628">
        <v>39.97</v>
      </c>
      <c r="S628">
        <v>20627</v>
      </c>
    </row>
    <row r="629" spans="1:19" x14ac:dyDescent="0.2">
      <c r="A629" t="s">
        <v>29</v>
      </c>
      <c r="B629" t="s">
        <v>8</v>
      </c>
      <c r="C629" t="s">
        <v>924</v>
      </c>
      <c r="D629">
        <v>1</v>
      </c>
      <c r="E629">
        <v>2</v>
      </c>
      <c r="F629">
        <v>1779760800000</v>
      </c>
      <c r="G629">
        <v>1779761863604</v>
      </c>
      <c r="H629">
        <v>1063604</v>
      </c>
      <c r="I629">
        <v>1063604</v>
      </c>
      <c r="J629">
        <v>7028</v>
      </c>
      <c r="K629">
        <v>43</v>
      </c>
      <c r="L629">
        <v>52.16</v>
      </c>
      <c r="M629" t="s">
        <v>925</v>
      </c>
      <c r="N629" t="s">
        <v>926</v>
      </c>
      <c r="O629">
        <v>36.18</v>
      </c>
      <c r="S629">
        <v>20628</v>
      </c>
    </row>
    <row r="630" spans="1:19" x14ac:dyDescent="0.2">
      <c r="A630" t="s">
        <v>29</v>
      </c>
      <c r="B630" t="s">
        <v>8</v>
      </c>
      <c r="C630" t="s">
        <v>928</v>
      </c>
      <c r="D630">
        <v>1</v>
      </c>
      <c r="E630">
        <v>2</v>
      </c>
      <c r="F630">
        <v>1779761700000</v>
      </c>
      <c r="G630">
        <v>1779763450177</v>
      </c>
      <c r="H630">
        <v>1750177</v>
      </c>
      <c r="I630">
        <v>1750177</v>
      </c>
      <c r="J630">
        <v>9805</v>
      </c>
      <c r="K630">
        <v>67</v>
      </c>
      <c r="L630">
        <v>67.489999999999995</v>
      </c>
      <c r="M630" t="s">
        <v>931</v>
      </c>
      <c r="N630" t="s">
        <v>926</v>
      </c>
      <c r="O630">
        <v>47.09</v>
      </c>
      <c r="S630">
        <v>20629</v>
      </c>
    </row>
    <row r="631" spans="1:19" x14ac:dyDescent="0.2">
      <c r="A631" t="s">
        <v>29</v>
      </c>
      <c r="B631" t="s">
        <v>8</v>
      </c>
      <c r="C631" t="s">
        <v>928</v>
      </c>
      <c r="D631">
        <v>1</v>
      </c>
      <c r="E631">
        <v>2</v>
      </c>
      <c r="F631">
        <v>1779762600000</v>
      </c>
      <c r="G631">
        <v>1779763741613</v>
      </c>
      <c r="H631">
        <v>1141613</v>
      </c>
      <c r="I631">
        <v>1141613</v>
      </c>
      <c r="J631">
        <v>10004</v>
      </c>
      <c r="K631">
        <v>44</v>
      </c>
      <c r="L631">
        <v>55.02</v>
      </c>
      <c r="M631" t="s">
        <v>925</v>
      </c>
      <c r="N631" t="s">
        <v>926</v>
      </c>
      <c r="O631">
        <v>32.9</v>
      </c>
      <c r="S631">
        <v>20630</v>
      </c>
    </row>
    <row r="632" spans="1:19" x14ac:dyDescent="0.2">
      <c r="A632" t="s">
        <v>29</v>
      </c>
      <c r="B632" t="s">
        <v>8</v>
      </c>
      <c r="C632" t="s">
        <v>924</v>
      </c>
      <c r="D632">
        <v>1</v>
      </c>
      <c r="E632">
        <v>2</v>
      </c>
      <c r="F632">
        <v>1779763500000</v>
      </c>
      <c r="G632">
        <v>1779764536742</v>
      </c>
      <c r="H632">
        <v>1036742</v>
      </c>
      <c r="I632">
        <v>1036742</v>
      </c>
      <c r="J632">
        <v>7237</v>
      </c>
      <c r="K632">
        <v>47</v>
      </c>
      <c r="L632">
        <v>57.56</v>
      </c>
      <c r="M632" t="s">
        <v>925</v>
      </c>
      <c r="N632" t="s">
        <v>926</v>
      </c>
      <c r="O632">
        <v>48.86</v>
      </c>
      <c r="S632">
        <v>20631</v>
      </c>
    </row>
    <row r="633" spans="1:19" x14ac:dyDescent="0.2">
      <c r="A633" t="s">
        <v>29</v>
      </c>
      <c r="B633" t="s">
        <v>8</v>
      </c>
      <c r="C633" t="s">
        <v>928</v>
      </c>
      <c r="D633">
        <v>1</v>
      </c>
      <c r="E633">
        <v>2</v>
      </c>
      <c r="F633">
        <v>1779764400000</v>
      </c>
      <c r="G633">
        <v>1779765286801</v>
      </c>
      <c r="H633">
        <v>886801</v>
      </c>
      <c r="I633">
        <v>886801</v>
      </c>
      <c r="J633">
        <v>8695</v>
      </c>
      <c r="K633">
        <v>37</v>
      </c>
      <c r="L633">
        <v>52.64</v>
      </c>
      <c r="M633" t="s">
        <v>925</v>
      </c>
      <c r="N633" t="s">
        <v>926</v>
      </c>
      <c r="O633">
        <v>37.28</v>
      </c>
      <c r="S633">
        <v>20632</v>
      </c>
    </row>
    <row r="634" spans="1:19" x14ac:dyDescent="0.2">
      <c r="A634" t="s">
        <v>29</v>
      </c>
      <c r="B634" t="s">
        <v>8</v>
      </c>
      <c r="C634" t="s">
        <v>928</v>
      </c>
      <c r="D634">
        <v>1</v>
      </c>
      <c r="E634">
        <v>3</v>
      </c>
      <c r="F634">
        <v>1779840000000</v>
      </c>
      <c r="G634">
        <v>1779841469477</v>
      </c>
      <c r="H634">
        <v>1469477</v>
      </c>
      <c r="I634">
        <v>1469477</v>
      </c>
      <c r="J634">
        <v>9044</v>
      </c>
      <c r="K634">
        <v>63</v>
      </c>
      <c r="L634">
        <v>47.13</v>
      </c>
      <c r="M634" t="s">
        <v>925</v>
      </c>
      <c r="N634" t="s">
        <v>929</v>
      </c>
      <c r="S634">
        <v>20633</v>
      </c>
    </row>
    <row r="635" spans="1:19" x14ac:dyDescent="0.2">
      <c r="A635" t="s">
        <v>29</v>
      </c>
      <c r="B635" t="s">
        <v>8</v>
      </c>
      <c r="C635" t="s">
        <v>928</v>
      </c>
      <c r="D635">
        <v>1</v>
      </c>
      <c r="E635">
        <v>3</v>
      </c>
      <c r="F635">
        <v>1779840900000</v>
      </c>
      <c r="G635">
        <v>1779842484145</v>
      </c>
      <c r="H635">
        <v>1584145</v>
      </c>
      <c r="I635">
        <v>1584145</v>
      </c>
      <c r="J635">
        <v>9469</v>
      </c>
      <c r="K635">
        <v>58</v>
      </c>
      <c r="L635">
        <v>61.89</v>
      </c>
      <c r="M635" t="s">
        <v>925</v>
      </c>
      <c r="N635" t="s">
        <v>926</v>
      </c>
      <c r="O635">
        <v>39.15</v>
      </c>
      <c r="S635">
        <v>20634</v>
      </c>
    </row>
    <row r="636" spans="1:19" x14ac:dyDescent="0.2">
      <c r="A636" t="s">
        <v>29</v>
      </c>
      <c r="B636" t="s">
        <v>8</v>
      </c>
      <c r="C636" t="s">
        <v>928</v>
      </c>
      <c r="D636">
        <v>1</v>
      </c>
      <c r="E636">
        <v>3</v>
      </c>
      <c r="F636">
        <v>1779841800000</v>
      </c>
      <c r="G636">
        <v>1779842815450</v>
      </c>
      <c r="H636">
        <v>1015450</v>
      </c>
      <c r="I636">
        <v>1015450</v>
      </c>
      <c r="J636">
        <v>8126</v>
      </c>
      <c r="K636">
        <v>43</v>
      </c>
      <c r="L636">
        <v>51.61</v>
      </c>
      <c r="M636" t="s">
        <v>925</v>
      </c>
      <c r="N636" t="s">
        <v>926</v>
      </c>
      <c r="O636">
        <v>33.159999999999997</v>
      </c>
      <c r="S636">
        <v>20635</v>
      </c>
    </row>
    <row r="637" spans="1:19" x14ac:dyDescent="0.2">
      <c r="A637" t="s">
        <v>29</v>
      </c>
      <c r="B637" t="s">
        <v>8</v>
      </c>
      <c r="C637" t="s">
        <v>928</v>
      </c>
      <c r="D637">
        <v>1</v>
      </c>
      <c r="E637">
        <v>3</v>
      </c>
      <c r="F637">
        <v>1779842700000</v>
      </c>
      <c r="G637">
        <v>1779843861356</v>
      </c>
      <c r="H637">
        <v>1161356</v>
      </c>
      <c r="I637">
        <v>1161356</v>
      </c>
      <c r="J637">
        <v>9278</v>
      </c>
      <c r="K637">
        <v>46</v>
      </c>
      <c r="L637">
        <v>56.74</v>
      </c>
      <c r="M637" t="s">
        <v>925</v>
      </c>
      <c r="N637" t="s">
        <v>926</v>
      </c>
      <c r="O637">
        <v>38.340000000000003</v>
      </c>
      <c r="S637">
        <v>20636</v>
      </c>
    </row>
    <row r="638" spans="1:19" x14ac:dyDescent="0.2">
      <c r="A638" t="s">
        <v>29</v>
      </c>
      <c r="B638" t="s">
        <v>8</v>
      </c>
      <c r="C638" t="s">
        <v>928</v>
      </c>
      <c r="D638">
        <v>1</v>
      </c>
      <c r="E638">
        <v>3</v>
      </c>
      <c r="F638">
        <v>1779843600000</v>
      </c>
      <c r="G638">
        <v>1779845032679</v>
      </c>
      <c r="H638">
        <v>1432679</v>
      </c>
      <c r="I638">
        <v>1432679</v>
      </c>
      <c r="J638">
        <v>7976</v>
      </c>
      <c r="K638">
        <v>53</v>
      </c>
      <c r="L638">
        <v>61.17</v>
      </c>
      <c r="M638" t="s">
        <v>925</v>
      </c>
      <c r="N638" t="s">
        <v>926</v>
      </c>
      <c r="O638">
        <v>45.29</v>
      </c>
      <c r="S638">
        <v>20637</v>
      </c>
    </row>
    <row r="639" spans="1:19" x14ac:dyDescent="0.2">
      <c r="A639" t="s">
        <v>29</v>
      </c>
      <c r="B639" t="s">
        <v>8</v>
      </c>
      <c r="C639" t="s">
        <v>928</v>
      </c>
      <c r="D639">
        <v>1</v>
      </c>
      <c r="E639">
        <v>3</v>
      </c>
      <c r="F639">
        <v>1779844500000</v>
      </c>
      <c r="G639">
        <v>1779845887792</v>
      </c>
      <c r="H639">
        <v>1387792</v>
      </c>
      <c r="I639">
        <v>1387792</v>
      </c>
      <c r="J639">
        <v>9412</v>
      </c>
      <c r="K639">
        <v>59</v>
      </c>
      <c r="L639">
        <v>46.54</v>
      </c>
      <c r="M639" t="s">
        <v>925</v>
      </c>
      <c r="N639" t="s">
        <v>929</v>
      </c>
      <c r="S639">
        <v>20638</v>
      </c>
    </row>
    <row r="640" spans="1:19" x14ac:dyDescent="0.2">
      <c r="A640" t="s">
        <v>29</v>
      </c>
      <c r="B640" t="s">
        <v>8</v>
      </c>
      <c r="C640" t="s">
        <v>928</v>
      </c>
      <c r="D640">
        <v>1</v>
      </c>
      <c r="E640">
        <v>3</v>
      </c>
      <c r="F640">
        <v>1779845400000</v>
      </c>
      <c r="G640">
        <v>1779846512104</v>
      </c>
      <c r="H640">
        <v>1112104</v>
      </c>
      <c r="I640">
        <v>1112104</v>
      </c>
      <c r="J640">
        <v>8521</v>
      </c>
      <c r="K640">
        <v>48</v>
      </c>
      <c r="L640">
        <v>42.29</v>
      </c>
      <c r="M640" t="s">
        <v>925</v>
      </c>
      <c r="N640" t="s">
        <v>929</v>
      </c>
      <c r="S640">
        <v>20639</v>
      </c>
    </row>
    <row r="641" spans="1:19" x14ac:dyDescent="0.2">
      <c r="A641" t="s">
        <v>29</v>
      </c>
      <c r="B641" t="s">
        <v>8</v>
      </c>
      <c r="C641" t="s">
        <v>928</v>
      </c>
      <c r="D641">
        <v>1</v>
      </c>
      <c r="E641">
        <v>3</v>
      </c>
      <c r="F641">
        <v>1779846300000</v>
      </c>
      <c r="G641">
        <v>1779847648595</v>
      </c>
      <c r="H641">
        <v>1348595</v>
      </c>
      <c r="I641">
        <v>1348595</v>
      </c>
      <c r="J641">
        <v>7257</v>
      </c>
      <c r="K641">
        <v>51</v>
      </c>
      <c r="L641">
        <v>55.38</v>
      </c>
      <c r="M641" t="s">
        <v>925</v>
      </c>
      <c r="N641" t="s">
        <v>926</v>
      </c>
      <c r="O641">
        <v>35.869999999999997</v>
      </c>
      <c r="S641">
        <v>20640</v>
      </c>
    </row>
    <row r="642" spans="1:19" x14ac:dyDescent="0.2">
      <c r="A642" t="s">
        <v>29</v>
      </c>
      <c r="B642" t="s">
        <v>8</v>
      </c>
      <c r="C642" t="s">
        <v>928</v>
      </c>
      <c r="D642">
        <v>1</v>
      </c>
      <c r="E642">
        <v>3</v>
      </c>
      <c r="F642">
        <v>1779847200000</v>
      </c>
      <c r="G642">
        <v>1779848281348</v>
      </c>
      <c r="H642">
        <v>1081348</v>
      </c>
      <c r="I642">
        <v>1081348</v>
      </c>
      <c r="J642">
        <v>8349</v>
      </c>
      <c r="K642">
        <v>41</v>
      </c>
      <c r="L642">
        <v>52.12</v>
      </c>
      <c r="M642" t="s">
        <v>925</v>
      </c>
      <c r="N642" t="s">
        <v>926</v>
      </c>
      <c r="O642">
        <v>32.090000000000003</v>
      </c>
      <c r="S642">
        <v>20641</v>
      </c>
    </row>
    <row r="643" spans="1:19" x14ac:dyDescent="0.2">
      <c r="A643" t="s">
        <v>29</v>
      </c>
      <c r="B643" t="s">
        <v>8</v>
      </c>
      <c r="C643" t="s">
        <v>928</v>
      </c>
      <c r="D643">
        <v>1</v>
      </c>
      <c r="E643">
        <v>3</v>
      </c>
      <c r="F643">
        <v>1779848100000</v>
      </c>
      <c r="G643">
        <v>1779849608045</v>
      </c>
      <c r="H643">
        <v>1508045</v>
      </c>
      <c r="I643">
        <v>1508045</v>
      </c>
      <c r="J643">
        <v>9816</v>
      </c>
      <c r="K643">
        <v>65</v>
      </c>
      <c r="L643">
        <v>48.4</v>
      </c>
      <c r="M643" t="s">
        <v>925</v>
      </c>
      <c r="N643" t="s">
        <v>929</v>
      </c>
      <c r="S643">
        <v>20642</v>
      </c>
    </row>
    <row r="644" spans="1:19" x14ac:dyDescent="0.2">
      <c r="A644" t="s">
        <v>29</v>
      </c>
      <c r="B644" t="s">
        <v>8</v>
      </c>
      <c r="C644" t="s">
        <v>928</v>
      </c>
      <c r="D644">
        <v>1</v>
      </c>
      <c r="E644">
        <v>3</v>
      </c>
      <c r="F644">
        <v>1779849000000</v>
      </c>
      <c r="G644">
        <v>1779850193290</v>
      </c>
      <c r="H644">
        <v>1193290</v>
      </c>
      <c r="I644">
        <v>1193290</v>
      </c>
      <c r="J644">
        <v>6827</v>
      </c>
      <c r="K644">
        <v>49</v>
      </c>
      <c r="L644">
        <v>55.72</v>
      </c>
      <c r="M644" t="s">
        <v>925</v>
      </c>
      <c r="N644" t="s">
        <v>926</v>
      </c>
      <c r="O644">
        <v>41.73</v>
      </c>
      <c r="S644">
        <v>20643</v>
      </c>
    </row>
    <row r="645" spans="1:19" x14ac:dyDescent="0.2">
      <c r="A645" t="s">
        <v>29</v>
      </c>
      <c r="B645" t="s">
        <v>8</v>
      </c>
      <c r="C645" t="s">
        <v>928</v>
      </c>
      <c r="D645">
        <v>1</v>
      </c>
      <c r="E645">
        <v>4</v>
      </c>
      <c r="F645">
        <v>1779926400000</v>
      </c>
      <c r="G645">
        <v>1779927713184</v>
      </c>
      <c r="H645">
        <v>1313184</v>
      </c>
      <c r="I645">
        <v>1313184</v>
      </c>
      <c r="J645">
        <v>9584</v>
      </c>
      <c r="K645">
        <v>58</v>
      </c>
      <c r="L645">
        <v>58.77</v>
      </c>
      <c r="M645" t="s">
        <v>925</v>
      </c>
      <c r="N645" t="s">
        <v>926</v>
      </c>
      <c r="O645">
        <v>38.43</v>
      </c>
      <c r="S645">
        <v>20644</v>
      </c>
    </row>
    <row r="646" spans="1:19" x14ac:dyDescent="0.2">
      <c r="A646" t="s">
        <v>29</v>
      </c>
      <c r="B646" t="s">
        <v>8</v>
      </c>
      <c r="C646" t="s">
        <v>928</v>
      </c>
      <c r="D646">
        <v>1</v>
      </c>
      <c r="E646">
        <v>4</v>
      </c>
      <c r="F646">
        <v>1779927300000</v>
      </c>
      <c r="G646">
        <v>1779928646014</v>
      </c>
      <c r="H646">
        <v>1346014</v>
      </c>
      <c r="I646">
        <v>1346014</v>
      </c>
      <c r="J646">
        <v>7560</v>
      </c>
      <c r="K646">
        <v>60</v>
      </c>
      <c r="L646">
        <v>56.97</v>
      </c>
      <c r="M646" t="s">
        <v>925</v>
      </c>
      <c r="N646" t="s">
        <v>926</v>
      </c>
      <c r="O646">
        <v>38.82</v>
      </c>
      <c r="S646">
        <v>20645</v>
      </c>
    </row>
    <row r="647" spans="1:19" x14ac:dyDescent="0.2">
      <c r="A647" t="s">
        <v>29</v>
      </c>
      <c r="B647" t="s">
        <v>8</v>
      </c>
      <c r="C647" t="s">
        <v>927</v>
      </c>
      <c r="D647">
        <v>1</v>
      </c>
      <c r="E647">
        <v>4</v>
      </c>
      <c r="F647">
        <v>1779928200000</v>
      </c>
      <c r="G647">
        <v>1779929311577</v>
      </c>
      <c r="H647">
        <v>1111577</v>
      </c>
      <c r="I647">
        <v>1111577</v>
      </c>
      <c r="J647">
        <v>6907</v>
      </c>
      <c r="K647">
        <v>52</v>
      </c>
      <c r="L647">
        <v>52.16</v>
      </c>
      <c r="M647" t="s">
        <v>925</v>
      </c>
      <c r="N647" t="s">
        <v>926</v>
      </c>
      <c r="O647">
        <v>35.28</v>
      </c>
      <c r="S647">
        <v>20646</v>
      </c>
    </row>
    <row r="648" spans="1:19" x14ac:dyDescent="0.2">
      <c r="A648" t="s">
        <v>29</v>
      </c>
      <c r="B648" t="s">
        <v>8</v>
      </c>
      <c r="C648" t="s">
        <v>928</v>
      </c>
      <c r="D648">
        <v>1</v>
      </c>
      <c r="E648">
        <v>4</v>
      </c>
      <c r="F648">
        <v>1779929100000</v>
      </c>
      <c r="G648">
        <v>1779929985072</v>
      </c>
      <c r="H648">
        <v>885072</v>
      </c>
      <c r="I648">
        <v>885072</v>
      </c>
      <c r="J648">
        <v>10184</v>
      </c>
      <c r="K648">
        <v>34</v>
      </c>
      <c r="L648">
        <v>51.69</v>
      </c>
      <c r="M648" t="s">
        <v>925</v>
      </c>
      <c r="N648" t="s">
        <v>926</v>
      </c>
      <c r="O648">
        <v>31.14</v>
      </c>
      <c r="S648">
        <v>20647</v>
      </c>
    </row>
    <row r="649" spans="1:19" x14ac:dyDescent="0.2">
      <c r="A649" t="s">
        <v>29</v>
      </c>
      <c r="B649" t="s">
        <v>8</v>
      </c>
      <c r="C649" t="s">
        <v>928</v>
      </c>
      <c r="D649">
        <v>1</v>
      </c>
      <c r="E649">
        <v>4</v>
      </c>
      <c r="F649">
        <v>1779930000000</v>
      </c>
      <c r="G649">
        <v>1779931543364</v>
      </c>
      <c r="H649">
        <v>1543364</v>
      </c>
      <c r="I649">
        <v>1543364</v>
      </c>
      <c r="J649">
        <v>9901</v>
      </c>
      <c r="K649">
        <v>67</v>
      </c>
      <c r="L649">
        <v>64.81</v>
      </c>
      <c r="M649" t="s">
        <v>925</v>
      </c>
      <c r="N649" t="s">
        <v>926</v>
      </c>
      <c r="O649">
        <v>45.83</v>
      </c>
      <c r="S649">
        <v>20648</v>
      </c>
    </row>
    <row r="650" spans="1:19" x14ac:dyDescent="0.2">
      <c r="A650" t="s">
        <v>29</v>
      </c>
      <c r="B650" t="s">
        <v>8</v>
      </c>
      <c r="C650" t="s">
        <v>927</v>
      </c>
      <c r="D650">
        <v>1</v>
      </c>
      <c r="E650">
        <v>4</v>
      </c>
      <c r="F650">
        <v>1779930900000</v>
      </c>
      <c r="G650">
        <v>1779931896058</v>
      </c>
      <c r="H650">
        <v>996058</v>
      </c>
      <c r="I650">
        <v>996058</v>
      </c>
      <c r="J650">
        <v>8369</v>
      </c>
      <c r="K650">
        <v>44</v>
      </c>
      <c r="L650">
        <v>57.75</v>
      </c>
      <c r="M650" t="s">
        <v>925</v>
      </c>
      <c r="N650" t="s">
        <v>926</v>
      </c>
      <c r="O650">
        <v>47.29</v>
      </c>
      <c r="S650">
        <v>20649</v>
      </c>
    </row>
    <row r="651" spans="1:19" x14ac:dyDescent="0.2">
      <c r="A651" t="s">
        <v>29</v>
      </c>
      <c r="B651" t="s">
        <v>8</v>
      </c>
      <c r="C651" t="s">
        <v>928</v>
      </c>
      <c r="D651">
        <v>1</v>
      </c>
      <c r="E651">
        <v>4</v>
      </c>
      <c r="F651">
        <v>1779931800000</v>
      </c>
      <c r="G651">
        <v>1779932661864</v>
      </c>
      <c r="H651">
        <v>861864</v>
      </c>
      <c r="I651">
        <v>861864</v>
      </c>
      <c r="J651">
        <v>8451</v>
      </c>
      <c r="K651">
        <v>39</v>
      </c>
      <c r="L651">
        <v>56.92</v>
      </c>
      <c r="M651" t="s">
        <v>925</v>
      </c>
      <c r="N651" t="s">
        <v>926</v>
      </c>
      <c r="O651">
        <v>48.51</v>
      </c>
      <c r="S651">
        <v>20650</v>
      </c>
    </row>
    <row r="652" spans="1:19" x14ac:dyDescent="0.2">
      <c r="A652" t="s">
        <v>29</v>
      </c>
      <c r="B652" t="s">
        <v>8</v>
      </c>
      <c r="C652" t="s">
        <v>928</v>
      </c>
      <c r="D652">
        <v>1</v>
      </c>
      <c r="E652">
        <v>4</v>
      </c>
      <c r="F652">
        <v>1779932700000</v>
      </c>
      <c r="G652">
        <v>1779934234518</v>
      </c>
      <c r="H652">
        <v>1534518</v>
      </c>
      <c r="I652">
        <v>1534518</v>
      </c>
      <c r="J652">
        <v>7704</v>
      </c>
      <c r="K652">
        <v>59</v>
      </c>
      <c r="L652">
        <v>56.85</v>
      </c>
      <c r="M652" t="s">
        <v>925</v>
      </c>
      <c r="N652" t="s">
        <v>926</v>
      </c>
      <c r="O652">
        <v>33.4</v>
      </c>
      <c r="S652">
        <v>20651</v>
      </c>
    </row>
    <row r="653" spans="1:19" x14ac:dyDescent="0.2">
      <c r="A653" t="s">
        <v>29</v>
      </c>
      <c r="B653" t="s">
        <v>8</v>
      </c>
      <c r="C653" t="s">
        <v>927</v>
      </c>
      <c r="D653">
        <v>1</v>
      </c>
      <c r="E653">
        <v>4</v>
      </c>
      <c r="F653">
        <v>1779933600000</v>
      </c>
      <c r="G653">
        <v>1779935076466</v>
      </c>
      <c r="H653">
        <v>1476466</v>
      </c>
      <c r="I653">
        <v>1476466</v>
      </c>
      <c r="J653">
        <v>6830</v>
      </c>
      <c r="K653">
        <v>62</v>
      </c>
      <c r="L653">
        <v>44.89</v>
      </c>
      <c r="M653" t="s">
        <v>925</v>
      </c>
      <c r="N653" t="s">
        <v>929</v>
      </c>
      <c r="S653">
        <v>20652</v>
      </c>
    </row>
    <row r="654" spans="1:19" x14ac:dyDescent="0.2">
      <c r="A654" t="s">
        <v>29</v>
      </c>
      <c r="B654" t="s">
        <v>8</v>
      </c>
      <c r="C654" t="s">
        <v>928</v>
      </c>
      <c r="D654">
        <v>1</v>
      </c>
      <c r="E654">
        <v>4</v>
      </c>
      <c r="F654">
        <v>1779934500000</v>
      </c>
      <c r="G654">
        <v>1779935794115</v>
      </c>
      <c r="H654">
        <v>1294115</v>
      </c>
      <c r="I654">
        <v>1294115</v>
      </c>
      <c r="J654">
        <v>9931</v>
      </c>
      <c r="K654">
        <v>50</v>
      </c>
      <c r="L654">
        <v>60.91</v>
      </c>
      <c r="M654" t="s">
        <v>925</v>
      </c>
      <c r="N654" t="s">
        <v>926</v>
      </c>
      <c r="O654">
        <v>42.96</v>
      </c>
      <c r="S654">
        <v>20653</v>
      </c>
    </row>
    <row r="655" spans="1:19" x14ac:dyDescent="0.2">
      <c r="A655" t="s">
        <v>29</v>
      </c>
      <c r="B655" t="s">
        <v>8</v>
      </c>
      <c r="C655" t="s">
        <v>928</v>
      </c>
      <c r="D655">
        <v>1</v>
      </c>
      <c r="E655">
        <v>4</v>
      </c>
      <c r="F655">
        <v>1779935400000</v>
      </c>
      <c r="G655">
        <v>1779936578957</v>
      </c>
      <c r="H655">
        <v>1178957</v>
      </c>
      <c r="I655">
        <v>1178957</v>
      </c>
      <c r="J655">
        <v>10240</v>
      </c>
      <c r="K655">
        <v>46</v>
      </c>
      <c r="L655">
        <v>59.96</v>
      </c>
      <c r="M655" t="s">
        <v>925</v>
      </c>
      <c r="N655" t="s">
        <v>926</v>
      </c>
      <c r="O655">
        <v>42.82</v>
      </c>
      <c r="S655">
        <v>20654</v>
      </c>
    </row>
    <row r="656" spans="1:19" x14ac:dyDescent="0.2">
      <c r="A656" t="s">
        <v>29</v>
      </c>
      <c r="B656" t="s">
        <v>8</v>
      </c>
      <c r="C656" t="s">
        <v>927</v>
      </c>
      <c r="D656">
        <v>1</v>
      </c>
      <c r="E656">
        <v>4</v>
      </c>
      <c r="F656">
        <v>1779936300000</v>
      </c>
      <c r="G656">
        <v>1779937325626</v>
      </c>
      <c r="H656">
        <v>1025626</v>
      </c>
      <c r="I656">
        <v>1025626</v>
      </c>
      <c r="J656">
        <v>10497</v>
      </c>
      <c r="K656">
        <v>44</v>
      </c>
      <c r="L656">
        <v>55.15</v>
      </c>
      <c r="M656" t="s">
        <v>925</v>
      </c>
      <c r="N656" t="s">
        <v>926</v>
      </c>
      <c r="O656">
        <v>34.81</v>
      </c>
      <c r="S656">
        <v>20655</v>
      </c>
    </row>
    <row r="657" spans="1:19" x14ac:dyDescent="0.2">
      <c r="A657" t="s">
        <v>29</v>
      </c>
      <c r="B657" t="s">
        <v>8</v>
      </c>
      <c r="C657" t="s">
        <v>928</v>
      </c>
      <c r="D657">
        <v>1</v>
      </c>
      <c r="E657">
        <v>5</v>
      </c>
      <c r="F657">
        <v>1780012800000</v>
      </c>
      <c r="G657">
        <v>1780014225979</v>
      </c>
      <c r="H657">
        <v>1425979</v>
      </c>
      <c r="I657">
        <v>1425979</v>
      </c>
      <c r="J657">
        <v>10431</v>
      </c>
      <c r="K657">
        <v>60</v>
      </c>
      <c r="L657">
        <v>59.19</v>
      </c>
      <c r="M657" t="s">
        <v>925</v>
      </c>
      <c r="N657" t="s">
        <v>926</v>
      </c>
      <c r="O657">
        <v>34.29</v>
      </c>
      <c r="S657">
        <v>20656</v>
      </c>
    </row>
    <row r="658" spans="1:19" x14ac:dyDescent="0.2">
      <c r="A658" t="s">
        <v>29</v>
      </c>
      <c r="B658" t="s">
        <v>8</v>
      </c>
      <c r="C658" t="s">
        <v>928</v>
      </c>
      <c r="D658">
        <v>1</v>
      </c>
      <c r="E658">
        <v>5</v>
      </c>
      <c r="F658">
        <v>1780013700000</v>
      </c>
      <c r="G658">
        <v>1780014733171</v>
      </c>
      <c r="H658">
        <v>1033171</v>
      </c>
      <c r="I658">
        <v>1033171</v>
      </c>
      <c r="J658">
        <v>9254</v>
      </c>
      <c r="K658">
        <v>44</v>
      </c>
      <c r="L658">
        <v>55.52</v>
      </c>
      <c r="M658" t="s">
        <v>925</v>
      </c>
      <c r="N658" t="s">
        <v>926</v>
      </c>
      <c r="O658">
        <v>38.81</v>
      </c>
      <c r="S658">
        <v>20657</v>
      </c>
    </row>
    <row r="659" spans="1:19" x14ac:dyDescent="0.2">
      <c r="A659" t="s">
        <v>29</v>
      </c>
      <c r="B659" t="s">
        <v>8</v>
      </c>
      <c r="C659" t="s">
        <v>924</v>
      </c>
      <c r="D659">
        <v>1</v>
      </c>
      <c r="E659">
        <v>5</v>
      </c>
      <c r="F659">
        <v>1780014600000</v>
      </c>
      <c r="G659">
        <v>1780015900096</v>
      </c>
      <c r="H659">
        <v>1300096</v>
      </c>
      <c r="I659">
        <v>1300096</v>
      </c>
      <c r="J659">
        <v>10498</v>
      </c>
      <c r="K659">
        <v>59</v>
      </c>
      <c r="L659">
        <v>62.29</v>
      </c>
      <c r="M659" t="s">
        <v>925</v>
      </c>
      <c r="N659" t="s">
        <v>926</v>
      </c>
      <c r="O659">
        <v>44.5</v>
      </c>
      <c r="S659">
        <v>20658</v>
      </c>
    </row>
    <row r="660" spans="1:19" x14ac:dyDescent="0.2">
      <c r="A660" t="s">
        <v>29</v>
      </c>
      <c r="B660" t="s">
        <v>8</v>
      </c>
      <c r="C660" t="s">
        <v>928</v>
      </c>
      <c r="D660">
        <v>1</v>
      </c>
      <c r="E660">
        <v>5</v>
      </c>
      <c r="F660">
        <v>1780015500000</v>
      </c>
      <c r="G660">
        <v>1780017013945</v>
      </c>
      <c r="H660">
        <v>1513945</v>
      </c>
      <c r="I660">
        <v>1513945</v>
      </c>
      <c r="J660">
        <v>7516</v>
      </c>
      <c r="K660">
        <v>64</v>
      </c>
      <c r="L660">
        <v>59.25</v>
      </c>
      <c r="M660" t="s">
        <v>925</v>
      </c>
      <c r="N660" t="s">
        <v>926</v>
      </c>
      <c r="O660">
        <v>40.01</v>
      </c>
      <c r="S660">
        <v>20659</v>
      </c>
    </row>
    <row r="661" spans="1:19" x14ac:dyDescent="0.2">
      <c r="A661" t="s">
        <v>29</v>
      </c>
      <c r="B661" t="s">
        <v>8</v>
      </c>
      <c r="C661" t="s">
        <v>928</v>
      </c>
      <c r="D661">
        <v>1</v>
      </c>
      <c r="E661">
        <v>5</v>
      </c>
      <c r="F661">
        <v>1780016400000</v>
      </c>
      <c r="G661">
        <v>1780018117221</v>
      </c>
      <c r="H661">
        <v>1717221</v>
      </c>
      <c r="I661">
        <v>1717221</v>
      </c>
      <c r="J661">
        <v>8170</v>
      </c>
      <c r="K661">
        <v>66</v>
      </c>
      <c r="L661">
        <v>62.99</v>
      </c>
      <c r="M661" t="s">
        <v>925</v>
      </c>
      <c r="N661" t="s">
        <v>926</v>
      </c>
      <c r="O661">
        <v>41.85</v>
      </c>
      <c r="S661">
        <v>20660</v>
      </c>
    </row>
    <row r="662" spans="1:19" x14ac:dyDescent="0.2">
      <c r="A662" t="s">
        <v>29</v>
      </c>
      <c r="B662" t="s">
        <v>8</v>
      </c>
      <c r="C662" t="s">
        <v>924</v>
      </c>
      <c r="D662">
        <v>1</v>
      </c>
      <c r="E662">
        <v>5</v>
      </c>
      <c r="F662">
        <v>1780017300000</v>
      </c>
      <c r="G662">
        <v>1780018643776</v>
      </c>
      <c r="H662">
        <v>1343776</v>
      </c>
      <c r="I662">
        <v>1343776</v>
      </c>
      <c r="J662">
        <v>7495</v>
      </c>
      <c r="K662">
        <v>51</v>
      </c>
      <c r="L662">
        <v>57.39</v>
      </c>
      <c r="M662" t="s">
        <v>925</v>
      </c>
      <c r="N662" t="s">
        <v>926</v>
      </c>
      <c r="O662">
        <v>40.04</v>
      </c>
      <c r="S662">
        <v>20661</v>
      </c>
    </row>
    <row r="663" spans="1:19" x14ac:dyDescent="0.2">
      <c r="A663" t="s">
        <v>29</v>
      </c>
      <c r="B663" t="s">
        <v>8</v>
      </c>
      <c r="C663" t="s">
        <v>928</v>
      </c>
      <c r="D663">
        <v>1</v>
      </c>
      <c r="E663">
        <v>5</v>
      </c>
      <c r="F663">
        <v>1780018200000</v>
      </c>
      <c r="G663">
        <v>1780019799102</v>
      </c>
      <c r="H663">
        <v>1599102</v>
      </c>
      <c r="I663">
        <v>1599102</v>
      </c>
      <c r="J663">
        <v>8449</v>
      </c>
      <c r="K663">
        <v>61</v>
      </c>
      <c r="L663">
        <v>64.87</v>
      </c>
      <c r="M663" t="s">
        <v>925</v>
      </c>
      <c r="N663" t="s">
        <v>926</v>
      </c>
      <c r="O663">
        <v>48.45</v>
      </c>
      <c r="S663">
        <v>20662</v>
      </c>
    </row>
    <row r="664" spans="1:19" x14ac:dyDescent="0.2">
      <c r="A664" t="s">
        <v>29</v>
      </c>
      <c r="B664" t="s">
        <v>8</v>
      </c>
      <c r="C664" t="s">
        <v>928</v>
      </c>
      <c r="D664">
        <v>1</v>
      </c>
      <c r="E664">
        <v>5</v>
      </c>
      <c r="F664">
        <v>1780019100000</v>
      </c>
      <c r="G664">
        <v>1780020086891</v>
      </c>
      <c r="H664">
        <v>986891</v>
      </c>
      <c r="I664">
        <v>986891</v>
      </c>
      <c r="J664">
        <v>9650</v>
      </c>
      <c r="K664">
        <v>42</v>
      </c>
      <c r="L664">
        <v>57.64</v>
      </c>
      <c r="M664" t="s">
        <v>925</v>
      </c>
      <c r="N664" t="s">
        <v>926</v>
      </c>
      <c r="O664">
        <v>43.83</v>
      </c>
      <c r="S664">
        <v>20663</v>
      </c>
    </row>
    <row r="665" spans="1:19" x14ac:dyDescent="0.2">
      <c r="A665" t="s">
        <v>29</v>
      </c>
      <c r="B665" t="s">
        <v>8</v>
      </c>
      <c r="C665" t="s">
        <v>924</v>
      </c>
      <c r="D665">
        <v>1</v>
      </c>
      <c r="E665">
        <v>5</v>
      </c>
      <c r="F665">
        <v>1780020000000</v>
      </c>
      <c r="G665">
        <v>1780021121261</v>
      </c>
      <c r="H665">
        <v>1121261</v>
      </c>
      <c r="I665">
        <v>1121261</v>
      </c>
      <c r="J665">
        <v>8701</v>
      </c>
      <c r="K665">
        <v>49</v>
      </c>
      <c r="L665">
        <v>54.48</v>
      </c>
      <c r="M665" t="s">
        <v>925</v>
      </c>
      <c r="N665" t="s">
        <v>926</v>
      </c>
      <c r="O665">
        <v>35.65</v>
      </c>
      <c r="S665">
        <v>20664</v>
      </c>
    </row>
    <row r="666" spans="1:19" x14ac:dyDescent="0.2">
      <c r="A666" t="s">
        <v>29</v>
      </c>
      <c r="B666" t="s">
        <v>8</v>
      </c>
      <c r="C666" t="s">
        <v>928</v>
      </c>
      <c r="D666">
        <v>1</v>
      </c>
      <c r="E666">
        <v>5</v>
      </c>
      <c r="F666">
        <v>1780020900000</v>
      </c>
      <c r="G666">
        <v>1780022014683</v>
      </c>
      <c r="H666">
        <v>1114683</v>
      </c>
      <c r="I666">
        <v>1114683</v>
      </c>
      <c r="J666">
        <v>9090</v>
      </c>
      <c r="K666">
        <v>44</v>
      </c>
      <c r="L666">
        <v>54.02</v>
      </c>
      <c r="M666" t="s">
        <v>925</v>
      </c>
      <c r="N666" t="s">
        <v>926</v>
      </c>
      <c r="O666">
        <v>33.69</v>
      </c>
      <c r="S666">
        <v>20665</v>
      </c>
    </row>
    <row r="667" spans="1:19" x14ac:dyDescent="0.2">
      <c r="A667" t="s">
        <v>29</v>
      </c>
      <c r="B667" t="s">
        <v>8</v>
      </c>
      <c r="C667" t="s">
        <v>928</v>
      </c>
      <c r="D667">
        <v>1</v>
      </c>
      <c r="E667">
        <v>5</v>
      </c>
      <c r="F667">
        <v>1780021800000</v>
      </c>
      <c r="G667">
        <v>1780022978425</v>
      </c>
      <c r="H667">
        <v>1178425</v>
      </c>
      <c r="I667">
        <v>1178425</v>
      </c>
      <c r="J667">
        <v>8708</v>
      </c>
      <c r="K667">
        <v>45</v>
      </c>
      <c r="L667">
        <v>54.38</v>
      </c>
      <c r="M667" t="s">
        <v>925</v>
      </c>
      <c r="N667" t="s">
        <v>926</v>
      </c>
      <c r="O667">
        <v>33.96</v>
      </c>
      <c r="S667">
        <v>20666</v>
      </c>
    </row>
    <row r="668" spans="1:19" x14ac:dyDescent="0.2">
      <c r="A668" t="s">
        <v>29</v>
      </c>
      <c r="B668" t="s">
        <v>8</v>
      </c>
      <c r="C668" t="s">
        <v>924</v>
      </c>
      <c r="D668">
        <v>1</v>
      </c>
      <c r="E668">
        <v>5</v>
      </c>
      <c r="F668">
        <v>1780022700000</v>
      </c>
      <c r="G668">
        <v>1780024124976</v>
      </c>
      <c r="H668">
        <v>1424976</v>
      </c>
      <c r="I668">
        <v>1424976</v>
      </c>
      <c r="J668">
        <v>10484</v>
      </c>
      <c r="K668">
        <v>53</v>
      </c>
      <c r="L668">
        <v>61.38</v>
      </c>
      <c r="M668" t="s">
        <v>925</v>
      </c>
      <c r="N668" t="s">
        <v>926</v>
      </c>
      <c r="O668">
        <v>39.28</v>
      </c>
      <c r="S668">
        <v>20667</v>
      </c>
    </row>
    <row r="669" spans="1:19" x14ac:dyDescent="0.2">
      <c r="A669" t="s">
        <v>29</v>
      </c>
      <c r="B669" t="s">
        <v>8</v>
      </c>
      <c r="C669" t="s">
        <v>928</v>
      </c>
      <c r="D669">
        <v>1</v>
      </c>
      <c r="E669">
        <v>5</v>
      </c>
      <c r="F669">
        <v>1780023600000</v>
      </c>
      <c r="G669">
        <v>1780024830279</v>
      </c>
      <c r="H669">
        <v>1230279</v>
      </c>
      <c r="I669">
        <v>1230279</v>
      </c>
      <c r="J669">
        <v>9508</v>
      </c>
      <c r="K669">
        <v>53</v>
      </c>
      <c r="L669">
        <v>59.51</v>
      </c>
      <c r="M669" t="s">
        <v>925</v>
      </c>
      <c r="N669" t="s">
        <v>926</v>
      </c>
      <c r="O669">
        <v>42.44</v>
      </c>
      <c r="S669">
        <v>20668</v>
      </c>
    </row>
    <row r="670" spans="1:19" x14ac:dyDescent="0.2">
      <c r="A670" t="s">
        <v>29</v>
      </c>
      <c r="B670" t="s">
        <v>8</v>
      </c>
      <c r="C670" t="s">
        <v>928</v>
      </c>
      <c r="D670">
        <v>1</v>
      </c>
      <c r="E670">
        <v>6</v>
      </c>
      <c r="F670">
        <v>1780099200000</v>
      </c>
      <c r="G670">
        <v>1780100892962</v>
      </c>
      <c r="H670">
        <v>1692962</v>
      </c>
      <c r="I670">
        <v>1692962</v>
      </c>
      <c r="J670">
        <v>10315</v>
      </c>
      <c r="K670">
        <v>62</v>
      </c>
      <c r="L670">
        <v>64.03</v>
      </c>
      <c r="M670" t="s">
        <v>925</v>
      </c>
      <c r="N670" t="s">
        <v>926</v>
      </c>
      <c r="O670">
        <v>39.14</v>
      </c>
      <c r="S670">
        <v>20669</v>
      </c>
    </row>
    <row r="671" spans="1:19" x14ac:dyDescent="0.2">
      <c r="A671" t="s">
        <v>29</v>
      </c>
      <c r="B671" t="s">
        <v>8</v>
      </c>
      <c r="C671" t="s">
        <v>928</v>
      </c>
      <c r="D671">
        <v>1</v>
      </c>
      <c r="E671">
        <v>6</v>
      </c>
      <c r="F671">
        <v>1780100100000</v>
      </c>
      <c r="G671">
        <v>1780101532881</v>
      </c>
      <c r="H671">
        <v>1432881</v>
      </c>
      <c r="I671">
        <v>1432881</v>
      </c>
      <c r="J671">
        <v>8850</v>
      </c>
      <c r="K671">
        <v>58</v>
      </c>
      <c r="L671">
        <v>63.3</v>
      </c>
      <c r="M671" t="s">
        <v>925</v>
      </c>
      <c r="N671" t="s">
        <v>926</v>
      </c>
      <c r="O671">
        <v>47.9</v>
      </c>
      <c r="S671">
        <v>20670</v>
      </c>
    </row>
    <row r="672" spans="1:19" x14ac:dyDescent="0.2">
      <c r="A672" t="s">
        <v>29</v>
      </c>
      <c r="B672" t="s">
        <v>8</v>
      </c>
      <c r="C672" t="s">
        <v>928</v>
      </c>
      <c r="D672">
        <v>1</v>
      </c>
      <c r="E672">
        <v>6</v>
      </c>
      <c r="F672">
        <v>1780101000000</v>
      </c>
      <c r="G672">
        <v>1780102179086</v>
      </c>
      <c r="H672">
        <v>1179086</v>
      </c>
      <c r="I672">
        <v>1179086</v>
      </c>
      <c r="J672">
        <v>6801</v>
      </c>
      <c r="K672">
        <v>47</v>
      </c>
      <c r="L672">
        <v>54.95</v>
      </c>
      <c r="M672" t="s">
        <v>925</v>
      </c>
      <c r="N672" t="s">
        <v>926</v>
      </c>
      <c r="O672">
        <v>40.369999999999997</v>
      </c>
      <c r="S672">
        <v>20671</v>
      </c>
    </row>
    <row r="673" spans="1:19" x14ac:dyDescent="0.2">
      <c r="A673" t="s">
        <v>29</v>
      </c>
      <c r="B673" t="s">
        <v>8</v>
      </c>
      <c r="C673" t="s">
        <v>928</v>
      </c>
      <c r="D673">
        <v>1</v>
      </c>
      <c r="E673">
        <v>6</v>
      </c>
      <c r="F673">
        <v>1780101900000</v>
      </c>
      <c r="G673">
        <v>1780103639268</v>
      </c>
      <c r="H673">
        <v>1739268</v>
      </c>
      <c r="I673">
        <v>1739268</v>
      </c>
      <c r="J673">
        <v>9936</v>
      </c>
      <c r="K673">
        <v>68</v>
      </c>
      <c r="L673">
        <v>67.66</v>
      </c>
      <c r="M673" t="s">
        <v>931</v>
      </c>
      <c r="N673" t="s">
        <v>926</v>
      </c>
      <c r="O673">
        <v>47.42</v>
      </c>
      <c r="S673">
        <v>20672</v>
      </c>
    </row>
    <row r="674" spans="1:19" x14ac:dyDescent="0.2">
      <c r="A674" t="s">
        <v>29</v>
      </c>
      <c r="B674" t="s">
        <v>8</v>
      </c>
      <c r="C674" t="s">
        <v>928</v>
      </c>
      <c r="D674">
        <v>1</v>
      </c>
      <c r="E674">
        <v>6</v>
      </c>
      <c r="F674">
        <v>1780102800000</v>
      </c>
      <c r="G674">
        <v>1780104613579</v>
      </c>
      <c r="H674">
        <v>1813579</v>
      </c>
      <c r="I674">
        <v>1813579</v>
      </c>
      <c r="J674">
        <v>7039</v>
      </c>
      <c r="K674">
        <v>70</v>
      </c>
      <c r="L674">
        <v>58.23</v>
      </c>
      <c r="M674" t="s">
        <v>925</v>
      </c>
      <c r="N674" t="s">
        <v>926</v>
      </c>
      <c r="O674">
        <v>31.37</v>
      </c>
      <c r="S674">
        <v>20673</v>
      </c>
    </row>
    <row r="675" spans="1:19" x14ac:dyDescent="0.2">
      <c r="A675" t="s">
        <v>29</v>
      </c>
      <c r="B675" t="s">
        <v>8</v>
      </c>
      <c r="C675" t="s">
        <v>928</v>
      </c>
      <c r="D675">
        <v>1</v>
      </c>
      <c r="E675">
        <v>6</v>
      </c>
      <c r="F675">
        <v>1780103700000</v>
      </c>
      <c r="G675">
        <v>1780105080858</v>
      </c>
      <c r="H675">
        <v>1380858</v>
      </c>
      <c r="I675">
        <v>1380858</v>
      </c>
      <c r="J675">
        <v>8518</v>
      </c>
      <c r="K675">
        <v>58</v>
      </c>
      <c r="L675">
        <v>58.47</v>
      </c>
      <c r="M675" t="s">
        <v>925</v>
      </c>
      <c r="N675" t="s">
        <v>926</v>
      </c>
      <c r="O675">
        <v>38.86</v>
      </c>
      <c r="S675">
        <v>20674</v>
      </c>
    </row>
    <row r="676" spans="1:19" x14ac:dyDescent="0.2">
      <c r="A676" t="s">
        <v>29</v>
      </c>
      <c r="B676" t="s">
        <v>8</v>
      </c>
      <c r="C676" t="s">
        <v>928</v>
      </c>
      <c r="D676">
        <v>1</v>
      </c>
      <c r="E676">
        <v>6</v>
      </c>
      <c r="F676">
        <v>1780104600000</v>
      </c>
      <c r="G676">
        <v>1780105560201</v>
      </c>
      <c r="H676">
        <v>960201</v>
      </c>
      <c r="I676">
        <v>960201</v>
      </c>
      <c r="J676">
        <v>10367</v>
      </c>
      <c r="K676">
        <v>47</v>
      </c>
      <c r="L676">
        <v>55.23</v>
      </c>
      <c r="M676" t="s">
        <v>925</v>
      </c>
      <c r="N676" t="s">
        <v>926</v>
      </c>
      <c r="O676">
        <v>36.979999999999997</v>
      </c>
      <c r="S676">
        <v>20675</v>
      </c>
    </row>
    <row r="677" spans="1:19" x14ac:dyDescent="0.2">
      <c r="A677" t="s">
        <v>29</v>
      </c>
      <c r="B677" t="s">
        <v>8</v>
      </c>
      <c r="C677" t="s">
        <v>928</v>
      </c>
      <c r="D677">
        <v>1</v>
      </c>
      <c r="E677">
        <v>6</v>
      </c>
      <c r="F677">
        <v>1780105500000</v>
      </c>
      <c r="G677">
        <v>1780107103783</v>
      </c>
      <c r="H677">
        <v>1603783</v>
      </c>
      <c r="I677">
        <v>1603783</v>
      </c>
      <c r="J677">
        <v>8778</v>
      </c>
      <c r="K677">
        <v>62</v>
      </c>
      <c r="L677">
        <v>60.81</v>
      </c>
      <c r="M677" t="s">
        <v>925</v>
      </c>
      <c r="N677" t="s">
        <v>926</v>
      </c>
      <c r="O677">
        <v>38</v>
      </c>
      <c r="S677">
        <v>20676</v>
      </c>
    </row>
    <row r="678" spans="1:19" x14ac:dyDescent="0.2">
      <c r="A678" t="s">
        <v>29</v>
      </c>
      <c r="B678" t="s">
        <v>8</v>
      </c>
      <c r="C678" t="s">
        <v>928</v>
      </c>
      <c r="D678">
        <v>1</v>
      </c>
      <c r="E678">
        <v>6</v>
      </c>
      <c r="F678">
        <v>1780106400000</v>
      </c>
      <c r="G678">
        <v>1780107409079</v>
      </c>
      <c r="H678">
        <v>1009079</v>
      </c>
      <c r="I678">
        <v>1009079</v>
      </c>
      <c r="J678">
        <v>10267</v>
      </c>
      <c r="K678">
        <v>47</v>
      </c>
      <c r="L678">
        <v>55.5</v>
      </c>
      <c r="M678" t="s">
        <v>925</v>
      </c>
      <c r="N678" t="s">
        <v>926</v>
      </c>
      <c r="O678">
        <v>36.65</v>
      </c>
      <c r="S678">
        <v>20677</v>
      </c>
    </row>
    <row r="679" spans="1:19" x14ac:dyDescent="0.2">
      <c r="A679" t="s">
        <v>29</v>
      </c>
      <c r="B679" t="s">
        <v>8</v>
      </c>
      <c r="C679" t="s">
        <v>928</v>
      </c>
      <c r="D679">
        <v>1</v>
      </c>
      <c r="E679">
        <v>6</v>
      </c>
      <c r="F679">
        <v>1780107300000</v>
      </c>
      <c r="G679">
        <v>1780108744686</v>
      </c>
      <c r="H679">
        <v>1444686</v>
      </c>
      <c r="I679">
        <v>1444686</v>
      </c>
      <c r="J679">
        <v>6879</v>
      </c>
      <c r="K679">
        <v>61</v>
      </c>
      <c r="L679">
        <v>58.62</v>
      </c>
      <c r="M679" t="s">
        <v>925</v>
      </c>
      <c r="N679" t="s">
        <v>926</v>
      </c>
      <c r="O679">
        <v>41.99</v>
      </c>
      <c r="S679">
        <v>20678</v>
      </c>
    </row>
    <row r="680" spans="1:19" x14ac:dyDescent="0.2">
      <c r="A680" t="s">
        <v>29</v>
      </c>
      <c r="B680" t="s">
        <v>8</v>
      </c>
      <c r="C680" t="s">
        <v>928</v>
      </c>
      <c r="D680">
        <v>1</v>
      </c>
      <c r="E680">
        <v>6</v>
      </c>
      <c r="F680">
        <v>1780108200000</v>
      </c>
      <c r="G680">
        <v>1780109892148</v>
      </c>
      <c r="H680">
        <v>1692148</v>
      </c>
      <c r="I680">
        <v>1692148</v>
      </c>
      <c r="J680">
        <v>8460</v>
      </c>
      <c r="K680">
        <v>74</v>
      </c>
      <c r="L680">
        <v>65.91</v>
      </c>
      <c r="M680" t="s">
        <v>925</v>
      </c>
      <c r="N680" t="s">
        <v>926</v>
      </c>
      <c r="O680">
        <v>48.48</v>
      </c>
      <c r="S680">
        <v>20679</v>
      </c>
    </row>
    <row r="681" spans="1:19" x14ac:dyDescent="0.2">
      <c r="A681" t="s">
        <v>29</v>
      </c>
      <c r="B681" t="s">
        <v>8</v>
      </c>
      <c r="C681" t="s">
        <v>928</v>
      </c>
      <c r="D681">
        <v>1</v>
      </c>
      <c r="E681">
        <v>6</v>
      </c>
      <c r="F681">
        <v>1780109100000</v>
      </c>
      <c r="G681">
        <v>1780110465949</v>
      </c>
      <c r="H681">
        <v>1365949</v>
      </c>
      <c r="I681">
        <v>1365949</v>
      </c>
      <c r="J681">
        <v>8062</v>
      </c>
      <c r="K681">
        <v>57</v>
      </c>
      <c r="L681">
        <v>56.71</v>
      </c>
      <c r="M681" t="s">
        <v>925</v>
      </c>
      <c r="N681" t="s">
        <v>926</v>
      </c>
      <c r="O681">
        <v>36.380000000000003</v>
      </c>
      <c r="S681">
        <v>20680</v>
      </c>
    </row>
    <row r="682" spans="1:19" x14ac:dyDescent="0.2">
      <c r="A682" t="s">
        <v>29</v>
      </c>
      <c r="B682" t="s">
        <v>8</v>
      </c>
      <c r="C682" t="s">
        <v>928</v>
      </c>
      <c r="D682">
        <v>1</v>
      </c>
      <c r="E682">
        <v>6</v>
      </c>
      <c r="F682">
        <v>1780110000000</v>
      </c>
      <c r="G682">
        <v>1780111671717</v>
      </c>
      <c r="H682">
        <v>1671717</v>
      </c>
      <c r="I682">
        <v>1671717</v>
      </c>
      <c r="J682">
        <v>8278</v>
      </c>
      <c r="K682">
        <v>68</v>
      </c>
      <c r="L682">
        <v>64.260000000000005</v>
      </c>
      <c r="M682" t="s">
        <v>925</v>
      </c>
      <c r="N682" t="s">
        <v>926</v>
      </c>
      <c r="O682">
        <v>45.66</v>
      </c>
      <c r="S682">
        <v>20681</v>
      </c>
    </row>
    <row r="683" spans="1:19" x14ac:dyDescent="0.2">
      <c r="A683" t="s">
        <v>29</v>
      </c>
      <c r="B683" t="s">
        <v>8</v>
      </c>
      <c r="C683" t="s">
        <v>928</v>
      </c>
      <c r="D683">
        <v>1</v>
      </c>
      <c r="E683">
        <v>7</v>
      </c>
      <c r="F683">
        <v>1780185600000</v>
      </c>
      <c r="G683">
        <v>1780187035547</v>
      </c>
      <c r="H683">
        <v>1435547</v>
      </c>
      <c r="I683">
        <v>1435547</v>
      </c>
      <c r="J683">
        <v>9757</v>
      </c>
      <c r="K683">
        <v>64</v>
      </c>
      <c r="L683">
        <v>64.569999999999993</v>
      </c>
      <c r="M683" t="s">
        <v>925</v>
      </c>
      <c r="N683" t="s">
        <v>926</v>
      </c>
      <c r="O683">
        <v>48.36</v>
      </c>
      <c r="S683">
        <v>20682</v>
      </c>
    </row>
    <row r="684" spans="1:19" x14ac:dyDescent="0.2">
      <c r="A684" t="s">
        <v>29</v>
      </c>
      <c r="B684" t="s">
        <v>8</v>
      </c>
      <c r="C684" t="s">
        <v>928</v>
      </c>
      <c r="D684">
        <v>1</v>
      </c>
      <c r="E684">
        <v>7</v>
      </c>
      <c r="F684">
        <v>1780186500000</v>
      </c>
      <c r="G684">
        <v>1780188012695</v>
      </c>
      <c r="H684">
        <v>1512695</v>
      </c>
      <c r="I684">
        <v>1512695</v>
      </c>
      <c r="J684">
        <v>7680</v>
      </c>
      <c r="K684">
        <v>64</v>
      </c>
      <c r="L684">
        <v>46.22</v>
      </c>
      <c r="M684" t="s">
        <v>925</v>
      </c>
      <c r="N684" t="s">
        <v>929</v>
      </c>
      <c r="S684">
        <v>20683</v>
      </c>
    </row>
    <row r="685" spans="1:19" x14ac:dyDescent="0.2">
      <c r="A685" t="s">
        <v>29</v>
      </c>
      <c r="B685" t="s">
        <v>8</v>
      </c>
      <c r="C685" t="s">
        <v>927</v>
      </c>
      <c r="D685">
        <v>1</v>
      </c>
      <c r="E685">
        <v>7</v>
      </c>
      <c r="F685">
        <v>1780187400000</v>
      </c>
      <c r="G685">
        <v>1780188775341</v>
      </c>
      <c r="H685">
        <v>1375341</v>
      </c>
      <c r="I685">
        <v>1375341</v>
      </c>
      <c r="J685">
        <v>7338</v>
      </c>
      <c r="K685">
        <v>52</v>
      </c>
      <c r="L685">
        <v>60.36</v>
      </c>
      <c r="M685" t="s">
        <v>925</v>
      </c>
      <c r="N685" t="s">
        <v>926</v>
      </c>
      <c r="O685">
        <v>46.55</v>
      </c>
      <c r="S685">
        <v>20684</v>
      </c>
    </row>
    <row r="686" spans="1:19" x14ac:dyDescent="0.2">
      <c r="A686" t="s">
        <v>29</v>
      </c>
      <c r="B686" t="s">
        <v>8</v>
      </c>
      <c r="C686" t="s">
        <v>928</v>
      </c>
      <c r="D686">
        <v>1</v>
      </c>
      <c r="E686">
        <v>7</v>
      </c>
      <c r="F686">
        <v>1780188300000</v>
      </c>
      <c r="G686">
        <v>1780189930051</v>
      </c>
      <c r="H686">
        <v>1630051</v>
      </c>
      <c r="I686">
        <v>1630051</v>
      </c>
      <c r="J686">
        <v>7018</v>
      </c>
      <c r="K686">
        <v>71</v>
      </c>
      <c r="L686">
        <v>46.93</v>
      </c>
      <c r="M686" t="s">
        <v>925</v>
      </c>
      <c r="N686" t="s">
        <v>929</v>
      </c>
      <c r="S686">
        <v>20685</v>
      </c>
    </row>
    <row r="687" spans="1:19" x14ac:dyDescent="0.2">
      <c r="A687" t="s">
        <v>29</v>
      </c>
      <c r="B687" t="s">
        <v>8</v>
      </c>
      <c r="C687" t="s">
        <v>928</v>
      </c>
      <c r="D687">
        <v>1</v>
      </c>
      <c r="E687">
        <v>7</v>
      </c>
      <c r="F687">
        <v>1780189200000</v>
      </c>
      <c r="G687">
        <v>1780190898984</v>
      </c>
      <c r="H687">
        <v>1698984</v>
      </c>
      <c r="I687">
        <v>1698984</v>
      </c>
      <c r="J687">
        <v>8053</v>
      </c>
      <c r="K687">
        <v>65</v>
      </c>
      <c r="L687">
        <v>65.08</v>
      </c>
      <c r="M687" t="s">
        <v>925</v>
      </c>
      <c r="N687" t="s">
        <v>926</v>
      </c>
      <c r="O687">
        <v>47.48</v>
      </c>
      <c r="S687">
        <v>20686</v>
      </c>
    </row>
    <row r="688" spans="1:19" x14ac:dyDescent="0.2">
      <c r="A688" t="s">
        <v>29</v>
      </c>
      <c r="B688" t="s">
        <v>8</v>
      </c>
      <c r="C688" t="s">
        <v>927</v>
      </c>
      <c r="D688">
        <v>1</v>
      </c>
      <c r="E688">
        <v>7</v>
      </c>
      <c r="F688">
        <v>1780190100000</v>
      </c>
      <c r="G688">
        <v>1780191240532</v>
      </c>
      <c r="H688">
        <v>1140532</v>
      </c>
      <c r="I688">
        <v>1140532</v>
      </c>
      <c r="J688">
        <v>10465</v>
      </c>
      <c r="K688">
        <v>46</v>
      </c>
      <c r="L688">
        <v>60.12</v>
      </c>
      <c r="M688" t="s">
        <v>925</v>
      </c>
      <c r="N688" t="s">
        <v>926</v>
      </c>
      <c r="O688">
        <v>43.57</v>
      </c>
      <c r="S688">
        <v>20687</v>
      </c>
    </row>
    <row r="689" spans="1:19" x14ac:dyDescent="0.2">
      <c r="A689" t="s">
        <v>29</v>
      </c>
      <c r="B689" t="s">
        <v>8</v>
      </c>
      <c r="C689" t="s">
        <v>928</v>
      </c>
      <c r="D689">
        <v>1</v>
      </c>
      <c r="E689">
        <v>7</v>
      </c>
      <c r="F689">
        <v>1780191000000</v>
      </c>
      <c r="G689">
        <v>1780192070532</v>
      </c>
      <c r="H689">
        <v>1070532</v>
      </c>
      <c r="I689">
        <v>1070532</v>
      </c>
      <c r="J689">
        <v>6919</v>
      </c>
      <c r="K689">
        <v>42</v>
      </c>
      <c r="L689">
        <v>50.93</v>
      </c>
      <c r="M689" t="s">
        <v>925</v>
      </c>
      <c r="N689" t="s">
        <v>926</v>
      </c>
      <c r="O689">
        <v>33.42</v>
      </c>
      <c r="S689">
        <v>20688</v>
      </c>
    </row>
    <row r="690" spans="1:19" x14ac:dyDescent="0.2">
      <c r="A690" t="s">
        <v>29</v>
      </c>
      <c r="B690" t="s">
        <v>8</v>
      </c>
      <c r="C690" t="s">
        <v>928</v>
      </c>
      <c r="D690">
        <v>1</v>
      </c>
      <c r="E690">
        <v>7</v>
      </c>
      <c r="F690">
        <v>1780191900000</v>
      </c>
      <c r="G690">
        <v>1780192904647</v>
      </c>
      <c r="H690">
        <v>1004647</v>
      </c>
      <c r="I690">
        <v>1004647</v>
      </c>
      <c r="J690">
        <v>10083</v>
      </c>
      <c r="K690">
        <v>41</v>
      </c>
      <c r="L690">
        <v>60.27</v>
      </c>
      <c r="M690" t="s">
        <v>925</v>
      </c>
      <c r="N690" t="s">
        <v>926</v>
      </c>
      <c r="O690">
        <v>48.35</v>
      </c>
      <c r="S690">
        <v>20689</v>
      </c>
    </row>
    <row r="691" spans="1:19" x14ac:dyDescent="0.2">
      <c r="A691" t="s">
        <v>29</v>
      </c>
      <c r="B691" t="s">
        <v>8</v>
      </c>
      <c r="C691" t="s">
        <v>927</v>
      </c>
      <c r="D691">
        <v>1</v>
      </c>
      <c r="E691">
        <v>7</v>
      </c>
      <c r="F691">
        <v>1780192800000</v>
      </c>
      <c r="G691">
        <v>1780194017111</v>
      </c>
      <c r="H691">
        <v>1217111</v>
      </c>
      <c r="I691">
        <v>1217111</v>
      </c>
      <c r="J691">
        <v>7472</v>
      </c>
      <c r="K691">
        <v>52</v>
      </c>
      <c r="L691">
        <v>53.76</v>
      </c>
      <c r="M691" t="s">
        <v>925</v>
      </c>
      <c r="N691" t="s">
        <v>926</v>
      </c>
      <c r="O691">
        <v>34.840000000000003</v>
      </c>
      <c r="S691">
        <v>20690</v>
      </c>
    </row>
    <row r="692" spans="1:19" x14ac:dyDescent="0.2">
      <c r="A692" t="s">
        <v>29</v>
      </c>
      <c r="B692" t="s">
        <v>8</v>
      </c>
      <c r="C692" t="s">
        <v>928</v>
      </c>
      <c r="D692">
        <v>1</v>
      </c>
      <c r="E692">
        <v>7</v>
      </c>
      <c r="F692">
        <v>1780193700000</v>
      </c>
      <c r="G692">
        <v>1780195544384</v>
      </c>
      <c r="H692">
        <v>1844384</v>
      </c>
      <c r="I692">
        <v>1844384</v>
      </c>
      <c r="J692">
        <v>10280</v>
      </c>
      <c r="K692">
        <v>68</v>
      </c>
      <c r="L692">
        <v>52.93</v>
      </c>
      <c r="M692" t="s">
        <v>925</v>
      </c>
      <c r="N692" t="s">
        <v>929</v>
      </c>
      <c r="S692">
        <v>20691</v>
      </c>
    </row>
    <row r="693" spans="1:19" x14ac:dyDescent="0.2">
      <c r="A693" t="s">
        <v>29</v>
      </c>
      <c r="B693" t="s">
        <v>8</v>
      </c>
      <c r="C693" t="s">
        <v>928</v>
      </c>
      <c r="D693">
        <v>1</v>
      </c>
      <c r="E693">
        <v>7</v>
      </c>
      <c r="F693">
        <v>1780194600000</v>
      </c>
      <c r="G693">
        <v>1780195584406</v>
      </c>
      <c r="H693">
        <v>984406</v>
      </c>
      <c r="I693">
        <v>984406</v>
      </c>
      <c r="J693">
        <v>9453</v>
      </c>
      <c r="K693">
        <v>44</v>
      </c>
      <c r="L693">
        <v>53.56</v>
      </c>
      <c r="M693" t="s">
        <v>925</v>
      </c>
      <c r="N693" t="s">
        <v>926</v>
      </c>
      <c r="O693">
        <v>34.94</v>
      </c>
      <c r="S693">
        <v>20692</v>
      </c>
    </row>
    <row r="694" spans="1:19" x14ac:dyDescent="0.2">
      <c r="A694" t="s">
        <v>29</v>
      </c>
      <c r="B694" t="s">
        <v>8</v>
      </c>
      <c r="C694" t="s">
        <v>927</v>
      </c>
      <c r="D694">
        <v>1</v>
      </c>
      <c r="E694">
        <v>7</v>
      </c>
      <c r="F694">
        <v>1780195500000</v>
      </c>
      <c r="G694">
        <v>1780197133853</v>
      </c>
      <c r="H694">
        <v>1633853</v>
      </c>
      <c r="I694">
        <v>1633853</v>
      </c>
      <c r="J694">
        <v>7311</v>
      </c>
      <c r="K694">
        <v>60</v>
      </c>
      <c r="L694">
        <v>58.95</v>
      </c>
      <c r="M694" t="s">
        <v>925</v>
      </c>
      <c r="N694" t="s">
        <v>926</v>
      </c>
      <c r="O694">
        <v>36.840000000000003</v>
      </c>
      <c r="S694">
        <v>20693</v>
      </c>
    </row>
    <row r="695" spans="1:19" x14ac:dyDescent="0.2">
      <c r="A695" t="s">
        <v>29</v>
      </c>
      <c r="B695" t="s">
        <v>8</v>
      </c>
      <c r="C695" t="s">
        <v>928</v>
      </c>
      <c r="D695">
        <v>1</v>
      </c>
      <c r="E695">
        <v>7</v>
      </c>
      <c r="F695">
        <v>1780196400000</v>
      </c>
      <c r="G695">
        <v>1780197498016</v>
      </c>
      <c r="H695">
        <v>1098016</v>
      </c>
      <c r="I695">
        <v>1098016</v>
      </c>
      <c r="J695">
        <v>10463</v>
      </c>
      <c r="K695">
        <v>48</v>
      </c>
      <c r="L695">
        <v>59.31</v>
      </c>
      <c r="M695" t="s">
        <v>925</v>
      </c>
      <c r="N695" t="s">
        <v>926</v>
      </c>
      <c r="O695">
        <v>42.74</v>
      </c>
      <c r="S695">
        <v>20694</v>
      </c>
    </row>
    <row r="696" spans="1:19" x14ac:dyDescent="0.2">
      <c r="A696" t="s">
        <v>29</v>
      </c>
      <c r="B696" t="s">
        <v>8</v>
      </c>
      <c r="C696" t="s">
        <v>928</v>
      </c>
      <c r="D696">
        <v>1</v>
      </c>
      <c r="E696">
        <v>7</v>
      </c>
      <c r="F696">
        <v>1780197300000</v>
      </c>
      <c r="G696">
        <v>1780198974220</v>
      </c>
      <c r="H696">
        <v>1674220</v>
      </c>
      <c r="I696">
        <v>1674220</v>
      </c>
      <c r="J696">
        <v>7611</v>
      </c>
      <c r="K696">
        <v>63</v>
      </c>
      <c r="L696">
        <v>57.46</v>
      </c>
      <c r="M696" t="s">
        <v>925</v>
      </c>
      <c r="N696" t="s">
        <v>926</v>
      </c>
      <c r="O696">
        <v>31.57</v>
      </c>
      <c r="S696">
        <v>20695</v>
      </c>
    </row>
    <row r="697" spans="1:19" x14ac:dyDescent="0.2">
      <c r="A697" t="s">
        <v>29</v>
      </c>
      <c r="B697" t="s">
        <v>8</v>
      </c>
      <c r="C697" t="s">
        <v>928</v>
      </c>
      <c r="D697">
        <v>2</v>
      </c>
      <c r="E697">
        <v>1</v>
      </c>
      <c r="F697">
        <v>1780272000000</v>
      </c>
      <c r="G697">
        <v>1780273008305</v>
      </c>
      <c r="H697">
        <v>1008305</v>
      </c>
      <c r="I697">
        <v>1008305</v>
      </c>
      <c r="J697">
        <v>7565</v>
      </c>
      <c r="K697">
        <v>42</v>
      </c>
      <c r="L697">
        <v>40.04</v>
      </c>
      <c r="M697" t="s">
        <v>925</v>
      </c>
      <c r="N697" t="s">
        <v>929</v>
      </c>
      <c r="S697">
        <v>20696</v>
      </c>
    </row>
    <row r="698" spans="1:19" x14ac:dyDescent="0.2">
      <c r="A698" t="s">
        <v>29</v>
      </c>
      <c r="B698" t="s">
        <v>8</v>
      </c>
      <c r="C698" t="s">
        <v>928</v>
      </c>
      <c r="D698">
        <v>2</v>
      </c>
      <c r="E698">
        <v>1</v>
      </c>
      <c r="F698">
        <v>1780272900000</v>
      </c>
      <c r="G698">
        <v>1780274530907</v>
      </c>
      <c r="H698">
        <v>1630907</v>
      </c>
      <c r="I698">
        <v>1565907</v>
      </c>
      <c r="J698">
        <v>7197</v>
      </c>
      <c r="K698">
        <v>63</v>
      </c>
      <c r="L698">
        <v>63.06</v>
      </c>
      <c r="M698" t="s">
        <v>925</v>
      </c>
      <c r="N698" t="s">
        <v>926</v>
      </c>
      <c r="O698">
        <v>46.78</v>
      </c>
      <c r="S698">
        <v>20697</v>
      </c>
    </row>
    <row r="699" spans="1:19" x14ac:dyDescent="0.2">
      <c r="A699" t="s">
        <v>29</v>
      </c>
      <c r="B699" t="s">
        <v>8</v>
      </c>
      <c r="C699" t="s">
        <v>927</v>
      </c>
      <c r="D699">
        <v>2</v>
      </c>
      <c r="E699">
        <v>1</v>
      </c>
      <c r="F699">
        <v>1780273800000</v>
      </c>
      <c r="G699">
        <v>1780275385302</v>
      </c>
      <c r="H699">
        <v>1585302</v>
      </c>
      <c r="I699">
        <v>1505302</v>
      </c>
      <c r="J699">
        <v>8866</v>
      </c>
      <c r="K699">
        <v>70</v>
      </c>
      <c r="L699">
        <v>65.19</v>
      </c>
      <c r="M699" t="s">
        <v>925</v>
      </c>
      <c r="N699" t="s">
        <v>926</v>
      </c>
      <c r="O699">
        <v>48.42</v>
      </c>
      <c r="S699">
        <v>20698</v>
      </c>
    </row>
    <row r="700" spans="1:19" x14ac:dyDescent="0.2">
      <c r="A700" t="s">
        <v>29</v>
      </c>
      <c r="B700" t="s">
        <v>8</v>
      </c>
      <c r="C700" t="s">
        <v>928</v>
      </c>
      <c r="D700">
        <v>2</v>
      </c>
      <c r="E700">
        <v>1</v>
      </c>
      <c r="F700">
        <v>1780274700000</v>
      </c>
      <c r="G700">
        <v>1780276018796</v>
      </c>
      <c r="H700">
        <v>1318796</v>
      </c>
      <c r="I700">
        <v>1283796</v>
      </c>
      <c r="J700">
        <v>8599</v>
      </c>
      <c r="K700">
        <v>50</v>
      </c>
      <c r="L700">
        <v>59.23</v>
      </c>
      <c r="M700" t="s">
        <v>925</v>
      </c>
      <c r="N700" t="s">
        <v>926</v>
      </c>
      <c r="O700">
        <v>41.99</v>
      </c>
      <c r="S700">
        <v>20699</v>
      </c>
    </row>
    <row r="701" spans="1:19" x14ac:dyDescent="0.2">
      <c r="A701" t="s">
        <v>29</v>
      </c>
      <c r="B701" t="s">
        <v>8</v>
      </c>
      <c r="C701" t="s">
        <v>928</v>
      </c>
      <c r="D701">
        <v>2</v>
      </c>
      <c r="E701">
        <v>1</v>
      </c>
      <c r="F701">
        <v>1780275600000</v>
      </c>
      <c r="G701">
        <v>1780276752207</v>
      </c>
      <c r="H701">
        <v>1152207</v>
      </c>
      <c r="I701">
        <v>1102207</v>
      </c>
      <c r="J701">
        <v>8680</v>
      </c>
      <c r="K701">
        <v>52</v>
      </c>
      <c r="L701">
        <v>56.65</v>
      </c>
      <c r="M701" t="s">
        <v>925</v>
      </c>
      <c r="N701" t="s">
        <v>926</v>
      </c>
      <c r="O701">
        <v>39.96</v>
      </c>
      <c r="S701">
        <v>20700</v>
      </c>
    </row>
    <row r="702" spans="1:19" x14ac:dyDescent="0.2">
      <c r="A702" t="s">
        <v>29</v>
      </c>
      <c r="B702" t="s">
        <v>8</v>
      </c>
      <c r="C702" t="s">
        <v>927</v>
      </c>
      <c r="D702">
        <v>2</v>
      </c>
      <c r="E702">
        <v>1</v>
      </c>
      <c r="F702">
        <v>1780276500000</v>
      </c>
      <c r="G702">
        <v>1780277444766</v>
      </c>
      <c r="H702">
        <v>944766</v>
      </c>
      <c r="I702">
        <v>879766</v>
      </c>
      <c r="J702">
        <v>9979</v>
      </c>
      <c r="K702">
        <v>40</v>
      </c>
      <c r="L702">
        <v>54.77</v>
      </c>
      <c r="M702" t="s">
        <v>925</v>
      </c>
      <c r="N702" t="s">
        <v>926</v>
      </c>
      <c r="O702">
        <v>37.340000000000003</v>
      </c>
      <c r="S702">
        <v>20701</v>
      </c>
    </row>
    <row r="703" spans="1:19" x14ac:dyDescent="0.2">
      <c r="A703" t="s">
        <v>29</v>
      </c>
      <c r="B703" t="s">
        <v>8</v>
      </c>
      <c r="C703" t="s">
        <v>928</v>
      </c>
      <c r="D703">
        <v>2</v>
      </c>
      <c r="E703">
        <v>1</v>
      </c>
      <c r="F703">
        <v>1780277400000</v>
      </c>
      <c r="G703">
        <v>1780278687275</v>
      </c>
      <c r="H703">
        <v>1287275</v>
      </c>
      <c r="I703">
        <v>1207275</v>
      </c>
      <c r="J703">
        <v>9987</v>
      </c>
      <c r="K703">
        <v>54</v>
      </c>
      <c r="L703">
        <v>63.92</v>
      </c>
      <c r="M703" t="s">
        <v>925</v>
      </c>
      <c r="N703" t="s">
        <v>926</v>
      </c>
      <c r="O703">
        <v>49.97</v>
      </c>
      <c r="S703">
        <v>20702</v>
      </c>
    </row>
    <row r="704" spans="1:19" x14ac:dyDescent="0.2">
      <c r="A704" t="s">
        <v>29</v>
      </c>
      <c r="B704" t="s">
        <v>8</v>
      </c>
      <c r="C704" t="s">
        <v>928</v>
      </c>
      <c r="D704">
        <v>2</v>
      </c>
      <c r="E704">
        <v>1</v>
      </c>
      <c r="F704">
        <v>1780278300000</v>
      </c>
      <c r="G704">
        <v>1780279532544</v>
      </c>
      <c r="H704">
        <v>1232544</v>
      </c>
      <c r="I704">
        <v>1197544</v>
      </c>
      <c r="J704">
        <v>10331</v>
      </c>
      <c r="K704">
        <v>48</v>
      </c>
      <c r="L704">
        <v>45.64</v>
      </c>
      <c r="M704" t="s">
        <v>925</v>
      </c>
      <c r="N704" t="s">
        <v>929</v>
      </c>
      <c r="S704">
        <v>20703</v>
      </c>
    </row>
    <row r="705" spans="1:19" x14ac:dyDescent="0.2">
      <c r="A705" t="s">
        <v>29</v>
      </c>
      <c r="B705" t="s">
        <v>8</v>
      </c>
      <c r="C705" t="s">
        <v>927</v>
      </c>
      <c r="D705">
        <v>2</v>
      </c>
      <c r="E705">
        <v>1</v>
      </c>
      <c r="F705">
        <v>1780279200000</v>
      </c>
      <c r="G705">
        <v>1780280449103</v>
      </c>
      <c r="H705">
        <v>1249103</v>
      </c>
      <c r="I705">
        <v>1199103</v>
      </c>
      <c r="J705">
        <v>8975</v>
      </c>
      <c r="K705">
        <v>47</v>
      </c>
      <c r="L705">
        <v>61.13</v>
      </c>
      <c r="M705" t="s">
        <v>925</v>
      </c>
      <c r="N705" t="s">
        <v>926</v>
      </c>
      <c r="O705">
        <v>47.16</v>
      </c>
      <c r="S705">
        <v>20704</v>
      </c>
    </row>
    <row r="706" spans="1:19" x14ac:dyDescent="0.2">
      <c r="A706" t="s">
        <v>29</v>
      </c>
      <c r="B706" t="s">
        <v>8</v>
      </c>
      <c r="C706" t="s">
        <v>928</v>
      </c>
      <c r="D706">
        <v>2</v>
      </c>
      <c r="E706">
        <v>1</v>
      </c>
      <c r="F706">
        <v>1780280100000</v>
      </c>
      <c r="G706">
        <v>1780281747768</v>
      </c>
      <c r="H706">
        <v>1647768</v>
      </c>
      <c r="I706">
        <v>1582768</v>
      </c>
      <c r="J706">
        <v>8546</v>
      </c>
      <c r="K706">
        <v>67</v>
      </c>
      <c r="L706">
        <v>62</v>
      </c>
      <c r="M706" t="s">
        <v>925</v>
      </c>
      <c r="N706" t="s">
        <v>926</v>
      </c>
      <c r="O706">
        <v>40.29</v>
      </c>
      <c r="S706">
        <v>20705</v>
      </c>
    </row>
    <row r="707" spans="1:19" x14ac:dyDescent="0.2">
      <c r="A707" t="s">
        <v>29</v>
      </c>
      <c r="B707" t="s">
        <v>8</v>
      </c>
      <c r="C707" t="s">
        <v>928</v>
      </c>
      <c r="D707">
        <v>2</v>
      </c>
      <c r="E707">
        <v>1</v>
      </c>
      <c r="F707">
        <v>1780281000000</v>
      </c>
      <c r="G707">
        <v>1780282517296</v>
      </c>
      <c r="H707">
        <v>1517296</v>
      </c>
      <c r="I707">
        <v>1437296</v>
      </c>
      <c r="J707">
        <v>7993</v>
      </c>
      <c r="K707">
        <v>61</v>
      </c>
      <c r="L707">
        <v>60.99</v>
      </c>
      <c r="M707" t="s">
        <v>925</v>
      </c>
      <c r="N707" t="s">
        <v>926</v>
      </c>
      <c r="O707">
        <v>42.69</v>
      </c>
      <c r="S707">
        <v>20706</v>
      </c>
    </row>
    <row r="708" spans="1:19" x14ac:dyDescent="0.2">
      <c r="A708" t="s">
        <v>29</v>
      </c>
      <c r="B708" t="s">
        <v>8</v>
      </c>
      <c r="C708" t="s">
        <v>927</v>
      </c>
      <c r="D708">
        <v>2</v>
      </c>
      <c r="E708">
        <v>1</v>
      </c>
      <c r="F708">
        <v>1780281900000</v>
      </c>
      <c r="G708">
        <v>1780283488072</v>
      </c>
      <c r="H708">
        <v>1588072</v>
      </c>
      <c r="I708">
        <v>1553072</v>
      </c>
      <c r="J708">
        <v>10658</v>
      </c>
      <c r="K708">
        <v>65</v>
      </c>
      <c r="L708">
        <v>62.11</v>
      </c>
      <c r="M708" t="s">
        <v>925</v>
      </c>
      <c r="N708" t="s">
        <v>926</v>
      </c>
      <c r="O708">
        <v>36.380000000000003</v>
      </c>
      <c r="S708">
        <v>20707</v>
      </c>
    </row>
    <row r="709" spans="1:19" x14ac:dyDescent="0.2">
      <c r="A709" t="s">
        <v>29</v>
      </c>
      <c r="B709" t="s">
        <v>8</v>
      </c>
      <c r="C709" t="s">
        <v>928</v>
      </c>
      <c r="D709">
        <v>2</v>
      </c>
      <c r="E709">
        <v>1</v>
      </c>
      <c r="F709">
        <v>1780282800000</v>
      </c>
      <c r="G709">
        <v>1780284109662</v>
      </c>
      <c r="H709">
        <v>1309662</v>
      </c>
      <c r="I709">
        <v>1259662</v>
      </c>
      <c r="J709">
        <v>7524</v>
      </c>
      <c r="K709">
        <v>58</v>
      </c>
      <c r="L709">
        <v>54.37</v>
      </c>
      <c r="M709" t="s">
        <v>925</v>
      </c>
      <c r="N709" t="s">
        <v>926</v>
      </c>
      <c r="O709">
        <v>33.78</v>
      </c>
      <c r="S709">
        <v>20708</v>
      </c>
    </row>
    <row r="710" spans="1:19" x14ac:dyDescent="0.2">
      <c r="A710" t="s">
        <v>29</v>
      </c>
      <c r="B710" t="s">
        <v>8</v>
      </c>
      <c r="C710" t="s">
        <v>928</v>
      </c>
      <c r="D710">
        <v>2</v>
      </c>
      <c r="E710">
        <v>2</v>
      </c>
      <c r="F710">
        <v>1780358400000</v>
      </c>
      <c r="G710">
        <v>1780359810001</v>
      </c>
      <c r="H710">
        <v>1410001</v>
      </c>
      <c r="I710">
        <v>1360001</v>
      </c>
      <c r="J710">
        <v>9032</v>
      </c>
      <c r="K710">
        <v>56</v>
      </c>
      <c r="L710">
        <v>46.4</v>
      </c>
      <c r="M710" t="s">
        <v>925</v>
      </c>
      <c r="N710" t="s">
        <v>929</v>
      </c>
      <c r="S710">
        <v>20709</v>
      </c>
    </row>
    <row r="711" spans="1:19" x14ac:dyDescent="0.2">
      <c r="A711" t="s">
        <v>29</v>
      </c>
      <c r="B711" t="s">
        <v>8</v>
      </c>
      <c r="C711" t="s">
        <v>928</v>
      </c>
      <c r="D711">
        <v>2</v>
      </c>
      <c r="E711">
        <v>2</v>
      </c>
      <c r="F711">
        <v>1780359300000</v>
      </c>
      <c r="G711">
        <v>1780360456967</v>
      </c>
      <c r="H711">
        <v>1156967</v>
      </c>
      <c r="I711">
        <v>1156967</v>
      </c>
      <c r="J711">
        <v>8188</v>
      </c>
      <c r="K711">
        <v>43</v>
      </c>
      <c r="L711">
        <v>42.48</v>
      </c>
      <c r="M711" t="s">
        <v>925</v>
      </c>
      <c r="N711" t="s">
        <v>929</v>
      </c>
      <c r="S711">
        <v>20710</v>
      </c>
    </row>
    <row r="712" spans="1:19" x14ac:dyDescent="0.2">
      <c r="A712" t="s">
        <v>29</v>
      </c>
      <c r="B712" t="s">
        <v>8</v>
      </c>
      <c r="C712" t="s">
        <v>924</v>
      </c>
      <c r="D712">
        <v>2</v>
      </c>
      <c r="E712">
        <v>2</v>
      </c>
      <c r="F712">
        <v>1780360200000</v>
      </c>
      <c r="G712">
        <v>1780361399985</v>
      </c>
      <c r="H712">
        <v>1199985</v>
      </c>
      <c r="I712">
        <v>1119985</v>
      </c>
      <c r="J712">
        <v>10415</v>
      </c>
      <c r="K712">
        <v>53</v>
      </c>
      <c r="L712">
        <v>45.34</v>
      </c>
      <c r="M712" t="s">
        <v>925</v>
      </c>
      <c r="N712" t="s">
        <v>929</v>
      </c>
      <c r="S712">
        <v>20711</v>
      </c>
    </row>
    <row r="713" spans="1:19" x14ac:dyDescent="0.2">
      <c r="A713" t="s">
        <v>29</v>
      </c>
      <c r="B713" t="s">
        <v>8</v>
      </c>
      <c r="C713" t="s">
        <v>928</v>
      </c>
      <c r="D713">
        <v>2</v>
      </c>
      <c r="E713">
        <v>2</v>
      </c>
      <c r="F713">
        <v>1780361100000</v>
      </c>
      <c r="G713">
        <v>1780362121926</v>
      </c>
      <c r="H713">
        <v>1021926</v>
      </c>
      <c r="I713">
        <v>986926</v>
      </c>
      <c r="J713">
        <v>7739</v>
      </c>
      <c r="K713">
        <v>48</v>
      </c>
      <c r="L713">
        <v>52.42</v>
      </c>
      <c r="M713" t="s">
        <v>925</v>
      </c>
      <c r="N713" t="s">
        <v>926</v>
      </c>
      <c r="O713">
        <v>35.92</v>
      </c>
      <c r="S713">
        <v>20712</v>
      </c>
    </row>
    <row r="714" spans="1:19" x14ac:dyDescent="0.2">
      <c r="A714" t="s">
        <v>29</v>
      </c>
      <c r="B714" t="s">
        <v>8</v>
      </c>
      <c r="C714" t="s">
        <v>928</v>
      </c>
      <c r="D714">
        <v>2</v>
      </c>
      <c r="E714">
        <v>2</v>
      </c>
      <c r="F714">
        <v>1780362000000</v>
      </c>
      <c r="G714">
        <v>1780363453421</v>
      </c>
      <c r="H714">
        <v>1453421</v>
      </c>
      <c r="I714">
        <v>1403421</v>
      </c>
      <c r="J714">
        <v>9974</v>
      </c>
      <c r="K714">
        <v>65</v>
      </c>
      <c r="L714">
        <v>61.07</v>
      </c>
      <c r="M714" t="s">
        <v>925</v>
      </c>
      <c r="N714" t="s">
        <v>926</v>
      </c>
      <c r="O714">
        <v>39.19</v>
      </c>
      <c r="S714">
        <v>20713</v>
      </c>
    </row>
    <row r="715" spans="1:19" x14ac:dyDescent="0.2">
      <c r="A715" t="s">
        <v>29</v>
      </c>
      <c r="B715" t="s">
        <v>8</v>
      </c>
      <c r="C715" t="s">
        <v>924</v>
      </c>
      <c r="D715">
        <v>2</v>
      </c>
      <c r="E715">
        <v>2</v>
      </c>
      <c r="F715">
        <v>1780362900000</v>
      </c>
      <c r="G715">
        <v>1780364048146</v>
      </c>
      <c r="H715">
        <v>1148146</v>
      </c>
      <c r="I715">
        <v>1083146</v>
      </c>
      <c r="J715">
        <v>7744</v>
      </c>
      <c r="K715">
        <v>46</v>
      </c>
      <c r="L715">
        <v>52.66</v>
      </c>
      <c r="M715" t="s">
        <v>925</v>
      </c>
      <c r="N715" t="s">
        <v>926</v>
      </c>
      <c r="O715">
        <v>33.29</v>
      </c>
      <c r="S715">
        <v>20714</v>
      </c>
    </row>
    <row r="716" spans="1:19" x14ac:dyDescent="0.2">
      <c r="A716" t="s">
        <v>29</v>
      </c>
      <c r="B716" t="s">
        <v>8</v>
      </c>
      <c r="C716" t="s">
        <v>928</v>
      </c>
      <c r="D716">
        <v>2</v>
      </c>
      <c r="E716">
        <v>2</v>
      </c>
      <c r="F716">
        <v>1780363800000</v>
      </c>
      <c r="G716">
        <v>1780365405186</v>
      </c>
      <c r="H716">
        <v>1605186</v>
      </c>
      <c r="I716">
        <v>1525186</v>
      </c>
      <c r="J716">
        <v>6951</v>
      </c>
      <c r="K716">
        <v>63</v>
      </c>
      <c r="L716">
        <v>62.03</v>
      </c>
      <c r="M716" t="s">
        <v>925</v>
      </c>
      <c r="N716" t="s">
        <v>926</v>
      </c>
      <c r="O716">
        <v>45.69</v>
      </c>
      <c r="S716">
        <v>20715</v>
      </c>
    </row>
    <row r="717" spans="1:19" x14ac:dyDescent="0.2">
      <c r="A717" t="s">
        <v>29</v>
      </c>
      <c r="B717" t="s">
        <v>8</v>
      </c>
      <c r="C717" t="s">
        <v>928</v>
      </c>
      <c r="D717">
        <v>2</v>
      </c>
      <c r="E717">
        <v>2</v>
      </c>
      <c r="F717">
        <v>1780364700000</v>
      </c>
      <c r="G717">
        <v>1780365755950</v>
      </c>
      <c r="H717">
        <v>1055950</v>
      </c>
      <c r="I717">
        <v>1020950</v>
      </c>
      <c r="J717">
        <v>10084</v>
      </c>
      <c r="K717">
        <v>43</v>
      </c>
      <c r="L717">
        <v>60.45</v>
      </c>
      <c r="M717" t="s">
        <v>925</v>
      </c>
      <c r="N717" t="s">
        <v>926</v>
      </c>
      <c r="O717">
        <v>47.47</v>
      </c>
      <c r="S717">
        <v>20716</v>
      </c>
    </row>
    <row r="718" spans="1:19" x14ac:dyDescent="0.2">
      <c r="A718" t="s">
        <v>29</v>
      </c>
      <c r="B718" t="s">
        <v>8</v>
      </c>
      <c r="C718" t="s">
        <v>924</v>
      </c>
      <c r="D718">
        <v>2</v>
      </c>
      <c r="E718">
        <v>2</v>
      </c>
      <c r="F718">
        <v>1780365600000</v>
      </c>
      <c r="G718">
        <v>1780367114732</v>
      </c>
      <c r="H718">
        <v>1514732</v>
      </c>
      <c r="I718">
        <v>1464732</v>
      </c>
      <c r="J718">
        <v>7693</v>
      </c>
      <c r="K718">
        <v>66</v>
      </c>
      <c r="L718">
        <v>63.61</v>
      </c>
      <c r="M718" t="s">
        <v>925</v>
      </c>
      <c r="N718" t="s">
        <v>926</v>
      </c>
      <c r="O718">
        <v>49.67</v>
      </c>
      <c r="S718">
        <v>20717</v>
      </c>
    </row>
    <row r="719" spans="1:19" x14ac:dyDescent="0.2">
      <c r="A719" t="s">
        <v>29</v>
      </c>
      <c r="B719" t="s">
        <v>8</v>
      </c>
      <c r="C719" t="s">
        <v>928</v>
      </c>
      <c r="D719">
        <v>2</v>
      </c>
      <c r="E719">
        <v>2</v>
      </c>
      <c r="F719">
        <v>1780366500000</v>
      </c>
      <c r="G719">
        <v>1780367689008</v>
      </c>
      <c r="H719">
        <v>1189008</v>
      </c>
      <c r="I719">
        <v>1124008</v>
      </c>
      <c r="J719">
        <v>8384</v>
      </c>
      <c r="K719">
        <v>53</v>
      </c>
      <c r="L719">
        <v>55.66</v>
      </c>
      <c r="M719" t="s">
        <v>925</v>
      </c>
      <c r="N719" t="s">
        <v>926</v>
      </c>
      <c r="O719">
        <v>37.54</v>
      </c>
      <c r="S719">
        <v>20718</v>
      </c>
    </row>
    <row r="720" spans="1:19" x14ac:dyDescent="0.2">
      <c r="A720" t="s">
        <v>29</v>
      </c>
      <c r="B720" t="s">
        <v>8</v>
      </c>
      <c r="C720" t="s">
        <v>928</v>
      </c>
      <c r="D720">
        <v>2</v>
      </c>
      <c r="E720">
        <v>2</v>
      </c>
      <c r="F720">
        <v>1780367400000</v>
      </c>
      <c r="G720">
        <v>1780368294276</v>
      </c>
      <c r="H720">
        <v>894276</v>
      </c>
      <c r="I720">
        <v>894276</v>
      </c>
      <c r="J720">
        <v>7137</v>
      </c>
      <c r="K720">
        <v>33</v>
      </c>
      <c r="L720">
        <v>38.229999999999997</v>
      </c>
      <c r="M720" t="s">
        <v>925</v>
      </c>
      <c r="N720" t="s">
        <v>929</v>
      </c>
      <c r="S720">
        <v>20719</v>
      </c>
    </row>
    <row r="721" spans="1:19" x14ac:dyDescent="0.2">
      <c r="A721" t="s">
        <v>29</v>
      </c>
      <c r="B721" t="s">
        <v>8</v>
      </c>
      <c r="C721" t="s">
        <v>924</v>
      </c>
      <c r="D721">
        <v>2</v>
      </c>
      <c r="E721">
        <v>2</v>
      </c>
      <c r="F721">
        <v>1780368300000</v>
      </c>
      <c r="G721">
        <v>1780369837291</v>
      </c>
      <c r="H721">
        <v>1537291</v>
      </c>
      <c r="I721">
        <v>1502291</v>
      </c>
      <c r="J721">
        <v>9757</v>
      </c>
      <c r="K721">
        <v>67</v>
      </c>
      <c r="L721">
        <v>48.69</v>
      </c>
      <c r="M721" t="s">
        <v>925</v>
      </c>
      <c r="N721" t="s">
        <v>929</v>
      </c>
      <c r="S721">
        <v>20720</v>
      </c>
    </row>
    <row r="722" spans="1:19" x14ac:dyDescent="0.2">
      <c r="A722" t="s">
        <v>29</v>
      </c>
      <c r="B722" t="s">
        <v>8</v>
      </c>
      <c r="C722" t="s">
        <v>928</v>
      </c>
      <c r="D722">
        <v>2</v>
      </c>
      <c r="E722">
        <v>2</v>
      </c>
      <c r="F722">
        <v>1780369200000</v>
      </c>
      <c r="G722">
        <v>1780370246548</v>
      </c>
      <c r="H722">
        <v>1046548</v>
      </c>
      <c r="I722">
        <v>996548</v>
      </c>
      <c r="J722">
        <v>10132</v>
      </c>
      <c r="K722">
        <v>44</v>
      </c>
      <c r="L722">
        <v>60.71</v>
      </c>
      <c r="M722" t="s">
        <v>925</v>
      </c>
      <c r="N722" t="s">
        <v>926</v>
      </c>
      <c r="O722">
        <v>48.2</v>
      </c>
      <c r="S722">
        <v>20721</v>
      </c>
    </row>
    <row r="723" spans="1:19" x14ac:dyDescent="0.2">
      <c r="A723" t="s">
        <v>29</v>
      </c>
      <c r="B723" t="s">
        <v>8</v>
      </c>
      <c r="C723" t="s">
        <v>928</v>
      </c>
      <c r="D723">
        <v>2</v>
      </c>
      <c r="E723">
        <v>2</v>
      </c>
      <c r="F723">
        <v>1780370100000</v>
      </c>
      <c r="G723">
        <v>1780371288254</v>
      </c>
      <c r="H723">
        <v>1188254</v>
      </c>
      <c r="I723">
        <v>1123254</v>
      </c>
      <c r="J723">
        <v>10595</v>
      </c>
      <c r="K723">
        <v>45</v>
      </c>
      <c r="L723">
        <v>62.22</v>
      </c>
      <c r="M723" t="s">
        <v>925</v>
      </c>
      <c r="N723" t="s">
        <v>926</v>
      </c>
      <c r="O723">
        <v>46.89</v>
      </c>
      <c r="S723">
        <v>20722</v>
      </c>
    </row>
    <row r="724" spans="1:19" x14ac:dyDescent="0.2">
      <c r="A724" t="s">
        <v>29</v>
      </c>
      <c r="B724" t="s">
        <v>8</v>
      </c>
      <c r="C724" t="s">
        <v>928</v>
      </c>
      <c r="D724">
        <v>2</v>
      </c>
      <c r="E724">
        <v>3</v>
      </c>
      <c r="F724">
        <v>1780444800000</v>
      </c>
      <c r="G724">
        <v>1780446229724</v>
      </c>
      <c r="H724">
        <v>1429724</v>
      </c>
      <c r="I724">
        <v>1379724</v>
      </c>
      <c r="J724">
        <v>8924</v>
      </c>
      <c r="K724">
        <v>62</v>
      </c>
      <c r="L724">
        <v>46.53</v>
      </c>
      <c r="M724" t="s">
        <v>925</v>
      </c>
      <c r="N724" t="s">
        <v>929</v>
      </c>
      <c r="S724">
        <v>20723</v>
      </c>
    </row>
    <row r="725" spans="1:19" x14ac:dyDescent="0.2">
      <c r="A725" t="s">
        <v>29</v>
      </c>
      <c r="B725" t="s">
        <v>8</v>
      </c>
      <c r="C725" t="s">
        <v>928</v>
      </c>
      <c r="D725">
        <v>2</v>
      </c>
      <c r="E725">
        <v>3</v>
      </c>
      <c r="F725">
        <v>1780445700000</v>
      </c>
      <c r="G725">
        <v>1780447102324</v>
      </c>
      <c r="H725">
        <v>1402324</v>
      </c>
      <c r="I725">
        <v>1337324</v>
      </c>
      <c r="J725">
        <v>9160</v>
      </c>
      <c r="K725">
        <v>53</v>
      </c>
      <c r="L725">
        <v>63.24</v>
      </c>
      <c r="M725" t="s">
        <v>925</v>
      </c>
      <c r="N725" t="s">
        <v>926</v>
      </c>
      <c r="O725">
        <v>47.71</v>
      </c>
      <c r="S725">
        <v>20724</v>
      </c>
    </row>
    <row r="726" spans="1:19" x14ac:dyDescent="0.2">
      <c r="A726" t="s">
        <v>29</v>
      </c>
      <c r="B726" t="s">
        <v>8</v>
      </c>
      <c r="C726" t="s">
        <v>928</v>
      </c>
      <c r="D726">
        <v>2</v>
      </c>
      <c r="E726">
        <v>3</v>
      </c>
      <c r="F726">
        <v>1780446600000</v>
      </c>
      <c r="G726">
        <v>1780447586227</v>
      </c>
      <c r="H726">
        <v>986227</v>
      </c>
      <c r="I726">
        <v>906227</v>
      </c>
      <c r="J726">
        <v>8014</v>
      </c>
      <c r="K726">
        <v>43</v>
      </c>
      <c r="L726">
        <v>57.99</v>
      </c>
      <c r="M726" t="s">
        <v>925</v>
      </c>
      <c r="N726" t="s">
        <v>926</v>
      </c>
      <c r="O726">
        <v>49.05</v>
      </c>
      <c r="S726">
        <v>20725</v>
      </c>
    </row>
    <row r="727" spans="1:19" x14ac:dyDescent="0.2">
      <c r="A727" t="s">
        <v>29</v>
      </c>
      <c r="B727" t="s">
        <v>8</v>
      </c>
      <c r="C727" t="s">
        <v>928</v>
      </c>
      <c r="D727">
        <v>2</v>
      </c>
      <c r="E727">
        <v>3</v>
      </c>
      <c r="F727">
        <v>1780447500000</v>
      </c>
      <c r="G727">
        <v>1780449062565</v>
      </c>
      <c r="H727">
        <v>1562565</v>
      </c>
      <c r="I727">
        <v>1527565</v>
      </c>
      <c r="J727">
        <v>9669</v>
      </c>
      <c r="K727">
        <v>59</v>
      </c>
      <c r="L727">
        <v>62.98</v>
      </c>
      <c r="M727" t="s">
        <v>925</v>
      </c>
      <c r="N727" t="s">
        <v>926</v>
      </c>
      <c r="O727">
        <v>41.71</v>
      </c>
      <c r="S727">
        <v>20726</v>
      </c>
    </row>
    <row r="728" spans="1:19" x14ac:dyDescent="0.2">
      <c r="A728" t="s">
        <v>29</v>
      </c>
      <c r="B728" t="s">
        <v>8</v>
      </c>
      <c r="C728" t="s">
        <v>928</v>
      </c>
      <c r="D728">
        <v>2</v>
      </c>
      <c r="E728">
        <v>3</v>
      </c>
      <c r="F728">
        <v>1780448400000</v>
      </c>
      <c r="G728">
        <v>1780449831251</v>
      </c>
      <c r="H728">
        <v>1431251</v>
      </c>
      <c r="I728">
        <v>1381251</v>
      </c>
      <c r="J728">
        <v>7665</v>
      </c>
      <c r="K728">
        <v>64</v>
      </c>
      <c r="L728">
        <v>61.2</v>
      </c>
      <c r="M728" t="s">
        <v>925</v>
      </c>
      <c r="N728" t="s">
        <v>926</v>
      </c>
      <c r="O728">
        <v>46.23</v>
      </c>
      <c r="S728">
        <v>20727</v>
      </c>
    </row>
    <row r="729" spans="1:19" x14ac:dyDescent="0.2">
      <c r="A729" t="s">
        <v>29</v>
      </c>
      <c r="B729" t="s">
        <v>8</v>
      </c>
      <c r="C729" t="s">
        <v>928</v>
      </c>
      <c r="D729">
        <v>2</v>
      </c>
      <c r="E729">
        <v>3</v>
      </c>
      <c r="F729">
        <v>1780449300000</v>
      </c>
      <c r="G729">
        <v>1780450647640</v>
      </c>
      <c r="H729">
        <v>1347640</v>
      </c>
      <c r="I729">
        <v>1347640</v>
      </c>
      <c r="J729">
        <v>7343</v>
      </c>
      <c r="K729">
        <v>59</v>
      </c>
      <c r="L729">
        <v>43.88</v>
      </c>
      <c r="M729" t="s">
        <v>925</v>
      </c>
      <c r="N729" t="s">
        <v>929</v>
      </c>
      <c r="S729">
        <v>20728</v>
      </c>
    </row>
    <row r="730" spans="1:19" x14ac:dyDescent="0.2">
      <c r="A730" t="s">
        <v>29</v>
      </c>
      <c r="B730" t="s">
        <v>8</v>
      </c>
      <c r="C730" t="s">
        <v>928</v>
      </c>
      <c r="D730">
        <v>2</v>
      </c>
      <c r="E730">
        <v>3</v>
      </c>
      <c r="F730">
        <v>1780450200000</v>
      </c>
      <c r="G730">
        <v>1780451312439</v>
      </c>
      <c r="H730">
        <v>1112439</v>
      </c>
      <c r="I730">
        <v>1032439</v>
      </c>
      <c r="J730">
        <v>10183</v>
      </c>
      <c r="K730">
        <v>44</v>
      </c>
      <c r="L730">
        <v>59.16</v>
      </c>
      <c r="M730" t="s">
        <v>925</v>
      </c>
      <c r="N730" t="s">
        <v>926</v>
      </c>
      <c r="O730">
        <v>42.79</v>
      </c>
      <c r="S730">
        <v>20729</v>
      </c>
    </row>
    <row r="731" spans="1:19" x14ac:dyDescent="0.2">
      <c r="A731" t="s">
        <v>29</v>
      </c>
      <c r="B731" t="s">
        <v>8</v>
      </c>
      <c r="C731" t="s">
        <v>928</v>
      </c>
      <c r="D731">
        <v>2</v>
      </c>
      <c r="E731">
        <v>3</v>
      </c>
      <c r="F731">
        <v>1780451100000</v>
      </c>
      <c r="G731">
        <v>1780452552194</v>
      </c>
      <c r="H731">
        <v>1452194</v>
      </c>
      <c r="I731">
        <v>1417194</v>
      </c>
      <c r="J731">
        <v>10465</v>
      </c>
      <c r="K731">
        <v>62</v>
      </c>
      <c r="L731">
        <v>48.41</v>
      </c>
      <c r="M731" t="s">
        <v>925</v>
      </c>
      <c r="N731" t="s">
        <v>929</v>
      </c>
      <c r="S731">
        <v>20730</v>
      </c>
    </row>
    <row r="732" spans="1:19" x14ac:dyDescent="0.2">
      <c r="A732" t="s">
        <v>29</v>
      </c>
      <c r="B732" t="s">
        <v>8</v>
      </c>
      <c r="C732" t="s">
        <v>928</v>
      </c>
      <c r="D732">
        <v>2</v>
      </c>
      <c r="E732">
        <v>3</v>
      </c>
      <c r="F732">
        <v>1780452000000</v>
      </c>
      <c r="G732">
        <v>1780453040702</v>
      </c>
      <c r="H732">
        <v>1040702</v>
      </c>
      <c r="I732">
        <v>990702</v>
      </c>
      <c r="J732">
        <v>8916</v>
      </c>
      <c r="K732">
        <v>39</v>
      </c>
      <c r="L732">
        <v>59.95</v>
      </c>
      <c r="M732" t="s">
        <v>925</v>
      </c>
      <c r="N732" t="s">
        <v>926</v>
      </c>
      <c r="O732">
        <v>49.83</v>
      </c>
      <c r="S732">
        <v>20731</v>
      </c>
    </row>
    <row r="733" spans="1:19" x14ac:dyDescent="0.2">
      <c r="A733" t="s">
        <v>29</v>
      </c>
      <c r="B733" t="s">
        <v>8</v>
      </c>
      <c r="C733" t="s">
        <v>928</v>
      </c>
      <c r="D733">
        <v>2</v>
      </c>
      <c r="E733">
        <v>3</v>
      </c>
      <c r="F733">
        <v>1780452900000</v>
      </c>
      <c r="G733">
        <v>1780454006595</v>
      </c>
      <c r="H733">
        <v>1106595</v>
      </c>
      <c r="I733">
        <v>1106595</v>
      </c>
      <c r="J733">
        <v>9869</v>
      </c>
      <c r="K733">
        <v>45</v>
      </c>
      <c r="L733">
        <v>43.64</v>
      </c>
      <c r="M733" t="s">
        <v>925</v>
      </c>
      <c r="N733" t="s">
        <v>929</v>
      </c>
      <c r="S733">
        <v>20732</v>
      </c>
    </row>
    <row r="734" spans="1:19" x14ac:dyDescent="0.2">
      <c r="A734" t="s">
        <v>29</v>
      </c>
      <c r="B734" t="s">
        <v>8</v>
      </c>
      <c r="C734" t="s">
        <v>928</v>
      </c>
      <c r="D734">
        <v>2</v>
      </c>
      <c r="E734">
        <v>3</v>
      </c>
      <c r="F734">
        <v>1780453800000</v>
      </c>
      <c r="G734">
        <v>1780455357537</v>
      </c>
      <c r="H734">
        <v>1557537</v>
      </c>
      <c r="I734">
        <v>1477537</v>
      </c>
      <c r="J734">
        <v>7404</v>
      </c>
      <c r="K734">
        <v>66</v>
      </c>
      <c r="L734">
        <v>58.68</v>
      </c>
      <c r="M734" t="s">
        <v>925</v>
      </c>
      <c r="N734" t="s">
        <v>926</v>
      </c>
      <c r="O734">
        <v>37.880000000000003</v>
      </c>
      <c r="S734">
        <v>20733</v>
      </c>
    </row>
    <row r="735" spans="1:19" x14ac:dyDescent="0.2">
      <c r="A735" t="s">
        <v>29</v>
      </c>
      <c r="B735" t="s">
        <v>8</v>
      </c>
      <c r="C735" t="s">
        <v>928</v>
      </c>
      <c r="D735">
        <v>2</v>
      </c>
      <c r="E735">
        <v>3</v>
      </c>
      <c r="F735">
        <v>1780454700000</v>
      </c>
      <c r="G735">
        <v>1780456315451</v>
      </c>
      <c r="H735">
        <v>1615451</v>
      </c>
      <c r="I735">
        <v>1580451</v>
      </c>
      <c r="J735">
        <v>9143</v>
      </c>
      <c r="K735">
        <v>65</v>
      </c>
      <c r="L735">
        <v>64.48</v>
      </c>
      <c r="M735" t="s">
        <v>925</v>
      </c>
      <c r="N735" t="s">
        <v>926</v>
      </c>
      <c r="O735">
        <v>45.27</v>
      </c>
      <c r="S735">
        <v>20734</v>
      </c>
    </row>
    <row r="736" spans="1:19" x14ac:dyDescent="0.2">
      <c r="A736" t="s">
        <v>29</v>
      </c>
      <c r="B736" t="s">
        <v>8</v>
      </c>
      <c r="C736" t="s">
        <v>928</v>
      </c>
      <c r="D736">
        <v>2</v>
      </c>
      <c r="E736">
        <v>4</v>
      </c>
      <c r="F736">
        <v>1780531200000</v>
      </c>
      <c r="G736">
        <v>1780532160441</v>
      </c>
      <c r="H736">
        <v>960441</v>
      </c>
      <c r="I736">
        <v>910441</v>
      </c>
      <c r="J736">
        <v>7907</v>
      </c>
      <c r="K736">
        <v>44</v>
      </c>
      <c r="L736">
        <v>57.69</v>
      </c>
      <c r="M736" t="s">
        <v>925</v>
      </c>
      <c r="N736" t="s">
        <v>926</v>
      </c>
      <c r="O736">
        <v>49.28</v>
      </c>
      <c r="S736">
        <v>20735</v>
      </c>
    </row>
    <row r="737" spans="1:19" x14ac:dyDescent="0.2">
      <c r="A737" t="s">
        <v>29</v>
      </c>
      <c r="B737" t="s">
        <v>8</v>
      </c>
      <c r="C737" t="s">
        <v>928</v>
      </c>
      <c r="D737">
        <v>2</v>
      </c>
      <c r="E737">
        <v>4</v>
      </c>
      <c r="F737">
        <v>1780532100000</v>
      </c>
      <c r="G737">
        <v>1780533721844</v>
      </c>
      <c r="H737">
        <v>1621844</v>
      </c>
      <c r="I737">
        <v>1556844</v>
      </c>
      <c r="J737">
        <v>9042</v>
      </c>
      <c r="K737">
        <v>71</v>
      </c>
      <c r="L737">
        <v>48.96</v>
      </c>
      <c r="M737" t="s">
        <v>925</v>
      </c>
      <c r="N737" t="s">
        <v>929</v>
      </c>
      <c r="S737">
        <v>20736</v>
      </c>
    </row>
    <row r="738" spans="1:19" x14ac:dyDescent="0.2">
      <c r="A738" t="s">
        <v>29</v>
      </c>
      <c r="B738" t="s">
        <v>8</v>
      </c>
      <c r="C738" t="s">
        <v>927</v>
      </c>
      <c r="D738">
        <v>2</v>
      </c>
      <c r="E738">
        <v>4</v>
      </c>
      <c r="F738">
        <v>1780533000000</v>
      </c>
      <c r="G738">
        <v>1780534311007</v>
      </c>
      <c r="H738">
        <v>1311007</v>
      </c>
      <c r="I738">
        <v>1231007</v>
      </c>
      <c r="J738">
        <v>8294</v>
      </c>
      <c r="K738">
        <v>59</v>
      </c>
      <c r="L738">
        <v>55.65</v>
      </c>
      <c r="M738" t="s">
        <v>925</v>
      </c>
      <c r="N738" t="s">
        <v>926</v>
      </c>
      <c r="O738">
        <v>34.68</v>
      </c>
      <c r="S738">
        <v>20737</v>
      </c>
    </row>
    <row r="739" spans="1:19" x14ac:dyDescent="0.2">
      <c r="A739" t="s">
        <v>29</v>
      </c>
      <c r="B739" t="s">
        <v>8</v>
      </c>
      <c r="C739" t="s">
        <v>928</v>
      </c>
      <c r="D739">
        <v>2</v>
      </c>
      <c r="E739">
        <v>4</v>
      </c>
      <c r="F739">
        <v>1780533900000</v>
      </c>
      <c r="G739">
        <v>1780535108560</v>
      </c>
      <c r="H739">
        <v>1208560</v>
      </c>
      <c r="I739">
        <v>1208560</v>
      </c>
      <c r="J739">
        <v>8446</v>
      </c>
      <c r="K739">
        <v>45</v>
      </c>
      <c r="L739">
        <v>43.37</v>
      </c>
      <c r="M739" t="s">
        <v>925</v>
      </c>
      <c r="N739" t="s">
        <v>929</v>
      </c>
      <c r="S739">
        <v>20738</v>
      </c>
    </row>
    <row r="740" spans="1:19" x14ac:dyDescent="0.2">
      <c r="A740" t="s">
        <v>29</v>
      </c>
      <c r="B740" t="s">
        <v>8</v>
      </c>
      <c r="C740" t="s">
        <v>928</v>
      </c>
      <c r="D740">
        <v>2</v>
      </c>
      <c r="E740">
        <v>4</v>
      </c>
      <c r="F740">
        <v>1780534800000</v>
      </c>
      <c r="G740">
        <v>1780536022531</v>
      </c>
      <c r="H740">
        <v>1222531</v>
      </c>
      <c r="I740">
        <v>1172531</v>
      </c>
      <c r="J740">
        <v>7678</v>
      </c>
      <c r="K740">
        <v>47</v>
      </c>
      <c r="L740">
        <v>58.54</v>
      </c>
      <c r="M740" t="s">
        <v>925</v>
      </c>
      <c r="N740" t="s">
        <v>926</v>
      </c>
      <c r="O740">
        <v>45.27</v>
      </c>
      <c r="S740">
        <v>20739</v>
      </c>
    </row>
    <row r="741" spans="1:19" x14ac:dyDescent="0.2">
      <c r="A741" t="s">
        <v>29</v>
      </c>
      <c r="B741" t="s">
        <v>8</v>
      </c>
      <c r="C741" t="s">
        <v>927</v>
      </c>
      <c r="D741">
        <v>2</v>
      </c>
      <c r="E741">
        <v>4</v>
      </c>
      <c r="F741">
        <v>1780535700000</v>
      </c>
      <c r="G741">
        <v>1780537023444</v>
      </c>
      <c r="H741">
        <v>1323444</v>
      </c>
      <c r="I741">
        <v>1258444</v>
      </c>
      <c r="J741">
        <v>10513</v>
      </c>
      <c r="K741">
        <v>58</v>
      </c>
      <c r="L741">
        <v>64.67</v>
      </c>
      <c r="M741" t="s">
        <v>925</v>
      </c>
      <c r="N741" t="s">
        <v>926</v>
      </c>
      <c r="O741">
        <v>49.39</v>
      </c>
      <c r="S741">
        <v>20740</v>
      </c>
    </row>
    <row r="742" spans="1:19" x14ac:dyDescent="0.2">
      <c r="A742" t="s">
        <v>29</v>
      </c>
      <c r="B742" t="s">
        <v>8</v>
      </c>
      <c r="C742" t="s">
        <v>928</v>
      </c>
      <c r="D742">
        <v>2</v>
      </c>
      <c r="E742">
        <v>4</v>
      </c>
      <c r="F742">
        <v>1780536600000</v>
      </c>
      <c r="G742">
        <v>1780537769906</v>
      </c>
      <c r="H742">
        <v>1169906</v>
      </c>
      <c r="I742">
        <v>1089906</v>
      </c>
      <c r="J742">
        <v>10679</v>
      </c>
      <c r="K742">
        <v>47</v>
      </c>
      <c r="L742">
        <v>62.66</v>
      </c>
      <c r="M742" t="s">
        <v>925</v>
      </c>
      <c r="N742" t="s">
        <v>926</v>
      </c>
      <c r="O742">
        <v>48.14</v>
      </c>
      <c r="S742">
        <v>20741</v>
      </c>
    </row>
    <row r="743" spans="1:19" x14ac:dyDescent="0.2">
      <c r="A743" t="s">
        <v>29</v>
      </c>
      <c r="B743" t="s">
        <v>8</v>
      </c>
      <c r="C743" t="s">
        <v>928</v>
      </c>
      <c r="D743">
        <v>2</v>
      </c>
      <c r="E743">
        <v>4</v>
      </c>
      <c r="F743">
        <v>1780537500000</v>
      </c>
      <c r="G743">
        <v>1780538701065</v>
      </c>
      <c r="H743">
        <v>1201065</v>
      </c>
      <c r="I743">
        <v>1166065</v>
      </c>
      <c r="J743">
        <v>7431</v>
      </c>
      <c r="K743">
        <v>53</v>
      </c>
      <c r="L743">
        <v>52.93</v>
      </c>
      <c r="M743" t="s">
        <v>925</v>
      </c>
      <c r="N743" t="s">
        <v>926</v>
      </c>
      <c r="O743">
        <v>33.43</v>
      </c>
      <c r="S743">
        <v>20742</v>
      </c>
    </row>
    <row r="744" spans="1:19" x14ac:dyDescent="0.2">
      <c r="A744" t="s">
        <v>29</v>
      </c>
      <c r="B744" t="s">
        <v>8</v>
      </c>
      <c r="C744" t="s">
        <v>927</v>
      </c>
      <c r="D744">
        <v>2</v>
      </c>
      <c r="E744">
        <v>4</v>
      </c>
      <c r="F744">
        <v>1780538400000</v>
      </c>
      <c r="G744">
        <v>1780539443353</v>
      </c>
      <c r="H744">
        <v>1043353</v>
      </c>
      <c r="I744">
        <v>993353</v>
      </c>
      <c r="J744">
        <v>8208</v>
      </c>
      <c r="K744">
        <v>45</v>
      </c>
      <c r="L744">
        <v>53.14</v>
      </c>
      <c r="M744" t="s">
        <v>925</v>
      </c>
      <c r="N744" t="s">
        <v>926</v>
      </c>
      <c r="O744">
        <v>35.81</v>
      </c>
      <c r="S744">
        <v>20743</v>
      </c>
    </row>
    <row r="745" spans="1:19" x14ac:dyDescent="0.2">
      <c r="A745" t="s">
        <v>29</v>
      </c>
      <c r="B745" t="s">
        <v>8</v>
      </c>
      <c r="C745" t="s">
        <v>928</v>
      </c>
      <c r="D745">
        <v>2</v>
      </c>
      <c r="E745">
        <v>4</v>
      </c>
      <c r="F745">
        <v>1780539300000</v>
      </c>
      <c r="G745">
        <v>1780541057366</v>
      </c>
      <c r="H745">
        <v>1757366</v>
      </c>
      <c r="I745">
        <v>1692366</v>
      </c>
      <c r="J745">
        <v>9668</v>
      </c>
      <c r="K745">
        <v>65</v>
      </c>
      <c r="L745">
        <v>67.510000000000005</v>
      </c>
      <c r="M745" t="s">
        <v>931</v>
      </c>
      <c r="N745" t="s">
        <v>926</v>
      </c>
      <c r="O745">
        <v>47.34</v>
      </c>
      <c r="S745">
        <v>20744</v>
      </c>
    </row>
    <row r="746" spans="1:19" x14ac:dyDescent="0.2">
      <c r="A746" t="s">
        <v>29</v>
      </c>
      <c r="B746" t="s">
        <v>8</v>
      </c>
      <c r="C746" t="s">
        <v>928</v>
      </c>
      <c r="D746">
        <v>2</v>
      </c>
      <c r="E746">
        <v>4</v>
      </c>
      <c r="F746">
        <v>1780540200000</v>
      </c>
      <c r="G746">
        <v>1780541859354</v>
      </c>
      <c r="H746">
        <v>1659354</v>
      </c>
      <c r="I746">
        <v>1579354</v>
      </c>
      <c r="J746">
        <v>10537</v>
      </c>
      <c r="K746">
        <v>65</v>
      </c>
      <c r="L746">
        <v>63.57</v>
      </c>
      <c r="M746" t="s">
        <v>925</v>
      </c>
      <c r="N746" t="s">
        <v>926</v>
      </c>
      <c r="O746">
        <v>38.31</v>
      </c>
      <c r="S746">
        <v>20745</v>
      </c>
    </row>
    <row r="747" spans="1:19" x14ac:dyDescent="0.2">
      <c r="A747" t="s">
        <v>29</v>
      </c>
      <c r="B747" t="s">
        <v>8</v>
      </c>
      <c r="C747" t="s">
        <v>927</v>
      </c>
      <c r="D747">
        <v>2</v>
      </c>
      <c r="E747">
        <v>4</v>
      </c>
      <c r="F747">
        <v>1780541100000</v>
      </c>
      <c r="G747">
        <v>1780542092810</v>
      </c>
      <c r="H747">
        <v>992810</v>
      </c>
      <c r="I747">
        <v>957810</v>
      </c>
      <c r="J747">
        <v>10273</v>
      </c>
      <c r="K747">
        <v>37</v>
      </c>
      <c r="L747">
        <v>59.58</v>
      </c>
      <c r="M747" t="s">
        <v>925</v>
      </c>
      <c r="N747" t="s">
        <v>926</v>
      </c>
      <c r="O747">
        <v>46.53</v>
      </c>
      <c r="S747">
        <v>20746</v>
      </c>
    </row>
    <row r="748" spans="1:19" x14ac:dyDescent="0.2">
      <c r="A748" t="s">
        <v>29</v>
      </c>
      <c r="B748" t="s">
        <v>8</v>
      </c>
      <c r="C748" t="s">
        <v>928</v>
      </c>
      <c r="D748">
        <v>2</v>
      </c>
      <c r="E748">
        <v>4</v>
      </c>
      <c r="F748">
        <v>1780542000000</v>
      </c>
      <c r="G748">
        <v>1780543152126</v>
      </c>
      <c r="H748">
        <v>1152126</v>
      </c>
      <c r="I748">
        <v>1102126</v>
      </c>
      <c r="J748">
        <v>7167</v>
      </c>
      <c r="K748">
        <v>51</v>
      </c>
      <c r="L748">
        <v>56.22</v>
      </c>
      <c r="M748" t="s">
        <v>925</v>
      </c>
      <c r="N748" t="s">
        <v>926</v>
      </c>
      <c r="O748">
        <v>43.01</v>
      </c>
      <c r="S748">
        <v>20747</v>
      </c>
    </row>
    <row r="749" spans="1:19" x14ac:dyDescent="0.2">
      <c r="A749" t="s">
        <v>29</v>
      </c>
      <c r="B749" t="s">
        <v>8</v>
      </c>
      <c r="C749" t="s">
        <v>928</v>
      </c>
      <c r="D749">
        <v>2</v>
      </c>
      <c r="E749">
        <v>5</v>
      </c>
      <c r="F749">
        <v>1780617600000</v>
      </c>
      <c r="G749">
        <v>1780618933449</v>
      </c>
      <c r="H749">
        <v>1333449</v>
      </c>
      <c r="I749">
        <v>1283449</v>
      </c>
      <c r="J749">
        <v>10509</v>
      </c>
      <c r="K749">
        <v>51</v>
      </c>
      <c r="L749">
        <v>47.04</v>
      </c>
      <c r="M749" t="s">
        <v>925</v>
      </c>
      <c r="N749" t="s">
        <v>929</v>
      </c>
      <c r="S749">
        <v>20748</v>
      </c>
    </row>
    <row r="750" spans="1:19" x14ac:dyDescent="0.2">
      <c r="A750" t="s">
        <v>29</v>
      </c>
      <c r="B750" t="s">
        <v>8</v>
      </c>
      <c r="C750" t="s">
        <v>928</v>
      </c>
      <c r="D750">
        <v>2</v>
      </c>
      <c r="E750">
        <v>5</v>
      </c>
      <c r="F750">
        <v>1780618500000</v>
      </c>
      <c r="G750">
        <v>1780619750417</v>
      </c>
      <c r="H750">
        <v>1250417</v>
      </c>
      <c r="I750">
        <v>1185417</v>
      </c>
      <c r="J750">
        <v>10099</v>
      </c>
      <c r="K750">
        <v>51</v>
      </c>
      <c r="L750">
        <v>56.79</v>
      </c>
      <c r="M750" t="s">
        <v>925</v>
      </c>
      <c r="N750" t="s">
        <v>926</v>
      </c>
      <c r="O750">
        <v>34.03</v>
      </c>
      <c r="S750">
        <v>20749</v>
      </c>
    </row>
    <row r="751" spans="1:19" x14ac:dyDescent="0.2">
      <c r="A751" t="s">
        <v>29</v>
      </c>
      <c r="B751" t="s">
        <v>8</v>
      </c>
      <c r="C751" t="s">
        <v>924</v>
      </c>
      <c r="D751">
        <v>2</v>
      </c>
      <c r="E751">
        <v>5</v>
      </c>
      <c r="F751">
        <v>1780619400000</v>
      </c>
      <c r="G751">
        <v>1780620565075</v>
      </c>
      <c r="H751">
        <v>1165075</v>
      </c>
      <c r="I751">
        <v>1085075</v>
      </c>
      <c r="J751">
        <v>9385</v>
      </c>
      <c r="K751">
        <v>50</v>
      </c>
      <c r="L751">
        <v>55.34</v>
      </c>
      <c r="M751" t="s">
        <v>925</v>
      </c>
      <c r="N751" t="s">
        <v>926</v>
      </c>
      <c r="O751">
        <v>34.72</v>
      </c>
      <c r="S751">
        <v>20750</v>
      </c>
    </row>
    <row r="752" spans="1:19" x14ac:dyDescent="0.2">
      <c r="A752" t="s">
        <v>29</v>
      </c>
      <c r="B752" t="s">
        <v>8</v>
      </c>
      <c r="C752" t="s">
        <v>928</v>
      </c>
      <c r="D752">
        <v>2</v>
      </c>
      <c r="E752">
        <v>5</v>
      </c>
      <c r="F752">
        <v>1780620300000</v>
      </c>
      <c r="G752">
        <v>1780621571768</v>
      </c>
      <c r="H752">
        <v>1271768</v>
      </c>
      <c r="I752">
        <v>1236768</v>
      </c>
      <c r="J752">
        <v>7575</v>
      </c>
      <c r="K752">
        <v>52</v>
      </c>
      <c r="L752">
        <v>55.99</v>
      </c>
      <c r="M752" t="s">
        <v>925</v>
      </c>
      <c r="N752" t="s">
        <v>926</v>
      </c>
      <c r="O752">
        <v>38.39</v>
      </c>
      <c r="S752">
        <v>20751</v>
      </c>
    </row>
    <row r="753" spans="1:19" x14ac:dyDescent="0.2">
      <c r="A753" t="s">
        <v>29</v>
      </c>
      <c r="B753" t="s">
        <v>8</v>
      </c>
      <c r="C753" t="s">
        <v>928</v>
      </c>
      <c r="D753">
        <v>2</v>
      </c>
      <c r="E753">
        <v>5</v>
      </c>
      <c r="F753">
        <v>1780621200000</v>
      </c>
      <c r="G753">
        <v>1780622956632</v>
      </c>
      <c r="H753">
        <v>1756632</v>
      </c>
      <c r="I753">
        <v>1706632</v>
      </c>
      <c r="J753">
        <v>8573</v>
      </c>
      <c r="K753">
        <v>76</v>
      </c>
      <c r="L753">
        <v>61.39</v>
      </c>
      <c r="M753" t="s">
        <v>925</v>
      </c>
      <c r="N753" t="s">
        <v>926</v>
      </c>
      <c r="O753">
        <v>36.06</v>
      </c>
      <c r="S753">
        <v>20752</v>
      </c>
    </row>
    <row r="754" spans="1:19" x14ac:dyDescent="0.2">
      <c r="A754" t="s">
        <v>29</v>
      </c>
      <c r="B754" t="s">
        <v>8</v>
      </c>
      <c r="C754" t="s">
        <v>924</v>
      </c>
      <c r="D754">
        <v>2</v>
      </c>
      <c r="E754">
        <v>5</v>
      </c>
      <c r="F754">
        <v>1780622100000</v>
      </c>
      <c r="G754">
        <v>1780623640357</v>
      </c>
      <c r="H754">
        <v>1540357</v>
      </c>
      <c r="I754">
        <v>1475357</v>
      </c>
      <c r="J754">
        <v>7877</v>
      </c>
      <c r="K754">
        <v>66</v>
      </c>
      <c r="L754">
        <v>59.87</v>
      </c>
      <c r="M754" t="s">
        <v>925</v>
      </c>
      <c r="N754" t="s">
        <v>926</v>
      </c>
      <c r="O754">
        <v>39.82</v>
      </c>
      <c r="S754">
        <v>20753</v>
      </c>
    </row>
    <row r="755" spans="1:19" x14ac:dyDescent="0.2">
      <c r="A755" t="s">
        <v>29</v>
      </c>
      <c r="B755" t="s">
        <v>8</v>
      </c>
      <c r="C755" t="s">
        <v>928</v>
      </c>
      <c r="D755">
        <v>2</v>
      </c>
      <c r="E755">
        <v>5</v>
      </c>
      <c r="F755">
        <v>1780623000000</v>
      </c>
      <c r="G755">
        <v>1780624393718</v>
      </c>
      <c r="H755">
        <v>1393718</v>
      </c>
      <c r="I755">
        <v>1313718</v>
      </c>
      <c r="J755">
        <v>7294</v>
      </c>
      <c r="K755">
        <v>58</v>
      </c>
      <c r="L755">
        <v>58.94</v>
      </c>
      <c r="M755" t="s">
        <v>925</v>
      </c>
      <c r="N755" t="s">
        <v>926</v>
      </c>
      <c r="O755">
        <v>42.91</v>
      </c>
      <c r="S755">
        <v>20754</v>
      </c>
    </row>
    <row r="756" spans="1:19" x14ac:dyDescent="0.2">
      <c r="A756" t="s">
        <v>29</v>
      </c>
      <c r="B756" t="s">
        <v>8</v>
      </c>
      <c r="C756" t="s">
        <v>928</v>
      </c>
      <c r="D756">
        <v>2</v>
      </c>
      <c r="E756">
        <v>5</v>
      </c>
      <c r="F756">
        <v>1780623900000</v>
      </c>
      <c r="G756">
        <v>1780624922243</v>
      </c>
      <c r="H756">
        <v>1022243</v>
      </c>
      <c r="I756">
        <v>987243</v>
      </c>
      <c r="J756">
        <v>7439</v>
      </c>
      <c r="K756">
        <v>43</v>
      </c>
      <c r="L756">
        <v>54.2</v>
      </c>
      <c r="M756" t="s">
        <v>925</v>
      </c>
      <c r="N756" t="s">
        <v>926</v>
      </c>
      <c r="O756">
        <v>40.85</v>
      </c>
      <c r="S756">
        <v>20755</v>
      </c>
    </row>
    <row r="757" spans="1:19" x14ac:dyDescent="0.2">
      <c r="A757" t="s">
        <v>29</v>
      </c>
      <c r="B757" t="s">
        <v>8</v>
      </c>
      <c r="C757" t="s">
        <v>924</v>
      </c>
      <c r="D757">
        <v>2</v>
      </c>
      <c r="E757">
        <v>5</v>
      </c>
      <c r="F757">
        <v>1780624800000</v>
      </c>
      <c r="G757">
        <v>1780626027211</v>
      </c>
      <c r="H757">
        <v>1227211</v>
      </c>
      <c r="I757">
        <v>1177211</v>
      </c>
      <c r="J757">
        <v>8214</v>
      </c>
      <c r="K757">
        <v>46</v>
      </c>
      <c r="L757">
        <v>60.9</v>
      </c>
      <c r="M757" t="s">
        <v>925</v>
      </c>
      <c r="N757" t="s">
        <v>926</v>
      </c>
      <c r="O757">
        <v>49.21</v>
      </c>
      <c r="S757">
        <v>20756</v>
      </c>
    </row>
    <row r="758" spans="1:19" x14ac:dyDescent="0.2">
      <c r="A758" t="s">
        <v>29</v>
      </c>
      <c r="B758" t="s">
        <v>8</v>
      </c>
      <c r="C758" t="s">
        <v>928</v>
      </c>
      <c r="D758">
        <v>2</v>
      </c>
      <c r="E758">
        <v>5</v>
      </c>
      <c r="F758">
        <v>1780625700000</v>
      </c>
      <c r="G758">
        <v>1780626916220</v>
      </c>
      <c r="H758">
        <v>1216220</v>
      </c>
      <c r="I758">
        <v>1151220</v>
      </c>
      <c r="J758">
        <v>7722</v>
      </c>
      <c r="K758">
        <v>46</v>
      </c>
      <c r="L758">
        <v>59.28</v>
      </c>
      <c r="M758" t="s">
        <v>925</v>
      </c>
      <c r="N758" t="s">
        <v>926</v>
      </c>
      <c r="O758">
        <v>47.04</v>
      </c>
      <c r="S758">
        <v>20757</v>
      </c>
    </row>
    <row r="759" spans="1:19" x14ac:dyDescent="0.2">
      <c r="A759" t="s">
        <v>29</v>
      </c>
      <c r="B759" t="s">
        <v>8</v>
      </c>
      <c r="C759" t="s">
        <v>928</v>
      </c>
      <c r="D759">
        <v>2</v>
      </c>
      <c r="E759">
        <v>5</v>
      </c>
      <c r="F759">
        <v>1780626600000</v>
      </c>
      <c r="G759">
        <v>1780627564700</v>
      </c>
      <c r="H759">
        <v>964700</v>
      </c>
      <c r="I759">
        <v>884700</v>
      </c>
      <c r="J759">
        <v>8517</v>
      </c>
      <c r="K759">
        <v>46</v>
      </c>
      <c r="L759">
        <v>55.78</v>
      </c>
      <c r="M759" t="s">
        <v>925</v>
      </c>
      <c r="N759" t="s">
        <v>926</v>
      </c>
      <c r="O759">
        <v>43.1</v>
      </c>
      <c r="S759">
        <v>20758</v>
      </c>
    </row>
    <row r="760" spans="1:19" x14ac:dyDescent="0.2">
      <c r="A760" t="s">
        <v>29</v>
      </c>
      <c r="B760" t="s">
        <v>8</v>
      </c>
      <c r="C760" t="s">
        <v>924</v>
      </c>
      <c r="D760">
        <v>2</v>
      </c>
      <c r="E760">
        <v>5</v>
      </c>
      <c r="F760">
        <v>1780627500000</v>
      </c>
      <c r="G760">
        <v>1780628494435</v>
      </c>
      <c r="H760">
        <v>994435</v>
      </c>
      <c r="I760">
        <v>959435</v>
      </c>
      <c r="J760">
        <v>9168</v>
      </c>
      <c r="K760">
        <v>46</v>
      </c>
      <c r="L760">
        <v>55.5</v>
      </c>
      <c r="M760" t="s">
        <v>925</v>
      </c>
      <c r="N760" t="s">
        <v>926</v>
      </c>
      <c r="O760">
        <v>39.97</v>
      </c>
      <c r="S760">
        <v>20759</v>
      </c>
    </row>
    <row r="761" spans="1:19" x14ac:dyDescent="0.2">
      <c r="A761" t="s">
        <v>29</v>
      </c>
      <c r="B761" t="s">
        <v>8</v>
      </c>
      <c r="C761" t="s">
        <v>928</v>
      </c>
      <c r="D761">
        <v>2</v>
      </c>
      <c r="E761">
        <v>5</v>
      </c>
      <c r="F761">
        <v>1780628400000</v>
      </c>
      <c r="G761">
        <v>1780629553417</v>
      </c>
      <c r="H761">
        <v>1153417</v>
      </c>
      <c r="I761">
        <v>1103417</v>
      </c>
      <c r="J761">
        <v>8734</v>
      </c>
      <c r="K761">
        <v>50</v>
      </c>
      <c r="L761">
        <v>53.96</v>
      </c>
      <c r="M761" t="s">
        <v>925</v>
      </c>
      <c r="N761" t="s">
        <v>926</v>
      </c>
      <c r="O761">
        <v>33.54</v>
      </c>
      <c r="S761">
        <v>20760</v>
      </c>
    </row>
    <row r="762" spans="1:19" x14ac:dyDescent="0.2">
      <c r="A762" t="s">
        <v>29</v>
      </c>
      <c r="B762" t="s">
        <v>8</v>
      </c>
      <c r="C762" t="s">
        <v>928</v>
      </c>
      <c r="D762">
        <v>2</v>
      </c>
      <c r="E762">
        <v>5</v>
      </c>
      <c r="F762">
        <v>1780629300000</v>
      </c>
      <c r="G762">
        <v>1780630352565</v>
      </c>
      <c r="H762">
        <v>1052565</v>
      </c>
      <c r="I762">
        <v>987565</v>
      </c>
      <c r="J762">
        <v>10498</v>
      </c>
      <c r="K762">
        <v>40</v>
      </c>
      <c r="L762">
        <v>55.35</v>
      </c>
      <c r="M762" t="s">
        <v>925</v>
      </c>
      <c r="N762" t="s">
        <v>926</v>
      </c>
      <c r="O762">
        <v>34.58</v>
      </c>
      <c r="S762">
        <v>20761</v>
      </c>
    </row>
    <row r="763" spans="1:19" x14ac:dyDescent="0.2">
      <c r="A763" t="s">
        <v>29</v>
      </c>
      <c r="B763" t="s">
        <v>8</v>
      </c>
      <c r="C763" t="s">
        <v>928</v>
      </c>
      <c r="D763">
        <v>2</v>
      </c>
      <c r="E763">
        <v>6</v>
      </c>
      <c r="F763">
        <v>1780704000000</v>
      </c>
      <c r="G763">
        <v>1780705731443</v>
      </c>
      <c r="H763">
        <v>1731443</v>
      </c>
      <c r="I763">
        <v>1681443</v>
      </c>
      <c r="J763">
        <v>9226</v>
      </c>
      <c r="K763">
        <v>68</v>
      </c>
      <c r="L763">
        <v>62.18</v>
      </c>
      <c r="M763" t="s">
        <v>925</v>
      </c>
      <c r="N763" t="s">
        <v>926</v>
      </c>
      <c r="O763">
        <v>36.770000000000003</v>
      </c>
      <c r="S763">
        <v>20762</v>
      </c>
    </row>
    <row r="764" spans="1:19" x14ac:dyDescent="0.2">
      <c r="A764" t="s">
        <v>29</v>
      </c>
      <c r="B764" t="s">
        <v>8</v>
      </c>
      <c r="C764" t="s">
        <v>928</v>
      </c>
      <c r="D764">
        <v>2</v>
      </c>
      <c r="E764">
        <v>6</v>
      </c>
      <c r="F764">
        <v>1780704900000</v>
      </c>
      <c r="G764">
        <v>1780706307514</v>
      </c>
      <c r="H764">
        <v>1407514</v>
      </c>
      <c r="I764">
        <v>1342514</v>
      </c>
      <c r="J764">
        <v>8188</v>
      </c>
      <c r="K764">
        <v>59</v>
      </c>
      <c r="L764">
        <v>59.48</v>
      </c>
      <c r="M764" t="s">
        <v>925</v>
      </c>
      <c r="N764" t="s">
        <v>926</v>
      </c>
      <c r="O764">
        <v>41.43</v>
      </c>
      <c r="S764">
        <v>20763</v>
      </c>
    </row>
    <row r="765" spans="1:19" x14ac:dyDescent="0.2">
      <c r="A765" t="s">
        <v>29</v>
      </c>
      <c r="B765" t="s">
        <v>8</v>
      </c>
      <c r="C765" t="s">
        <v>928</v>
      </c>
      <c r="D765">
        <v>2</v>
      </c>
      <c r="E765">
        <v>6</v>
      </c>
      <c r="F765">
        <v>1780705800000</v>
      </c>
      <c r="G765">
        <v>1780706969103</v>
      </c>
      <c r="H765">
        <v>1169103</v>
      </c>
      <c r="I765">
        <v>1089103</v>
      </c>
      <c r="J765">
        <v>9266</v>
      </c>
      <c r="K765">
        <v>47</v>
      </c>
      <c r="L765">
        <v>56.54</v>
      </c>
      <c r="M765" t="s">
        <v>925</v>
      </c>
      <c r="N765" t="s">
        <v>926</v>
      </c>
      <c r="O765">
        <v>37.729999999999997</v>
      </c>
      <c r="S765">
        <v>20764</v>
      </c>
    </row>
    <row r="766" spans="1:19" x14ac:dyDescent="0.2">
      <c r="A766" t="s">
        <v>29</v>
      </c>
      <c r="B766" t="s">
        <v>8</v>
      </c>
      <c r="C766" t="s">
        <v>928</v>
      </c>
      <c r="D766">
        <v>2</v>
      </c>
      <c r="E766">
        <v>6</v>
      </c>
      <c r="F766">
        <v>1780706700000</v>
      </c>
      <c r="G766">
        <v>1780707967691</v>
      </c>
      <c r="H766">
        <v>1267691</v>
      </c>
      <c r="I766">
        <v>1232691</v>
      </c>
      <c r="J766">
        <v>8484</v>
      </c>
      <c r="K766">
        <v>58</v>
      </c>
      <c r="L766">
        <v>61.97</v>
      </c>
      <c r="M766" t="s">
        <v>925</v>
      </c>
      <c r="N766" t="s">
        <v>926</v>
      </c>
      <c r="O766">
        <v>49.96</v>
      </c>
      <c r="S766">
        <v>20765</v>
      </c>
    </row>
    <row r="767" spans="1:19" x14ac:dyDescent="0.2">
      <c r="A767" t="s">
        <v>29</v>
      </c>
      <c r="B767" t="s">
        <v>8</v>
      </c>
      <c r="C767" t="s">
        <v>928</v>
      </c>
      <c r="D767">
        <v>2</v>
      </c>
      <c r="E767">
        <v>6</v>
      </c>
      <c r="F767">
        <v>1780707600000</v>
      </c>
      <c r="G767">
        <v>1780709213255</v>
      </c>
      <c r="H767">
        <v>1613255</v>
      </c>
      <c r="I767">
        <v>1563255</v>
      </c>
      <c r="J767">
        <v>10278</v>
      </c>
      <c r="K767">
        <v>64</v>
      </c>
      <c r="L767">
        <v>63.13</v>
      </c>
      <c r="M767" t="s">
        <v>925</v>
      </c>
      <c r="N767" t="s">
        <v>926</v>
      </c>
      <c r="O767">
        <v>39.15</v>
      </c>
      <c r="S767">
        <v>20766</v>
      </c>
    </row>
    <row r="768" spans="1:19" x14ac:dyDescent="0.2">
      <c r="A768" t="s">
        <v>29</v>
      </c>
      <c r="B768" t="s">
        <v>8</v>
      </c>
      <c r="C768" t="s">
        <v>928</v>
      </c>
      <c r="D768">
        <v>2</v>
      </c>
      <c r="E768">
        <v>6</v>
      </c>
      <c r="F768">
        <v>1780708500000</v>
      </c>
      <c r="G768">
        <v>1780709768066</v>
      </c>
      <c r="H768">
        <v>1268066</v>
      </c>
      <c r="I768">
        <v>1268066</v>
      </c>
      <c r="J768">
        <v>7873</v>
      </c>
      <c r="K768">
        <v>53</v>
      </c>
      <c r="L768">
        <v>43.48</v>
      </c>
      <c r="M768" t="s">
        <v>925</v>
      </c>
      <c r="N768" t="s">
        <v>929</v>
      </c>
      <c r="S768">
        <v>20767</v>
      </c>
    </row>
    <row r="769" spans="1:19" x14ac:dyDescent="0.2">
      <c r="A769" t="s">
        <v>29</v>
      </c>
      <c r="B769" t="s">
        <v>8</v>
      </c>
      <c r="C769" t="s">
        <v>928</v>
      </c>
      <c r="D769">
        <v>2</v>
      </c>
      <c r="E769">
        <v>6</v>
      </c>
      <c r="F769">
        <v>1780709400000</v>
      </c>
      <c r="G769">
        <v>1780710889378</v>
      </c>
      <c r="H769">
        <v>1489378</v>
      </c>
      <c r="I769">
        <v>1409378</v>
      </c>
      <c r="J769">
        <v>8856</v>
      </c>
      <c r="K769">
        <v>59</v>
      </c>
      <c r="L769">
        <v>59.63</v>
      </c>
      <c r="M769" t="s">
        <v>925</v>
      </c>
      <c r="N769" t="s">
        <v>926</v>
      </c>
      <c r="O769">
        <v>37.92</v>
      </c>
      <c r="S769">
        <v>20768</v>
      </c>
    </row>
    <row r="770" spans="1:19" x14ac:dyDescent="0.2">
      <c r="A770" t="s">
        <v>29</v>
      </c>
      <c r="B770" t="s">
        <v>8</v>
      </c>
      <c r="C770" t="s">
        <v>928</v>
      </c>
      <c r="D770">
        <v>2</v>
      </c>
      <c r="E770">
        <v>6</v>
      </c>
      <c r="F770">
        <v>1780710300000</v>
      </c>
      <c r="G770">
        <v>1780711628940</v>
      </c>
      <c r="H770">
        <v>1328940</v>
      </c>
      <c r="I770">
        <v>1293940</v>
      </c>
      <c r="J770">
        <v>8075</v>
      </c>
      <c r="K770">
        <v>53</v>
      </c>
      <c r="L770">
        <v>61.73</v>
      </c>
      <c r="M770" t="s">
        <v>925</v>
      </c>
      <c r="N770" t="s">
        <v>926</v>
      </c>
      <c r="O770">
        <v>48.94</v>
      </c>
      <c r="S770">
        <v>20769</v>
      </c>
    </row>
    <row r="771" spans="1:19" x14ac:dyDescent="0.2">
      <c r="A771" t="s">
        <v>29</v>
      </c>
      <c r="B771" t="s">
        <v>8</v>
      </c>
      <c r="C771" t="s">
        <v>928</v>
      </c>
      <c r="D771">
        <v>2</v>
      </c>
      <c r="E771">
        <v>6</v>
      </c>
      <c r="F771">
        <v>1780711200000</v>
      </c>
      <c r="G771">
        <v>1780712897094</v>
      </c>
      <c r="H771">
        <v>1697094</v>
      </c>
      <c r="I771">
        <v>1647094</v>
      </c>
      <c r="J771">
        <v>10658</v>
      </c>
      <c r="K771">
        <v>73</v>
      </c>
      <c r="L771">
        <v>64.540000000000006</v>
      </c>
      <c r="M771" t="s">
        <v>925</v>
      </c>
      <c r="N771" t="s">
        <v>926</v>
      </c>
      <c r="O771">
        <v>39.299999999999997</v>
      </c>
      <c r="S771">
        <v>20770</v>
      </c>
    </row>
    <row r="772" spans="1:19" x14ac:dyDescent="0.2">
      <c r="A772" t="s">
        <v>29</v>
      </c>
      <c r="B772" t="s">
        <v>8</v>
      </c>
      <c r="C772" t="s">
        <v>928</v>
      </c>
      <c r="D772">
        <v>2</v>
      </c>
      <c r="E772">
        <v>6</v>
      </c>
      <c r="F772">
        <v>1780712100000</v>
      </c>
      <c r="G772">
        <v>1780713435493</v>
      </c>
      <c r="H772">
        <v>1335493</v>
      </c>
      <c r="I772">
        <v>1335493</v>
      </c>
      <c r="J772">
        <v>8375</v>
      </c>
      <c r="K772">
        <v>55</v>
      </c>
      <c r="L772">
        <v>44.82</v>
      </c>
      <c r="M772" t="s">
        <v>925</v>
      </c>
      <c r="N772" t="s">
        <v>929</v>
      </c>
      <c r="S772">
        <v>20771</v>
      </c>
    </row>
    <row r="773" spans="1:19" x14ac:dyDescent="0.2">
      <c r="A773" t="s">
        <v>29</v>
      </c>
      <c r="B773" t="s">
        <v>8</v>
      </c>
      <c r="C773" t="s">
        <v>928</v>
      </c>
      <c r="D773">
        <v>2</v>
      </c>
      <c r="E773">
        <v>6</v>
      </c>
      <c r="F773">
        <v>1780713000000</v>
      </c>
      <c r="G773">
        <v>1780714405311</v>
      </c>
      <c r="H773">
        <v>1405311</v>
      </c>
      <c r="I773">
        <v>1325311</v>
      </c>
      <c r="J773">
        <v>9315</v>
      </c>
      <c r="K773">
        <v>63</v>
      </c>
      <c r="L773">
        <v>59.78</v>
      </c>
      <c r="M773" t="s">
        <v>925</v>
      </c>
      <c r="N773" t="s">
        <v>926</v>
      </c>
      <c r="O773">
        <v>39.17</v>
      </c>
      <c r="S773">
        <v>20772</v>
      </c>
    </row>
    <row r="774" spans="1:19" x14ac:dyDescent="0.2">
      <c r="A774" t="s">
        <v>29</v>
      </c>
      <c r="B774" t="s">
        <v>8</v>
      </c>
      <c r="C774" t="s">
        <v>928</v>
      </c>
      <c r="D774">
        <v>2</v>
      </c>
      <c r="E774">
        <v>6</v>
      </c>
      <c r="F774">
        <v>1780713900000</v>
      </c>
      <c r="G774">
        <v>1780715144850</v>
      </c>
      <c r="H774">
        <v>1244850</v>
      </c>
      <c r="I774">
        <v>1209850</v>
      </c>
      <c r="J774">
        <v>8116</v>
      </c>
      <c r="K774">
        <v>56</v>
      </c>
      <c r="L774">
        <v>56.4</v>
      </c>
      <c r="M774" t="s">
        <v>925</v>
      </c>
      <c r="N774" t="s">
        <v>926</v>
      </c>
      <c r="O774">
        <v>38.56</v>
      </c>
      <c r="S774">
        <v>20773</v>
      </c>
    </row>
    <row r="775" spans="1:19" x14ac:dyDescent="0.2">
      <c r="A775" t="s">
        <v>29</v>
      </c>
      <c r="B775" t="s">
        <v>8</v>
      </c>
      <c r="C775" t="s">
        <v>928</v>
      </c>
      <c r="D775">
        <v>2</v>
      </c>
      <c r="E775">
        <v>6</v>
      </c>
      <c r="F775">
        <v>1780714800000</v>
      </c>
      <c r="G775">
        <v>1780716575073</v>
      </c>
      <c r="H775">
        <v>1775073</v>
      </c>
      <c r="I775">
        <v>1725073</v>
      </c>
      <c r="J775">
        <v>10441</v>
      </c>
      <c r="K775">
        <v>66</v>
      </c>
      <c r="L775">
        <v>68.94</v>
      </c>
      <c r="M775" t="s">
        <v>931</v>
      </c>
      <c r="N775" t="s">
        <v>926</v>
      </c>
      <c r="O775">
        <v>48.15</v>
      </c>
      <c r="S775">
        <v>20774</v>
      </c>
    </row>
    <row r="776" spans="1:19" x14ac:dyDescent="0.2">
      <c r="A776" t="s">
        <v>29</v>
      </c>
      <c r="B776" t="s">
        <v>8</v>
      </c>
      <c r="C776" t="s">
        <v>928</v>
      </c>
      <c r="D776">
        <v>2</v>
      </c>
      <c r="E776">
        <v>6</v>
      </c>
      <c r="F776">
        <v>1780715700000</v>
      </c>
      <c r="G776">
        <v>1780717006599</v>
      </c>
      <c r="H776">
        <v>1306599</v>
      </c>
      <c r="I776">
        <v>1241599</v>
      </c>
      <c r="J776">
        <v>8407</v>
      </c>
      <c r="K776">
        <v>48</v>
      </c>
      <c r="L776">
        <v>58.33</v>
      </c>
      <c r="M776" t="s">
        <v>925</v>
      </c>
      <c r="N776" t="s">
        <v>926</v>
      </c>
      <c r="O776">
        <v>40.71</v>
      </c>
      <c r="S776">
        <v>20775</v>
      </c>
    </row>
    <row r="777" spans="1:19" x14ac:dyDescent="0.2">
      <c r="A777" t="s">
        <v>29</v>
      </c>
      <c r="B777" t="s">
        <v>8</v>
      </c>
      <c r="C777" t="s">
        <v>928</v>
      </c>
      <c r="D777">
        <v>2</v>
      </c>
      <c r="E777">
        <v>7</v>
      </c>
      <c r="F777">
        <v>1780790400000</v>
      </c>
      <c r="G777">
        <v>1780791663020</v>
      </c>
      <c r="H777">
        <v>1263020</v>
      </c>
      <c r="I777">
        <v>1213020</v>
      </c>
      <c r="J777">
        <v>8137</v>
      </c>
      <c r="K777">
        <v>51</v>
      </c>
      <c r="L777">
        <v>55.9</v>
      </c>
      <c r="M777" t="s">
        <v>925</v>
      </c>
      <c r="N777" t="s">
        <v>926</v>
      </c>
      <c r="O777">
        <v>36.89</v>
      </c>
      <c r="S777">
        <v>20776</v>
      </c>
    </row>
    <row r="778" spans="1:19" x14ac:dyDescent="0.2">
      <c r="A778" t="s">
        <v>29</v>
      </c>
      <c r="B778" t="s">
        <v>8</v>
      </c>
      <c r="C778" t="s">
        <v>928</v>
      </c>
      <c r="D778">
        <v>2</v>
      </c>
      <c r="E778">
        <v>7</v>
      </c>
      <c r="F778">
        <v>1780791300000</v>
      </c>
      <c r="G778">
        <v>1780792761832</v>
      </c>
      <c r="H778">
        <v>1461832</v>
      </c>
      <c r="I778">
        <v>1396832</v>
      </c>
      <c r="J778">
        <v>8561</v>
      </c>
      <c r="K778">
        <v>63</v>
      </c>
      <c r="L778">
        <v>58.92</v>
      </c>
      <c r="M778" t="s">
        <v>925</v>
      </c>
      <c r="N778" t="s">
        <v>926</v>
      </c>
      <c r="O778">
        <v>37.770000000000003</v>
      </c>
      <c r="S778">
        <v>20777</v>
      </c>
    </row>
    <row r="779" spans="1:19" x14ac:dyDescent="0.2">
      <c r="A779" t="s">
        <v>29</v>
      </c>
      <c r="B779" t="s">
        <v>8</v>
      </c>
      <c r="C779" t="s">
        <v>927</v>
      </c>
      <c r="D779">
        <v>2</v>
      </c>
      <c r="E779">
        <v>7</v>
      </c>
      <c r="F779">
        <v>1780792200000</v>
      </c>
      <c r="G779">
        <v>1780793944919</v>
      </c>
      <c r="H779">
        <v>1744919</v>
      </c>
      <c r="I779">
        <v>1664919</v>
      </c>
      <c r="J779">
        <v>7634</v>
      </c>
      <c r="K779">
        <v>74</v>
      </c>
      <c r="L779">
        <v>59.12</v>
      </c>
      <c r="M779" t="s">
        <v>925</v>
      </c>
      <c r="N779" t="s">
        <v>926</v>
      </c>
      <c r="O779">
        <v>33.58</v>
      </c>
      <c r="S779">
        <v>20778</v>
      </c>
    </row>
    <row r="780" spans="1:19" x14ac:dyDescent="0.2">
      <c r="A780" t="s">
        <v>29</v>
      </c>
      <c r="B780" t="s">
        <v>8</v>
      </c>
      <c r="C780" t="s">
        <v>928</v>
      </c>
      <c r="D780">
        <v>2</v>
      </c>
      <c r="E780">
        <v>7</v>
      </c>
      <c r="F780">
        <v>1780793100000</v>
      </c>
      <c r="G780">
        <v>1780794331761</v>
      </c>
      <c r="H780">
        <v>1231761</v>
      </c>
      <c r="I780">
        <v>1196761</v>
      </c>
      <c r="J780">
        <v>10513</v>
      </c>
      <c r="K780">
        <v>55</v>
      </c>
      <c r="L780">
        <v>61.81</v>
      </c>
      <c r="M780" t="s">
        <v>925</v>
      </c>
      <c r="N780" t="s">
        <v>926</v>
      </c>
      <c r="O780">
        <v>45.06</v>
      </c>
      <c r="S780">
        <v>20779</v>
      </c>
    </row>
    <row r="781" spans="1:19" x14ac:dyDescent="0.2">
      <c r="A781" t="s">
        <v>29</v>
      </c>
      <c r="B781" t="s">
        <v>8</v>
      </c>
      <c r="C781" t="s">
        <v>928</v>
      </c>
      <c r="D781">
        <v>2</v>
      </c>
      <c r="E781">
        <v>7</v>
      </c>
      <c r="F781">
        <v>1780794000000</v>
      </c>
      <c r="G781">
        <v>1780795389550</v>
      </c>
      <c r="H781">
        <v>1389550</v>
      </c>
      <c r="I781">
        <v>1339550</v>
      </c>
      <c r="J781">
        <v>9514</v>
      </c>
      <c r="K781">
        <v>62</v>
      </c>
      <c r="L781">
        <v>46.66</v>
      </c>
      <c r="M781" t="s">
        <v>925</v>
      </c>
      <c r="N781" t="s">
        <v>929</v>
      </c>
      <c r="S781">
        <v>20780</v>
      </c>
    </row>
    <row r="782" spans="1:19" x14ac:dyDescent="0.2">
      <c r="A782" t="s">
        <v>29</v>
      </c>
      <c r="B782" t="s">
        <v>8</v>
      </c>
      <c r="C782" t="s">
        <v>927</v>
      </c>
      <c r="D782">
        <v>2</v>
      </c>
      <c r="E782">
        <v>7</v>
      </c>
      <c r="F782">
        <v>1780794900000</v>
      </c>
      <c r="G782">
        <v>1780796244653</v>
      </c>
      <c r="H782">
        <v>1344653</v>
      </c>
      <c r="I782">
        <v>1279653</v>
      </c>
      <c r="J782">
        <v>7898</v>
      </c>
      <c r="K782">
        <v>57</v>
      </c>
      <c r="L782">
        <v>60.78</v>
      </c>
      <c r="M782" t="s">
        <v>925</v>
      </c>
      <c r="N782" t="s">
        <v>926</v>
      </c>
      <c r="O782">
        <v>46.81</v>
      </c>
      <c r="S782">
        <v>20781</v>
      </c>
    </row>
    <row r="783" spans="1:19" x14ac:dyDescent="0.2">
      <c r="A783" t="s">
        <v>29</v>
      </c>
      <c r="B783" t="s">
        <v>8</v>
      </c>
      <c r="C783" t="s">
        <v>928</v>
      </c>
      <c r="D783">
        <v>2</v>
      </c>
      <c r="E783">
        <v>7</v>
      </c>
      <c r="F783">
        <v>1780795800000</v>
      </c>
      <c r="G783">
        <v>1780796954387</v>
      </c>
      <c r="H783">
        <v>1154387</v>
      </c>
      <c r="I783">
        <v>1074387</v>
      </c>
      <c r="J783">
        <v>8083</v>
      </c>
      <c r="K783">
        <v>49</v>
      </c>
      <c r="L783">
        <v>59.03</v>
      </c>
      <c r="M783" t="s">
        <v>925</v>
      </c>
      <c r="N783" t="s">
        <v>926</v>
      </c>
      <c r="O783">
        <v>47.05</v>
      </c>
      <c r="S783">
        <v>20782</v>
      </c>
    </row>
    <row r="784" spans="1:19" x14ac:dyDescent="0.2">
      <c r="A784" t="s">
        <v>29</v>
      </c>
      <c r="B784" t="s">
        <v>8</v>
      </c>
      <c r="C784" t="s">
        <v>928</v>
      </c>
      <c r="D784">
        <v>2</v>
      </c>
      <c r="E784">
        <v>7</v>
      </c>
      <c r="F784">
        <v>1780796700000</v>
      </c>
      <c r="G784">
        <v>1780798445347</v>
      </c>
      <c r="H784">
        <v>1745347</v>
      </c>
      <c r="I784">
        <v>1710347</v>
      </c>
      <c r="J784">
        <v>7198</v>
      </c>
      <c r="K784">
        <v>67</v>
      </c>
      <c r="L784">
        <v>64.66</v>
      </c>
      <c r="M784" t="s">
        <v>925</v>
      </c>
      <c r="N784" t="s">
        <v>926</v>
      </c>
      <c r="O784">
        <v>47.63</v>
      </c>
      <c r="S784">
        <v>20783</v>
      </c>
    </row>
    <row r="785" spans="1:19" x14ac:dyDescent="0.2">
      <c r="A785" t="s">
        <v>29</v>
      </c>
      <c r="B785" t="s">
        <v>8</v>
      </c>
      <c r="C785" t="s">
        <v>927</v>
      </c>
      <c r="D785">
        <v>2</v>
      </c>
      <c r="E785">
        <v>7</v>
      </c>
      <c r="F785">
        <v>1780797600000</v>
      </c>
      <c r="G785">
        <v>1780799140382</v>
      </c>
      <c r="H785">
        <v>1540382</v>
      </c>
      <c r="I785">
        <v>1490382</v>
      </c>
      <c r="J785">
        <v>9622</v>
      </c>
      <c r="K785">
        <v>65</v>
      </c>
      <c r="L785">
        <v>65.599999999999994</v>
      </c>
      <c r="M785" t="s">
        <v>925</v>
      </c>
      <c r="N785" t="s">
        <v>926</v>
      </c>
      <c r="O785">
        <v>48.49</v>
      </c>
      <c r="S785">
        <v>20784</v>
      </c>
    </row>
    <row r="786" spans="1:19" x14ac:dyDescent="0.2">
      <c r="A786" t="s">
        <v>29</v>
      </c>
      <c r="B786" t="s">
        <v>8</v>
      </c>
      <c r="C786" t="s">
        <v>928</v>
      </c>
      <c r="D786">
        <v>2</v>
      </c>
      <c r="E786">
        <v>7</v>
      </c>
      <c r="F786">
        <v>1780798500000</v>
      </c>
      <c r="G786">
        <v>1780799840531</v>
      </c>
      <c r="H786">
        <v>1340531</v>
      </c>
      <c r="I786">
        <v>1340531</v>
      </c>
      <c r="J786">
        <v>8383</v>
      </c>
      <c r="K786">
        <v>56</v>
      </c>
      <c r="L786">
        <v>44.89</v>
      </c>
      <c r="M786" t="s">
        <v>925</v>
      </c>
      <c r="N786" t="s">
        <v>929</v>
      </c>
      <c r="S786">
        <v>20785</v>
      </c>
    </row>
    <row r="787" spans="1:19" x14ac:dyDescent="0.2">
      <c r="A787" t="s">
        <v>29</v>
      </c>
      <c r="B787" t="s">
        <v>8</v>
      </c>
      <c r="C787" t="s">
        <v>928</v>
      </c>
      <c r="D787">
        <v>2</v>
      </c>
      <c r="E787">
        <v>7</v>
      </c>
      <c r="F787">
        <v>1780799400000</v>
      </c>
      <c r="G787">
        <v>1780800646537</v>
      </c>
      <c r="H787">
        <v>1246537</v>
      </c>
      <c r="I787">
        <v>1166537</v>
      </c>
      <c r="J787">
        <v>9992</v>
      </c>
      <c r="K787">
        <v>57</v>
      </c>
      <c r="L787">
        <v>60.16</v>
      </c>
      <c r="M787" t="s">
        <v>925</v>
      </c>
      <c r="N787" t="s">
        <v>926</v>
      </c>
      <c r="O787">
        <v>42.24</v>
      </c>
      <c r="S787">
        <v>20786</v>
      </c>
    </row>
    <row r="788" spans="1:19" x14ac:dyDescent="0.2">
      <c r="A788" t="s">
        <v>29</v>
      </c>
      <c r="B788" t="s">
        <v>8</v>
      </c>
      <c r="C788" t="s">
        <v>927</v>
      </c>
      <c r="D788">
        <v>2</v>
      </c>
      <c r="E788">
        <v>7</v>
      </c>
      <c r="F788">
        <v>1780800300000</v>
      </c>
      <c r="G788">
        <v>1780801364963</v>
      </c>
      <c r="H788">
        <v>1064963</v>
      </c>
      <c r="I788">
        <v>1029963</v>
      </c>
      <c r="J788">
        <v>10043</v>
      </c>
      <c r="K788">
        <v>50</v>
      </c>
      <c r="L788">
        <v>55.84</v>
      </c>
      <c r="M788" t="s">
        <v>925</v>
      </c>
      <c r="N788" t="s">
        <v>926</v>
      </c>
      <c r="O788">
        <v>36.630000000000003</v>
      </c>
      <c r="S788">
        <v>20787</v>
      </c>
    </row>
    <row r="789" spans="1:19" x14ac:dyDescent="0.2">
      <c r="A789" t="s">
        <v>29</v>
      </c>
      <c r="B789" t="s">
        <v>8</v>
      </c>
      <c r="C789" t="s">
        <v>928</v>
      </c>
      <c r="D789">
        <v>2</v>
      </c>
      <c r="E789">
        <v>7</v>
      </c>
      <c r="F789">
        <v>1780801200000</v>
      </c>
      <c r="G789">
        <v>1780802762402</v>
      </c>
      <c r="H789">
        <v>1562402</v>
      </c>
      <c r="I789">
        <v>1512402</v>
      </c>
      <c r="J789">
        <v>10164</v>
      </c>
      <c r="K789">
        <v>57</v>
      </c>
      <c r="L789">
        <v>64.75</v>
      </c>
      <c r="M789" t="s">
        <v>925</v>
      </c>
      <c r="N789" t="s">
        <v>926</v>
      </c>
      <c r="O789">
        <v>44.51</v>
      </c>
      <c r="S789">
        <v>20788</v>
      </c>
    </row>
    <row r="790" spans="1:19" x14ac:dyDescent="0.2">
      <c r="A790" t="s">
        <v>29</v>
      </c>
      <c r="B790" t="s">
        <v>8</v>
      </c>
      <c r="C790" t="s">
        <v>928</v>
      </c>
      <c r="D790">
        <v>2</v>
      </c>
      <c r="E790">
        <v>7</v>
      </c>
      <c r="F790">
        <v>1780802100000</v>
      </c>
      <c r="G790">
        <v>1780803408071</v>
      </c>
      <c r="H790">
        <v>1308071</v>
      </c>
      <c r="I790">
        <v>1243071</v>
      </c>
      <c r="J790">
        <v>10346</v>
      </c>
      <c r="K790">
        <v>51</v>
      </c>
      <c r="L790">
        <v>61.68</v>
      </c>
      <c r="M790" t="s">
        <v>925</v>
      </c>
      <c r="N790" t="s">
        <v>926</v>
      </c>
      <c r="O790">
        <v>43.29</v>
      </c>
      <c r="S790">
        <v>20789</v>
      </c>
    </row>
    <row r="791" spans="1:19" x14ac:dyDescent="0.2">
      <c r="A791" t="s">
        <v>29</v>
      </c>
      <c r="B791" t="s">
        <v>8</v>
      </c>
      <c r="C791" t="s">
        <v>927</v>
      </c>
      <c r="D791">
        <v>2</v>
      </c>
      <c r="E791">
        <v>7</v>
      </c>
      <c r="F791">
        <v>1780803000000</v>
      </c>
      <c r="G791">
        <v>1780804770340</v>
      </c>
      <c r="H791">
        <v>1770340</v>
      </c>
      <c r="I791">
        <v>1690340</v>
      </c>
      <c r="J791">
        <v>9286</v>
      </c>
      <c r="K791">
        <v>68</v>
      </c>
      <c r="L791">
        <v>67.89</v>
      </c>
      <c r="M791" t="s">
        <v>931</v>
      </c>
      <c r="N791" t="s">
        <v>926</v>
      </c>
      <c r="O791">
        <v>48.91</v>
      </c>
      <c r="S791">
        <v>20790</v>
      </c>
    </row>
    <row r="792" spans="1:19" x14ac:dyDescent="0.2">
      <c r="A792" t="s">
        <v>32</v>
      </c>
      <c r="B792" t="s">
        <v>13</v>
      </c>
      <c r="C792" t="s">
        <v>927</v>
      </c>
      <c r="D792">
        <v>1</v>
      </c>
      <c r="E792">
        <v>1</v>
      </c>
      <c r="F792">
        <v>1779667200000</v>
      </c>
      <c r="G792">
        <v>1779668292422</v>
      </c>
      <c r="H792">
        <v>1092422</v>
      </c>
      <c r="I792">
        <v>1092422</v>
      </c>
      <c r="J792">
        <v>7132</v>
      </c>
      <c r="K792">
        <v>46</v>
      </c>
      <c r="L792">
        <v>57.33</v>
      </c>
      <c r="M792" t="s">
        <v>925</v>
      </c>
      <c r="N792" t="s">
        <v>926</v>
      </c>
      <c r="O792">
        <v>47.2</v>
      </c>
      <c r="S792">
        <v>20791</v>
      </c>
    </row>
    <row r="793" spans="1:19" x14ac:dyDescent="0.2">
      <c r="A793" t="s">
        <v>32</v>
      </c>
      <c r="B793" t="s">
        <v>13</v>
      </c>
      <c r="C793" t="s">
        <v>927</v>
      </c>
      <c r="D793">
        <v>1</v>
      </c>
      <c r="E793">
        <v>1</v>
      </c>
      <c r="F793">
        <v>1779668100000</v>
      </c>
      <c r="G793">
        <v>1779669366429</v>
      </c>
      <c r="H793">
        <v>1266429</v>
      </c>
      <c r="I793">
        <v>1266429</v>
      </c>
      <c r="J793">
        <v>9544</v>
      </c>
      <c r="K793">
        <v>52</v>
      </c>
      <c r="L793">
        <v>60.9</v>
      </c>
      <c r="M793" t="s">
        <v>925</v>
      </c>
      <c r="N793" t="s">
        <v>926</v>
      </c>
      <c r="O793">
        <v>44.65</v>
      </c>
      <c r="S793">
        <v>20792</v>
      </c>
    </row>
    <row r="794" spans="1:19" x14ac:dyDescent="0.2">
      <c r="A794" t="s">
        <v>32</v>
      </c>
      <c r="B794" t="s">
        <v>13</v>
      </c>
      <c r="C794" t="s">
        <v>924</v>
      </c>
      <c r="D794">
        <v>1</v>
      </c>
      <c r="E794">
        <v>1</v>
      </c>
      <c r="F794">
        <v>1779669000000</v>
      </c>
      <c r="G794">
        <v>1779670008949</v>
      </c>
      <c r="H794">
        <v>1008949</v>
      </c>
      <c r="I794">
        <v>1008949</v>
      </c>
      <c r="J794">
        <v>6961</v>
      </c>
      <c r="K794">
        <v>45</v>
      </c>
      <c r="L794">
        <v>50.91</v>
      </c>
      <c r="M794" t="s">
        <v>925</v>
      </c>
      <c r="N794" t="s">
        <v>926</v>
      </c>
      <c r="O794">
        <v>34.82</v>
      </c>
      <c r="S794">
        <v>20793</v>
      </c>
    </row>
    <row r="795" spans="1:19" x14ac:dyDescent="0.2">
      <c r="A795" t="s">
        <v>32</v>
      </c>
      <c r="B795" t="s">
        <v>13</v>
      </c>
      <c r="C795" t="s">
        <v>927</v>
      </c>
      <c r="D795">
        <v>1</v>
      </c>
      <c r="E795">
        <v>1</v>
      </c>
      <c r="F795">
        <v>1779669900000</v>
      </c>
      <c r="G795">
        <v>1779671405001</v>
      </c>
      <c r="H795">
        <v>1505001</v>
      </c>
      <c r="I795">
        <v>1505001</v>
      </c>
      <c r="J795">
        <v>8853</v>
      </c>
      <c r="K795">
        <v>63</v>
      </c>
      <c r="L795">
        <v>58.43</v>
      </c>
      <c r="M795" t="s">
        <v>925</v>
      </c>
      <c r="N795" t="s">
        <v>926</v>
      </c>
      <c r="O795">
        <v>34.75</v>
      </c>
      <c r="S795">
        <v>20794</v>
      </c>
    </row>
    <row r="796" spans="1:19" x14ac:dyDescent="0.2">
      <c r="A796" t="s">
        <v>32</v>
      </c>
      <c r="B796" t="s">
        <v>13</v>
      </c>
      <c r="C796" t="s">
        <v>927</v>
      </c>
      <c r="D796">
        <v>1</v>
      </c>
      <c r="E796">
        <v>1</v>
      </c>
      <c r="F796">
        <v>1779670800000</v>
      </c>
      <c r="G796">
        <v>1779671840226</v>
      </c>
      <c r="H796">
        <v>1040226</v>
      </c>
      <c r="I796">
        <v>1040226</v>
      </c>
      <c r="J796">
        <v>8711</v>
      </c>
      <c r="K796">
        <v>48</v>
      </c>
      <c r="L796">
        <v>55.48</v>
      </c>
      <c r="M796" t="s">
        <v>925</v>
      </c>
      <c r="N796" t="s">
        <v>926</v>
      </c>
      <c r="O796">
        <v>39.99</v>
      </c>
      <c r="S796">
        <v>20795</v>
      </c>
    </row>
    <row r="797" spans="1:19" x14ac:dyDescent="0.2">
      <c r="A797" t="s">
        <v>32</v>
      </c>
      <c r="B797" t="s">
        <v>13</v>
      </c>
      <c r="C797" t="s">
        <v>924</v>
      </c>
      <c r="D797">
        <v>1</v>
      </c>
      <c r="E797">
        <v>1</v>
      </c>
      <c r="F797">
        <v>1779671700000</v>
      </c>
      <c r="G797">
        <v>1779673103247</v>
      </c>
      <c r="H797">
        <v>1403247</v>
      </c>
      <c r="I797">
        <v>1403247</v>
      </c>
      <c r="J797">
        <v>10221</v>
      </c>
      <c r="K797">
        <v>54</v>
      </c>
      <c r="L797">
        <v>60.75</v>
      </c>
      <c r="M797" t="s">
        <v>925</v>
      </c>
      <c r="N797" t="s">
        <v>926</v>
      </c>
      <c r="O797">
        <v>39.06</v>
      </c>
      <c r="S797">
        <v>20796</v>
      </c>
    </row>
    <row r="798" spans="1:19" x14ac:dyDescent="0.2">
      <c r="A798" t="s">
        <v>32</v>
      </c>
      <c r="B798" t="s">
        <v>13</v>
      </c>
      <c r="C798" t="s">
        <v>927</v>
      </c>
      <c r="D798">
        <v>1</v>
      </c>
      <c r="E798">
        <v>1</v>
      </c>
      <c r="F798">
        <v>1779672600000</v>
      </c>
      <c r="G798">
        <v>1779673473109</v>
      </c>
      <c r="H798">
        <v>873109</v>
      </c>
      <c r="I798">
        <v>873109</v>
      </c>
      <c r="J798">
        <v>9683</v>
      </c>
      <c r="K798">
        <v>33</v>
      </c>
      <c r="L798">
        <v>56.1</v>
      </c>
      <c r="M798" t="s">
        <v>925</v>
      </c>
      <c r="N798" t="s">
        <v>926</v>
      </c>
      <c r="O798">
        <v>43.04</v>
      </c>
      <c r="S798">
        <v>20797</v>
      </c>
    </row>
    <row r="799" spans="1:19" x14ac:dyDescent="0.2">
      <c r="A799" t="s">
        <v>32</v>
      </c>
      <c r="B799" t="s">
        <v>13</v>
      </c>
      <c r="C799" t="s">
        <v>927</v>
      </c>
      <c r="D799">
        <v>1</v>
      </c>
      <c r="E799">
        <v>1</v>
      </c>
      <c r="F799">
        <v>1779673500000</v>
      </c>
      <c r="G799">
        <v>1779674761467</v>
      </c>
      <c r="H799">
        <v>1261467</v>
      </c>
      <c r="I799">
        <v>1261467</v>
      </c>
      <c r="J799">
        <v>7607</v>
      </c>
      <c r="K799">
        <v>47</v>
      </c>
      <c r="L799">
        <v>57.56</v>
      </c>
      <c r="M799" t="s">
        <v>925</v>
      </c>
      <c r="N799" t="s">
        <v>926</v>
      </c>
      <c r="O799">
        <v>42.2</v>
      </c>
      <c r="S799">
        <v>20798</v>
      </c>
    </row>
    <row r="800" spans="1:19" x14ac:dyDescent="0.2">
      <c r="A800" t="s">
        <v>32</v>
      </c>
      <c r="B800" t="s">
        <v>13</v>
      </c>
      <c r="C800" t="s">
        <v>924</v>
      </c>
      <c r="D800">
        <v>1</v>
      </c>
      <c r="E800">
        <v>1</v>
      </c>
      <c r="F800">
        <v>1779674400000</v>
      </c>
      <c r="G800">
        <v>1779675632354</v>
      </c>
      <c r="H800">
        <v>1232354</v>
      </c>
      <c r="I800">
        <v>1232354</v>
      </c>
      <c r="J800">
        <v>7592</v>
      </c>
      <c r="K800">
        <v>54</v>
      </c>
      <c r="L800">
        <v>58.57</v>
      </c>
      <c r="M800" t="s">
        <v>925</v>
      </c>
      <c r="N800" t="s">
        <v>926</v>
      </c>
      <c r="O800">
        <v>45.32</v>
      </c>
      <c r="S800">
        <v>20799</v>
      </c>
    </row>
    <row r="801" spans="1:19" x14ac:dyDescent="0.2">
      <c r="A801" t="s">
        <v>32</v>
      </c>
      <c r="B801" t="s">
        <v>13</v>
      </c>
      <c r="C801" t="s">
        <v>927</v>
      </c>
      <c r="D801">
        <v>1</v>
      </c>
      <c r="E801">
        <v>1</v>
      </c>
      <c r="F801">
        <v>1779675300000</v>
      </c>
      <c r="G801">
        <v>1779676974207</v>
      </c>
      <c r="H801">
        <v>1674207</v>
      </c>
      <c r="I801">
        <v>1674207</v>
      </c>
      <c r="J801">
        <v>8698</v>
      </c>
      <c r="K801">
        <v>67</v>
      </c>
      <c r="L801">
        <v>60.2</v>
      </c>
      <c r="M801" t="s">
        <v>925</v>
      </c>
      <c r="N801" t="s">
        <v>926</v>
      </c>
      <c r="O801">
        <v>35.03</v>
      </c>
      <c r="S801">
        <v>20800</v>
      </c>
    </row>
    <row r="802" spans="1:19" x14ac:dyDescent="0.2">
      <c r="A802" t="s">
        <v>32</v>
      </c>
      <c r="B802" t="s">
        <v>13</v>
      </c>
      <c r="C802" t="s">
        <v>927</v>
      </c>
      <c r="D802">
        <v>1</v>
      </c>
      <c r="E802">
        <v>1</v>
      </c>
      <c r="F802">
        <v>1779676200000</v>
      </c>
      <c r="G802">
        <v>1779677631698</v>
      </c>
      <c r="H802">
        <v>1431698</v>
      </c>
      <c r="I802">
        <v>1431698</v>
      </c>
      <c r="J802">
        <v>8501</v>
      </c>
      <c r="K802">
        <v>60</v>
      </c>
      <c r="L802">
        <v>56.14</v>
      </c>
      <c r="M802" t="s">
        <v>925</v>
      </c>
      <c r="N802" t="s">
        <v>926</v>
      </c>
      <c r="O802">
        <v>32.22</v>
      </c>
      <c r="S802">
        <v>20801</v>
      </c>
    </row>
    <row r="803" spans="1:19" x14ac:dyDescent="0.2">
      <c r="A803" t="s">
        <v>32</v>
      </c>
      <c r="B803" t="s">
        <v>13</v>
      </c>
      <c r="C803" t="s">
        <v>924</v>
      </c>
      <c r="D803">
        <v>1</v>
      </c>
      <c r="E803">
        <v>1</v>
      </c>
      <c r="F803">
        <v>1779677100000</v>
      </c>
      <c r="G803">
        <v>1779678105656</v>
      </c>
      <c r="H803">
        <v>1005656</v>
      </c>
      <c r="I803">
        <v>1005656</v>
      </c>
      <c r="J803">
        <v>9341</v>
      </c>
      <c r="K803">
        <v>43</v>
      </c>
      <c r="L803">
        <v>52.5</v>
      </c>
      <c r="M803" t="s">
        <v>925</v>
      </c>
      <c r="N803" t="s">
        <v>926</v>
      </c>
      <c r="O803">
        <v>32.24</v>
      </c>
      <c r="S803">
        <v>20802</v>
      </c>
    </row>
    <row r="804" spans="1:19" x14ac:dyDescent="0.2">
      <c r="A804" t="s">
        <v>32</v>
      </c>
      <c r="B804" t="s">
        <v>13</v>
      </c>
      <c r="C804" t="s">
        <v>927</v>
      </c>
      <c r="D804">
        <v>1</v>
      </c>
      <c r="E804">
        <v>1</v>
      </c>
      <c r="F804">
        <v>1779678000000</v>
      </c>
      <c r="G804">
        <v>1779679002482</v>
      </c>
      <c r="H804">
        <v>1002482</v>
      </c>
      <c r="I804">
        <v>1002482</v>
      </c>
      <c r="J804">
        <v>9164</v>
      </c>
      <c r="K804">
        <v>41</v>
      </c>
      <c r="L804">
        <v>41.65</v>
      </c>
      <c r="M804" t="s">
        <v>925</v>
      </c>
      <c r="N804" t="s">
        <v>929</v>
      </c>
      <c r="S804">
        <v>20803</v>
      </c>
    </row>
    <row r="805" spans="1:19" x14ac:dyDescent="0.2">
      <c r="A805" t="s">
        <v>32</v>
      </c>
      <c r="B805" t="s">
        <v>13</v>
      </c>
      <c r="C805" t="s">
        <v>927</v>
      </c>
      <c r="D805">
        <v>1</v>
      </c>
      <c r="E805">
        <v>2</v>
      </c>
      <c r="F805">
        <v>1779753600000</v>
      </c>
      <c r="G805">
        <v>1779754487281</v>
      </c>
      <c r="H805">
        <v>887281</v>
      </c>
      <c r="I805">
        <v>887281</v>
      </c>
      <c r="J805">
        <v>9632</v>
      </c>
      <c r="K805">
        <v>39</v>
      </c>
      <c r="L805">
        <v>58.54</v>
      </c>
      <c r="M805" t="s">
        <v>925</v>
      </c>
      <c r="N805" t="s">
        <v>926</v>
      </c>
      <c r="O805">
        <v>48.48</v>
      </c>
      <c r="S805">
        <v>20804</v>
      </c>
    </row>
    <row r="806" spans="1:19" x14ac:dyDescent="0.2">
      <c r="A806" t="s">
        <v>32</v>
      </c>
      <c r="B806" t="s">
        <v>13</v>
      </c>
      <c r="C806" t="s">
        <v>927</v>
      </c>
      <c r="D806">
        <v>1</v>
      </c>
      <c r="E806">
        <v>2</v>
      </c>
      <c r="F806">
        <v>1779754500000</v>
      </c>
      <c r="G806">
        <v>1779755876058</v>
      </c>
      <c r="H806">
        <v>1376058</v>
      </c>
      <c r="I806">
        <v>1376058</v>
      </c>
      <c r="J806">
        <v>10552</v>
      </c>
      <c r="K806">
        <v>62</v>
      </c>
      <c r="L806">
        <v>58.16</v>
      </c>
      <c r="M806" t="s">
        <v>925</v>
      </c>
      <c r="N806" t="s">
        <v>926</v>
      </c>
      <c r="O806">
        <v>32.82</v>
      </c>
      <c r="S806">
        <v>20805</v>
      </c>
    </row>
    <row r="807" spans="1:19" x14ac:dyDescent="0.2">
      <c r="A807" t="s">
        <v>32</v>
      </c>
      <c r="B807" t="s">
        <v>13</v>
      </c>
      <c r="C807" t="s">
        <v>928</v>
      </c>
      <c r="D807">
        <v>1</v>
      </c>
      <c r="E807">
        <v>2</v>
      </c>
      <c r="F807">
        <v>1779755400000</v>
      </c>
      <c r="G807">
        <v>1779756814795</v>
      </c>
      <c r="H807">
        <v>1414795</v>
      </c>
      <c r="I807">
        <v>1414795</v>
      </c>
      <c r="J807">
        <v>7302</v>
      </c>
      <c r="K807">
        <v>61</v>
      </c>
      <c r="L807">
        <v>61.26</v>
      </c>
      <c r="M807" t="s">
        <v>925</v>
      </c>
      <c r="N807" t="s">
        <v>926</v>
      </c>
      <c r="O807">
        <v>47.76</v>
      </c>
      <c r="S807">
        <v>20806</v>
      </c>
    </row>
    <row r="808" spans="1:19" x14ac:dyDescent="0.2">
      <c r="A808" t="s">
        <v>32</v>
      </c>
      <c r="B808" t="s">
        <v>13</v>
      </c>
      <c r="C808" t="s">
        <v>927</v>
      </c>
      <c r="D808">
        <v>1</v>
      </c>
      <c r="E808">
        <v>2</v>
      </c>
      <c r="F808">
        <v>1779756300000</v>
      </c>
      <c r="G808">
        <v>1779757783200</v>
      </c>
      <c r="H808">
        <v>1483200</v>
      </c>
      <c r="I808">
        <v>1483200</v>
      </c>
      <c r="J808">
        <v>7708</v>
      </c>
      <c r="K808">
        <v>65</v>
      </c>
      <c r="L808">
        <v>61.64</v>
      </c>
      <c r="M808" t="s">
        <v>925</v>
      </c>
      <c r="N808" t="s">
        <v>926</v>
      </c>
      <c r="O808">
        <v>45.84</v>
      </c>
      <c r="S808">
        <v>20807</v>
      </c>
    </row>
    <row r="809" spans="1:19" x14ac:dyDescent="0.2">
      <c r="A809" t="s">
        <v>32</v>
      </c>
      <c r="B809" t="s">
        <v>13</v>
      </c>
      <c r="C809" t="s">
        <v>927</v>
      </c>
      <c r="D809">
        <v>1</v>
      </c>
      <c r="E809">
        <v>2</v>
      </c>
      <c r="F809">
        <v>1779757200000</v>
      </c>
      <c r="G809">
        <v>1779758753261</v>
      </c>
      <c r="H809">
        <v>1553261</v>
      </c>
      <c r="I809">
        <v>1553261</v>
      </c>
      <c r="J809">
        <v>7525</v>
      </c>
      <c r="K809">
        <v>59</v>
      </c>
      <c r="L809">
        <v>60.24</v>
      </c>
      <c r="M809" t="s">
        <v>925</v>
      </c>
      <c r="N809" t="s">
        <v>926</v>
      </c>
      <c r="O809">
        <v>41.3</v>
      </c>
      <c r="S809">
        <v>20808</v>
      </c>
    </row>
    <row r="810" spans="1:19" x14ac:dyDescent="0.2">
      <c r="A810" t="s">
        <v>32</v>
      </c>
      <c r="B810" t="s">
        <v>13</v>
      </c>
      <c r="C810" t="s">
        <v>928</v>
      </c>
      <c r="D810">
        <v>1</v>
      </c>
      <c r="E810">
        <v>2</v>
      </c>
      <c r="F810">
        <v>1779758100000</v>
      </c>
      <c r="G810">
        <v>1779759710192</v>
      </c>
      <c r="H810">
        <v>1610192</v>
      </c>
      <c r="I810">
        <v>1610192</v>
      </c>
      <c r="J810">
        <v>10491</v>
      </c>
      <c r="K810">
        <v>59</v>
      </c>
      <c r="L810">
        <v>67.489999999999995</v>
      </c>
      <c r="M810" t="s">
        <v>931</v>
      </c>
      <c r="N810" t="s">
        <v>926</v>
      </c>
      <c r="O810">
        <v>48.8</v>
      </c>
      <c r="S810">
        <v>20809</v>
      </c>
    </row>
    <row r="811" spans="1:19" x14ac:dyDescent="0.2">
      <c r="A811" t="s">
        <v>32</v>
      </c>
      <c r="B811" t="s">
        <v>13</v>
      </c>
      <c r="C811" t="s">
        <v>927</v>
      </c>
      <c r="D811">
        <v>1</v>
      </c>
      <c r="E811">
        <v>2</v>
      </c>
      <c r="F811">
        <v>1779759000000</v>
      </c>
      <c r="G811">
        <v>1779759943062</v>
      </c>
      <c r="H811">
        <v>943062</v>
      </c>
      <c r="I811">
        <v>943062</v>
      </c>
      <c r="J811">
        <v>7184</v>
      </c>
      <c r="K811">
        <v>41</v>
      </c>
      <c r="L811">
        <v>54.54</v>
      </c>
      <c r="M811" t="s">
        <v>925</v>
      </c>
      <c r="N811" t="s">
        <v>926</v>
      </c>
      <c r="O811">
        <v>44.32</v>
      </c>
      <c r="S811">
        <v>20810</v>
      </c>
    </row>
    <row r="812" spans="1:19" x14ac:dyDescent="0.2">
      <c r="A812" t="s">
        <v>32</v>
      </c>
      <c r="B812" t="s">
        <v>13</v>
      </c>
      <c r="C812" t="s">
        <v>927</v>
      </c>
      <c r="D812">
        <v>1</v>
      </c>
      <c r="E812">
        <v>2</v>
      </c>
      <c r="F812">
        <v>1779759900000</v>
      </c>
      <c r="G812">
        <v>1779760926347</v>
      </c>
      <c r="H812">
        <v>1026347</v>
      </c>
      <c r="I812">
        <v>1026347</v>
      </c>
      <c r="J812">
        <v>10338</v>
      </c>
      <c r="K812">
        <v>40</v>
      </c>
      <c r="L812">
        <v>60.04</v>
      </c>
      <c r="M812" t="s">
        <v>925</v>
      </c>
      <c r="N812" t="s">
        <v>926</v>
      </c>
      <c r="O812">
        <v>46.58</v>
      </c>
      <c r="S812">
        <v>20811</v>
      </c>
    </row>
    <row r="813" spans="1:19" x14ac:dyDescent="0.2">
      <c r="A813" t="s">
        <v>32</v>
      </c>
      <c r="B813" t="s">
        <v>13</v>
      </c>
      <c r="C813" t="s">
        <v>928</v>
      </c>
      <c r="D813">
        <v>1</v>
      </c>
      <c r="E813">
        <v>2</v>
      </c>
      <c r="F813">
        <v>1779760800000</v>
      </c>
      <c r="G813">
        <v>1779761788869</v>
      </c>
      <c r="H813">
        <v>988869</v>
      </c>
      <c r="I813">
        <v>988869</v>
      </c>
      <c r="J813">
        <v>9932</v>
      </c>
      <c r="K813">
        <v>41</v>
      </c>
      <c r="L813">
        <v>53.58</v>
      </c>
      <c r="M813" t="s">
        <v>925</v>
      </c>
      <c r="N813" t="s">
        <v>926</v>
      </c>
      <c r="O813">
        <v>33.590000000000003</v>
      </c>
      <c r="S813">
        <v>20812</v>
      </c>
    </row>
    <row r="814" spans="1:19" x14ac:dyDescent="0.2">
      <c r="A814" t="s">
        <v>32</v>
      </c>
      <c r="B814" t="s">
        <v>13</v>
      </c>
      <c r="C814" t="s">
        <v>927</v>
      </c>
      <c r="D814">
        <v>1</v>
      </c>
      <c r="E814">
        <v>2</v>
      </c>
      <c r="F814">
        <v>1779761700000</v>
      </c>
      <c r="G814">
        <v>1779763429558</v>
      </c>
      <c r="H814">
        <v>1729558</v>
      </c>
      <c r="I814">
        <v>1729558</v>
      </c>
      <c r="J814">
        <v>8974</v>
      </c>
      <c r="K814">
        <v>71</v>
      </c>
      <c r="L814">
        <v>59.57</v>
      </c>
      <c r="M814" t="s">
        <v>925</v>
      </c>
      <c r="N814" t="s">
        <v>926</v>
      </c>
      <c r="O814">
        <v>31.43</v>
      </c>
      <c r="S814">
        <v>20813</v>
      </c>
    </row>
    <row r="815" spans="1:19" x14ac:dyDescent="0.2">
      <c r="A815" t="s">
        <v>32</v>
      </c>
      <c r="B815" t="s">
        <v>13</v>
      </c>
      <c r="C815" t="s">
        <v>927</v>
      </c>
      <c r="D815">
        <v>1</v>
      </c>
      <c r="E815">
        <v>2</v>
      </c>
      <c r="F815">
        <v>1779762600000</v>
      </c>
      <c r="G815">
        <v>1779763518875</v>
      </c>
      <c r="H815">
        <v>918875</v>
      </c>
      <c r="I815">
        <v>918875</v>
      </c>
      <c r="J815">
        <v>10558</v>
      </c>
      <c r="K815">
        <v>43</v>
      </c>
      <c r="L815">
        <v>56.56</v>
      </c>
      <c r="M815" t="s">
        <v>925</v>
      </c>
      <c r="N815" t="s">
        <v>926</v>
      </c>
      <c r="O815">
        <v>40.619999999999997</v>
      </c>
      <c r="S815">
        <v>20814</v>
      </c>
    </row>
    <row r="816" spans="1:19" x14ac:dyDescent="0.2">
      <c r="A816" t="s">
        <v>32</v>
      </c>
      <c r="B816" t="s">
        <v>13</v>
      </c>
      <c r="C816" t="s">
        <v>928</v>
      </c>
      <c r="D816">
        <v>1</v>
      </c>
      <c r="E816">
        <v>2</v>
      </c>
      <c r="F816">
        <v>1779763500000</v>
      </c>
      <c r="G816">
        <v>1779765066213</v>
      </c>
      <c r="H816">
        <v>1566213</v>
      </c>
      <c r="I816">
        <v>1566213</v>
      </c>
      <c r="J816">
        <v>9612</v>
      </c>
      <c r="K816">
        <v>67</v>
      </c>
      <c r="L816">
        <v>59.66</v>
      </c>
      <c r="M816" t="s">
        <v>925</v>
      </c>
      <c r="N816" t="s">
        <v>926</v>
      </c>
      <c r="O816">
        <v>34.049999999999997</v>
      </c>
      <c r="S816">
        <v>20815</v>
      </c>
    </row>
    <row r="817" spans="1:19" x14ac:dyDescent="0.2">
      <c r="A817" t="s">
        <v>32</v>
      </c>
      <c r="B817" t="s">
        <v>13</v>
      </c>
      <c r="C817" t="s">
        <v>927</v>
      </c>
      <c r="D817">
        <v>1</v>
      </c>
      <c r="E817">
        <v>2</v>
      </c>
      <c r="F817">
        <v>1779764400000</v>
      </c>
      <c r="G817">
        <v>1779765882939</v>
      </c>
      <c r="H817">
        <v>1482939</v>
      </c>
      <c r="I817">
        <v>1482939</v>
      </c>
      <c r="J817">
        <v>10089</v>
      </c>
      <c r="K817">
        <v>60</v>
      </c>
      <c r="L817">
        <v>61.29</v>
      </c>
      <c r="M817" t="s">
        <v>925</v>
      </c>
      <c r="N817" t="s">
        <v>926</v>
      </c>
      <c r="O817">
        <v>38.659999999999997</v>
      </c>
      <c r="S817">
        <v>20816</v>
      </c>
    </row>
    <row r="818" spans="1:19" x14ac:dyDescent="0.2">
      <c r="A818" t="s">
        <v>32</v>
      </c>
      <c r="B818" t="s">
        <v>13</v>
      </c>
      <c r="C818" t="s">
        <v>927</v>
      </c>
      <c r="D818">
        <v>1</v>
      </c>
      <c r="E818">
        <v>2</v>
      </c>
      <c r="F818">
        <v>1779765300000</v>
      </c>
      <c r="G818">
        <v>1779766586238</v>
      </c>
      <c r="H818">
        <v>1286238</v>
      </c>
      <c r="I818">
        <v>1286238</v>
      </c>
      <c r="J818">
        <v>7347</v>
      </c>
      <c r="K818">
        <v>56</v>
      </c>
      <c r="L818">
        <v>57.34</v>
      </c>
      <c r="M818" t="s">
        <v>925</v>
      </c>
      <c r="N818" t="s">
        <v>926</v>
      </c>
      <c r="O818">
        <v>41.75</v>
      </c>
      <c r="S818">
        <v>20817</v>
      </c>
    </row>
    <row r="819" spans="1:19" x14ac:dyDescent="0.2">
      <c r="A819" t="s">
        <v>32</v>
      </c>
      <c r="B819" t="s">
        <v>13</v>
      </c>
      <c r="C819" t="s">
        <v>927</v>
      </c>
      <c r="D819">
        <v>1</v>
      </c>
      <c r="E819">
        <v>3</v>
      </c>
      <c r="F819">
        <v>1779840000000</v>
      </c>
      <c r="G819">
        <v>1779840985258</v>
      </c>
      <c r="H819">
        <v>985258</v>
      </c>
      <c r="I819">
        <v>985258</v>
      </c>
      <c r="J819">
        <v>9211</v>
      </c>
      <c r="K819">
        <v>38</v>
      </c>
      <c r="L819">
        <v>57.93</v>
      </c>
      <c r="M819" t="s">
        <v>925</v>
      </c>
      <c r="N819" t="s">
        <v>926</v>
      </c>
      <c r="O819">
        <v>45.73</v>
      </c>
      <c r="S819">
        <v>20818</v>
      </c>
    </row>
    <row r="820" spans="1:19" x14ac:dyDescent="0.2">
      <c r="A820" t="s">
        <v>32</v>
      </c>
      <c r="B820" t="s">
        <v>13</v>
      </c>
      <c r="C820" t="s">
        <v>927</v>
      </c>
      <c r="D820">
        <v>1</v>
      </c>
      <c r="E820">
        <v>3</v>
      </c>
      <c r="F820">
        <v>1779840900000</v>
      </c>
      <c r="G820">
        <v>1779841878835</v>
      </c>
      <c r="H820">
        <v>978835</v>
      </c>
      <c r="I820">
        <v>978835</v>
      </c>
      <c r="J820">
        <v>7548</v>
      </c>
      <c r="K820">
        <v>39</v>
      </c>
      <c r="L820">
        <v>55.89</v>
      </c>
      <c r="M820" t="s">
        <v>925</v>
      </c>
      <c r="N820" t="s">
        <v>926</v>
      </c>
      <c r="O820">
        <v>45.6</v>
      </c>
      <c r="S820">
        <v>20819</v>
      </c>
    </row>
    <row r="821" spans="1:19" x14ac:dyDescent="0.2">
      <c r="A821" t="s">
        <v>32</v>
      </c>
      <c r="B821" t="s">
        <v>13</v>
      </c>
      <c r="C821" t="s">
        <v>927</v>
      </c>
      <c r="D821">
        <v>1</v>
      </c>
      <c r="E821">
        <v>3</v>
      </c>
      <c r="F821">
        <v>1779841800000</v>
      </c>
      <c r="G821">
        <v>1779842930070</v>
      </c>
      <c r="H821">
        <v>1130070</v>
      </c>
      <c r="I821">
        <v>1130070</v>
      </c>
      <c r="J821">
        <v>7040</v>
      </c>
      <c r="K821">
        <v>50</v>
      </c>
      <c r="L821">
        <v>55.23</v>
      </c>
      <c r="M821" t="s">
        <v>925</v>
      </c>
      <c r="N821" t="s">
        <v>926</v>
      </c>
      <c r="O821">
        <v>41.61</v>
      </c>
      <c r="S821">
        <v>20820</v>
      </c>
    </row>
    <row r="822" spans="1:19" x14ac:dyDescent="0.2">
      <c r="A822" t="s">
        <v>32</v>
      </c>
      <c r="B822" t="s">
        <v>13</v>
      </c>
      <c r="C822" t="s">
        <v>927</v>
      </c>
      <c r="D822">
        <v>1</v>
      </c>
      <c r="E822">
        <v>3</v>
      </c>
      <c r="F822">
        <v>1779842700000</v>
      </c>
      <c r="G822">
        <v>1779843812058</v>
      </c>
      <c r="H822">
        <v>1112058</v>
      </c>
      <c r="I822">
        <v>1112058</v>
      </c>
      <c r="J822">
        <v>8852</v>
      </c>
      <c r="K822">
        <v>43</v>
      </c>
      <c r="L822">
        <v>56.3</v>
      </c>
      <c r="M822" t="s">
        <v>925</v>
      </c>
      <c r="N822" t="s">
        <v>926</v>
      </c>
      <c r="O822">
        <v>39.71</v>
      </c>
      <c r="S822">
        <v>20821</v>
      </c>
    </row>
    <row r="823" spans="1:19" x14ac:dyDescent="0.2">
      <c r="A823" t="s">
        <v>32</v>
      </c>
      <c r="B823" t="s">
        <v>13</v>
      </c>
      <c r="C823" t="s">
        <v>927</v>
      </c>
      <c r="D823">
        <v>1</v>
      </c>
      <c r="E823">
        <v>3</v>
      </c>
      <c r="F823">
        <v>1779843600000</v>
      </c>
      <c r="G823">
        <v>1779845066970</v>
      </c>
      <c r="H823">
        <v>1466970</v>
      </c>
      <c r="I823">
        <v>1466970</v>
      </c>
      <c r="J823">
        <v>9765</v>
      </c>
      <c r="K823">
        <v>61</v>
      </c>
      <c r="L823">
        <v>58.58</v>
      </c>
      <c r="M823" t="s">
        <v>925</v>
      </c>
      <c r="N823" t="s">
        <v>926</v>
      </c>
      <c r="O823">
        <v>33.619999999999997</v>
      </c>
      <c r="S823">
        <v>20822</v>
      </c>
    </row>
    <row r="824" spans="1:19" x14ac:dyDescent="0.2">
      <c r="A824" t="s">
        <v>32</v>
      </c>
      <c r="B824" t="s">
        <v>13</v>
      </c>
      <c r="C824" t="s">
        <v>927</v>
      </c>
      <c r="D824">
        <v>1</v>
      </c>
      <c r="E824">
        <v>3</v>
      </c>
      <c r="F824">
        <v>1779844500000</v>
      </c>
      <c r="G824">
        <v>1779845493541</v>
      </c>
      <c r="H824">
        <v>993541</v>
      </c>
      <c r="I824">
        <v>993541</v>
      </c>
      <c r="J824">
        <v>9909</v>
      </c>
      <c r="K824">
        <v>38</v>
      </c>
      <c r="L824">
        <v>54.38</v>
      </c>
      <c r="M824" t="s">
        <v>925</v>
      </c>
      <c r="N824" t="s">
        <v>926</v>
      </c>
      <c r="O824">
        <v>35.39</v>
      </c>
      <c r="S824">
        <v>20823</v>
      </c>
    </row>
    <row r="825" spans="1:19" x14ac:dyDescent="0.2">
      <c r="A825" t="s">
        <v>32</v>
      </c>
      <c r="B825" t="s">
        <v>13</v>
      </c>
      <c r="C825" t="s">
        <v>927</v>
      </c>
      <c r="D825">
        <v>1</v>
      </c>
      <c r="E825">
        <v>3</v>
      </c>
      <c r="F825">
        <v>1779845400000</v>
      </c>
      <c r="G825">
        <v>1779846289337</v>
      </c>
      <c r="H825">
        <v>889337</v>
      </c>
      <c r="I825">
        <v>889337</v>
      </c>
      <c r="J825">
        <v>9883</v>
      </c>
      <c r="K825">
        <v>34</v>
      </c>
      <c r="L825">
        <v>56.72</v>
      </c>
      <c r="M825" t="s">
        <v>925</v>
      </c>
      <c r="N825" t="s">
        <v>926</v>
      </c>
      <c r="O825">
        <v>43.54</v>
      </c>
      <c r="S825">
        <v>20824</v>
      </c>
    </row>
    <row r="826" spans="1:19" x14ac:dyDescent="0.2">
      <c r="A826" t="s">
        <v>32</v>
      </c>
      <c r="B826" t="s">
        <v>13</v>
      </c>
      <c r="C826" t="s">
        <v>927</v>
      </c>
      <c r="D826">
        <v>1</v>
      </c>
      <c r="E826">
        <v>3</v>
      </c>
      <c r="F826">
        <v>1779846300000</v>
      </c>
      <c r="G826">
        <v>1779847561278</v>
      </c>
      <c r="H826">
        <v>1261278</v>
      </c>
      <c r="I826">
        <v>1261278</v>
      </c>
      <c r="J826">
        <v>9039</v>
      </c>
      <c r="K826">
        <v>52</v>
      </c>
      <c r="L826">
        <v>56.14</v>
      </c>
      <c r="M826" t="s">
        <v>925</v>
      </c>
      <c r="N826" t="s">
        <v>926</v>
      </c>
      <c r="O826">
        <v>35.06</v>
      </c>
      <c r="S826">
        <v>20825</v>
      </c>
    </row>
    <row r="827" spans="1:19" x14ac:dyDescent="0.2">
      <c r="A827" t="s">
        <v>32</v>
      </c>
      <c r="B827" t="s">
        <v>13</v>
      </c>
      <c r="C827" t="s">
        <v>927</v>
      </c>
      <c r="D827">
        <v>1</v>
      </c>
      <c r="E827">
        <v>3</v>
      </c>
      <c r="F827">
        <v>1779847200000</v>
      </c>
      <c r="G827">
        <v>1779848648586</v>
      </c>
      <c r="H827">
        <v>1448586</v>
      </c>
      <c r="I827">
        <v>1448586</v>
      </c>
      <c r="J827">
        <v>8639</v>
      </c>
      <c r="K827">
        <v>62</v>
      </c>
      <c r="L827">
        <v>46.45</v>
      </c>
      <c r="M827" t="s">
        <v>925</v>
      </c>
      <c r="N827" t="s">
        <v>929</v>
      </c>
      <c r="S827">
        <v>20826</v>
      </c>
    </row>
    <row r="828" spans="1:19" x14ac:dyDescent="0.2">
      <c r="A828" t="s">
        <v>32</v>
      </c>
      <c r="B828" t="s">
        <v>13</v>
      </c>
      <c r="C828" t="s">
        <v>927</v>
      </c>
      <c r="D828">
        <v>1</v>
      </c>
      <c r="E828">
        <v>3</v>
      </c>
      <c r="F828">
        <v>1779848100000</v>
      </c>
      <c r="G828">
        <v>1779849710261</v>
      </c>
      <c r="H828">
        <v>1610261</v>
      </c>
      <c r="I828">
        <v>1610261</v>
      </c>
      <c r="J828">
        <v>7354</v>
      </c>
      <c r="K828">
        <v>68</v>
      </c>
      <c r="L828">
        <v>57.39</v>
      </c>
      <c r="M828" t="s">
        <v>925</v>
      </c>
      <c r="N828" t="s">
        <v>926</v>
      </c>
      <c r="O828">
        <v>33.700000000000003</v>
      </c>
      <c r="S828">
        <v>20827</v>
      </c>
    </row>
    <row r="829" spans="1:19" x14ac:dyDescent="0.2">
      <c r="A829" t="s">
        <v>32</v>
      </c>
      <c r="B829" t="s">
        <v>13</v>
      </c>
      <c r="C829" t="s">
        <v>927</v>
      </c>
      <c r="D829">
        <v>1</v>
      </c>
      <c r="E829">
        <v>3</v>
      </c>
      <c r="F829">
        <v>1779849000000</v>
      </c>
      <c r="G829">
        <v>1779850472780</v>
      </c>
      <c r="H829">
        <v>1472780</v>
      </c>
      <c r="I829">
        <v>1472780</v>
      </c>
      <c r="J829">
        <v>7727</v>
      </c>
      <c r="K829">
        <v>60</v>
      </c>
      <c r="L829">
        <v>55.78</v>
      </c>
      <c r="M829" t="s">
        <v>925</v>
      </c>
      <c r="N829" t="s">
        <v>926</v>
      </c>
      <c r="O829">
        <v>32.42</v>
      </c>
      <c r="S829">
        <v>20828</v>
      </c>
    </row>
    <row r="830" spans="1:19" x14ac:dyDescent="0.2">
      <c r="A830" t="s">
        <v>32</v>
      </c>
      <c r="B830" t="s">
        <v>13</v>
      </c>
      <c r="C830" t="s">
        <v>927</v>
      </c>
      <c r="D830">
        <v>1</v>
      </c>
      <c r="E830">
        <v>3</v>
      </c>
      <c r="F830">
        <v>1779849900000</v>
      </c>
      <c r="G830">
        <v>1779851199632</v>
      </c>
      <c r="H830">
        <v>1299632</v>
      </c>
      <c r="I830">
        <v>1299632</v>
      </c>
      <c r="J830">
        <v>9447</v>
      </c>
      <c r="K830">
        <v>55</v>
      </c>
      <c r="L830">
        <v>45.51</v>
      </c>
      <c r="M830" t="s">
        <v>925</v>
      </c>
      <c r="N830" t="s">
        <v>929</v>
      </c>
      <c r="S830">
        <v>20829</v>
      </c>
    </row>
    <row r="831" spans="1:19" x14ac:dyDescent="0.2">
      <c r="A831" t="s">
        <v>32</v>
      </c>
      <c r="B831" t="s">
        <v>13</v>
      </c>
      <c r="C831" t="s">
        <v>927</v>
      </c>
      <c r="D831">
        <v>1</v>
      </c>
      <c r="E831">
        <v>4</v>
      </c>
      <c r="F831">
        <v>1779926400000</v>
      </c>
      <c r="G831">
        <v>1779928012529</v>
      </c>
      <c r="H831">
        <v>1612529</v>
      </c>
      <c r="I831">
        <v>1612529</v>
      </c>
      <c r="J831">
        <v>6991</v>
      </c>
      <c r="K831">
        <v>61</v>
      </c>
      <c r="L831">
        <v>56.27</v>
      </c>
      <c r="M831" t="s">
        <v>925</v>
      </c>
      <c r="N831" t="s">
        <v>926</v>
      </c>
      <c r="O831">
        <v>32</v>
      </c>
      <c r="S831">
        <v>20830</v>
      </c>
    </row>
    <row r="832" spans="1:19" x14ac:dyDescent="0.2">
      <c r="A832" t="s">
        <v>32</v>
      </c>
      <c r="B832" t="s">
        <v>13</v>
      </c>
      <c r="C832" t="s">
        <v>927</v>
      </c>
      <c r="D832">
        <v>1</v>
      </c>
      <c r="E832">
        <v>4</v>
      </c>
      <c r="F832">
        <v>1779927300000</v>
      </c>
      <c r="G832">
        <v>1779928781345</v>
      </c>
      <c r="H832">
        <v>1481345</v>
      </c>
      <c r="I832">
        <v>1481345</v>
      </c>
      <c r="J832">
        <v>9801</v>
      </c>
      <c r="K832">
        <v>58</v>
      </c>
      <c r="L832">
        <v>62.22</v>
      </c>
      <c r="M832" t="s">
        <v>925</v>
      </c>
      <c r="N832" t="s">
        <v>926</v>
      </c>
      <c r="O832">
        <v>41.63</v>
      </c>
      <c r="S832">
        <v>20831</v>
      </c>
    </row>
    <row r="833" spans="1:19" x14ac:dyDescent="0.2">
      <c r="A833" t="s">
        <v>32</v>
      </c>
      <c r="B833" t="s">
        <v>13</v>
      </c>
      <c r="C833" t="s">
        <v>924</v>
      </c>
      <c r="D833">
        <v>1</v>
      </c>
      <c r="E833">
        <v>4</v>
      </c>
      <c r="F833">
        <v>1779928200000</v>
      </c>
      <c r="G833">
        <v>1779929218250</v>
      </c>
      <c r="H833">
        <v>1018250</v>
      </c>
      <c r="I833">
        <v>1018250</v>
      </c>
      <c r="J833">
        <v>10133</v>
      </c>
      <c r="K833">
        <v>47</v>
      </c>
      <c r="L833">
        <v>42.86</v>
      </c>
      <c r="M833" t="s">
        <v>925</v>
      </c>
      <c r="N833" t="s">
        <v>929</v>
      </c>
      <c r="S833">
        <v>20832</v>
      </c>
    </row>
    <row r="834" spans="1:19" x14ac:dyDescent="0.2">
      <c r="A834" t="s">
        <v>32</v>
      </c>
      <c r="B834" t="s">
        <v>13</v>
      </c>
      <c r="C834" t="s">
        <v>927</v>
      </c>
      <c r="D834">
        <v>1</v>
      </c>
      <c r="E834">
        <v>4</v>
      </c>
      <c r="F834">
        <v>1779929100000</v>
      </c>
      <c r="G834">
        <v>1779930532292</v>
      </c>
      <c r="H834">
        <v>1432292</v>
      </c>
      <c r="I834">
        <v>1432292</v>
      </c>
      <c r="J834">
        <v>9034</v>
      </c>
      <c r="K834">
        <v>56</v>
      </c>
      <c r="L834">
        <v>57.67</v>
      </c>
      <c r="M834" t="s">
        <v>925</v>
      </c>
      <c r="N834" t="s">
        <v>926</v>
      </c>
      <c r="O834">
        <v>34.33</v>
      </c>
      <c r="S834">
        <v>20833</v>
      </c>
    </row>
    <row r="835" spans="1:19" x14ac:dyDescent="0.2">
      <c r="A835" t="s">
        <v>32</v>
      </c>
      <c r="B835" t="s">
        <v>13</v>
      </c>
      <c r="C835" t="s">
        <v>927</v>
      </c>
      <c r="D835">
        <v>1</v>
      </c>
      <c r="E835">
        <v>4</v>
      </c>
      <c r="F835">
        <v>1779930000000</v>
      </c>
      <c r="G835">
        <v>1779931011268</v>
      </c>
      <c r="H835">
        <v>1011268</v>
      </c>
      <c r="I835">
        <v>1011268</v>
      </c>
      <c r="J835">
        <v>10403</v>
      </c>
      <c r="K835">
        <v>49</v>
      </c>
      <c r="L835">
        <v>54.64</v>
      </c>
      <c r="M835" t="s">
        <v>925</v>
      </c>
      <c r="N835" t="s">
        <v>926</v>
      </c>
      <c r="O835">
        <v>34.24</v>
      </c>
      <c r="S835">
        <v>20834</v>
      </c>
    </row>
    <row r="836" spans="1:19" x14ac:dyDescent="0.2">
      <c r="A836" t="s">
        <v>32</v>
      </c>
      <c r="B836" t="s">
        <v>13</v>
      </c>
      <c r="C836" t="s">
        <v>924</v>
      </c>
      <c r="D836">
        <v>1</v>
      </c>
      <c r="E836">
        <v>4</v>
      </c>
      <c r="F836">
        <v>1779930900000</v>
      </c>
      <c r="G836">
        <v>1779932356013</v>
      </c>
      <c r="H836">
        <v>1456013</v>
      </c>
      <c r="I836">
        <v>1456013</v>
      </c>
      <c r="J836">
        <v>7010</v>
      </c>
      <c r="K836">
        <v>59</v>
      </c>
      <c r="L836">
        <v>56.37</v>
      </c>
      <c r="M836" t="s">
        <v>925</v>
      </c>
      <c r="N836" t="s">
        <v>926</v>
      </c>
      <c r="O836">
        <v>36.119999999999997</v>
      </c>
      <c r="S836">
        <v>20835</v>
      </c>
    </row>
    <row r="837" spans="1:19" x14ac:dyDescent="0.2">
      <c r="A837" t="s">
        <v>32</v>
      </c>
      <c r="B837" t="s">
        <v>13</v>
      </c>
      <c r="C837" t="s">
        <v>927</v>
      </c>
      <c r="D837">
        <v>1</v>
      </c>
      <c r="E837">
        <v>4</v>
      </c>
      <c r="F837">
        <v>1779931800000</v>
      </c>
      <c r="G837">
        <v>1779933324154</v>
      </c>
      <c r="H837">
        <v>1524154</v>
      </c>
      <c r="I837">
        <v>1524154</v>
      </c>
      <c r="J837">
        <v>9044</v>
      </c>
      <c r="K837">
        <v>66</v>
      </c>
      <c r="L837">
        <v>63.58</v>
      </c>
      <c r="M837" t="s">
        <v>925</v>
      </c>
      <c r="N837" t="s">
        <v>926</v>
      </c>
      <c r="O837">
        <v>45.73</v>
      </c>
      <c r="S837">
        <v>20836</v>
      </c>
    </row>
    <row r="838" spans="1:19" x14ac:dyDescent="0.2">
      <c r="A838" t="s">
        <v>32</v>
      </c>
      <c r="B838" t="s">
        <v>13</v>
      </c>
      <c r="C838" t="s">
        <v>927</v>
      </c>
      <c r="D838">
        <v>1</v>
      </c>
      <c r="E838">
        <v>4</v>
      </c>
      <c r="F838">
        <v>1779932700000</v>
      </c>
      <c r="G838">
        <v>1779933998622</v>
      </c>
      <c r="H838">
        <v>1298622</v>
      </c>
      <c r="I838">
        <v>1298622</v>
      </c>
      <c r="J838">
        <v>7251</v>
      </c>
      <c r="K838">
        <v>57</v>
      </c>
      <c r="L838">
        <v>54.68</v>
      </c>
      <c r="M838" t="s">
        <v>925</v>
      </c>
      <c r="N838" t="s">
        <v>926</v>
      </c>
      <c r="O838">
        <v>35.520000000000003</v>
      </c>
      <c r="S838">
        <v>20837</v>
      </c>
    </row>
    <row r="839" spans="1:19" x14ac:dyDescent="0.2">
      <c r="A839" t="s">
        <v>32</v>
      </c>
      <c r="B839" t="s">
        <v>13</v>
      </c>
      <c r="C839" t="s">
        <v>924</v>
      </c>
      <c r="D839">
        <v>1</v>
      </c>
      <c r="E839">
        <v>4</v>
      </c>
      <c r="F839">
        <v>1779933600000</v>
      </c>
      <c r="G839">
        <v>1779935179548</v>
      </c>
      <c r="H839">
        <v>1579548</v>
      </c>
      <c r="I839">
        <v>1579548</v>
      </c>
      <c r="J839">
        <v>7503</v>
      </c>
      <c r="K839">
        <v>66</v>
      </c>
      <c r="L839">
        <v>63.54</v>
      </c>
      <c r="M839" t="s">
        <v>925</v>
      </c>
      <c r="N839" t="s">
        <v>926</v>
      </c>
      <c r="O839">
        <v>48.38</v>
      </c>
      <c r="S839">
        <v>20838</v>
      </c>
    </row>
    <row r="840" spans="1:19" x14ac:dyDescent="0.2">
      <c r="A840" t="s">
        <v>32</v>
      </c>
      <c r="B840" t="s">
        <v>13</v>
      </c>
      <c r="C840" t="s">
        <v>927</v>
      </c>
      <c r="D840">
        <v>1</v>
      </c>
      <c r="E840">
        <v>4</v>
      </c>
      <c r="F840">
        <v>1779934500000</v>
      </c>
      <c r="G840">
        <v>1779935515175</v>
      </c>
      <c r="H840">
        <v>1015175</v>
      </c>
      <c r="I840">
        <v>1015175</v>
      </c>
      <c r="J840">
        <v>7485</v>
      </c>
      <c r="K840">
        <v>49</v>
      </c>
      <c r="L840">
        <v>53.82</v>
      </c>
      <c r="M840" t="s">
        <v>925</v>
      </c>
      <c r="N840" t="s">
        <v>926</v>
      </c>
      <c r="O840">
        <v>40.020000000000003</v>
      </c>
      <c r="S840">
        <v>20839</v>
      </c>
    </row>
    <row r="841" spans="1:19" x14ac:dyDescent="0.2">
      <c r="A841" t="s">
        <v>32</v>
      </c>
      <c r="B841" t="s">
        <v>13</v>
      </c>
      <c r="C841" t="s">
        <v>927</v>
      </c>
      <c r="D841">
        <v>1</v>
      </c>
      <c r="E841">
        <v>4</v>
      </c>
      <c r="F841">
        <v>1779935400000</v>
      </c>
      <c r="G841">
        <v>1779936700544</v>
      </c>
      <c r="H841">
        <v>1300544</v>
      </c>
      <c r="I841">
        <v>1300544</v>
      </c>
      <c r="J841">
        <v>7881</v>
      </c>
      <c r="K841">
        <v>55</v>
      </c>
      <c r="L841">
        <v>60.06</v>
      </c>
      <c r="M841" t="s">
        <v>925</v>
      </c>
      <c r="N841" t="s">
        <v>926</v>
      </c>
      <c r="O841">
        <v>46.29</v>
      </c>
      <c r="S841">
        <v>20840</v>
      </c>
    </row>
    <row r="842" spans="1:19" x14ac:dyDescent="0.2">
      <c r="A842" t="s">
        <v>32</v>
      </c>
      <c r="B842" t="s">
        <v>13</v>
      </c>
      <c r="C842" t="s">
        <v>924</v>
      </c>
      <c r="D842">
        <v>1</v>
      </c>
      <c r="E842">
        <v>4</v>
      </c>
      <c r="F842">
        <v>1779936300000</v>
      </c>
      <c r="G842">
        <v>1779937232573</v>
      </c>
      <c r="H842">
        <v>932573</v>
      </c>
      <c r="I842">
        <v>932573</v>
      </c>
      <c r="J842">
        <v>9910</v>
      </c>
      <c r="K842">
        <v>36</v>
      </c>
      <c r="L842">
        <v>57.71</v>
      </c>
      <c r="M842" t="s">
        <v>925</v>
      </c>
      <c r="N842" t="s">
        <v>926</v>
      </c>
      <c r="O842">
        <v>44.67</v>
      </c>
      <c r="S842">
        <v>20841</v>
      </c>
    </row>
    <row r="843" spans="1:19" x14ac:dyDescent="0.2">
      <c r="A843" t="s">
        <v>32</v>
      </c>
      <c r="B843" t="s">
        <v>13</v>
      </c>
      <c r="C843" t="s">
        <v>927</v>
      </c>
      <c r="D843">
        <v>1</v>
      </c>
      <c r="E843">
        <v>4</v>
      </c>
      <c r="F843">
        <v>1779937200000</v>
      </c>
      <c r="G843">
        <v>1779938184257</v>
      </c>
      <c r="H843">
        <v>984257</v>
      </c>
      <c r="I843">
        <v>984257</v>
      </c>
      <c r="J843">
        <v>7754</v>
      </c>
      <c r="K843">
        <v>43</v>
      </c>
      <c r="L843">
        <v>39.950000000000003</v>
      </c>
      <c r="M843" t="s">
        <v>925</v>
      </c>
      <c r="N843" t="s">
        <v>929</v>
      </c>
      <c r="S843">
        <v>20842</v>
      </c>
    </row>
    <row r="844" spans="1:19" x14ac:dyDescent="0.2">
      <c r="A844" t="s">
        <v>32</v>
      </c>
      <c r="B844" t="s">
        <v>13</v>
      </c>
      <c r="C844" t="s">
        <v>927</v>
      </c>
      <c r="D844">
        <v>1</v>
      </c>
      <c r="E844">
        <v>5</v>
      </c>
      <c r="F844">
        <v>1780012800000</v>
      </c>
      <c r="G844">
        <v>1780013861056</v>
      </c>
      <c r="H844">
        <v>1061056</v>
      </c>
      <c r="I844">
        <v>1061056</v>
      </c>
      <c r="J844">
        <v>9113</v>
      </c>
      <c r="K844">
        <v>45</v>
      </c>
      <c r="L844">
        <v>56.28</v>
      </c>
      <c r="M844" t="s">
        <v>925</v>
      </c>
      <c r="N844" t="s">
        <v>926</v>
      </c>
      <c r="O844">
        <v>40.229999999999997</v>
      </c>
      <c r="S844">
        <v>20843</v>
      </c>
    </row>
    <row r="845" spans="1:19" x14ac:dyDescent="0.2">
      <c r="A845" t="s">
        <v>32</v>
      </c>
      <c r="B845" t="s">
        <v>13</v>
      </c>
      <c r="C845" t="s">
        <v>927</v>
      </c>
      <c r="D845">
        <v>1</v>
      </c>
      <c r="E845">
        <v>5</v>
      </c>
      <c r="F845">
        <v>1780013700000</v>
      </c>
      <c r="G845">
        <v>1780015147896</v>
      </c>
      <c r="H845">
        <v>1447896</v>
      </c>
      <c r="I845">
        <v>1447896</v>
      </c>
      <c r="J845">
        <v>7446</v>
      </c>
      <c r="K845">
        <v>61</v>
      </c>
      <c r="L845">
        <v>60.48</v>
      </c>
      <c r="M845" t="s">
        <v>925</v>
      </c>
      <c r="N845" t="s">
        <v>926</v>
      </c>
      <c r="O845">
        <v>44.73</v>
      </c>
      <c r="S845">
        <v>20844</v>
      </c>
    </row>
    <row r="846" spans="1:19" x14ac:dyDescent="0.2">
      <c r="A846" t="s">
        <v>32</v>
      </c>
      <c r="B846" t="s">
        <v>13</v>
      </c>
      <c r="C846" t="s">
        <v>928</v>
      </c>
      <c r="D846">
        <v>1</v>
      </c>
      <c r="E846">
        <v>5</v>
      </c>
      <c r="F846">
        <v>1780014600000</v>
      </c>
      <c r="G846">
        <v>1780016074582</v>
      </c>
      <c r="H846">
        <v>1474582</v>
      </c>
      <c r="I846">
        <v>1474582</v>
      </c>
      <c r="J846">
        <v>7505</v>
      </c>
      <c r="K846">
        <v>66</v>
      </c>
      <c r="L846">
        <v>55.07</v>
      </c>
      <c r="M846" t="s">
        <v>925</v>
      </c>
      <c r="N846" t="s">
        <v>926</v>
      </c>
      <c r="O846">
        <v>31.32</v>
      </c>
      <c r="S846">
        <v>20845</v>
      </c>
    </row>
    <row r="847" spans="1:19" x14ac:dyDescent="0.2">
      <c r="A847" t="s">
        <v>32</v>
      </c>
      <c r="B847" t="s">
        <v>13</v>
      </c>
      <c r="C847" t="s">
        <v>927</v>
      </c>
      <c r="D847">
        <v>1</v>
      </c>
      <c r="E847">
        <v>5</v>
      </c>
      <c r="F847">
        <v>1780015500000</v>
      </c>
      <c r="G847">
        <v>1780016519958</v>
      </c>
      <c r="H847">
        <v>1019958</v>
      </c>
      <c r="I847">
        <v>1019958</v>
      </c>
      <c r="J847">
        <v>9690</v>
      </c>
      <c r="K847">
        <v>49</v>
      </c>
      <c r="L847">
        <v>54.9</v>
      </c>
      <c r="M847" t="s">
        <v>925</v>
      </c>
      <c r="N847" t="s">
        <v>926</v>
      </c>
      <c r="O847">
        <v>36.54</v>
      </c>
      <c r="S847">
        <v>20846</v>
      </c>
    </row>
    <row r="848" spans="1:19" x14ac:dyDescent="0.2">
      <c r="A848" t="s">
        <v>32</v>
      </c>
      <c r="B848" t="s">
        <v>13</v>
      </c>
      <c r="C848" t="s">
        <v>927</v>
      </c>
      <c r="D848">
        <v>1</v>
      </c>
      <c r="E848">
        <v>5</v>
      </c>
      <c r="F848">
        <v>1780016400000</v>
      </c>
      <c r="G848">
        <v>1780017846818</v>
      </c>
      <c r="H848">
        <v>1446818</v>
      </c>
      <c r="I848">
        <v>1446818</v>
      </c>
      <c r="J848">
        <v>9891</v>
      </c>
      <c r="K848">
        <v>60</v>
      </c>
      <c r="L848">
        <v>47.75</v>
      </c>
      <c r="M848" t="s">
        <v>925</v>
      </c>
      <c r="N848" t="s">
        <v>929</v>
      </c>
      <c r="S848">
        <v>20847</v>
      </c>
    </row>
    <row r="849" spans="1:19" x14ac:dyDescent="0.2">
      <c r="A849" t="s">
        <v>32</v>
      </c>
      <c r="B849" t="s">
        <v>13</v>
      </c>
      <c r="C849" t="s">
        <v>928</v>
      </c>
      <c r="D849">
        <v>1</v>
      </c>
      <c r="E849">
        <v>5</v>
      </c>
      <c r="F849">
        <v>1780017300000</v>
      </c>
      <c r="G849">
        <v>1780018272589</v>
      </c>
      <c r="H849">
        <v>972589</v>
      </c>
      <c r="I849">
        <v>972589</v>
      </c>
      <c r="J849">
        <v>8749</v>
      </c>
      <c r="K849">
        <v>47</v>
      </c>
      <c r="L849">
        <v>56.11</v>
      </c>
      <c r="M849" t="s">
        <v>925</v>
      </c>
      <c r="N849" t="s">
        <v>926</v>
      </c>
      <c r="O849">
        <v>43.06</v>
      </c>
      <c r="S849">
        <v>20848</v>
      </c>
    </row>
    <row r="850" spans="1:19" x14ac:dyDescent="0.2">
      <c r="A850" t="s">
        <v>32</v>
      </c>
      <c r="B850" t="s">
        <v>13</v>
      </c>
      <c r="C850" t="s">
        <v>927</v>
      </c>
      <c r="D850">
        <v>1</v>
      </c>
      <c r="E850">
        <v>5</v>
      </c>
      <c r="F850">
        <v>1780018200000</v>
      </c>
      <c r="G850">
        <v>1780019184800</v>
      </c>
      <c r="H850">
        <v>984800</v>
      </c>
      <c r="I850">
        <v>984800</v>
      </c>
      <c r="J850">
        <v>9698</v>
      </c>
      <c r="K850">
        <v>38</v>
      </c>
      <c r="L850">
        <v>42</v>
      </c>
      <c r="M850" t="s">
        <v>925</v>
      </c>
      <c r="N850" t="s">
        <v>929</v>
      </c>
      <c r="S850">
        <v>20849</v>
      </c>
    </row>
    <row r="851" spans="1:19" x14ac:dyDescent="0.2">
      <c r="A851" t="s">
        <v>32</v>
      </c>
      <c r="B851" t="s">
        <v>13</v>
      </c>
      <c r="C851" t="s">
        <v>927</v>
      </c>
      <c r="D851">
        <v>1</v>
      </c>
      <c r="E851">
        <v>5</v>
      </c>
      <c r="F851">
        <v>1780019100000</v>
      </c>
      <c r="G851">
        <v>1780020533262</v>
      </c>
      <c r="H851">
        <v>1433262</v>
      </c>
      <c r="I851">
        <v>1433262</v>
      </c>
      <c r="J851">
        <v>6867</v>
      </c>
      <c r="K851">
        <v>53</v>
      </c>
      <c r="L851">
        <v>61.32</v>
      </c>
      <c r="M851" t="s">
        <v>925</v>
      </c>
      <c r="N851" t="s">
        <v>926</v>
      </c>
      <c r="O851">
        <v>48.59</v>
      </c>
      <c r="S851">
        <v>20850</v>
      </c>
    </row>
    <row r="852" spans="1:19" x14ac:dyDescent="0.2">
      <c r="A852" t="s">
        <v>32</v>
      </c>
      <c r="B852" t="s">
        <v>13</v>
      </c>
      <c r="C852" t="s">
        <v>928</v>
      </c>
      <c r="D852">
        <v>1</v>
      </c>
      <c r="E852">
        <v>5</v>
      </c>
      <c r="F852">
        <v>1780020000000</v>
      </c>
      <c r="G852">
        <v>1780021474422</v>
      </c>
      <c r="H852">
        <v>1474422</v>
      </c>
      <c r="I852">
        <v>1474422</v>
      </c>
      <c r="J852">
        <v>7969</v>
      </c>
      <c r="K852">
        <v>57</v>
      </c>
      <c r="L852">
        <v>59.85</v>
      </c>
      <c r="M852" t="s">
        <v>925</v>
      </c>
      <c r="N852" t="s">
        <v>926</v>
      </c>
      <c r="O852">
        <v>41.2</v>
      </c>
      <c r="S852">
        <v>20851</v>
      </c>
    </row>
    <row r="853" spans="1:19" x14ac:dyDescent="0.2">
      <c r="A853" t="s">
        <v>32</v>
      </c>
      <c r="B853" t="s">
        <v>13</v>
      </c>
      <c r="C853" t="s">
        <v>927</v>
      </c>
      <c r="D853">
        <v>1</v>
      </c>
      <c r="E853">
        <v>5</v>
      </c>
      <c r="F853">
        <v>1780020900000</v>
      </c>
      <c r="G853">
        <v>1780022272107</v>
      </c>
      <c r="H853">
        <v>1372107</v>
      </c>
      <c r="I853">
        <v>1372107</v>
      </c>
      <c r="J853">
        <v>8586</v>
      </c>
      <c r="K853">
        <v>62</v>
      </c>
      <c r="L853">
        <v>62.53</v>
      </c>
      <c r="M853" t="s">
        <v>925</v>
      </c>
      <c r="N853" t="s">
        <v>926</v>
      </c>
      <c r="O853">
        <v>48.35</v>
      </c>
      <c r="S853">
        <v>20852</v>
      </c>
    </row>
    <row r="854" spans="1:19" x14ac:dyDescent="0.2">
      <c r="A854" t="s">
        <v>32</v>
      </c>
      <c r="B854" t="s">
        <v>13</v>
      </c>
      <c r="C854" t="s">
        <v>927</v>
      </c>
      <c r="D854">
        <v>1</v>
      </c>
      <c r="E854">
        <v>5</v>
      </c>
      <c r="F854">
        <v>1780021800000</v>
      </c>
      <c r="G854">
        <v>1780023234855</v>
      </c>
      <c r="H854">
        <v>1434855</v>
      </c>
      <c r="I854">
        <v>1434855</v>
      </c>
      <c r="J854">
        <v>9345</v>
      </c>
      <c r="K854">
        <v>60</v>
      </c>
      <c r="L854">
        <v>58.05</v>
      </c>
      <c r="M854" t="s">
        <v>925</v>
      </c>
      <c r="N854" t="s">
        <v>926</v>
      </c>
      <c r="O854">
        <v>34.31</v>
      </c>
      <c r="S854">
        <v>20853</v>
      </c>
    </row>
    <row r="855" spans="1:19" x14ac:dyDescent="0.2">
      <c r="A855" t="s">
        <v>32</v>
      </c>
      <c r="B855" t="s">
        <v>13</v>
      </c>
      <c r="C855" t="s">
        <v>928</v>
      </c>
      <c r="D855">
        <v>1</v>
      </c>
      <c r="E855">
        <v>5</v>
      </c>
      <c r="F855">
        <v>1780022700000</v>
      </c>
      <c r="G855">
        <v>1780023553811</v>
      </c>
      <c r="H855">
        <v>853811</v>
      </c>
      <c r="I855">
        <v>853811</v>
      </c>
      <c r="J855">
        <v>10534</v>
      </c>
      <c r="K855">
        <v>41</v>
      </c>
      <c r="L855">
        <v>51.85</v>
      </c>
      <c r="M855" t="s">
        <v>925</v>
      </c>
      <c r="N855" t="s">
        <v>926</v>
      </c>
      <c r="O855">
        <v>31.36</v>
      </c>
      <c r="S855">
        <v>20854</v>
      </c>
    </row>
    <row r="856" spans="1:19" x14ac:dyDescent="0.2">
      <c r="A856" t="s">
        <v>32</v>
      </c>
      <c r="B856" t="s">
        <v>13</v>
      </c>
      <c r="C856" t="s">
        <v>927</v>
      </c>
      <c r="D856">
        <v>1</v>
      </c>
      <c r="E856">
        <v>5</v>
      </c>
      <c r="F856">
        <v>1780023600000</v>
      </c>
      <c r="G856">
        <v>1780024679901</v>
      </c>
      <c r="H856">
        <v>1079901</v>
      </c>
      <c r="I856">
        <v>1079901</v>
      </c>
      <c r="J856">
        <v>10514</v>
      </c>
      <c r="K856">
        <v>40</v>
      </c>
      <c r="L856">
        <v>56.08</v>
      </c>
      <c r="M856" t="s">
        <v>925</v>
      </c>
      <c r="N856" t="s">
        <v>926</v>
      </c>
      <c r="O856">
        <v>35.549999999999997</v>
      </c>
      <c r="S856">
        <v>20855</v>
      </c>
    </row>
    <row r="857" spans="1:19" x14ac:dyDescent="0.2">
      <c r="A857" t="s">
        <v>32</v>
      </c>
      <c r="B857" t="s">
        <v>13</v>
      </c>
      <c r="C857" t="s">
        <v>927</v>
      </c>
      <c r="D857">
        <v>1</v>
      </c>
      <c r="E857">
        <v>5</v>
      </c>
      <c r="F857">
        <v>1780024500000</v>
      </c>
      <c r="G857">
        <v>1780025706504</v>
      </c>
      <c r="H857">
        <v>1206504</v>
      </c>
      <c r="I857">
        <v>1206504</v>
      </c>
      <c r="J857">
        <v>8954</v>
      </c>
      <c r="K857">
        <v>51</v>
      </c>
      <c r="L857">
        <v>61.15</v>
      </c>
      <c r="M857" t="s">
        <v>925</v>
      </c>
      <c r="N857" t="s">
        <v>926</v>
      </c>
      <c r="O857">
        <v>48.34</v>
      </c>
      <c r="S857">
        <v>20856</v>
      </c>
    </row>
    <row r="858" spans="1:19" x14ac:dyDescent="0.2">
      <c r="A858" t="s">
        <v>32</v>
      </c>
      <c r="B858" t="s">
        <v>13</v>
      </c>
      <c r="C858" t="s">
        <v>927</v>
      </c>
      <c r="D858">
        <v>1</v>
      </c>
      <c r="E858">
        <v>6</v>
      </c>
      <c r="F858">
        <v>1780099200000</v>
      </c>
      <c r="G858">
        <v>1780100180874</v>
      </c>
      <c r="H858">
        <v>980874</v>
      </c>
      <c r="I858">
        <v>980874</v>
      </c>
      <c r="J858">
        <v>7633</v>
      </c>
      <c r="K858">
        <v>44</v>
      </c>
      <c r="L858">
        <v>50.38</v>
      </c>
      <c r="M858" t="s">
        <v>925</v>
      </c>
      <c r="N858" t="s">
        <v>926</v>
      </c>
      <c r="O858">
        <v>32.51</v>
      </c>
      <c r="S858">
        <v>20857</v>
      </c>
    </row>
    <row r="859" spans="1:19" x14ac:dyDescent="0.2">
      <c r="A859" t="s">
        <v>32</v>
      </c>
      <c r="B859" t="s">
        <v>13</v>
      </c>
      <c r="C859" t="s">
        <v>927</v>
      </c>
      <c r="D859">
        <v>1</v>
      </c>
      <c r="E859">
        <v>6</v>
      </c>
      <c r="F859">
        <v>1780100100000</v>
      </c>
      <c r="G859">
        <v>1780101659841</v>
      </c>
      <c r="H859">
        <v>1559841</v>
      </c>
      <c r="I859">
        <v>1559841</v>
      </c>
      <c r="J859">
        <v>10456</v>
      </c>
      <c r="K859">
        <v>58</v>
      </c>
      <c r="L859">
        <v>49.7</v>
      </c>
      <c r="M859" t="s">
        <v>925</v>
      </c>
      <c r="N859" t="s">
        <v>929</v>
      </c>
      <c r="S859">
        <v>20858</v>
      </c>
    </row>
    <row r="860" spans="1:19" x14ac:dyDescent="0.2">
      <c r="A860" t="s">
        <v>32</v>
      </c>
      <c r="B860" t="s">
        <v>13</v>
      </c>
      <c r="C860" t="s">
        <v>927</v>
      </c>
      <c r="D860">
        <v>1</v>
      </c>
      <c r="E860">
        <v>6</v>
      </c>
      <c r="F860">
        <v>1780101000000</v>
      </c>
      <c r="G860">
        <v>1780102282926</v>
      </c>
      <c r="H860">
        <v>1282926</v>
      </c>
      <c r="I860">
        <v>1282926</v>
      </c>
      <c r="J860">
        <v>9084</v>
      </c>
      <c r="K860">
        <v>55</v>
      </c>
      <c r="L860">
        <v>60.29</v>
      </c>
      <c r="M860" t="s">
        <v>925</v>
      </c>
      <c r="N860" t="s">
        <v>926</v>
      </c>
      <c r="O860">
        <v>44.07</v>
      </c>
      <c r="S860">
        <v>20859</v>
      </c>
    </row>
    <row r="861" spans="1:19" x14ac:dyDescent="0.2">
      <c r="A861" t="s">
        <v>32</v>
      </c>
      <c r="B861" t="s">
        <v>13</v>
      </c>
      <c r="C861" t="s">
        <v>927</v>
      </c>
      <c r="D861">
        <v>1</v>
      </c>
      <c r="E861">
        <v>6</v>
      </c>
      <c r="F861">
        <v>1780101900000</v>
      </c>
      <c r="G861">
        <v>1780103340391</v>
      </c>
      <c r="H861">
        <v>1440391</v>
      </c>
      <c r="I861">
        <v>1440391</v>
      </c>
      <c r="J861">
        <v>9746</v>
      </c>
      <c r="K861">
        <v>57</v>
      </c>
      <c r="L861">
        <v>62.11</v>
      </c>
      <c r="M861" t="s">
        <v>925</v>
      </c>
      <c r="N861" t="s">
        <v>926</v>
      </c>
      <c r="O861">
        <v>42.55</v>
      </c>
      <c r="S861">
        <v>20860</v>
      </c>
    </row>
    <row r="862" spans="1:19" x14ac:dyDescent="0.2">
      <c r="A862" t="s">
        <v>32</v>
      </c>
      <c r="B862" t="s">
        <v>13</v>
      </c>
      <c r="C862" t="s">
        <v>927</v>
      </c>
      <c r="D862">
        <v>1</v>
      </c>
      <c r="E862">
        <v>6</v>
      </c>
      <c r="F862">
        <v>1780102800000</v>
      </c>
      <c r="G862">
        <v>1780104062966</v>
      </c>
      <c r="H862">
        <v>1262966</v>
      </c>
      <c r="I862">
        <v>1262966</v>
      </c>
      <c r="J862">
        <v>8695</v>
      </c>
      <c r="K862">
        <v>56</v>
      </c>
      <c r="L862">
        <v>58.95</v>
      </c>
      <c r="M862" t="s">
        <v>925</v>
      </c>
      <c r="N862" t="s">
        <v>926</v>
      </c>
      <c r="O862">
        <v>42.48</v>
      </c>
      <c r="S862">
        <v>20861</v>
      </c>
    </row>
    <row r="863" spans="1:19" x14ac:dyDescent="0.2">
      <c r="A863" t="s">
        <v>32</v>
      </c>
      <c r="B863" t="s">
        <v>13</v>
      </c>
      <c r="C863" t="s">
        <v>927</v>
      </c>
      <c r="D863">
        <v>1</v>
      </c>
      <c r="E863">
        <v>6</v>
      </c>
      <c r="F863">
        <v>1780103700000</v>
      </c>
      <c r="G863">
        <v>1780105410475</v>
      </c>
      <c r="H863">
        <v>1710475</v>
      </c>
      <c r="I863">
        <v>1710475</v>
      </c>
      <c r="J863">
        <v>7119</v>
      </c>
      <c r="K863">
        <v>71</v>
      </c>
      <c r="L863">
        <v>57.81</v>
      </c>
      <c r="M863" t="s">
        <v>925</v>
      </c>
      <c r="N863" t="s">
        <v>926</v>
      </c>
      <c r="O863">
        <v>32.770000000000003</v>
      </c>
      <c r="S863">
        <v>20862</v>
      </c>
    </row>
    <row r="864" spans="1:19" x14ac:dyDescent="0.2">
      <c r="A864" t="s">
        <v>32</v>
      </c>
      <c r="B864" t="s">
        <v>13</v>
      </c>
      <c r="C864" t="s">
        <v>927</v>
      </c>
      <c r="D864">
        <v>1</v>
      </c>
      <c r="E864">
        <v>6</v>
      </c>
      <c r="F864">
        <v>1780104600000</v>
      </c>
      <c r="G864">
        <v>1780106028822</v>
      </c>
      <c r="H864">
        <v>1428822</v>
      </c>
      <c r="I864">
        <v>1428822</v>
      </c>
      <c r="J864">
        <v>10059</v>
      </c>
      <c r="K864">
        <v>61</v>
      </c>
      <c r="L864">
        <v>62.42</v>
      </c>
      <c r="M864" t="s">
        <v>925</v>
      </c>
      <c r="N864" t="s">
        <v>926</v>
      </c>
      <c r="O864">
        <v>42.73</v>
      </c>
      <c r="S864">
        <v>20863</v>
      </c>
    </row>
    <row r="865" spans="1:19" x14ac:dyDescent="0.2">
      <c r="A865" t="s">
        <v>32</v>
      </c>
      <c r="B865" t="s">
        <v>13</v>
      </c>
      <c r="C865" t="s">
        <v>927</v>
      </c>
      <c r="D865">
        <v>1</v>
      </c>
      <c r="E865">
        <v>6</v>
      </c>
      <c r="F865">
        <v>1780105500000</v>
      </c>
      <c r="G865">
        <v>1780107064654</v>
      </c>
      <c r="H865">
        <v>1564654</v>
      </c>
      <c r="I865">
        <v>1564654</v>
      </c>
      <c r="J865">
        <v>9559</v>
      </c>
      <c r="K865">
        <v>63</v>
      </c>
      <c r="L865">
        <v>48.81</v>
      </c>
      <c r="M865" t="s">
        <v>925</v>
      </c>
      <c r="N865" t="s">
        <v>929</v>
      </c>
      <c r="S865">
        <v>20864</v>
      </c>
    </row>
    <row r="866" spans="1:19" x14ac:dyDescent="0.2">
      <c r="A866" t="s">
        <v>32</v>
      </c>
      <c r="B866" t="s">
        <v>13</v>
      </c>
      <c r="C866" t="s">
        <v>927</v>
      </c>
      <c r="D866">
        <v>1</v>
      </c>
      <c r="E866">
        <v>6</v>
      </c>
      <c r="F866">
        <v>1780106400000</v>
      </c>
      <c r="G866">
        <v>1780107748929</v>
      </c>
      <c r="H866">
        <v>1348929</v>
      </c>
      <c r="I866">
        <v>1348929</v>
      </c>
      <c r="J866">
        <v>9238</v>
      </c>
      <c r="K866">
        <v>59</v>
      </c>
      <c r="L866">
        <v>61.89</v>
      </c>
      <c r="M866" t="s">
        <v>925</v>
      </c>
      <c r="N866" t="s">
        <v>926</v>
      </c>
      <c r="O866">
        <v>45.71</v>
      </c>
      <c r="S866">
        <v>20865</v>
      </c>
    </row>
    <row r="867" spans="1:19" x14ac:dyDescent="0.2">
      <c r="A867" t="s">
        <v>32</v>
      </c>
      <c r="B867" t="s">
        <v>13</v>
      </c>
      <c r="C867" t="s">
        <v>927</v>
      </c>
      <c r="D867">
        <v>1</v>
      </c>
      <c r="E867">
        <v>6</v>
      </c>
      <c r="F867">
        <v>1780107300000</v>
      </c>
      <c r="G867">
        <v>1780108457565</v>
      </c>
      <c r="H867">
        <v>1157565</v>
      </c>
      <c r="I867">
        <v>1157565</v>
      </c>
      <c r="J867">
        <v>9224</v>
      </c>
      <c r="K867">
        <v>50</v>
      </c>
      <c r="L867">
        <v>58.83</v>
      </c>
      <c r="M867" t="s">
        <v>925</v>
      </c>
      <c r="N867" t="s">
        <v>926</v>
      </c>
      <c r="O867">
        <v>43.45</v>
      </c>
      <c r="S867">
        <v>20866</v>
      </c>
    </row>
    <row r="868" spans="1:19" x14ac:dyDescent="0.2">
      <c r="A868" t="s">
        <v>32</v>
      </c>
      <c r="B868" t="s">
        <v>13</v>
      </c>
      <c r="C868" t="s">
        <v>927</v>
      </c>
      <c r="D868">
        <v>1</v>
      </c>
      <c r="E868">
        <v>6</v>
      </c>
      <c r="F868">
        <v>1780108200000</v>
      </c>
      <c r="G868">
        <v>1780109828884</v>
      </c>
      <c r="H868">
        <v>1628884</v>
      </c>
      <c r="I868">
        <v>1628884</v>
      </c>
      <c r="J868">
        <v>7173</v>
      </c>
      <c r="K868">
        <v>63</v>
      </c>
      <c r="L868">
        <v>61.63</v>
      </c>
      <c r="M868" t="s">
        <v>925</v>
      </c>
      <c r="N868" t="s">
        <v>926</v>
      </c>
      <c r="O868">
        <v>43.57</v>
      </c>
      <c r="S868">
        <v>20867</v>
      </c>
    </row>
    <row r="869" spans="1:19" x14ac:dyDescent="0.2">
      <c r="A869" t="s">
        <v>32</v>
      </c>
      <c r="B869" t="s">
        <v>13</v>
      </c>
      <c r="C869" t="s">
        <v>927</v>
      </c>
      <c r="D869">
        <v>1</v>
      </c>
      <c r="E869">
        <v>6</v>
      </c>
      <c r="F869">
        <v>1780109100000</v>
      </c>
      <c r="G869">
        <v>1780110626260</v>
      </c>
      <c r="H869">
        <v>1526260</v>
      </c>
      <c r="I869">
        <v>1526260</v>
      </c>
      <c r="J869">
        <v>9276</v>
      </c>
      <c r="K869">
        <v>63</v>
      </c>
      <c r="L869">
        <v>48.05</v>
      </c>
      <c r="M869" t="s">
        <v>925</v>
      </c>
      <c r="N869" t="s">
        <v>929</v>
      </c>
      <c r="S869">
        <v>20868</v>
      </c>
    </row>
    <row r="870" spans="1:19" x14ac:dyDescent="0.2">
      <c r="A870" t="s">
        <v>32</v>
      </c>
      <c r="B870" t="s">
        <v>13</v>
      </c>
      <c r="C870" t="s">
        <v>927</v>
      </c>
      <c r="D870">
        <v>1</v>
      </c>
      <c r="E870">
        <v>6</v>
      </c>
      <c r="F870">
        <v>1780110000000</v>
      </c>
      <c r="G870">
        <v>1780111460356</v>
      </c>
      <c r="H870">
        <v>1460356</v>
      </c>
      <c r="I870">
        <v>1460356</v>
      </c>
      <c r="J870">
        <v>7995</v>
      </c>
      <c r="K870">
        <v>64</v>
      </c>
      <c r="L870">
        <v>45.92</v>
      </c>
      <c r="M870" t="s">
        <v>925</v>
      </c>
      <c r="N870" t="s">
        <v>929</v>
      </c>
      <c r="S870">
        <v>20869</v>
      </c>
    </row>
    <row r="871" spans="1:19" x14ac:dyDescent="0.2">
      <c r="A871" t="s">
        <v>32</v>
      </c>
      <c r="B871" t="s">
        <v>13</v>
      </c>
      <c r="C871" t="s">
        <v>927</v>
      </c>
      <c r="D871">
        <v>1</v>
      </c>
      <c r="E871">
        <v>6</v>
      </c>
      <c r="F871">
        <v>1780110900000</v>
      </c>
      <c r="G871">
        <v>1780112357618</v>
      </c>
      <c r="H871">
        <v>1457618</v>
      </c>
      <c r="I871">
        <v>1457618</v>
      </c>
      <c r="J871">
        <v>9906</v>
      </c>
      <c r="K871">
        <v>63</v>
      </c>
      <c r="L871">
        <v>62.48</v>
      </c>
      <c r="M871" t="s">
        <v>925</v>
      </c>
      <c r="N871" t="s">
        <v>926</v>
      </c>
      <c r="O871">
        <v>42.56</v>
      </c>
      <c r="S871">
        <v>20870</v>
      </c>
    </row>
    <row r="872" spans="1:19" x14ac:dyDescent="0.2">
      <c r="A872" t="s">
        <v>32</v>
      </c>
      <c r="B872" t="s">
        <v>13</v>
      </c>
      <c r="C872" t="s">
        <v>927</v>
      </c>
      <c r="D872">
        <v>1</v>
      </c>
      <c r="E872">
        <v>7</v>
      </c>
      <c r="F872">
        <v>1780185600000</v>
      </c>
      <c r="G872">
        <v>1780186875326</v>
      </c>
      <c r="H872">
        <v>1275326</v>
      </c>
      <c r="I872">
        <v>1275326</v>
      </c>
      <c r="J872">
        <v>9995</v>
      </c>
      <c r="K872">
        <v>50</v>
      </c>
      <c r="L872">
        <v>55.66</v>
      </c>
      <c r="M872" t="s">
        <v>925</v>
      </c>
      <c r="N872" t="s">
        <v>926</v>
      </c>
      <c r="O872">
        <v>31.06</v>
      </c>
      <c r="S872">
        <v>20871</v>
      </c>
    </row>
    <row r="873" spans="1:19" x14ac:dyDescent="0.2">
      <c r="A873" t="s">
        <v>32</v>
      </c>
      <c r="B873" t="s">
        <v>13</v>
      </c>
      <c r="C873" t="s">
        <v>927</v>
      </c>
      <c r="D873">
        <v>1</v>
      </c>
      <c r="E873">
        <v>7</v>
      </c>
      <c r="F873">
        <v>1780186500000</v>
      </c>
      <c r="G873">
        <v>1780187777224</v>
      </c>
      <c r="H873">
        <v>1277224</v>
      </c>
      <c r="I873">
        <v>1277224</v>
      </c>
      <c r="J873">
        <v>9454</v>
      </c>
      <c r="K873">
        <v>48</v>
      </c>
      <c r="L873">
        <v>61.09</v>
      </c>
      <c r="M873" t="s">
        <v>925</v>
      </c>
      <c r="N873" t="s">
        <v>926</v>
      </c>
      <c r="O873">
        <v>45.07</v>
      </c>
      <c r="S873">
        <v>20872</v>
      </c>
    </row>
    <row r="874" spans="1:19" x14ac:dyDescent="0.2">
      <c r="A874" t="s">
        <v>32</v>
      </c>
      <c r="B874" t="s">
        <v>13</v>
      </c>
      <c r="C874" t="s">
        <v>924</v>
      </c>
      <c r="D874">
        <v>1</v>
      </c>
      <c r="E874">
        <v>7</v>
      </c>
      <c r="F874">
        <v>1780187400000</v>
      </c>
      <c r="G874">
        <v>1780189109200</v>
      </c>
      <c r="H874">
        <v>1709200</v>
      </c>
      <c r="I874">
        <v>1709200</v>
      </c>
      <c r="J874">
        <v>7564</v>
      </c>
      <c r="K874">
        <v>72</v>
      </c>
      <c r="L874">
        <v>58.16</v>
      </c>
      <c r="M874" t="s">
        <v>925</v>
      </c>
      <c r="N874" t="s">
        <v>926</v>
      </c>
      <c r="O874">
        <v>32.44</v>
      </c>
      <c r="S874">
        <v>20873</v>
      </c>
    </row>
    <row r="875" spans="1:19" x14ac:dyDescent="0.2">
      <c r="A875" t="s">
        <v>32</v>
      </c>
      <c r="B875" t="s">
        <v>13</v>
      </c>
      <c r="C875" t="s">
        <v>927</v>
      </c>
      <c r="D875">
        <v>1</v>
      </c>
      <c r="E875">
        <v>7</v>
      </c>
      <c r="F875">
        <v>1780188300000</v>
      </c>
      <c r="G875">
        <v>1780189829909</v>
      </c>
      <c r="H875">
        <v>1529909</v>
      </c>
      <c r="I875">
        <v>1529909</v>
      </c>
      <c r="J875">
        <v>10139</v>
      </c>
      <c r="K875">
        <v>67</v>
      </c>
      <c r="L875">
        <v>59.86</v>
      </c>
      <c r="M875" t="s">
        <v>925</v>
      </c>
      <c r="N875" t="s">
        <v>926</v>
      </c>
      <c r="O875">
        <v>34.01</v>
      </c>
      <c r="S875">
        <v>20874</v>
      </c>
    </row>
    <row r="876" spans="1:19" x14ac:dyDescent="0.2">
      <c r="A876" t="s">
        <v>32</v>
      </c>
      <c r="B876" t="s">
        <v>13</v>
      </c>
      <c r="C876" t="s">
        <v>927</v>
      </c>
      <c r="D876">
        <v>1</v>
      </c>
      <c r="E876">
        <v>7</v>
      </c>
      <c r="F876">
        <v>1780189200000</v>
      </c>
      <c r="G876">
        <v>1780190947799</v>
      </c>
      <c r="H876">
        <v>1747799</v>
      </c>
      <c r="I876">
        <v>1747799</v>
      </c>
      <c r="J876">
        <v>9219</v>
      </c>
      <c r="K876">
        <v>74</v>
      </c>
      <c r="L876">
        <v>61.9</v>
      </c>
      <c r="M876" t="s">
        <v>925</v>
      </c>
      <c r="N876" t="s">
        <v>926</v>
      </c>
      <c r="O876">
        <v>35.74</v>
      </c>
      <c r="S876">
        <v>20875</v>
      </c>
    </row>
    <row r="877" spans="1:19" x14ac:dyDescent="0.2">
      <c r="A877" t="s">
        <v>32</v>
      </c>
      <c r="B877" t="s">
        <v>13</v>
      </c>
      <c r="C877" t="s">
        <v>924</v>
      </c>
      <c r="D877">
        <v>1</v>
      </c>
      <c r="E877">
        <v>7</v>
      </c>
      <c r="F877">
        <v>1780190100000</v>
      </c>
      <c r="G877">
        <v>1780191604823</v>
      </c>
      <c r="H877">
        <v>1504823</v>
      </c>
      <c r="I877">
        <v>1504823</v>
      </c>
      <c r="J877">
        <v>6812</v>
      </c>
      <c r="K877">
        <v>59</v>
      </c>
      <c r="L877">
        <v>55.46</v>
      </c>
      <c r="M877" t="s">
        <v>925</v>
      </c>
      <c r="N877" t="s">
        <v>926</v>
      </c>
      <c r="O877">
        <v>33.31</v>
      </c>
      <c r="S877">
        <v>20876</v>
      </c>
    </row>
    <row r="878" spans="1:19" x14ac:dyDescent="0.2">
      <c r="A878" t="s">
        <v>32</v>
      </c>
      <c r="B878" t="s">
        <v>13</v>
      </c>
      <c r="C878" t="s">
        <v>927</v>
      </c>
      <c r="D878">
        <v>1</v>
      </c>
      <c r="E878">
        <v>7</v>
      </c>
      <c r="F878">
        <v>1780191000000</v>
      </c>
      <c r="G878">
        <v>1780192116761</v>
      </c>
      <c r="H878">
        <v>1116761</v>
      </c>
      <c r="I878">
        <v>1116761</v>
      </c>
      <c r="J878">
        <v>9769</v>
      </c>
      <c r="K878">
        <v>51</v>
      </c>
      <c r="L878">
        <v>43.66</v>
      </c>
      <c r="M878" t="s">
        <v>925</v>
      </c>
      <c r="N878" t="s">
        <v>929</v>
      </c>
      <c r="S878">
        <v>20877</v>
      </c>
    </row>
    <row r="879" spans="1:19" x14ac:dyDescent="0.2">
      <c r="A879" t="s">
        <v>32</v>
      </c>
      <c r="B879" t="s">
        <v>13</v>
      </c>
      <c r="C879" t="s">
        <v>927</v>
      </c>
      <c r="D879">
        <v>1</v>
      </c>
      <c r="E879">
        <v>7</v>
      </c>
      <c r="F879">
        <v>1780191900000</v>
      </c>
      <c r="G879">
        <v>1780193545281</v>
      </c>
      <c r="H879">
        <v>1645281</v>
      </c>
      <c r="I879">
        <v>1645281</v>
      </c>
      <c r="J879">
        <v>7104</v>
      </c>
      <c r="K879">
        <v>71</v>
      </c>
      <c r="L879">
        <v>63.46</v>
      </c>
      <c r="M879" t="s">
        <v>925</v>
      </c>
      <c r="N879" t="s">
        <v>926</v>
      </c>
      <c r="O879">
        <v>47.6</v>
      </c>
      <c r="S879">
        <v>20878</v>
      </c>
    </row>
    <row r="880" spans="1:19" x14ac:dyDescent="0.2">
      <c r="A880" t="s">
        <v>32</v>
      </c>
      <c r="B880" t="s">
        <v>13</v>
      </c>
      <c r="C880" t="s">
        <v>924</v>
      </c>
      <c r="D880">
        <v>1</v>
      </c>
      <c r="E880">
        <v>7</v>
      </c>
      <c r="F880">
        <v>1780192800000</v>
      </c>
      <c r="G880">
        <v>1780194256544</v>
      </c>
      <c r="H880">
        <v>1456544</v>
      </c>
      <c r="I880">
        <v>1456544</v>
      </c>
      <c r="J880">
        <v>7435</v>
      </c>
      <c r="K880">
        <v>61</v>
      </c>
      <c r="L880">
        <v>60.73</v>
      </c>
      <c r="M880" t="s">
        <v>925</v>
      </c>
      <c r="N880" t="s">
        <v>926</v>
      </c>
      <c r="O880">
        <v>45.13</v>
      </c>
      <c r="S880">
        <v>20879</v>
      </c>
    </row>
    <row r="881" spans="1:19" x14ac:dyDescent="0.2">
      <c r="A881" t="s">
        <v>32</v>
      </c>
      <c r="B881" t="s">
        <v>13</v>
      </c>
      <c r="C881" t="s">
        <v>927</v>
      </c>
      <c r="D881">
        <v>1</v>
      </c>
      <c r="E881">
        <v>7</v>
      </c>
      <c r="F881">
        <v>1780193700000</v>
      </c>
      <c r="G881">
        <v>1780194794444</v>
      </c>
      <c r="H881">
        <v>1094444</v>
      </c>
      <c r="I881">
        <v>1094444</v>
      </c>
      <c r="J881">
        <v>7800</v>
      </c>
      <c r="K881">
        <v>46</v>
      </c>
      <c r="L881">
        <v>53.74</v>
      </c>
      <c r="M881" t="s">
        <v>925</v>
      </c>
      <c r="N881" t="s">
        <v>926</v>
      </c>
      <c r="O881">
        <v>37</v>
      </c>
      <c r="S881">
        <v>20880</v>
      </c>
    </row>
    <row r="882" spans="1:19" x14ac:dyDescent="0.2">
      <c r="A882" t="s">
        <v>32</v>
      </c>
      <c r="B882" t="s">
        <v>13</v>
      </c>
      <c r="C882" t="s">
        <v>927</v>
      </c>
      <c r="D882">
        <v>1</v>
      </c>
      <c r="E882">
        <v>7</v>
      </c>
      <c r="F882">
        <v>1780194600000</v>
      </c>
      <c r="G882">
        <v>1780196169487</v>
      </c>
      <c r="H882">
        <v>1569487</v>
      </c>
      <c r="I882">
        <v>1569487</v>
      </c>
      <c r="J882">
        <v>7288</v>
      </c>
      <c r="K882">
        <v>69</v>
      </c>
      <c r="L882">
        <v>62.41</v>
      </c>
      <c r="M882" t="s">
        <v>925</v>
      </c>
      <c r="N882" t="s">
        <v>926</v>
      </c>
      <c r="O882">
        <v>46.58</v>
      </c>
      <c r="S882">
        <v>20881</v>
      </c>
    </row>
    <row r="883" spans="1:19" x14ac:dyDescent="0.2">
      <c r="A883" t="s">
        <v>32</v>
      </c>
      <c r="B883" t="s">
        <v>13</v>
      </c>
      <c r="C883" t="s">
        <v>924</v>
      </c>
      <c r="D883">
        <v>1</v>
      </c>
      <c r="E883">
        <v>7</v>
      </c>
      <c r="F883">
        <v>1780195500000</v>
      </c>
      <c r="G883">
        <v>1780196522309</v>
      </c>
      <c r="H883">
        <v>1022309</v>
      </c>
      <c r="I883">
        <v>1022309</v>
      </c>
      <c r="J883">
        <v>9847</v>
      </c>
      <c r="K883">
        <v>40</v>
      </c>
      <c r="L883">
        <v>59.32</v>
      </c>
      <c r="M883" t="s">
        <v>925</v>
      </c>
      <c r="N883" t="s">
        <v>926</v>
      </c>
      <c r="O883">
        <v>46.33</v>
      </c>
      <c r="S883">
        <v>20882</v>
      </c>
    </row>
    <row r="884" spans="1:19" x14ac:dyDescent="0.2">
      <c r="A884" t="s">
        <v>32</v>
      </c>
      <c r="B884" t="s">
        <v>13</v>
      </c>
      <c r="C884" t="s">
        <v>927</v>
      </c>
      <c r="D884">
        <v>1</v>
      </c>
      <c r="E884">
        <v>7</v>
      </c>
      <c r="F884">
        <v>1780196400000</v>
      </c>
      <c r="G884">
        <v>1780197490273</v>
      </c>
      <c r="H884">
        <v>1090273</v>
      </c>
      <c r="I884">
        <v>1090273</v>
      </c>
      <c r="J884">
        <v>10305</v>
      </c>
      <c r="K884">
        <v>42</v>
      </c>
      <c r="L884">
        <v>58.83</v>
      </c>
      <c r="M884" t="s">
        <v>925</v>
      </c>
      <c r="N884" t="s">
        <v>926</v>
      </c>
      <c r="O884">
        <v>42.25</v>
      </c>
      <c r="S884">
        <v>20883</v>
      </c>
    </row>
    <row r="885" spans="1:19" x14ac:dyDescent="0.2">
      <c r="A885" t="s">
        <v>32</v>
      </c>
      <c r="B885" t="s">
        <v>13</v>
      </c>
      <c r="C885" t="s">
        <v>927</v>
      </c>
      <c r="D885">
        <v>1</v>
      </c>
      <c r="E885">
        <v>7</v>
      </c>
      <c r="F885">
        <v>1780197300000</v>
      </c>
      <c r="G885">
        <v>1780198465364</v>
      </c>
      <c r="H885">
        <v>1165364</v>
      </c>
      <c r="I885">
        <v>1165364</v>
      </c>
      <c r="J885">
        <v>9782</v>
      </c>
      <c r="K885">
        <v>49</v>
      </c>
      <c r="L885">
        <v>57.74</v>
      </c>
      <c r="M885" t="s">
        <v>925</v>
      </c>
      <c r="N885" t="s">
        <v>926</v>
      </c>
      <c r="O885">
        <v>39.22</v>
      </c>
      <c r="S885">
        <v>20884</v>
      </c>
    </row>
    <row r="886" spans="1:19" x14ac:dyDescent="0.2">
      <c r="A886" t="s">
        <v>32</v>
      </c>
      <c r="B886" t="s">
        <v>13</v>
      </c>
      <c r="C886" t="s">
        <v>924</v>
      </c>
      <c r="D886">
        <v>1</v>
      </c>
      <c r="E886">
        <v>7</v>
      </c>
      <c r="F886">
        <v>1780198200000</v>
      </c>
      <c r="G886">
        <v>1780199392158</v>
      </c>
      <c r="H886">
        <v>1192158</v>
      </c>
      <c r="I886">
        <v>1192158</v>
      </c>
      <c r="J886">
        <v>8067</v>
      </c>
      <c r="K886">
        <v>44</v>
      </c>
      <c r="L886">
        <v>42.78</v>
      </c>
      <c r="M886" t="s">
        <v>925</v>
      </c>
      <c r="N886" t="s">
        <v>929</v>
      </c>
      <c r="S886">
        <v>20885</v>
      </c>
    </row>
    <row r="887" spans="1:19" x14ac:dyDescent="0.2">
      <c r="A887" t="s">
        <v>32</v>
      </c>
      <c r="B887" t="s">
        <v>13</v>
      </c>
      <c r="C887" t="s">
        <v>927</v>
      </c>
      <c r="D887">
        <v>2</v>
      </c>
      <c r="E887">
        <v>1</v>
      </c>
      <c r="F887">
        <v>1780272000000</v>
      </c>
      <c r="G887">
        <v>1780272910138</v>
      </c>
      <c r="H887">
        <v>910138</v>
      </c>
      <c r="I887">
        <v>910138</v>
      </c>
      <c r="J887">
        <v>7293</v>
      </c>
      <c r="K887">
        <v>43</v>
      </c>
      <c r="L887">
        <v>38.58</v>
      </c>
      <c r="M887" t="s">
        <v>925</v>
      </c>
      <c r="N887" t="s">
        <v>929</v>
      </c>
      <c r="S887">
        <v>20886</v>
      </c>
    </row>
    <row r="888" spans="1:19" x14ac:dyDescent="0.2">
      <c r="A888" t="s">
        <v>32</v>
      </c>
      <c r="B888" t="s">
        <v>13</v>
      </c>
      <c r="C888" t="s">
        <v>927</v>
      </c>
      <c r="D888">
        <v>2</v>
      </c>
      <c r="E888">
        <v>1</v>
      </c>
      <c r="F888">
        <v>1780272900000</v>
      </c>
      <c r="G888">
        <v>1780274125658</v>
      </c>
      <c r="H888">
        <v>1225658</v>
      </c>
      <c r="I888">
        <v>1225658</v>
      </c>
      <c r="J888">
        <v>6938</v>
      </c>
      <c r="K888">
        <v>52</v>
      </c>
      <c r="L888">
        <v>41.99</v>
      </c>
      <c r="M888" t="s">
        <v>925</v>
      </c>
      <c r="N888" t="s">
        <v>929</v>
      </c>
      <c r="S888">
        <v>20887</v>
      </c>
    </row>
    <row r="889" spans="1:19" x14ac:dyDescent="0.2">
      <c r="A889" t="s">
        <v>32</v>
      </c>
      <c r="B889" t="s">
        <v>13</v>
      </c>
      <c r="C889" t="s">
        <v>924</v>
      </c>
      <c r="D889">
        <v>2</v>
      </c>
      <c r="E889">
        <v>1</v>
      </c>
      <c r="F889">
        <v>1780273800000</v>
      </c>
      <c r="G889">
        <v>1780275104674</v>
      </c>
      <c r="H889">
        <v>1304674</v>
      </c>
      <c r="I889">
        <v>1304674</v>
      </c>
      <c r="J889">
        <v>10281</v>
      </c>
      <c r="K889">
        <v>49</v>
      </c>
      <c r="L889">
        <v>57.98</v>
      </c>
      <c r="M889" t="s">
        <v>925</v>
      </c>
      <c r="N889" t="s">
        <v>926</v>
      </c>
      <c r="O889">
        <v>34.93</v>
      </c>
      <c r="S889">
        <v>20888</v>
      </c>
    </row>
    <row r="890" spans="1:19" x14ac:dyDescent="0.2">
      <c r="A890" t="s">
        <v>32</v>
      </c>
      <c r="B890" t="s">
        <v>13</v>
      </c>
      <c r="C890" t="s">
        <v>927</v>
      </c>
      <c r="D890">
        <v>2</v>
      </c>
      <c r="E890">
        <v>1</v>
      </c>
      <c r="F890">
        <v>1780274700000</v>
      </c>
      <c r="G890">
        <v>1780275888438</v>
      </c>
      <c r="H890">
        <v>1188438</v>
      </c>
      <c r="I890">
        <v>1188438</v>
      </c>
      <c r="J890">
        <v>9301</v>
      </c>
      <c r="K890">
        <v>53</v>
      </c>
      <c r="L890">
        <v>55.09</v>
      </c>
      <c r="M890" t="s">
        <v>925</v>
      </c>
      <c r="N890" t="s">
        <v>926</v>
      </c>
      <c r="O890">
        <v>33.770000000000003</v>
      </c>
      <c r="S890">
        <v>20889</v>
      </c>
    </row>
    <row r="891" spans="1:19" x14ac:dyDescent="0.2">
      <c r="A891" t="s">
        <v>32</v>
      </c>
      <c r="B891" t="s">
        <v>13</v>
      </c>
      <c r="C891" t="s">
        <v>927</v>
      </c>
      <c r="D891">
        <v>2</v>
      </c>
      <c r="E891">
        <v>1</v>
      </c>
      <c r="F891">
        <v>1780275600000</v>
      </c>
      <c r="G891">
        <v>1780276673999</v>
      </c>
      <c r="H891">
        <v>1073999</v>
      </c>
      <c r="I891">
        <v>1073999</v>
      </c>
      <c r="J891">
        <v>9460</v>
      </c>
      <c r="K891">
        <v>40</v>
      </c>
      <c r="L891">
        <v>58.85</v>
      </c>
      <c r="M891" t="s">
        <v>925</v>
      </c>
      <c r="N891" t="s">
        <v>926</v>
      </c>
      <c r="O891">
        <v>44.97</v>
      </c>
      <c r="S891">
        <v>20890</v>
      </c>
    </row>
    <row r="892" spans="1:19" x14ac:dyDescent="0.2">
      <c r="A892" t="s">
        <v>32</v>
      </c>
      <c r="B892" t="s">
        <v>13</v>
      </c>
      <c r="C892" t="s">
        <v>924</v>
      </c>
      <c r="D892">
        <v>2</v>
      </c>
      <c r="E892">
        <v>1</v>
      </c>
      <c r="F892">
        <v>1780276500000</v>
      </c>
      <c r="G892">
        <v>1780277369014</v>
      </c>
      <c r="H892">
        <v>869014</v>
      </c>
      <c r="I892">
        <v>869014</v>
      </c>
      <c r="J892">
        <v>9987</v>
      </c>
      <c r="K892">
        <v>43</v>
      </c>
      <c r="L892">
        <v>40.909999999999997</v>
      </c>
      <c r="M892" t="s">
        <v>925</v>
      </c>
      <c r="N892" t="s">
        <v>929</v>
      </c>
      <c r="S892">
        <v>20891</v>
      </c>
    </row>
    <row r="893" spans="1:19" x14ac:dyDescent="0.2">
      <c r="A893" t="s">
        <v>32</v>
      </c>
      <c r="B893" t="s">
        <v>13</v>
      </c>
      <c r="C893" t="s">
        <v>927</v>
      </c>
      <c r="D893">
        <v>2</v>
      </c>
      <c r="E893">
        <v>1</v>
      </c>
      <c r="F893">
        <v>1780277400000</v>
      </c>
      <c r="G893">
        <v>1780278955363</v>
      </c>
      <c r="H893">
        <v>1555363</v>
      </c>
      <c r="I893">
        <v>1555363</v>
      </c>
      <c r="J893">
        <v>6892</v>
      </c>
      <c r="K893">
        <v>58</v>
      </c>
      <c r="L893">
        <v>55.72</v>
      </c>
      <c r="M893" t="s">
        <v>925</v>
      </c>
      <c r="N893" t="s">
        <v>926</v>
      </c>
      <c r="O893">
        <v>32.43</v>
      </c>
      <c r="S893">
        <v>20892</v>
      </c>
    </row>
    <row r="894" spans="1:19" x14ac:dyDescent="0.2">
      <c r="A894" t="s">
        <v>32</v>
      </c>
      <c r="B894" t="s">
        <v>13</v>
      </c>
      <c r="C894" t="s">
        <v>927</v>
      </c>
      <c r="D894">
        <v>2</v>
      </c>
      <c r="E894">
        <v>1</v>
      </c>
      <c r="F894">
        <v>1780278300000</v>
      </c>
      <c r="G894">
        <v>1780279654196</v>
      </c>
      <c r="H894">
        <v>1354196</v>
      </c>
      <c r="I894">
        <v>1354196</v>
      </c>
      <c r="J894">
        <v>7628</v>
      </c>
      <c r="K894">
        <v>57</v>
      </c>
      <c r="L894">
        <v>59.62</v>
      </c>
      <c r="M894" t="s">
        <v>925</v>
      </c>
      <c r="N894" t="s">
        <v>926</v>
      </c>
      <c r="O894">
        <v>44.6</v>
      </c>
      <c r="S894">
        <v>20893</v>
      </c>
    </row>
    <row r="895" spans="1:19" x14ac:dyDescent="0.2">
      <c r="A895" t="s">
        <v>32</v>
      </c>
      <c r="B895" t="s">
        <v>13</v>
      </c>
      <c r="C895" t="s">
        <v>924</v>
      </c>
      <c r="D895">
        <v>2</v>
      </c>
      <c r="E895">
        <v>1</v>
      </c>
      <c r="F895">
        <v>1780279200000</v>
      </c>
      <c r="G895">
        <v>1780280586794</v>
      </c>
      <c r="H895">
        <v>1386794</v>
      </c>
      <c r="I895">
        <v>1386794</v>
      </c>
      <c r="J895">
        <v>7383</v>
      </c>
      <c r="K895">
        <v>52</v>
      </c>
      <c r="L895">
        <v>54.47</v>
      </c>
      <c r="M895" t="s">
        <v>925</v>
      </c>
      <c r="N895" t="s">
        <v>926</v>
      </c>
      <c r="O895">
        <v>32.44</v>
      </c>
      <c r="S895">
        <v>20894</v>
      </c>
    </row>
    <row r="896" spans="1:19" x14ac:dyDescent="0.2">
      <c r="A896" t="s">
        <v>32</v>
      </c>
      <c r="B896" t="s">
        <v>13</v>
      </c>
      <c r="C896" t="s">
        <v>927</v>
      </c>
      <c r="D896">
        <v>2</v>
      </c>
      <c r="E896">
        <v>1</v>
      </c>
      <c r="F896">
        <v>1780280100000</v>
      </c>
      <c r="G896">
        <v>1780281727032</v>
      </c>
      <c r="H896">
        <v>1627032</v>
      </c>
      <c r="I896">
        <v>1627032</v>
      </c>
      <c r="J896">
        <v>9747</v>
      </c>
      <c r="K896">
        <v>71</v>
      </c>
      <c r="L896">
        <v>66.36</v>
      </c>
      <c r="M896" t="s">
        <v>925</v>
      </c>
      <c r="N896" t="s">
        <v>926</v>
      </c>
      <c r="O896">
        <v>47.72</v>
      </c>
      <c r="S896">
        <v>20895</v>
      </c>
    </row>
    <row r="897" spans="1:19" x14ac:dyDescent="0.2">
      <c r="A897" t="s">
        <v>32</v>
      </c>
      <c r="B897" t="s">
        <v>13</v>
      </c>
      <c r="C897" t="s">
        <v>927</v>
      </c>
      <c r="D897">
        <v>2</v>
      </c>
      <c r="E897">
        <v>1</v>
      </c>
      <c r="F897">
        <v>1780281000000</v>
      </c>
      <c r="G897">
        <v>1780281859722</v>
      </c>
      <c r="H897">
        <v>859722</v>
      </c>
      <c r="I897">
        <v>859722</v>
      </c>
      <c r="J897">
        <v>9078</v>
      </c>
      <c r="K897">
        <v>38</v>
      </c>
      <c r="L897">
        <v>50.77</v>
      </c>
      <c r="M897" t="s">
        <v>925</v>
      </c>
      <c r="N897" t="s">
        <v>926</v>
      </c>
      <c r="O897">
        <v>32.6</v>
      </c>
      <c r="S897">
        <v>20896</v>
      </c>
    </row>
    <row r="898" spans="1:19" x14ac:dyDescent="0.2">
      <c r="A898" t="s">
        <v>32</v>
      </c>
      <c r="B898" t="s">
        <v>13</v>
      </c>
      <c r="C898" t="s">
        <v>924</v>
      </c>
      <c r="D898">
        <v>2</v>
      </c>
      <c r="E898">
        <v>1</v>
      </c>
      <c r="F898">
        <v>1780281900000</v>
      </c>
      <c r="G898">
        <v>1780282910687</v>
      </c>
      <c r="H898">
        <v>1010687</v>
      </c>
      <c r="I898">
        <v>1010687</v>
      </c>
      <c r="J898">
        <v>7100</v>
      </c>
      <c r="K898">
        <v>44</v>
      </c>
      <c r="L898">
        <v>39.58</v>
      </c>
      <c r="M898" t="s">
        <v>925</v>
      </c>
      <c r="N898" t="s">
        <v>929</v>
      </c>
      <c r="S898">
        <v>20897</v>
      </c>
    </row>
    <row r="899" spans="1:19" x14ac:dyDescent="0.2">
      <c r="A899" t="s">
        <v>32</v>
      </c>
      <c r="B899" t="s">
        <v>13</v>
      </c>
      <c r="C899" t="s">
        <v>927</v>
      </c>
      <c r="D899">
        <v>2</v>
      </c>
      <c r="E899">
        <v>1</v>
      </c>
      <c r="F899">
        <v>1780282800000</v>
      </c>
      <c r="G899">
        <v>1780283760504</v>
      </c>
      <c r="H899">
        <v>960504</v>
      </c>
      <c r="I899">
        <v>960504</v>
      </c>
      <c r="J899">
        <v>9670</v>
      </c>
      <c r="K899">
        <v>41</v>
      </c>
      <c r="L899">
        <v>41.68</v>
      </c>
      <c r="M899" t="s">
        <v>925</v>
      </c>
      <c r="N899" t="s">
        <v>929</v>
      </c>
      <c r="S899">
        <v>20898</v>
      </c>
    </row>
    <row r="900" spans="1:19" x14ac:dyDescent="0.2">
      <c r="A900" t="s">
        <v>32</v>
      </c>
      <c r="B900" t="s">
        <v>13</v>
      </c>
      <c r="C900" t="s">
        <v>927</v>
      </c>
      <c r="D900">
        <v>2</v>
      </c>
      <c r="E900">
        <v>2</v>
      </c>
      <c r="F900">
        <v>1780358400000</v>
      </c>
      <c r="G900">
        <v>1780359403923</v>
      </c>
      <c r="H900">
        <v>1003923</v>
      </c>
      <c r="I900">
        <v>1003923</v>
      </c>
      <c r="J900">
        <v>7352</v>
      </c>
      <c r="K900">
        <v>40</v>
      </c>
      <c r="L900">
        <v>50.96</v>
      </c>
      <c r="M900" t="s">
        <v>925</v>
      </c>
      <c r="N900" t="s">
        <v>926</v>
      </c>
      <c r="O900">
        <v>34.01</v>
      </c>
      <c r="S900">
        <v>20899</v>
      </c>
    </row>
    <row r="901" spans="1:19" x14ac:dyDescent="0.2">
      <c r="A901" t="s">
        <v>32</v>
      </c>
      <c r="B901" t="s">
        <v>13</v>
      </c>
      <c r="C901" t="s">
        <v>927</v>
      </c>
      <c r="D901">
        <v>2</v>
      </c>
      <c r="E901">
        <v>2</v>
      </c>
      <c r="F901">
        <v>1780359300000</v>
      </c>
      <c r="G901">
        <v>1780360240968</v>
      </c>
      <c r="H901">
        <v>940968</v>
      </c>
      <c r="I901">
        <v>940968</v>
      </c>
      <c r="J901">
        <v>7230</v>
      </c>
      <c r="K901">
        <v>46</v>
      </c>
      <c r="L901">
        <v>50.39</v>
      </c>
      <c r="M901" t="s">
        <v>925</v>
      </c>
      <c r="N901" t="s">
        <v>926</v>
      </c>
      <c r="O901">
        <v>34.6</v>
      </c>
      <c r="S901">
        <v>20900</v>
      </c>
    </row>
    <row r="902" spans="1:19" x14ac:dyDescent="0.2">
      <c r="A902" t="s">
        <v>32</v>
      </c>
      <c r="B902" t="s">
        <v>13</v>
      </c>
      <c r="C902" t="s">
        <v>928</v>
      </c>
      <c r="D902">
        <v>2</v>
      </c>
      <c r="E902">
        <v>2</v>
      </c>
      <c r="F902">
        <v>1780360200000</v>
      </c>
      <c r="G902">
        <v>1780361547061</v>
      </c>
      <c r="H902">
        <v>1347061</v>
      </c>
      <c r="I902">
        <v>1347061</v>
      </c>
      <c r="J902">
        <v>9215</v>
      </c>
      <c r="K902">
        <v>61</v>
      </c>
      <c r="L902">
        <v>61.45</v>
      </c>
      <c r="M902" t="s">
        <v>925</v>
      </c>
      <c r="N902" t="s">
        <v>926</v>
      </c>
      <c r="O902">
        <v>44.78</v>
      </c>
      <c r="S902">
        <v>20901</v>
      </c>
    </row>
    <row r="903" spans="1:19" x14ac:dyDescent="0.2">
      <c r="A903" t="s">
        <v>32</v>
      </c>
      <c r="B903" t="s">
        <v>13</v>
      </c>
      <c r="C903" t="s">
        <v>927</v>
      </c>
      <c r="D903">
        <v>2</v>
      </c>
      <c r="E903">
        <v>2</v>
      </c>
      <c r="F903">
        <v>1780361100000</v>
      </c>
      <c r="G903">
        <v>1780362288439</v>
      </c>
      <c r="H903">
        <v>1188439</v>
      </c>
      <c r="I903">
        <v>1188439</v>
      </c>
      <c r="J903">
        <v>10599</v>
      </c>
      <c r="K903">
        <v>54</v>
      </c>
      <c r="L903">
        <v>45.39</v>
      </c>
      <c r="M903" t="s">
        <v>925</v>
      </c>
      <c r="N903" t="s">
        <v>929</v>
      </c>
      <c r="S903">
        <v>20902</v>
      </c>
    </row>
    <row r="904" spans="1:19" x14ac:dyDescent="0.2">
      <c r="A904" t="s">
        <v>32</v>
      </c>
      <c r="B904" t="s">
        <v>13</v>
      </c>
      <c r="C904" t="s">
        <v>927</v>
      </c>
      <c r="D904">
        <v>2</v>
      </c>
      <c r="E904">
        <v>2</v>
      </c>
      <c r="F904">
        <v>1780362000000</v>
      </c>
      <c r="G904">
        <v>1780363086070</v>
      </c>
      <c r="H904">
        <v>1086070</v>
      </c>
      <c r="I904">
        <v>1086070</v>
      </c>
      <c r="J904">
        <v>7406</v>
      </c>
      <c r="K904">
        <v>43</v>
      </c>
      <c r="L904">
        <v>52.78</v>
      </c>
      <c r="M904" t="s">
        <v>925</v>
      </c>
      <c r="N904" t="s">
        <v>926</v>
      </c>
      <c r="O904">
        <v>36.04</v>
      </c>
      <c r="S904">
        <v>20903</v>
      </c>
    </row>
    <row r="905" spans="1:19" x14ac:dyDescent="0.2">
      <c r="A905" t="s">
        <v>32</v>
      </c>
      <c r="B905" t="s">
        <v>13</v>
      </c>
      <c r="C905" t="s">
        <v>928</v>
      </c>
      <c r="D905">
        <v>2</v>
      </c>
      <c r="E905">
        <v>2</v>
      </c>
      <c r="F905">
        <v>1780362900000</v>
      </c>
      <c r="G905">
        <v>1780363829001</v>
      </c>
      <c r="H905">
        <v>929001</v>
      </c>
      <c r="I905">
        <v>929001</v>
      </c>
      <c r="J905">
        <v>7433</v>
      </c>
      <c r="K905">
        <v>40</v>
      </c>
      <c r="L905">
        <v>56.14</v>
      </c>
      <c r="M905" t="s">
        <v>925</v>
      </c>
      <c r="N905" t="s">
        <v>926</v>
      </c>
      <c r="O905">
        <v>47.73</v>
      </c>
      <c r="S905">
        <v>20904</v>
      </c>
    </row>
    <row r="906" spans="1:19" x14ac:dyDescent="0.2">
      <c r="A906" t="s">
        <v>32</v>
      </c>
      <c r="B906" t="s">
        <v>13</v>
      </c>
      <c r="C906" t="s">
        <v>927</v>
      </c>
      <c r="D906">
        <v>2</v>
      </c>
      <c r="E906">
        <v>2</v>
      </c>
      <c r="F906">
        <v>1780363800000</v>
      </c>
      <c r="G906">
        <v>1780365136586</v>
      </c>
      <c r="H906">
        <v>1336586</v>
      </c>
      <c r="I906">
        <v>1336586</v>
      </c>
      <c r="J906">
        <v>7557</v>
      </c>
      <c r="K906">
        <v>57</v>
      </c>
      <c r="L906">
        <v>60.9</v>
      </c>
      <c r="M906" t="s">
        <v>925</v>
      </c>
      <c r="N906" t="s">
        <v>926</v>
      </c>
      <c r="O906">
        <v>48.21</v>
      </c>
      <c r="S906">
        <v>20905</v>
      </c>
    </row>
    <row r="907" spans="1:19" x14ac:dyDescent="0.2">
      <c r="A907" t="s">
        <v>32</v>
      </c>
      <c r="B907" t="s">
        <v>13</v>
      </c>
      <c r="C907" t="s">
        <v>927</v>
      </c>
      <c r="D907">
        <v>2</v>
      </c>
      <c r="E907">
        <v>2</v>
      </c>
      <c r="F907">
        <v>1780364700000</v>
      </c>
      <c r="G907">
        <v>1780366320649</v>
      </c>
      <c r="H907">
        <v>1620649</v>
      </c>
      <c r="I907">
        <v>1620649</v>
      </c>
      <c r="J907">
        <v>9708</v>
      </c>
      <c r="K907">
        <v>64</v>
      </c>
      <c r="L907">
        <v>65.73</v>
      </c>
      <c r="M907" t="s">
        <v>925</v>
      </c>
      <c r="N907" t="s">
        <v>926</v>
      </c>
      <c r="O907">
        <v>46.54</v>
      </c>
      <c r="S907">
        <v>20906</v>
      </c>
    </row>
    <row r="908" spans="1:19" x14ac:dyDescent="0.2">
      <c r="A908" t="s">
        <v>32</v>
      </c>
      <c r="B908" t="s">
        <v>13</v>
      </c>
      <c r="C908" t="s">
        <v>928</v>
      </c>
      <c r="D908">
        <v>2</v>
      </c>
      <c r="E908">
        <v>2</v>
      </c>
      <c r="F908">
        <v>1780365600000</v>
      </c>
      <c r="G908">
        <v>1780366565277</v>
      </c>
      <c r="H908">
        <v>965277</v>
      </c>
      <c r="I908">
        <v>965277</v>
      </c>
      <c r="J908">
        <v>7489</v>
      </c>
      <c r="K908">
        <v>37</v>
      </c>
      <c r="L908">
        <v>51.62</v>
      </c>
      <c r="M908" t="s">
        <v>925</v>
      </c>
      <c r="N908" t="s">
        <v>926</v>
      </c>
      <c r="O908">
        <v>36.17</v>
      </c>
      <c r="S908">
        <v>20907</v>
      </c>
    </row>
    <row r="909" spans="1:19" x14ac:dyDescent="0.2">
      <c r="A909" t="s">
        <v>32</v>
      </c>
      <c r="B909" t="s">
        <v>13</v>
      </c>
      <c r="C909" t="s">
        <v>927</v>
      </c>
      <c r="D909">
        <v>2</v>
      </c>
      <c r="E909">
        <v>2</v>
      </c>
      <c r="F909">
        <v>1780366500000</v>
      </c>
      <c r="G909">
        <v>1780367602814</v>
      </c>
      <c r="H909">
        <v>1102814</v>
      </c>
      <c r="I909">
        <v>1102814</v>
      </c>
      <c r="J909">
        <v>7861</v>
      </c>
      <c r="K909">
        <v>45</v>
      </c>
      <c r="L909">
        <v>41.49</v>
      </c>
      <c r="M909" t="s">
        <v>925</v>
      </c>
      <c r="N909" t="s">
        <v>929</v>
      </c>
      <c r="S909">
        <v>20908</v>
      </c>
    </row>
    <row r="910" spans="1:19" x14ac:dyDescent="0.2">
      <c r="A910" t="s">
        <v>32</v>
      </c>
      <c r="B910" t="s">
        <v>13</v>
      </c>
      <c r="C910" t="s">
        <v>927</v>
      </c>
      <c r="D910">
        <v>2</v>
      </c>
      <c r="E910">
        <v>2</v>
      </c>
      <c r="F910">
        <v>1780367400000</v>
      </c>
      <c r="G910">
        <v>1780368396245</v>
      </c>
      <c r="H910">
        <v>996245</v>
      </c>
      <c r="I910">
        <v>996245</v>
      </c>
      <c r="J910">
        <v>10331</v>
      </c>
      <c r="K910">
        <v>43</v>
      </c>
      <c r="L910">
        <v>58.06</v>
      </c>
      <c r="M910" t="s">
        <v>925</v>
      </c>
      <c r="N910" t="s">
        <v>926</v>
      </c>
      <c r="O910">
        <v>42.76</v>
      </c>
      <c r="S910">
        <v>20909</v>
      </c>
    </row>
    <row r="911" spans="1:19" x14ac:dyDescent="0.2">
      <c r="A911" t="s">
        <v>32</v>
      </c>
      <c r="B911" t="s">
        <v>13</v>
      </c>
      <c r="C911" t="s">
        <v>928</v>
      </c>
      <c r="D911">
        <v>2</v>
      </c>
      <c r="E911">
        <v>2</v>
      </c>
      <c r="F911">
        <v>1780368300000</v>
      </c>
      <c r="G911">
        <v>1780369737678</v>
      </c>
      <c r="H911">
        <v>1437678</v>
      </c>
      <c r="I911">
        <v>1437678</v>
      </c>
      <c r="J911">
        <v>10430</v>
      </c>
      <c r="K911">
        <v>53</v>
      </c>
      <c r="L911">
        <v>48.2</v>
      </c>
      <c r="M911" t="s">
        <v>925</v>
      </c>
      <c r="N911" t="s">
        <v>929</v>
      </c>
      <c r="S911">
        <v>20910</v>
      </c>
    </row>
    <row r="912" spans="1:19" x14ac:dyDescent="0.2">
      <c r="A912" t="s">
        <v>32</v>
      </c>
      <c r="B912" t="s">
        <v>13</v>
      </c>
      <c r="C912" t="s">
        <v>927</v>
      </c>
      <c r="D912">
        <v>2</v>
      </c>
      <c r="E912">
        <v>2</v>
      </c>
      <c r="F912">
        <v>1780369200000</v>
      </c>
      <c r="G912">
        <v>1780370182233</v>
      </c>
      <c r="H912">
        <v>982233</v>
      </c>
      <c r="I912">
        <v>982233</v>
      </c>
      <c r="J912">
        <v>10078</v>
      </c>
      <c r="K912">
        <v>43</v>
      </c>
      <c r="L912">
        <v>53.66</v>
      </c>
      <c r="M912" t="s">
        <v>925</v>
      </c>
      <c r="N912" t="s">
        <v>926</v>
      </c>
      <c r="O912">
        <v>33.549999999999997</v>
      </c>
      <c r="S912">
        <v>20911</v>
      </c>
    </row>
    <row r="913" spans="1:19" x14ac:dyDescent="0.2">
      <c r="A913" t="s">
        <v>32</v>
      </c>
      <c r="B913" t="s">
        <v>13</v>
      </c>
      <c r="C913" t="s">
        <v>927</v>
      </c>
      <c r="D913">
        <v>2</v>
      </c>
      <c r="E913">
        <v>2</v>
      </c>
      <c r="F913">
        <v>1780370100000</v>
      </c>
      <c r="G913">
        <v>1780371158558</v>
      </c>
      <c r="H913">
        <v>1058558</v>
      </c>
      <c r="I913">
        <v>1058558</v>
      </c>
      <c r="J913">
        <v>7890</v>
      </c>
      <c r="K913">
        <v>51</v>
      </c>
      <c r="L913">
        <v>54.07</v>
      </c>
      <c r="M913" t="s">
        <v>925</v>
      </c>
      <c r="N913" t="s">
        <v>926</v>
      </c>
      <c r="O913">
        <v>38.43</v>
      </c>
      <c r="S913">
        <v>20912</v>
      </c>
    </row>
    <row r="914" spans="1:19" x14ac:dyDescent="0.2">
      <c r="A914" t="s">
        <v>32</v>
      </c>
      <c r="B914" t="s">
        <v>13</v>
      </c>
      <c r="C914" t="s">
        <v>927</v>
      </c>
      <c r="D914">
        <v>2</v>
      </c>
      <c r="E914">
        <v>3</v>
      </c>
      <c r="F914">
        <v>1780444800000</v>
      </c>
      <c r="G914">
        <v>1780445783213</v>
      </c>
      <c r="H914">
        <v>983213</v>
      </c>
      <c r="I914">
        <v>983213</v>
      </c>
      <c r="J914">
        <v>10253</v>
      </c>
      <c r="K914">
        <v>47</v>
      </c>
      <c r="L914">
        <v>58.97</v>
      </c>
      <c r="M914" t="s">
        <v>925</v>
      </c>
      <c r="N914" t="s">
        <v>926</v>
      </c>
      <c r="O914">
        <v>45.4</v>
      </c>
      <c r="S914">
        <v>20913</v>
      </c>
    </row>
    <row r="915" spans="1:19" x14ac:dyDescent="0.2">
      <c r="A915" t="s">
        <v>32</v>
      </c>
      <c r="B915" t="s">
        <v>13</v>
      </c>
      <c r="C915" t="s">
        <v>927</v>
      </c>
      <c r="D915">
        <v>2</v>
      </c>
      <c r="E915">
        <v>3</v>
      </c>
      <c r="F915">
        <v>1780445700000</v>
      </c>
      <c r="G915">
        <v>1780447056796</v>
      </c>
      <c r="H915">
        <v>1356796</v>
      </c>
      <c r="I915">
        <v>1356796</v>
      </c>
      <c r="J915">
        <v>10157</v>
      </c>
      <c r="K915">
        <v>50</v>
      </c>
      <c r="L915">
        <v>60.69</v>
      </c>
      <c r="M915" t="s">
        <v>925</v>
      </c>
      <c r="N915" t="s">
        <v>926</v>
      </c>
      <c r="O915">
        <v>40.26</v>
      </c>
      <c r="S915">
        <v>20914</v>
      </c>
    </row>
    <row r="916" spans="1:19" x14ac:dyDescent="0.2">
      <c r="A916" t="s">
        <v>32</v>
      </c>
      <c r="B916" t="s">
        <v>13</v>
      </c>
      <c r="C916" t="s">
        <v>927</v>
      </c>
      <c r="D916">
        <v>2</v>
      </c>
      <c r="E916">
        <v>3</v>
      </c>
      <c r="F916">
        <v>1780446600000</v>
      </c>
      <c r="G916">
        <v>1780447914240</v>
      </c>
      <c r="H916">
        <v>1314240</v>
      </c>
      <c r="I916">
        <v>1314240</v>
      </c>
      <c r="J916">
        <v>9864</v>
      </c>
      <c r="K916">
        <v>60</v>
      </c>
      <c r="L916">
        <v>59.78</v>
      </c>
      <c r="M916" t="s">
        <v>925</v>
      </c>
      <c r="N916" t="s">
        <v>926</v>
      </c>
      <c r="O916">
        <v>40</v>
      </c>
      <c r="S916">
        <v>20915</v>
      </c>
    </row>
    <row r="917" spans="1:19" x14ac:dyDescent="0.2">
      <c r="A917" t="s">
        <v>32</v>
      </c>
      <c r="B917" t="s">
        <v>13</v>
      </c>
      <c r="C917" t="s">
        <v>927</v>
      </c>
      <c r="D917">
        <v>2</v>
      </c>
      <c r="E917">
        <v>3</v>
      </c>
      <c r="F917">
        <v>1780447500000</v>
      </c>
      <c r="G917">
        <v>1780448940623</v>
      </c>
      <c r="H917">
        <v>1440623</v>
      </c>
      <c r="I917">
        <v>1440623</v>
      </c>
      <c r="J917">
        <v>8382</v>
      </c>
      <c r="K917">
        <v>56</v>
      </c>
      <c r="L917">
        <v>56.78</v>
      </c>
      <c r="M917" t="s">
        <v>925</v>
      </c>
      <c r="N917" t="s">
        <v>926</v>
      </c>
      <c r="O917">
        <v>33.81</v>
      </c>
      <c r="S917">
        <v>20916</v>
      </c>
    </row>
    <row r="918" spans="1:19" x14ac:dyDescent="0.2">
      <c r="A918" t="s">
        <v>32</v>
      </c>
      <c r="B918" t="s">
        <v>13</v>
      </c>
      <c r="C918" t="s">
        <v>927</v>
      </c>
      <c r="D918">
        <v>2</v>
      </c>
      <c r="E918">
        <v>3</v>
      </c>
      <c r="F918">
        <v>1780448400000</v>
      </c>
      <c r="G918">
        <v>1780450081652</v>
      </c>
      <c r="H918">
        <v>1681652</v>
      </c>
      <c r="I918">
        <v>1681652</v>
      </c>
      <c r="J918">
        <v>8160</v>
      </c>
      <c r="K918">
        <v>73</v>
      </c>
      <c r="L918">
        <v>64.89</v>
      </c>
      <c r="M918" t="s">
        <v>925</v>
      </c>
      <c r="N918" t="s">
        <v>926</v>
      </c>
      <c r="O918">
        <v>47.17</v>
      </c>
      <c r="S918">
        <v>20917</v>
      </c>
    </row>
    <row r="919" spans="1:19" x14ac:dyDescent="0.2">
      <c r="A919" t="s">
        <v>32</v>
      </c>
      <c r="B919" t="s">
        <v>13</v>
      </c>
      <c r="C919" t="s">
        <v>927</v>
      </c>
      <c r="D919">
        <v>2</v>
      </c>
      <c r="E919">
        <v>3</v>
      </c>
      <c r="F919">
        <v>1780449300000</v>
      </c>
      <c r="G919">
        <v>1780450829869</v>
      </c>
      <c r="H919">
        <v>1529869</v>
      </c>
      <c r="I919">
        <v>1529869</v>
      </c>
      <c r="J919">
        <v>9839</v>
      </c>
      <c r="K919">
        <v>58</v>
      </c>
      <c r="L919">
        <v>58.54</v>
      </c>
      <c r="M919" t="s">
        <v>925</v>
      </c>
      <c r="N919" t="s">
        <v>926</v>
      </c>
      <c r="O919">
        <v>31.75</v>
      </c>
      <c r="S919">
        <v>20918</v>
      </c>
    </row>
    <row r="920" spans="1:19" x14ac:dyDescent="0.2">
      <c r="A920" t="s">
        <v>32</v>
      </c>
      <c r="B920" t="s">
        <v>13</v>
      </c>
      <c r="C920" t="s">
        <v>927</v>
      </c>
      <c r="D920">
        <v>2</v>
      </c>
      <c r="E920">
        <v>3</v>
      </c>
      <c r="F920">
        <v>1780450200000</v>
      </c>
      <c r="G920">
        <v>1780451669754</v>
      </c>
      <c r="H920">
        <v>1469754</v>
      </c>
      <c r="I920">
        <v>1469754</v>
      </c>
      <c r="J920">
        <v>8752</v>
      </c>
      <c r="K920">
        <v>60</v>
      </c>
      <c r="L920">
        <v>64.12</v>
      </c>
      <c r="M920" t="s">
        <v>925</v>
      </c>
      <c r="N920" t="s">
        <v>926</v>
      </c>
      <c r="O920">
        <v>49.15</v>
      </c>
      <c r="S920">
        <v>20919</v>
      </c>
    </row>
    <row r="921" spans="1:19" x14ac:dyDescent="0.2">
      <c r="A921" t="s">
        <v>32</v>
      </c>
      <c r="B921" t="s">
        <v>13</v>
      </c>
      <c r="C921" t="s">
        <v>927</v>
      </c>
      <c r="D921">
        <v>2</v>
      </c>
      <c r="E921">
        <v>3</v>
      </c>
      <c r="F921">
        <v>1780451100000</v>
      </c>
      <c r="G921">
        <v>1780452265525</v>
      </c>
      <c r="H921">
        <v>1165525</v>
      </c>
      <c r="I921">
        <v>1165525</v>
      </c>
      <c r="J921">
        <v>8698</v>
      </c>
      <c r="K921">
        <v>51</v>
      </c>
      <c r="L921">
        <v>55.02</v>
      </c>
      <c r="M921" t="s">
        <v>925</v>
      </c>
      <c r="N921" t="s">
        <v>926</v>
      </c>
      <c r="O921">
        <v>35.79</v>
      </c>
      <c r="S921">
        <v>20920</v>
      </c>
    </row>
    <row r="922" spans="1:19" x14ac:dyDescent="0.2">
      <c r="A922" t="s">
        <v>32</v>
      </c>
      <c r="B922" t="s">
        <v>13</v>
      </c>
      <c r="C922" t="s">
        <v>927</v>
      </c>
      <c r="D922">
        <v>2</v>
      </c>
      <c r="E922">
        <v>3</v>
      </c>
      <c r="F922">
        <v>1780452000000</v>
      </c>
      <c r="G922">
        <v>1780453119990</v>
      </c>
      <c r="H922">
        <v>1119990</v>
      </c>
      <c r="I922">
        <v>1119990</v>
      </c>
      <c r="J922">
        <v>7390</v>
      </c>
      <c r="K922">
        <v>46</v>
      </c>
      <c r="L922">
        <v>58.39</v>
      </c>
      <c r="M922" t="s">
        <v>925</v>
      </c>
      <c r="N922" t="s">
        <v>926</v>
      </c>
      <c r="O922">
        <v>48.28</v>
      </c>
      <c r="S922">
        <v>20921</v>
      </c>
    </row>
    <row r="923" spans="1:19" x14ac:dyDescent="0.2">
      <c r="A923" t="s">
        <v>32</v>
      </c>
      <c r="B923" t="s">
        <v>13</v>
      </c>
      <c r="C923" t="s">
        <v>927</v>
      </c>
      <c r="D923">
        <v>2</v>
      </c>
      <c r="E923">
        <v>3</v>
      </c>
      <c r="F923">
        <v>1780452900000</v>
      </c>
      <c r="G923">
        <v>1780454496543</v>
      </c>
      <c r="H923">
        <v>1596543</v>
      </c>
      <c r="I923">
        <v>1596543</v>
      </c>
      <c r="J923">
        <v>10212</v>
      </c>
      <c r="K923">
        <v>62</v>
      </c>
      <c r="L923">
        <v>60.55</v>
      </c>
      <c r="M923" t="s">
        <v>925</v>
      </c>
      <c r="N923" t="s">
        <v>926</v>
      </c>
      <c r="O923">
        <v>33.74</v>
      </c>
      <c r="S923">
        <v>20922</v>
      </c>
    </row>
    <row r="924" spans="1:19" x14ac:dyDescent="0.2">
      <c r="A924" t="s">
        <v>32</v>
      </c>
      <c r="B924" t="s">
        <v>13</v>
      </c>
      <c r="C924" t="s">
        <v>927</v>
      </c>
      <c r="D924">
        <v>2</v>
      </c>
      <c r="E924">
        <v>3</v>
      </c>
      <c r="F924">
        <v>1780453800000</v>
      </c>
      <c r="G924">
        <v>1780455041393</v>
      </c>
      <c r="H924">
        <v>1241393</v>
      </c>
      <c r="I924">
        <v>1241393</v>
      </c>
      <c r="J924">
        <v>6957</v>
      </c>
      <c r="K924">
        <v>50</v>
      </c>
      <c r="L924">
        <v>55.82</v>
      </c>
      <c r="M924" t="s">
        <v>925</v>
      </c>
      <c r="N924" t="s">
        <v>926</v>
      </c>
      <c r="O924">
        <v>40.409999999999997</v>
      </c>
      <c r="S924">
        <v>20923</v>
      </c>
    </row>
    <row r="925" spans="1:19" x14ac:dyDescent="0.2">
      <c r="A925" t="s">
        <v>32</v>
      </c>
      <c r="B925" t="s">
        <v>13</v>
      </c>
      <c r="C925" t="s">
        <v>927</v>
      </c>
      <c r="D925">
        <v>2</v>
      </c>
      <c r="E925">
        <v>3</v>
      </c>
      <c r="F925">
        <v>1780454700000</v>
      </c>
      <c r="G925">
        <v>1780455930450</v>
      </c>
      <c r="H925">
        <v>1230450</v>
      </c>
      <c r="I925">
        <v>1230450</v>
      </c>
      <c r="J925">
        <v>10629</v>
      </c>
      <c r="K925">
        <v>48</v>
      </c>
      <c r="L925">
        <v>45.93</v>
      </c>
      <c r="M925" t="s">
        <v>925</v>
      </c>
      <c r="N925" t="s">
        <v>929</v>
      </c>
      <c r="S925">
        <v>20924</v>
      </c>
    </row>
    <row r="926" spans="1:19" x14ac:dyDescent="0.2">
      <c r="A926" t="s">
        <v>32</v>
      </c>
      <c r="B926" t="s">
        <v>13</v>
      </c>
      <c r="C926" t="s">
        <v>927</v>
      </c>
      <c r="D926">
        <v>2</v>
      </c>
      <c r="E926">
        <v>4</v>
      </c>
      <c r="F926">
        <v>1780531200000</v>
      </c>
      <c r="G926">
        <v>1780532321947</v>
      </c>
      <c r="H926">
        <v>1121947</v>
      </c>
      <c r="I926">
        <v>1121947</v>
      </c>
      <c r="J926">
        <v>7175</v>
      </c>
      <c r="K926">
        <v>44</v>
      </c>
      <c r="L926">
        <v>51.76</v>
      </c>
      <c r="M926" t="s">
        <v>925</v>
      </c>
      <c r="N926" t="s">
        <v>926</v>
      </c>
      <c r="O926">
        <v>33.39</v>
      </c>
      <c r="S926">
        <v>20925</v>
      </c>
    </row>
    <row r="927" spans="1:19" x14ac:dyDescent="0.2">
      <c r="A927" t="s">
        <v>32</v>
      </c>
      <c r="B927" t="s">
        <v>13</v>
      </c>
      <c r="C927" t="s">
        <v>927</v>
      </c>
      <c r="D927">
        <v>2</v>
      </c>
      <c r="E927">
        <v>4</v>
      </c>
      <c r="F927">
        <v>1780532100000</v>
      </c>
      <c r="G927">
        <v>1780533325335</v>
      </c>
      <c r="H927">
        <v>1225335</v>
      </c>
      <c r="I927">
        <v>1225335</v>
      </c>
      <c r="J927">
        <v>10328</v>
      </c>
      <c r="K927">
        <v>54</v>
      </c>
      <c r="L927">
        <v>58</v>
      </c>
      <c r="M927" t="s">
        <v>925</v>
      </c>
      <c r="N927" t="s">
        <v>926</v>
      </c>
      <c r="O927">
        <v>36.85</v>
      </c>
      <c r="S927">
        <v>20926</v>
      </c>
    </row>
    <row r="928" spans="1:19" x14ac:dyDescent="0.2">
      <c r="A928" t="s">
        <v>32</v>
      </c>
      <c r="B928" t="s">
        <v>13</v>
      </c>
      <c r="C928" t="s">
        <v>924</v>
      </c>
      <c r="D928">
        <v>2</v>
      </c>
      <c r="E928">
        <v>4</v>
      </c>
      <c r="F928">
        <v>1780533000000</v>
      </c>
      <c r="G928">
        <v>1780534519600</v>
      </c>
      <c r="H928">
        <v>1519600</v>
      </c>
      <c r="I928">
        <v>1519600</v>
      </c>
      <c r="J928">
        <v>9477</v>
      </c>
      <c r="K928">
        <v>57</v>
      </c>
      <c r="L928">
        <v>62.53</v>
      </c>
      <c r="M928" t="s">
        <v>925</v>
      </c>
      <c r="N928" t="s">
        <v>926</v>
      </c>
      <c r="O928">
        <v>42.25</v>
      </c>
      <c r="S928">
        <v>20927</v>
      </c>
    </row>
    <row r="929" spans="1:19" x14ac:dyDescent="0.2">
      <c r="A929" t="s">
        <v>32</v>
      </c>
      <c r="B929" t="s">
        <v>13</v>
      </c>
      <c r="C929" t="s">
        <v>927</v>
      </c>
      <c r="D929">
        <v>2</v>
      </c>
      <c r="E929">
        <v>4</v>
      </c>
      <c r="F929">
        <v>1780533900000</v>
      </c>
      <c r="G929">
        <v>1780534885858</v>
      </c>
      <c r="H929">
        <v>985858</v>
      </c>
      <c r="I929">
        <v>985858</v>
      </c>
      <c r="J929">
        <v>10072</v>
      </c>
      <c r="K929">
        <v>39</v>
      </c>
      <c r="L929">
        <v>56.86</v>
      </c>
      <c r="M929" t="s">
        <v>925</v>
      </c>
      <c r="N929" t="s">
        <v>926</v>
      </c>
      <c r="O929">
        <v>40.92</v>
      </c>
      <c r="S929">
        <v>20928</v>
      </c>
    </row>
    <row r="930" spans="1:19" x14ac:dyDescent="0.2">
      <c r="A930" t="s">
        <v>32</v>
      </c>
      <c r="B930" t="s">
        <v>13</v>
      </c>
      <c r="C930" t="s">
        <v>927</v>
      </c>
      <c r="D930">
        <v>2</v>
      </c>
      <c r="E930">
        <v>4</v>
      </c>
      <c r="F930">
        <v>1780534800000</v>
      </c>
      <c r="G930">
        <v>1780535849715</v>
      </c>
      <c r="H930">
        <v>1049715</v>
      </c>
      <c r="I930">
        <v>1049715</v>
      </c>
      <c r="J930">
        <v>8778</v>
      </c>
      <c r="K930">
        <v>40</v>
      </c>
      <c r="L930">
        <v>53.94</v>
      </c>
      <c r="M930" t="s">
        <v>925</v>
      </c>
      <c r="N930" t="s">
        <v>926</v>
      </c>
      <c r="O930">
        <v>35.99</v>
      </c>
      <c r="S930">
        <v>20929</v>
      </c>
    </row>
    <row r="931" spans="1:19" x14ac:dyDescent="0.2">
      <c r="A931" t="s">
        <v>32</v>
      </c>
      <c r="B931" t="s">
        <v>13</v>
      </c>
      <c r="C931" t="s">
        <v>924</v>
      </c>
      <c r="D931">
        <v>2</v>
      </c>
      <c r="E931">
        <v>4</v>
      </c>
      <c r="F931">
        <v>1780535700000</v>
      </c>
      <c r="G931">
        <v>1780537265000</v>
      </c>
      <c r="H931">
        <v>1565000</v>
      </c>
      <c r="I931">
        <v>1565000</v>
      </c>
      <c r="J931">
        <v>7303</v>
      </c>
      <c r="K931">
        <v>62</v>
      </c>
      <c r="L931">
        <v>61.91</v>
      </c>
      <c r="M931" t="s">
        <v>925</v>
      </c>
      <c r="N931" t="s">
        <v>926</v>
      </c>
      <c r="O931">
        <v>45.48</v>
      </c>
      <c r="S931">
        <v>20930</v>
      </c>
    </row>
    <row r="932" spans="1:19" x14ac:dyDescent="0.2">
      <c r="A932" t="s">
        <v>32</v>
      </c>
      <c r="B932" t="s">
        <v>13</v>
      </c>
      <c r="C932" t="s">
        <v>927</v>
      </c>
      <c r="D932">
        <v>2</v>
      </c>
      <c r="E932">
        <v>4</v>
      </c>
      <c r="F932">
        <v>1780536600000</v>
      </c>
      <c r="G932">
        <v>1780537990363</v>
      </c>
      <c r="H932">
        <v>1390363</v>
      </c>
      <c r="I932">
        <v>1390363</v>
      </c>
      <c r="J932">
        <v>8033</v>
      </c>
      <c r="K932">
        <v>55</v>
      </c>
      <c r="L932">
        <v>55.82</v>
      </c>
      <c r="M932" t="s">
        <v>925</v>
      </c>
      <c r="N932" t="s">
        <v>926</v>
      </c>
      <c r="O932">
        <v>33.770000000000003</v>
      </c>
      <c r="S932">
        <v>20931</v>
      </c>
    </row>
    <row r="933" spans="1:19" x14ac:dyDescent="0.2">
      <c r="A933" t="s">
        <v>32</v>
      </c>
      <c r="B933" t="s">
        <v>13</v>
      </c>
      <c r="C933" t="s">
        <v>927</v>
      </c>
      <c r="D933">
        <v>2</v>
      </c>
      <c r="E933">
        <v>4</v>
      </c>
      <c r="F933">
        <v>1780537500000</v>
      </c>
      <c r="G933">
        <v>1780539012321</v>
      </c>
      <c r="H933">
        <v>1512321</v>
      </c>
      <c r="I933">
        <v>1512321</v>
      </c>
      <c r="J933">
        <v>9172</v>
      </c>
      <c r="K933">
        <v>58</v>
      </c>
      <c r="L933">
        <v>59.39</v>
      </c>
      <c r="M933" t="s">
        <v>925</v>
      </c>
      <c r="N933" t="s">
        <v>926</v>
      </c>
      <c r="O933">
        <v>35.96</v>
      </c>
      <c r="S933">
        <v>20932</v>
      </c>
    </row>
    <row r="934" spans="1:19" x14ac:dyDescent="0.2">
      <c r="A934" t="s">
        <v>32</v>
      </c>
      <c r="B934" t="s">
        <v>13</v>
      </c>
      <c r="C934" t="s">
        <v>924</v>
      </c>
      <c r="D934">
        <v>2</v>
      </c>
      <c r="E934">
        <v>4</v>
      </c>
      <c r="F934">
        <v>1780538400000</v>
      </c>
      <c r="G934">
        <v>1780539646737</v>
      </c>
      <c r="H934">
        <v>1246737</v>
      </c>
      <c r="I934">
        <v>1246737</v>
      </c>
      <c r="J934">
        <v>8892</v>
      </c>
      <c r="K934">
        <v>52</v>
      </c>
      <c r="L934">
        <v>55.1</v>
      </c>
      <c r="M934" t="s">
        <v>925</v>
      </c>
      <c r="N934" t="s">
        <v>926</v>
      </c>
      <c r="O934">
        <v>33.409999999999997</v>
      </c>
      <c r="S934">
        <v>20933</v>
      </c>
    </row>
    <row r="935" spans="1:19" x14ac:dyDescent="0.2">
      <c r="A935" t="s">
        <v>32</v>
      </c>
      <c r="B935" t="s">
        <v>13</v>
      </c>
      <c r="C935" t="s">
        <v>927</v>
      </c>
      <c r="D935">
        <v>2</v>
      </c>
      <c r="E935">
        <v>4</v>
      </c>
      <c r="F935">
        <v>1780539300000</v>
      </c>
      <c r="G935">
        <v>1780540376037</v>
      </c>
      <c r="H935">
        <v>1076037</v>
      </c>
      <c r="I935">
        <v>1076037</v>
      </c>
      <c r="J935">
        <v>7851</v>
      </c>
      <c r="K935">
        <v>48</v>
      </c>
      <c r="L935">
        <v>54.12</v>
      </c>
      <c r="M935" t="s">
        <v>925</v>
      </c>
      <c r="N935" t="s">
        <v>926</v>
      </c>
      <c r="O935">
        <v>38.229999999999997</v>
      </c>
      <c r="S935">
        <v>20934</v>
      </c>
    </row>
    <row r="936" spans="1:19" x14ac:dyDescent="0.2">
      <c r="A936" t="s">
        <v>32</v>
      </c>
      <c r="B936" t="s">
        <v>13</v>
      </c>
      <c r="C936" t="s">
        <v>927</v>
      </c>
      <c r="D936">
        <v>2</v>
      </c>
      <c r="E936">
        <v>4</v>
      </c>
      <c r="F936">
        <v>1780540200000</v>
      </c>
      <c r="G936">
        <v>1780541293868</v>
      </c>
      <c r="H936">
        <v>1093868</v>
      </c>
      <c r="I936">
        <v>1093868</v>
      </c>
      <c r="J936">
        <v>9854</v>
      </c>
      <c r="K936">
        <v>50</v>
      </c>
      <c r="L936">
        <v>56.21</v>
      </c>
      <c r="M936" t="s">
        <v>925</v>
      </c>
      <c r="N936" t="s">
        <v>926</v>
      </c>
      <c r="O936">
        <v>37.270000000000003</v>
      </c>
      <c r="S936">
        <v>20935</v>
      </c>
    </row>
    <row r="937" spans="1:19" x14ac:dyDescent="0.2">
      <c r="A937" t="s">
        <v>32</v>
      </c>
      <c r="B937" t="s">
        <v>13</v>
      </c>
      <c r="C937" t="s">
        <v>924</v>
      </c>
      <c r="D937">
        <v>2</v>
      </c>
      <c r="E937">
        <v>4</v>
      </c>
      <c r="F937">
        <v>1780541100000</v>
      </c>
      <c r="G937">
        <v>1780542427665</v>
      </c>
      <c r="H937">
        <v>1327665</v>
      </c>
      <c r="I937">
        <v>1327665</v>
      </c>
      <c r="J937">
        <v>7382</v>
      </c>
      <c r="K937">
        <v>55</v>
      </c>
      <c r="L937">
        <v>54.88</v>
      </c>
      <c r="M937" t="s">
        <v>925</v>
      </c>
      <c r="N937" t="s">
        <v>926</v>
      </c>
      <c r="O937">
        <v>34.9</v>
      </c>
      <c r="S937">
        <v>20936</v>
      </c>
    </row>
    <row r="938" spans="1:19" x14ac:dyDescent="0.2">
      <c r="A938" t="s">
        <v>32</v>
      </c>
      <c r="B938" t="s">
        <v>13</v>
      </c>
      <c r="C938" t="s">
        <v>927</v>
      </c>
      <c r="D938">
        <v>2</v>
      </c>
      <c r="E938">
        <v>4</v>
      </c>
      <c r="F938">
        <v>1780542000000</v>
      </c>
      <c r="G938">
        <v>1780543270236</v>
      </c>
      <c r="H938">
        <v>1270236</v>
      </c>
      <c r="I938">
        <v>1270236</v>
      </c>
      <c r="J938">
        <v>7845</v>
      </c>
      <c r="K938">
        <v>52</v>
      </c>
      <c r="L938">
        <v>43.48</v>
      </c>
      <c r="M938" t="s">
        <v>925</v>
      </c>
      <c r="N938" t="s">
        <v>929</v>
      </c>
      <c r="S938">
        <v>20937</v>
      </c>
    </row>
    <row r="939" spans="1:19" x14ac:dyDescent="0.2">
      <c r="A939" t="s">
        <v>32</v>
      </c>
      <c r="B939" t="s">
        <v>13</v>
      </c>
      <c r="C939" t="s">
        <v>927</v>
      </c>
      <c r="D939">
        <v>2</v>
      </c>
      <c r="E939">
        <v>5</v>
      </c>
      <c r="F939">
        <v>1780617600000</v>
      </c>
      <c r="G939">
        <v>1780618775445</v>
      </c>
      <c r="H939">
        <v>1175445</v>
      </c>
      <c r="I939">
        <v>1175445</v>
      </c>
      <c r="J939">
        <v>8076</v>
      </c>
      <c r="K939">
        <v>50</v>
      </c>
      <c r="L939">
        <v>42.59</v>
      </c>
      <c r="M939" t="s">
        <v>925</v>
      </c>
      <c r="N939" t="s">
        <v>929</v>
      </c>
      <c r="S939">
        <v>20938</v>
      </c>
    </row>
    <row r="940" spans="1:19" x14ac:dyDescent="0.2">
      <c r="A940" t="s">
        <v>32</v>
      </c>
      <c r="B940" t="s">
        <v>13</v>
      </c>
      <c r="C940" t="s">
        <v>927</v>
      </c>
      <c r="D940">
        <v>2</v>
      </c>
      <c r="E940">
        <v>5</v>
      </c>
      <c r="F940">
        <v>1780618500000</v>
      </c>
      <c r="G940">
        <v>1780619838904</v>
      </c>
      <c r="H940">
        <v>1338904</v>
      </c>
      <c r="I940">
        <v>1338904</v>
      </c>
      <c r="J940">
        <v>10284</v>
      </c>
      <c r="K940">
        <v>53</v>
      </c>
      <c r="L940">
        <v>57.12</v>
      </c>
      <c r="M940" t="s">
        <v>925</v>
      </c>
      <c r="N940" t="s">
        <v>926</v>
      </c>
      <c r="O940">
        <v>32.06</v>
      </c>
      <c r="S940">
        <v>20939</v>
      </c>
    </row>
    <row r="941" spans="1:19" x14ac:dyDescent="0.2">
      <c r="A941" t="s">
        <v>32</v>
      </c>
      <c r="B941" t="s">
        <v>13</v>
      </c>
      <c r="C941" t="s">
        <v>928</v>
      </c>
      <c r="D941">
        <v>2</v>
      </c>
      <c r="E941">
        <v>5</v>
      </c>
      <c r="F941">
        <v>1780619400000</v>
      </c>
      <c r="G941">
        <v>1780620963199</v>
      </c>
      <c r="H941">
        <v>1563199</v>
      </c>
      <c r="I941">
        <v>1563199</v>
      </c>
      <c r="J941">
        <v>9407</v>
      </c>
      <c r="K941">
        <v>66</v>
      </c>
      <c r="L941">
        <v>58.33</v>
      </c>
      <c r="M941" t="s">
        <v>925</v>
      </c>
      <c r="N941" t="s">
        <v>926</v>
      </c>
      <c r="O941">
        <v>31.58</v>
      </c>
      <c r="S941">
        <v>20940</v>
      </c>
    </row>
    <row r="942" spans="1:19" x14ac:dyDescent="0.2">
      <c r="A942" t="s">
        <v>32</v>
      </c>
      <c r="B942" t="s">
        <v>13</v>
      </c>
      <c r="C942" t="s">
        <v>927</v>
      </c>
      <c r="D942">
        <v>2</v>
      </c>
      <c r="E942">
        <v>5</v>
      </c>
      <c r="F942">
        <v>1780620300000</v>
      </c>
      <c r="G942">
        <v>1780621219368</v>
      </c>
      <c r="H942">
        <v>919368</v>
      </c>
      <c r="I942">
        <v>919368</v>
      </c>
      <c r="J942">
        <v>9490</v>
      </c>
      <c r="K942">
        <v>42</v>
      </c>
      <c r="L942">
        <v>57.88</v>
      </c>
      <c r="M942" t="s">
        <v>925</v>
      </c>
      <c r="N942" t="s">
        <v>926</v>
      </c>
      <c r="O942">
        <v>46.53</v>
      </c>
      <c r="S942">
        <v>20941</v>
      </c>
    </row>
    <row r="943" spans="1:19" x14ac:dyDescent="0.2">
      <c r="A943" t="s">
        <v>32</v>
      </c>
      <c r="B943" t="s">
        <v>13</v>
      </c>
      <c r="C943" t="s">
        <v>927</v>
      </c>
      <c r="D943">
        <v>2</v>
      </c>
      <c r="E943">
        <v>5</v>
      </c>
      <c r="F943">
        <v>1780621200000</v>
      </c>
      <c r="G943">
        <v>1780622434762</v>
      </c>
      <c r="H943">
        <v>1234762</v>
      </c>
      <c r="I943">
        <v>1234762</v>
      </c>
      <c r="J943">
        <v>8045</v>
      </c>
      <c r="K943">
        <v>51</v>
      </c>
      <c r="L943">
        <v>43.26</v>
      </c>
      <c r="M943" t="s">
        <v>925</v>
      </c>
      <c r="N943" t="s">
        <v>929</v>
      </c>
      <c r="S943">
        <v>20942</v>
      </c>
    </row>
    <row r="944" spans="1:19" x14ac:dyDescent="0.2">
      <c r="A944" t="s">
        <v>32</v>
      </c>
      <c r="B944" t="s">
        <v>13</v>
      </c>
      <c r="C944" t="s">
        <v>928</v>
      </c>
      <c r="D944">
        <v>2</v>
      </c>
      <c r="E944">
        <v>5</v>
      </c>
      <c r="F944">
        <v>1780622100000</v>
      </c>
      <c r="G944">
        <v>1780623655855</v>
      </c>
      <c r="H944">
        <v>1555855</v>
      </c>
      <c r="I944">
        <v>1555855</v>
      </c>
      <c r="J944">
        <v>9740</v>
      </c>
      <c r="K944">
        <v>62</v>
      </c>
      <c r="L944">
        <v>48.9</v>
      </c>
      <c r="M944" t="s">
        <v>925</v>
      </c>
      <c r="N944" t="s">
        <v>929</v>
      </c>
      <c r="S944">
        <v>20943</v>
      </c>
    </row>
    <row r="945" spans="1:19" x14ac:dyDescent="0.2">
      <c r="A945" t="s">
        <v>32</v>
      </c>
      <c r="B945" t="s">
        <v>13</v>
      </c>
      <c r="C945" t="s">
        <v>927</v>
      </c>
      <c r="D945">
        <v>2</v>
      </c>
      <c r="E945">
        <v>5</v>
      </c>
      <c r="F945">
        <v>1780623000000</v>
      </c>
      <c r="G945">
        <v>1780624375963</v>
      </c>
      <c r="H945">
        <v>1375963</v>
      </c>
      <c r="I945">
        <v>1375963</v>
      </c>
      <c r="J945">
        <v>7022</v>
      </c>
      <c r="K945">
        <v>57</v>
      </c>
      <c r="L945">
        <v>58.92</v>
      </c>
      <c r="M945" t="s">
        <v>925</v>
      </c>
      <c r="N945" t="s">
        <v>926</v>
      </c>
      <c r="O945">
        <v>44.05</v>
      </c>
      <c r="S945">
        <v>20944</v>
      </c>
    </row>
    <row r="946" spans="1:19" x14ac:dyDescent="0.2">
      <c r="A946" t="s">
        <v>32</v>
      </c>
      <c r="B946" t="s">
        <v>13</v>
      </c>
      <c r="C946" t="s">
        <v>927</v>
      </c>
      <c r="D946">
        <v>2</v>
      </c>
      <c r="E946">
        <v>5</v>
      </c>
      <c r="F946">
        <v>1780623900000</v>
      </c>
      <c r="G946">
        <v>1780625292943</v>
      </c>
      <c r="H946">
        <v>1392943</v>
      </c>
      <c r="I946">
        <v>1392943</v>
      </c>
      <c r="J946">
        <v>6921</v>
      </c>
      <c r="K946">
        <v>52</v>
      </c>
      <c r="L946">
        <v>59.03</v>
      </c>
      <c r="M946" t="s">
        <v>925</v>
      </c>
      <c r="N946" t="s">
        <v>926</v>
      </c>
      <c r="O946">
        <v>44.15</v>
      </c>
      <c r="S946">
        <v>20945</v>
      </c>
    </row>
    <row r="947" spans="1:19" x14ac:dyDescent="0.2">
      <c r="A947" t="s">
        <v>32</v>
      </c>
      <c r="B947" t="s">
        <v>13</v>
      </c>
      <c r="C947" t="s">
        <v>928</v>
      </c>
      <c r="D947">
        <v>2</v>
      </c>
      <c r="E947">
        <v>5</v>
      </c>
      <c r="F947">
        <v>1780624800000</v>
      </c>
      <c r="G947">
        <v>1780625896431</v>
      </c>
      <c r="H947">
        <v>1096431</v>
      </c>
      <c r="I947">
        <v>1096431</v>
      </c>
      <c r="J947">
        <v>10076</v>
      </c>
      <c r="K947">
        <v>41</v>
      </c>
      <c r="L947">
        <v>57.27</v>
      </c>
      <c r="M947" t="s">
        <v>925</v>
      </c>
      <c r="N947" t="s">
        <v>926</v>
      </c>
      <c r="O947">
        <v>39.07</v>
      </c>
      <c r="S947">
        <v>20946</v>
      </c>
    </row>
    <row r="948" spans="1:19" x14ac:dyDescent="0.2">
      <c r="A948" t="s">
        <v>32</v>
      </c>
      <c r="B948" t="s">
        <v>13</v>
      </c>
      <c r="C948" t="s">
        <v>927</v>
      </c>
      <c r="D948">
        <v>2</v>
      </c>
      <c r="E948">
        <v>5</v>
      </c>
      <c r="F948">
        <v>1780625700000</v>
      </c>
      <c r="G948">
        <v>1780627276291</v>
      </c>
      <c r="H948">
        <v>1576291</v>
      </c>
      <c r="I948">
        <v>1576291</v>
      </c>
      <c r="J948">
        <v>9062</v>
      </c>
      <c r="K948">
        <v>63</v>
      </c>
      <c r="L948">
        <v>60.8</v>
      </c>
      <c r="M948" t="s">
        <v>925</v>
      </c>
      <c r="N948" t="s">
        <v>926</v>
      </c>
      <c r="O948">
        <v>37.92</v>
      </c>
      <c r="S948">
        <v>20947</v>
      </c>
    </row>
    <row r="949" spans="1:19" x14ac:dyDescent="0.2">
      <c r="A949" t="s">
        <v>32</v>
      </c>
      <c r="B949" t="s">
        <v>13</v>
      </c>
      <c r="C949" t="s">
        <v>927</v>
      </c>
      <c r="D949">
        <v>2</v>
      </c>
      <c r="E949">
        <v>5</v>
      </c>
      <c r="F949">
        <v>1780626600000</v>
      </c>
      <c r="G949">
        <v>1780627486297</v>
      </c>
      <c r="H949">
        <v>886297</v>
      </c>
      <c r="I949">
        <v>886297</v>
      </c>
      <c r="J949">
        <v>8111</v>
      </c>
      <c r="K949">
        <v>35</v>
      </c>
      <c r="L949">
        <v>53.45</v>
      </c>
      <c r="M949" t="s">
        <v>925</v>
      </c>
      <c r="N949" t="s">
        <v>926</v>
      </c>
      <c r="O949">
        <v>40.75</v>
      </c>
      <c r="S949">
        <v>20948</v>
      </c>
    </row>
    <row r="950" spans="1:19" x14ac:dyDescent="0.2">
      <c r="A950" t="s">
        <v>32</v>
      </c>
      <c r="B950" t="s">
        <v>13</v>
      </c>
      <c r="C950" t="s">
        <v>928</v>
      </c>
      <c r="D950">
        <v>2</v>
      </c>
      <c r="E950">
        <v>5</v>
      </c>
      <c r="F950">
        <v>1780627500000</v>
      </c>
      <c r="G950">
        <v>1780628365557</v>
      </c>
      <c r="H950">
        <v>865557</v>
      </c>
      <c r="I950">
        <v>865557</v>
      </c>
      <c r="J950">
        <v>9553</v>
      </c>
      <c r="K950">
        <v>37</v>
      </c>
      <c r="L950">
        <v>51.1</v>
      </c>
      <c r="M950" t="s">
        <v>925</v>
      </c>
      <c r="N950" t="s">
        <v>926</v>
      </c>
      <c r="O950">
        <v>31.94</v>
      </c>
      <c r="S950">
        <v>20949</v>
      </c>
    </row>
    <row r="951" spans="1:19" x14ac:dyDescent="0.2">
      <c r="A951" t="s">
        <v>32</v>
      </c>
      <c r="B951" t="s">
        <v>13</v>
      </c>
      <c r="C951" t="s">
        <v>927</v>
      </c>
      <c r="D951">
        <v>2</v>
      </c>
      <c r="E951">
        <v>5</v>
      </c>
      <c r="F951">
        <v>1780628400000</v>
      </c>
      <c r="G951">
        <v>1780629913209</v>
      </c>
      <c r="H951">
        <v>1513209</v>
      </c>
      <c r="I951">
        <v>1513209</v>
      </c>
      <c r="J951">
        <v>9574</v>
      </c>
      <c r="K951">
        <v>56</v>
      </c>
      <c r="L951">
        <v>58.41</v>
      </c>
      <c r="M951" t="s">
        <v>925</v>
      </c>
      <c r="N951" t="s">
        <v>926</v>
      </c>
      <c r="O951">
        <v>32.590000000000003</v>
      </c>
      <c r="S951">
        <v>20950</v>
      </c>
    </row>
    <row r="952" spans="1:19" x14ac:dyDescent="0.2">
      <c r="A952" t="s">
        <v>32</v>
      </c>
      <c r="B952" t="s">
        <v>13</v>
      </c>
      <c r="C952" t="s">
        <v>927</v>
      </c>
      <c r="D952">
        <v>2</v>
      </c>
      <c r="E952">
        <v>5</v>
      </c>
      <c r="F952">
        <v>1780629300000</v>
      </c>
      <c r="G952">
        <v>1780630605113</v>
      </c>
      <c r="H952">
        <v>1305113</v>
      </c>
      <c r="I952">
        <v>1305113</v>
      </c>
      <c r="J952">
        <v>8502</v>
      </c>
      <c r="K952">
        <v>48</v>
      </c>
      <c r="L952">
        <v>57.59</v>
      </c>
      <c r="M952" t="s">
        <v>925</v>
      </c>
      <c r="N952" t="s">
        <v>926</v>
      </c>
      <c r="O952">
        <v>38.770000000000003</v>
      </c>
      <c r="S952">
        <v>20951</v>
      </c>
    </row>
    <row r="953" spans="1:19" x14ac:dyDescent="0.2">
      <c r="A953" t="s">
        <v>32</v>
      </c>
      <c r="B953" t="s">
        <v>13</v>
      </c>
      <c r="C953" t="s">
        <v>927</v>
      </c>
      <c r="D953">
        <v>2</v>
      </c>
      <c r="E953">
        <v>6</v>
      </c>
      <c r="F953">
        <v>1780704000000</v>
      </c>
      <c r="G953">
        <v>1780705311370</v>
      </c>
      <c r="H953">
        <v>1311370</v>
      </c>
      <c r="I953">
        <v>1311370</v>
      </c>
      <c r="J953">
        <v>9200</v>
      </c>
      <c r="K953">
        <v>55</v>
      </c>
      <c r="L953">
        <v>59.53</v>
      </c>
      <c r="M953" t="s">
        <v>925</v>
      </c>
      <c r="N953" t="s">
        <v>926</v>
      </c>
      <c r="O953">
        <v>41.27</v>
      </c>
      <c r="S953">
        <v>20952</v>
      </c>
    </row>
    <row r="954" spans="1:19" x14ac:dyDescent="0.2">
      <c r="A954" t="s">
        <v>32</v>
      </c>
      <c r="B954" t="s">
        <v>13</v>
      </c>
      <c r="C954" t="s">
        <v>927</v>
      </c>
      <c r="D954">
        <v>2</v>
      </c>
      <c r="E954">
        <v>6</v>
      </c>
      <c r="F954">
        <v>1780704900000</v>
      </c>
      <c r="G954">
        <v>1780706214499</v>
      </c>
      <c r="H954">
        <v>1314499</v>
      </c>
      <c r="I954">
        <v>1314499</v>
      </c>
      <c r="J954">
        <v>8984</v>
      </c>
      <c r="K954">
        <v>55</v>
      </c>
      <c r="L954">
        <v>55.79</v>
      </c>
      <c r="M954" t="s">
        <v>925</v>
      </c>
      <c r="N954" t="s">
        <v>926</v>
      </c>
      <c r="O954">
        <v>33.07</v>
      </c>
      <c r="S954">
        <v>20953</v>
      </c>
    </row>
    <row r="955" spans="1:19" x14ac:dyDescent="0.2">
      <c r="A955" t="s">
        <v>32</v>
      </c>
      <c r="B955" t="s">
        <v>13</v>
      </c>
      <c r="C955" t="s">
        <v>927</v>
      </c>
      <c r="D955">
        <v>2</v>
      </c>
      <c r="E955">
        <v>6</v>
      </c>
      <c r="F955">
        <v>1780705800000</v>
      </c>
      <c r="G955">
        <v>1780706865042</v>
      </c>
      <c r="H955">
        <v>1065042</v>
      </c>
      <c r="I955">
        <v>1065042</v>
      </c>
      <c r="J955">
        <v>10117</v>
      </c>
      <c r="K955">
        <v>46</v>
      </c>
      <c r="L955">
        <v>55.91</v>
      </c>
      <c r="M955" t="s">
        <v>925</v>
      </c>
      <c r="N955" t="s">
        <v>926</v>
      </c>
      <c r="O955">
        <v>36.590000000000003</v>
      </c>
      <c r="S955">
        <v>20954</v>
      </c>
    </row>
    <row r="956" spans="1:19" x14ac:dyDescent="0.2">
      <c r="A956" t="s">
        <v>32</v>
      </c>
      <c r="B956" t="s">
        <v>13</v>
      </c>
      <c r="C956" t="s">
        <v>927</v>
      </c>
      <c r="D956">
        <v>2</v>
      </c>
      <c r="E956">
        <v>6</v>
      </c>
      <c r="F956">
        <v>1780706700000</v>
      </c>
      <c r="G956">
        <v>1780708429499</v>
      </c>
      <c r="H956">
        <v>1729499</v>
      </c>
      <c r="I956">
        <v>1729499</v>
      </c>
      <c r="J956">
        <v>8075</v>
      </c>
      <c r="K956">
        <v>65</v>
      </c>
      <c r="L956">
        <v>65.05</v>
      </c>
      <c r="M956" t="s">
        <v>925</v>
      </c>
      <c r="N956" t="s">
        <v>926</v>
      </c>
      <c r="O956">
        <v>46.58</v>
      </c>
      <c r="S956">
        <v>20955</v>
      </c>
    </row>
    <row r="957" spans="1:19" x14ac:dyDescent="0.2">
      <c r="A957" t="s">
        <v>32</v>
      </c>
      <c r="B957" t="s">
        <v>13</v>
      </c>
      <c r="C957" t="s">
        <v>927</v>
      </c>
      <c r="D957">
        <v>2</v>
      </c>
      <c r="E957">
        <v>6</v>
      </c>
      <c r="F957">
        <v>1780707600000</v>
      </c>
      <c r="G957">
        <v>1780709185345</v>
      </c>
      <c r="H957">
        <v>1585345</v>
      </c>
      <c r="I957">
        <v>1585345</v>
      </c>
      <c r="J957">
        <v>8216</v>
      </c>
      <c r="K957">
        <v>62</v>
      </c>
      <c r="L957">
        <v>61.2</v>
      </c>
      <c r="M957" t="s">
        <v>925</v>
      </c>
      <c r="N957" t="s">
        <v>926</v>
      </c>
      <c r="O957">
        <v>40.869999999999997</v>
      </c>
      <c r="S957">
        <v>20956</v>
      </c>
    </row>
    <row r="958" spans="1:19" x14ac:dyDescent="0.2">
      <c r="A958" t="s">
        <v>32</v>
      </c>
      <c r="B958" t="s">
        <v>13</v>
      </c>
      <c r="C958" t="s">
        <v>927</v>
      </c>
      <c r="D958">
        <v>2</v>
      </c>
      <c r="E958">
        <v>6</v>
      </c>
      <c r="F958">
        <v>1780708500000</v>
      </c>
      <c r="G958">
        <v>1780709909134</v>
      </c>
      <c r="H958">
        <v>1409134</v>
      </c>
      <c r="I958">
        <v>1409134</v>
      </c>
      <c r="J958">
        <v>8966</v>
      </c>
      <c r="K958">
        <v>55</v>
      </c>
      <c r="L958">
        <v>60.08</v>
      </c>
      <c r="M958" t="s">
        <v>925</v>
      </c>
      <c r="N958" t="s">
        <v>926</v>
      </c>
      <c r="O958">
        <v>40.71</v>
      </c>
      <c r="S958">
        <v>20957</v>
      </c>
    </row>
    <row r="959" spans="1:19" x14ac:dyDescent="0.2">
      <c r="A959" t="s">
        <v>32</v>
      </c>
      <c r="B959" t="s">
        <v>13</v>
      </c>
      <c r="C959" t="s">
        <v>927</v>
      </c>
      <c r="D959">
        <v>2</v>
      </c>
      <c r="E959">
        <v>6</v>
      </c>
      <c r="F959">
        <v>1780709400000</v>
      </c>
      <c r="G959">
        <v>1780711041696</v>
      </c>
      <c r="H959">
        <v>1641696</v>
      </c>
      <c r="I959">
        <v>1641696</v>
      </c>
      <c r="J959">
        <v>7235</v>
      </c>
      <c r="K959">
        <v>66</v>
      </c>
      <c r="L959">
        <v>60.91</v>
      </c>
      <c r="M959" t="s">
        <v>925</v>
      </c>
      <c r="N959" t="s">
        <v>926</v>
      </c>
      <c r="O959">
        <v>41.41</v>
      </c>
      <c r="S959">
        <v>20958</v>
      </c>
    </row>
    <row r="960" spans="1:19" x14ac:dyDescent="0.2">
      <c r="A960" t="s">
        <v>32</v>
      </c>
      <c r="B960" t="s">
        <v>13</v>
      </c>
      <c r="C960" t="s">
        <v>927</v>
      </c>
      <c r="D960">
        <v>2</v>
      </c>
      <c r="E960">
        <v>6</v>
      </c>
      <c r="F960">
        <v>1780710300000</v>
      </c>
      <c r="G960">
        <v>1780711522497</v>
      </c>
      <c r="H960">
        <v>1222497</v>
      </c>
      <c r="I960">
        <v>1222497</v>
      </c>
      <c r="J960">
        <v>7977</v>
      </c>
      <c r="K960">
        <v>56</v>
      </c>
      <c r="L960">
        <v>53.79</v>
      </c>
      <c r="M960" t="s">
        <v>925</v>
      </c>
      <c r="N960" t="s">
        <v>926</v>
      </c>
      <c r="O960">
        <v>33.409999999999997</v>
      </c>
      <c r="S960">
        <v>20959</v>
      </c>
    </row>
    <row r="961" spans="1:19" x14ac:dyDescent="0.2">
      <c r="A961" t="s">
        <v>32</v>
      </c>
      <c r="B961" t="s">
        <v>13</v>
      </c>
      <c r="C961" t="s">
        <v>927</v>
      </c>
      <c r="D961">
        <v>2</v>
      </c>
      <c r="E961">
        <v>6</v>
      </c>
      <c r="F961">
        <v>1780711200000</v>
      </c>
      <c r="G961">
        <v>1780712451447</v>
      </c>
      <c r="H961">
        <v>1251447</v>
      </c>
      <c r="I961">
        <v>1251447</v>
      </c>
      <c r="J961">
        <v>10086</v>
      </c>
      <c r="K961">
        <v>51</v>
      </c>
      <c r="L961">
        <v>58.12</v>
      </c>
      <c r="M961" t="s">
        <v>925</v>
      </c>
      <c r="N961" t="s">
        <v>926</v>
      </c>
      <c r="O961">
        <v>37.130000000000003</v>
      </c>
      <c r="S961">
        <v>20960</v>
      </c>
    </row>
    <row r="962" spans="1:19" x14ac:dyDescent="0.2">
      <c r="A962" t="s">
        <v>32</v>
      </c>
      <c r="B962" t="s">
        <v>13</v>
      </c>
      <c r="C962" t="s">
        <v>927</v>
      </c>
      <c r="D962">
        <v>2</v>
      </c>
      <c r="E962">
        <v>6</v>
      </c>
      <c r="F962">
        <v>1780712100000</v>
      </c>
      <c r="G962">
        <v>1780713637389</v>
      </c>
      <c r="H962">
        <v>1537389</v>
      </c>
      <c r="I962">
        <v>1537389</v>
      </c>
      <c r="J962">
        <v>8882</v>
      </c>
      <c r="K962">
        <v>62</v>
      </c>
      <c r="L962">
        <v>59.23</v>
      </c>
      <c r="M962" t="s">
        <v>925</v>
      </c>
      <c r="N962" t="s">
        <v>926</v>
      </c>
      <c r="O962">
        <v>35.729999999999997</v>
      </c>
      <c r="S962">
        <v>20961</v>
      </c>
    </row>
    <row r="963" spans="1:19" x14ac:dyDescent="0.2">
      <c r="A963" t="s">
        <v>32</v>
      </c>
      <c r="B963" t="s">
        <v>13</v>
      </c>
      <c r="C963" t="s">
        <v>927</v>
      </c>
      <c r="D963">
        <v>2</v>
      </c>
      <c r="E963">
        <v>6</v>
      </c>
      <c r="F963">
        <v>1780713000000</v>
      </c>
      <c r="G963">
        <v>1780714050015</v>
      </c>
      <c r="H963">
        <v>1050015</v>
      </c>
      <c r="I963">
        <v>1050015</v>
      </c>
      <c r="J963">
        <v>8847</v>
      </c>
      <c r="K963">
        <v>46</v>
      </c>
      <c r="L963">
        <v>55.64</v>
      </c>
      <c r="M963" t="s">
        <v>925</v>
      </c>
      <c r="N963" t="s">
        <v>926</v>
      </c>
      <c r="O963">
        <v>39.74</v>
      </c>
      <c r="S963">
        <v>20962</v>
      </c>
    </row>
    <row r="964" spans="1:19" x14ac:dyDescent="0.2">
      <c r="A964" t="s">
        <v>32</v>
      </c>
      <c r="B964" t="s">
        <v>13</v>
      </c>
      <c r="C964" t="s">
        <v>927</v>
      </c>
      <c r="D964">
        <v>2</v>
      </c>
      <c r="E964">
        <v>6</v>
      </c>
      <c r="F964">
        <v>1780713900000</v>
      </c>
      <c r="G964">
        <v>1780715102451</v>
      </c>
      <c r="H964">
        <v>1202451</v>
      </c>
      <c r="I964">
        <v>1202451</v>
      </c>
      <c r="J964">
        <v>8996</v>
      </c>
      <c r="K964">
        <v>49</v>
      </c>
      <c r="L964">
        <v>43.88</v>
      </c>
      <c r="M964" t="s">
        <v>925</v>
      </c>
      <c r="N964" t="s">
        <v>929</v>
      </c>
      <c r="S964">
        <v>20963</v>
      </c>
    </row>
    <row r="965" spans="1:19" x14ac:dyDescent="0.2">
      <c r="A965" t="s">
        <v>32</v>
      </c>
      <c r="B965" t="s">
        <v>13</v>
      </c>
      <c r="C965" t="s">
        <v>927</v>
      </c>
      <c r="D965">
        <v>2</v>
      </c>
      <c r="E965">
        <v>6</v>
      </c>
      <c r="F965">
        <v>1780714800000</v>
      </c>
      <c r="G965">
        <v>1780716435316</v>
      </c>
      <c r="H965">
        <v>1635316</v>
      </c>
      <c r="I965">
        <v>1635316</v>
      </c>
      <c r="J965">
        <v>7308</v>
      </c>
      <c r="K965">
        <v>63</v>
      </c>
      <c r="L965">
        <v>59.68</v>
      </c>
      <c r="M965" t="s">
        <v>925</v>
      </c>
      <c r="N965" t="s">
        <v>926</v>
      </c>
      <c r="O965">
        <v>38.51</v>
      </c>
      <c r="S965">
        <v>20964</v>
      </c>
    </row>
    <row r="966" spans="1:19" x14ac:dyDescent="0.2">
      <c r="A966" t="s">
        <v>32</v>
      </c>
      <c r="B966" t="s">
        <v>13</v>
      </c>
      <c r="C966" t="s">
        <v>927</v>
      </c>
      <c r="D966">
        <v>2</v>
      </c>
      <c r="E966">
        <v>6</v>
      </c>
      <c r="F966">
        <v>1780715700000</v>
      </c>
      <c r="G966">
        <v>1780717088170</v>
      </c>
      <c r="H966">
        <v>1388170</v>
      </c>
      <c r="I966">
        <v>1388170</v>
      </c>
      <c r="J966">
        <v>8093</v>
      </c>
      <c r="K966">
        <v>56</v>
      </c>
      <c r="L966">
        <v>58.14</v>
      </c>
      <c r="M966" t="s">
        <v>925</v>
      </c>
      <c r="N966" t="s">
        <v>926</v>
      </c>
      <c r="O966">
        <v>39.06</v>
      </c>
      <c r="S966">
        <v>20965</v>
      </c>
    </row>
    <row r="967" spans="1:19" x14ac:dyDescent="0.2">
      <c r="A967" t="s">
        <v>32</v>
      </c>
      <c r="B967" t="s">
        <v>13</v>
      </c>
      <c r="C967" t="s">
        <v>927</v>
      </c>
      <c r="D967">
        <v>2</v>
      </c>
      <c r="E967">
        <v>7</v>
      </c>
      <c r="F967">
        <v>1780790400000</v>
      </c>
      <c r="G967">
        <v>1780791842116</v>
      </c>
      <c r="H967">
        <v>1442116</v>
      </c>
      <c r="I967">
        <v>1442116</v>
      </c>
      <c r="J967">
        <v>7067</v>
      </c>
      <c r="K967">
        <v>56</v>
      </c>
      <c r="L967">
        <v>56.58</v>
      </c>
      <c r="M967" t="s">
        <v>925</v>
      </c>
      <c r="N967" t="s">
        <v>926</v>
      </c>
      <c r="O967">
        <v>36.81</v>
      </c>
      <c r="S967">
        <v>20966</v>
      </c>
    </row>
    <row r="968" spans="1:19" x14ac:dyDescent="0.2">
      <c r="A968" t="s">
        <v>32</v>
      </c>
      <c r="B968" t="s">
        <v>13</v>
      </c>
      <c r="C968" t="s">
        <v>927</v>
      </c>
      <c r="D968">
        <v>2</v>
      </c>
      <c r="E968">
        <v>7</v>
      </c>
      <c r="F968">
        <v>1780791300000</v>
      </c>
      <c r="G968">
        <v>1780792909180</v>
      </c>
      <c r="H968">
        <v>1609180</v>
      </c>
      <c r="I968">
        <v>1609180</v>
      </c>
      <c r="J968">
        <v>9387</v>
      </c>
      <c r="K968">
        <v>66</v>
      </c>
      <c r="L968">
        <v>59.37</v>
      </c>
      <c r="M968" t="s">
        <v>925</v>
      </c>
      <c r="N968" t="s">
        <v>926</v>
      </c>
      <c r="O968">
        <v>32.9</v>
      </c>
      <c r="S968">
        <v>20967</v>
      </c>
    </row>
    <row r="969" spans="1:19" x14ac:dyDescent="0.2">
      <c r="A969" t="s">
        <v>32</v>
      </c>
      <c r="B969" t="s">
        <v>13</v>
      </c>
      <c r="C969" t="s">
        <v>924</v>
      </c>
      <c r="D969">
        <v>2</v>
      </c>
      <c r="E969">
        <v>7</v>
      </c>
      <c r="F969">
        <v>1780792200000</v>
      </c>
      <c r="G969">
        <v>1780793400300</v>
      </c>
      <c r="H969">
        <v>1200300</v>
      </c>
      <c r="I969">
        <v>1200300</v>
      </c>
      <c r="J969">
        <v>10200</v>
      </c>
      <c r="K969">
        <v>47</v>
      </c>
      <c r="L969">
        <v>62.78</v>
      </c>
      <c r="M969" t="s">
        <v>925</v>
      </c>
      <c r="N969" t="s">
        <v>926</v>
      </c>
      <c r="O969">
        <v>48.94</v>
      </c>
      <c r="S969">
        <v>20968</v>
      </c>
    </row>
    <row r="970" spans="1:19" x14ac:dyDescent="0.2">
      <c r="A970" t="s">
        <v>32</v>
      </c>
      <c r="B970" t="s">
        <v>13</v>
      </c>
      <c r="C970" t="s">
        <v>927</v>
      </c>
      <c r="D970">
        <v>2</v>
      </c>
      <c r="E970">
        <v>7</v>
      </c>
      <c r="F970">
        <v>1780793100000</v>
      </c>
      <c r="G970">
        <v>1780794686387</v>
      </c>
      <c r="H970">
        <v>1586387</v>
      </c>
      <c r="I970">
        <v>1586387</v>
      </c>
      <c r="J970">
        <v>10046</v>
      </c>
      <c r="K970">
        <v>62</v>
      </c>
      <c r="L970">
        <v>61.63</v>
      </c>
      <c r="M970" t="s">
        <v>925</v>
      </c>
      <c r="N970" t="s">
        <v>926</v>
      </c>
      <c r="O970">
        <v>36.96</v>
      </c>
      <c r="S970">
        <v>20969</v>
      </c>
    </row>
    <row r="971" spans="1:19" x14ac:dyDescent="0.2">
      <c r="A971" t="s">
        <v>32</v>
      </c>
      <c r="B971" t="s">
        <v>13</v>
      </c>
      <c r="C971" t="s">
        <v>927</v>
      </c>
      <c r="D971">
        <v>2</v>
      </c>
      <c r="E971">
        <v>7</v>
      </c>
      <c r="F971">
        <v>1780794000000</v>
      </c>
      <c r="G971">
        <v>1780795147529</v>
      </c>
      <c r="H971">
        <v>1147529</v>
      </c>
      <c r="I971">
        <v>1147529</v>
      </c>
      <c r="J971">
        <v>9666</v>
      </c>
      <c r="K971">
        <v>51</v>
      </c>
      <c r="L971">
        <v>55.91</v>
      </c>
      <c r="M971" t="s">
        <v>925</v>
      </c>
      <c r="N971" t="s">
        <v>926</v>
      </c>
      <c r="O971">
        <v>35.72</v>
      </c>
      <c r="S971">
        <v>20970</v>
      </c>
    </row>
    <row r="972" spans="1:19" x14ac:dyDescent="0.2">
      <c r="A972" t="s">
        <v>32</v>
      </c>
      <c r="B972" t="s">
        <v>13</v>
      </c>
      <c r="C972" t="s">
        <v>924</v>
      </c>
      <c r="D972">
        <v>2</v>
      </c>
      <c r="E972">
        <v>7</v>
      </c>
      <c r="F972">
        <v>1780794900000</v>
      </c>
      <c r="G972">
        <v>1780796391807</v>
      </c>
      <c r="H972">
        <v>1491807</v>
      </c>
      <c r="I972">
        <v>1491807</v>
      </c>
      <c r="J972">
        <v>8024</v>
      </c>
      <c r="K972">
        <v>58</v>
      </c>
      <c r="L972">
        <v>60.32</v>
      </c>
      <c r="M972" t="s">
        <v>925</v>
      </c>
      <c r="N972" t="s">
        <v>926</v>
      </c>
      <c r="O972">
        <v>41.7</v>
      </c>
      <c r="S972">
        <v>20971</v>
      </c>
    </row>
    <row r="973" spans="1:19" x14ac:dyDescent="0.2">
      <c r="A973" t="s">
        <v>32</v>
      </c>
      <c r="B973" t="s">
        <v>13</v>
      </c>
      <c r="C973" t="s">
        <v>927</v>
      </c>
      <c r="D973">
        <v>2</v>
      </c>
      <c r="E973">
        <v>7</v>
      </c>
      <c r="F973">
        <v>1780795800000</v>
      </c>
      <c r="G973">
        <v>1780797458635</v>
      </c>
      <c r="H973">
        <v>1658635</v>
      </c>
      <c r="I973">
        <v>1658635</v>
      </c>
      <c r="J973">
        <v>7198</v>
      </c>
      <c r="K973">
        <v>63</v>
      </c>
      <c r="L973">
        <v>58.72</v>
      </c>
      <c r="M973" t="s">
        <v>925</v>
      </c>
      <c r="N973" t="s">
        <v>926</v>
      </c>
      <c r="O973">
        <v>35.99</v>
      </c>
      <c r="S973">
        <v>20972</v>
      </c>
    </row>
    <row r="974" spans="1:19" x14ac:dyDescent="0.2">
      <c r="A974" t="s">
        <v>32</v>
      </c>
      <c r="B974" t="s">
        <v>13</v>
      </c>
      <c r="C974" t="s">
        <v>927</v>
      </c>
      <c r="D974">
        <v>2</v>
      </c>
      <c r="E974">
        <v>7</v>
      </c>
      <c r="F974">
        <v>1780796700000</v>
      </c>
      <c r="G974">
        <v>1780798327001</v>
      </c>
      <c r="H974">
        <v>1627001</v>
      </c>
      <c r="I974">
        <v>1627001</v>
      </c>
      <c r="J974">
        <v>10586</v>
      </c>
      <c r="K974">
        <v>71</v>
      </c>
      <c r="L974">
        <v>62.39</v>
      </c>
      <c r="M974" t="s">
        <v>925</v>
      </c>
      <c r="N974" t="s">
        <v>926</v>
      </c>
      <c r="O974">
        <v>36.25</v>
      </c>
      <c r="S974">
        <v>20973</v>
      </c>
    </row>
    <row r="975" spans="1:19" x14ac:dyDescent="0.2">
      <c r="A975" t="s">
        <v>32</v>
      </c>
      <c r="B975" t="s">
        <v>13</v>
      </c>
      <c r="C975" t="s">
        <v>924</v>
      </c>
      <c r="D975">
        <v>2</v>
      </c>
      <c r="E975">
        <v>7</v>
      </c>
      <c r="F975">
        <v>1780797600000</v>
      </c>
      <c r="G975">
        <v>1780799149103</v>
      </c>
      <c r="H975">
        <v>1549103</v>
      </c>
      <c r="I975">
        <v>1549103</v>
      </c>
      <c r="J975">
        <v>8055</v>
      </c>
      <c r="K975">
        <v>66</v>
      </c>
      <c r="L975">
        <v>62.07</v>
      </c>
      <c r="M975" t="s">
        <v>925</v>
      </c>
      <c r="N975" t="s">
        <v>926</v>
      </c>
      <c r="O975">
        <v>44.24</v>
      </c>
      <c r="S975">
        <v>20974</v>
      </c>
    </row>
    <row r="976" spans="1:19" x14ac:dyDescent="0.2">
      <c r="A976" t="s">
        <v>32</v>
      </c>
      <c r="B976" t="s">
        <v>13</v>
      </c>
      <c r="C976" t="s">
        <v>927</v>
      </c>
      <c r="D976">
        <v>2</v>
      </c>
      <c r="E976">
        <v>7</v>
      </c>
      <c r="F976">
        <v>1780798500000</v>
      </c>
      <c r="G976">
        <v>1780799843972</v>
      </c>
      <c r="H976">
        <v>1343972</v>
      </c>
      <c r="I976">
        <v>1343972</v>
      </c>
      <c r="J976">
        <v>7795</v>
      </c>
      <c r="K976">
        <v>58</v>
      </c>
      <c r="L976">
        <v>44.31</v>
      </c>
      <c r="M976" t="s">
        <v>925</v>
      </c>
      <c r="N976" t="s">
        <v>929</v>
      </c>
      <c r="S976">
        <v>20975</v>
      </c>
    </row>
    <row r="977" spans="1:19" x14ac:dyDescent="0.2">
      <c r="A977" t="s">
        <v>32</v>
      </c>
      <c r="B977" t="s">
        <v>13</v>
      </c>
      <c r="C977" t="s">
        <v>927</v>
      </c>
      <c r="D977">
        <v>2</v>
      </c>
      <c r="E977">
        <v>7</v>
      </c>
      <c r="F977">
        <v>1780799400000</v>
      </c>
      <c r="G977">
        <v>1780800442493</v>
      </c>
      <c r="H977">
        <v>1042493</v>
      </c>
      <c r="I977">
        <v>1042493</v>
      </c>
      <c r="J977">
        <v>9057</v>
      </c>
      <c r="K977">
        <v>47</v>
      </c>
      <c r="L977">
        <v>53.22</v>
      </c>
      <c r="M977" t="s">
        <v>925</v>
      </c>
      <c r="N977" t="s">
        <v>926</v>
      </c>
      <c r="O977">
        <v>33.75</v>
      </c>
      <c r="S977">
        <v>20976</v>
      </c>
    </row>
    <row r="978" spans="1:19" x14ac:dyDescent="0.2">
      <c r="A978" t="s">
        <v>32</v>
      </c>
      <c r="B978" t="s">
        <v>13</v>
      </c>
      <c r="C978" t="s">
        <v>924</v>
      </c>
      <c r="D978">
        <v>2</v>
      </c>
      <c r="E978">
        <v>7</v>
      </c>
      <c r="F978">
        <v>1780800300000</v>
      </c>
      <c r="G978">
        <v>1780802037886</v>
      </c>
      <c r="H978">
        <v>1737886</v>
      </c>
      <c r="I978">
        <v>1737886</v>
      </c>
      <c r="J978">
        <v>7851</v>
      </c>
      <c r="K978">
        <v>68</v>
      </c>
      <c r="L978">
        <v>65.28</v>
      </c>
      <c r="M978" t="s">
        <v>925</v>
      </c>
      <c r="N978" t="s">
        <v>926</v>
      </c>
      <c r="O978">
        <v>47.5</v>
      </c>
      <c r="S978">
        <v>20977</v>
      </c>
    </row>
    <row r="979" spans="1:19" x14ac:dyDescent="0.2">
      <c r="A979" t="s">
        <v>32</v>
      </c>
      <c r="B979" t="s">
        <v>13</v>
      </c>
      <c r="C979" t="s">
        <v>927</v>
      </c>
      <c r="D979">
        <v>2</v>
      </c>
      <c r="E979">
        <v>7</v>
      </c>
      <c r="F979">
        <v>1780801200000</v>
      </c>
      <c r="G979">
        <v>1780802418472</v>
      </c>
      <c r="H979">
        <v>1218472</v>
      </c>
      <c r="I979">
        <v>1218472</v>
      </c>
      <c r="J979">
        <v>7905</v>
      </c>
      <c r="K979">
        <v>51</v>
      </c>
      <c r="L979">
        <v>58.62</v>
      </c>
      <c r="M979" t="s">
        <v>925</v>
      </c>
      <c r="N979" t="s">
        <v>926</v>
      </c>
      <c r="O979">
        <v>44.94</v>
      </c>
      <c r="S979">
        <v>20978</v>
      </c>
    </row>
    <row r="980" spans="1:19" x14ac:dyDescent="0.2">
      <c r="A980" t="s">
        <v>32</v>
      </c>
      <c r="B980" t="s">
        <v>13</v>
      </c>
      <c r="C980" t="s">
        <v>927</v>
      </c>
      <c r="D980">
        <v>2</v>
      </c>
      <c r="E980">
        <v>7</v>
      </c>
      <c r="F980">
        <v>1780802100000</v>
      </c>
      <c r="G980">
        <v>1780803264934</v>
      </c>
      <c r="H980">
        <v>1164934</v>
      </c>
      <c r="I980">
        <v>1164934</v>
      </c>
      <c r="J980">
        <v>9592</v>
      </c>
      <c r="K980">
        <v>49</v>
      </c>
      <c r="L980">
        <v>59.46</v>
      </c>
      <c r="M980" t="s">
        <v>925</v>
      </c>
      <c r="N980" t="s">
        <v>926</v>
      </c>
      <c r="O980">
        <v>43.74</v>
      </c>
      <c r="S980">
        <v>20979</v>
      </c>
    </row>
    <row r="981" spans="1:19" x14ac:dyDescent="0.2">
      <c r="A981" t="s">
        <v>32</v>
      </c>
      <c r="B981" t="s">
        <v>13</v>
      </c>
      <c r="C981" t="s">
        <v>924</v>
      </c>
      <c r="D981">
        <v>2</v>
      </c>
      <c r="E981">
        <v>7</v>
      </c>
      <c r="F981">
        <v>1780803000000</v>
      </c>
      <c r="G981">
        <v>1780804556071</v>
      </c>
      <c r="H981">
        <v>1556071</v>
      </c>
      <c r="I981">
        <v>1556071</v>
      </c>
      <c r="J981">
        <v>7882</v>
      </c>
      <c r="K981">
        <v>66</v>
      </c>
      <c r="L981">
        <v>62.18</v>
      </c>
      <c r="M981" t="s">
        <v>925</v>
      </c>
      <c r="N981" t="s">
        <v>926</v>
      </c>
      <c r="O981">
        <v>44.79</v>
      </c>
      <c r="S981">
        <v>20980</v>
      </c>
    </row>
    <row r="982" spans="1:19" x14ac:dyDescent="0.2">
      <c r="A982" t="s">
        <v>34</v>
      </c>
      <c r="B982" t="s">
        <v>8</v>
      </c>
      <c r="C982" t="s">
        <v>924</v>
      </c>
      <c r="D982">
        <v>1</v>
      </c>
      <c r="E982">
        <v>1</v>
      </c>
      <c r="F982">
        <v>1779667200000</v>
      </c>
      <c r="G982">
        <v>1779668817897</v>
      </c>
      <c r="H982">
        <v>1617897</v>
      </c>
      <c r="I982">
        <v>1617897</v>
      </c>
      <c r="J982">
        <v>8448</v>
      </c>
      <c r="K982">
        <v>70</v>
      </c>
      <c r="L982">
        <v>62.95</v>
      </c>
      <c r="M982" t="s">
        <v>925</v>
      </c>
      <c r="N982" t="s">
        <v>926</v>
      </c>
      <c r="O982">
        <v>43.5</v>
      </c>
      <c r="S982">
        <v>20981</v>
      </c>
    </row>
    <row r="983" spans="1:19" x14ac:dyDescent="0.2">
      <c r="A983" t="s">
        <v>34</v>
      </c>
      <c r="B983" t="s">
        <v>8</v>
      </c>
      <c r="C983" t="s">
        <v>924</v>
      </c>
      <c r="D983">
        <v>1</v>
      </c>
      <c r="E983">
        <v>1</v>
      </c>
      <c r="F983">
        <v>1779668100000</v>
      </c>
      <c r="G983">
        <v>1779669379196</v>
      </c>
      <c r="H983">
        <v>1279196</v>
      </c>
      <c r="I983">
        <v>1279196</v>
      </c>
      <c r="J983">
        <v>10229</v>
      </c>
      <c r="K983">
        <v>59</v>
      </c>
      <c r="L983">
        <v>46.09</v>
      </c>
      <c r="M983" t="s">
        <v>925</v>
      </c>
      <c r="N983" t="s">
        <v>929</v>
      </c>
      <c r="S983">
        <v>20982</v>
      </c>
    </row>
    <row r="984" spans="1:19" x14ac:dyDescent="0.2">
      <c r="A984" t="s">
        <v>34</v>
      </c>
      <c r="B984" t="s">
        <v>8</v>
      </c>
      <c r="C984" t="s">
        <v>928</v>
      </c>
      <c r="D984">
        <v>1</v>
      </c>
      <c r="E984">
        <v>1</v>
      </c>
      <c r="F984">
        <v>1779669000000</v>
      </c>
      <c r="G984">
        <v>1779669936055</v>
      </c>
      <c r="H984">
        <v>936055</v>
      </c>
      <c r="I984">
        <v>936055</v>
      </c>
      <c r="J984">
        <v>7100</v>
      </c>
      <c r="K984">
        <v>44</v>
      </c>
      <c r="L984">
        <v>53.44</v>
      </c>
      <c r="M984" t="s">
        <v>925</v>
      </c>
      <c r="N984" t="s">
        <v>926</v>
      </c>
      <c r="O984">
        <v>42.17</v>
      </c>
      <c r="S984">
        <v>20983</v>
      </c>
    </row>
    <row r="985" spans="1:19" x14ac:dyDescent="0.2">
      <c r="A985" t="s">
        <v>34</v>
      </c>
      <c r="B985" t="s">
        <v>8</v>
      </c>
      <c r="C985" t="s">
        <v>924</v>
      </c>
      <c r="D985">
        <v>1</v>
      </c>
      <c r="E985">
        <v>1</v>
      </c>
      <c r="F985">
        <v>1779669900000</v>
      </c>
      <c r="G985">
        <v>1779671387044</v>
      </c>
      <c r="H985">
        <v>1487044</v>
      </c>
      <c r="I985">
        <v>1487044</v>
      </c>
      <c r="J985">
        <v>10060</v>
      </c>
      <c r="K985">
        <v>56</v>
      </c>
      <c r="L985">
        <v>62.78</v>
      </c>
      <c r="M985" t="s">
        <v>925</v>
      </c>
      <c r="N985" t="s">
        <v>926</v>
      </c>
      <c r="O985">
        <v>42.09</v>
      </c>
      <c r="S985">
        <v>20984</v>
      </c>
    </row>
    <row r="986" spans="1:19" x14ac:dyDescent="0.2">
      <c r="A986" t="s">
        <v>34</v>
      </c>
      <c r="B986" t="s">
        <v>8</v>
      </c>
      <c r="C986" t="s">
        <v>924</v>
      </c>
      <c r="D986">
        <v>1</v>
      </c>
      <c r="E986">
        <v>1</v>
      </c>
      <c r="F986">
        <v>1779670800000</v>
      </c>
      <c r="G986">
        <v>1779672110262</v>
      </c>
      <c r="H986">
        <v>1310262</v>
      </c>
      <c r="I986">
        <v>1310262</v>
      </c>
      <c r="J986">
        <v>10156</v>
      </c>
      <c r="K986">
        <v>57</v>
      </c>
      <c r="L986">
        <v>62.88</v>
      </c>
      <c r="M986" t="s">
        <v>925</v>
      </c>
      <c r="N986" t="s">
        <v>926</v>
      </c>
      <c r="O986">
        <v>46.52</v>
      </c>
      <c r="S986">
        <v>20985</v>
      </c>
    </row>
    <row r="987" spans="1:19" x14ac:dyDescent="0.2">
      <c r="A987" t="s">
        <v>34</v>
      </c>
      <c r="B987" t="s">
        <v>8</v>
      </c>
      <c r="C987" t="s">
        <v>928</v>
      </c>
      <c r="D987">
        <v>1</v>
      </c>
      <c r="E987">
        <v>1</v>
      </c>
      <c r="F987">
        <v>1779671700000</v>
      </c>
      <c r="G987">
        <v>1779673243887</v>
      </c>
      <c r="H987">
        <v>1543887</v>
      </c>
      <c r="I987">
        <v>1543887</v>
      </c>
      <c r="J987">
        <v>9439</v>
      </c>
      <c r="K987">
        <v>65</v>
      </c>
      <c r="L987">
        <v>65.48</v>
      </c>
      <c r="M987" t="s">
        <v>925</v>
      </c>
      <c r="N987" t="s">
        <v>926</v>
      </c>
      <c r="O987">
        <v>48.6</v>
      </c>
      <c r="S987">
        <v>20986</v>
      </c>
    </row>
    <row r="988" spans="1:19" x14ac:dyDescent="0.2">
      <c r="A988" t="s">
        <v>34</v>
      </c>
      <c r="B988" t="s">
        <v>8</v>
      </c>
      <c r="C988" t="s">
        <v>924</v>
      </c>
      <c r="D988">
        <v>1</v>
      </c>
      <c r="E988">
        <v>1</v>
      </c>
      <c r="F988">
        <v>1779672600000</v>
      </c>
      <c r="G988">
        <v>1779673501534</v>
      </c>
      <c r="H988">
        <v>901534</v>
      </c>
      <c r="I988">
        <v>901534</v>
      </c>
      <c r="J988">
        <v>10488</v>
      </c>
      <c r="K988">
        <v>39</v>
      </c>
      <c r="L988">
        <v>41.83</v>
      </c>
      <c r="M988" t="s">
        <v>925</v>
      </c>
      <c r="N988" t="s">
        <v>929</v>
      </c>
      <c r="S988">
        <v>20987</v>
      </c>
    </row>
    <row r="989" spans="1:19" x14ac:dyDescent="0.2">
      <c r="A989" t="s">
        <v>34</v>
      </c>
      <c r="B989" t="s">
        <v>8</v>
      </c>
      <c r="C989" t="s">
        <v>924</v>
      </c>
      <c r="D989">
        <v>1</v>
      </c>
      <c r="E989">
        <v>1</v>
      </c>
      <c r="F989">
        <v>1779673500000</v>
      </c>
      <c r="G989">
        <v>1779675009153</v>
      </c>
      <c r="H989">
        <v>1509153</v>
      </c>
      <c r="I989">
        <v>1509153</v>
      </c>
      <c r="J989">
        <v>9157</v>
      </c>
      <c r="K989">
        <v>65</v>
      </c>
      <c r="L989">
        <v>58.48</v>
      </c>
      <c r="M989" t="s">
        <v>925</v>
      </c>
      <c r="N989" t="s">
        <v>926</v>
      </c>
      <c r="O989">
        <v>33.950000000000003</v>
      </c>
      <c r="S989">
        <v>20988</v>
      </c>
    </row>
    <row r="990" spans="1:19" x14ac:dyDescent="0.2">
      <c r="A990" t="s">
        <v>34</v>
      </c>
      <c r="B990" t="s">
        <v>8</v>
      </c>
      <c r="C990" t="s">
        <v>928</v>
      </c>
      <c r="D990">
        <v>1</v>
      </c>
      <c r="E990">
        <v>1</v>
      </c>
      <c r="F990">
        <v>1779674400000</v>
      </c>
      <c r="G990">
        <v>1779675928798</v>
      </c>
      <c r="H990">
        <v>1528798</v>
      </c>
      <c r="I990">
        <v>1528798</v>
      </c>
      <c r="J990">
        <v>9141</v>
      </c>
      <c r="K990">
        <v>65</v>
      </c>
      <c r="L990">
        <v>63.1</v>
      </c>
      <c r="M990" t="s">
        <v>925</v>
      </c>
      <c r="N990" t="s">
        <v>926</v>
      </c>
      <c r="O990">
        <v>44.25</v>
      </c>
      <c r="S990">
        <v>20989</v>
      </c>
    </row>
    <row r="991" spans="1:19" x14ac:dyDescent="0.2">
      <c r="A991" t="s">
        <v>34</v>
      </c>
      <c r="B991" t="s">
        <v>8</v>
      </c>
      <c r="C991" t="s">
        <v>924</v>
      </c>
      <c r="D991">
        <v>1</v>
      </c>
      <c r="E991">
        <v>1</v>
      </c>
      <c r="F991">
        <v>1779675300000</v>
      </c>
      <c r="G991">
        <v>1779676813616</v>
      </c>
      <c r="H991">
        <v>1513616</v>
      </c>
      <c r="I991">
        <v>1513616</v>
      </c>
      <c r="J991">
        <v>10077</v>
      </c>
      <c r="K991">
        <v>67</v>
      </c>
      <c r="L991">
        <v>63.43</v>
      </c>
      <c r="M991" t="s">
        <v>925</v>
      </c>
      <c r="N991" t="s">
        <v>926</v>
      </c>
      <c r="O991">
        <v>42.89</v>
      </c>
      <c r="S991">
        <v>20990</v>
      </c>
    </row>
    <row r="992" spans="1:19" x14ac:dyDescent="0.2">
      <c r="A992" t="s">
        <v>34</v>
      </c>
      <c r="B992" t="s">
        <v>8</v>
      </c>
      <c r="C992" t="s">
        <v>924</v>
      </c>
      <c r="D992">
        <v>1</v>
      </c>
      <c r="E992">
        <v>1</v>
      </c>
      <c r="F992">
        <v>1779676200000</v>
      </c>
      <c r="G992">
        <v>1779677797066</v>
      </c>
      <c r="H992">
        <v>1597066</v>
      </c>
      <c r="I992">
        <v>1597066</v>
      </c>
      <c r="J992">
        <v>10516</v>
      </c>
      <c r="K992">
        <v>61</v>
      </c>
      <c r="L992">
        <v>63.44</v>
      </c>
      <c r="M992" t="s">
        <v>925</v>
      </c>
      <c r="N992" t="s">
        <v>926</v>
      </c>
      <c r="O992">
        <v>39.64</v>
      </c>
      <c r="S992">
        <v>20991</v>
      </c>
    </row>
    <row r="993" spans="1:19" x14ac:dyDescent="0.2">
      <c r="A993" t="s">
        <v>34</v>
      </c>
      <c r="B993" t="s">
        <v>8</v>
      </c>
      <c r="C993" t="s">
        <v>928</v>
      </c>
      <c r="D993">
        <v>1</v>
      </c>
      <c r="E993">
        <v>1</v>
      </c>
      <c r="F993">
        <v>1779677100000</v>
      </c>
      <c r="G993">
        <v>1779678423837</v>
      </c>
      <c r="H993">
        <v>1323837</v>
      </c>
      <c r="I993">
        <v>1323837</v>
      </c>
      <c r="J993">
        <v>9975</v>
      </c>
      <c r="K993">
        <v>57</v>
      </c>
      <c r="L993">
        <v>46.36</v>
      </c>
      <c r="M993" t="s">
        <v>925</v>
      </c>
      <c r="N993" t="s">
        <v>929</v>
      </c>
      <c r="S993">
        <v>20992</v>
      </c>
    </row>
    <row r="994" spans="1:19" x14ac:dyDescent="0.2">
      <c r="A994" t="s">
        <v>34</v>
      </c>
      <c r="B994" t="s">
        <v>8</v>
      </c>
      <c r="C994" t="s">
        <v>924</v>
      </c>
      <c r="D994">
        <v>1</v>
      </c>
      <c r="E994">
        <v>1</v>
      </c>
      <c r="F994">
        <v>1779678000000</v>
      </c>
      <c r="G994">
        <v>1779679320455</v>
      </c>
      <c r="H994">
        <v>1320455</v>
      </c>
      <c r="I994">
        <v>1320455</v>
      </c>
      <c r="J994">
        <v>7424</v>
      </c>
      <c r="K994">
        <v>55</v>
      </c>
      <c r="L994">
        <v>59.14</v>
      </c>
      <c r="M994" t="s">
        <v>925</v>
      </c>
      <c r="N994" t="s">
        <v>926</v>
      </c>
      <c r="O994">
        <v>44.88</v>
      </c>
      <c r="S994">
        <v>20993</v>
      </c>
    </row>
    <row r="995" spans="1:19" x14ac:dyDescent="0.2">
      <c r="A995" t="s">
        <v>34</v>
      </c>
      <c r="B995" t="s">
        <v>8</v>
      </c>
      <c r="C995" t="s">
        <v>924</v>
      </c>
      <c r="D995">
        <v>1</v>
      </c>
      <c r="E995">
        <v>1</v>
      </c>
      <c r="F995">
        <v>1779678900000</v>
      </c>
      <c r="G995">
        <v>1779680412676</v>
      </c>
      <c r="H995">
        <v>1512676</v>
      </c>
      <c r="I995">
        <v>1512676</v>
      </c>
      <c r="J995">
        <v>9598</v>
      </c>
      <c r="K995">
        <v>67</v>
      </c>
      <c r="L995">
        <v>65.040000000000006</v>
      </c>
      <c r="M995" t="s">
        <v>925</v>
      </c>
      <c r="N995" t="s">
        <v>926</v>
      </c>
      <c r="O995">
        <v>47.93</v>
      </c>
      <c r="S995">
        <v>20994</v>
      </c>
    </row>
    <row r="996" spans="1:19" x14ac:dyDescent="0.2">
      <c r="A996" t="s">
        <v>34</v>
      </c>
      <c r="B996" t="s">
        <v>8</v>
      </c>
      <c r="C996" t="s">
        <v>924</v>
      </c>
      <c r="D996">
        <v>1</v>
      </c>
      <c r="E996">
        <v>2</v>
      </c>
      <c r="F996">
        <v>1779753600000</v>
      </c>
      <c r="G996">
        <v>1779755195215</v>
      </c>
      <c r="H996">
        <v>1595215</v>
      </c>
      <c r="I996">
        <v>1595215</v>
      </c>
      <c r="J996">
        <v>7872</v>
      </c>
      <c r="K996">
        <v>69</v>
      </c>
      <c r="L996">
        <v>62.82</v>
      </c>
      <c r="M996" t="s">
        <v>925</v>
      </c>
      <c r="N996" t="s">
        <v>926</v>
      </c>
      <c r="O996">
        <v>45.32</v>
      </c>
      <c r="S996">
        <v>20995</v>
      </c>
    </row>
    <row r="997" spans="1:19" x14ac:dyDescent="0.2">
      <c r="A997" t="s">
        <v>34</v>
      </c>
      <c r="B997" t="s">
        <v>8</v>
      </c>
      <c r="C997" t="s">
        <v>924</v>
      </c>
      <c r="D997">
        <v>1</v>
      </c>
      <c r="E997">
        <v>2</v>
      </c>
      <c r="F997">
        <v>1779754500000</v>
      </c>
      <c r="G997">
        <v>1779755459390</v>
      </c>
      <c r="H997">
        <v>959390</v>
      </c>
      <c r="I997">
        <v>959390</v>
      </c>
      <c r="J997">
        <v>8527</v>
      </c>
      <c r="K997">
        <v>35</v>
      </c>
      <c r="L997">
        <v>50.65</v>
      </c>
      <c r="M997" t="s">
        <v>925</v>
      </c>
      <c r="N997" t="s">
        <v>926</v>
      </c>
      <c r="O997">
        <v>31.29</v>
      </c>
      <c r="S997">
        <v>20996</v>
      </c>
    </row>
    <row r="998" spans="1:19" x14ac:dyDescent="0.2">
      <c r="A998" t="s">
        <v>34</v>
      </c>
      <c r="B998" t="s">
        <v>8</v>
      </c>
      <c r="C998" t="s">
        <v>927</v>
      </c>
      <c r="D998">
        <v>1</v>
      </c>
      <c r="E998">
        <v>2</v>
      </c>
      <c r="F998">
        <v>1779755400000</v>
      </c>
      <c r="G998">
        <v>1779756455776</v>
      </c>
      <c r="H998">
        <v>1055776</v>
      </c>
      <c r="I998">
        <v>1055776</v>
      </c>
      <c r="J998">
        <v>10449</v>
      </c>
      <c r="K998">
        <v>48</v>
      </c>
      <c r="L998">
        <v>57.47</v>
      </c>
      <c r="M998" t="s">
        <v>925</v>
      </c>
      <c r="N998" t="s">
        <v>926</v>
      </c>
      <c r="O998">
        <v>39.57</v>
      </c>
      <c r="S998">
        <v>20997</v>
      </c>
    </row>
    <row r="999" spans="1:19" x14ac:dyDescent="0.2">
      <c r="A999" t="s">
        <v>34</v>
      </c>
      <c r="B999" t="s">
        <v>8</v>
      </c>
      <c r="C999" t="s">
        <v>924</v>
      </c>
      <c r="D999">
        <v>1</v>
      </c>
      <c r="E999">
        <v>2</v>
      </c>
      <c r="F999">
        <v>1779756300000</v>
      </c>
      <c r="G999">
        <v>1779757878182</v>
      </c>
      <c r="H999">
        <v>1578182</v>
      </c>
      <c r="I999">
        <v>1578182</v>
      </c>
      <c r="J999">
        <v>8621</v>
      </c>
      <c r="K999">
        <v>61</v>
      </c>
      <c r="L999">
        <v>62.97</v>
      </c>
      <c r="M999" t="s">
        <v>925</v>
      </c>
      <c r="N999" t="s">
        <v>926</v>
      </c>
      <c r="O999">
        <v>44.1</v>
      </c>
      <c r="S999">
        <v>20998</v>
      </c>
    </row>
    <row r="1000" spans="1:19" x14ac:dyDescent="0.2">
      <c r="A1000" t="s">
        <v>34</v>
      </c>
      <c r="B1000" t="s">
        <v>8</v>
      </c>
      <c r="C1000" t="s">
        <v>924</v>
      </c>
      <c r="D1000">
        <v>1</v>
      </c>
      <c r="E1000">
        <v>2</v>
      </c>
      <c r="F1000">
        <v>1779757200000</v>
      </c>
      <c r="G1000">
        <v>1779758392020</v>
      </c>
      <c r="H1000">
        <v>1192020</v>
      </c>
      <c r="I1000">
        <v>1192020</v>
      </c>
      <c r="J1000">
        <v>9036</v>
      </c>
      <c r="K1000">
        <v>45</v>
      </c>
      <c r="L1000">
        <v>60.67</v>
      </c>
      <c r="M1000" t="s">
        <v>925</v>
      </c>
      <c r="N1000" t="s">
        <v>926</v>
      </c>
      <c r="O1000">
        <v>47.36</v>
      </c>
      <c r="S1000">
        <v>20999</v>
      </c>
    </row>
    <row r="1001" spans="1:19" x14ac:dyDescent="0.2">
      <c r="A1001" t="s">
        <v>34</v>
      </c>
      <c r="B1001" t="s">
        <v>8</v>
      </c>
      <c r="C1001" t="s">
        <v>927</v>
      </c>
      <c r="D1001">
        <v>1</v>
      </c>
      <c r="E1001">
        <v>2</v>
      </c>
      <c r="F1001">
        <v>1779758100000</v>
      </c>
      <c r="G1001">
        <v>1779759294579</v>
      </c>
      <c r="H1001">
        <v>1194579</v>
      </c>
      <c r="I1001">
        <v>1194579</v>
      </c>
      <c r="J1001">
        <v>9823</v>
      </c>
      <c r="K1001">
        <v>45</v>
      </c>
      <c r="L1001">
        <v>54.65</v>
      </c>
      <c r="M1001" t="s">
        <v>925</v>
      </c>
      <c r="N1001" t="s">
        <v>926</v>
      </c>
      <c r="O1001">
        <v>31.18</v>
      </c>
      <c r="S1001">
        <v>21000</v>
      </c>
    </row>
    <row r="1002" spans="1:19" x14ac:dyDescent="0.2">
      <c r="A1002" t="s">
        <v>34</v>
      </c>
      <c r="B1002" t="s">
        <v>8</v>
      </c>
      <c r="C1002" t="s">
        <v>924</v>
      </c>
      <c r="D1002">
        <v>1</v>
      </c>
      <c r="E1002">
        <v>2</v>
      </c>
      <c r="F1002">
        <v>1779759000000</v>
      </c>
      <c r="G1002">
        <v>1779760588981</v>
      </c>
      <c r="H1002">
        <v>1588981</v>
      </c>
      <c r="I1002">
        <v>1588981</v>
      </c>
      <c r="J1002">
        <v>6861</v>
      </c>
      <c r="K1002">
        <v>62</v>
      </c>
      <c r="L1002">
        <v>61.24</v>
      </c>
      <c r="M1002" t="s">
        <v>925</v>
      </c>
      <c r="N1002" t="s">
        <v>926</v>
      </c>
      <c r="O1002">
        <v>44.51</v>
      </c>
      <c r="S1002">
        <v>21001</v>
      </c>
    </row>
    <row r="1003" spans="1:19" x14ac:dyDescent="0.2">
      <c r="A1003" t="s">
        <v>34</v>
      </c>
      <c r="B1003" t="s">
        <v>8</v>
      </c>
      <c r="C1003" t="s">
        <v>924</v>
      </c>
      <c r="D1003">
        <v>1</v>
      </c>
      <c r="E1003">
        <v>2</v>
      </c>
      <c r="F1003">
        <v>1779759900000</v>
      </c>
      <c r="G1003">
        <v>1779761113708</v>
      </c>
      <c r="H1003">
        <v>1213708</v>
      </c>
      <c r="I1003">
        <v>1213708</v>
      </c>
      <c r="J1003">
        <v>8609</v>
      </c>
      <c r="K1003">
        <v>45</v>
      </c>
      <c r="L1003">
        <v>55.26</v>
      </c>
      <c r="M1003" t="s">
        <v>925</v>
      </c>
      <c r="N1003" t="s">
        <v>926</v>
      </c>
      <c r="O1003">
        <v>35.380000000000003</v>
      </c>
      <c r="S1003">
        <v>21002</v>
      </c>
    </row>
    <row r="1004" spans="1:19" x14ac:dyDescent="0.2">
      <c r="A1004" t="s">
        <v>34</v>
      </c>
      <c r="B1004" t="s">
        <v>8</v>
      </c>
      <c r="C1004" t="s">
        <v>927</v>
      </c>
      <c r="D1004">
        <v>1</v>
      </c>
      <c r="E1004">
        <v>2</v>
      </c>
      <c r="F1004">
        <v>1779760800000</v>
      </c>
      <c r="G1004">
        <v>1779762098991</v>
      </c>
      <c r="H1004">
        <v>1298991</v>
      </c>
      <c r="I1004">
        <v>1298991</v>
      </c>
      <c r="J1004">
        <v>9565</v>
      </c>
      <c r="K1004">
        <v>55</v>
      </c>
      <c r="L1004">
        <v>56.22</v>
      </c>
      <c r="M1004" t="s">
        <v>925</v>
      </c>
      <c r="N1004" t="s">
        <v>926</v>
      </c>
      <c r="O1004">
        <v>32.909999999999997</v>
      </c>
      <c r="S1004">
        <v>21003</v>
      </c>
    </row>
    <row r="1005" spans="1:19" x14ac:dyDescent="0.2">
      <c r="A1005" t="s">
        <v>34</v>
      </c>
      <c r="B1005" t="s">
        <v>8</v>
      </c>
      <c r="C1005" t="s">
        <v>924</v>
      </c>
      <c r="D1005">
        <v>1</v>
      </c>
      <c r="E1005">
        <v>2</v>
      </c>
      <c r="F1005">
        <v>1779761700000</v>
      </c>
      <c r="G1005">
        <v>1779763292490</v>
      </c>
      <c r="H1005">
        <v>1592490</v>
      </c>
      <c r="I1005">
        <v>1592490</v>
      </c>
      <c r="J1005">
        <v>10253</v>
      </c>
      <c r="K1005">
        <v>61</v>
      </c>
      <c r="L1005">
        <v>60.06</v>
      </c>
      <c r="M1005" t="s">
        <v>925</v>
      </c>
      <c r="N1005" t="s">
        <v>926</v>
      </c>
      <c r="O1005">
        <v>32.6</v>
      </c>
      <c r="S1005">
        <v>21004</v>
      </c>
    </row>
    <row r="1006" spans="1:19" x14ac:dyDescent="0.2">
      <c r="A1006" t="s">
        <v>34</v>
      </c>
      <c r="B1006" t="s">
        <v>8</v>
      </c>
      <c r="C1006" t="s">
        <v>924</v>
      </c>
      <c r="D1006">
        <v>1</v>
      </c>
      <c r="E1006">
        <v>2</v>
      </c>
      <c r="F1006">
        <v>1779762600000</v>
      </c>
      <c r="G1006">
        <v>1779763452460</v>
      </c>
      <c r="H1006">
        <v>852460</v>
      </c>
      <c r="I1006">
        <v>852460</v>
      </c>
      <c r="J1006">
        <v>6839</v>
      </c>
      <c r="K1006">
        <v>40</v>
      </c>
      <c r="L1006">
        <v>49.56</v>
      </c>
      <c r="M1006" t="s">
        <v>925</v>
      </c>
      <c r="N1006" t="s">
        <v>926</v>
      </c>
      <c r="O1006">
        <v>35.94</v>
      </c>
      <c r="S1006">
        <v>21005</v>
      </c>
    </row>
    <row r="1007" spans="1:19" x14ac:dyDescent="0.2">
      <c r="A1007" t="s">
        <v>34</v>
      </c>
      <c r="B1007" t="s">
        <v>8</v>
      </c>
      <c r="C1007" t="s">
        <v>927</v>
      </c>
      <c r="D1007">
        <v>1</v>
      </c>
      <c r="E1007">
        <v>2</v>
      </c>
      <c r="F1007">
        <v>1779763500000</v>
      </c>
      <c r="G1007">
        <v>1779764711323</v>
      </c>
      <c r="H1007">
        <v>1211323</v>
      </c>
      <c r="I1007">
        <v>1211323</v>
      </c>
      <c r="J1007">
        <v>9652</v>
      </c>
      <c r="K1007">
        <v>52</v>
      </c>
      <c r="L1007">
        <v>54.99</v>
      </c>
      <c r="M1007" t="s">
        <v>925</v>
      </c>
      <c r="N1007" t="s">
        <v>926</v>
      </c>
      <c r="O1007">
        <v>32.020000000000003</v>
      </c>
      <c r="S1007">
        <v>21006</v>
      </c>
    </row>
    <row r="1008" spans="1:19" x14ac:dyDescent="0.2">
      <c r="A1008" t="s">
        <v>34</v>
      </c>
      <c r="B1008" t="s">
        <v>8</v>
      </c>
      <c r="C1008" t="s">
        <v>924</v>
      </c>
      <c r="D1008">
        <v>1</v>
      </c>
      <c r="E1008">
        <v>2</v>
      </c>
      <c r="F1008">
        <v>1779764400000</v>
      </c>
      <c r="G1008">
        <v>1779765807564</v>
      </c>
      <c r="H1008">
        <v>1407564</v>
      </c>
      <c r="I1008">
        <v>1407564</v>
      </c>
      <c r="J1008">
        <v>7724</v>
      </c>
      <c r="K1008">
        <v>61</v>
      </c>
      <c r="L1008">
        <v>59.19</v>
      </c>
      <c r="M1008" t="s">
        <v>925</v>
      </c>
      <c r="N1008" t="s">
        <v>926</v>
      </c>
      <c r="O1008">
        <v>41.99</v>
      </c>
      <c r="S1008">
        <v>21007</v>
      </c>
    </row>
    <row r="1009" spans="1:19" x14ac:dyDescent="0.2">
      <c r="A1009" t="s">
        <v>34</v>
      </c>
      <c r="B1009" t="s">
        <v>8</v>
      </c>
      <c r="C1009" t="s">
        <v>924</v>
      </c>
      <c r="D1009">
        <v>1</v>
      </c>
      <c r="E1009">
        <v>2</v>
      </c>
      <c r="F1009">
        <v>1779765300000</v>
      </c>
      <c r="G1009">
        <v>1779766848816</v>
      </c>
      <c r="H1009">
        <v>1548816</v>
      </c>
      <c r="I1009">
        <v>1548816</v>
      </c>
      <c r="J1009">
        <v>7202</v>
      </c>
      <c r="K1009">
        <v>61</v>
      </c>
      <c r="L1009">
        <v>57.11</v>
      </c>
      <c r="M1009" t="s">
        <v>925</v>
      </c>
      <c r="N1009" t="s">
        <v>926</v>
      </c>
      <c r="O1009">
        <v>35</v>
      </c>
      <c r="S1009">
        <v>21008</v>
      </c>
    </row>
    <row r="1010" spans="1:19" x14ac:dyDescent="0.2">
      <c r="A1010" t="s">
        <v>34</v>
      </c>
      <c r="B1010" t="s">
        <v>8</v>
      </c>
      <c r="C1010" t="s">
        <v>927</v>
      </c>
      <c r="D1010">
        <v>1</v>
      </c>
      <c r="E1010">
        <v>2</v>
      </c>
      <c r="F1010">
        <v>1779766200000</v>
      </c>
      <c r="G1010">
        <v>1779767179942</v>
      </c>
      <c r="H1010">
        <v>979942</v>
      </c>
      <c r="I1010">
        <v>979942</v>
      </c>
      <c r="J1010">
        <v>7139</v>
      </c>
      <c r="K1010">
        <v>45</v>
      </c>
      <c r="L1010">
        <v>54.56</v>
      </c>
      <c r="M1010" t="s">
        <v>925</v>
      </c>
      <c r="N1010" t="s">
        <v>926</v>
      </c>
      <c r="O1010">
        <v>43.57</v>
      </c>
      <c r="S1010">
        <v>21009</v>
      </c>
    </row>
    <row r="1011" spans="1:19" x14ac:dyDescent="0.2">
      <c r="A1011" t="s">
        <v>34</v>
      </c>
      <c r="B1011" t="s">
        <v>8</v>
      </c>
      <c r="C1011" t="s">
        <v>924</v>
      </c>
      <c r="D1011">
        <v>1</v>
      </c>
      <c r="E1011">
        <v>3</v>
      </c>
      <c r="F1011">
        <v>1779840000000</v>
      </c>
      <c r="G1011">
        <v>1779841302638</v>
      </c>
      <c r="H1011">
        <v>1302638</v>
      </c>
      <c r="I1011">
        <v>1302638</v>
      </c>
      <c r="J1011">
        <v>7271</v>
      </c>
      <c r="K1011">
        <v>56</v>
      </c>
      <c r="L1011">
        <v>43.27</v>
      </c>
      <c r="M1011" t="s">
        <v>925</v>
      </c>
      <c r="N1011" t="s">
        <v>929</v>
      </c>
      <c r="S1011">
        <v>21010</v>
      </c>
    </row>
    <row r="1012" spans="1:19" x14ac:dyDescent="0.2">
      <c r="A1012" t="s">
        <v>34</v>
      </c>
      <c r="B1012" t="s">
        <v>8</v>
      </c>
      <c r="C1012" t="s">
        <v>924</v>
      </c>
      <c r="D1012">
        <v>1</v>
      </c>
      <c r="E1012">
        <v>3</v>
      </c>
      <c r="F1012">
        <v>1779840900000</v>
      </c>
      <c r="G1012">
        <v>1779841836748</v>
      </c>
      <c r="H1012">
        <v>936748</v>
      </c>
      <c r="I1012">
        <v>936748</v>
      </c>
      <c r="J1012">
        <v>8153</v>
      </c>
      <c r="K1012">
        <v>35</v>
      </c>
      <c r="L1012">
        <v>56.09</v>
      </c>
      <c r="M1012" t="s">
        <v>925</v>
      </c>
      <c r="N1012" t="s">
        <v>926</v>
      </c>
      <c r="O1012">
        <v>45.51</v>
      </c>
      <c r="S1012">
        <v>21011</v>
      </c>
    </row>
    <row r="1013" spans="1:19" x14ac:dyDescent="0.2">
      <c r="A1013" t="s">
        <v>34</v>
      </c>
      <c r="B1013" t="s">
        <v>8</v>
      </c>
      <c r="C1013" t="s">
        <v>924</v>
      </c>
      <c r="D1013">
        <v>1</v>
      </c>
      <c r="E1013">
        <v>3</v>
      </c>
      <c r="F1013">
        <v>1779841800000</v>
      </c>
      <c r="G1013">
        <v>1779842697860</v>
      </c>
      <c r="H1013">
        <v>897860</v>
      </c>
      <c r="I1013">
        <v>897860</v>
      </c>
      <c r="J1013">
        <v>8404</v>
      </c>
      <c r="K1013">
        <v>37</v>
      </c>
      <c r="L1013">
        <v>55.73</v>
      </c>
      <c r="M1013" t="s">
        <v>925</v>
      </c>
      <c r="N1013" t="s">
        <v>926</v>
      </c>
      <c r="O1013">
        <v>44.97</v>
      </c>
      <c r="S1013">
        <v>21012</v>
      </c>
    </row>
    <row r="1014" spans="1:19" x14ac:dyDescent="0.2">
      <c r="A1014" t="s">
        <v>34</v>
      </c>
      <c r="B1014" t="s">
        <v>8</v>
      </c>
      <c r="C1014" t="s">
        <v>924</v>
      </c>
      <c r="D1014">
        <v>1</v>
      </c>
      <c r="E1014">
        <v>3</v>
      </c>
      <c r="F1014">
        <v>1779842700000</v>
      </c>
      <c r="G1014">
        <v>1779843940076</v>
      </c>
      <c r="H1014">
        <v>1240076</v>
      </c>
      <c r="I1014">
        <v>1240076</v>
      </c>
      <c r="J1014">
        <v>9058</v>
      </c>
      <c r="K1014">
        <v>50</v>
      </c>
      <c r="L1014">
        <v>58.23</v>
      </c>
      <c r="M1014" t="s">
        <v>925</v>
      </c>
      <c r="N1014" t="s">
        <v>926</v>
      </c>
      <c r="O1014">
        <v>40.42</v>
      </c>
      <c r="S1014">
        <v>21013</v>
      </c>
    </row>
    <row r="1015" spans="1:19" x14ac:dyDescent="0.2">
      <c r="A1015" t="s">
        <v>34</v>
      </c>
      <c r="B1015" t="s">
        <v>8</v>
      </c>
      <c r="C1015" t="s">
        <v>924</v>
      </c>
      <c r="D1015">
        <v>1</v>
      </c>
      <c r="E1015">
        <v>3</v>
      </c>
      <c r="F1015">
        <v>1779843600000</v>
      </c>
      <c r="G1015">
        <v>1779844668673</v>
      </c>
      <c r="H1015">
        <v>1068673</v>
      </c>
      <c r="I1015">
        <v>1068673</v>
      </c>
      <c r="J1015">
        <v>7021</v>
      </c>
      <c r="K1015">
        <v>47</v>
      </c>
      <c r="L1015">
        <v>55.54</v>
      </c>
      <c r="M1015" t="s">
        <v>925</v>
      </c>
      <c r="N1015" t="s">
        <v>926</v>
      </c>
      <c r="O1015">
        <v>43.94</v>
      </c>
      <c r="S1015">
        <v>21014</v>
      </c>
    </row>
    <row r="1016" spans="1:19" x14ac:dyDescent="0.2">
      <c r="A1016" t="s">
        <v>34</v>
      </c>
      <c r="B1016" t="s">
        <v>8</v>
      </c>
      <c r="C1016" t="s">
        <v>924</v>
      </c>
      <c r="D1016">
        <v>1</v>
      </c>
      <c r="E1016">
        <v>3</v>
      </c>
      <c r="F1016">
        <v>1779844500000</v>
      </c>
      <c r="G1016">
        <v>1779845617704</v>
      </c>
      <c r="H1016">
        <v>1117704</v>
      </c>
      <c r="I1016">
        <v>1117704</v>
      </c>
      <c r="J1016">
        <v>9135</v>
      </c>
      <c r="K1016">
        <v>48</v>
      </c>
      <c r="L1016">
        <v>53.47</v>
      </c>
      <c r="M1016" t="s">
        <v>925</v>
      </c>
      <c r="N1016" t="s">
        <v>926</v>
      </c>
      <c r="O1016">
        <v>32.22</v>
      </c>
      <c r="S1016">
        <v>21015</v>
      </c>
    </row>
    <row r="1017" spans="1:19" x14ac:dyDescent="0.2">
      <c r="A1017" t="s">
        <v>34</v>
      </c>
      <c r="B1017" t="s">
        <v>8</v>
      </c>
      <c r="C1017" t="s">
        <v>924</v>
      </c>
      <c r="D1017">
        <v>1</v>
      </c>
      <c r="E1017">
        <v>3</v>
      </c>
      <c r="F1017">
        <v>1779845400000</v>
      </c>
      <c r="G1017">
        <v>1779846569303</v>
      </c>
      <c r="H1017">
        <v>1169303</v>
      </c>
      <c r="I1017">
        <v>1169303</v>
      </c>
      <c r="J1017">
        <v>9864</v>
      </c>
      <c r="K1017">
        <v>54</v>
      </c>
      <c r="L1017">
        <v>56.71</v>
      </c>
      <c r="M1017" t="s">
        <v>925</v>
      </c>
      <c r="N1017" t="s">
        <v>926</v>
      </c>
      <c r="O1017">
        <v>36.51</v>
      </c>
      <c r="S1017">
        <v>21016</v>
      </c>
    </row>
    <row r="1018" spans="1:19" x14ac:dyDescent="0.2">
      <c r="A1018" t="s">
        <v>34</v>
      </c>
      <c r="B1018" t="s">
        <v>8</v>
      </c>
      <c r="C1018" t="s">
        <v>924</v>
      </c>
      <c r="D1018">
        <v>1</v>
      </c>
      <c r="E1018">
        <v>3</v>
      </c>
      <c r="F1018">
        <v>1779846300000</v>
      </c>
      <c r="G1018">
        <v>1779847603486</v>
      </c>
      <c r="H1018">
        <v>1303486</v>
      </c>
      <c r="I1018">
        <v>1303486</v>
      </c>
      <c r="J1018">
        <v>9749</v>
      </c>
      <c r="K1018">
        <v>51</v>
      </c>
      <c r="L1018">
        <v>58.42</v>
      </c>
      <c r="M1018" t="s">
        <v>925</v>
      </c>
      <c r="N1018" t="s">
        <v>926</v>
      </c>
      <c r="O1018">
        <v>37.42</v>
      </c>
      <c r="S1018">
        <v>21017</v>
      </c>
    </row>
    <row r="1019" spans="1:19" x14ac:dyDescent="0.2">
      <c r="A1019" t="s">
        <v>34</v>
      </c>
      <c r="B1019" t="s">
        <v>8</v>
      </c>
      <c r="C1019" t="s">
        <v>924</v>
      </c>
      <c r="D1019">
        <v>1</v>
      </c>
      <c r="E1019">
        <v>3</v>
      </c>
      <c r="F1019">
        <v>1779847200000</v>
      </c>
      <c r="G1019">
        <v>1779848085344</v>
      </c>
      <c r="H1019">
        <v>885344</v>
      </c>
      <c r="I1019">
        <v>885344</v>
      </c>
      <c r="J1019">
        <v>8788</v>
      </c>
      <c r="K1019">
        <v>33</v>
      </c>
      <c r="L1019">
        <v>54.91</v>
      </c>
      <c r="M1019" t="s">
        <v>925</v>
      </c>
      <c r="N1019" t="s">
        <v>926</v>
      </c>
      <c r="O1019">
        <v>42.36</v>
      </c>
      <c r="S1019">
        <v>21018</v>
      </c>
    </row>
    <row r="1020" spans="1:19" x14ac:dyDescent="0.2">
      <c r="A1020" t="s">
        <v>34</v>
      </c>
      <c r="B1020" t="s">
        <v>8</v>
      </c>
      <c r="C1020" t="s">
        <v>924</v>
      </c>
      <c r="D1020">
        <v>1</v>
      </c>
      <c r="E1020">
        <v>3</v>
      </c>
      <c r="F1020">
        <v>1779848100000</v>
      </c>
      <c r="G1020">
        <v>1779849551334</v>
      </c>
      <c r="H1020">
        <v>1451334</v>
      </c>
      <c r="I1020">
        <v>1451334</v>
      </c>
      <c r="J1020">
        <v>9531</v>
      </c>
      <c r="K1020">
        <v>54</v>
      </c>
      <c r="L1020">
        <v>61.8</v>
      </c>
      <c r="M1020" t="s">
        <v>925</v>
      </c>
      <c r="N1020" t="s">
        <v>926</v>
      </c>
      <c r="O1020">
        <v>42.14</v>
      </c>
      <c r="S1020">
        <v>21019</v>
      </c>
    </row>
    <row r="1021" spans="1:19" x14ac:dyDescent="0.2">
      <c r="A1021" t="s">
        <v>34</v>
      </c>
      <c r="B1021" t="s">
        <v>8</v>
      </c>
      <c r="C1021" t="s">
        <v>924</v>
      </c>
      <c r="D1021">
        <v>1</v>
      </c>
      <c r="E1021">
        <v>3</v>
      </c>
      <c r="F1021">
        <v>1779849000000</v>
      </c>
      <c r="G1021">
        <v>1779850468927</v>
      </c>
      <c r="H1021">
        <v>1468927</v>
      </c>
      <c r="I1021">
        <v>1468927</v>
      </c>
      <c r="J1021">
        <v>7057</v>
      </c>
      <c r="K1021">
        <v>60</v>
      </c>
      <c r="L1021">
        <v>61.78</v>
      </c>
      <c r="M1021" t="s">
        <v>925</v>
      </c>
      <c r="N1021" t="s">
        <v>926</v>
      </c>
      <c r="O1021">
        <v>48.26</v>
      </c>
      <c r="S1021">
        <v>21020</v>
      </c>
    </row>
    <row r="1022" spans="1:19" x14ac:dyDescent="0.2">
      <c r="A1022" t="s">
        <v>34</v>
      </c>
      <c r="B1022" t="s">
        <v>8</v>
      </c>
      <c r="C1022" t="s">
        <v>924</v>
      </c>
      <c r="D1022">
        <v>1</v>
      </c>
      <c r="E1022">
        <v>3</v>
      </c>
      <c r="F1022">
        <v>1779849900000</v>
      </c>
      <c r="G1022">
        <v>1779851345289</v>
      </c>
      <c r="H1022">
        <v>1445289</v>
      </c>
      <c r="I1022">
        <v>1445289</v>
      </c>
      <c r="J1022">
        <v>7963</v>
      </c>
      <c r="K1022">
        <v>63</v>
      </c>
      <c r="L1022">
        <v>56.92</v>
      </c>
      <c r="M1022" t="s">
        <v>925</v>
      </c>
      <c r="N1022" t="s">
        <v>926</v>
      </c>
      <c r="O1022">
        <v>35.119999999999997</v>
      </c>
      <c r="S1022">
        <v>21021</v>
      </c>
    </row>
    <row r="1023" spans="1:19" x14ac:dyDescent="0.2">
      <c r="A1023" t="s">
        <v>34</v>
      </c>
      <c r="B1023" t="s">
        <v>8</v>
      </c>
      <c r="C1023" t="s">
        <v>924</v>
      </c>
      <c r="D1023">
        <v>1</v>
      </c>
      <c r="E1023">
        <v>3</v>
      </c>
      <c r="F1023">
        <v>1779850800000</v>
      </c>
      <c r="G1023">
        <v>1779852048057</v>
      </c>
      <c r="H1023">
        <v>1248057</v>
      </c>
      <c r="I1023">
        <v>1248057</v>
      </c>
      <c r="J1023">
        <v>8155</v>
      </c>
      <c r="K1023">
        <v>55</v>
      </c>
      <c r="L1023">
        <v>53.7</v>
      </c>
      <c r="M1023" t="s">
        <v>925</v>
      </c>
      <c r="N1023" t="s">
        <v>926</v>
      </c>
      <c r="O1023">
        <v>32.090000000000003</v>
      </c>
      <c r="S1023">
        <v>21022</v>
      </c>
    </row>
    <row r="1024" spans="1:19" x14ac:dyDescent="0.2">
      <c r="A1024" t="s">
        <v>34</v>
      </c>
      <c r="B1024" t="s">
        <v>8</v>
      </c>
      <c r="C1024" t="s">
        <v>924</v>
      </c>
      <c r="D1024">
        <v>1</v>
      </c>
      <c r="E1024">
        <v>4</v>
      </c>
      <c r="F1024">
        <v>1779926400000</v>
      </c>
      <c r="G1024">
        <v>1779927972034</v>
      </c>
      <c r="H1024">
        <v>1572034</v>
      </c>
      <c r="I1024">
        <v>1572034</v>
      </c>
      <c r="J1024">
        <v>9762</v>
      </c>
      <c r="K1024">
        <v>60</v>
      </c>
      <c r="L1024">
        <v>59.14</v>
      </c>
      <c r="M1024" t="s">
        <v>925</v>
      </c>
      <c r="N1024" t="s">
        <v>926</v>
      </c>
      <c r="O1024">
        <v>32.299999999999997</v>
      </c>
      <c r="S1024">
        <v>21023</v>
      </c>
    </row>
    <row r="1025" spans="1:19" x14ac:dyDescent="0.2">
      <c r="A1025" t="s">
        <v>34</v>
      </c>
      <c r="B1025" t="s">
        <v>8</v>
      </c>
      <c r="C1025" t="s">
        <v>924</v>
      </c>
      <c r="D1025">
        <v>1</v>
      </c>
      <c r="E1025">
        <v>4</v>
      </c>
      <c r="F1025">
        <v>1779927300000</v>
      </c>
      <c r="G1025">
        <v>1779928365295</v>
      </c>
      <c r="H1025">
        <v>1065295</v>
      </c>
      <c r="I1025">
        <v>1065295</v>
      </c>
      <c r="J1025">
        <v>8490</v>
      </c>
      <c r="K1025">
        <v>50</v>
      </c>
      <c r="L1025">
        <v>58.27</v>
      </c>
      <c r="M1025" t="s">
        <v>925</v>
      </c>
      <c r="N1025" t="s">
        <v>926</v>
      </c>
      <c r="O1025">
        <v>46.43</v>
      </c>
      <c r="S1025">
        <v>21024</v>
      </c>
    </row>
    <row r="1026" spans="1:19" x14ac:dyDescent="0.2">
      <c r="A1026" t="s">
        <v>34</v>
      </c>
      <c r="B1026" t="s">
        <v>8</v>
      </c>
      <c r="C1026" t="s">
        <v>928</v>
      </c>
      <c r="D1026">
        <v>1</v>
      </c>
      <c r="E1026">
        <v>4</v>
      </c>
      <c r="F1026">
        <v>1779928200000</v>
      </c>
      <c r="G1026">
        <v>1779929439542</v>
      </c>
      <c r="H1026">
        <v>1239542</v>
      </c>
      <c r="I1026">
        <v>1239542</v>
      </c>
      <c r="J1026">
        <v>10245</v>
      </c>
      <c r="K1026">
        <v>54</v>
      </c>
      <c r="L1026">
        <v>58.54</v>
      </c>
      <c r="M1026" t="s">
        <v>925</v>
      </c>
      <c r="N1026" t="s">
        <v>926</v>
      </c>
      <c r="O1026">
        <v>37.97</v>
      </c>
      <c r="S1026">
        <v>21025</v>
      </c>
    </row>
    <row r="1027" spans="1:19" x14ac:dyDescent="0.2">
      <c r="A1027" t="s">
        <v>34</v>
      </c>
      <c r="B1027" t="s">
        <v>8</v>
      </c>
      <c r="C1027" t="s">
        <v>924</v>
      </c>
      <c r="D1027">
        <v>1</v>
      </c>
      <c r="E1027">
        <v>4</v>
      </c>
      <c r="F1027">
        <v>1779929100000</v>
      </c>
      <c r="G1027">
        <v>1779930657917</v>
      </c>
      <c r="H1027">
        <v>1557917</v>
      </c>
      <c r="I1027">
        <v>1557917</v>
      </c>
      <c r="J1027">
        <v>8286</v>
      </c>
      <c r="K1027">
        <v>59</v>
      </c>
      <c r="L1027">
        <v>59.71</v>
      </c>
      <c r="M1027" t="s">
        <v>925</v>
      </c>
      <c r="N1027" t="s">
        <v>926</v>
      </c>
      <c r="O1027">
        <v>37.909999999999997</v>
      </c>
      <c r="S1027">
        <v>21026</v>
      </c>
    </row>
    <row r="1028" spans="1:19" x14ac:dyDescent="0.2">
      <c r="A1028" t="s">
        <v>34</v>
      </c>
      <c r="B1028" t="s">
        <v>8</v>
      </c>
      <c r="C1028" t="s">
        <v>924</v>
      </c>
      <c r="D1028">
        <v>1</v>
      </c>
      <c r="E1028">
        <v>4</v>
      </c>
      <c r="F1028">
        <v>1779930000000</v>
      </c>
      <c r="G1028">
        <v>1779931579909</v>
      </c>
      <c r="H1028">
        <v>1579909</v>
      </c>
      <c r="I1028">
        <v>1579909</v>
      </c>
      <c r="J1028">
        <v>7705</v>
      </c>
      <c r="K1028">
        <v>60</v>
      </c>
      <c r="L1028">
        <v>57.55</v>
      </c>
      <c r="M1028" t="s">
        <v>925</v>
      </c>
      <c r="N1028" t="s">
        <v>926</v>
      </c>
      <c r="O1028">
        <v>33.89</v>
      </c>
      <c r="S1028">
        <v>21027</v>
      </c>
    </row>
    <row r="1029" spans="1:19" x14ac:dyDescent="0.2">
      <c r="A1029" t="s">
        <v>34</v>
      </c>
      <c r="B1029" t="s">
        <v>8</v>
      </c>
      <c r="C1029" t="s">
        <v>928</v>
      </c>
      <c r="D1029">
        <v>1</v>
      </c>
      <c r="E1029">
        <v>4</v>
      </c>
      <c r="F1029">
        <v>1779930900000</v>
      </c>
      <c r="G1029">
        <v>1779932086827</v>
      </c>
      <c r="H1029">
        <v>1186827</v>
      </c>
      <c r="I1029">
        <v>1186827</v>
      </c>
      <c r="J1029">
        <v>7074</v>
      </c>
      <c r="K1029">
        <v>50</v>
      </c>
      <c r="L1029">
        <v>58.11</v>
      </c>
      <c r="M1029" t="s">
        <v>925</v>
      </c>
      <c r="N1029" t="s">
        <v>926</v>
      </c>
      <c r="O1029">
        <v>46.8</v>
      </c>
      <c r="S1029">
        <v>21028</v>
      </c>
    </row>
    <row r="1030" spans="1:19" x14ac:dyDescent="0.2">
      <c r="A1030" t="s">
        <v>34</v>
      </c>
      <c r="B1030" t="s">
        <v>8</v>
      </c>
      <c r="C1030" t="s">
        <v>924</v>
      </c>
      <c r="D1030">
        <v>1</v>
      </c>
      <c r="E1030">
        <v>4</v>
      </c>
      <c r="F1030">
        <v>1779931800000</v>
      </c>
      <c r="G1030">
        <v>1779933347209</v>
      </c>
      <c r="H1030">
        <v>1547209</v>
      </c>
      <c r="I1030">
        <v>1547209</v>
      </c>
      <c r="J1030">
        <v>10057</v>
      </c>
      <c r="K1030">
        <v>62</v>
      </c>
      <c r="L1030">
        <v>64.099999999999994</v>
      </c>
      <c r="M1030" t="s">
        <v>925</v>
      </c>
      <c r="N1030" t="s">
        <v>926</v>
      </c>
      <c r="O1030">
        <v>43.66</v>
      </c>
      <c r="S1030">
        <v>21029</v>
      </c>
    </row>
    <row r="1031" spans="1:19" x14ac:dyDescent="0.2">
      <c r="A1031" t="s">
        <v>34</v>
      </c>
      <c r="B1031" t="s">
        <v>8</v>
      </c>
      <c r="C1031" t="s">
        <v>924</v>
      </c>
      <c r="D1031">
        <v>1</v>
      </c>
      <c r="E1031">
        <v>4</v>
      </c>
      <c r="F1031">
        <v>1779932700000</v>
      </c>
      <c r="G1031">
        <v>1779933844963</v>
      </c>
      <c r="H1031">
        <v>1144963</v>
      </c>
      <c r="I1031">
        <v>1144963</v>
      </c>
      <c r="J1031">
        <v>8270</v>
      </c>
      <c r="K1031">
        <v>46</v>
      </c>
      <c r="L1031">
        <v>53.54</v>
      </c>
      <c r="M1031" t="s">
        <v>925</v>
      </c>
      <c r="N1031" t="s">
        <v>926</v>
      </c>
      <c r="O1031">
        <v>34.01</v>
      </c>
      <c r="S1031">
        <v>21030</v>
      </c>
    </row>
    <row r="1032" spans="1:19" x14ac:dyDescent="0.2">
      <c r="A1032" t="s">
        <v>34</v>
      </c>
      <c r="B1032" t="s">
        <v>8</v>
      </c>
      <c r="C1032" t="s">
        <v>928</v>
      </c>
      <c r="D1032">
        <v>1</v>
      </c>
      <c r="E1032">
        <v>4</v>
      </c>
      <c r="F1032">
        <v>1779933600000</v>
      </c>
      <c r="G1032">
        <v>1779934625835</v>
      </c>
      <c r="H1032">
        <v>1025835</v>
      </c>
      <c r="I1032">
        <v>1025835</v>
      </c>
      <c r="J1032">
        <v>8259</v>
      </c>
      <c r="K1032">
        <v>39</v>
      </c>
      <c r="L1032">
        <v>52.54</v>
      </c>
      <c r="M1032" t="s">
        <v>925</v>
      </c>
      <c r="N1032" t="s">
        <v>926</v>
      </c>
      <c r="O1032">
        <v>34.72</v>
      </c>
      <c r="S1032">
        <v>21031</v>
      </c>
    </row>
    <row r="1033" spans="1:19" x14ac:dyDescent="0.2">
      <c r="A1033" t="s">
        <v>34</v>
      </c>
      <c r="B1033" t="s">
        <v>8</v>
      </c>
      <c r="C1033" t="s">
        <v>924</v>
      </c>
      <c r="D1033">
        <v>1</v>
      </c>
      <c r="E1033">
        <v>4</v>
      </c>
      <c r="F1033">
        <v>1779934500000</v>
      </c>
      <c r="G1033">
        <v>1779935528236</v>
      </c>
      <c r="H1033">
        <v>1028236</v>
      </c>
      <c r="I1033">
        <v>1028236</v>
      </c>
      <c r="J1033">
        <v>7411</v>
      </c>
      <c r="K1033">
        <v>45</v>
      </c>
      <c r="L1033">
        <v>54.43</v>
      </c>
      <c r="M1033" t="s">
        <v>925</v>
      </c>
      <c r="N1033" t="s">
        <v>926</v>
      </c>
      <c r="O1033">
        <v>41.32</v>
      </c>
      <c r="S1033">
        <v>21032</v>
      </c>
    </row>
    <row r="1034" spans="1:19" x14ac:dyDescent="0.2">
      <c r="A1034" t="s">
        <v>34</v>
      </c>
      <c r="B1034" t="s">
        <v>8</v>
      </c>
      <c r="C1034" t="s">
        <v>924</v>
      </c>
      <c r="D1034">
        <v>1</v>
      </c>
      <c r="E1034">
        <v>4</v>
      </c>
      <c r="F1034">
        <v>1779935400000</v>
      </c>
      <c r="G1034">
        <v>1779936908538</v>
      </c>
      <c r="H1034">
        <v>1508538</v>
      </c>
      <c r="I1034">
        <v>1508538</v>
      </c>
      <c r="J1034">
        <v>10135</v>
      </c>
      <c r="K1034">
        <v>67</v>
      </c>
      <c r="L1034">
        <v>61.92</v>
      </c>
      <c r="M1034" t="s">
        <v>925</v>
      </c>
      <c r="N1034" t="s">
        <v>926</v>
      </c>
      <c r="O1034">
        <v>39.35</v>
      </c>
      <c r="S1034">
        <v>21033</v>
      </c>
    </row>
    <row r="1035" spans="1:19" x14ac:dyDescent="0.2">
      <c r="A1035" t="s">
        <v>34</v>
      </c>
      <c r="B1035" t="s">
        <v>8</v>
      </c>
      <c r="C1035" t="s">
        <v>928</v>
      </c>
      <c r="D1035">
        <v>1</v>
      </c>
      <c r="E1035">
        <v>4</v>
      </c>
      <c r="F1035">
        <v>1779936300000</v>
      </c>
      <c r="G1035">
        <v>1779937441819</v>
      </c>
      <c r="H1035">
        <v>1141819</v>
      </c>
      <c r="I1035">
        <v>1141819</v>
      </c>
      <c r="J1035">
        <v>9472</v>
      </c>
      <c r="K1035">
        <v>43</v>
      </c>
      <c r="L1035">
        <v>55.92</v>
      </c>
      <c r="M1035" t="s">
        <v>925</v>
      </c>
      <c r="N1035" t="s">
        <v>926</v>
      </c>
      <c r="O1035">
        <v>36.42</v>
      </c>
      <c r="S1035">
        <v>21034</v>
      </c>
    </row>
    <row r="1036" spans="1:19" x14ac:dyDescent="0.2">
      <c r="A1036" t="s">
        <v>34</v>
      </c>
      <c r="B1036" t="s">
        <v>8</v>
      </c>
      <c r="C1036" t="s">
        <v>924</v>
      </c>
      <c r="D1036">
        <v>1</v>
      </c>
      <c r="E1036">
        <v>4</v>
      </c>
      <c r="F1036">
        <v>1779937200000</v>
      </c>
      <c r="G1036">
        <v>1779938339377</v>
      </c>
      <c r="H1036">
        <v>1139377</v>
      </c>
      <c r="I1036">
        <v>1139377</v>
      </c>
      <c r="J1036">
        <v>7435</v>
      </c>
      <c r="K1036">
        <v>47</v>
      </c>
      <c r="L1036">
        <v>51.93</v>
      </c>
      <c r="M1036" t="s">
        <v>925</v>
      </c>
      <c r="N1036" t="s">
        <v>926</v>
      </c>
      <c r="O1036">
        <v>32.65</v>
      </c>
      <c r="S1036">
        <v>21035</v>
      </c>
    </row>
    <row r="1037" spans="1:19" x14ac:dyDescent="0.2">
      <c r="A1037" t="s">
        <v>34</v>
      </c>
      <c r="B1037" t="s">
        <v>8</v>
      </c>
      <c r="C1037" t="s">
        <v>924</v>
      </c>
      <c r="D1037">
        <v>1</v>
      </c>
      <c r="E1037">
        <v>4</v>
      </c>
      <c r="F1037">
        <v>1779938100000</v>
      </c>
      <c r="G1037">
        <v>1779939065341</v>
      </c>
      <c r="H1037">
        <v>965341</v>
      </c>
      <c r="I1037">
        <v>965341</v>
      </c>
      <c r="J1037">
        <v>7586</v>
      </c>
      <c r="K1037">
        <v>46</v>
      </c>
      <c r="L1037">
        <v>53.9</v>
      </c>
      <c r="M1037" t="s">
        <v>925</v>
      </c>
      <c r="N1037" t="s">
        <v>926</v>
      </c>
      <c r="O1037">
        <v>41.2</v>
      </c>
      <c r="S1037">
        <v>21036</v>
      </c>
    </row>
    <row r="1038" spans="1:19" x14ac:dyDescent="0.2">
      <c r="A1038" t="s">
        <v>34</v>
      </c>
      <c r="B1038" t="s">
        <v>8</v>
      </c>
      <c r="C1038" t="s">
        <v>924</v>
      </c>
      <c r="D1038">
        <v>1</v>
      </c>
      <c r="E1038">
        <v>5</v>
      </c>
      <c r="F1038">
        <v>1780012800000</v>
      </c>
      <c r="G1038">
        <v>1780013728126</v>
      </c>
      <c r="H1038">
        <v>928126</v>
      </c>
      <c r="I1038">
        <v>928126</v>
      </c>
      <c r="J1038">
        <v>9682</v>
      </c>
      <c r="K1038">
        <v>43</v>
      </c>
      <c r="L1038">
        <v>41.3</v>
      </c>
      <c r="M1038" t="s">
        <v>925</v>
      </c>
      <c r="N1038" t="s">
        <v>929</v>
      </c>
      <c r="S1038">
        <v>21037</v>
      </c>
    </row>
    <row r="1039" spans="1:19" x14ac:dyDescent="0.2">
      <c r="A1039" t="s">
        <v>34</v>
      </c>
      <c r="B1039" t="s">
        <v>8</v>
      </c>
      <c r="C1039" t="s">
        <v>924</v>
      </c>
      <c r="D1039">
        <v>1</v>
      </c>
      <c r="E1039">
        <v>5</v>
      </c>
      <c r="F1039">
        <v>1780013700000</v>
      </c>
      <c r="G1039">
        <v>1780014763273</v>
      </c>
      <c r="H1039">
        <v>1063273</v>
      </c>
      <c r="I1039">
        <v>1063273</v>
      </c>
      <c r="J1039">
        <v>7740</v>
      </c>
      <c r="K1039">
        <v>42</v>
      </c>
      <c r="L1039">
        <v>40.89</v>
      </c>
      <c r="M1039" t="s">
        <v>925</v>
      </c>
      <c r="N1039" t="s">
        <v>929</v>
      </c>
      <c r="S1039">
        <v>21038</v>
      </c>
    </row>
    <row r="1040" spans="1:19" x14ac:dyDescent="0.2">
      <c r="A1040" t="s">
        <v>34</v>
      </c>
      <c r="B1040" t="s">
        <v>8</v>
      </c>
      <c r="C1040" t="s">
        <v>927</v>
      </c>
      <c r="D1040">
        <v>1</v>
      </c>
      <c r="E1040">
        <v>5</v>
      </c>
      <c r="F1040">
        <v>1780014600000</v>
      </c>
      <c r="G1040">
        <v>1780015653355</v>
      </c>
      <c r="H1040">
        <v>1053355</v>
      </c>
      <c r="I1040">
        <v>1053355</v>
      </c>
      <c r="J1040">
        <v>7582</v>
      </c>
      <c r="K1040">
        <v>41</v>
      </c>
      <c r="L1040">
        <v>51.58</v>
      </c>
      <c r="M1040" t="s">
        <v>925</v>
      </c>
      <c r="N1040" t="s">
        <v>926</v>
      </c>
      <c r="O1040">
        <v>33.590000000000003</v>
      </c>
      <c r="S1040">
        <v>21039</v>
      </c>
    </row>
    <row r="1041" spans="1:19" x14ac:dyDescent="0.2">
      <c r="A1041" t="s">
        <v>34</v>
      </c>
      <c r="B1041" t="s">
        <v>8</v>
      </c>
      <c r="C1041" t="s">
        <v>924</v>
      </c>
      <c r="D1041">
        <v>1</v>
      </c>
      <c r="E1041">
        <v>5</v>
      </c>
      <c r="F1041">
        <v>1780015500000</v>
      </c>
      <c r="G1041">
        <v>1780016724520</v>
      </c>
      <c r="H1041">
        <v>1224520</v>
      </c>
      <c r="I1041">
        <v>1224520</v>
      </c>
      <c r="J1041">
        <v>7739</v>
      </c>
      <c r="K1041">
        <v>50</v>
      </c>
      <c r="L1041">
        <v>59.61</v>
      </c>
      <c r="M1041" t="s">
        <v>925</v>
      </c>
      <c r="N1041" t="s">
        <v>926</v>
      </c>
      <c r="O1041">
        <v>47.55</v>
      </c>
      <c r="S1041">
        <v>21040</v>
      </c>
    </row>
    <row r="1042" spans="1:19" x14ac:dyDescent="0.2">
      <c r="A1042" t="s">
        <v>34</v>
      </c>
      <c r="B1042" t="s">
        <v>8</v>
      </c>
      <c r="C1042" t="s">
        <v>924</v>
      </c>
      <c r="D1042">
        <v>1</v>
      </c>
      <c r="E1042">
        <v>5</v>
      </c>
      <c r="F1042">
        <v>1780016400000</v>
      </c>
      <c r="G1042">
        <v>1780017963533</v>
      </c>
      <c r="H1042">
        <v>1563533</v>
      </c>
      <c r="I1042">
        <v>1563533</v>
      </c>
      <c r="J1042">
        <v>7585</v>
      </c>
      <c r="K1042">
        <v>62</v>
      </c>
      <c r="L1042">
        <v>61.66</v>
      </c>
      <c r="M1042" t="s">
        <v>925</v>
      </c>
      <c r="N1042" t="s">
        <v>926</v>
      </c>
      <c r="O1042">
        <v>44.17</v>
      </c>
      <c r="S1042">
        <v>21041</v>
      </c>
    </row>
    <row r="1043" spans="1:19" x14ac:dyDescent="0.2">
      <c r="A1043" t="s">
        <v>34</v>
      </c>
      <c r="B1043" t="s">
        <v>8</v>
      </c>
      <c r="C1043" t="s">
        <v>927</v>
      </c>
      <c r="D1043">
        <v>1</v>
      </c>
      <c r="E1043">
        <v>5</v>
      </c>
      <c r="F1043">
        <v>1780017300000</v>
      </c>
      <c r="G1043">
        <v>1780018332985</v>
      </c>
      <c r="H1043">
        <v>1032985</v>
      </c>
      <c r="I1043">
        <v>1032985</v>
      </c>
      <c r="J1043">
        <v>9537</v>
      </c>
      <c r="K1043">
        <v>46</v>
      </c>
      <c r="L1043">
        <v>54.26</v>
      </c>
      <c r="M1043" t="s">
        <v>925</v>
      </c>
      <c r="N1043" t="s">
        <v>926</v>
      </c>
      <c r="O1043">
        <v>35.11</v>
      </c>
      <c r="S1043">
        <v>21042</v>
      </c>
    </row>
    <row r="1044" spans="1:19" x14ac:dyDescent="0.2">
      <c r="A1044" t="s">
        <v>34</v>
      </c>
      <c r="B1044" t="s">
        <v>8</v>
      </c>
      <c r="C1044" t="s">
        <v>924</v>
      </c>
      <c r="D1044">
        <v>1</v>
      </c>
      <c r="E1044">
        <v>5</v>
      </c>
      <c r="F1044">
        <v>1780018200000</v>
      </c>
      <c r="G1044">
        <v>1780019200578</v>
      </c>
      <c r="H1044">
        <v>1000578</v>
      </c>
      <c r="I1044">
        <v>1000578</v>
      </c>
      <c r="J1044">
        <v>9346</v>
      </c>
      <c r="K1044">
        <v>44</v>
      </c>
      <c r="L1044">
        <v>53.39</v>
      </c>
      <c r="M1044" t="s">
        <v>925</v>
      </c>
      <c r="N1044" t="s">
        <v>926</v>
      </c>
      <c r="O1044">
        <v>34.43</v>
      </c>
      <c r="S1044">
        <v>21043</v>
      </c>
    </row>
    <row r="1045" spans="1:19" x14ac:dyDescent="0.2">
      <c r="A1045" t="s">
        <v>34</v>
      </c>
      <c r="B1045" t="s">
        <v>8</v>
      </c>
      <c r="C1045" t="s">
        <v>924</v>
      </c>
      <c r="D1045">
        <v>1</v>
      </c>
      <c r="E1045">
        <v>5</v>
      </c>
      <c r="F1045">
        <v>1780019100000</v>
      </c>
      <c r="G1045">
        <v>1780020132640</v>
      </c>
      <c r="H1045">
        <v>1032640</v>
      </c>
      <c r="I1045">
        <v>1032640</v>
      </c>
      <c r="J1045">
        <v>7347</v>
      </c>
      <c r="K1045">
        <v>48</v>
      </c>
      <c r="L1045">
        <v>52.96</v>
      </c>
      <c r="M1045" t="s">
        <v>925</v>
      </c>
      <c r="N1045" t="s">
        <v>926</v>
      </c>
      <c r="O1045">
        <v>37.96</v>
      </c>
      <c r="S1045">
        <v>21044</v>
      </c>
    </row>
    <row r="1046" spans="1:19" x14ac:dyDescent="0.2">
      <c r="A1046" t="s">
        <v>34</v>
      </c>
      <c r="B1046" t="s">
        <v>8</v>
      </c>
      <c r="C1046" t="s">
        <v>927</v>
      </c>
      <c r="D1046">
        <v>1</v>
      </c>
      <c r="E1046">
        <v>5</v>
      </c>
      <c r="F1046">
        <v>1780020000000</v>
      </c>
      <c r="G1046">
        <v>1780021001107</v>
      </c>
      <c r="H1046">
        <v>1001107</v>
      </c>
      <c r="I1046">
        <v>1001107</v>
      </c>
      <c r="J1046">
        <v>10294</v>
      </c>
      <c r="K1046">
        <v>38</v>
      </c>
      <c r="L1046">
        <v>56.33</v>
      </c>
      <c r="M1046" t="s">
        <v>925</v>
      </c>
      <c r="N1046" t="s">
        <v>926</v>
      </c>
      <c r="O1046">
        <v>38.71</v>
      </c>
      <c r="S1046">
        <v>21045</v>
      </c>
    </row>
    <row r="1047" spans="1:19" x14ac:dyDescent="0.2">
      <c r="A1047" t="s">
        <v>34</v>
      </c>
      <c r="B1047" t="s">
        <v>8</v>
      </c>
      <c r="C1047" t="s">
        <v>924</v>
      </c>
      <c r="D1047">
        <v>1</v>
      </c>
      <c r="E1047">
        <v>5</v>
      </c>
      <c r="F1047">
        <v>1780020900000</v>
      </c>
      <c r="G1047">
        <v>1780022433884</v>
      </c>
      <c r="H1047">
        <v>1533884</v>
      </c>
      <c r="I1047">
        <v>1533884</v>
      </c>
      <c r="J1047">
        <v>9581</v>
      </c>
      <c r="K1047">
        <v>57</v>
      </c>
      <c r="L1047">
        <v>63.52</v>
      </c>
      <c r="M1047" t="s">
        <v>925</v>
      </c>
      <c r="N1047" t="s">
        <v>926</v>
      </c>
      <c r="O1047">
        <v>43.91</v>
      </c>
      <c r="S1047">
        <v>21046</v>
      </c>
    </row>
    <row r="1048" spans="1:19" x14ac:dyDescent="0.2">
      <c r="A1048" t="s">
        <v>34</v>
      </c>
      <c r="B1048" t="s">
        <v>8</v>
      </c>
      <c r="C1048" t="s">
        <v>924</v>
      </c>
      <c r="D1048">
        <v>1</v>
      </c>
      <c r="E1048">
        <v>5</v>
      </c>
      <c r="F1048">
        <v>1780021800000</v>
      </c>
      <c r="G1048">
        <v>1780023162508</v>
      </c>
      <c r="H1048">
        <v>1362508</v>
      </c>
      <c r="I1048">
        <v>1362508</v>
      </c>
      <c r="J1048">
        <v>7668</v>
      </c>
      <c r="K1048">
        <v>62</v>
      </c>
      <c r="L1048">
        <v>58.73</v>
      </c>
      <c r="M1048" t="s">
        <v>925</v>
      </c>
      <c r="N1048" t="s">
        <v>926</v>
      </c>
      <c r="O1048">
        <v>42.21</v>
      </c>
      <c r="S1048">
        <v>21047</v>
      </c>
    </row>
    <row r="1049" spans="1:19" x14ac:dyDescent="0.2">
      <c r="A1049" t="s">
        <v>34</v>
      </c>
      <c r="B1049" t="s">
        <v>8</v>
      </c>
      <c r="C1049" t="s">
        <v>927</v>
      </c>
      <c r="D1049">
        <v>1</v>
      </c>
      <c r="E1049">
        <v>5</v>
      </c>
      <c r="F1049">
        <v>1780022700000</v>
      </c>
      <c r="G1049">
        <v>1780023652357</v>
      </c>
      <c r="H1049">
        <v>952357</v>
      </c>
      <c r="I1049">
        <v>952357</v>
      </c>
      <c r="J1049">
        <v>7525</v>
      </c>
      <c r="K1049">
        <v>38</v>
      </c>
      <c r="L1049">
        <v>39.33</v>
      </c>
      <c r="M1049" t="s">
        <v>925</v>
      </c>
      <c r="N1049" t="s">
        <v>929</v>
      </c>
      <c r="S1049">
        <v>21048</v>
      </c>
    </row>
    <row r="1050" spans="1:19" x14ac:dyDescent="0.2">
      <c r="A1050" t="s">
        <v>34</v>
      </c>
      <c r="B1050" t="s">
        <v>8</v>
      </c>
      <c r="C1050" t="s">
        <v>924</v>
      </c>
      <c r="D1050">
        <v>1</v>
      </c>
      <c r="E1050">
        <v>5</v>
      </c>
      <c r="F1050">
        <v>1780023600000</v>
      </c>
      <c r="G1050">
        <v>1780025157114</v>
      </c>
      <c r="H1050">
        <v>1557114</v>
      </c>
      <c r="I1050">
        <v>1557114</v>
      </c>
      <c r="J1050">
        <v>8270</v>
      </c>
      <c r="K1050">
        <v>67</v>
      </c>
      <c r="L1050">
        <v>57.32</v>
      </c>
      <c r="M1050" t="s">
        <v>925</v>
      </c>
      <c r="N1050" t="s">
        <v>926</v>
      </c>
      <c r="O1050">
        <v>32.43</v>
      </c>
      <c r="S1050">
        <v>21049</v>
      </c>
    </row>
    <row r="1051" spans="1:19" x14ac:dyDescent="0.2">
      <c r="A1051" t="s">
        <v>34</v>
      </c>
      <c r="B1051" t="s">
        <v>8</v>
      </c>
      <c r="C1051" t="s">
        <v>924</v>
      </c>
      <c r="D1051">
        <v>1</v>
      </c>
      <c r="E1051">
        <v>5</v>
      </c>
      <c r="F1051">
        <v>1780024500000</v>
      </c>
      <c r="G1051">
        <v>1780025910870</v>
      </c>
      <c r="H1051">
        <v>1410870</v>
      </c>
      <c r="I1051">
        <v>1410870</v>
      </c>
      <c r="J1051">
        <v>8428</v>
      </c>
      <c r="K1051">
        <v>64</v>
      </c>
      <c r="L1051">
        <v>55.52</v>
      </c>
      <c r="M1051" t="s">
        <v>925</v>
      </c>
      <c r="N1051" t="s">
        <v>926</v>
      </c>
      <c r="O1051">
        <v>31.5</v>
      </c>
      <c r="S1051">
        <v>21050</v>
      </c>
    </row>
    <row r="1052" spans="1:19" x14ac:dyDescent="0.2">
      <c r="A1052" t="s">
        <v>34</v>
      </c>
      <c r="B1052" t="s">
        <v>8</v>
      </c>
      <c r="C1052" t="s">
        <v>927</v>
      </c>
      <c r="D1052">
        <v>1</v>
      </c>
      <c r="E1052">
        <v>5</v>
      </c>
      <c r="F1052">
        <v>1780025400000</v>
      </c>
      <c r="G1052">
        <v>1780026550218</v>
      </c>
      <c r="H1052">
        <v>1150218</v>
      </c>
      <c r="I1052">
        <v>1150218</v>
      </c>
      <c r="J1052">
        <v>9526</v>
      </c>
      <c r="K1052">
        <v>52</v>
      </c>
      <c r="L1052">
        <v>61.29</v>
      </c>
      <c r="M1052" t="s">
        <v>925</v>
      </c>
      <c r="N1052" t="s">
        <v>926</v>
      </c>
      <c r="O1052">
        <v>48.54</v>
      </c>
      <c r="S1052">
        <v>21051</v>
      </c>
    </row>
    <row r="1053" spans="1:19" x14ac:dyDescent="0.2">
      <c r="A1053" t="s">
        <v>34</v>
      </c>
      <c r="B1053" t="s">
        <v>8</v>
      </c>
      <c r="C1053" t="s">
        <v>924</v>
      </c>
      <c r="D1053">
        <v>1</v>
      </c>
      <c r="E1053">
        <v>6</v>
      </c>
      <c r="F1053">
        <v>1780099200000</v>
      </c>
      <c r="G1053">
        <v>1780100584991</v>
      </c>
      <c r="H1053">
        <v>1384991</v>
      </c>
      <c r="I1053">
        <v>1384991</v>
      </c>
      <c r="J1053">
        <v>8289</v>
      </c>
      <c r="K1053">
        <v>58</v>
      </c>
      <c r="L1053">
        <v>59.42</v>
      </c>
      <c r="M1053" t="s">
        <v>925</v>
      </c>
      <c r="N1053" t="s">
        <v>926</v>
      </c>
      <c r="O1053">
        <v>41.58</v>
      </c>
      <c r="S1053">
        <v>21052</v>
      </c>
    </row>
    <row r="1054" spans="1:19" x14ac:dyDescent="0.2">
      <c r="A1054" t="s">
        <v>34</v>
      </c>
      <c r="B1054" t="s">
        <v>8</v>
      </c>
      <c r="C1054" t="s">
        <v>924</v>
      </c>
      <c r="D1054">
        <v>1</v>
      </c>
      <c r="E1054">
        <v>6</v>
      </c>
      <c r="F1054">
        <v>1780100100000</v>
      </c>
      <c r="G1054">
        <v>1780101494902</v>
      </c>
      <c r="H1054">
        <v>1394902</v>
      </c>
      <c r="I1054">
        <v>1394902</v>
      </c>
      <c r="J1054">
        <v>9423</v>
      </c>
      <c r="K1054">
        <v>61</v>
      </c>
      <c r="L1054">
        <v>56.48</v>
      </c>
      <c r="M1054" t="s">
        <v>925</v>
      </c>
      <c r="N1054" t="s">
        <v>926</v>
      </c>
      <c r="O1054">
        <v>31.46</v>
      </c>
      <c r="S1054">
        <v>21053</v>
      </c>
    </row>
    <row r="1055" spans="1:19" x14ac:dyDescent="0.2">
      <c r="A1055" t="s">
        <v>34</v>
      </c>
      <c r="B1055" t="s">
        <v>8</v>
      </c>
      <c r="C1055" t="s">
        <v>924</v>
      </c>
      <c r="D1055">
        <v>1</v>
      </c>
      <c r="E1055">
        <v>6</v>
      </c>
      <c r="F1055">
        <v>1780101000000</v>
      </c>
      <c r="G1055">
        <v>1780102242097</v>
      </c>
      <c r="H1055">
        <v>1242097</v>
      </c>
      <c r="I1055">
        <v>1242097</v>
      </c>
      <c r="J1055">
        <v>8071</v>
      </c>
      <c r="K1055">
        <v>55</v>
      </c>
      <c r="L1055">
        <v>59.63</v>
      </c>
      <c r="M1055" t="s">
        <v>925</v>
      </c>
      <c r="N1055" t="s">
        <v>926</v>
      </c>
      <c r="O1055">
        <v>46.27</v>
      </c>
      <c r="S1055">
        <v>21054</v>
      </c>
    </row>
    <row r="1056" spans="1:19" x14ac:dyDescent="0.2">
      <c r="A1056" t="s">
        <v>34</v>
      </c>
      <c r="B1056" t="s">
        <v>8</v>
      </c>
      <c r="C1056" t="s">
        <v>924</v>
      </c>
      <c r="D1056">
        <v>1</v>
      </c>
      <c r="E1056">
        <v>6</v>
      </c>
      <c r="F1056">
        <v>1780101900000</v>
      </c>
      <c r="G1056">
        <v>1780103302799</v>
      </c>
      <c r="H1056">
        <v>1402799</v>
      </c>
      <c r="I1056">
        <v>1402799</v>
      </c>
      <c r="J1056">
        <v>10014</v>
      </c>
      <c r="K1056">
        <v>53</v>
      </c>
      <c r="L1056">
        <v>59.67</v>
      </c>
      <c r="M1056" t="s">
        <v>925</v>
      </c>
      <c r="N1056" t="s">
        <v>926</v>
      </c>
      <c r="O1056">
        <v>37.11</v>
      </c>
      <c r="S1056">
        <v>21055</v>
      </c>
    </row>
    <row r="1057" spans="1:19" x14ac:dyDescent="0.2">
      <c r="A1057" t="s">
        <v>34</v>
      </c>
      <c r="B1057" t="s">
        <v>8</v>
      </c>
      <c r="C1057" t="s">
        <v>924</v>
      </c>
      <c r="D1057">
        <v>1</v>
      </c>
      <c r="E1057">
        <v>6</v>
      </c>
      <c r="F1057">
        <v>1780102800000</v>
      </c>
      <c r="G1057">
        <v>1780104197601</v>
      </c>
      <c r="H1057">
        <v>1397601</v>
      </c>
      <c r="I1057">
        <v>1397601</v>
      </c>
      <c r="J1057">
        <v>9450</v>
      </c>
      <c r="K1057">
        <v>52</v>
      </c>
      <c r="L1057">
        <v>60.97</v>
      </c>
      <c r="M1057" t="s">
        <v>925</v>
      </c>
      <c r="N1057" t="s">
        <v>926</v>
      </c>
      <c r="O1057">
        <v>41.78</v>
      </c>
      <c r="S1057">
        <v>21056</v>
      </c>
    </row>
    <row r="1058" spans="1:19" x14ac:dyDescent="0.2">
      <c r="A1058" t="s">
        <v>34</v>
      </c>
      <c r="B1058" t="s">
        <v>8</v>
      </c>
      <c r="C1058" t="s">
        <v>924</v>
      </c>
      <c r="D1058">
        <v>1</v>
      </c>
      <c r="E1058">
        <v>6</v>
      </c>
      <c r="F1058">
        <v>1780103700000</v>
      </c>
      <c r="G1058">
        <v>1780105198423</v>
      </c>
      <c r="H1058">
        <v>1498423</v>
      </c>
      <c r="I1058">
        <v>1498423</v>
      </c>
      <c r="J1058">
        <v>9035</v>
      </c>
      <c r="K1058">
        <v>60</v>
      </c>
      <c r="L1058">
        <v>47.47</v>
      </c>
      <c r="M1058" t="s">
        <v>925</v>
      </c>
      <c r="N1058" t="s">
        <v>929</v>
      </c>
      <c r="S1058">
        <v>21057</v>
      </c>
    </row>
    <row r="1059" spans="1:19" x14ac:dyDescent="0.2">
      <c r="A1059" t="s">
        <v>34</v>
      </c>
      <c r="B1059" t="s">
        <v>8</v>
      </c>
      <c r="C1059" t="s">
        <v>924</v>
      </c>
      <c r="D1059">
        <v>1</v>
      </c>
      <c r="E1059">
        <v>6</v>
      </c>
      <c r="F1059">
        <v>1780104600000</v>
      </c>
      <c r="G1059">
        <v>1780105820914</v>
      </c>
      <c r="H1059">
        <v>1220914</v>
      </c>
      <c r="I1059">
        <v>1220914</v>
      </c>
      <c r="J1059">
        <v>6898</v>
      </c>
      <c r="K1059">
        <v>56</v>
      </c>
      <c r="L1059">
        <v>57.79</v>
      </c>
      <c r="M1059" t="s">
        <v>925</v>
      </c>
      <c r="N1059" t="s">
        <v>926</v>
      </c>
      <c r="O1059">
        <v>45.66</v>
      </c>
      <c r="S1059">
        <v>21058</v>
      </c>
    </row>
    <row r="1060" spans="1:19" x14ac:dyDescent="0.2">
      <c r="A1060" t="s">
        <v>34</v>
      </c>
      <c r="B1060" t="s">
        <v>8</v>
      </c>
      <c r="C1060" t="s">
        <v>924</v>
      </c>
      <c r="D1060">
        <v>1</v>
      </c>
      <c r="E1060">
        <v>6</v>
      </c>
      <c r="F1060">
        <v>1780105500000</v>
      </c>
      <c r="G1060">
        <v>1780107119642</v>
      </c>
      <c r="H1060">
        <v>1619642</v>
      </c>
      <c r="I1060">
        <v>1619642</v>
      </c>
      <c r="J1060">
        <v>10023</v>
      </c>
      <c r="K1060">
        <v>63</v>
      </c>
      <c r="L1060">
        <v>49.96</v>
      </c>
      <c r="M1060" t="s">
        <v>925</v>
      </c>
      <c r="N1060" t="s">
        <v>929</v>
      </c>
      <c r="S1060">
        <v>21059</v>
      </c>
    </row>
    <row r="1061" spans="1:19" x14ac:dyDescent="0.2">
      <c r="A1061" t="s">
        <v>34</v>
      </c>
      <c r="B1061" t="s">
        <v>8</v>
      </c>
      <c r="C1061" t="s">
        <v>924</v>
      </c>
      <c r="D1061">
        <v>1</v>
      </c>
      <c r="E1061">
        <v>6</v>
      </c>
      <c r="F1061">
        <v>1780106400000</v>
      </c>
      <c r="G1061">
        <v>1780107904010</v>
      </c>
      <c r="H1061">
        <v>1504010</v>
      </c>
      <c r="I1061">
        <v>1504010</v>
      </c>
      <c r="J1061">
        <v>8091</v>
      </c>
      <c r="K1061">
        <v>67</v>
      </c>
      <c r="L1061">
        <v>56.66</v>
      </c>
      <c r="M1061" t="s">
        <v>925</v>
      </c>
      <c r="N1061" t="s">
        <v>926</v>
      </c>
      <c r="O1061">
        <v>32.69</v>
      </c>
      <c r="S1061">
        <v>21060</v>
      </c>
    </row>
    <row r="1062" spans="1:19" x14ac:dyDescent="0.2">
      <c r="A1062" t="s">
        <v>34</v>
      </c>
      <c r="B1062" t="s">
        <v>8</v>
      </c>
      <c r="C1062" t="s">
        <v>924</v>
      </c>
      <c r="D1062">
        <v>1</v>
      </c>
      <c r="E1062">
        <v>6</v>
      </c>
      <c r="F1062">
        <v>1780107300000</v>
      </c>
      <c r="G1062">
        <v>1780108850680</v>
      </c>
      <c r="H1062">
        <v>1550680</v>
      </c>
      <c r="I1062">
        <v>1550680</v>
      </c>
      <c r="J1062">
        <v>9076</v>
      </c>
      <c r="K1062">
        <v>59</v>
      </c>
      <c r="L1062">
        <v>60.68</v>
      </c>
      <c r="M1062" t="s">
        <v>925</v>
      </c>
      <c r="N1062" t="s">
        <v>926</v>
      </c>
      <c r="O1062">
        <v>38.24</v>
      </c>
      <c r="S1062">
        <v>21061</v>
      </c>
    </row>
    <row r="1063" spans="1:19" x14ac:dyDescent="0.2">
      <c r="A1063" t="s">
        <v>34</v>
      </c>
      <c r="B1063" t="s">
        <v>8</v>
      </c>
      <c r="C1063" t="s">
        <v>924</v>
      </c>
      <c r="D1063">
        <v>1</v>
      </c>
      <c r="E1063">
        <v>6</v>
      </c>
      <c r="F1063">
        <v>1780108200000</v>
      </c>
      <c r="G1063">
        <v>1780109180086</v>
      </c>
      <c r="H1063">
        <v>980086</v>
      </c>
      <c r="I1063">
        <v>980086</v>
      </c>
      <c r="J1063">
        <v>9864</v>
      </c>
      <c r="K1063">
        <v>39</v>
      </c>
      <c r="L1063">
        <v>59.58</v>
      </c>
      <c r="M1063" t="s">
        <v>925</v>
      </c>
      <c r="N1063" t="s">
        <v>926</v>
      </c>
      <c r="O1063">
        <v>47.96</v>
      </c>
      <c r="S1063">
        <v>21062</v>
      </c>
    </row>
    <row r="1064" spans="1:19" x14ac:dyDescent="0.2">
      <c r="A1064" t="s">
        <v>34</v>
      </c>
      <c r="B1064" t="s">
        <v>8</v>
      </c>
      <c r="C1064" t="s">
        <v>924</v>
      </c>
      <c r="D1064">
        <v>1</v>
      </c>
      <c r="E1064">
        <v>6</v>
      </c>
      <c r="F1064">
        <v>1780109100000</v>
      </c>
      <c r="G1064">
        <v>1780110721604</v>
      </c>
      <c r="H1064">
        <v>1621604</v>
      </c>
      <c r="I1064">
        <v>1621604</v>
      </c>
      <c r="J1064">
        <v>9894</v>
      </c>
      <c r="K1064">
        <v>61</v>
      </c>
      <c r="L1064">
        <v>61.48</v>
      </c>
      <c r="M1064" t="s">
        <v>925</v>
      </c>
      <c r="N1064" t="s">
        <v>926</v>
      </c>
      <c r="O1064">
        <v>36.119999999999997</v>
      </c>
      <c r="S1064">
        <v>21063</v>
      </c>
    </row>
    <row r="1065" spans="1:19" x14ac:dyDescent="0.2">
      <c r="A1065" t="s">
        <v>34</v>
      </c>
      <c r="B1065" t="s">
        <v>8</v>
      </c>
      <c r="C1065" t="s">
        <v>924</v>
      </c>
      <c r="D1065">
        <v>1</v>
      </c>
      <c r="E1065">
        <v>6</v>
      </c>
      <c r="F1065">
        <v>1780110000000</v>
      </c>
      <c r="G1065">
        <v>1780111224917</v>
      </c>
      <c r="H1065">
        <v>1224917</v>
      </c>
      <c r="I1065">
        <v>1224917</v>
      </c>
      <c r="J1065">
        <v>7389</v>
      </c>
      <c r="K1065">
        <v>50</v>
      </c>
      <c r="L1065">
        <v>59.74</v>
      </c>
      <c r="M1065" t="s">
        <v>925</v>
      </c>
      <c r="N1065" t="s">
        <v>926</v>
      </c>
      <c r="O1065">
        <v>48.76</v>
      </c>
      <c r="S1065">
        <v>21064</v>
      </c>
    </row>
    <row r="1066" spans="1:19" x14ac:dyDescent="0.2">
      <c r="A1066" t="s">
        <v>34</v>
      </c>
      <c r="B1066" t="s">
        <v>8</v>
      </c>
      <c r="C1066" t="s">
        <v>924</v>
      </c>
      <c r="D1066">
        <v>1</v>
      </c>
      <c r="E1066">
        <v>6</v>
      </c>
      <c r="F1066">
        <v>1780110900000</v>
      </c>
      <c r="G1066">
        <v>1780112327148</v>
      </c>
      <c r="H1066">
        <v>1427148</v>
      </c>
      <c r="I1066">
        <v>1427148</v>
      </c>
      <c r="J1066">
        <v>7158</v>
      </c>
      <c r="K1066">
        <v>53</v>
      </c>
      <c r="L1066">
        <v>55.62</v>
      </c>
      <c r="M1066" t="s">
        <v>925</v>
      </c>
      <c r="N1066" t="s">
        <v>926</v>
      </c>
      <c r="O1066">
        <v>34.72</v>
      </c>
      <c r="S1066">
        <v>21065</v>
      </c>
    </row>
    <row r="1067" spans="1:19" x14ac:dyDescent="0.2">
      <c r="A1067" t="s">
        <v>34</v>
      </c>
      <c r="B1067" t="s">
        <v>8</v>
      </c>
      <c r="C1067" t="s">
        <v>924</v>
      </c>
      <c r="D1067">
        <v>1</v>
      </c>
      <c r="E1067">
        <v>6</v>
      </c>
      <c r="F1067">
        <v>1780111800000</v>
      </c>
      <c r="G1067">
        <v>1780113520850</v>
      </c>
      <c r="H1067">
        <v>1720850</v>
      </c>
      <c r="I1067">
        <v>1720850</v>
      </c>
      <c r="J1067">
        <v>8328</v>
      </c>
      <c r="K1067">
        <v>73</v>
      </c>
      <c r="L1067">
        <v>60.7</v>
      </c>
      <c r="M1067" t="s">
        <v>925</v>
      </c>
      <c r="N1067" t="s">
        <v>926</v>
      </c>
      <c r="O1067">
        <v>36</v>
      </c>
      <c r="S1067">
        <v>21066</v>
      </c>
    </row>
    <row r="1068" spans="1:19" x14ac:dyDescent="0.2">
      <c r="A1068" t="s">
        <v>34</v>
      </c>
      <c r="B1068" t="s">
        <v>8</v>
      </c>
      <c r="C1068" t="s">
        <v>924</v>
      </c>
      <c r="D1068">
        <v>1</v>
      </c>
      <c r="E1068">
        <v>7</v>
      </c>
      <c r="F1068">
        <v>1780185600000</v>
      </c>
      <c r="G1068">
        <v>1780187324766</v>
      </c>
      <c r="H1068">
        <v>1724766</v>
      </c>
      <c r="I1068">
        <v>1724766</v>
      </c>
      <c r="J1068">
        <v>8159</v>
      </c>
      <c r="K1068">
        <v>74</v>
      </c>
      <c r="L1068">
        <v>63.92</v>
      </c>
      <c r="M1068" t="s">
        <v>925</v>
      </c>
      <c r="N1068" t="s">
        <v>926</v>
      </c>
      <c r="O1068">
        <v>43.84</v>
      </c>
      <c r="S1068">
        <v>21067</v>
      </c>
    </row>
    <row r="1069" spans="1:19" x14ac:dyDescent="0.2">
      <c r="A1069" t="s">
        <v>34</v>
      </c>
      <c r="B1069" t="s">
        <v>8</v>
      </c>
      <c r="C1069" t="s">
        <v>924</v>
      </c>
      <c r="D1069">
        <v>1</v>
      </c>
      <c r="E1069">
        <v>7</v>
      </c>
      <c r="F1069">
        <v>1780186500000</v>
      </c>
      <c r="G1069">
        <v>1780188133893</v>
      </c>
      <c r="H1069">
        <v>1633893</v>
      </c>
      <c r="I1069">
        <v>1633893</v>
      </c>
      <c r="J1069">
        <v>7784</v>
      </c>
      <c r="K1069">
        <v>72</v>
      </c>
      <c r="L1069">
        <v>57.38</v>
      </c>
      <c r="M1069" t="s">
        <v>925</v>
      </c>
      <c r="N1069" t="s">
        <v>926</v>
      </c>
      <c r="O1069">
        <v>31.93</v>
      </c>
      <c r="S1069">
        <v>21068</v>
      </c>
    </row>
    <row r="1070" spans="1:19" x14ac:dyDescent="0.2">
      <c r="A1070" t="s">
        <v>34</v>
      </c>
      <c r="B1070" t="s">
        <v>8</v>
      </c>
      <c r="C1070" t="s">
        <v>928</v>
      </c>
      <c r="D1070">
        <v>1</v>
      </c>
      <c r="E1070">
        <v>7</v>
      </c>
      <c r="F1070">
        <v>1780187400000</v>
      </c>
      <c r="G1070">
        <v>1780188925284</v>
      </c>
      <c r="H1070">
        <v>1525284</v>
      </c>
      <c r="I1070">
        <v>1525284</v>
      </c>
      <c r="J1070">
        <v>9758</v>
      </c>
      <c r="K1070">
        <v>60</v>
      </c>
      <c r="L1070">
        <v>62.82</v>
      </c>
      <c r="M1070" t="s">
        <v>925</v>
      </c>
      <c r="N1070" t="s">
        <v>926</v>
      </c>
      <c r="O1070">
        <v>42.03</v>
      </c>
      <c r="S1070">
        <v>21069</v>
      </c>
    </row>
    <row r="1071" spans="1:19" x14ac:dyDescent="0.2">
      <c r="A1071" t="s">
        <v>34</v>
      </c>
      <c r="B1071" t="s">
        <v>8</v>
      </c>
      <c r="C1071" t="s">
        <v>924</v>
      </c>
      <c r="D1071">
        <v>1</v>
      </c>
      <c r="E1071">
        <v>7</v>
      </c>
      <c r="F1071">
        <v>1780188300000</v>
      </c>
      <c r="G1071">
        <v>1780189999725</v>
      </c>
      <c r="H1071">
        <v>1699725</v>
      </c>
      <c r="I1071">
        <v>1699725</v>
      </c>
      <c r="J1071">
        <v>9103</v>
      </c>
      <c r="K1071">
        <v>70</v>
      </c>
      <c r="L1071">
        <v>62.32</v>
      </c>
      <c r="M1071" t="s">
        <v>925</v>
      </c>
      <c r="N1071" t="s">
        <v>926</v>
      </c>
      <c r="O1071">
        <v>38.229999999999997</v>
      </c>
      <c r="S1071">
        <v>21070</v>
      </c>
    </row>
    <row r="1072" spans="1:19" x14ac:dyDescent="0.2">
      <c r="A1072" t="s">
        <v>34</v>
      </c>
      <c r="B1072" t="s">
        <v>8</v>
      </c>
      <c r="C1072" t="s">
        <v>924</v>
      </c>
      <c r="D1072">
        <v>1</v>
      </c>
      <c r="E1072">
        <v>7</v>
      </c>
      <c r="F1072">
        <v>1780189200000</v>
      </c>
      <c r="G1072">
        <v>1780190570946</v>
      </c>
      <c r="H1072">
        <v>1370946</v>
      </c>
      <c r="I1072">
        <v>1370946</v>
      </c>
      <c r="J1072">
        <v>9990</v>
      </c>
      <c r="K1072">
        <v>61</v>
      </c>
      <c r="L1072">
        <v>63.41</v>
      </c>
      <c r="M1072" t="s">
        <v>925</v>
      </c>
      <c r="N1072" t="s">
        <v>926</v>
      </c>
      <c r="O1072">
        <v>46.68</v>
      </c>
      <c r="S1072">
        <v>21071</v>
      </c>
    </row>
    <row r="1073" spans="1:19" x14ac:dyDescent="0.2">
      <c r="A1073" t="s">
        <v>34</v>
      </c>
      <c r="B1073" t="s">
        <v>8</v>
      </c>
      <c r="C1073" t="s">
        <v>928</v>
      </c>
      <c r="D1073">
        <v>1</v>
      </c>
      <c r="E1073">
        <v>7</v>
      </c>
      <c r="F1073">
        <v>1780190100000</v>
      </c>
      <c r="G1073">
        <v>1780191261966</v>
      </c>
      <c r="H1073">
        <v>1161966</v>
      </c>
      <c r="I1073">
        <v>1161966</v>
      </c>
      <c r="J1073">
        <v>9510</v>
      </c>
      <c r="K1073">
        <v>43</v>
      </c>
      <c r="L1073">
        <v>61.55</v>
      </c>
      <c r="M1073" t="s">
        <v>925</v>
      </c>
      <c r="N1073" t="s">
        <v>926</v>
      </c>
      <c r="O1073">
        <v>48.9</v>
      </c>
      <c r="S1073">
        <v>21072</v>
      </c>
    </row>
    <row r="1074" spans="1:19" x14ac:dyDescent="0.2">
      <c r="A1074" t="s">
        <v>34</v>
      </c>
      <c r="B1074" t="s">
        <v>8</v>
      </c>
      <c r="C1074" t="s">
        <v>924</v>
      </c>
      <c r="D1074">
        <v>1</v>
      </c>
      <c r="E1074">
        <v>7</v>
      </c>
      <c r="F1074">
        <v>1780191000000</v>
      </c>
      <c r="G1074">
        <v>1780192567202</v>
      </c>
      <c r="H1074">
        <v>1567202</v>
      </c>
      <c r="I1074">
        <v>1567202</v>
      </c>
      <c r="J1074">
        <v>6996</v>
      </c>
      <c r="K1074">
        <v>67</v>
      </c>
      <c r="L1074">
        <v>57.85</v>
      </c>
      <c r="M1074" t="s">
        <v>925</v>
      </c>
      <c r="N1074" t="s">
        <v>926</v>
      </c>
      <c r="O1074">
        <v>36.799999999999997</v>
      </c>
      <c r="S1074">
        <v>21073</v>
      </c>
    </row>
    <row r="1075" spans="1:19" x14ac:dyDescent="0.2">
      <c r="A1075" t="s">
        <v>34</v>
      </c>
      <c r="B1075" t="s">
        <v>8</v>
      </c>
      <c r="C1075" t="s">
        <v>924</v>
      </c>
      <c r="D1075">
        <v>1</v>
      </c>
      <c r="E1075">
        <v>7</v>
      </c>
      <c r="F1075">
        <v>1780191900000</v>
      </c>
      <c r="G1075">
        <v>1780193332801</v>
      </c>
      <c r="H1075">
        <v>1432801</v>
      </c>
      <c r="I1075">
        <v>1432801</v>
      </c>
      <c r="J1075">
        <v>9128</v>
      </c>
      <c r="K1075">
        <v>56</v>
      </c>
      <c r="L1075">
        <v>46.78</v>
      </c>
      <c r="M1075" t="s">
        <v>925</v>
      </c>
      <c r="N1075" t="s">
        <v>929</v>
      </c>
      <c r="S1075">
        <v>21074</v>
      </c>
    </row>
    <row r="1076" spans="1:19" x14ac:dyDescent="0.2">
      <c r="A1076" t="s">
        <v>34</v>
      </c>
      <c r="B1076" t="s">
        <v>8</v>
      </c>
      <c r="C1076" t="s">
        <v>928</v>
      </c>
      <c r="D1076">
        <v>1</v>
      </c>
      <c r="E1076">
        <v>7</v>
      </c>
      <c r="F1076">
        <v>1780192800000</v>
      </c>
      <c r="G1076">
        <v>1780194414883</v>
      </c>
      <c r="H1076">
        <v>1614883</v>
      </c>
      <c r="I1076">
        <v>1614883</v>
      </c>
      <c r="J1076">
        <v>8325</v>
      </c>
      <c r="K1076">
        <v>62</v>
      </c>
      <c r="L1076">
        <v>64.37</v>
      </c>
      <c r="M1076" t="s">
        <v>925</v>
      </c>
      <c r="N1076" t="s">
        <v>926</v>
      </c>
      <c r="O1076">
        <v>47.21</v>
      </c>
      <c r="S1076">
        <v>21075</v>
      </c>
    </row>
    <row r="1077" spans="1:19" x14ac:dyDescent="0.2">
      <c r="A1077" t="s">
        <v>34</v>
      </c>
      <c r="B1077" t="s">
        <v>8</v>
      </c>
      <c r="C1077" t="s">
        <v>924</v>
      </c>
      <c r="D1077">
        <v>1</v>
      </c>
      <c r="E1077">
        <v>7</v>
      </c>
      <c r="F1077">
        <v>1780193700000</v>
      </c>
      <c r="G1077">
        <v>1780195348274</v>
      </c>
      <c r="H1077">
        <v>1648274</v>
      </c>
      <c r="I1077">
        <v>1648274</v>
      </c>
      <c r="J1077">
        <v>10110</v>
      </c>
      <c r="K1077">
        <v>66</v>
      </c>
      <c r="L1077">
        <v>60.24</v>
      </c>
      <c r="M1077" t="s">
        <v>925</v>
      </c>
      <c r="N1077" t="s">
        <v>926</v>
      </c>
      <c r="O1077">
        <v>32</v>
      </c>
      <c r="S1077">
        <v>21076</v>
      </c>
    </row>
    <row r="1078" spans="1:19" x14ac:dyDescent="0.2">
      <c r="A1078" t="s">
        <v>34</v>
      </c>
      <c r="B1078" t="s">
        <v>8</v>
      </c>
      <c r="C1078" t="s">
        <v>924</v>
      </c>
      <c r="D1078">
        <v>1</v>
      </c>
      <c r="E1078">
        <v>7</v>
      </c>
      <c r="F1078">
        <v>1780194600000</v>
      </c>
      <c r="G1078">
        <v>1780195600154</v>
      </c>
      <c r="H1078">
        <v>1000154</v>
      </c>
      <c r="I1078">
        <v>1000154</v>
      </c>
      <c r="J1078">
        <v>10579</v>
      </c>
      <c r="K1078">
        <v>44</v>
      </c>
      <c r="L1078">
        <v>59.62</v>
      </c>
      <c r="M1078" t="s">
        <v>925</v>
      </c>
      <c r="N1078" t="s">
        <v>926</v>
      </c>
      <c r="O1078">
        <v>45.64</v>
      </c>
      <c r="S1078">
        <v>21077</v>
      </c>
    </row>
    <row r="1079" spans="1:19" x14ac:dyDescent="0.2">
      <c r="A1079" t="s">
        <v>34</v>
      </c>
      <c r="B1079" t="s">
        <v>8</v>
      </c>
      <c r="C1079" t="s">
        <v>928</v>
      </c>
      <c r="D1079">
        <v>1</v>
      </c>
      <c r="E1079">
        <v>7</v>
      </c>
      <c r="F1079">
        <v>1780195500000</v>
      </c>
      <c r="G1079">
        <v>1780196937838</v>
      </c>
      <c r="H1079">
        <v>1437838</v>
      </c>
      <c r="I1079">
        <v>1437838</v>
      </c>
      <c r="J1079">
        <v>8023</v>
      </c>
      <c r="K1079">
        <v>58</v>
      </c>
      <c r="L1079">
        <v>57.53</v>
      </c>
      <c r="M1079" t="s">
        <v>925</v>
      </c>
      <c r="N1079" t="s">
        <v>926</v>
      </c>
      <c r="O1079">
        <v>36.56</v>
      </c>
      <c r="S1079">
        <v>21078</v>
      </c>
    </row>
    <row r="1080" spans="1:19" x14ac:dyDescent="0.2">
      <c r="A1080" t="s">
        <v>34</v>
      </c>
      <c r="B1080" t="s">
        <v>8</v>
      </c>
      <c r="C1080" t="s">
        <v>924</v>
      </c>
      <c r="D1080">
        <v>1</v>
      </c>
      <c r="E1080">
        <v>7</v>
      </c>
      <c r="F1080">
        <v>1780196400000</v>
      </c>
      <c r="G1080">
        <v>1780197673093</v>
      </c>
      <c r="H1080">
        <v>1273093</v>
      </c>
      <c r="I1080">
        <v>1273093</v>
      </c>
      <c r="J1080">
        <v>9127</v>
      </c>
      <c r="K1080">
        <v>55</v>
      </c>
      <c r="L1080">
        <v>56.43</v>
      </c>
      <c r="M1080" t="s">
        <v>925</v>
      </c>
      <c r="N1080" t="s">
        <v>926</v>
      </c>
      <c r="O1080">
        <v>35.22</v>
      </c>
      <c r="S1080">
        <v>21079</v>
      </c>
    </row>
    <row r="1081" spans="1:19" x14ac:dyDescent="0.2">
      <c r="A1081" t="s">
        <v>34</v>
      </c>
      <c r="B1081" t="s">
        <v>8</v>
      </c>
      <c r="C1081" t="s">
        <v>924</v>
      </c>
      <c r="D1081">
        <v>1</v>
      </c>
      <c r="E1081">
        <v>7</v>
      </c>
      <c r="F1081">
        <v>1780197300000</v>
      </c>
      <c r="G1081">
        <v>1780198939376</v>
      </c>
      <c r="H1081">
        <v>1639376</v>
      </c>
      <c r="I1081">
        <v>1639376</v>
      </c>
      <c r="J1081">
        <v>10222</v>
      </c>
      <c r="K1081">
        <v>67</v>
      </c>
      <c r="L1081">
        <v>63.29</v>
      </c>
      <c r="M1081" t="s">
        <v>925</v>
      </c>
      <c r="N1081" t="s">
        <v>926</v>
      </c>
      <c r="O1081">
        <v>39.020000000000003</v>
      </c>
      <c r="S1081">
        <v>21080</v>
      </c>
    </row>
    <row r="1082" spans="1:19" x14ac:dyDescent="0.2">
      <c r="A1082" t="s">
        <v>34</v>
      </c>
      <c r="B1082" t="s">
        <v>8</v>
      </c>
      <c r="C1082" t="s">
        <v>928</v>
      </c>
      <c r="D1082">
        <v>1</v>
      </c>
      <c r="E1082">
        <v>7</v>
      </c>
      <c r="F1082">
        <v>1780198200000</v>
      </c>
      <c r="G1082">
        <v>1780200067704</v>
      </c>
      <c r="H1082">
        <v>1867704</v>
      </c>
      <c r="I1082">
        <v>1867704</v>
      </c>
      <c r="J1082">
        <v>7010</v>
      </c>
      <c r="K1082">
        <v>78</v>
      </c>
      <c r="L1082">
        <v>63.5</v>
      </c>
      <c r="M1082" t="s">
        <v>925</v>
      </c>
      <c r="N1082" t="s">
        <v>926</v>
      </c>
      <c r="O1082">
        <v>42.33</v>
      </c>
      <c r="S1082">
        <v>21081</v>
      </c>
    </row>
    <row r="1083" spans="1:19" x14ac:dyDescent="0.2">
      <c r="A1083" t="s">
        <v>34</v>
      </c>
      <c r="B1083" t="s">
        <v>8</v>
      </c>
      <c r="C1083" t="s">
        <v>924</v>
      </c>
      <c r="D1083">
        <v>1</v>
      </c>
      <c r="E1083">
        <v>7</v>
      </c>
      <c r="F1083">
        <v>1780199100000</v>
      </c>
      <c r="G1083">
        <v>1780200311136</v>
      </c>
      <c r="H1083">
        <v>1211136</v>
      </c>
      <c r="I1083">
        <v>1211136</v>
      </c>
      <c r="J1083">
        <v>9890</v>
      </c>
      <c r="K1083">
        <v>45</v>
      </c>
      <c r="L1083">
        <v>57.94</v>
      </c>
      <c r="M1083" t="s">
        <v>925</v>
      </c>
      <c r="N1083" t="s">
        <v>926</v>
      </c>
      <c r="O1083">
        <v>38.25</v>
      </c>
      <c r="S1083">
        <v>21082</v>
      </c>
    </row>
    <row r="1084" spans="1:19" x14ac:dyDescent="0.2">
      <c r="A1084" t="s">
        <v>34</v>
      </c>
      <c r="B1084" t="s">
        <v>8</v>
      </c>
      <c r="C1084" t="s">
        <v>924</v>
      </c>
      <c r="D1084">
        <v>2</v>
      </c>
      <c r="E1084">
        <v>1</v>
      </c>
      <c r="F1084">
        <v>1780272000000</v>
      </c>
      <c r="G1084">
        <v>1780273295460</v>
      </c>
      <c r="H1084">
        <v>1295460</v>
      </c>
      <c r="I1084">
        <v>1245460</v>
      </c>
      <c r="J1084">
        <v>6556</v>
      </c>
      <c r="K1084">
        <v>53</v>
      </c>
      <c r="L1084">
        <v>50.09</v>
      </c>
      <c r="M1084" t="s">
        <v>925</v>
      </c>
      <c r="N1084" t="s">
        <v>926</v>
      </c>
      <c r="O1084">
        <v>26.78</v>
      </c>
      <c r="S1084">
        <v>21083</v>
      </c>
    </row>
    <row r="1085" spans="1:19" x14ac:dyDescent="0.2">
      <c r="A1085" t="s">
        <v>34</v>
      </c>
      <c r="B1085" t="s">
        <v>8</v>
      </c>
      <c r="C1085" t="s">
        <v>924</v>
      </c>
      <c r="D1085">
        <v>2</v>
      </c>
      <c r="E1085">
        <v>1</v>
      </c>
      <c r="F1085">
        <v>1780272900000</v>
      </c>
      <c r="G1085">
        <v>1780273953674</v>
      </c>
      <c r="H1085">
        <v>1053674</v>
      </c>
      <c r="I1085">
        <v>1053674</v>
      </c>
      <c r="J1085">
        <v>8047</v>
      </c>
      <c r="K1085">
        <v>49</v>
      </c>
      <c r="L1085">
        <v>41.09</v>
      </c>
      <c r="M1085" t="s">
        <v>925</v>
      </c>
      <c r="N1085" t="s">
        <v>929</v>
      </c>
      <c r="S1085">
        <v>21084</v>
      </c>
    </row>
    <row r="1086" spans="1:19" x14ac:dyDescent="0.2">
      <c r="A1086" t="s">
        <v>34</v>
      </c>
      <c r="B1086" t="s">
        <v>8</v>
      </c>
      <c r="C1086" t="s">
        <v>928</v>
      </c>
      <c r="D1086">
        <v>2</v>
      </c>
      <c r="E1086">
        <v>1</v>
      </c>
      <c r="F1086">
        <v>1780273800000</v>
      </c>
      <c r="G1086">
        <v>1780274500848</v>
      </c>
      <c r="H1086">
        <v>700848</v>
      </c>
      <c r="I1086">
        <v>620848</v>
      </c>
      <c r="J1086">
        <v>7856</v>
      </c>
      <c r="K1086">
        <v>31</v>
      </c>
      <c r="L1086">
        <v>47.41</v>
      </c>
      <c r="M1086" t="s">
        <v>925</v>
      </c>
      <c r="N1086" t="s">
        <v>926</v>
      </c>
      <c r="O1086">
        <v>32.06</v>
      </c>
      <c r="S1086">
        <v>21085</v>
      </c>
    </row>
    <row r="1087" spans="1:19" x14ac:dyDescent="0.2">
      <c r="A1087" t="s">
        <v>34</v>
      </c>
      <c r="B1087" t="s">
        <v>8</v>
      </c>
      <c r="C1087" t="s">
        <v>924</v>
      </c>
      <c r="D1087">
        <v>2</v>
      </c>
      <c r="E1087">
        <v>1</v>
      </c>
      <c r="F1087">
        <v>1780274700000</v>
      </c>
      <c r="G1087">
        <v>1780275733820</v>
      </c>
      <c r="H1087">
        <v>1033820</v>
      </c>
      <c r="I1087">
        <v>998820</v>
      </c>
      <c r="J1087">
        <v>9871</v>
      </c>
      <c r="K1087">
        <v>48</v>
      </c>
      <c r="L1087">
        <v>52.55</v>
      </c>
      <c r="M1087" t="s">
        <v>925</v>
      </c>
      <c r="N1087" t="s">
        <v>926</v>
      </c>
      <c r="O1087">
        <v>30.22</v>
      </c>
      <c r="S1087">
        <v>21086</v>
      </c>
    </row>
    <row r="1088" spans="1:19" x14ac:dyDescent="0.2">
      <c r="A1088" t="s">
        <v>34</v>
      </c>
      <c r="B1088" t="s">
        <v>8</v>
      </c>
      <c r="C1088" t="s">
        <v>924</v>
      </c>
      <c r="D1088">
        <v>2</v>
      </c>
      <c r="E1088">
        <v>1</v>
      </c>
      <c r="F1088">
        <v>1780275600000</v>
      </c>
      <c r="G1088">
        <v>1780276463331</v>
      </c>
      <c r="H1088">
        <v>863331</v>
      </c>
      <c r="I1088">
        <v>813331</v>
      </c>
      <c r="J1088">
        <v>9222</v>
      </c>
      <c r="K1088">
        <v>41</v>
      </c>
      <c r="L1088">
        <v>51.65</v>
      </c>
      <c r="M1088" t="s">
        <v>925</v>
      </c>
      <c r="N1088" t="s">
        <v>926</v>
      </c>
      <c r="O1088">
        <v>34.159999999999997</v>
      </c>
      <c r="S1088">
        <v>21087</v>
      </c>
    </row>
    <row r="1089" spans="1:19" x14ac:dyDescent="0.2">
      <c r="A1089" t="s">
        <v>34</v>
      </c>
      <c r="B1089" t="s">
        <v>8</v>
      </c>
      <c r="C1089" t="s">
        <v>928</v>
      </c>
      <c r="D1089">
        <v>2</v>
      </c>
      <c r="E1089">
        <v>1</v>
      </c>
      <c r="F1089">
        <v>1780276500000</v>
      </c>
      <c r="G1089">
        <v>1780277537349</v>
      </c>
      <c r="H1089">
        <v>1037349</v>
      </c>
      <c r="I1089">
        <v>972349</v>
      </c>
      <c r="J1089">
        <v>6357</v>
      </c>
      <c r="K1089">
        <v>48</v>
      </c>
      <c r="L1089">
        <v>53.41</v>
      </c>
      <c r="M1089" t="s">
        <v>925</v>
      </c>
      <c r="N1089" t="s">
        <v>926</v>
      </c>
      <c r="O1089">
        <v>41.54</v>
      </c>
      <c r="S1089">
        <v>21088</v>
      </c>
    </row>
    <row r="1090" spans="1:19" x14ac:dyDescent="0.2">
      <c r="A1090" t="s">
        <v>34</v>
      </c>
      <c r="B1090" t="s">
        <v>8</v>
      </c>
      <c r="C1090" t="s">
        <v>924</v>
      </c>
      <c r="D1090">
        <v>2</v>
      </c>
      <c r="E1090">
        <v>1</v>
      </c>
      <c r="F1090">
        <v>1780277400000</v>
      </c>
      <c r="G1090">
        <v>1780278398215</v>
      </c>
      <c r="H1090">
        <v>998215</v>
      </c>
      <c r="I1090">
        <v>918215</v>
      </c>
      <c r="J1090">
        <v>9648</v>
      </c>
      <c r="K1090">
        <v>38</v>
      </c>
      <c r="L1090">
        <v>53.12</v>
      </c>
      <c r="M1090" t="s">
        <v>925</v>
      </c>
      <c r="N1090" t="s">
        <v>926</v>
      </c>
      <c r="O1090">
        <v>33.04</v>
      </c>
      <c r="S1090">
        <v>21089</v>
      </c>
    </row>
    <row r="1091" spans="1:19" x14ac:dyDescent="0.2">
      <c r="A1091" t="s">
        <v>34</v>
      </c>
      <c r="B1091" t="s">
        <v>8</v>
      </c>
      <c r="C1091" t="s">
        <v>924</v>
      </c>
      <c r="D1091">
        <v>2</v>
      </c>
      <c r="E1091">
        <v>1</v>
      </c>
      <c r="F1091">
        <v>1780278300000</v>
      </c>
      <c r="G1091">
        <v>1780279711788</v>
      </c>
      <c r="H1091">
        <v>1411788</v>
      </c>
      <c r="I1091">
        <v>1376788</v>
      </c>
      <c r="J1091">
        <v>7472</v>
      </c>
      <c r="K1091">
        <v>56</v>
      </c>
      <c r="L1091">
        <v>58.55</v>
      </c>
      <c r="M1091" t="s">
        <v>925</v>
      </c>
      <c r="N1091" t="s">
        <v>926</v>
      </c>
      <c r="O1091">
        <v>41.07</v>
      </c>
      <c r="S1091">
        <v>21090</v>
      </c>
    </row>
    <row r="1092" spans="1:19" x14ac:dyDescent="0.2">
      <c r="A1092" t="s">
        <v>34</v>
      </c>
      <c r="B1092" t="s">
        <v>8</v>
      </c>
      <c r="C1092" t="s">
        <v>928</v>
      </c>
      <c r="D1092">
        <v>2</v>
      </c>
      <c r="E1092">
        <v>1</v>
      </c>
      <c r="F1092">
        <v>1780279200000</v>
      </c>
      <c r="G1092">
        <v>1780280478585</v>
      </c>
      <c r="H1092">
        <v>1278585</v>
      </c>
      <c r="I1092">
        <v>1228585</v>
      </c>
      <c r="J1092">
        <v>7083</v>
      </c>
      <c r="K1092">
        <v>55</v>
      </c>
      <c r="L1092">
        <v>56.34</v>
      </c>
      <c r="M1092" t="s">
        <v>925</v>
      </c>
      <c r="N1092" t="s">
        <v>926</v>
      </c>
      <c r="O1092">
        <v>40.340000000000003</v>
      </c>
      <c r="S1092">
        <v>21091</v>
      </c>
    </row>
    <row r="1093" spans="1:19" x14ac:dyDescent="0.2">
      <c r="A1093" t="s">
        <v>34</v>
      </c>
      <c r="B1093" t="s">
        <v>8</v>
      </c>
      <c r="C1093" t="s">
        <v>924</v>
      </c>
      <c r="D1093">
        <v>2</v>
      </c>
      <c r="E1093">
        <v>1</v>
      </c>
      <c r="F1093">
        <v>1780280100000</v>
      </c>
      <c r="G1093">
        <v>1780280922412</v>
      </c>
      <c r="H1093">
        <v>822412</v>
      </c>
      <c r="I1093">
        <v>757412</v>
      </c>
      <c r="J1093">
        <v>7915</v>
      </c>
      <c r="K1093">
        <v>30</v>
      </c>
      <c r="L1093">
        <v>52.55</v>
      </c>
      <c r="M1093" t="s">
        <v>925</v>
      </c>
      <c r="N1093" t="s">
        <v>926</v>
      </c>
      <c r="O1093">
        <v>40.78</v>
      </c>
      <c r="S1093">
        <v>21092</v>
      </c>
    </row>
    <row r="1094" spans="1:19" x14ac:dyDescent="0.2">
      <c r="A1094" t="s">
        <v>34</v>
      </c>
      <c r="B1094" t="s">
        <v>8</v>
      </c>
      <c r="C1094" t="s">
        <v>924</v>
      </c>
      <c r="D1094">
        <v>2</v>
      </c>
      <c r="E1094">
        <v>1</v>
      </c>
      <c r="F1094">
        <v>1780281000000</v>
      </c>
      <c r="G1094">
        <v>1780282366044</v>
      </c>
      <c r="H1094">
        <v>1366044</v>
      </c>
      <c r="I1094">
        <v>1286044</v>
      </c>
      <c r="J1094">
        <v>9473</v>
      </c>
      <c r="K1094">
        <v>58</v>
      </c>
      <c r="L1094">
        <v>54.46</v>
      </c>
      <c r="M1094" t="s">
        <v>925</v>
      </c>
      <c r="N1094" t="s">
        <v>926</v>
      </c>
      <c r="O1094">
        <v>27.37</v>
      </c>
      <c r="S1094">
        <v>21093</v>
      </c>
    </row>
    <row r="1095" spans="1:19" x14ac:dyDescent="0.2">
      <c r="A1095" t="s">
        <v>34</v>
      </c>
      <c r="B1095" t="s">
        <v>8</v>
      </c>
      <c r="C1095" t="s">
        <v>928</v>
      </c>
      <c r="D1095">
        <v>2</v>
      </c>
      <c r="E1095">
        <v>1</v>
      </c>
      <c r="F1095">
        <v>1780281900000</v>
      </c>
      <c r="G1095">
        <v>1780282819306</v>
      </c>
      <c r="H1095">
        <v>919306</v>
      </c>
      <c r="I1095">
        <v>884306</v>
      </c>
      <c r="J1095">
        <v>7678</v>
      </c>
      <c r="K1095">
        <v>43</v>
      </c>
      <c r="L1095">
        <v>49.89</v>
      </c>
      <c r="M1095" t="s">
        <v>925</v>
      </c>
      <c r="N1095" t="s">
        <v>926</v>
      </c>
      <c r="O1095">
        <v>32.78</v>
      </c>
      <c r="S1095">
        <v>21094</v>
      </c>
    </row>
    <row r="1096" spans="1:19" x14ac:dyDescent="0.2">
      <c r="A1096" t="s">
        <v>34</v>
      </c>
      <c r="B1096" t="s">
        <v>8</v>
      </c>
      <c r="C1096" t="s">
        <v>924</v>
      </c>
      <c r="D1096">
        <v>2</v>
      </c>
      <c r="E1096">
        <v>2</v>
      </c>
      <c r="F1096">
        <v>1780358400000</v>
      </c>
      <c r="G1096">
        <v>1780359087224</v>
      </c>
      <c r="H1096">
        <v>687224</v>
      </c>
      <c r="I1096">
        <v>637224</v>
      </c>
      <c r="J1096">
        <v>8486</v>
      </c>
      <c r="K1096">
        <v>36</v>
      </c>
      <c r="L1096">
        <v>51.44</v>
      </c>
      <c r="M1096" t="s">
        <v>925</v>
      </c>
      <c r="N1096" t="s">
        <v>926</v>
      </c>
      <c r="O1096">
        <v>40.08</v>
      </c>
      <c r="S1096">
        <v>21095</v>
      </c>
    </row>
    <row r="1097" spans="1:19" x14ac:dyDescent="0.2">
      <c r="A1097" t="s">
        <v>34</v>
      </c>
      <c r="B1097" t="s">
        <v>8</v>
      </c>
      <c r="C1097" t="s">
        <v>924</v>
      </c>
      <c r="D1097">
        <v>2</v>
      </c>
      <c r="E1097">
        <v>2</v>
      </c>
      <c r="F1097">
        <v>1780359300000</v>
      </c>
      <c r="G1097">
        <v>1780360523698</v>
      </c>
      <c r="H1097">
        <v>1223698</v>
      </c>
      <c r="I1097">
        <v>1158698</v>
      </c>
      <c r="J1097">
        <v>6237</v>
      </c>
      <c r="K1097">
        <v>45</v>
      </c>
      <c r="L1097">
        <v>49.7</v>
      </c>
      <c r="M1097" t="s">
        <v>925</v>
      </c>
      <c r="N1097" t="s">
        <v>926</v>
      </c>
      <c r="O1097">
        <v>28.52</v>
      </c>
      <c r="S1097">
        <v>21096</v>
      </c>
    </row>
    <row r="1098" spans="1:19" x14ac:dyDescent="0.2">
      <c r="A1098" t="s">
        <v>34</v>
      </c>
      <c r="B1098" t="s">
        <v>8</v>
      </c>
      <c r="C1098" t="s">
        <v>927</v>
      </c>
      <c r="D1098">
        <v>2</v>
      </c>
      <c r="E1098">
        <v>2</v>
      </c>
      <c r="F1098">
        <v>1780360200000</v>
      </c>
      <c r="G1098">
        <v>1780361106436</v>
      </c>
      <c r="H1098">
        <v>906436</v>
      </c>
      <c r="I1098">
        <v>826436</v>
      </c>
      <c r="J1098">
        <v>6944</v>
      </c>
      <c r="K1098">
        <v>40</v>
      </c>
      <c r="L1098">
        <v>52.65</v>
      </c>
      <c r="M1098" t="s">
        <v>925</v>
      </c>
      <c r="N1098" t="s">
        <v>926</v>
      </c>
      <c r="O1098">
        <v>41.51</v>
      </c>
      <c r="S1098">
        <v>21097</v>
      </c>
    </row>
    <row r="1099" spans="1:19" x14ac:dyDescent="0.2">
      <c r="A1099" t="s">
        <v>34</v>
      </c>
      <c r="B1099" t="s">
        <v>8</v>
      </c>
      <c r="C1099" t="s">
        <v>924</v>
      </c>
      <c r="D1099">
        <v>2</v>
      </c>
      <c r="E1099">
        <v>2</v>
      </c>
      <c r="F1099">
        <v>1780361100000</v>
      </c>
      <c r="G1099">
        <v>1780362210398</v>
      </c>
      <c r="H1099">
        <v>1110398</v>
      </c>
      <c r="I1099">
        <v>1075398</v>
      </c>
      <c r="J1099">
        <v>8190</v>
      </c>
      <c r="K1099">
        <v>52</v>
      </c>
      <c r="L1099">
        <v>55.07</v>
      </c>
      <c r="M1099" t="s">
        <v>925</v>
      </c>
      <c r="N1099" t="s">
        <v>926</v>
      </c>
      <c r="O1099">
        <v>38.659999999999997</v>
      </c>
      <c r="S1099">
        <v>21098</v>
      </c>
    </row>
    <row r="1100" spans="1:19" x14ac:dyDescent="0.2">
      <c r="A1100" t="s">
        <v>34</v>
      </c>
      <c r="B1100" t="s">
        <v>8</v>
      </c>
      <c r="C1100" t="s">
        <v>924</v>
      </c>
      <c r="D1100">
        <v>2</v>
      </c>
      <c r="E1100">
        <v>2</v>
      </c>
      <c r="F1100">
        <v>1780362000000</v>
      </c>
      <c r="G1100">
        <v>1780363259404</v>
      </c>
      <c r="H1100">
        <v>1259404</v>
      </c>
      <c r="I1100">
        <v>1209404</v>
      </c>
      <c r="J1100">
        <v>9447</v>
      </c>
      <c r="K1100">
        <v>53</v>
      </c>
      <c r="L1100">
        <v>59.87</v>
      </c>
      <c r="M1100" t="s">
        <v>925</v>
      </c>
      <c r="N1100" t="s">
        <v>926</v>
      </c>
      <c r="O1100">
        <v>42.7</v>
      </c>
      <c r="S1100">
        <v>21099</v>
      </c>
    </row>
    <row r="1101" spans="1:19" x14ac:dyDescent="0.2">
      <c r="A1101" t="s">
        <v>34</v>
      </c>
      <c r="B1101" t="s">
        <v>8</v>
      </c>
      <c r="C1101" t="s">
        <v>927</v>
      </c>
      <c r="D1101">
        <v>2</v>
      </c>
      <c r="E1101">
        <v>2</v>
      </c>
      <c r="F1101">
        <v>1780362900000</v>
      </c>
      <c r="G1101">
        <v>1780363565946</v>
      </c>
      <c r="H1101">
        <v>665946</v>
      </c>
      <c r="I1101">
        <v>600946</v>
      </c>
      <c r="J1101">
        <v>9165</v>
      </c>
      <c r="K1101">
        <v>36</v>
      </c>
      <c r="L1101">
        <v>45.88</v>
      </c>
      <c r="M1101" t="s">
        <v>925</v>
      </c>
      <c r="N1101" t="s">
        <v>926</v>
      </c>
      <c r="O1101">
        <v>25.87</v>
      </c>
      <c r="S1101">
        <v>21100</v>
      </c>
    </row>
    <row r="1102" spans="1:19" x14ac:dyDescent="0.2">
      <c r="A1102" t="s">
        <v>34</v>
      </c>
      <c r="B1102" t="s">
        <v>8</v>
      </c>
      <c r="C1102" t="s">
        <v>924</v>
      </c>
      <c r="D1102">
        <v>2</v>
      </c>
      <c r="E1102">
        <v>2</v>
      </c>
      <c r="F1102">
        <v>1780363800000</v>
      </c>
      <c r="G1102">
        <v>1780364611027</v>
      </c>
      <c r="H1102">
        <v>811027</v>
      </c>
      <c r="I1102">
        <v>731027</v>
      </c>
      <c r="J1102">
        <v>6725</v>
      </c>
      <c r="K1102">
        <v>33</v>
      </c>
      <c r="L1102">
        <v>49.1</v>
      </c>
      <c r="M1102" t="s">
        <v>925</v>
      </c>
      <c r="N1102" t="s">
        <v>926</v>
      </c>
      <c r="O1102">
        <v>36.22</v>
      </c>
      <c r="S1102">
        <v>21101</v>
      </c>
    </row>
    <row r="1103" spans="1:19" x14ac:dyDescent="0.2">
      <c r="A1103" t="s">
        <v>34</v>
      </c>
      <c r="B1103" t="s">
        <v>8</v>
      </c>
      <c r="C1103" t="s">
        <v>924</v>
      </c>
      <c r="D1103">
        <v>2</v>
      </c>
      <c r="E1103">
        <v>2</v>
      </c>
      <c r="F1103">
        <v>1780364700000</v>
      </c>
      <c r="G1103">
        <v>1780365766836</v>
      </c>
      <c r="H1103">
        <v>1066836</v>
      </c>
      <c r="I1103">
        <v>1031836</v>
      </c>
      <c r="J1103">
        <v>9466</v>
      </c>
      <c r="K1103">
        <v>48</v>
      </c>
      <c r="L1103">
        <v>57.86</v>
      </c>
      <c r="M1103" t="s">
        <v>925</v>
      </c>
      <c r="N1103" t="s">
        <v>926</v>
      </c>
      <c r="O1103">
        <v>42.83</v>
      </c>
      <c r="S1103">
        <v>21102</v>
      </c>
    </row>
    <row r="1104" spans="1:19" x14ac:dyDescent="0.2">
      <c r="A1104" t="s">
        <v>34</v>
      </c>
      <c r="B1104" t="s">
        <v>8</v>
      </c>
      <c r="C1104" t="s">
        <v>927</v>
      </c>
      <c r="D1104">
        <v>2</v>
      </c>
      <c r="E1104">
        <v>2</v>
      </c>
      <c r="F1104">
        <v>1780365600000</v>
      </c>
      <c r="G1104">
        <v>1780366924785</v>
      </c>
      <c r="H1104">
        <v>1324785</v>
      </c>
      <c r="I1104">
        <v>1274785</v>
      </c>
      <c r="J1104">
        <v>8865</v>
      </c>
      <c r="K1104">
        <v>55</v>
      </c>
      <c r="L1104">
        <v>57.34</v>
      </c>
      <c r="M1104" t="s">
        <v>925</v>
      </c>
      <c r="N1104" t="s">
        <v>926</v>
      </c>
      <c r="O1104">
        <v>36.72</v>
      </c>
      <c r="S1104">
        <v>21103</v>
      </c>
    </row>
    <row r="1105" spans="1:19" x14ac:dyDescent="0.2">
      <c r="A1105" t="s">
        <v>34</v>
      </c>
      <c r="B1105" t="s">
        <v>8</v>
      </c>
      <c r="C1105" t="s">
        <v>924</v>
      </c>
      <c r="D1105">
        <v>2</v>
      </c>
      <c r="E1105">
        <v>2</v>
      </c>
      <c r="F1105">
        <v>1780366500000</v>
      </c>
      <c r="G1105">
        <v>1780367898854</v>
      </c>
      <c r="H1105">
        <v>1398854</v>
      </c>
      <c r="I1105">
        <v>1333854</v>
      </c>
      <c r="J1105">
        <v>9718</v>
      </c>
      <c r="K1105">
        <v>62</v>
      </c>
      <c r="L1105">
        <v>62.02</v>
      </c>
      <c r="M1105" t="s">
        <v>925</v>
      </c>
      <c r="N1105" t="s">
        <v>926</v>
      </c>
      <c r="O1105">
        <v>43.46</v>
      </c>
      <c r="S1105">
        <v>21104</v>
      </c>
    </row>
    <row r="1106" spans="1:19" x14ac:dyDescent="0.2">
      <c r="A1106" t="s">
        <v>34</v>
      </c>
      <c r="B1106" t="s">
        <v>8</v>
      </c>
      <c r="C1106" t="s">
        <v>924</v>
      </c>
      <c r="D1106">
        <v>2</v>
      </c>
      <c r="E1106">
        <v>2</v>
      </c>
      <c r="F1106">
        <v>1780367400000</v>
      </c>
      <c r="G1106">
        <v>1780368166062</v>
      </c>
      <c r="H1106">
        <v>766062</v>
      </c>
      <c r="I1106">
        <v>686062</v>
      </c>
      <c r="J1106">
        <v>6165</v>
      </c>
      <c r="K1106">
        <v>30</v>
      </c>
      <c r="L1106">
        <v>45.54</v>
      </c>
      <c r="M1106" t="s">
        <v>925</v>
      </c>
      <c r="N1106" t="s">
        <v>926</v>
      </c>
      <c r="O1106">
        <v>30.59</v>
      </c>
      <c r="S1106">
        <v>21105</v>
      </c>
    </row>
    <row r="1107" spans="1:19" x14ac:dyDescent="0.2">
      <c r="A1107" t="s">
        <v>34</v>
      </c>
      <c r="B1107" t="s">
        <v>8</v>
      </c>
      <c r="C1107" t="s">
        <v>927</v>
      </c>
      <c r="D1107">
        <v>2</v>
      </c>
      <c r="E1107">
        <v>2</v>
      </c>
      <c r="F1107">
        <v>1780368300000</v>
      </c>
      <c r="G1107">
        <v>1780369628560</v>
      </c>
      <c r="H1107">
        <v>1328560</v>
      </c>
      <c r="I1107">
        <v>1293560</v>
      </c>
      <c r="J1107">
        <v>8350</v>
      </c>
      <c r="K1107">
        <v>53</v>
      </c>
      <c r="L1107">
        <v>58</v>
      </c>
      <c r="M1107" t="s">
        <v>925</v>
      </c>
      <c r="N1107" t="s">
        <v>926</v>
      </c>
      <c r="O1107">
        <v>39.54</v>
      </c>
      <c r="S1107">
        <v>21106</v>
      </c>
    </row>
    <row r="1108" spans="1:19" x14ac:dyDescent="0.2">
      <c r="A1108" t="s">
        <v>34</v>
      </c>
      <c r="B1108" t="s">
        <v>8</v>
      </c>
      <c r="C1108" t="s">
        <v>924</v>
      </c>
      <c r="D1108">
        <v>2</v>
      </c>
      <c r="E1108">
        <v>2</v>
      </c>
      <c r="F1108">
        <v>1780369200000</v>
      </c>
      <c r="G1108">
        <v>1780370405228</v>
      </c>
      <c r="H1108">
        <v>1205228</v>
      </c>
      <c r="I1108">
        <v>1155228</v>
      </c>
      <c r="J1108">
        <v>9746</v>
      </c>
      <c r="K1108">
        <v>46</v>
      </c>
      <c r="L1108">
        <v>56.75</v>
      </c>
      <c r="M1108" t="s">
        <v>925</v>
      </c>
      <c r="N1108" t="s">
        <v>926</v>
      </c>
      <c r="O1108">
        <v>36.020000000000003</v>
      </c>
      <c r="S1108">
        <v>21107</v>
      </c>
    </row>
    <row r="1109" spans="1:19" x14ac:dyDescent="0.2">
      <c r="A1109" t="s">
        <v>34</v>
      </c>
      <c r="B1109" t="s">
        <v>8</v>
      </c>
      <c r="C1109" t="s">
        <v>924</v>
      </c>
      <c r="D1109">
        <v>2</v>
      </c>
      <c r="E1109">
        <v>3</v>
      </c>
      <c r="F1109">
        <v>1780444800000</v>
      </c>
      <c r="G1109">
        <v>1780445497123</v>
      </c>
      <c r="H1109">
        <v>697123</v>
      </c>
      <c r="I1109">
        <v>697123</v>
      </c>
      <c r="J1109">
        <v>8679</v>
      </c>
      <c r="K1109">
        <v>35</v>
      </c>
      <c r="L1109">
        <v>37.479999999999997</v>
      </c>
      <c r="M1109" t="s">
        <v>925</v>
      </c>
      <c r="N1109" t="s">
        <v>929</v>
      </c>
      <c r="S1109">
        <v>21108</v>
      </c>
    </row>
    <row r="1110" spans="1:19" x14ac:dyDescent="0.2">
      <c r="A1110" t="s">
        <v>34</v>
      </c>
      <c r="B1110" t="s">
        <v>8</v>
      </c>
      <c r="C1110" t="s">
        <v>924</v>
      </c>
      <c r="D1110">
        <v>2</v>
      </c>
      <c r="E1110">
        <v>3</v>
      </c>
      <c r="F1110">
        <v>1780445700000</v>
      </c>
      <c r="G1110">
        <v>1780446492612</v>
      </c>
      <c r="H1110">
        <v>792612</v>
      </c>
      <c r="I1110">
        <v>727612</v>
      </c>
      <c r="J1110">
        <v>8703</v>
      </c>
      <c r="K1110">
        <v>34</v>
      </c>
      <c r="L1110">
        <v>50.35</v>
      </c>
      <c r="M1110" t="s">
        <v>925</v>
      </c>
      <c r="N1110" t="s">
        <v>926</v>
      </c>
      <c r="O1110">
        <v>34.31</v>
      </c>
      <c r="S1110">
        <v>21109</v>
      </c>
    </row>
    <row r="1111" spans="1:19" x14ac:dyDescent="0.2">
      <c r="A1111" t="s">
        <v>34</v>
      </c>
      <c r="B1111" t="s">
        <v>8</v>
      </c>
      <c r="C1111" t="s">
        <v>924</v>
      </c>
      <c r="D1111">
        <v>2</v>
      </c>
      <c r="E1111">
        <v>3</v>
      </c>
      <c r="F1111">
        <v>1780446600000</v>
      </c>
      <c r="G1111">
        <v>1780447393008</v>
      </c>
      <c r="H1111">
        <v>793008</v>
      </c>
      <c r="I1111">
        <v>713008</v>
      </c>
      <c r="J1111">
        <v>9427</v>
      </c>
      <c r="K1111">
        <v>30</v>
      </c>
      <c r="L1111">
        <v>47.91</v>
      </c>
      <c r="M1111" t="s">
        <v>925</v>
      </c>
      <c r="N1111" t="s">
        <v>926</v>
      </c>
      <c r="O1111">
        <v>26.7</v>
      </c>
      <c r="S1111">
        <v>21110</v>
      </c>
    </row>
    <row r="1112" spans="1:19" x14ac:dyDescent="0.2">
      <c r="A1112" t="s">
        <v>34</v>
      </c>
      <c r="B1112" t="s">
        <v>8</v>
      </c>
      <c r="C1112" t="s">
        <v>924</v>
      </c>
      <c r="D1112">
        <v>2</v>
      </c>
      <c r="E1112">
        <v>3</v>
      </c>
      <c r="F1112">
        <v>1780447500000</v>
      </c>
      <c r="G1112">
        <v>1780448761195</v>
      </c>
      <c r="H1112">
        <v>1261195</v>
      </c>
      <c r="I1112">
        <v>1226195</v>
      </c>
      <c r="J1112">
        <v>8139</v>
      </c>
      <c r="K1112">
        <v>58</v>
      </c>
      <c r="L1112">
        <v>54.04</v>
      </c>
      <c r="M1112" t="s">
        <v>925</v>
      </c>
      <c r="N1112" t="s">
        <v>926</v>
      </c>
      <c r="O1112">
        <v>32.6</v>
      </c>
      <c r="S1112">
        <v>21111</v>
      </c>
    </row>
    <row r="1113" spans="1:19" x14ac:dyDescent="0.2">
      <c r="A1113" t="s">
        <v>34</v>
      </c>
      <c r="B1113" t="s">
        <v>8</v>
      </c>
      <c r="C1113" t="s">
        <v>924</v>
      </c>
      <c r="D1113">
        <v>2</v>
      </c>
      <c r="E1113">
        <v>3</v>
      </c>
      <c r="F1113">
        <v>1780448400000</v>
      </c>
      <c r="G1113">
        <v>1780449699034</v>
      </c>
      <c r="H1113">
        <v>1299034</v>
      </c>
      <c r="I1113">
        <v>1249034</v>
      </c>
      <c r="J1113">
        <v>9948</v>
      </c>
      <c r="K1113">
        <v>53</v>
      </c>
      <c r="L1113">
        <v>60</v>
      </c>
      <c r="M1113" t="s">
        <v>925</v>
      </c>
      <c r="N1113" t="s">
        <v>926</v>
      </c>
      <c r="O1113">
        <v>40.659999999999997</v>
      </c>
      <c r="S1113">
        <v>21112</v>
      </c>
    </row>
    <row r="1114" spans="1:19" x14ac:dyDescent="0.2">
      <c r="A1114" t="s">
        <v>34</v>
      </c>
      <c r="B1114" t="s">
        <v>8</v>
      </c>
      <c r="C1114" t="s">
        <v>924</v>
      </c>
      <c r="D1114">
        <v>2</v>
      </c>
      <c r="E1114">
        <v>3</v>
      </c>
      <c r="F1114">
        <v>1780449300000</v>
      </c>
      <c r="G1114">
        <v>1780450472062</v>
      </c>
      <c r="H1114">
        <v>1172062</v>
      </c>
      <c r="I1114">
        <v>1107062</v>
      </c>
      <c r="J1114">
        <v>7055</v>
      </c>
      <c r="K1114">
        <v>45</v>
      </c>
      <c r="L1114">
        <v>52.09</v>
      </c>
      <c r="M1114" t="s">
        <v>925</v>
      </c>
      <c r="N1114" t="s">
        <v>926</v>
      </c>
      <c r="O1114">
        <v>33.21</v>
      </c>
      <c r="S1114">
        <v>21113</v>
      </c>
    </row>
    <row r="1115" spans="1:19" x14ac:dyDescent="0.2">
      <c r="A1115" t="s">
        <v>34</v>
      </c>
      <c r="B1115" t="s">
        <v>8</v>
      </c>
      <c r="C1115" t="s">
        <v>924</v>
      </c>
      <c r="D1115">
        <v>2</v>
      </c>
      <c r="E1115">
        <v>3</v>
      </c>
      <c r="F1115">
        <v>1780450200000</v>
      </c>
      <c r="G1115">
        <v>1780451520547</v>
      </c>
      <c r="H1115">
        <v>1320547</v>
      </c>
      <c r="I1115">
        <v>1240547</v>
      </c>
      <c r="J1115">
        <v>7947</v>
      </c>
      <c r="K1115">
        <v>49</v>
      </c>
      <c r="L1115">
        <v>52.04</v>
      </c>
      <c r="M1115" t="s">
        <v>925</v>
      </c>
      <c r="N1115" t="s">
        <v>926</v>
      </c>
      <c r="O1115">
        <v>26.96</v>
      </c>
      <c r="S1115">
        <v>21114</v>
      </c>
    </row>
    <row r="1116" spans="1:19" x14ac:dyDescent="0.2">
      <c r="A1116" t="s">
        <v>34</v>
      </c>
      <c r="B1116" t="s">
        <v>8</v>
      </c>
      <c r="C1116" t="s">
        <v>924</v>
      </c>
      <c r="D1116">
        <v>2</v>
      </c>
      <c r="E1116">
        <v>3</v>
      </c>
      <c r="F1116">
        <v>1780451100000</v>
      </c>
      <c r="G1116">
        <v>1780452156262</v>
      </c>
      <c r="H1116">
        <v>1056262</v>
      </c>
      <c r="I1116">
        <v>1021262</v>
      </c>
      <c r="J1116">
        <v>6340</v>
      </c>
      <c r="K1116">
        <v>47</v>
      </c>
      <c r="L1116">
        <v>54.36</v>
      </c>
      <c r="M1116" t="s">
        <v>925</v>
      </c>
      <c r="N1116" t="s">
        <v>926</v>
      </c>
      <c r="O1116">
        <v>43.32</v>
      </c>
      <c r="S1116">
        <v>21115</v>
      </c>
    </row>
    <row r="1117" spans="1:19" x14ac:dyDescent="0.2">
      <c r="A1117" t="s">
        <v>34</v>
      </c>
      <c r="B1117" t="s">
        <v>8</v>
      </c>
      <c r="C1117" t="s">
        <v>924</v>
      </c>
      <c r="D1117">
        <v>2</v>
      </c>
      <c r="E1117">
        <v>3</v>
      </c>
      <c r="F1117">
        <v>1780452000000</v>
      </c>
      <c r="G1117">
        <v>1780453427597</v>
      </c>
      <c r="H1117">
        <v>1427597</v>
      </c>
      <c r="I1117">
        <v>1377597</v>
      </c>
      <c r="J1117">
        <v>7586</v>
      </c>
      <c r="K1117">
        <v>53</v>
      </c>
      <c r="L1117">
        <v>55.48</v>
      </c>
      <c r="M1117" t="s">
        <v>925</v>
      </c>
      <c r="N1117" t="s">
        <v>926</v>
      </c>
      <c r="O1117">
        <v>33.24</v>
      </c>
      <c r="S1117">
        <v>21116</v>
      </c>
    </row>
    <row r="1118" spans="1:19" x14ac:dyDescent="0.2">
      <c r="A1118" t="s">
        <v>34</v>
      </c>
      <c r="B1118" t="s">
        <v>8</v>
      </c>
      <c r="C1118" t="s">
        <v>924</v>
      </c>
      <c r="D1118">
        <v>2</v>
      </c>
      <c r="E1118">
        <v>3</v>
      </c>
      <c r="F1118">
        <v>1780452900000</v>
      </c>
      <c r="G1118">
        <v>1780453865693</v>
      </c>
      <c r="H1118">
        <v>965693</v>
      </c>
      <c r="I1118">
        <v>900693</v>
      </c>
      <c r="J1118">
        <v>9287</v>
      </c>
      <c r="K1118">
        <v>45</v>
      </c>
      <c r="L1118">
        <v>50.51</v>
      </c>
      <c r="M1118" t="s">
        <v>925</v>
      </c>
      <c r="N1118" t="s">
        <v>926</v>
      </c>
      <c r="O1118">
        <v>28.77</v>
      </c>
      <c r="S1118">
        <v>21117</v>
      </c>
    </row>
    <row r="1119" spans="1:19" x14ac:dyDescent="0.2">
      <c r="A1119" t="s">
        <v>34</v>
      </c>
      <c r="B1119" t="s">
        <v>8</v>
      </c>
      <c r="C1119" t="s">
        <v>924</v>
      </c>
      <c r="D1119">
        <v>2</v>
      </c>
      <c r="E1119">
        <v>3</v>
      </c>
      <c r="F1119">
        <v>1780453800000</v>
      </c>
      <c r="G1119">
        <v>1780454816761</v>
      </c>
      <c r="H1119">
        <v>1016761</v>
      </c>
      <c r="I1119">
        <v>936761</v>
      </c>
      <c r="J1119">
        <v>7715</v>
      </c>
      <c r="K1119">
        <v>42</v>
      </c>
      <c r="L1119">
        <v>48.13</v>
      </c>
      <c r="M1119" t="s">
        <v>925</v>
      </c>
      <c r="N1119" t="s">
        <v>926</v>
      </c>
      <c r="O1119">
        <v>26.16</v>
      </c>
      <c r="S1119">
        <v>21118</v>
      </c>
    </row>
    <row r="1120" spans="1:19" x14ac:dyDescent="0.2">
      <c r="A1120" t="s">
        <v>34</v>
      </c>
      <c r="B1120" t="s">
        <v>8</v>
      </c>
      <c r="C1120" t="s">
        <v>924</v>
      </c>
      <c r="D1120">
        <v>2</v>
      </c>
      <c r="E1120">
        <v>4</v>
      </c>
      <c r="F1120">
        <v>1780531200000</v>
      </c>
      <c r="G1120">
        <v>1780532115364</v>
      </c>
      <c r="H1120">
        <v>915364</v>
      </c>
      <c r="I1120">
        <v>865364</v>
      </c>
      <c r="J1120">
        <v>9652</v>
      </c>
      <c r="K1120">
        <v>35</v>
      </c>
      <c r="L1120">
        <v>56.71</v>
      </c>
      <c r="M1120" t="s">
        <v>925</v>
      </c>
      <c r="N1120" t="s">
        <v>926</v>
      </c>
      <c r="O1120">
        <v>43.48</v>
      </c>
      <c r="S1120">
        <v>21119</v>
      </c>
    </row>
    <row r="1121" spans="1:19" x14ac:dyDescent="0.2">
      <c r="A1121" t="s">
        <v>34</v>
      </c>
      <c r="B1121" t="s">
        <v>8</v>
      </c>
      <c r="C1121" t="s">
        <v>924</v>
      </c>
      <c r="D1121">
        <v>2</v>
      </c>
      <c r="E1121">
        <v>4</v>
      </c>
      <c r="F1121">
        <v>1780532100000</v>
      </c>
      <c r="G1121">
        <v>1780533330768</v>
      </c>
      <c r="H1121">
        <v>1230768</v>
      </c>
      <c r="I1121">
        <v>1165768</v>
      </c>
      <c r="J1121">
        <v>9732</v>
      </c>
      <c r="K1121">
        <v>47</v>
      </c>
      <c r="L1121">
        <v>54.63</v>
      </c>
      <c r="M1121" t="s">
        <v>925</v>
      </c>
      <c r="N1121" t="s">
        <v>926</v>
      </c>
      <c r="O1121">
        <v>30.47</v>
      </c>
      <c r="S1121">
        <v>21120</v>
      </c>
    </row>
    <row r="1122" spans="1:19" x14ac:dyDescent="0.2">
      <c r="A1122" t="s">
        <v>34</v>
      </c>
      <c r="B1122" t="s">
        <v>8</v>
      </c>
      <c r="C1122" t="s">
        <v>928</v>
      </c>
      <c r="D1122">
        <v>2</v>
      </c>
      <c r="E1122">
        <v>4</v>
      </c>
      <c r="F1122">
        <v>1780533000000</v>
      </c>
      <c r="G1122">
        <v>1780534296118</v>
      </c>
      <c r="H1122">
        <v>1296118</v>
      </c>
      <c r="I1122">
        <v>1216118</v>
      </c>
      <c r="J1122">
        <v>6181</v>
      </c>
      <c r="K1122">
        <v>58</v>
      </c>
      <c r="L1122">
        <v>49.93</v>
      </c>
      <c r="M1122" t="s">
        <v>925</v>
      </c>
      <c r="N1122" t="s">
        <v>926</v>
      </c>
      <c r="O1122">
        <v>27.4</v>
      </c>
      <c r="S1122">
        <v>21121</v>
      </c>
    </row>
    <row r="1123" spans="1:19" x14ac:dyDescent="0.2">
      <c r="A1123" t="s">
        <v>34</v>
      </c>
      <c r="B1123" t="s">
        <v>8</v>
      </c>
      <c r="C1123" t="s">
        <v>924</v>
      </c>
      <c r="D1123">
        <v>2</v>
      </c>
      <c r="E1123">
        <v>4</v>
      </c>
      <c r="F1123">
        <v>1780533900000</v>
      </c>
      <c r="G1123">
        <v>1780534677776</v>
      </c>
      <c r="H1123">
        <v>777776</v>
      </c>
      <c r="I1123">
        <v>742776</v>
      </c>
      <c r="J1123">
        <v>7569</v>
      </c>
      <c r="K1123">
        <v>39</v>
      </c>
      <c r="L1123">
        <v>45.58</v>
      </c>
      <c r="M1123" t="s">
        <v>925</v>
      </c>
      <c r="N1123" t="s">
        <v>926</v>
      </c>
      <c r="O1123">
        <v>26.62</v>
      </c>
      <c r="S1123">
        <v>21122</v>
      </c>
    </row>
    <row r="1124" spans="1:19" x14ac:dyDescent="0.2">
      <c r="A1124" t="s">
        <v>34</v>
      </c>
      <c r="B1124" t="s">
        <v>8</v>
      </c>
      <c r="C1124" t="s">
        <v>924</v>
      </c>
      <c r="D1124">
        <v>2</v>
      </c>
      <c r="E1124">
        <v>4</v>
      </c>
      <c r="F1124">
        <v>1780534800000</v>
      </c>
      <c r="G1124">
        <v>1780536298796</v>
      </c>
      <c r="H1124">
        <v>1498796</v>
      </c>
      <c r="I1124">
        <v>1448796</v>
      </c>
      <c r="J1124">
        <v>8174</v>
      </c>
      <c r="K1124">
        <v>63</v>
      </c>
      <c r="L1124">
        <v>54.9</v>
      </c>
      <c r="M1124" t="s">
        <v>925</v>
      </c>
      <c r="N1124" t="s">
        <v>926</v>
      </c>
      <c r="O1124">
        <v>28.52</v>
      </c>
      <c r="S1124">
        <v>21123</v>
      </c>
    </row>
    <row r="1125" spans="1:19" x14ac:dyDescent="0.2">
      <c r="A1125" t="s">
        <v>34</v>
      </c>
      <c r="B1125" t="s">
        <v>8</v>
      </c>
      <c r="C1125" t="s">
        <v>928</v>
      </c>
      <c r="D1125">
        <v>2</v>
      </c>
      <c r="E1125">
        <v>4</v>
      </c>
      <c r="F1125">
        <v>1780535700000</v>
      </c>
      <c r="G1125">
        <v>1780537083164</v>
      </c>
      <c r="H1125">
        <v>1383164</v>
      </c>
      <c r="I1125">
        <v>1318164</v>
      </c>
      <c r="J1125">
        <v>9882</v>
      </c>
      <c r="K1125">
        <v>53</v>
      </c>
      <c r="L1125">
        <v>55.85</v>
      </c>
      <c r="M1125" t="s">
        <v>925</v>
      </c>
      <c r="N1125" t="s">
        <v>926</v>
      </c>
      <c r="O1125">
        <v>29.07</v>
      </c>
      <c r="S1125">
        <v>21124</v>
      </c>
    </row>
    <row r="1126" spans="1:19" x14ac:dyDescent="0.2">
      <c r="A1126" t="s">
        <v>34</v>
      </c>
      <c r="B1126" t="s">
        <v>8</v>
      </c>
      <c r="C1126" t="s">
        <v>924</v>
      </c>
      <c r="D1126">
        <v>2</v>
      </c>
      <c r="E1126">
        <v>4</v>
      </c>
      <c r="F1126">
        <v>1780536600000</v>
      </c>
      <c r="G1126">
        <v>1780537254440</v>
      </c>
      <c r="H1126">
        <v>654440</v>
      </c>
      <c r="I1126">
        <v>654440</v>
      </c>
      <c r="J1126">
        <v>7136</v>
      </c>
      <c r="K1126">
        <v>35</v>
      </c>
      <c r="L1126">
        <v>35.35</v>
      </c>
      <c r="M1126" t="s">
        <v>925</v>
      </c>
      <c r="N1126" t="s">
        <v>929</v>
      </c>
      <c r="S1126">
        <v>21125</v>
      </c>
    </row>
    <row r="1127" spans="1:19" x14ac:dyDescent="0.2">
      <c r="A1127" t="s">
        <v>34</v>
      </c>
      <c r="B1127" t="s">
        <v>8</v>
      </c>
      <c r="C1127" t="s">
        <v>924</v>
      </c>
      <c r="D1127">
        <v>2</v>
      </c>
      <c r="E1127">
        <v>4</v>
      </c>
      <c r="F1127">
        <v>1780537500000</v>
      </c>
      <c r="G1127">
        <v>1780538439348</v>
      </c>
      <c r="H1127">
        <v>939348</v>
      </c>
      <c r="I1127">
        <v>904348</v>
      </c>
      <c r="J1127">
        <v>6488</v>
      </c>
      <c r="K1127">
        <v>38</v>
      </c>
      <c r="L1127">
        <v>52.34</v>
      </c>
      <c r="M1127" t="s">
        <v>925</v>
      </c>
      <c r="N1127" t="s">
        <v>926</v>
      </c>
      <c r="O1127">
        <v>41.16</v>
      </c>
      <c r="S1127">
        <v>21126</v>
      </c>
    </row>
    <row r="1128" spans="1:19" x14ac:dyDescent="0.2">
      <c r="A1128" t="s">
        <v>34</v>
      </c>
      <c r="B1128" t="s">
        <v>8</v>
      </c>
      <c r="C1128" t="s">
        <v>928</v>
      </c>
      <c r="D1128">
        <v>2</v>
      </c>
      <c r="E1128">
        <v>4</v>
      </c>
      <c r="F1128">
        <v>1780538400000</v>
      </c>
      <c r="G1128">
        <v>1780539463470</v>
      </c>
      <c r="H1128">
        <v>1063470</v>
      </c>
      <c r="I1128">
        <v>1013470</v>
      </c>
      <c r="J1128">
        <v>6323</v>
      </c>
      <c r="K1128">
        <v>45</v>
      </c>
      <c r="L1128">
        <v>52.37</v>
      </c>
      <c r="M1128" t="s">
        <v>925</v>
      </c>
      <c r="N1128" t="s">
        <v>926</v>
      </c>
      <c r="O1128">
        <v>38.549999999999997</v>
      </c>
      <c r="S1128">
        <v>21127</v>
      </c>
    </row>
    <row r="1129" spans="1:19" x14ac:dyDescent="0.2">
      <c r="A1129" t="s">
        <v>34</v>
      </c>
      <c r="B1129" t="s">
        <v>8</v>
      </c>
      <c r="C1129" t="s">
        <v>924</v>
      </c>
      <c r="D1129">
        <v>2</v>
      </c>
      <c r="E1129">
        <v>4</v>
      </c>
      <c r="F1129">
        <v>1780539300000</v>
      </c>
      <c r="G1129">
        <v>1780540846049</v>
      </c>
      <c r="H1129">
        <v>1546049</v>
      </c>
      <c r="I1129">
        <v>1481049</v>
      </c>
      <c r="J1129">
        <v>6725</v>
      </c>
      <c r="K1129">
        <v>62</v>
      </c>
      <c r="L1129">
        <v>54.27</v>
      </c>
      <c r="M1129" t="s">
        <v>925</v>
      </c>
      <c r="N1129" t="s">
        <v>926</v>
      </c>
      <c r="O1129">
        <v>29.75</v>
      </c>
      <c r="S1129">
        <v>21128</v>
      </c>
    </row>
    <row r="1130" spans="1:19" x14ac:dyDescent="0.2">
      <c r="A1130" t="s">
        <v>34</v>
      </c>
      <c r="B1130" t="s">
        <v>8</v>
      </c>
      <c r="C1130" t="s">
        <v>924</v>
      </c>
      <c r="D1130">
        <v>2</v>
      </c>
      <c r="E1130">
        <v>4</v>
      </c>
      <c r="F1130">
        <v>1780540200000</v>
      </c>
      <c r="G1130">
        <v>1780541050348</v>
      </c>
      <c r="H1130">
        <v>850348</v>
      </c>
      <c r="I1130">
        <v>770348</v>
      </c>
      <c r="J1130">
        <v>6841</v>
      </c>
      <c r="K1130">
        <v>41</v>
      </c>
      <c r="L1130">
        <v>52.08</v>
      </c>
      <c r="M1130" t="s">
        <v>925</v>
      </c>
      <c r="N1130" t="s">
        <v>926</v>
      </c>
      <c r="O1130">
        <v>41.86</v>
      </c>
      <c r="S1130">
        <v>21129</v>
      </c>
    </row>
    <row r="1131" spans="1:19" x14ac:dyDescent="0.2">
      <c r="A1131" t="s">
        <v>34</v>
      </c>
      <c r="B1131" t="s">
        <v>8</v>
      </c>
      <c r="C1131" t="s">
        <v>928</v>
      </c>
      <c r="D1131">
        <v>2</v>
      </c>
      <c r="E1131">
        <v>4</v>
      </c>
      <c r="F1131">
        <v>1780541100000</v>
      </c>
      <c r="G1131">
        <v>1780541817470</v>
      </c>
      <c r="H1131">
        <v>717470</v>
      </c>
      <c r="I1131">
        <v>682470</v>
      </c>
      <c r="J1131">
        <v>9361</v>
      </c>
      <c r="K1131">
        <v>30</v>
      </c>
      <c r="L1131">
        <v>49.18</v>
      </c>
      <c r="M1131" t="s">
        <v>925</v>
      </c>
      <c r="N1131" t="s">
        <v>926</v>
      </c>
      <c r="O1131">
        <v>31.72</v>
      </c>
      <c r="S1131">
        <v>21130</v>
      </c>
    </row>
    <row r="1132" spans="1:19" x14ac:dyDescent="0.2">
      <c r="A1132" t="s">
        <v>34</v>
      </c>
      <c r="B1132" t="s">
        <v>8</v>
      </c>
      <c r="C1132" t="s">
        <v>924</v>
      </c>
      <c r="D1132">
        <v>2</v>
      </c>
      <c r="E1132">
        <v>5</v>
      </c>
      <c r="F1132">
        <v>1780617600000</v>
      </c>
      <c r="G1132">
        <v>1780618946168</v>
      </c>
      <c r="H1132">
        <v>1346168</v>
      </c>
      <c r="I1132">
        <v>1296168</v>
      </c>
      <c r="J1132">
        <v>8251</v>
      </c>
      <c r="K1132">
        <v>55</v>
      </c>
      <c r="L1132">
        <v>52.65</v>
      </c>
      <c r="M1132" t="s">
        <v>925</v>
      </c>
      <c r="N1132" t="s">
        <v>926</v>
      </c>
      <c r="O1132">
        <v>26.92</v>
      </c>
      <c r="S1132">
        <v>21131</v>
      </c>
    </row>
    <row r="1133" spans="1:19" x14ac:dyDescent="0.2">
      <c r="A1133" t="s">
        <v>34</v>
      </c>
      <c r="B1133" t="s">
        <v>8</v>
      </c>
      <c r="C1133" t="s">
        <v>924</v>
      </c>
      <c r="D1133">
        <v>2</v>
      </c>
      <c r="E1133">
        <v>5</v>
      </c>
      <c r="F1133">
        <v>1780618500000</v>
      </c>
      <c r="G1133">
        <v>1780619189432</v>
      </c>
      <c r="H1133">
        <v>689432</v>
      </c>
      <c r="I1133">
        <v>624432</v>
      </c>
      <c r="J1133">
        <v>6736</v>
      </c>
      <c r="K1133">
        <v>28</v>
      </c>
      <c r="L1133">
        <v>45.13</v>
      </c>
      <c r="M1133" t="s">
        <v>925</v>
      </c>
      <c r="N1133" t="s">
        <v>926</v>
      </c>
      <c r="O1133">
        <v>30.04</v>
      </c>
      <c r="S1133">
        <v>21132</v>
      </c>
    </row>
    <row r="1134" spans="1:19" x14ac:dyDescent="0.2">
      <c r="A1134" t="s">
        <v>34</v>
      </c>
      <c r="B1134" t="s">
        <v>8</v>
      </c>
      <c r="C1134" t="s">
        <v>927</v>
      </c>
      <c r="D1134">
        <v>2</v>
      </c>
      <c r="E1134">
        <v>5</v>
      </c>
      <c r="F1134">
        <v>1780619400000</v>
      </c>
      <c r="G1134">
        <v>1780620765133</v>
      </c>
      <c r="H1134">
        <v>1365133</v>
      </c>
      <c r="I1134">
        <v>1285133</v>
      </c>
      <c r="J1134">
        <v>8802</v>
      </c>
      <c r="K1134">
        <v>58</v>
      </c>
      <c r="L1134">
        <v>57.61</v>
      </c>
      <c r="M1134" t="s">
        <v>925</v>
      </c>
      <c r="N1134" t="s">
        <v>926</v>
      </c>
      <c r="O1134">
        <v>36.5</v>
      </c>
      <c r="S1134">
        <v>21133</v>
      </c>
    </row>
    <row r="1135" spans="1:19" x14ac:dyDescent="0.2">
      <c r="A1135" t="s">
        <v>34</v>
      </c>
      <c r="B1135" t="s">
        <v>8</v>
      </c>
      <c r="C1135" t="s">
        <v>924</v>
      </c>
      <c r="D1135">
        <v>2</v>
      </c>
      <c r="E1135">
        <v>5</v>
      </c>
      <c r="F1135">
        <v>1780620300000</v>
      </c>
      <c r="G1135">
        <v>1780620950324</v>
      </c>
      <c r="H1135">
        <v>650324</v>
      </c>
      <c r="I1135">
        <v>615324</v>
      </c>
      <c r="J1135">
        <v>6854</v>
      </c>
      <c r="K1135">
        <v>36</v>
      </c>
      <c r="L1135">
        <v>48.37</v>
      </c>
      <c r="M1135" t="s">
        <v>925</v>
      </c>
      <c r="N1135" t="s">
        <v>926</v>
      </c>
      <c r="O1135">
        <v>38.229999999999997</v>
      </c>
      <c r="S1135">
        <v>21134</v>
      </c>
    </row>
    <row r="1136" spans="1:19" x14ac:dyDescent="0.2">
      <c r="A1136" t="s">
        <v>34</v>
      </c>
      <c r="B1136" t="s">
        <v>8</v>
      </c>
      <c r="C1136" t="s">
        <v>924</v>
      </c>
      <c r="D1136">
        <v>2</v>
      </c>
      <c r="E1136">
        <v>5</v>
      </c>
      <c r="F1136">
        <v>1780621200000</v>
      </c>
      <c r="G1136">
        <v>1780622411215</v>
      </c>
      <c r="H1136">
        <v>1211215</v>
      </c>
      <c r="I1136">
        <v>1161215</v>
      </c>
      <c r="J1136">
        <v>6257</v>
      </c>
      <c r="K1136">
        <v>47</v>
      </c>
      <c r="L1136">
        <v>51.83</v>
      </c>
      <c r="M1136" t="s">
        <v>925</v>
      </c>
      <c r="N1136" t="s">
        <v>926</v>
      </c>
      <c r="O1136">
        <v>33.75</v>
      </c>
      <c r="S1136">
        <v>21135</v>
      </c>
    </row>
    <row r="1137" spans="1:19" x14ac:dyDescent="0.2">
      <c r="A1137" t="s">
        <v>34</v>
      </c>
      <c r="B1137" t="s">
        <v>8</v>
      </c>
      <c r="C1137" t="s">
        <v>927</v>
      </c>
      <c r="D1137">
        <v>2</v>
      </c>
      <c r="E1137">
        <v>5</v>
      </c>
      <c r="F1137">
        <v>1780622100000</v>
      </c>
      <c r="G1137">
        <v>1780622868208</v>
      </c>
      <c r="H1137">
        <v>768208</v>
      </c>
      <c r="I1137">
        <v>703208</v>
      </c>
      <c r="J1137">
        <v>6386</v>
      </c>
      <c r="K1137">
        <v>38</v>
      </c>
      <c r="L1137">
        <v>45.67</v>
      </c>
      <c r="M1137" t="s">
        <v>925</v>
      </c>
      <c r="N1137" t="s">
        <v>926</v>
      </c>
      <c r="O1137">
        <v>30.24</v>
      </c>
      <c r="S1137">
        <v>21136</v>
      </c>
    </row>
    <row r="1138" spans="1:19" x14ac:dyDescent="0.2">
      <c r="A1138" t="s">
        <v>34</v>
      </c>
      <c r="B1138" t="s">
        <v>8</v>
      </c>
      <c r="C1138" t="s">
        <v>924</v>
      </c>
      <c r="D1138">
        <v>2</v>
      </c>
      <c r="E1138">
        <v>5</v>
      </c>
      <c r="F1138">
        <v>1780623000000</v>
      </c>
      <c r="G1138">
        <v>1780624192342</v>
      </c>
      <c r="H1138">
        <v>1192342</v>
      </c>
      <c r="I1138">
        <v>1112342</v>
      </c>
      <c r="J1138">
        <v>7045</v>
      </c>
      <c r="K1138">
        <v>56</v>
      </c>
      <c r="L1138">
        <v>54.22</v>
      </c>
      <c r="M1138" t="s">
        <v>925</v>
      </c>
      <c r="N1138" t="s">
        <v>926</v>
      </c>
      <c r="O1138">
        <v>37.68</v>
      </c>
      <c r="S1138">
        <v>21137</v>
      </c>
    </row>
    <row r="1139" spans="1:19" x14ac:dyDescent="0.2">
      <c r="A1139" t="s">
        <v>34</v>
      </c>
      <c r="B1139" t="s">
        <v>8</v>
      </c>
      <c r="C1139" t="s">
        <v>924</v>
      </c>
      <c r="D1139">
        <v>2</v>
      </c>
      <c r="E1139">
        <v>5</v>
      </c>
      <c r="F1139">
        <v>1780623900000</v>
      </c>
      <c r="G1139">
        <v>1780624692442</v>
      </c>
      <c r="H1139">
        <v>792442</v>
      </c>
      <c r="I1139">
        <v>792442</v>
      </c>
      <c r="J1139">
        <v>8409</v>
      </c>
      <c r="K1139">
        <v>39</v>
      </c>
      <c r="L1139">
        <v>38.340000000000003</v>
      </c>
      <c r="M1139" t="s">
        <v>925</v>
      </c>
      <c r="N1139" t="s">
        <v>929</v>
      </c>
      <c r="S1139">
        <v>21138</v>
      </c>
    </row>
    <row r="1140" spans="1:19" x14ac:dyDescent="0.2">
      <c r="A1140" t="s">
        <v>34</v>
      </c>
      <c r="B1140" t="s">
        <v>8</v>
      </c>
      <c r="C1140" t="s">
        <v>927</v>
      </c>
      <c r="D1140">
        <v>2</v>
      </c>
      <c r="E1140">
        <v>5</v>
      </c>
      <c r="F1140">
        <v>1780624800000</v>
      </c>
      <c r="G1140">
        <v>1780625469951</v>
      </c>
      <c r="H1140">
        <v>669951</v>
      </c>
      <c r="I1140">
        <v>669951</v>
      </c>
      <c r="J1140">
        <v>8775</v>
      </c>
      <c r="K1140">
        <v>36</v>
      </c>
      <c r="L1140">
        <v>37.25</v>
      </c>
      <c r="M1140" t="s">
        <v>925</v>
      </c>
      <c r="N1140" t="s">
        <v>929</v>
      </c>
      <c r="S1140">
        <v>21139</v>
      </c>
    </row>
    <row r="1141" spans="1:19" x14ac:dyDescent="0.2">
      <c r="A1141" t="s">
        <v>34</v>
      </c>
      <c r="B1141" t="s">
        <v>8</v>
      </c>
      <c r="C1141" t="s">
        <v>924</v>
      </c>
      <c r="D1141">
        <v>2</v>
      </c>
      <c r="E1141">
        <v>5</v>
      </c>
      <c r="F1141">
        <v>1780625700000</v>
      </c>
      <c r="G1141">
        <v>1780626528507</v>
      </c>
      <c r="H1141">
        <v>828507</v>
      </c>
      <c r="I1141">
        <v>763507</v>
      </c>
      <c r="J1141">
        <v>7829</v>
      </c>
      <c r="K1141">
        <v>41</v>
      </c>
      <c r="L1141">
        <v>52.17</v>
      </c>
      <c r="M1141" t="s">
        <v>925</v>
      </c>
      <c r="N1141" t="s">
        <v>926</v>
      </c>
      <c r="O1141">
        <v>39.979999999999997</v>
      </c>
      <c r="S1141">
        <v>21140</v>
      </c>
    </row>
    <row r="1142" spans="1:19" x14ac:dyDescent="0.2">
      <c r="A1142" t="s">
        <v>34</v>
      </c>
      <c r="B1142" t="s">
        <v>8</v>
      </c>
      <c r="C1142" t="s">
        <v>924</v>
      </c>
      <c r="D1142">
        <v>2</v>
      </c>
      <c r="E1142">
        <v>5</v>
      </c>
      <c r="F1142">
        <v>1780626600000</v>
      </c>
      <c r="G1142">
        <v>1780627431761</v>
      </c>
      <c r="H1142">
        <v>831761</v>
      </c>
      <c r="I1142">
        <v>751761</v>
      </c>
      <c r="J1142">
        <v>7088</v>
      </c>
      <c r="K1142">
        <v>42</v>
      </c>
      <c r="L1142">
        <v>52.98</v>
      </c>
      <c r="M1142" t="s">
        <v>925</v>
      </c>
      <c r="N1142" t="s">
        <v>926</v>
      </c>
      <c r="O1142">
        <v>43.76</v>
      </c>
      <c r="S1142">
        <v>21141</v>
      </c>
    </row>
    <row r="1143" spans="1:19" x14ac:dyDescent="0.2">
      <c r="A1143" t="s">
        <v>34</v>
      </c>
      <c r="B1143" t="s">
        <v>8</v>
      </c>
      <c r="C1143" t="s">
        <v>927</v>
      </c>
      <c r="D1143">
        <v>2</v>
      </c>
      <c r="E1143">
        <v>5</v>
      </c>
      <c r="F1143">
        <v>1780627500000</v>
      </c>
      <c r="G1143">
        <v>1780628611674</v>
      </c>
      <c r="H1143">
        <v>1111674</v>
      </c>
      <c r="I1143">
        <v>1076674</v>
      </c>
      <c r="J1143">
        <v>8659</v>
      </c>
      <c r="K1143">
        <v>48</v>
      </c>
      <c r="L1143">
        <v>56.78</v>
      </c>
      <c r="M1143" t="s">
        <v>925</v>
      </c>
      <c r="N1143" t="s">
        <v>926</v>
      </c>
      <c r="O1143">
        <v>41.35</v>
      </c>
      <c r="S1143">
        <v>21142</v>
      </c>
    </row>
    <row r="1144" spans="1:19" x14ac:dyDescent="0.2">
      <c r="A1144" t="s">
        <v>34</v>
      </c>
      <c r="B1144" t="s">
        <v>8</v>
      </c>
      <c r="C1144" t="s">
        <v>924</v>
      </c>
      <c r="D1144">
        <v>2</v>
      </c>
      <c r="E1144">
        <v>5</v>
      </c>
      <c r="F1144">
        <v>1780628400000</v>
      </c>
      <c r="G1144">
        <v>1780629586827</v>
      </c>
      <c r="H1144">
        <v>1186827</v>
      </c>
      <c r="I1144">
        <v>1136827</v>
      </c>
      <c r="J1144">
        <v>9941</v>
      </c>
      <c r="K1144">
        <v>48</v>
      </c>
      <c r="L1144">
        <v>59.62</v>
      </c>
      <c r="M1144" t="s">
        <v>925</v>
      </c>
      <c r="N1144" t="s">
        <v>926</v>
      </c>
      <c r="O1144">
        <v>42.62</v>
      </c>
      <c r="S1144">
        <v>21143</v>
      </c>
    </row>
    <row r="1145" spans="1:19" x14ac:dyDescent="0.2">
      <c r="A1145" t="s">
        <v>34</v>
      </c>
      <c r="B1145" t="s">
        <v>8</v>
      </c>
      <c r="C1145" t="s">
        <v>924</v>
      </c>
      <c r="D1145">
        <v>2</v>
      </c>
      <c r="E1145">
        <v>6</v>
      </c>
      <c r="F1145">
        <v>1780704000000</v>
      </c>
      <c r="G1145">
        <v>1780705353849</v>
      </c>
      <c r="H1145">
        <v>1353849</v>
      </c>
      <c r="I1145">
        <v>1303849</v>
      </c>
      <c r="J1145">
        <v>7447</v>
      </c>
      <c r="K1145">
        <v>54</v>
      </c>
      <c r="L1145">
        <v>56.61</v>
      </c>
      <c r="M1145" t="s">
        <v>925</v>
      </c>
      <c r="N1145" t="s">
        <v>926</v>
      </c>
      <c r="O1145">
        <v>38.1</v>
      </c>
      <c r="S1145">
        <v>21144</v>
      </c>
    </row>
    <row r="1146" spans="1:19" x14ac:dyDescent="0.2">
      <c r="A1146" t="s">
        <v>34</v>
      </c>
      <c r="B1146" t="s">
        <v>8</v>
      </c>
      <c r="C1146" t="s">
        <v>924</v>
      </c>
      <c r="D1146">
        <v>2</v>
      </c>
      <c r="E1146">
        <v>6</v>
      </c>
      <c r="F1146">
        <v>1780704900000</v>
      </c>
      <c r="G1146">
        <v>1780705861127</v>
      </c>
      <c r="H1146">
        <v>961127</v>
      </c>
      <c r="I1146">
        <v>896127</v>
      </c>
      <c r="J1146">
        <v>8968</v>
      </c>
      <c r="K1146">
        <v>47</v>
      </c>
      <c r="L1146">
        <v>54.6</v>
      </c>
      <c r="M1146" t="s">
        <v>925</v>
      </c>
      <c r="N1146" t="s">
        <v>926</v>
      </c>
      <c r="O1146">
        <v>39.229999999999997</v>
      </c>
      <c r="S1146">
        <v>21145</v>
      </c>
    </row>
    <row r="1147" spans="1:19" x14ac:dyDescent="0.2">
      <c r="A1147" t="s">
        <v>34</v>
      </c>
      <c r="B1147" t="s">
        <v>8</v>
      </c>
      <c r="C1147" t="s">
        <v>924</v>
      </c>
      <c r="D1147">
        <v>2</v>
      </c>
      <c r="E1147">
        <v>6</v>
      </c>
      <c r="F1147">
        <v>1780705800000</v>
      </c>
      <c r="G1147">
        <v>1780706702574</v>
      </c>
      <c r="H1147">
        <v>902574</v>
      </c>
      <c r="I1147">
        <v>822574</v>
      </c>
      <c r="J1147">
        <v>7220</v>
      </c>
      <c r="K1147">
        <v>41</v>
      </c>
      <c r="L1147">
        <v>47.7</v>
      </c>
      <c r="M1147" t="s">
        <v>925</v>
      </c>
      <c r="N1147" t="s">
        <v>926</v>
      </c>
      <c r="O1147">
        <v>29.36</v>
      </c>
      <c r="S1147">
        <v>21146</v>
      </c>
    </row>
    <row r="1148" spans="1:19" x14ac:dyDescent="0.2">
      <c r="A1148" t="s">
        <v>34</v>
      </c>
      <c r="B1148" t="s">
        <v>8</v>
      </c>
      <c r="C1148" t="s">
        <v>924</v>
      </c>
      <c r="D1148">
        <v>2</v>
      </c>
      <c r="E1148">
        <v>6</v>
      </c>
      <c r="F1148">
        <v>1780706700000</v>
      </c>
      <c r="G1148">
        <v>1780708227243</v>
      </c>
      <c r="H1148">
        <v>1527243</v>
      </c>
      <c r="I1148">
        <v>1492243</v>
      </c>
      <c r="J1148">
        <v>6274</v>
      </c>
      <c r="K1148">
        <v>62</v>
      </c>
      <c r="L1148">
        <v>58.83</v>
      </c>
      <c r="M1148" t="s">
        <v>925</v>
      </c>
      <c r="N1148" t="s">
        <v>926</v>
      </c>
      <c r="O1148">
        <v>42.02</v>
      </c>
      <c r="S1148">
        <v>21147</v>
      </c>
    </row>
    <row r="1149" spans="1:19" x14ac:dyDescent="0.2">
      <c r="A1149" t="s">
        <v>34</v>
      </c>
      <c r="B1149" t="s">
        <v>8</v>
      </c>
      <c r="C1149" t="s">
        <v>924</v>
      </c>
      <c r="D1149">
        <v>2</v>
      </c>
      <c r="E1149">
        <v>6</v>
      </c>
      <c r="F1149">
        <v>1780707600000</v>
      </c>
      <c r="G1149">
        <v>1780708766248</v>
      </c>
      <c r="H1149">
        <v>1166248</v>
      </c>
      <c r="I1149">
        <v>1116248</v>
      </c>
      <c r="J1149">
        <v>7493</v>
      </c>
      <c r="K1149">
        <v>45</v>
      </c>
      <c r="L1149">
        <v>52.15</v>
      </c>
      <c r="M1149" t="s">
        <v>925</v>
      </c>
      <c r="N1149" t="s">
        <v>926</v>
      </c>
      <c r="O1149">
        <v>32.32</v>
      </c>
      <c r="S1149">
        <v>21148</v>
      </c>
    </row>
    <row r="1150" spans="1:19" x14ac:dyDescent="0.2">
      <c r="A1150" t="s">
        <v>34</v>
      </c>
      <c r="B1150" t="s">
        <v>8</v>
      </c>
      <c r="C1150" t="s">
        <v>924</v>
      </c>
      <c r="D1150">
        <v>2</v>
      </c>
      <c r="E1150">
        <v>6</v>
      </c>
      <c r="F1150">
        <v>1780708500000</v>
      </c>
      <c r="G1150">
        <v>1780709846451</v>
      </c>
      <c r="H1150">
        <v>1346451</v>
      </c>
      <c r="I1150">
        <v>1281451</v>
      </c>
      <c r="J1150">
        <v>8747</v>
      </c>
      <c r="K1150">
        <v>60</v>
      </c>
      <c r="L1150">
        <v>60.13</v>
      </c>
      <c r="M1150" t="s">
        <v>925</v>
      </c>
      <c r="N1150" t="s">
        <v>926</v>
      </c>
      <c r="O1150">
        <v>42.98</v>
      </c>
      <c r="S1150">
        <v>21149</v>
      </c>
    </row>
    <row r="1151" spans="1:19" x14ac:dyDescent="0.2">
      <c r="A1151" t="s">
        <v>34</v>
      </c>
      <c r="B1151" t="s">
        <v>8</v>
      </c>
      <c r="C1151" t="s">
        <v>924</v>
      </c>
      <c r="D1151">
        <v>2</v>
      </c>
      <c r="E1151">
        <v>6</v>
      </c>
      <c r="F1151">
        <v>1780709400000</v>
      </c>
      <c r="G1151">
        <v>1780710387554</v>
      </c>
      <c r="H1151">
        <v>987554</v>
      </c>
      <c r="I1151">
        <v>907554</v>
      </c>
      <c r="J1151">
        <v>8986</v>
      </c>
      <c r="K1151">
        <v>47</v>
      </c>
      <c r="L1151">
        <v>54.24</v>
      </c>
      <c r="M1151" t="s">
        <v>925</v>
      </c>
      <c r="N1151" t="s">
        <v>926</v>
      </c>
      <c r="O1151">
        <v>37.700000000000003</v>
      </c>
      <c r="S1151">
        <v>21150</v>
      </c>
    </row>
    <row r="1152" spans="1:19" x14ac:dyDescent="0.2">
      <c r="A1152" t="s">
        <v>34</v>
      </c>
      <c r="B1152" t="s">
        <v>8</v>
      </c>
      <c r="C1152" t="s">
        <v>924</v>
      </c>
      <c r="D1152">
        <v>2</v>
      </c>
      <c r="E1152">
        <v>6</v>
      </c>
      <c r="F1152">
        <v>1780710300000</v>
      </c>
      <c r="G1152">
        <v>1780711093403</v>
      </c>
      <c r="H1152">
        <v>793403</v>
      </c>
      <c r="I1152">
        <v>758403</v>
      </c>
      <c r="J1152">
        <v>6901</v>
      </c>
      <c r="K1152">
        <v>32</v>
      </c>
      <c r="L1152">
        <v>48.49</v>
      </c>
      <c r="M1152" t="s">
        <v>925</v>
      </c>
      <c r="N1152" t="s">
        <v>926</v>
      </c>
      <c r="O1152">
        <v>34.799999999999997</v>
      </c>
      <c r="S1152">
        <v>21151</v>
      </c>
    </row>
    <row r="1153" spans="1:19" x14ac:dyDescent="0.2">
      <c r="A1153" t="s">
        <v>34</v>
      </c>
      <c r="B1153" t="s">
        <v>8</v>
      </c>
      <c r="C1153" t="s">
        <v>924</v>
      </c>
      <c r="D1153">
        <v>2</v>
      </c>
      <c r="E1153">
        <v>6</v>
      </c>
      <c r="F1153">
        <v>1780711200000</v>
      </c>
      <c r="G1153">
        <v>1780712243670</v>
      </c>
      <c r="H1153">
        <v>1043670</v>
      </c>
      <c r="I1153">
        <v>1043670</v>
      </c>
      <c r="J1153">
        <v>9573</v>
      </c>
      <c r="K1153">
        <v>49</v>
      </c>
      <c r="L1153">
        <v>42.58</v>
      </c>
      <c r="M1153" t="s">
        <v>925</v>
      </c>
      <c r="N1153" t="s">
        <v>929</v>
      </c>
      <c r="S1153">
        <v>21152</v>
      </c>
    </row>
    <row r="1154" spans="1:19" x14ac:dyDescent="0.2">
      <c r="A1154" t="s">
        <v>34</v>
      </c>
      <c r="B1154" t="s">
        <v>8</v>
      </c>
      <c r="C1154" t="s">
        <v>924</v>
      </c>
      <c r="D1154">
        <v>2</v>
      </c>
      <c r="E1154">
        <v>6</v>
      </c>
      <c r="F1154">
        <v>1780712100000</v>
      </c>
      <c r="G1154">
        <v>1780713533091</v>
      </c>
      <c r="H1154">
        <v>1433091</v>
      </c>
      <c r="I1154">
        <v>1368091</v>
      </c>
      <c r="J1154">
        <v>7527</v>
      </c>
      <c r="K1154">
        <v>63</v>
      </c>
      <c r="L1154">
        <v>59.37</v>
      </c>
      <c r="M1154" t="s">
        <v>925</v>
      </c>
      <c r="N1154" t="s">
        <v>926</v>
      </c>
      <c r="O1154">
        <v>42.29</v>
      </c>
      <c r="S1154">
        <v>21153</v>
      </c>
    </row>
    <row r="1155" spans="1:19" x14ac:dyDescent="0.2">
      <c r="A1155" t="s">
        <v>34</v>
      </c>
      <c r="B1155" t="s">
        <v>8</v>
      </c>
      <c r="C1155" t="s">
        <v>924</v>
      </c>
      <c r="D1155">
        <v>2</v>
      </c>
      <c r="E1155">
        <v>6</v>
      </c>
      <c r="F1155">
        <v>1780713000000</v>
      </c>
      <c r="G1155">
        <v>1780714350072</v>
      </c>
      <c r="H1155">
        <v>1350072</v>
      </c>
      <c r="I1155">
        <v>1270072</v>
      </c>
      <c r="J1155">
        <v>9777</v>
      </c>
      <c r="K1155">
        <v>60</v>
      </c>
      <c r="L1155">
        <v>60.93</v>
      </c>
      <c r="M1155" t="s">
        <v>925</v>
      </c>
      <c r="N1155" t="s">
        <v>926</v>
      </c>
      <c r="O1155">
        <v>42</v>
      </c>
      <c r="S1155">
        <v>21154</v>
      </c>
    </row>
    <row r="1156" spans="1:19" x14ac:dyDescent="0.2">
      <c r="A1156" t="s">
        <v>34</v>
      </c>
      <c r="B1156" t="s">
        <v>8</v>
      </c>
      <c r="C1156" t="s">
        <v>924</v>
      </c>
      <c r="D1156">
        <v>2</v>
      </c>
      <c r="E1156">
        <v>6</v>
      </c>
      <c r="F1156">
        <v>1780713900000</v>
      </c>
      <c r="G1156">
        <v>1780714822148</v>
      </c>
      <c r="H1156">
        <v>922148</v>
      </c>
      <c r="I1156">
        <v>887148</v>
      </c>
      <c r="J1156">
        <v>8662</v>
      </c>
      <c r="K1156">
        <v>38</v>
      </c>
      <c r="L1156">
        <v>50.11</v>
      </c>
      <c r="M1156" t="s">
        <v>925</v>
      </c>
      <c r="N1156" t="s">
        <v>926</v>
      </c>
      <c r="O1156">
        <v>30.6</v>
      </c>
      <c r="S1156">
        <v>21155</v>
      </c>
    </row>
    <row r="1157" spans="1:19" x14ac:dyDescent="0.2">
      <c r="A1157" t="s">
        <v>34</v>
      </c>
      <c r="B1157" t="s">
        <v>8</v>
      </c>
      <c r="C1157" t="s">
        <v>924</v>
      </c>
      <c r="D1157">
        <v>2</v>
      </c>
      <c r="E1157">
        <v>6</v>
      </c>
      <c r="F1157">
        <v>1780714800000</v>
      </c>
      <c r="G1157">
        <v>1780716270696</v>
      </c>
      <c r="H1157">
        <v>1470696</v>
      </c>
      <c r="I1157">
        <v>1420696</v>
      </c>
      <c r="J1157">
        <v>8050</v>
      </c>
      <c r="K1157">
        <v>58</v>
      </c>
      <c r="L1157">
        <v>59.88</v>
      </c>
      <c r="M1157" t="s">
        <v>925</v>
      </c>
      <c r="N1157" t="s">
        <v>926</v>
      </c>
      <c r="O1157">
        <v>41.15</v>
      </c>
      <c r="S1157">
        <v>21156</v>
      </c>
    </row>
    <row r="1158" spans="1:19" x14ac:dyDescent="0.2">
      <c r="A1158" t="s">
        <v>34</v>
      </c>
      <c r="B1158" t="s">
        <v>8</v>
      </c>
      <c r="C1158" t="s">
        <v>924</v>
      </c>
      <c r="D1158">
        <v>2</v>
      </c>
      <c r="E1158">
        <v>7</v>
      </c>
      <c r="F1158">
        <v>1780790400000</v>
      </c>
      <c r="G1158">
        <v>1780791432152</v>
      </c>
      <c r="H1158">
        <v>1032152</v>
      </c>
      <c r="I1158">
        <v>982152</v>
      </c>
      <c r="J1158">
        <v>9283</v>
      </c>
      <c r="K1158">
        <v>40</v>
      </c>
      <c r="L1158">
        <v>50.67</v>
      </c>
      <c r="M1158" t="s">
        <v>925</v>
      </c>
      <c r="N1158" t="s">
        <v>926</v>
      </c>
      <c r="O1158">
        <v>27.48</v>
      </c>
      <c r="S1158">
        <v>21157</v>
      </c>
    </row>
    <row r="1159" spans="1:19" x14ac:dyDescent="0.2">
      <c r="A1159" t="s">
        <v>34</v>
      </c>
      <c r="B1159" t="s">
        <v>8</v>
      </c>
      <c r="C1159" t="s">
        <v>924</v>
      </c>
      <c r="D1159">
        <v>2</v>
      </c>
      <c r="E1159">
        <v>7</v>
      </c>
      <c r="F1159">
        <v>1780791300000</v>
      </c>
      <c r="G1159">
        <v>1780792219795</v>
      </c>
      <c r="H1159">
        <v>919795</v>
      </c>
      <c r="I1159">
        <v>854795</v>
      </c>
      <c r="J1159">
        <v>6553</v>
      </c>
      <c r="K1159">
        <v>43</v>
      </c>
      <c r="L1159">
        <v>49.76</v>
      </c>
      <c r="M1159" t="s">
        <v>925</v>
      </c>
      <c r="N1159" t="s">
        <v>926</v>
      </c>
      <c r="O1159">
        <v>35.479999999999997</v>
      </c>
      <c r="S1159">
        <v>21158</v>
      </c>
    </row>
    <row r="1160" spans="1:19" x14ac:dyDescent="0.2">
      <c r="A1160" t="s">
        <v>34</v>
      </c>
      <c r="B1160" t="s">
        <v>8</v>
      </c>
      <c r="C1160" t="s">
        <v>928</v>
      </c>
      <c r="D1160">
        <v>2</v>
      </c>
      <c r="E1160">
        <v>7</v>
      </c>
      <c r="F1160">
        <v>1780792200000</v>
      </c>
      <c r="G1160">
        <v>1780793541674</v>
      </c>
      <c r="H1160">
        <v>1341674</v>
      </c>
      <c r="I1160">
        <v>1261674</v>
      </c>
      <c r="J1160">
        <v>9546</v>
      </c>
      <c r="K1160">
        <v>59</v>
      </c>
      <c r="L1160">
        <v>55</v>
      </c>
      <c r="M1160" t="s">
        <v>925</v>
      </c>
      <c r="N1160" t="s">
        <v>926</v>
      </c>
      <c r="O1160">
        <v>29.03</v>
      </c>
      <c r="S1160">
        <v>21159</v>
      </c>
    </row>
    <row r="1161" spans="1:19" x14ac:dyDescent="0.2">
      <c r="A1161" t="s">
        <v>34</v>
      </c>
      <c r="B1161" t="s">
        <v>8</v>
      </c>
      <c r="C1161" t="s">
        <v>924</v>
      </c>
      <c r="D1161">
        <v>2</v>
      </c>
      <c r="E1161">
        <v>7</v>
      </c>
      <c r="F1161">
        <v>1780793100000</v>
      </c>
      <c r="G1161">
        <v>1780794155667</v>
      </c>
      <c r="H1161">
        <v>1055667</v>
      </c>
      <c r="I1161">
        <v>1020667</v>
      </c>
      <c r="J1161">
        <v>8785</v>
      </c>
      <c r="K1161">
        <v>42</v>
      </c>
      <c r="L1161">
        <v>49.84</v>
      </c>
      <c r="M1161" t="s">
        <v>925</v>
      </c>
      <c r="N1161" t="s">
        <v>926</v>
      </c>
      <c r="O1161">
        <v>26.29</v>
      </c>
      <c r="S1161">
        <v>21160</v>
      </c>
    </row>
    <row r="1162" spans="1:19" x14ac:dyDescent="0.2">
      <c r="A1162" t="s">
        <v>34</v>
      </c>
      <c r="B1162" t="s">
        <v>8</v>
      </c>
      <c r="C1162" t="s">
        <v>924</v>
      </c>
      <c r="D1162">
        <v>2</v>
      </c>
      <c r="E1162">
        <v>7</v>
      </c>
      <c r="F1162">
        <v>1780794000000</v>
      </c>
      <c r="G1162">
        <v>1780795543189</v>
      </c>
      <c r="H1162">
        <v>1543189</v>
      </c>
      <c r="I1162">
        <v>1493189</v>
      </c>
      <c r="J1162">
        <v>7050</v>
      </c>
      <c r="K1162">
        <v>65</v>
      </c>
      <c r="L1162">
        <v>45.92</v>
      </c>
      <c r="M1162" t="s">
        <v>925</v>
      </c>
      <c r="N1162" t="s">
        <v>929</v>
      </c>
      <c r="S1162">
        <v>21161</v>
      </c>
    </row>
    <row r="1163" spans="1:19" x14ac:dyDescent="0.2">
      <c r="A1163" t="s">
        <v>34</v>
      </c>
      <c r="B1163" t="s">
        <v>8</v>
      </c>
      <c r="C1163" t="s">
        <v>928</v>
      </c>
      <c r="D1163">
        <v>2</v>
      </c>
      <c r="E1163">
        <v>7</v>
      </c>
      <c r="F1163">
        <v>1780794900000</v>
      </c>
      <c r="G1163">
        <v>1780795750794</v>
      </c>
      <c r="H1163">
        <v>850794</v>
      </c>
      <c r="I1163">
        <v>785794</v>
      </c>
      <c r="J1163">
        <v>6505</v>
      </c>
      <c r="K1163">
        <v>35</v>
      </c>
      <c r="L1163">
        <v>50.62</v>
      </c>
      <c r="M1163" t="s">
        <v>925</v>
      </c>
      <c r="N1163" t="s">
        <v>926</v>
      </c>
      <c r="O1163">
        <v>39.35</v>
      </c>
      <c r="S1163">
        <v>21162</v>
      </c>
    </row>
    <row r="1164" spans="1:19" x14ac:dyDescent="0.2">
      <c r="A1164" t="s">
        <v>34</v>
      </c>
      <c r="B1164" t="s">
        <v>8</v>
      </c>
      <c r="C1164" t="s">
        <v>924</v>
      </c>
      <c r="D1164">
        <v>2</v>
      </c>
      <c r="E1164">
        <v>7</v>
      </c>
      <c r="F1164">
        <v>1780795800000</v>
      </c>
      <c r="G1164">
        <v>1780797265087</v>
      </c>
      <c r="H1164">
        <v>1465087</v>
      </c>
      <c r="I1164">
        <v>1385087</v>
      </c>
      <c r="J1164">
        <v>8193</v>
      </c>
      <c r="K1164">
        <v>54</v>
      </c>
      <c r="L1164">
        <v>59.43</v>
      </c>
      <c r="M1164" t="s">
        <v>925</v>
      </c>
      <c r="N1164" t="s">
        <v>926</v>
      </c>
      <c r="O1164">
        <v>39.86</v>
      </c>
      <c r="S1164">
        <v>21163</v>
      </c>
    </row>
    <row r="1165" spans="1:19" x14ac:dyDescent="0.2">
      <c r="A1165" t="s">
        <v>34</v>
      </c>
      <c r="B1165" t="s">
        <v>8</v>
      </c>
      <c r="C1165" t="s">
        <v>924</v>
      </c>
      <c r="D1165">
        <v>2</v>
      </c>
      <c r="E1165">
        <v>7</v>
      </c>
      <c r="F1165">
        <v>1780796700000</v>
      </c>
      <c r="G1165">
        <v>1780798008968</v>
      </c>
      <c r="H1165">
        <v>1308968</v>
      </c>
      <c r="I1165">
        <v>1273968</v>
      </c>
      <c r="J1165">
        <v>6832</v>
      </c>
      <c r="K1165">
        <v>56</v>
      </c>
      <c r="L1165">
        <v>52.35</v>
      </c>
      <c r="M1165" t="s">
        <v>925</v>
      </c>
      <c r="N1165" t="s">
        <v>926</v>
      </c>
      <c r="O1165">
        <v>30.95</v>
      </c>
      <c r="S1165">
        <v>21164</v>
      </c>
    </row>
    <row r="1166" spans="1:19" x14ac:dyDescent="0.2">
      <c r="A1166" t="s">
        <v>34</v>
      </c>
      <c r="B1166" t="s">
        <v>8</v>
      </c>
      <c r="C1166" t="s">
        <v>928</v>
      </c>
      <c r="D1166">
        <v>2</v>
      </c>
      <c r="E1166">
        <v>7</v>
      </c>
      <c r="F1166">
        <v>1780797600000</v>
      </c>
      <c r="G1166">
        <v>1780798552827</v>
      </c>
      <c r="H1166">
        <v>952827</v>
      </c>
      <c r="I1166">
        <v>902827</v>
      </c>
      <c r="J1166">
        <v>6254</v>
      </c>
      <c r="K1166">
        <v>44</v>
      </c>
      <c r="L1166">
        <v>51.36</v>
      </c>
      <c r="M1166" t="s">
        <v>925</v>
      </c>
      <c r="N1166" t="s">
        <v>926</v>
      </c>
      <c r="O1166">
        <v>39.17</v>
      </c>
      <c r="S1166">
        <v>21165</v>
      </c>
    </row>
    <row r="1167" spans="1:19" x14ac:dyDescent="0.2">
      <c r="A1167" t="s">
        <v>34</v>
      </c>
      <c r="B1167" t="s">
        <v>8</v>
      </c>
      <c r="C1167" t="s">
        <v>924</v>
      </c>
      <c r="D1167">
        <v>2</v>
      </c>
      <c r="E1167">
        <v>7</v>
      </c>
      <c r="F1167">
        <v>1780798500000</v>
      </c>
      <c r="G1167">
        <v>1780799472783</v>
      </c>
      <c r="H1167">
        <v>972783</v>
      </c>
      <c r="I1167">
        <v>907783</v>
      </c>
      <c r="J1167">
        <v>6812</v>
      </c>
      <c r="K1167">
        <v>44</v>
      </c>
      <c r="L1167">
        <v>49.02</v>
      </c>
      <c r="M1167" t="s">
        <v>925</v>
      </c>
      <c r="N1167" t="s">
        <v>926</v>
      </c>
      <c r="O1167">
        <v>31.74</v>
      </c>
      <c r="S1167">
        <v>21166</v>
      </c>
    </row>
    <row r="1168" spans="1:19" x14ac:dyDescent="0.2">
      <c r="A1168" t="s">
        <v>34</v>
      </c>
      <c r="B1168" t="s">
        <v>8</v>
      </c>
      <c r="C1168" t="s">
        <v>924</v>
      </c>
      <c r="D1168">
        <v>2</v>
      </c>
      <c r="E1168">
        <v>7</v>
      </c>
      <c r="F1168">
        <v>1780799400000</v>
      </c>
      <c r="G1168">
        <v>1780800587388</v>
      </c>
      <c r="H1168">
        <v>1187388</v>
      </c>
      <c r="I1168">
        <v>1187388</v>
      </c>
      <c r="J1168">
        <v>9011</v>
      </c>
      <c r="K1168">
        <v>53</v>
      </c>
      <c r="L1168">
        <v>43.71</v>
      </c>
      <c r="M1168" t="s">
        <v>925</v>
      </c>
      <c r="N1168" t="s">
        <v>929</v>
      </c>
      <c r="S1168">
        <v>21167</v>
      </c>
    </row>
    <row r="1169" spans="1:19" x14ac:dyDescent="0.2">
      <c r="A1169" t="s">
        <v>34</v>
      </c>
      <c r="B1169" t="s">
        <v>8</v>
      </c>
      <c r="C1169" t="s">
        <v>928</v>
      </c>
      <c r="D1169">
        <v>2</v>
      </c>
      <c r="E1169">
        <v>7</v>
      </c>
      <c r="F1169">
        <v>1780800300000</v>
      </c>
      <c r="G1169">
        <v>1780801208029</v>
      </c>
      <c r="H1169">
        <v>908029</v>
      </c>
      <c r="I1169">
        <v>873029</v>
      </c>
      <c r="J1169">
        <v>9118</v>
      </c>
      <c r="K1169">
        <v>38</v>
      </c>
      <c r="L1169">
        <v>53.46</v>
      </c>
      <c r="M1169" t="s">
        <v>925</v>
      </c>
      <c r="N1169" t="s">
        <v>926</v>
      </c>
      <c r="O1169">
        <v>37.53</v>
      </c>
      <c r="S1169">
        <v>21168</v>
      </c>
    </row>
    <row r="1170" spans="1:19" x14ac:dyDescent="0.2">
      <c r="A1170" t="s">
        <v>34</v>
      </c>
      <c r="B1170" t="s">
        <v>8</v>
      </c>
      <c r="C1170" t="s">
        <v>924</v>
      </c>
      <c r="D1170">
        <v>2</v>
      </c>
      <c r="E1170">
        <v>7</v>
      </c>
      <c r="F1170">
        <v>1780801200000</v>
      </c>
      <c r="G1170">
        <v>1780801989288</v>
      </c>
      <c r="H1170">
        <v>789288</v>
      </c>
      <c r="I1170">
        <v>739288</v>
      </c>
      <c r="J1170">
        <v>7237</v>
      </c>
      <c r="K1170">
        <v>38</v>
      </c>
      <c r="L1170">
        <v>51.11</v>
      </c>
      <c r="M1170" t="s">
        <v>925</v>
      </c>
      <c r="N1170" t="s">
        <v>926</v>
      </c>
      <c r="O1170">
        <v>40.08</v>
      </c>
      <c r="S1170">
        <v>21169</v>
      </c>
    </row>
    <row r="1171" spans="1:19" x14ac:dyDescent="0.2">
      <c r="A1171" t="s">
        <v>34</v>
      </c>
      <c r="B1171" t="s">
        <v>8</v>
      </c>
      <c r="C1171" t="s">
        <v>924</v>
      </c>
      <c r="D1171">
        <v>2</v>
      </c>
      <c r="E1171">
        <v>7</v>
      </c>
      <c r="F1171">
        <v>1780802100000</v>
      </c>
      <c r="G1171">
        <v>1780803003793</v>
      </c>
      <c r="H1171">
        <v>903793</v>
      </c>
      <c r="I1171">
        <v>838793</v>
      </c>
      <c r="J1171">
        <v>8973</v>
      </c>
      <c r="K1171">
        <v>36</v>
      </c>
      <c r="L1171">
        <v>53.78</v>
      </c>
      <c r="M1171" t="s">
        <v>925</v>
      </c>
      <c r="N1171" t="s">
        <v>926</v>
      </c>
      <c r="O1171">
        <v>38.770000000000003</v>
      </c>
      <c r="S1171">
        <v>21170</v>
      </c>
    </row>
    <row r="1172" spans="1:19" x14ac:dyDescent="0.2">
      <c r="A1172" t="s">
        <v>37</v>
      </c>
      <c r="B1172" t="s">
        <v>13</v>
      </c>
      <c r="C1172" t="s">
        <v>928</v>
      </c>
      <c r="D1172">
        <v>1</v>
      </c>
      <c r="E1172">
        <v>1</v>
      </c>
      <c r="F1172">
        <v>1779667200000</v>
      </c>
      <c r="G1172">
        <v>1779668599091</v>
      </c>
      <c r="H1172">
        <v>1399091</v>
      </c>
      <c r="I1172">
        <v>1399091</v>
      </c>
      <c r="J1172">
        <v>9979</v>
      </c>
      <c r="K1172">
        <v>58</v>
      </c>
      <c r="L1172">
        <v>57.88</v>
      </c>
      <c r="M1172" t="s">
        <v>925</v>
      </c>
      <c r="N1172" t="s">
        <v>926</v>
      </c>
      <c r="O1172">
        <v>33.119999999999997</v>
      </c>
      <c r="S1172">
        <v>21171</v>
      </c>
    </row>
    <row r="1173" spans="1:19" x14ac:dyDescent="0.2">
      <c r="A1173" t="s">
        <v>37</v>
      </c>
      <c r="B1173" t="s">
        <v>13</v>
      </c>
      <c r="C1173" t="s">
        <v>928</v>
      </c>
      <c r="D1173">
        <v>1</v>
      </c>
      <c r="E1173">
        <v>1</v>
      </c>
      <c r="F1173">
        <v>1779668100000</v>
      </c>
      <c r="G1173">
        <v>1779669458716</v>
      </c>
      <c r="H1173">
        <v>1358716</v>
      </c>
      <c r="I1173">
        <v>1358716</v>
      </c>
      <c r="J1173">
        <v>7585</v>
      </c>
      <c r="K1173">
        <v>50</v>
      </c>
      <c r="L1173">
        <v>57.88</v>
      </c>
      <c r="M1173" t="s">
        <v>925</v>
      </c>
      <c r="N1173" t="s">
        <v>926</v>
      </c>
      <c r="O1173">
        <v>40.549999999999997</v>
      </c>
      <c r="S1173">
        <v>21172</v>
      </c>
    </row>
    <row r="1174" spans="1:19" x14ac:dyDescent="0.2">
      <c r="A1174" t="s">
        <v>37</v>
      </c>
      <c r="B1174" t="s">
        <v>13</v>
      </c>
      <c r="C1174" t="s">
        <v>927</v>
      </c>
      <c r="D1174">
        <v>1</v>
      </c>
      <c r="E1174">
        <v>1</v>
      </c>
      <c r="F1174">
        <v>1779669000000</v>
      </c>
      <c r="G1174">
        <v>1779670277727</v>
      </c>
      <c r="H1174">
        <v>1277727</v>
      </c>
      <c r="I1174">
        <v>1277727</v>
      </c>
      <c r="J1174">
        <v>7031</v>
      </c>
      <c r="K1174">
        <v>58</v>
      </c>
      <c r="L1174">
        <v>54.22</v>
      </c>
      <c r="M1174" t="s">
        <v>925</v>
      </c>
      <c r="N1174" t="s">
        <v>926</v>
      </c>
      <c r="O1174">
        <v>35.56</v>
      </c>
      <c r="S1174">
        <v>21173</v>
      </c>
    </row>
    <row r="1175" spans="1:19" x14ac:dyDescent="0.2">
      <c r="A1175" t="s">
        <v>37</v>
      </c>
      <c r="B1175" t="s">
        <v>13</v>
      </c>
      <c r="C1175" t="s">
        <v>928</v>
      </c>
      <c r="D1175">
        <v>1</v>
      </c>
      <c r="E1175">
        <v>1</v>
      </c>
      <c r="F1175">
        <v>1779669900000</v>
      </c>
      <c r="G1175">
        <v>1779671172237</v>
      </c>
      <c r="H1175">
        <v>1272237</v>
      </c>
      <c r="I1175">
        <v>1272237</v>
      </c>
      <c r="J1175">
        <v>8576</v>
      </c>
      <c r="K1175">
        <v>48</v>
      </c>
      <c r="L1175">
        <v>54.09</v>
      </c>
      <c r="M1175" t="s">
        <v>925</v>
      </c>
      <c r="N1175" t="s">
        <v>926</v>
      </c>
      <c r="O1175">
        <v>31.26</v>
      </c>
      <c r="S1175">
        <v>21174</v>
      </c>
    </row>
    <row r="1176" spans="1:19" x14ac:dyDescent="0.2">
      <c r="A1176" t="s">
        <v>37</v>
      </c>
      <c r="B1176" t="s">
        <v>13</v>
      </c>
      <c r="C1176" t="s">
        <v>928</v>
      </c>
      <c r="D1176">
        <v>1</v>
      </c>
      <c r="E1176">
        <v>1</v>
      </c>
      <c r="F1176">
        <v>1779670800000</v>
      </c>
      <c r="G1176">
        <v>1779672424436</v>
      </c>
      <c r="H1176">
        <v>1624436</v>
      </c>
      <c r="I1176">
        <v>1624436</v>
      </c>
      <c r="J1176">
        <v>8222</v>
      </c>
      <c r="K1176">
        <v>70</v>
      </c>
      <c r="L1176">
        <v>61.42</v>
      </c>
      <c r="M1176" t="s">
        <v>925</v>
      </c>
      <c r="N1176" t="s">
        <v>926</v>
      </c>
      <c r="O1176">
        <v>40.39</v>
      </c>
      <c r="S1176">
        <v>21175</v>
      </c>
    </row>
    <row r="1177" spans="1:19" x14ac:dyDescent="0.2">
      <c r="A1177" t="s">
        <v>37</v>
      </c>
      <c r="B1177" t="s">
        <v>13</v>
      </c>
      <c r="C1177" t="s">
        <v>927</v>
      </c>
      <c r="D1177">
        <v>1</v>
      </c>
      <c r="E1177">
        <v>1</v>
      </c>
      <c r="F1177">
        <v>1779671700000</v>
      </c>
      <c r="G1177">
        <v>1779672701120</v>
      </c>
      <c r="H1177">
        <v>1001120</v>
      </c>
      <c r="I1177">
        <v>1001120</v>
      </c>
      <c r="J1177">
        <v>7248</v>
      </c>
      <c r="K1177">
        <v>39</v>
      </c>
      <c r="L1177">
        <v>49.82</v>
      </c>
      <c r="M1177" t="s">
        <v>925</v>
      </c>
      <c r="N1177" t="s">
        <v>926</v>
      </c>
      <c r="O1177">
        <v>31.72</v>
      </c>
      <c r="S1177">
        <v>21176</v>
      </c>
    </row>
    <row r="1178" spans="1:19" x14ac:dyDescent="0.2">
      <c r="A1178" t="s">
        <v>37</v>
      </c>
      <c r="B1178" t="s">
        <v>13</v>
      </c>
      <c r="C1178" t="s">
        <v>928</v>
      </c>
      <c r="D1178">
        <v>1</v>
      </c>
      <c r="E1178">
        <v>1</v>
      </c>
      <c r="F1178">
        <v>1779672600000</v>
      </c>
      <c r="G1178">
        <v>1779673487494</v>
      </c>
      <c r="H1178">
        <v>887494</v>
      </c>
      <c r="I1178">
        <v>887494</v>
      </c>
      <c r="J1178">
        <v>8816</v>
      </c>
      <c r="K1178">
        <v>34</v>
      </c>
      <c r="L1178">
        <v>56.99</v>
      </c>
      <c r="M1178" t="s">
        <v>925</v>
      </c>
      <c r="N1178" t="s">
        <v>926</v>
      </c>
      <c r="O1178">
        <v>47.06</v>
      </c>
      <c r="S1178">
        <v>21177</v>
      </c>
    </row>
    <row r="1179" spans="1:19" x14ac:dyDescent="0.2">
      <c r="A1179" t="s">
        <v>37</v>
      </c>
      <c r="B1179" t="s">
        <v>13</v>
      </c>
      <c r="C1179" t="s">
        <v>928</v>
      </c>
      <c r="D1179">
        <v>1</v>
      </c>
      <c r="E1179">
        <v>1</v>
      </c>
      <c r="F1179">
        <v>1779673500000</v>
      </c>
      <c r="G1179">
        <v>1779674704552</v>
      </c>
      <c r="H1179">
        <v>1204552</v>
      </c>
      <c r="I1179">
        <v>1204552</v>
      </c>
      <c r="J1179">
        <v>7762</v>
      </c>
      <c r="K1179">
        <v>46</v>
      </c>
      <c r="L1179">
        <v>53.01</v>
      </c>
      <c r="M1179" t="s">
        <v>925</v>
      </c>
      <c r="N1179" t="s">
        <v>926</v>
      </c>
      <c r="O1179">
        <v>32.64</v>
      </c>
      <c r="S1179">
        <v>21178</v>
      </c>
    </row>
    <row r="1180" spans="1:19" x14ac:dyDescent="0.2">
      <c r="A1180" t="s">
        <v>37</v>
      </c>
      <c r="B1180" t="s">
        <v>13</v>
      </c>
      <c r="C1180" t="s">
        <v>927</v>
      </c>
      <c r="D1180">
        <v>1</v>
      </c>
      <c r="E1180">
        <v>1</v>
      </c>
      <c r="F1180">
        <v>1779674400000</v>
      </c>
      <c r="G1180">
        <v>1779675531948</v>
      </c>
      <c r="H1180">
        <v>1131948</v>
      </c>
      <c r="I1180">
        <v>1131948</v>
      </c>
      <c r="J1180">
        <v>6854</v>
      </c>
      <c r="K1180">
        <v>47</v>
      </c>
      <c r="L1180">
        <v>57.42</v>
      </c>
      <c r="M1180" t="s">
        <v>925</v>
      </c>
      <c r="N1180" t="s">
        <v>926</v>
      </c>
      <c r="O1180">
        <v>47.15</v>
      </c>
      <c r="S1180">
        <v>21179</v>
      </c>
    </row>
    <row r="1181" spans="1:19" x14ac:dyDescent="0.2">
      <c r="A1181" t="s">
        <v>37</v>
      </c>
      <c r="B1181" t="s">
        <v>13</v>
      </c>
      <c r="C1181" t="s">
        <v>928</v>
      </c>
      <c r="D1181">
        <v>1</v>
      </c>
      <c r="E1181">
        <v>1</v>
      </c>
      <c r="F1181">
        <v>1779675300000</v>
      </c>
      <c r="G1181">
        <v>1779676364033</v>
      </c>
      <c r="H1181">
        <v>1064033</v>
      </c>
      <c r="I1181">
        <v>1064033</v>
      </c>
      <c r="J1181">
        <v>8782</v>
      </c>
      <c r="K1181">
        <v>42</v>
      </c>
      <c r="L1181">
        <v>53.13</v>
      </c>
      <c r="M1181" t="s">
        <v>925</v>
      </c>
      <c r="N1181" t="s">
        <v>926</v>
      </c>
      <c r="O1181">
        <v>33.729999999999997</v>
      </c>
      <c r="S1181">
        <v>21180</v>
      </c>
    </row>
    <row r="1182" spans="1:19" x14ac:dyDescent="0.2">
      <c r="A1182" t="s">
        <v>37</v>
      </c>
      <c r="B1182" t="s">
        <v>13</v>
      </c>
      <c r="C1182" t="s">
        <v>928</v>
      </c>
      <c r="D1182">
        <v>1</v>
      </c>
      <c r="E1182">
        <v>1</v>
      </c>
      <c r="F1182">
        <v>1779676200000</v>
      </c>
      <c r="G1182">
        <v>1779677453782</v>
      </c>
      <c r="H1182">
        <v>1253782</v>
      </c>
      <c r="I1182">
        <v>1253782</v>
      </c>
      <c r="J1182">
        <v>6952</v>
      </c>
      <c r="K1182">
        <v>55</v>
      </c>
      <c r="L1182">
        <v>42.35</v>
      </c>
      <c r="M1182" t="s">
        <v>925</v>
      </c>
      <c r="N1182" t="s">
        <v>929</v>
      </c>
      <c r="S1182">
        <v>21181</v>
      </c>
    </row>
    <row r="1183" spans="1:19" x14ac:dyDescent="0.2">
      <c r="A1183" t="s">
        <v>37</v>
      </c>
      <c r="B1183" t="s">
        <v>13</v>
      </c>
      <c r="C1183" t="s">
        <v>927</v>
      </c>
      <c r="D1183">
        <v>1</v>
      </c>
      <c r="E1183">
        <v>1</v>
      </c>
      <c r="F1183">
        <v>1779677100000</v>
      </c>
      <c r="G1183">
        <v>1779678137457</v>
      </c>
      <c r="H1183">
        <v>1037457</v>
      </c>
      <c r="I1183">
        <v>1037457</v>
      </c>
      <c r="J1183">
        <v>10190</v>
      </c>
      <c r="K1183">
        <v>42</v>
      </c>
      <c r="L1183">
        <v>54.73</v>
      </c>
      <c r="M1183" t="s">
        <v>925</v>
      </c>
      <c r="N1183" t="s">
        <v>926</v>
      </c>
      <c r="O1183">
        <v>34.36</v>
      </c>
      <c r="S1183">
        <v>21182</v>
      </c>
    </row>
    <row r="1184" spans="1:19" x14ac:dyDescent="0.2">
      <c r="A1184" t="s">
        <v>37</v>
      </c>
      <c r="B1184" t="s">
        <v>13</v>
      </c>
      <c r="C1184" t="s">
        <v>928</v>
      </c>
      <c r="D1184">
        <v>1</v>
      </c>
      <c r="E1184">
        <v>1</v>
      </c>
      <c r="F1184">
        <v>1779678000000</v>
      </c>
      <c r="G1184">
        <v>1779678851106</v>
      </c>
      <c r="H1184">
        <v>851106</v>
      </c>
      <c r="I1184">
        <v>851106</v>
      </c>
      <c r="J1184">
        <v>7146</v>
      </c>
      <c r="K1184">
        <v>42</v>
      </c>
      <c r="L1184">
        <v>51.34</v>
      </c>
      <c r="M1184" t="s">
        <v>925</v>
      </c>
      <c r="N1184" t="s">
        <v>926</v>
      </c>
      <c r="O1184">
        <v>39.299999999999997</v>
      </c>
      <c r="S1184">
        <v>21183</v>
      </c>
    </row>
    <row r="1185" spans="1:19" x14ac:dyDescent="0.2">
      <c r="A1185" t="s">
        <v>37</v>
      </c>
      <c r="B1185" t="s">
        <v>13</v>
      </c>
      <c r="C1185" t="s">
        <v>928</v>
      </c>
      <c r="D1185">
        <v>1</v>
      </c>
      <c r="E1185">
        <v>1</v>
      </c>
      <c r="F1185">
        <v>1779678900000</v>
      </c>
      <c r="G1185">
        <v>1779680146771</v>
      </c>
      <c r="H1185">
        <v>1246771</v>
      </c>
      <c r="I1185">
        <v>1246771</v>
      </c>
      <c r="J1185">
        <v>10209</v>
      </c>
      <c r="K1185">
        <v>54</v>
      </c>
      <c r="L1185">
        <v>57.67</v>
      </c>
      <c r="M1185" t="s">
        <v>925</v>
      </c>
      <c r="N1185" t="s">
        <v>926</v>
      </c>
      <c r="O1185">
        <v>35.869999999999997</v>
      </c>
      <c r="S1185">
        <v>21184</v>
      </c>
    </row>
    <row r="1186" spans="1:19" x14ac:dyDescent="0.2">
      <c r="A1186" t="s">
        <v>37</v>
      </c>
      <c r="B1186" t="s">
        <v>13</v>
      </c>
      <c r="C1186" t="s">
        <v>927</v>
      </c>
      <c r="D1186">
        <v>1</v>
      </c>
      <c r="E1186">
        <v>1</v>
      </c>
      <c r="F1186">
        <v>1779679800000</v>
      </c>
      <c r="G1186">
        <v>1779680803243</v>
      </c>
      <c r="H1186">
        <v>1003243</v>
      </c>
      <c r="I1186">
        <v>1003243</v>
      </c>
      <c r="J1186">
        <v>7377</v>
      </c>
      <c r="K1186">
        <v>44</v>
      </c>
      <c r="L1186">
        <v>55.56</v>
      </c>
      <c r="M1186" t="s">
        <v>925</v>
      </c>
      <c r="N1186" t="s">
        <v>926</v>
      </c>
      <c r="O1186">
        <v>44.68</v>
      </c>
      <c r="S1186">
        <v>21185</v>
      </c>
    </row>
    <row r="1187" spans="1:19" x14ac:dyDescent="0.2">
      <c r="A1187" t="s">
        <v>37</v>
      </c>
      <c r="B1187" t="s">
        <v>13</v>
      </c>
      <c r="C1187" t="s">
        <v>928</v>
      </c>
      <c r="D1187">
        <v>1</v>
      </c>
      <c r="E1187">
        <v>2</v>
      </c>
      <c r="F1187">
        <v>1779753600000</v>
      </c>
      <c r="G1187">
        <v>1779755027485</v>
      </c>
      <c r="H1187">
        <v>1427485</v>
      </c>
      <c r="I1187">
        <v>1427485</v>
      </c>
      <c r="J1187">
        <v>8955</v>
      </c>
      <c r="K1187">
        <v>58</v>
      </c>
      <c r="L1187">
        <v>63.24</v>
      </c>
      <c r="M1187" t="s">
        <v>925</v>
      </c>
      <c r="N1187" t="s">
        <v>926</v>
      </c>
      <c r="O1187">
        <v>47.61</v>
      </c>
      <c r="S1187">
        <v>21186</v>
      </c>
    </row>
    <row r="1188" spans="1:19" x14ac:dyDescent="0.2">
      <c r="A1188" t="s">
        <v>37</v>
      </c>
      <c r="B1188" t="s">
        <v>13</v>
      </c>
      <c r="C1188" t="s">
        <v>928</v>
      </c>
      <c r="D1188">
        <v>1</v>
      </c>
      <c r="E1188">
        <v>2</v>
      </c>
      <c r="F1188">
        <v>1779754500000</v>
      </c>
      <c r="G1188">
        <v>1779755846305</v>
      </c>
      <c r="H1188">
        <v>1346305</v>
      </c>
      <c r="I1188">
        <v>1346305</v>
      </c>
      <c r="J1188">
        <v>7228</v>
      </c>
      <c r="K1188">
        <v>55</v>
      </c>
      <c r="L1188">
        <v>59.3</v>
      </c>
      <c r="M1188" t="s">
        <v>925</v>
      </c>
      <c r="N1188" t="s">
        <v>926</v>
      </c>
      <c r="O1188">
        <v>45.12</v>
      </c>
      <c r="S1188">
        <v>21187</v>
      </c>
    </row>
    <row r="1189" spans="1:19" x14ac:dyDescent="0.2">
      <c r="A1189" t="s">
        <v>37</v>
      </c>
      <c r="B1189" t="s">
        <v>13</v>
      </c>
      <c r="C1189" t="s">
        <v>924</v>
      </c>
      <c r="D1189">
        <v>1</v>
      </c>
      <c r="E1189">
        <v>2</v>
      </c>
      <c r="F1189">
        <v>1779755400000</v>
      </c>
      <c r="G1189">
        <v>1779756252446</v>
      </c>
      <c r="H1189">
        <v>852446</v>
      </c>
      <c r="I1189">
        <v>852446</v>
      </c>
      <c r="J1189">
        <v>10308</v>
      </c>
      <c r="K1189">
        <v>32</v>
      </c>
      <c r="L1189">
        <v>57</v>
      </c>
      <c r="M1189" t="s">
        <v>925</v>
      </c>
      <c r="N1189" t="s">
        <v>926</v>
      </c>
      <c r="O1189">
        <v>43.98</v>
      </c>
      <c r="S1189">
        <v>21188</v>
      </c>
    </row>
    <row r="1190" spans="1:19" x14ac:dyDescent="0.2">
      <c r="A1190" t="s">
        <v>37</v>
      </c>
      <c r="B1190" t="s">
        <v>13</v>
      </c>
      <c r="C1190" t="s">
        <v>928</v>
      </c>
      <c r="D1190">
        <v>1</v>
      </c>
      <c r="E1190">
        <v>2</v>
      </c>
      <c r="F1190">
        <v>1779756300000</v>
      </c>
      <c r="G1190">
        <v>1779757220417</v>
      </c>
      <c r="H1190">
        <v>920417</v>
      </c>
      <c r="I1190">
        <v>920417</v>
      </c>
      <c r="J1190">
        <v>9767</v>
      </c>
      <c r="K1190">
        <v>40</v>
      </c>
      <c r="L1190">
        <v>56.57</v>
      </c>
      <c r="M1190" t="s">
        <v>925</v>
      </c>
      <c r="N1190" t="s">
        <v>926</v>
      </c>
      <c r="O1190">
        <v>42.7</v>
      </c>
      <c r="S1190">
        <v>21189</v>
      </c>
    </row>
    <row r="1191" spans="1:19" x14ac:dyDescent="0.2">
      <c r="A1191" t="s">
        <v>37</v>
      </c>
      <c r="B1191" t="s">
        <v>13</v>
      </c>
      <c r="C1191" t="s">
        <v>928</v>
      </c>
      <c r="D1191">
        <v>1</v>
      </c>
      <c r="E1191">
        <v>2</v>
      </c>
      <c r="F1191">
        <v>1779757200000</v>
      </c>
      <c r="G1191">
        <v>1779758614389</v>
      </c>
      <c r="H1191">
        <v>1414389</v>
      </c>
      <c r="I1191">
        <v>1414389</v>
      </c>
      <c r="J1191">
        <v>9394</v>
      </c>
      <c r="K1191">
        <v>55</v>
      </c>
      <c r="L1191">
        <v>59.87</v>
      </c>
      <c r="M1191" t="s">
        <v>925</v>
      </c>
      <c r="N1191" t="s">
        <v>926</v>
      </c>
      <c r="O1191">
        <v>38.94</v>
      </c>
      <c r="S1191">
        <v>21190</v>
      </c>
    </row>
    <row r="1192" spans="1:19" x14ac:dyDescent="0.2">
      <c r="A1192" t="s">
        <v>37</v>
      </c>
      <c r="B1192" t="s">
        <v>13</v>
      </c>
      <c r="C1192" t="s">
        <v>924</v>
      </c>
      <c r="D1192">
        <v>1</v>
      </c>
      <c r="E1192">
        <v>2</v>
      </c>
      <c r="F1192">
        <v>1779758100000</v>
      </c>
      <c r="G1192">
        <v>1779759027948</v>
      </c>
      <c r="H1192">
        <v>927948</v>
      </c>
      <c r="I1192">
        <v>927948</v>
      </c>
      <c r="J1192">
        <v>10307</v>
      </c>
      <c r="K1192">
        <v>37</v>
      </c>
      <c r="L1192">
        <v>56.07</v>
      </c>
      <c r="M1192" t="s">
        <v>925</v>
      </c>
      <c r="N1192" t="s">
        <v>926</v>
      </c>
      <c r="O1192">
        <v>39.92</v>
      </c>
      <c r="S1192">
        <v>21191</v>
      </c>
    </row>
    <row r="1193" spans="1:19" x14ac:dyDescent="0.2">
      <c r="A1193" t="s">
        <v>37</v>
      </c>
      <c r="B1193" t="s">
        <v>13</v>
      </c>
      <c r="C1193" t="s">
        <v>928</v>
      </c>
      <c r="D1193">
        <v>1</v>
      </c>
      <c r="E1193">
        <v>2</v>
      </c>
      <c r="F1193">
        <v>1779759000000</v>
      </c>
      <c r="G1193">
        <v>1779760560148</v>
      </c>
      <c r="H1193">
        <v>1560148</v>
      </c>
      <c r="I1193">
        <v>1560148</v>
      </c>
      <c r="J1193">
        <v>9780</v>
      </c>
      <c r="K1193">
        <v>68</v>
      </c>
      <c r="L1193">
        <v>48.99</v>
      </c>
      <c r="M1193" t="s">
        <v>925</v>
      </c>
      <c r="N1193" t="s">
        <v>929</v>
      </c>
      <c r="S1193">
        <v>21192</v>
      </c>
    </row>
    <row r="1194" spans="1:19" x14ac:dyDescent="0.2">
      <c r="A1194" t="s">
        <v>37</v>
      </c>
      <c r="B1194" t="s">
        <v>13</v>
      </c>
      <c r="C1194" t="s">
        <v>928</v>
      </c>
      <c r="D1194">
        <v>1</v>
      </c>
      <c r="E1194">
        <v>2</v>
      </c>
      <c r="F1194">
        <v>1779759900000</v>
      </c>
      <c r="G1194">
        <v>1779761349039</v>
      </c>
      <c r="H1194">
        <v>1449039</v>
      </c>
      <c r="I1194">
        <v>1449039</v>
      </c>
      <c r="J1194">
        <v>9541</v>
      </c>
      <c r="K1194">
        <v>63</v>
      </c>
      <c r="L1194">
        <v>60.86</v>
      </c>
      <c r="M1194" t="s">
        <v>925</v>
      </c>
      <c r="N1194" t="s">
        <v>926</v>
      </c>
      <c r="O1194">
        <v>39.99</v>
      </c>
      <c r="S1194">
        <v>21193</v>
      </c>
    </row>
    <row r="1195" spans="1:19" x14ac:dyDescent="0.2">
      <c r="A1195" t="s">
        <v>37</v>
      </c>
      <c r="B1195" t="s">
        <v>13</v>
      </c>
      <c r="C1195" t="s">
        <v>924</v>
      </c>
      <c r="D1195">
        <v>1</v>
      </c>
      <c r="E1195">
        <v>2</v>
      </c>
      <c r="F1195">
        <v>1779760800000</v>
      </c>
      <c r="G1195">
        <v>1779762172400</v>
      </c>
      <c r="H1195">
        <v>1372400</v>
      </c>
      <c r="I1195">
        <v>1372400</v>
      </c>
      <c r="J1195">
        <v>9271</v>
      </c>
      <c r="K1195">
        <v>59</v>
      </c>
      <c r="L1195">
        <v>58.15</v>
      </c>
      <c r="M1195" t="s">
        <v>925</v>
      </c>
      <c r="N1195" t="s">
        <v>926</v>
      </c>
      <c r="O1195">
        <v>36.340000000000003</v>
      </c>
      <c r="S1195">
        <v>21194</v>
      </c>
    </row>
    <row r="1196" spans="1:19" x14ac:dyDescent="0.2">
      <c r="A1196" t="s">
        <v>37</v>
      </c>
      <c r="B1196" t="s">
        <v>13</v>
      </c>
      <c r="C1196" t="s">
        <v>928</v>
      </c>
      <c r="D1196">
        <v>1</v>
      </c>
      <c r="E1196">
        <v>2</v>
      </c>
      <c r="F1196">
        <v>1779761700000</v>
      </c>
      <c r="G1196">
        <v>1779763391787</v>
      </c>
      <c r="H1196">
        <v>1691787</v>
      </c>
      <c r="I1196">
        <v>1691787</v>
      </c>
      <c r="J1196">
        <v>8477</v>
      </c>
      <c r="K1196">
        <v>66</v>
      </c>
      <c r="L1196">
        <v>60.45</v>
      </c>
      <c r="M1196" t="s">
        <v>925</v>
      </c>
      <c r="N1196" t="s">
        <v>926</v>
      </c>
      <c r="O1196">
        <v>35.75</v>
      </c>
      <c r="S1196">
        <v>21195</v>
      </c>
    </row>
    <row r="1197" spans="1:19" x14ac:dyDescent="0.2">
      <c r="A1197" t="s">
        <v>37</v>
      </c>
      <c r="B1197" t="s">
        <v>13</v>
      </c>
      <c r="C1197" t="s">
        <v>928</v>
      </c>
      <c r="D1197">
        <v>1</v>
      </c>
      <c r="E1197">
        <v>2</v>
      </c>
      <c r="F1197">
        <v>1779762600000</v>
      </c>
      <c r="G1197">
        <v>1779764051667</v>
      </c>
      <c r="H1197">
        <v>1451667</v>
      </c>
      <c r="I1197">
        <v>1451667</v>
      </c>
      <c r="J1197">
        <v>8684</v>
      </c>
      <c r="K1197">
        <v>61</v>
      </c>
      <c r="L1197">
        <v>63</v>
      </c>
      <c r="M1197" t="s">
        <v>925</v>
      </c>
      <c r="N1197" t="s">
        <v>926</v>
      </c>
      <c r="O1197">
        <v>47.17</v>
      </c>
      <c r="S1197">
        <v>21196</v>
      </c>
    </row>
    <row r="1198" spans="1:19" x14ac:dyDescent="0.2">
      <c r="A1198" t="s">
        <v>37</v>
      </c>
      <c r="B1198" t="s">
        <v>13</v>
      </c>
      <c r="C1198" t="s">
        <v>924</v>
      </c>
      <c r="D1198">
        <v>1</v>
      </c>
      <c r="E1198">
        <v>2</v>
      </c>
      <c r="F1198">
        <v>1779763500000</v>
      </c>
      <c r="G1198">
        <v>1779764902532</v>
      </c>
      <c r="H1198">
        <v>1402532</v>
      </c>
      <c r="I1198">
        <v>1402532</v>
      </c>
      <c r="J1198">
        <v>7135</v>
      </c>
      <c r="K1198">
        <v>58</v>
      </c>
      <c r="L1198">
        <v>60.17</v>
      </c>
      <c r="M1198" t="s">
        <v>925</v>
      </c>
      <c r="N1198" t="s">
        <v>926</v>
      </c>
      <c r="O1198">
        <v>45.97</v>
      </c>
      <c r="S1198">
        <v>21197</v>
      </c>
    </row>
    <row r="1199" spans="1:19" x14ac:dyDescent="0.2">
      <c r="A1199" t="s">
        <v>37</v>
      </c>
      <c r="B1199" t="s">
        <v>13</v>
      </c>
      <c r="C1199" t="s">
        <v>928</v>
      </c>
      <c r="D1199">
        <v>1</v>
      </c>
      <c r="E1199">
        <v>2</v>
      </c>
      <c r="F1199">
        <v>1779764400000</v>
      </c>
      <c r="G1199">
        <v>1779765747187</v>
      </c>
      <c r="H1199">
        <v>1347187</v>
      </c>
      <c r="I1199">
        <v>1347187</v>
      </c>
      <c r="J1199">
        <v>8697</v>
      </c>
      <c r="K1199">
        <v>53</v>
      </c>
      <c r="L1199">
        <v>60.64</v>
      </c>
      <c r="M1199" t="s">
        <v>925</v>
      </c>
      <c r="N1199" t="s">
        <v>926</v>
      </c>
      <c r="O1199">
        <v>44.28</v>
      </c>
      <c r="S1199">
        <v>21198</v>
      </c>
    </row>
    <row r="1200" spans="1:19" x14ac:dyDescent="0.2">
      <c r="A1200" t="s">
        <v>37</v>
      </c>
      <c r="B1200" t="s">
        <v>13</v>
      </c>
      <c r="C1200" t="s">
        <v>928</v>
      </c>
      <c r="D1200">
        <v>1</v>
      </c>
      <c r="E1200">
        <v>2</v>
      </c>
      <c r="F1200">
        <v>1779765300000</v>
      </c>
      <c r="G1200">
        <v>1779766484201</v>
      </c>
      <c r="H1200">
        <v>1184201</v>
      </c>
      <c r="I1200">
        <v>1184201</v>
      </c>
      <c r="J1200">
        <v>7927</v>
      </c>
      <c r="K1200">
        <v>53</v>
      </c>
      <c r="L1200">
        <v>55.07</v>
      </c>
      <c r="M1200" t="s">
        <v>925</v>
      </c>
      <c r="N1200" t="s">
        <v>926</v>
      </c>
      <c r="O1200">
        <v>37.51</v>
      </c>
      <c r="S1200">
        <v>21199</v>
      </c>
    </row>
    <row r="1201" spans="1:19" x14ac:dyDescent="0.2">
      <c r="A1201" t="s">
        <v>37</v>
      </c>
      <c r="B1201" t="s">
        <v>13</v>
      </c>
      <c r="C1201" t="s">
        <v>924</v>
      </c>
      <c r="D1201">
        <v>1</v>
      </c>
      <c r="E1201">
        <v>2</v>
      </c>
      <c r="F1201">
        <v>1779766200000</v>
      </c>
      <c r="G1201">
        <v>1779767558647</v>
      </c>
      <c r="H1201">
        <v>1358647</v>
      </c>
      <c r="I1201">
        <v>1358647</v>
      </c>
      <c r="J1201">
        <v>7803</v>
      </c>
      <c r="K1201">
        <v>50</v>
      </c>
      <c r="L1201">
        <v>59.25</v>
      </c>
      <c r="M1201" t="s">
        <v>925</v>
      </c>
      <c r="N1201" t="s">
        <v>926</v>
      </c>
      <c r="O1201">
        <v>43.17</v>
      </c>
      <c r="S1201">
        <v>21200</v>
      </c>
    </row>
    <row r="1202" spans="1:19" x14ac:dyDescent="0.2">
      <c r="A1202" t="s">
        <v>37</v>
      </c>
      <c r="B1202" t="s">
        <v>13</v>
      </c>
      <c r="C1202" t="s">
        <v>928</v>
      </c>
      <c r="D1202">
        <v>1</v>
      </c>
      <c r="E1202">
        <v>2</v>
      </c>
      <c r="F1202">
        <v>1779767100000</v>
      </c>
      <c r="G1202">
        <v>1779768008785</v>
      </c>
      <c r="H1202">
        <v>908785</v>
      </c>
      <c r="I1202">
        <v>908785</v>
      </c>
      <c r="J1202">
        <v>10215</v>
      </c>
      <c r="K1202">
        <v>39</v>
      </c>
      <c r="L1202">
        <v>56.17</v>
      </c>
      <c r="M1202" t="s">
        <v>925</v>
      </c>
      <c r="N1202" t="s">
        <v>926</v>
      </c>
      <c r="O1202">
        <v>40.869999999999997</v>
      </c>
      <c r="S1202">
        <v>21201</v>
      </c>
    </row>
    <row r="1203" spans="1:19" x14ac:dyDescent="0.2">
      <c r="A1203" t="s">
        <v>37</v>
      </c>
      <c r="B1203" t="s">
        <v>13</v>
      </c>
      <c r="C1203" t="s">
        <v>928</v>
      </c>
      <c r="D1203">
        <v>1</v>
      </c>
      <c r="E1203">
        <v>3</v>
      </c>
      <c r="F1203">
        <v>1779840000000</v>
      </c>
      <c r="G1203">
        <v>1779841030495</v>
      </c>
      <c r="H1203">
        <v>1030495</v>
      </c>
      <c r="I1203">
        <v>1030495</v>
      </c>
      <c r="J1203">
        <v>6957</v>
      </c>
      <c r="K1203">
        <v>38</v>
      </c>
      <c r="L1203">
        <v>51.24</v>
      </c>
      <c r="M1203" t="s">
        <v>925</v>
      </c>
      <c r="N1203" t="s">
        <v>926</v>
      </c>
      <c r="O1203">
        <v>35.06</v>
      </c>
      <c r="S1203">
        <v>21202</v>
      </c>
    </row>
    <row r="1204" spans="1:19" x14ac:dyDescent="0.2">
      <c r="A1204" t="s">
        <v>37</v>
      </c>
      <c r="B1204" t="s">
        <v>13</v>
      </c>
      <c r="C1204" t="s">
        <v>928</v>
      </c>
      <c r="D1204">
        <v>1</v>
      </c>
      <c r="E1204">
        <v>3</v>
      </c>
      <c r="F1204">
        <v>1779840900000</v>
      </c>
      <c r="G1204">
        <v>1779842417765</v>
      </c>
      <c r="H1204">
        <v>1517765</v>
      </c>
      <c r="I1204">
        <v>1517765</v>
      </c>
      <c r="J1204">
        <v>10539</v>
      </c>
      <c r="K1204">
        <v>63</v>
      </c>
      <c r="L1204">
        <v>64.48</v>
      </c>
      <c r="M1204" t="s">
        <v>925</v>
      </c>
      <c r="N1204" t="s">
        <v>926</v>
      </c>
      <c r="O1204">
        <v>44</v>
      </c>
      <c r="S1204">
        <v>21203</v>
      </c>
    </row>
    <row r="1205" spans="1:19" x14ac:dyDescent="0.2">
      <c r="A1205" t="s">
        <v>37</v>
      </c>
      <c r="B1205" t="s">
        <v>13</v>
      </c>
      <c r="C1205" t="s">
        <v>928</v>
      </c>
      <c r="D1205">
        <v>1</v>
      </c>
      <c r="E1205">
        <v>3</v>
      </c>
      <c r="F1205">
        <v>1779841800000</v>
      </c>
      <c r="G1205">
        <v>1779843154920</v>
      </c>
      <c r="H1205">
        <v>1354920</v>
      </c>
      <c r="I1205">
        <v>1354920</v>
      </c>
      <c r="J1205">
        <v>7694</v>
      </c>
      <c r="K1205">
        <v>57</v>
      </c>
      <c r="L1205">
        <v>54.06</v>
      </c>
      <c r="M1205" t="s">
        <v>925</v>
      </c>
      <c r="N1205" t="s">
        <v>926</v>
      </c>
      <c r="O1205">
        <v>31.46</v>
      </c>
      <c r="S1205">
        <v>21204</v>
      </c>
    </row>
    <row r="1206" spans="1:19" x14ac:dyDescent="0.2">
      <c r="A1206" t="s">
        <v>37</v>
      </c>
      <c r="B1206" t="s">
        <v>13</v>
      </c>
      <c r="C1206" t="s">
        <v>928</v>
      </c>
      <c r="D1206">
        <v>1</v>
      </c>
      <c r="E1206">
        <v>3</v>
      </c>
      <c r="F1206">
        <v>1779842700000</v>
      </c>
      <c r="G1206">
        <v>1779843564545</v>
      </c>
      <c r="H1206">
        <v>864545</v>
      </c>
      <c r="I1206">
        <v>864545</v>
      </c>
      <c r="J1206">
        <v>9884</v>
      </c>
      <c r="K1206">
        <v>36</v>
      </c>
      <c r="L1206">
        <v>58.07</v>
      </c>
      <c r="M1206" t="s">
        <v>925</v>
      </c>
      <c r="N1206" t="s">
        <v>926</v>
      </c>
      <c r="O1206">
        <v>47.29</v>
      </c>
      <c r="S1206">
        <v>21205</v>
      </c>
    </row>
    <row r="1207" spans="1:19" x14ac:dyDescent="0.2">
      <c r="A1207" t="s">
        <v>37</v>
      </c>
      <c r="B1207" t="s">
        <v>13</v>
      </c>
      <c r="C1207" t="s">
        <v>928</v>
      </c>
      <c r="D1207">
        <v>1</v>
      </c>
      <c r="E1207">
        <v>3</v>
      </c>
      <c r="F1207">
        <v>1779843600000</v>
      </c>
      <c r="G1207">
        <v>1779844604324</v>
      </c>
      <c r="H1207">
        <v>1004324</v>
      </c>
      <c r="I1207">
        <v>1004324</v>
      </c>
      <c r="J1207">
        <v>9742</v>
      </c>
      <c r="K1207">
        <v>37</v>
      </c>
      <c r="L1207">
        <v>42.28</v>
      </c>
      <c r="M1207" t="s">
        <v>925</v>
      </c>
      <c r="N1207" t="s">
        <v>929</v>
      </c>
      <c r="S1207">
        <v>21206</v>
      </c>
    </row>
    <row r="1208" spans="1:19" x14ac:dyDescent="0.2">
      <c r="A1208" t="s">
        <v>37</v>
      </c>
      <c r="B1208" t="s">
        <v>13</v>
      </c>
      <c r="C1208" t="s">
        <v>928</v>
      </c>
      <c r="D1208">
        <v>1</v>
      </c>
      <c r="E1208">
        <v>3</v>
      </c>
      <c r="F1208">
        <v>1779844500000</v>
      </c>
      <c r="G1208">
        <v>1779846107503</v>
      </c>
      <c r="H1208">
        <v>1607503</v>
      </c>
      <c r="I1208">
        <v>1607503</v>
      </c>
      <c r="J1208">
        <v>7657</v>
      </c>
      <c r="K1208">
        <v>65</v>
      </c>
      <c r="L1208">
        <v>61.46</v>
      </c>
      <c r="M1208" t="s">
        <v>925</v>
      </c>
      <c r="N1208" t="s">
        <v>926</v>
      </c>
      <c r="O1208">
        <v>42.41</v>
      </c>
      <c r="S1208">
        <v>21207</v>
      </c>
    </row>
    <row r="1209" spans="1:19" x14ac:dyDescent="0.2">
      <c r="A1209" t="s">
        <v>37</v>
      </c>
      <c r="B1209" t="s">
        <v>13</v>
      </c>
      <c r="C1209" t="s">
        <v>928</v>
      </c>
      <c r="D1209">
        <v>1</v>
      </c>
      <c r="E1209">
        <v>3</v>
      </c>
      <c r="F1209">
        <v>1779845400000</v>
      </c>
      <c r="G1209">
        <v>1779846423504</v>
      </c>
      <c r="H1209">
        <v>1023504</v>
      </c>
      <c r="I1209">
        <v>1023504</v>
      </c>
      <c r="J1209">
        <v>9544</v>
      </c>
      <c r="K1209">
        <v>43</v>
      </c>
      <c r="L1209">
        <v>42.3</v>
      </c>
      <c r="M1209" t="s">
        <v>925</v>
      </c>
      <c r="N1209" t="s">
        <v>929</v>
      </c>
      <c r="S1209">
        <v>21208</v>
      </c>
    </row>
    <row r="1210" spans="1:19" x14ac:dyDescent="0.2">
      <c r="A1210" t="s">
        <v>37</v>
      </c>
      <c r="B1210" t="s">
        <v>13</v>
      </c>
      <c r="C1210" t="s">
        <v>928</v>
      </c>
      <c r="D1210">
        <v>1</v>
      </c>
      <c r="E1210">
        <v>3</v>
      </c>
      <c r="F1210">
        <v>1779846300000</v>
      </c>
      <c r="G1210">
        <v>1779847772990</v>
      </c>
      <c r="H1210">
        <v>1472990</v>
      </c>
      <c r="I1210">
        <v>1472990</v>
      </c>
      <c r="J1210">
        <v>6898</v>
      </c>
      <c r="K1210">
        <v>55</v>
      </c>
      <c r="L1210">
        <v>56.95</v>
      </c>
      <c r="M1210" t="s">
        <v>925</v>
      </c>
      <c r="N1210" t="s">
        <v>926</v>
      </c>
      <c r="O1210">
        <v>37.35</v>
      </c>
      <c r="S1210">
        <v>21209</v>
      </c>
    </row>
    <row r="1211" spans="1:19" x14ac:dyDescent="0.2">
      <c r="A1211" t="s">
        <v>37</v>
      </c>
      <c r="B1211" t="s">
        <v>13</v>
      </c>
      <c r="C1211" t="s">
        <v>928</v>
      </c>
      <c r="D1211">
        <v>1</v>
      </c>
      <c r="E1211">
        <v>3</v>
      </c>
      <c r="F1211">
        <v>1779847200000</v>
      </c>
      <c r="G1211">
        <v>1779848643796</v>
      </c>
      <c r="H1211">
        <v>1443796</v>
      </c>
      <c r="I1211">
        <v>1443796</v>
      </c>
      <c r="J1211">
        <v>10239</v>
      </c>
      <c r="K1211">
        <v>59</v>
      </c>
      <c r="L1211">
        <v>57.85</v>
      </c>
      <c r="M1211" t="s">
        <v>925</v>
      </c>
      <c r="N1211" t="s">
        <v>926</v>
      </c>
      <c r="O1211">
        <v>31.24</v>
      </c>
      <c r="S1211">
        <v>21210</v>
      </c>
    </row>
    <row r="1212" spans="1:19" x14ac:dyDescent="0.2">
      <c r="A1212" t="s">
        <v>37</v>
      </c>
      <c r="B1212" t="s">
        <v>13</v>
      </c>
      <c r="C1212" t="s">
        <v>928</v>
      </c>
      <c r="D1212">
        <v>1</v>
      </c>
      <c r="E1212">
        <v>3</v>
      </c>
      <c r="F1212">
        <v>1779848100000</v>
      </c>
      <c r="G1212">
        <v>1779849247981</v>
      </c>
      <c r="H1212">
        <v>1147981</v>
      </c>
      <c r="I1212">
        <v>1147981</v>
      </c>
      <c r="J1212">
        <v>6923</v>
      </c>
      <c r="K1212">
        <v>51</v>
      </c>
      <c r="L1212">
        <v>54.32</v>
      </c>
      <c r="M1212" t="s">
        <v>925</v>
      </c>
      <c r="N1212" t="s">
        <v>926</v>
      </c>
      <c r="O1212">
        <v>39.340000000000003</v>
      </c>
      <c r="S1212">
        <v>21211</v>
      </c>
    </row>
    <row r="1213" spans="1:19" x14ac:dyDescent="0.2">
      <c r="A1213" t="s">
        <v>37</v>
      </c>
      <c r="B1213" t="s">
        <v>13</v>
      </c>
      <c r="C1213" t="s">
        <v>928</v>
      </c>
      <c r="D1213">
        <v>1</v>
      </c>
      <c r="E1213">
        <v>3</v>
      </c>
      <c r="F1213">
        <v>1779849000000</v>
      </c>
      <c r="G1213">
        <v>1779850403184</v>
      </c>
      <c r="H1213">
        <v>1403184</v>
      </c>
      <c r="I1213">
        <v>1403184</v>
      </c>
      <c r="J1213">
        <v>9208</v>
      </c>
      <c r="K1213">
        <v>56</v>
      </c>
      <c r="L1213">
        <v>59.65</v>
      </c>
      <c r="M1213" t="s">
        <v>925</v>
      </c>
      <c r="N1213" t="s">
        <v>926</v>
      </c>
      <c r="O1213">
        <v>39.21</v>
      </c>
      <c r="S1213">
        <v>21212</v>
      </c>
    </row>
    <row r="1214" spans="1:19" x14ac:dyDescent="0.2">
      <c r="A1214" t="s">
        <v>37</v>
      </c>
      <c r="B1214" t="s">
        <v>13</v>
      </c>
      <c r="C1214" t="s">
        <v>928</v>
      </c>
      <c r="D1214">
        <v>1</v>
      </c>
      <c r="E1214">
        <v>3</v>
      </c>
      <c r="F1214">
        <v>1779849900000</v>
      </c>
      <c r="G1214">
        <v>1779850760051</v>
      </c>
      <c r="H1214">
        <v>860051</v>
      </c>
      <c r="I1214">
        <v>860051</v>
      </c>
      <c r="J1214">
        <v>9058</v>
      </c>
      <c r="K1214">
        <v>40</v>
      </c>
      <c r="L1214">
        <v>50.76</v>
      </c>
      <c r="M1214" t="s">
        <v>925</v>
      </c>
      <c r="N1214" t="s">
        <v>926</v>
      </c>
      <c r="O1214">
        <v>32.61</v>
      </c>
      <c r="S1214">
        <v>21213</v>
      </c>
    </row>
    <row r="1215" spans="1:19" x14ac:dyDescent="0.2">
      <c r="A1215" t="s">
        <v>37</v>
      </c>
      <c r="B1215" t="s">
        <v>13</v>
      </c>
      <c r="C1215" t="s">
        <v>928</v>
      </c>
      <c r="D1215">
        <v>1</v>
      </c>
      <c r="E1215">
        <v>3</v>
      </c>
      <c r="F1215">
        <v>1779850800000</v>
      </c>
      <c r="G1215">
        <v>1779852345918</v>
      </c>
      <c r="H1215">
        <v>1545918</v>
      </c>
      <c r="I1215">
        <v>1545918</v>
      </c>
      <c r="J1215">
        <v>8141</v>
      </c>
      <c r="K1215">
        <v>57</v>
      </c>
      <c r="L1215">
        <v>60.43</v>
      </c>
      <c r="M1215" t="s">
        <v>925</v>
      </c>
      <c r="N1215" t="s">
        <v>926</v>
      </c>
      <c r="O1215">
        <v>40.28</v>
      </c>
      <c r="S1215">
        <v>21214</v>
      </c>
    </row>
    <row r="1216" spans="1:19" x14ac:dyDescent="0.2">
      <c r="A1216" t="s">
        <v>37</v>
      </c>
      <c r="B1216" t="s">
        <v>13</v>
      </c>
      <c r="C1216" t="s">
        <v>928</v>
      </c>
      <c r="D1216">
        <v>1</v>
      </c>
      <c r="E1216">
        <v>3</v>
      </c>
      <c r="F1216">
        <v>1779851700000</v>
      </c>
      <c r="G1216">
        <v>1779852565346</v>
      </c>
      <c r="H1216">
        <v>865346</v>
      </c>
      <c r="I1216">
        <v>865346</v>
      </c>
      <c r="J1216">
        <v>6851</v>
      </c>
      <c r="K1216">
        <v>42</v>
      </c>
      <c r="L1216">
        <v>53.32</v>
      </c>
      <c r="M1216" t="s">
        <v>925</v>
      </c>
      <c r="N1216" t="s">
        <v>926</v>
      </c>
      <c r="O1216">
        <v>44.33</v>
      </c>
      <c r="S1216">
        <v>21215</v>
      </c>
    </row>
    <row r="1217" spans="1:19" x14ac:dyDescent="0.2">
      <c r="A1217" t="s">
        <v>37</v>
      </c>
      <c r="B1217" t="s">
        <v>13</v>
      </c>
      <c r="C1217" t="s">
        <v>928</v>
      </c>
      <c r="D1217">
        <v>1</v>
      </c>
      <c r="E1217">
        <v>4</v>
      </c>
      <c r="F1217">
        <v>1779926400000</v>
      </c>
      <c r="G1217">
        <v>1779927379367</v>
      </c>
      <c r="H1217">
        <v>979367</v>
      </c>
      <c r="I1217">
        <v>979367</v>
      </c>
      <c r="J1217">
        <v>10004</v>
      </c>
      <c r="K1217">
        <v>40</v>
      </c>
      <c r="L1217">
        <v>42.26</v>
      </c>
      <c r="M1217" t="s">
        <v>925</v>
      </c>
      <c r="N1217" t="s">
        <v>929</v>
      </c>
      <c r="S1217">
        <v>21216</v>
      </c>
    </row>
    <row r="1218" spans="1:19" x14ac:dyDescent="0.2">
      <c r="A1218" t="s">
        <v>37</v>
      </c>
      <c r="B1218" t="s">
        <v>13</v>
      </c>
      <c r="C1218" t="s">
        <v>928</v>
      </c>
      <c r="D1218">
        <v>1</v>
      </c>
      <c r="E1218">
        <v>4</v>
      </c>
      <c r="F1218">
        <v>1779927300000</v>
      </c>
      <c r="G1218">
        <v>1779928908104</v>
      </c>
      <c r="H1218">
        <v>1608104</v>
      </c>
      <c r="I1218">
        <v>1608104</v>
      </c>
      <c r="J1218">
        <v>8523</v>
      </c>
      <c r="K1218">
        <v>66</v>
      </c>
      <c r="L1218">
        <v>59.87</v>
      </c>
      <c r="M1218" t="s">
        <v>925</v>
      </c>
      <c r="N1218" t="s">
        <v>926</v>
      </c>
      <c r="O1218">
        <v>36.380000000000003</v>
      </c>
      <c r="S1218">
        <v>21217</v>
      </c>
    </row>
    <row r="1219" spans="1:19" x14ac:dyDescent="0.2">
      <c r="A1219" t="s">
        <v>37</v>
      </c>
      <c r="B1219" t="s">
        <v>13</v>
      </c>
      <c r="C1219" t="s">
        <v>927</v>
      </c>
      <c r="D1219">
        <v>1</v>
      </c>
      <c r="E1219">
        <v>4</v>
      </c>
      <c r="F1219">
        <v>1779928200000</v>
      </c>
      <c r="G1219">
        <v>1779929171646</v>
      </c>
      <c r="H1219">
        <v>971646</v>
      </c>
      <c r="I1219">
        <v>971646</v>
      </c>
      <c r="J1219">
        <v>7687</v>
      </c>
      <c r="K1219">
        <v>44</v>
      </c>
      <c r="L1219">
        <v>53.8</v>
      </c>
      <c r="M1219" t="s">
        <v>925</v>
      </c>
      <c r="N1219" t="s">
        <v>926</v>
      </c>
      <c r="O1219">
        <v>40.549999999999997</v>
      </c>
      <c r="S1219">
        <v>21218</v>
      </c>
    </row>
    <row r="1220" spans="1:19" x14ac:dyDescent="0.2">
      <c r="A1220" t="s">
        <v>37</v>
      </c>
      <c r="B1220" t="s">
        <v>13</v>
      </c>
      <c r="C1220" t="s">
        <v>928</v>
      </c>
      <c r="D1220">
        <v>1</v>
      </c>
      <c r="E1220">
        <v>4</v>
      </c>
      <c r="F1220">
        <v>1779929100000</v>
      </c>
      <c r="G1220">
        <v>1779930646576</v>
      </c>
      <c r="H1220">
        <v>1546576</v>
      </c>
      <c r="I1220">
        <v>1546576</v>
      </c>
      <c r="J1220">
        <v>8587</v>
      </c>
      <c r="K1220">
        <v>62</v>
      </c>
      <c r="L1220">
        <v>62.84</v>
      </c>
      <c r="M1220" t="s">
        <v>925</v>
      </c>
      <c r="N1220" t="s">
        <v>926</v>
      </c>
      <c r="O1220">
        <v>44.67</v>
      </c>
      <c r="S1220">
        <v>21219</v>
      </c>
    </row>
    <row r="1221" spans="1:19" x14ac:dyDescent="0.2">
      <c r="A1221" t="s">
        <v>37</v>
      </c>
      <c r="B1221" t="s">
        <v>13</v>
      </c>
      <c r="C1221" t="s">
        <v>928</v>
      </c>
      <c r="D1221">
        <v>1</v>
      </c>
      <c r="E1221">
        <v>4</v>
      </c>
      <c r="F1221">
        <v>1779930000000</v>
      </c>
      <c r="G1221">
        <v>1779931629577</v>
      </c>
      <c r="H1221">
        <v>1629577</v>
      </c>
      <c r="I1221">
        <v>1629577</v>
      </c>
      <c r="J1221">
        <v>9591</v>
      </c>
      <c r="K1221">
        <v>65</v>
      </c>
      <c r="L1221">
        <v>61.52</v>
      </c>
      <c r="M1221" t="s">
        <v>925</v>
      </c>
      <c r="N1221" t="s">
        <v>926</v>
      </c>
      <c r="O1221">
        <v>36.83</v>
      </c>
      <c r="S1221">
        <v>21220</v>
      </c>
    </row>
    <row r="1222" spans="1:19" x14ac:dyDescent="0.2">
      <c r="A1222" t="s">
        <v>37</v>
      </c>
      <c r="B1222" t="s">
        <v>13</v>
      </c>
      <c r="C1222" t="s">
        <v>927</v>
      </c>
      <c r="D1222">
        <v>1</v>
      </c>
      <c r="E1222">
        <v>4</v>
      </c>
      <c r="F1222">
        <v>1779930900000</v>
      </c>
      <c r="G1222">
        <v>1779932093584</v>
      </c>
      <c r="H1222">
        <v>1193584</v>
      </c>
      <c r="I1222">
        <v>1193584</v>
      </c>
      <c r="J1222">
        <v>8978</v>
      </c>
      <c r="K1222">
        <v>47</v>
      </c>
      <c r="L1222">
        <v>57.98</v>
      </c>
      <c r="M1222" t="s">
        <v>925</v>
      </c>
      <c r="N1222" t="s">
        <v>926</v>
      </c>
      <c r="O1222">
        <v>41.23</v>
      </c>
      <c r="S1222">
        <v>21221</v>
      </c>
    </row>
    <row r="1223" spans="1:19" x14ac:dyDescent="0.2">
      <c r="A1223" t="s">
        <v>37</v>
      </c>
      <c r="B1223" t="s">
        <v>13</v>
      </c>
      <c r="C1223" t="s">
        <v>928</v>
      </c>
      <c r="D1223">
        <v>1</v>
      </c>
      <c r="E1223">
        <v>4</v>
      </c>
      <c r="F1223">
        <v>1779931800000</v>
      </c>
      <c r="G1223">
        <v>1779932822101</v>
      </c>
      <c r="H1223">
        <v>1022101</v>
      </c>
      <c r="I1223">
        <v>1022101</v>
      </c>
      <c r="J1223">
        <v>7936</v>
      </c>
      <c r="K1223">
        <v>48</v>
      </c>
      <c r="L1223">
        <v>55.68</v>
      </c>
      <c r="M1223" t="s">
        <v>925</v>
      </c>
      <c r="N1223" t="s">
        <v>926</v>
      </c>
      <c r="O1223">
        <v>42.97</v>
      </c>
      <c r="S1223">
        <v>21222</v>
      </c>
    </row>
    <row r="1224" spans="1:19" x14ac:dyDescent="0.2">
      <c r="A1224" t="s">
        <v>37</v>
      </c>
      <c r="B1224" t="s">
        <v>13</v>
      </c>
      <c r="C1224" t="s">
        <v>928</v>
      </c>
      <c r="D1224">
        <v>1</v>
      </c>
      <c r="E1224">
        <v>4</v>
      </c>
      <c r="F1224">
        <v>1779932700000</v>
      </c>
      <c r="G1224">
        <v>1779933906764</v>
      </c>
      <c r="H1224">
        <v>1206764</v>
      </c>
      <c r="I1224">
        <v>1206764</v>
      </c>
      <c r="J1224">
        <v>8817</v>
      </c>
      <c r="K1224">
        <v>49</v>
      </c>
      <c r="L1224">
        <v>57.12</v>
      </c>
      <c r="M1224" t="s">
        <v>925</v>
      </c>
      <c r="N1224" t="s">
        <v>926</v>
      </c>
      <c r="O1224">
        <v>39.31</v>
      </c>
      <c r="S1224">
        <v>21223</v>
      </c>
    </row>
    <row r="1225" spans="1:19" x14ac:dyDescent="0.2">
      <c r="A1225" t="s">
        <v>37</v>
      </c>
      <c r="B1225" t="s">
        <v>13</v>
      </c>
      <c r="C1225" t="s">
        <v>927</v>
      </c>
      <c r="D1225">
        <v>1</v>
      </c>
      <c r="E1225">
        <v>4</v>
      </c>
      <c r="F1225">
        <v>1779933600000</v>
      </c>
      <c r="G1225">
        <v>1779935012831</v>
      </c>
      <c r="H1225">
        <v>1412831</v>
      </c>
      <c r="I1225">
        <v>1412831</v>
      </c>
      <c r="J1225">
        <v>9686</v>
      </c>
      <c r="K1225">
        <v>52</v>
      </c>
      <c r="L1225">
        <v>60.15</v>
      </c>
      <c r="M1225" t="s">
        <v>925</v>
      </c>
      <c r="N1225" t="s">
        <v>926</v>
      </c>
      <c r="O1225">
        <v>38.85</v>
      </c>
      <c r="S1225">
        <v>21224</v>
      </c>
    </row>
    <row r="1226" spans="1:19" x14ac:dyDescent="0.2">
      <c r="A1226" t="s">
        <v>37</v>
      </c>
      <c r="B1226" t="s">
        <v>13</v>
      </c>
      <c r="C1226" t="s">
        <v>928</v>
      </c>
      <c r="D1226">
        <v>1</v>
      </c>
      <c r="E1226">
        <v>4</v>
      </c>
      <c r="F1226">
        <v>1779934500000</v>
      </c>
      <c r="G1226">
        <v>1779935919153</v>
      </c>
      <c r="H1226">
        <v>1419153</v>
      </c>
      <c r="I1226">
        <v>1419153</v>
      </c>
      <c r="J1226">
        <v>8032</v>
      </c>
      <c r="K1226">
        <v>63</v>
      </c>
      <c r="L1226">
        <v>45.46</v>
      </c>
      <c r="M1226" t="s">
        <v>925</v>
      </c>
      <c r="N1226" t="s">
        <v>929</v>
      </c>
      <c r="S1226">
        <v>21225</v>
      </c>
    </row>
    <row r="1227" spans="1:19" x14ac:dyDescent="0.2">
      <c r="A1227" t="s">
        <v>37</v>
      </c>
      <c r="B1227" t="s">
        <v>13</v>
      </c>
      <c r="C1227" t="s">
        <v>928</v>
      </c>
      <c r="D1227">
        <v>1</v>
      </c>
      <c r="E1227">
        <v>4</v>
      </c>
      <c r="F1227">
        <v>1779935400000</v>
      </c>
      <c r="G1227">
        <v>1779936473222</v>
      </c>
      <c r="H1227">
        <v>1073222</v>
      </c>
      <c r="I1227">
        <v>1073222</v>
      </c>
      <c r="J1227">
        <v>8959</v>
      </c>
      <c r="K1227">
        <v>41</v>
      </c>
      <c r="L1227">
        <v>59.26</v>
      </c>
      <c r="M1227" t="s">
        <v>925</v>
      </c>
      <c r="N1227" t="s">
        <v>926</v>
      </c>
      <c r="O1227">
        <v>47.27</v>
      </c>
      <c r="S1227">
        <v>21226</v>
      </c>
    </row>
    <row r="1228" spans="1:19" x14ac:dyDescent="0.2">
      <c r="A1228" t="s">
        <v>37</v>
      </c>
      <c r="B1228" t="s">
        <v>13</v>
      </c>
      <c r="C1228" t="s">
        <v>927</v>
      </c>
      <c r="D1228">
        <v>1</v>
      </c>
      <c r="E1228">
        <v>4</v>
      </c>
      <c r="F1228">
        <v>1779936300000</v>
      </c>
      <c r="G1228">
        <v>1779937553925</v>
      </c>
      <c r="H1228">
        <v>1253925</v>
      </c>
      <c r="I1228">
        <v>1253925</v>
      </c>
      <c r="J1228">
        <v>9326</v>
      </c>
      <c r="K1228">
        <v>51</v>
      </c>
      <c r="L1228">
        <v>57.77</v>
      </c>
      <c r="M1228" t="s">
        <v>925</v>
      </c>
      <c r="N1228" t="s">
        <v>926</v>
      </c>
      <c r="O1228">
        <v>38.29</v>
      </c>
      <c r="S1228">
        <v>21227</v>
      </c>
    </row>
    <row r="1229" spans="1:19" x14ac:dyDescent="0.2">
      <c r="A1229" t="s">
        <v>37</v>
      </c>
      <c r="B1229" t="s">
        <v>13</v>
      </c>
      <c r="C1229" t="s">
        <v>928</v>
      </c>
      <c r="D1229">
        <v>1</v>
      </c>
      <c r="E1229">
        <v>4</v>
      </c>
      <c r="F1229">
        <v>1779937200000</v>
      </c>
      <c r="G1229">
        <v>1779938632293</v>
      </c>
      <c r="H1229">
        <v>1432293</v>
      </c>
      <c r="I1229">
        <v>1432293</v>
      </c>
      <c r="J1229">
        <v>8555</v>
      </c>
      <c r="K1229">
        <v>61</v>
      </c>
      <c r="L1229">
        <v>55.91</v>
      </c>
      <c r="M1229" t="s">
        <v>925</v>
      </c>
      <c r="N1229" t="s">
        <v>926</v>
      </c>
      <c r="O1229">
        <v>31.52</v>
      </c>
      <c r="S1229">
        <v>21228</v>
      </c>
    </row>
    <row r="1230" spans="1:19" x14ac:dyDescent="0.2">
      <c r="A1230" t="s">
        <v>37</v>
      </c>
      <c r="B1230" t="s">
        <v>13</v>
      </c>
      <c r="C1230" t="s">
        <v>928</v>
      </c>
      <c r="D1230">
        <v>1</v>
      </c>
      <c r="E1230">
        <v>4</v>
      </c>
      <c r="F1230">
        <v>1779938100000</v>
      </c>
      <c r="G1230">
        <v>1779939192797</v>
      </c>
      <c r="H1230">
        <v>1092797</v>
      </c>
      <c r="I1230">
        <v>1092797</v>
      </c>
      <c r="J1230">
        <v>8458</v>
      </c>
      <c r="K1230">
        <v>46</v>
      </c>
      <c r="L1230">
        <v>59.23</v>
      </c>
      <c r="M1230" t="s">
        <v>925</v>
      </c>
      <c r="N1230" t="s">
        <v>926</v>
      </c>
      <c r="O1230">
        <v>48.07</v>
      </c>
      <c r="S1230">
        <v>21229</v>
      </c>
    </row>
    <row r="1231" spans="1:19" x14ac:dyDescent="0.2">
      <c r="A1231" t="s">
        <v>37</v>
      </c>
      <c r="B1231" t="s">
        <v>13</v>
      </c>
      <c r="C1231" t="s">
        <v>927</v>
      </c>
      <c r="D1231">
        <v>1</v>
      </c>
      <c r="E1231">
        <v>4</v>
      </c>
      <c r="F1231">
        <v>1779939000000</v>
      </c>
      <c r="G1231">
        <v>1779940415190</v>
      </c>
      <c r="H1231">
        <v>1415190</v>
      </c>
      <c r="I1231">
        <v>1415190</v>
      </c>
      <c r="J1231">
        <v>7917</v>
      </c>
      <c r="K1231">
        <v>62</v>
      </c>
      <c r="L1231">
        <v>56</v>
      </c>
      <c r="M1231" t="s">
        <v>925</v>
      </c>
      <c r="N1231" t="s">
        <v>926</v>
      </c>
      <c r="O1231">
        <v>33.880000000000003</v>
      </c>
      <c r="S1231">
        <v>21230</v>
      </c>
    </row>
    <row r="1232" spans="1:19" x14ac:dyDescent="0.2">
      <c r="A1232" t="s">
        <v>37</v>
      </c>
      <c r="B1232" t="s">
        <v>13</v>
      </c>
      <c r="C1232" t="s">
        <v>928</v>
      </c>
      <c r="D1232">
        <v>1</v>
      </c>
      <c r="E1232">
        <v>5</v>
      </c>
      <c r="F1232">
        <v>1780012800000</v>
      </c>
      <c r="G1232">
        <v>1780014030763</v>
      </c>
      <c r="H1232">
        <v>1230763</v>
      </c>
      <c r="I1232">
        <v>1230763</v>
      </c>
      <c r="J1232">
        <v>9480</v>
      </c>
      <c r="K1232">
        <v>57</v>
      </c>
      <c r="L1232">
        <v>59.3</v>
      </c>
      <c r="M1232" t="s">
        <v>925</v>
      </c>
      <c r="N1232" t="s">
        <v>926</v>
      </c>
      <c r="O1232">
        <v>42</v>
      </c>
      <c r="S1232">
        <v>21231</v>
      </c>
    </row>
    <row r="1233" spans="1:19" x14ac:dyDescent="0.2">
      <c r="A1233" t="s">
        <v>37</v>
      </c>
      <c r="B1233" t="s">
        <v>13</v>
      </c>
      <c r="C1233" t="s">
        <v>928</v>
      </c>
      <c r="D1233">
        <v>1</v>
      </c>
      <c r="E1233">
        <v>5</v>
      </c>
      <c r="F1233">
        <v>1780013700000</v>
      </c>
      <c r="G1233">
        <v>1780014837289</v>
      </c>
      <c r="H1233">
        <v>1137289</v>
      </c>
      <c r="I1233">
        <v>1137289</v>
      </c>
      <c r="J1233">
        <v>9025</v>
      </c>
      <c r="K1233">
        <v>50</v>
      </c>
      <c r="L1233">
        <v>60.62</v>
      </c>
      <c r="M1233" t="s">
        <v>925</v>
      </c>
      <c r="N1233" t="s">
        <v>926</v>
      </c>
      <c r="O1233">
        <v>48.66</v>
      </c>
      <c r="S1233">
        <v>21232</v>
      </c>
    </row>
    <row r="1234" spans="1:19" x14ac:dyDescent="0.2">
      <c r="A1234" t="s">
        <v>37</v>
      </c>
      <c r="B1234" t="s">
        <v>13</v>
      </c>
      <c r="C1234" t="s">
        <v>924</v>
      </c>
      <c r="D1234">
        <v>1</v>
      </c>
      <c r="E1234">
        <v>5</v>
      </c>
      <c r="F1234">
        <v>1780014600000</v>
      </c>
      <c r="G1234">
        <v>1780015590350</v>
      </c>
      <c r="H1234">
        <v>990350</v>
      </c>
      <c r="I1234">
        <v>990350</v>
      </c>
      <c r="J1234">
        <v>7230</v>
      </c>
      <c r="K1234">
        <v>39</v>
      </c>
      <c r="L1234">
        <v>55.61</v>
      </c>
      <c r="M1234" t="s">
        <v>925</v>
      </c>
      <c r="N1234" t="s">
        <v>926</v>
      </c>
      <c r="O1234">
        <v>45.5</v>
      </c>
      <c r="S1234">
        <v>21233</v>
      </c>
    </row>
    <row r="1235" spans="1:19" x14ac:dyDescent="0.2">
      <c r="A1235" t="s">
        <v>37</v>
      </c>
      <c r="B1235" t="s">
        <v>13</v>
      </c>
      <c r="C1235" t="s">
        <v>928</v>
      </c>
      <c r="D1235">
        <v>1</v>
      </c>
      <c r="E1235">
        <v>5</v>
      </c>
      <c r="F1235">
        <v>1780015500000</v>
      </c>
      <c r="G1235">
        <v>1780017110676</v>
      </c>
      <c r="H1235">
        <v>1610676</v>
      </c>
      <c r="I1235">
        <v>1610676</v>
      </c>
      <c r="J1235">
        <v>10051</v>
      </c>
      <c r="K1235">
        <v>60</v>
      </c>
      <c r="L1235">
        <v>63.58</v>
      </c>
      <c r="M1235" t="s">
        <v>925</v>
      </c>
      <c r="N1235" t="s">
        <v>926</v>
      </c>
      <c r="O1235">
        <v>40.86</v>
      </c>
      <c r="S1235">
        <v>21234</v>
      </c>
    </row>
    <row r="1236" spans="1:19" x14ac:dyDescent="0.2">
      <c r="A1236" t="s">
        <v>37</v>
      </c>
      <c r="B1236" t="s">
        <v>13</v>
      </c>
      <c r="C1236" t="s">
        <v>928</v>
      </c>
      <c r="D1236">
        <v>1</v>
      </c>
      <c r="E1236">
        <v>5</v>
      </c>
      <c r="F1236">
        <v>1780016400000</v>
      </c>
      <c r="G1236">
        <v>1780017922114</v>
      </c>
      <c r="H1236">
        <v>1522114</v>
      </c>
      <c r="I1236">
        <v>1522114</v>
      </c>
      <c r="J1236">
        <v>8210</v>
      </c>
      <c r="K1236">
        <v>58</v>
      </c>
      <c r="L1236">
        <v>63.81</v>
      </c>
      <c r="M1236" t="s">
        <v>925</v>
      </c>
      <c r="N1236" t="s">
        <v>926</v>
      </c>
      <c r="O1236">
        <v>48.55</v>
      </c>
      <c r="S1236">
        <v>21235</v>
      </c>
    </row>
    <row r="1237" spans="1:19" x14ac:dyDescent="0.2">
      <c r="A1237" t="s">
        <v>37</v>
      </c>
      <c r="B1237" t="s">
        <v>13</v>
      </c>
      <c r="C1237" t="s">
        <v>924</v>
      </c>
      <c r="D1237">
        <v>1</v>
      </c>
      <c r="E1237">
        <v>5</v>
      </c>
      <c r="F1237">
        <v>1780017300000</v>
      </c>
      <c r="G1237">
        <v>1780018596732</v>
      </c>
      <c r="H1237">
        <v>1296732</v>
      </c>
      <c r="I1237">
        <v>1296732</v>
      </c>
      <c r="J1237">
        <v>9123</v>
      </c>
      <c r="K1237">
        <v>50</v>
      </c>
      <c r="L1237">
        <v>45.14</v>
      </c>
      <c r="M1237" t="s">
        <v>925</v>
      </c>
      <c r="N1237" t="s">
        <v>929</v>
      </c>
      <c r="S1237">
        <v>21236</v>
      </c>
    </row>
    <row r="1238" spans="1:19" x14ac:dyDescent="0.2">
      <c r="A1238" t="s">
        <v>37</v>
      </c>
      <c r="B1238" t="s">
        <v>13</v>
      </c>
      <c r="C1238" t="s">
        <v>928</v>
      </c>
      <c r="D1238">
        <v>1</v>
      </c>
      <c r="E1238">
        <v>5</v>
      </c>
      <c r="F1238">
        <v>1780018200000</v>
      </c>
      <c r="G1238">
        <v>1780019128281</v>
      </c>
      <c r="H1238">
        <v>928281</v>
      </c>
      <c r="I1238">
        <v>928281</v>
      </c>
      <c r="J1238">
        <v>10527</v>
      </c>
      <c r="K1238">
        <v>38</v>
      </c>
      <c r="L1238">
        <v>54.21</v>
      </c>
      <c r="M1238" t="s">
        <v>925</v>
      </c>
      <c r="N1238" t="s">
        <v>926</v>
      </c>
      <c r="O1238">
        <v>34.99</v>
      </c>
      <c r="S1238">
        <v>21237</v>
      </c>
    </row>
    <row r="1239" spans="1:19" x14ac:dyDescent="0.2">
      <c r="A1239" t="s">
        <v>37</v>
      </c>
      <c r="B1239" t="s">
        <v>13</v>
      </c>
      <c r="C1239" t="s">
        <v>928</v>
      </c>
      <c r="D1239">
        <v>1</v>
      </c>
      <c r="E1239">
        <v>5</v>
      </c>
      <c r="F1239">
        <v>1780019100000</v>
      </c>
      <c r="G1239">
        <v>1780020607311</v>
      </c>
      <c r="H1239">
        <v>1507311</v>
      </c>
      <c r="I1239">
        <v>1507311</v>
      </c>
      <c r="J1239">
        <v>9860</v>
      </c>
      <c r="K1239">
        <v>63</v>
      </c>
      <c r="L1239">
        <v>58.7</v>
      </c>
      <c r="M1239" t="s">
        <v>925</v>
      </c>
      <c r="N1239" t="s">
        <v>926</v>
      </c>
      <c r="O1239">
        <v>32.619999999999997</v>
      </c>
      <c r="S1239">
        <v>21238</v>
      </c>
    </row>
    <row r="1240" spans="1:19" x14ac:dyDescent="0.2">
      <c r="A1240" t="s">
        <v>37</v>
      </c>
      <c r="B1240" t="s">
        <v>13</v>
      </c>
      <c r="C1240" t="s">
        <v>924</v>
      </c>
      <c r="D1240">
        <v>1</v>
      </c>
      <c r="E1240">
        <v>5</v>
      </c>
      <c r="F1240">
        <v>1780020000000</v>
      </c>
      <c r="G1240">
        <v>1780021129332</v>
      </c>
      <c r="H1240">
        <v>1129332</v>
      </c>
      <c r="I1240">
        <v>1129332</v>
      </c>
      <c r="J1240">
        <v>8882</v>
      </c>
      <c r="K1240">
        <v>46</v>
      </c>
      <c r="L1240">
        <v>54.09</v>
      </c>
      <c r="M1240" t="s">
        <v>925</v>
      </c>
      <c r="N1240" t="s">
        <v>926</v>
      </c>
      <c r="O1240">
        <v>34.049999999999997</v>
      </c>
      <c r="S1240">
        <v>21239</v>
      </c>
    </row>
    <row r="1241" spans="1:19" x14ac:dyDescent="0.2">
      <c r="A1241" t="s">
        <v>37</v>
      </c>
      <c r="B1241" t="s">
        <v>13</v>
      </c>
      <c r="C1241" t="s">
        <v>928</v>
      </c>
      <c r="D1241">
        <v>1</v>
      </c>
      <c r="E1241">
        <v>5</v>
      </c>
      <c r="F1241">
        <v>1780020900000</v>
      </c>
      <c r="G1241">
        <v>1780022348764</v>
      </c>
      <c r="H1241">
        <v>1448764</v>
      </c>
      <c r="I1241">
        <v>1448764</v>
      </c>
      <c r="J1241">
        <v>10505</v>
      </c>
      <c r="K1241">
        <v>62</v>
      </c>
      <c r="L1241">
        <v>59.97</v>
      </c>
      <c r="M1241" t="s">
        <v>925</v>
      </c>
      <c r="N1241" t="s">
        <v>926</v>
      </c>
      <c r="O1241">
        <v>35.33</v>
      </c>
      <c r="S1241">
        <v>21240</v>
      </c>
    </row>
    <row r="1242" spans="1:19" x14ac:dyDescent="0.2">
      <c r="A1242" t="s">
        <v>37</v>
      </c>
      <c r="B1242" t="s">
        <v>13</v>
      </c>
      <c r="C1242" t="s">
        <v>928</v>
      </c>
      <c r="D1242">
        <v>1</v>
      </c>
      <c r="E1242">
        <v>5</v>
      </c>
      <c r="F1242">
        <v>1780021800000</v>
      </c>
      <c r="G1242">
        <v>1780023405056</v>
      </c>
      <c r="H1242">
        <v>1605056</v>
      </c>
      <c r="I1242">
        <v>1605056</v>
      </c>
      <c r="J1242">
        <v>9405</v>
      </c>
      <c r="K1242">
        <v>67</v>
      </c>
      <c r="L1242">
        <v>49.14</v>
      </c>
      <c r="M1242" t="s">
        <v>925</v>
      </c>
      <c r="N1242" t="s">
        <v>929</v>
      </c>
      <c r="S1242">
        <v>21241</v>
      </c>
    </row>
    <row r="1243" spans="1:19" x14ac:dyDescent="0.2">
      <c r="A1243" t="s">
        <v>37</v>
      </c>
      <c r="B1243" t="s">
        <v>13</v>
      </c>
      <c r="C1243" t="s">
        <v>924</v>
      </c>
      <c r="D1243">
        <v>1</v>
      </c>
      <c r="E1243">
        <v>5</v>
      </c>
      <c r="F1243">
        <v>1780022700000</v>
      </c>
      <c r="G1243">
        <v>1780024168146</v>
      </c>
      <c r="H1243">
        <v>1468146</v>
      </c>
      <c r="I1243">
        <v>1468146</v>
      </c>
      <c r="J1243">
        <v>7641</v>
      </c>
      <c r="K1243">
        <v>63</v>
      </c>
      <c r="L1243">
        <v>60.28</v>
      </c>
      <c r="M1243" t="s">
        <v>925</v>
      </c>
      <c r="N1243" t="s">
        <v>926</v>
      </c>
      <c r="O1243">
        <v>43.23</v>
      </c>
      <c r="S1243">
        <v>21242</v>
      </c>
    </row>
    <row r="1244" spans="1:19" x14ac:dyDescent="0.2">
      <c r="A1244" t="s">
        <v>37</v>
      </c>
      <c r="B1244" t="s">
        <v>13</v>
      </c>
      <c r="C1244" t="s">
        <v>928</v>
      </c>
      <c r="D1244">
        <v>1</v>
      </c>
      <c r="E1244">
        <v>5</v>
      </c>
      <c r="F1244">
        <v>1780023600000</v>
      </c>
      <c r="G1244">
        <v>1780024867376</v>
      </c>
      <c r="H1244">
        <v>1267376</v>
      </c>
      <c r="I1244">
        <v>1267376</v>
      </c>
      <c r="J1244">
        <v>7142</v>
      </c>
      <c r="K1244">
        <v>56</v>
      </c>
      <c r="L1244">
        <v>55.46</v>
      </c>
      <c r="M1244" t="s">
        <v>925</v>
      </c>
      <c r="N1244" t="s">
        <v>926</v>
      </c>
      <c r="O1244">
        <v>38.42</v>
      </c>
      <c r="S1244">
        <v>21243</v>
      </c>
    </row>
    <row r="1245" spans="1:19" x14ac:dyDescent="0.2">
      <c r="A1245" t="s">
        <v>37</v>
      </c>
      <c r="B1245" t="s">
        <v>13</v>
      </c>
      <c r="C1245" t="s">
        <v>928</v>
      </c>
      <c r="D1245">
        <v>1</v>
      </c>
      <c r="E1245">
        <v>5</v>
      </c>
      <c r="F1245">
        <v>1780024500000</v>
      </c>
      <c r="G1245">
        <v>1780026100564</v>
      </c>
      <c r="H1245">
        <v>1600564</v>
      </c>
      <c r="I1245">
        <v>1600564</v>
      </c>
      <c r="J1245">
        <v>7443</v>
      </c>
      <c r="K1245">
        <v>67</v>
      </c>
      <c r="L1245">
        <v>47.02</v>
      </c>
      <c r="M1245" t="s">
        <v>925</v>
      </c>
      <c r="N1245" t="s">
        <v>929</v>
      </c>
      <c r="S1245">
        <v>21244</v>
      </c>
    </row>
    <row r="1246" spans="1:19" x14ac:dyDescent="0.2">
      <c r="A1246" t="s">
        <v>37</v>
      </c>
      <c r="B1246" t="s">
        <v>13</v>
      </c>
      <c r="C1246" t="s">
        <v>924</v>
      </c>
      <c r="D1246">
        <v>1</v>
      </c>
      <c r="E1246">
        <v>5</v>
      </c>
      <c r="F1246">
        <v>1780025400000</v>
      </c>
      <c r="G1246">
        <v>1780026906719</v>
      </c>
      <c r="H1246">
        <v>1506719</v>
      </c>
      <c r="I1246">
        <v>1506719</v>
      </c>
      <c r="J1246">
        <v>7715</v>
      </c>
      <c r="K1246">
        <v>59</v>
      </c>
      <c r="L1246">
        <v>60.73</v>
      </c>
      <c r="M1246" t="s">
        <v>925</v>
      </c>
      <c r="N1246" t="s">
        <v>926</v>
      </c>
      <c r="O1246">
        <v>43.1</v>
      </c>
      <c r="S1246">
        <v>21245</v>
      </c>
    </row>
    <row r="1247" spans="1:19" x14ac:dyDescent="0.2">
      <c r="A1247" t="s">
        <v>37</v>
      </c>
      <c r="B1247" t="s">
        <v>13</v>
      </c>
      <c r="C1247" t="s">
        <v>928</v>
      </c>
      <c r="D1247">
        <v>1</v>
      </c>
      <c r="E1247">
        <v>5</v>
      </c>
      <c r="F1247">
        <v>1780026300000</v>
      </c>
      <c r="G1247">
        <v>1780027312719</v>
      </c>
      <c r="H1247">
        <v>1012719</v>
      </c>
      <c r="I1247">
        <v>1012719</v>
      </c>
      <c r="J1247">
        <v>8200</v>
      </c>
      <c r="K1247">
        <v>44</v>
      </c>
      <c r="L1247">
        <v>40.76</v>
      </c>
      <c r="M1247" t="s">
        <v>925</v>
      </c>
      <c r="N1247" t="s">
        <v>929</v>
      </c>
      <c r="S1247">
        <v>21246</v>
      </c>
    </row>
    <row r="1248" spans="1:19" x14ac:dyDescent="0.2">
      <c r="A1248" t="s">
        <v>37</v>
      </c>
      <c r="B1248" t="s">
        <v>13</v>
      </c>
      <c r="C1248" t="s">
        <v>928</v>
      </c>
      <c r="D1248">
        <v>1</v>
      </c>
      <c r="E1248">
        <v>6</v>
      </c>
      <c r="F1248">
        <v>1780099200000</v>
      </c>
      <c r="G1248">
        <v>1780100900105</v>
      </c>
      <c r="H1248">
        <v>1700105</v>
      </c>
      <c r="I1248">
        <v>1700105</v>
      </c>
      <c r="J1248">
        <v>8565</v>
      </c>
      <c r="K1248">
        <v>66</v>
      </c>
      <c r="L1248">
        <v>60.45</v>
      </c>
      <c r="M1248" t="s">
        <v>925</v>
      </c>
      <c r="N1248" t="s">
        <v>926</v>
      </c>
      <c r="O1248">
        <v>35.31</v>
      </c>
      <c r="S1248">
        <v>21247</v>
      </c>
    </row>
    <row r="1249" spans="1:19" x14ac:dyDescent="0.2">
      <c r="A1249" t="s">
        <v>37</v>
      </c>
      <c r="B1249" t="s">
        <v>13</v>
      </c>
      <c r="C1249" t="s">
        <v>928</v>
      </c>
      <c r="D1249">
        <v>1</v>
      </c>
      <c r="E1249">
        <v>6</v>
      </c>
      <c r="F1249">
        <v>1780100100000</v>
      </c>
      <c r="G1249">
        <v>1780101191554</v>
      </c>
      <c r="H1249">
        <v>1091554</v>
      </c>
      <c r="I1249">
        <v>1091554</v>
      </c>
      <c r="J1249">
        <v>10539</v>
      </c>
      <c r="K1249">
        <v>42</v>
      </c>
      <c r="L1249">
        <v>56.34</v>
      </c>
      <c r="M1249" t="s">
        <v>925</v>
      </c>
      <c r="N1249" t="s">
        <v>926</v>
      </c>
      <c r="O1249">
        <v>35.81</v>
      </c>
      <c r="S1249">
        <v>21248</v>
      </c>
    </row>
    <row r="1250" spans="1:19" x14ac:dyDescent="0.2">
      <c r="A1250" t="s">
        <v>37</v>
      </c>
      <c r="B1250" t="s">
        <v>13</v>
      </c>
      <c r="C1250" t="s">
        <v>928</v>
      </c>
      <c r="D1250">
        <v>1</v>
      </c>
      <c r="E1250">
        <v>6</v>
      </c>
      <c r="F1250">
        <v>1780101000000</v>
      </c>
      <c r="G1250">
        <v>1780102007578</v>
      </c>
      <c r="H1250">
        <v>1007578</v>
      </c>
      <c r="I1250">
        <v>1007578</v>
      </c>
      <c r="J1250">
        <v>9006</v>
      </c>
      <c r="K1250">
        <v>46</v>
      </c>
      <c r="L1250">
        <v>55.99</v>
      </c>
      <c r="M1250" t="s">
        <v>925</v>
      </c>
      <c r="N1250" t="s">
        <v>926</v>
      </c>
      <c r="O1250">
        <v>41.19</v>
      </c>
      <c r="S1250">
        <v>21249</v>
      </c>
    </row>
    <row r="1251" spans="1:19" x14ac:dyDescent="0.2">
      <c r="A1251" t="s">
        <v>37</v>
      </c>
      <c r="B1251" t="s">
        <v>13</v>
      </c>
      <c r="C1251" t="s">
        <v>928</v>
      </c>
      <c r="D1251">
        <v>1</v>
      </c>
      <c r="E1251">
        <v>6</v>
      </c>
      <c r="F1251">
        <v>1780101900000</v>
      </c>
      <c r="G1251">
        <v>1780103628337</v>
      </c>
      <c r="H1251">
        <v>1728337</v>
      </c>
      <c r="I1251">
        <v>1728337</v>
      </c>
      <c r="J1251">
        <v>8291</v>
      </c>
      <c r="K1251">
        <v>70</v>
      </c>
      <c r="L1251">
        <v>64.78</v>
      </c>
      <c r="M1251" t="s">
        <v>925</v>
      </c>
      <c r="N1251" t="s">
        <v>926</v>
      </c>
      <c r="O1251">
        <v>45.39</v>
      </c>
      <c r="S1251">
        <v>21250</v>
      </c>
    </row>
    <row r="1252" spans="1:19" x14ac:dyDescent="0.2">
      <c r="A1252" t="s">
        <v>37</v>
      </c>
      <c r="B1252" t="s">
        <v>13</v>
      </c>
      <c r="C1252" t="s">
        <v>928</v>
      </c>
      <c r="D1252">
        <v>1</v>
      </c>
      <c r="E1252">
        <v>6</v>
      </c>
      <c r="F1252">
        <v>1780102800000</v>
      </c>
      <c r="G1252">
        <v>1780104254279</v>
      </c>
      <c r="H1252">
        <v>1454279</v>
      </c>
      <c r="I1252">
        <v>1454279</v>
      </c>
      <c r="J1252">
        <v>8223</v>
      </c>
      <c r="K1252">
        <v>55</v>
      </c>
      <c r="L1252">
        <v>57.93</v>
      </c>
      <c r="M1252" t="s">
        <v>925</v>
      </c>
      <c r="N1252" t="s">
        <v>926</v>
      </c>
      <c r="O1252">
        <v>36.549999999999997</v>
      </c>
      <c r="S1252">
        <v>21251</v>
      </c>
    </row>
    <row r="1253" spans="1:19" x14ac:dyDescent="0.2">
      <c r="A1253" t="s">
        <v>37</v>
      </c>
      <c r="B1253" t="s">
        <v>13</v>
      </c>
      <c r="C1253" t="s">
        <v>928</v>
      </c>
      <c r="D1253">
        <v>1</v>
      </c>
      <c r="E1253">
        <v>6</v>
      </c>
      <c r="F1253">
        <v>1780103700000</v>
      </c>
      <c r="G1253">
        <v>1780105427580</v>
      </c>
      <c r="H1253">
        <v>1727580</v>
      </c>
      <c r="I1253">
        <v>1727580</v>
      </c>
      <c r="J1253">
        <v>7710</v>
      </c>
      <c r="K1253">
        <v>66</v>
      </c>
      <c r="L1253">
        <v>59.25</v>
      </c>
      <c r="M1253" t="s">
        <v>925</v>
      </c>
      <c r="N1253" t="s">
        <v>926</v>
      </c>
      <c r="O1253">
        <v>34.119999999999997</v>
      </c>
      <c r="S1253">
        <v>21252</v>
      </c>
    </row>
    <row r="1254" spans="1:19" x14ac:dyDescent="0.2">
      <c r="A1254" t="s">
        <v>37</v>
      </c>
      <c r="B1254" t="s">
        <v>13</v>
      </c>
      <c r="C1254" t="s">
        <v>928</v>
      </c>
      <c r="D1254">
        <v>1</v>
      </c>
      <c r="E1254">
        <v>6</v>
      </c>
      <c r="F1254">
        <v>1780104600000</v>
      </c>
      <c r="G1254">
        <v>1780106012812</v>
      </c>
      <c r="H1254">
        <v>1412812</v>
      </c>
      <c r="I1254">
        <v>1412812</v>
      </c>
      <c r="J1254">
        <v>7816</v>
      </c>
      <c r="K1254">
        <v>53</v>
      </c>
      <c r="L1254">
        <v>60.3</v>
      </c>
      <c r="M1254" t="s">
        <v>925</v>
      </c>
      <c r="N1254" t="s">
        <v>926</v>
      </c>
      <c r="O1254">
        <v>44.19</v>
      </c>
      <c r="S1254">
        <v>21253</v>
      </c>
    </row>
    <row r="1255" spans="1:19" x14ac:dyDescent="0.2">
      <c r="A1255" t="s">
        <v>37</v>
      </c>
      <c r="B1255" t="s">
        <v>13</v>
      </c>
      <c r="C1255" t="s">
        <v>928</v>
      </c>
      <c r="D1255">
        <v>1</v>
      </c>
      <c r="E1255">
        <v>6</v>
      </c>
      <c r="F1255">
        <v>1780105500000</v>
      </c>
      <c r="G1255">
        <v>1780106766079</v>
      </c>
      <c r="H1255">
        <v>1266079</v>
      </c>
      <c r="I1255">
        <v>1266079</v>
      </c>
      <c r="J1255">
        <v>8952</v>
      </c>
      <c r="K1255">
        <v>52</v>
      </c>
      <c r="L1255">
        <v>58.52</v>
      </c>
      <c r="M1255" t="s">
        <v>925</v>
      </c>
      <c r="N1255" t="s">
        <v>926</v>
      </c>
      <c r="O1255">
        <v>40.72</v>
      </c>
      <c r="S1255">
        <v>21254</v>
      </c>
    </row>
    <row r="1256" spans="1:19" x14ac:dyDescent="0.2">
      <c r="A1256" t="s">
        <v>37</v>
      </c>
      <c r="B1256" t="s">
        <v>13</v>
      </c>
      <c r="C1256" t="s">
        <v>928</v>
      </c>
      <c r="D1256">
        <v>1</v>
      </c>
      <c r="E1256">
        <v>6</v>
      </c>
      <c r="F1256">
        <v>1780106400000</v>
      </c>
      <c r="G1256">
        <v>1780107652106</v>
      </c>
      <c r="H1256">
        <v>1252106</v>
      </c>
      <c r="I1256">
        <v>1252106</v>
      </c>
      <c r="J1256">
        <v>9839</v>
      </c>
      <c r="K1256">
        <v>55</v>
      </c>
      <c r="L1256">
        <v>56.21</v>
      </c>
      <c r="M1256" t="s">
        <v>925</v>
      </c>
      <c r="N1256" t="s">
        <v>926</v>
      </c>
      <c r="O1256">
        <v>33.32</v>
      </c>
      <c r="S1256">
        <v>21255</v>
      </c>
    </row>
    <row r="1257" spans="1:19" x14ac:dyDescent="0.2">
      <c r="A1257" t="s">
        <v>37</v>
      </c>
      <c r="B1257" t="s">
        <v>13</v>
      </c>
      <c r="C1257" t="s">
        <v>928</v>
      </c>
      <c r="D1257">
        <v>1</v>
      </c>
      <c r="E1257">
        <v>6</v>
      </c>
      <c r="F1257">
        <v>1780107300000</v>
      </c>
      <c r="G1257">
        <v>1780108578859</v>
      </c>
      <c r="H1257">
        <v>1278859</v>
      </c>
      <c r="I1257">
        <v>1278859</v>
      </c>
      <c r="J1257">
        <v>7971</v>
      </c>
      <c r="K1257">
        <v>55</v>
      </c>
      <c r="L1257">
        <v>55.11</v>
      </c>
      <c r="M1257" t="s">
        <v>925</v>
      </c>
      <c r="N1257" t="s">
        <v>926</v>
      </c>
      <c r="O1257">
        <v>35.08</v>
      </c>
      <c r="S1257">
        <v>21256</v>
      </c>
    </row>
    <row r="1258" spans="1:19" x14ac:dyDescent="0.2">
      <c r="A1258" t="s">
        <v>37</v>
      </c>
      <c r="B1258" t="s">
        <v>13</v>
      </c>
      <c r="C1258" t="s">
        <v>928</v>
      </c>
      <c r="D1258">
        <v>1</v>
      </c>
      <c r="E1258">
        <v>6</v>
      </c>
      <c r="F1258">
        <v>1780108200000</v>
      </c>
      <c r="G1258">
        <v>1780109368486</v>
      </c>
      <c r="H1258">
        <v>1168486</v>
      </c>
      <c r="I1258">
        <v>1168486</v>
      </c>
      <c r="J1258">
        <v>7459</v>
      </c>
      <c r="K1258">
        <v>44</v>
      </c>
      <c r="L1258">
        <v>52.4</v>
      </c>
      <c r="M1258" t="s">
        <v>925</v>
      </c>
      <c r="N1258" t="s">
        <v>926</v>
      </c>
      <c r="O1258">
        <v>32.94</v>
      </c>
      <c r="S1258">
        <v>21257</v>
      </c>
    </row>
    <row r="1259" spans="1:19" x14ac:dyDescent="0.2">
      <c r="A1259" t="s">
        <v>37</v>
      </c>
      <c r="B1259" t="s">
        <v>13</v>
      </c>
      <c r="C1259" t="s">
        <v>928</v>
      </c>
      <c r="D1259">
        <v>1</v>
      </c>
      <c r="E1259">
        <v>6</v>
      </c>
      <c r="F1259">
        <v>1780109100000</v>
      </c>
      <c r="G1259">
        <v>1780110501718</v>
      </c>
      <c r="H1259">
        <v>1401718</v>
      </c>
      <c r="I1259">
        <v>1401718</v>
      </c>
      <c r="J1259">
        <v>9586</v>
      </c>
      <c r="K1259">
        <v>54</v>
      </c>
      <c r="L1259">
        <v>60.09</v>
      </c>
      <c r="M1259" t="s">
        <v>925</v>
      </c>
      <c r="N1259" t="s">
        <v>926</v>
      </c>
      <c r="O1259">
        <v>39.270000000000003</v>
      </c>
      <c r="S1259">
        <v>21258</v>
      </c>
    </row>
    <row r="1260" spans="1:19" x14ac:dyDescent="0.2">
      <c r="A1260" t="s">
        <v>37</v>
      </c>
      <c r="B1260" t="s">
        <v>13</v>
      </c>
      <c r="C1260" t="s">
        <v>928</v>
      </c>
      <c r="D1260">
        <v>1</v>
      </c>
      <c r="E1260">
        <v>6</v>
      </c>
      <c r="F1260">
        <v>1780110000000</v>
      </c>
      <c r="G1260">
        <v>1780111583753</v>
      </c>
      <c r="H1260">
        <v>1583753</v>
      </c>
      <c r="I1260">
        <v>1583753</v>
      </c>
      <c r="J1260">
        <v>8853</v>
      </c>
      <c r="K1260">
        <v>65</v>
      </c>
      <c r="L1260">
        <v>63.71</v>
      </c>
      <c r="M1260" t="s">
        <v>925</v>
      </c>
      <c r="N1260" t="s">
        <v>926</v>
      </c>
      <c r="O1260">
        <v>45.05</v>
      </c>
      <c r="S1260">
        <v>21259</v>
      </c>
    </row>
    <row r="1261" spans="1:19" x14ac:dyDescent="0.2">
      <c r="A1261" t="s">
        <v>37</v>
      </c>
      <c r="B1261" t="s">
        <v>13</v>
      </c>
      <c r="C1261" t="s">
        <v>928</v>
      </c>
      <c r="D1261">
        <v>1</v>
      </c>
      <c r="E1261">
        <v>6</v>
      </c>
      <c r="F1261">
        <v>1780110900000</v>
      </c>
      <c r="G1261">
        <v>1780112100358</v>
      </c>
      <c r="H1261">
        <v>1200358</v>
      </c>
      <c r="I1261">
        <v>1200358</v>
      </c>
      <c r="J1261">
        <v>7291</v>
      </c>
      <c r="K1261">
        <v>48</v>
      </c>
      <c r="L1261">
        <v>57.18</v>
      </c>
      <c r="M1261" t="s">
        <v>925</v>
      </c>
      <c r="N1261" t="s">
        <v>926</v>
      </c>
      <c r="O1261">
        <v>43.69</v>
      </c>
      <c r="S1261">
        <v>21260</v>
      </c>
    </row>
    <row r="1262" spans="1:19" x14ac:dyDescent="0.2">
      <c r="A1262" t="s">
        <v>37</v>
      </c>
      <c r="B1262" t="s">
        <v>13</v>
      </c>
      <c r="C1262" t="s">
        <v>928</v>
      </c>
      <c r="D1262">
        <v>1</v>
      </c>
      <c r="E1262">
        <v>6</v>
      </c>
      <c r="F1262">
        <v>1780111800000</v>
      </c>
      <c r="G1262">
        <v>1780113027291</v>
      </c>
      <c r="H1262">
        <v>1227291</v>
      </c>
      <c r="I1262">
        <v>1227291</v>
      </c>
      <c r="J1262">
        <v>7662</v>
      </c>
      <c r="K1262">
        <v>46</v>
      </c>
      <c r="L1262">
        <v>53.32</v>
      </c>
      <c r="M1262" t="s">
        <v>925</v>
      </c>
      <c r="N1262" t="s">
        <v>926</v>
      </c>
      <c r="O1262">
        <v>33.049999999999997</v>
      </c>
      <c r="S1262">
        <v>21261</v>
      </c>
    </row>
    <row r="1263" spans="1:19" x14ac:dyDescent="0.2">
      <c r="A1263" t="s">
        <v>37</v>
      </c>
      <c r="B1263" t="s">
        <v>13</v>
      </c>
      <c r="C1263" t="s">
        <v>928</v>
      </c>
      <c r="D1263">
        <v>1</v>
      </c>
      <c r="E1263">
        <v>6</v>
      </c>
      <c r="F1263">
        <v>1780112700000</v>
      </c>
      <c r="G1263">
        <v>1780114231778</v>
      </c>
      <c r="H1263">
        <v>1531778</v>
      </c>
      <c r="I1263">
        <v>1531778</v>
      </c>
      <c r="J1263">
        <v>7209</v>
      </c>
      <c r="K1263">
        <v>62</v>
      </c>
      <c r="L1263">
        <v>57.2</v>
      </c>
      <c r="M1263" t="s">
        <v>925</v>
      </c>
      <c r="N1263" t="s">
        <v>926</v>
      </c>
      <c r="O1263">
        <v>35.630000000000003</v>
      </c>
      <c r="S1263">
        <v>21262</v>
      </c>
    </row>
    <row r="1264" spans="1:19" x14ac:dyDescent="0.2">
      <c r="A1264" t="s">
        <v>37</v>
      </c>
      <c r="B1264" t="s">
        <v>13</v>
      </c>
      <c r="C1264" t="s">
        <v>928</v>
      </c>
      <c r="D1264">
        <v>1</v>
      </c>
      <c r="E1264">
        <v>7</v>
      </c>
      <c r="F1264">
        <v>1780185600000</v>
      </c>
      <c r="G1264">
        <v>1780187154017</v>
      </c>
      <c r="H1264">
        <v>1554017</v>
      </c>
      <c r="I1264">
        <v>1554017</v>
      </c>
      <c r="J1264">
        <v>9507</v>
      </c>
      <c r="K1264">
        <v>64</v>
      </c>
      <c r="L1264">
        <v>65.09</v>
      </c>
      <c r="M1264" t="s">
        <v>925</v>
      </c>
      <c r="N1264" t="s">
        <v>926</v>
      </c>
      <c r="O1264">
        <v>47.27</v>
      </c>
      <c r="S1264">
        <v>21263</v>
      </c>
    </row>
    <row r="1265" spans="1:19" x14ac:dyDescent="0.2">
      <c r="A1265" t="s">
        <v>37</v>
      </c>
      <c r="B1265" t="s">
        <v>13</v>
      </c>
      <c r="C1265" t="s">
        <v>928</v>
      </c>
      <c r="D1265">
        <v>1</v>
      </c>
      <c r="E1265">
        <v>7</v>
      </c>
      <c r="F1265">
        <v>1780186500000</v>
      </c>
      <c r="G1265">
        <v>1780187517993</v>
      </c>
      <c r="H1265">
        <v>1017993</v>
      </c>
      <c r="I1265">
        <v>1017993</v>
      </c>
      <c r="J1265">
        <v>9830</v>
      </c>
      <c r="K1265">
        <v>40</v>
      </c>
      <c r="L1265">
        <v>56.65</v>
      </c>
      <c r="M1265" t="s">
        <v>925</v>
      </c>
      <c r="N1265" t="s">
        <v>926</v>
      </c>
      <c r="O1265">
        <v>40.270000000000003</v>
      </c>
      <c r="S1265">
        <v>21264</v>
      </c>
    </row>
    <row r="1266" spans="1:19" x14ac:dyDescent="0.2">
      <c r="A1266" t="s">
        <v>37</v>
      </c>
      <c r="B1266" t="s">
        <v>13</v>
      </c>
      <c r="C1266" t="s">
        <v>927</v>
      </c>
      <c r="D1266">
        <v>1</v>
      </c>
      <c r="E1266">
        <v>7</v>
      </c>
      <c r="F1266">
        <v>1780187400000</v>
      </c>
      <c r="G1266">
        <v>1780188680092</v>
      </c>
      <c r="H1266">
        <v>1280092</v>
      </c>
      <c r="I1266">
        <v>1280092</v>
      </c>
      <c r="J1266">
        <v>7716</v>
      </c>
      <c r="K1266">
        <v>50</v>
      </c>
      <c r="L1266">
        <v>53.94</v>
      </c>
      <c r="M1266" t="s">
        <v>925</v>
      </c>
      <c r="N1266" t="s">
        <v>926</v>
      </c>
      <c r="O1266">
        <v>33.03</v>
      </c>
      <c r="S1266">
        <v>21265</v>
      </c>
    </row>
    <row r="1267" spans="1:19" x14ac:dyDescent="0.2">
      <c r="A1267" t="s">
        <v>37</v>
      </c>
      <c r="B1267" t="s">
        <v>13</v>
      </c>
      <c r="C1267" t="s">
        <v>928</v>
      </c>
      <c r="D1267">
        <v>1</v>
      </c>
      <c r="E1267">
        <v>7</v>
      </c>
      <c r="F1267">
        <v>1780188300000</v>
      </c>
      <c r="G1267">
        <v>1780189631191</v>
      </c>
      <c r="H1267">
        <v>1331191</v>
      </c>
      <c r="I1267">
        <v>1331191</v>
      </c>
      <c r="J1267">
        <v>7212</v>
      </c>
      <c r="K1267">
        <v>52</v>
      </c>
      <c r="L1267">
        <v>53.69</v>
      </c>
      <c r="M1267" t="s">
        <v>925</v>
      </c>
      <c r="N1267" t="s">
        <v>926</v>
      </c>
      <c r="O1267">
        <v>32.51</v>
      </c>
      <c r="S1267">
        <v>21266</v>
      </c>
    </row>
    <row r="1268" spans="1:19" x14ac:dyDescent="0.2">
      <c r="A1268" t="s">
        <v>37</v>
      </c>
      <c r="B1268" t="s">
        <v>13</v>
      </c>
      <c r="C1268" t="s">
        <v>928</v>
      </c>
      <c r="D1268">
        <v>1</v>
      </c>
      <c r="E1268">
        <v>7</v>
      </c>
      <c r="F1268">
        <v>1780189200000</v>
      </c>
      <c r="G1268">
        <v>1780190847619</v>
      </c>
      <c r="H1268">
        <v>1647619</v>
      </c>
      <c r="I1268">
        <v>1647619</v>
      </c>
      <c r="J1268">
        <v>7802</v>
      </c>
      <c r="K1268">
        <v>66</v>
      </c>
      <c r="L1268">
        <v>61.41</v>
      </c>
      <c r="M1268" t="s">
        <v>925</v>
      </c>
      <c r="N1268" t="s">
        <v>926</v>
      </c>
      <c r="O1268">
        <v>40.909999999999997</v>
      </c>
      <c r="S1268">
        <v>21267</v>
      </c>
    </row>
    <row r="1269" spans="1:19" x14ac:dyDescent="0.2">
      <c r="A1269" t="s">
        <v>37</v>
      </c>
      <c r="B1269" t="s">
        <v>13</v>
      </c>
      <c r="C1269" t="s">
        <v>927</v>
      </c>
      <c r="D1269">
        <v>1</v>
      </c>
      <c r="E1269">
        <v>7</v>
      </c>
      <c r="F1269">
        <v>1780190100000</v>
      </c>
      <c r="G1269">
        <v>1780191682016</v>
      </c>
      <c r="H1269">
        <v>1582016</v>
      </c>
      <c r="I1269">
        <v>1582016</v>
      </c>
      <c r="J1269">
        <v>10234</v>
      </c>
      <c r="K1269">
        <v>60</v>
      </c>
      <c r="L1269">
        <v>60.69</v>
      </c>
      <c r="M1269" t="s">
        <v>925</v>
      </c>
      <c r="N1269" t="s">
        <v>926</v>
      </c>
      <c r="O1269">
        <v>34.369999999999997</v>
      </c>
      <c r="S1269">
        <v>21268</v>
      </c>
    </row>
    <row r="1270" spans="1:19" x14ac:dyDescent="0.2">
      <c r="A1270" t="s">
        <v>37</v>
      </c>
      <c r="B1270" t="s">
        <v>13</v>
      </c>
      <c r="C1270" t="s">
        <v>928</v>
      </c>
      <c r="D1270">
        <v>1</v>
      </c>
      <c r="E1270">
        <v>7</v>
      </c>
      <c r="F1270">
        <v>1780191000000</v>
      </c>
      <c r="G1270">
        <v>1780192147995</v>
      </c>
      <c r="H1270">
        <v>1147995</v>
      </c>
      <c r="I1270">
        <v>1147995</v>
      </c>
      <c r="J1270">
        <v>8756</v>
      </c>
      <c r="K1270">
        <v>45</v>
      </c>
      <c r="L1270">
        <v>54.94</v>
      </c>
      <c r="M1270" t="s">
        <v>925</v>
      </c>
      <c r="N1270" t="s">
        <v>926</v>
      </c>
      <c r="O1270">
        <v>35.9</v>
      </c>
      <c r="S1270">
        <v>21269</v>
      </c>
    </row>
    <row r="1271" spans="1:19" x14ac:dyDescent="0.2">
      <c r="A1271" t="s">
        <v>37</v>
      </c>
      <c r="B1271" t="s">
        <v>13</v>
      </c>
      <c r="C1271" t="s">
        <v>928</v>
      </c>
      <c r="D1271">
        <v>1</v>
      </c>
      <c r="E1271">
        <v>7</v>
      </c>
      <c r="F1271">
        <v>1780191900000</v>
      </c>
      <c r="G1271">
        <v>1780192944509</v>
      </c>
      <c r="H1271">
        <v>1044509</v>
      </c>
      <c r="I1271">
        <v>1044509</v>
      </c>
      <c r="J1271">
        <v>7228</v>
      </c>
      <c r="K1271">
        <v>40</v>
      </c>
      <c r="L1271">
        <v>52.23</v>
      </c>
      <c r="M1271" t="s">
        <v>925</v>
      </c>
      <c r="N1271" t="s">
        <v>926</v>
      </c>
      <c r="O1271">
        <v>36.28</v>
      </c>
      <c r="S1271">
        <v>21270</v>
      </c>
    </row>
    <row r="1272" spans="1:19" x14ac:dyDescent="0.2">
      <c r="A1272" t="s">
        <v>37</v>
      </c>
      <c r="B1272" t="s">
        <v>13</v>
      </c>
      <c r="C1272" t="s">
        <v>927</v>
      </c>
      <c r="D1272">
        <v>1</v>
      </c>
      <c r="E1272">
        <v>7</v>
      </c>
      <c r="F1272">
        <v>1780192800000</v>
      </c>
      <c r="G1272">
        <v>1780193965768</v>
      </c>
      <c r="H1272">
        <v>1165768</v>
      </c>
      <c r="I1272">
        <v>1165768</v>
      </c>
      <c r="J1272">
        <v>7119</v>
      </c>
      <c r="K1272">
        <v>47</v>
      </c>
      <c r="L1272">
        <v>41.46</v>
      </c>
      <c r="M1272" t="s">
        <v>925</v>
      </c>
      <c r="N1272" t="s">
        <v>929</v>
      </c>
      <c r="S1272">
        <v>21271</v>
      </c>
    </row>
    <row r="1273" spans="1:19" x14ac:dyDescent="0.2">
      <c r="A1273" t="s">
        <v>37</v>
      </c>
      <c r="B1273" t="s">
        <v>13</v>
      </c>
      <c r="C1273" t="s">
        <v>928</v>
      </c>
      <c r="D1273">
        <v>1</v>
      </c>
      <c r="E1273">
        <v>7</v>
      </c>
      <c r="F1273">
        <v>1780193700000</v>
      </c>
      <c r="G1273">
        <v>1780195496868</v>
      </c>
      <c r="H1273">
        <v>1796868</v>
      </c>
      <c r="I1273">
        <v>1796868</v>
      </c>
      <c r="J1273">
        <v>8892</v>
      </c>
      <c r="K1273">
        <v>67</v>
      </c>
      <c r="L1273">
        <v>61.59</v>
      </c>
      <c r="M1273" t="s">
        <v>925</v>
      </c>
      <c r="N1273" t="s">
        <v>926</v>
      </c>
      <c r="O1273">
        <v>34.64</v>
      </c>
      <c r="S1273">
        <v>21272</v>
      </c>
    </row>
    <row r="1274" spans="1:19" x14ac:dyDescent="0.2">
      <c r="A1274" t="s">
        <v>37</v>
      </c>
      <c r="B1274" t="s">
        <v>13</v>
      </c>
      <c r="C1274" t="s">
        <v>928</v>
      </c>
      <c r="D1274">
        <v>1</v>
      </c>
      <c r="E1274">
        <v>7</v>
      </c>
      <c r="F1274">
        <v>1780194600000</v>
      </c>
      <c r="G1274">
        <v>1780195961551</v>
      </c>
      <c r="H1274">
        <v>1361551</v>
      </c>
      <c r="I1274">
        <v>1361551</v>
      </c>
      <c r="J1274">
        <v>7512</v>
      </c>
      <c r="K1274">
        <v>58</v>
      </c>
      <c r="L1274">
        <v>44.23</v>
      </c>
      <c r="M1274" t="s">
        <v>925</v>
      </c>
      <c r="N1274" t="s">
        <v>929</v>
      </c>
      <c r="S1274">
        <v>21273</v>
      </c>
    </row>
    <row r="1275" spans="1:19" x14ac:dyDescent="0.2">
      <c r="A1275" t="s">
        <v>37</v>
      </c>
      <c r="B1275" t="s">
        <v>13</v>
      </c>
      <c r="C1275" t="s">
        <v>927</v>
      </c>
      <c r="D1275">
        <v>1</v>
      </c>
      <c r="E1275">
        <v>7</v>
      </c>
      <c r="F1275">
        <v>1780195500000</v>
      </c>
      <c r="G1275">
        <v>1780196547879</v>
      </c>
      <c r="H1275">
        <v>1047879</v>
      </c>
      <c r="I1275">
        <v>1047879</v>
      </c>
      <c r="J1275">
        <v>7835</v>
      </c>
      <c r="K1275">
        <v>46</v>
      </c>
      <c r="L1275">
        <v>51.62</v>
      </c>
      <c r="M1275" t="s">
        <v>925</v>
      </c>
      <c r="N1275" t="s">
        <v>926</v>
      </c>
      <c r="O1275">
        <v>33.17</v>
      </c>
      <c r="S1275">
        <v>21274</v>
      </c>
    </row>
    <row r="1276" spans="1:19" x14ac:dyDescent="0.2">
      <c r="A1276" t="s">
        <v>37</v>
      </c>
      <c r="B1276" t="s">
        <v>13</v>
      </c>
      <c r="C1276" t="s">
        <v>928</v>
      </c>
      <c r="D1276">
        <v>1</v>
      </c>
      <c r="E1276">
        <v>7</v>
      </c>
      <c r="F1276">
        <v>1780196400000</v>
      </c>
      <c r="G1276">
        <v>1780197425506</v>
      </c>
      <c r="H1276">
        <v>1025506</v>
      </c>
      <c r="I1276">
        <v>1025506</v>
      </c>
      <c r="J1276">
        <v>7915</v>
      </c>
      <c r="K1276">
        <v>40</v>
      </c>
      <c r="L1276">
        <v>53.3</v>
      </c>
      <c r="M1276" t="s">
        <v>925</v>
      </c>
      <c r="N1276" t="s">
        <v>926</v>
      </c>
      <c r="O1276">
        <v>37.43</v>
      </c>
      <c r="S1276">
        <v>21275</v>
      </c>
    </row>
    <row r="1277" spans="1:19" x14ac:dyDescent="0.2">
      <c r="A1277" t="s">
        <v>37</v>
      </c>
      <c r="B1277" t="s">
        <v>13</v>
      </c>
      <c r="C1277" t="s">
        <v>928</v>
      </c>
      <c r="D1277">
        <v>1</v>
      </c>
      <c r="E1277">
        <v>7</v>
      </c>
      <c r="F1277">
        <v>1780197300000</v>
      </c>
      <c r="G1277">
        <v>1780198689367</v>
      </c>
      <c r="H1277">
        <v>1389367</v>
      </c>
      <c r="I1277">
        <v>1389367</v>
      </c>
      <c r="J1277">
        <v>8513</v>
      </c>
      <c r="K1277">
        <v>53</v>
      </c>
      <c r="L1277">
        <v>55.94</v>
      </c>
      <c r="M1277" t="s">
        <v>925</v>
      </c>
      <c r="N1277" t="s">
        <v>926</v>
      </c>
      <c r="O1277">
        <v>32.799999999999997</v>
      </c>
      <c r="S1277">
        <v>21276</v>
      </c>
    </row>
    <row r="1278" spans="1:19" x14ac:dyDescent="0.2">
      <c r="A1278" t="s">
        <v>37</v>
      </c>
      <c r="B1278" t="s">
        <v>13</v>
      </c>
      <c r="C1278" t="s">
        <v>927</v>
      </c>
      <c r="D1278">
        <v>1</v>
      </c>
      <c r="E1278">
        <v>7</v>
      </c>
      <c r="F1278">
        <v>1780198200000</v>
      </c>
      <c r="G1278">
        <v>1780199438246</v>
      </c>
      <c r="H1278">
        <v>1238246</v>
      </c>
      <c r="I1278">
        <v>1238246</v>
      </c>
      <c r="J1278">
        <v>7569</v>
      </c>
      <c r="K1278">
        <v>48</v>
      </c>
      <c r="L1278">
        <v>57.56</v>
      </c>
      <c r="M1278" t="s">
        <v>925</v>
      </c>
      <c r="N1278" t="s">
        <v>926</v>
      </c>
      <c r="O1278">
        <v>42.9</v>
      </c>
      <c r="S1278">
        <v>21277</v>
      </c>
    </row>
    <row r="1279" spans="1:19" x14ac:dyDescent="0.2">
      <c r="A1279" t="s">
        <v>37</v>
      </c>
      <c r="B1279" t="s">
        <v>13</v>
      </c>
      <c r="C1279" t="s">
        <v>928</v>
      </c>
      <c r="D1279">
        <v>1</v>
      </c>
      <c r="E1279">
        <v>7</v>
      </c>
      <c r="F1279">
        <v>1780199100000</v>
      </c>
      <c r="G1279">
        <v>1780200272467</v>
      </c>
      <c r="H1279">
        <v>1172467</v>
      </c>
      <c r="I1279">
        <v>1172467</v>
      </c>
      <c r="J1279">
        <v>7590</v>
      </c>
      <c r="K1279">
        <v>46</v>
      </c>
      <c r="L1279">
        <v>56.92</v>
      </c>
      <c r="M1279" t="s">
        <v>925</v>
      </c>
      <c r="N1279" t="s">
        <v>926</v>
      </c>
      <c r="O1279">
        <v>43</v>
      </c>
      <c r="S1279">
        <v>21278</v>
      </c>
    </row>
    <row r="1280" spans="1:19" x14ac:dyDescent="0.2">
      <c r="A1280" t="s">
        <v>37</v>
      </c>
      <c r="B1280" t="s">
        <v>13</v>
      </c>
      <c r="C1280" t="s">
        <v>928</v>
      </c>
      <c r="D1280">
        <v>1</v>
      </c>
      <c r="E1280">
        <v>7</v>
      </c>
      <c r="F1280">
        <v>1780200000000</v>
      </c>
      <c r="G1280">
        <v>1780201188810</v>
      </c>
      <c r="H1280">
        <v>1188810</v>
      </c>
      <c r="I1280">
        <v>1188810</v>
      </c>
      <c r="J1280">
        <v>7258</v>
      </c>
      <c r="K1280">
        <v>44</v>
      </c>
      <c r="L1280">
        <v>53.35</v>
      </c>
      <c r="M1280" t="s">
        <v>925</v>
      </c>
      <c r="N1280" t="s">
        <v>926</v>
      </c>
      <c r="O1280">
        <v>35.18</v>
      </c>
      <c r="S1280">
        <v>21279</v>
      </c>
    </row>
    <row r="1281" spans="1:19" x14ac:dyDescent="0.2">
      <c r="A1281" t="s">
        <v>37</v>
      </c>
      <c r="B1281" t="s">
        <v>13</v>
      </c>
      <c r="C1281" t="s">
        <v>928</v>
      </c>
      <c r="D1281">
        <v>2</v>
      </c>
      <c r="E1281">
        <v>1</v>
      </c>
      <c r="F1281">
        <v>1780272000000</v>
      </c>
      <c r="G1281">
        <v>1780273378992</v>
      </c>
      <c r="H1281">
        <v>1378992</v>
      </c>
      <c r="I1281">
        <v>1378992</v>
      </c>
      <c r="J1281">
        <v>7825</v>
      </c>
      <c r="K1281">
        <v>55</v>
      </c>
      <c r="L1281">
        <v>44.76</v>
      </c>
      <c r="M1281" t="s">
        <v>925</v>
      </c>
      <c r="N1281" t="s">
        <v>929</v>
      </c>
      <c r="S1281">
        <v>21280</v>
      </c>
    </row>
    <row r="1282" spans="1:19" x14ac:dyDescent="0.2">
      <c r="A1282" t="s">
        <v>37</v>
      </c>
      <c r="B1282" t="s">
        <v>13</v>
      </c>
      <c r="C1282" t="s">
        <v>928</v>
      </c>
      <c r="D1282">
        <v>2</v>
      </c>
      <c r="E1282">
        <v>1</v>
      </c>
      <c r="F1282">
        <v>1780272900000</v>
      </c>
      <c r="G1282">
        <v>1780274434727</v>
      </c>
      <c r="H1282">
        <v>1534727</v>
      </c>
      <c r="I1282">
        <v>1534727</v>
      </c>
      <c r="J1282">
        <v>9546</v>
      </c>
      <c r="K1282">
        <v>68</v>
      </c>
      <c r="L1282">
        <v>62.78</v>
      </c>
      <c r="M1282" t="s">
        <v>925</v>
      </c>
      <c r="N1282" t="s">
        <v>926</v>
      </c>
      <c r="O1282">
        <v>42.27</v>
      </c>
      <c r="S1282">
        <v>21281</v>
      </c>
    </row>
    <row r="1283" spans="1:19" x14ac:dyDescent="0.2">
      <c r="A1283" t="s">
        <v>37</v>
      </c>
      <c r="B1283" t="s">
        <v>13</v>
      </c>
      <c r="C1283" t="s">
        <v>927</v>
      </c>
      <c r="D1283">
        <v>2</v>
      </c>
      <c r="E1283">
        <v>1</v>
      </c>
      <c r="F1283">
        <v>1780273800000</v>
      </c>
      <c r="G1283">
        <v>1780275249387</v>
      </c>
      <c r="H1283">
        <v>1449387</v>
      </c>
      <c r="I1283">
        <v>1449387</v>
      </c>
      <c r="J1283">
        <v>8115</v>
      </c>
      <c r="K1283">
        <v>55</v>
      </c>
      <c r="L1283">
        <v>62.29</v>
      </c>
      <c r="M1283" t="s">
        <v>925</v>
      </c>
      <c r="N1283" t="s">
        <v>926</v>
      </c>
      <c r="O1283">
        <v>47.1</v>
      </c>
      <c r="S1283">
        <v>21282</v>
      </c>
    </row>
    <row r="1284" spans="1:19" x14ac:dyDescent="0.2">
      <c r="A1284" t="s">
        <v>37</v>
      </c>
      <c r="B1284" t="s">
        <v>13</v>
      </c>
      <c r="C1284" t="s">
        <v>928</v>
      </c>
      <c r="D1284">
        <v>2</v>
      </c>
      <c r="E1284">
        <v>1</v>
      </c>
      <c r="F1284">
        <v>1780274700000</v>
      </c>
      <c r="G1284">
        <v>1780275609429</v>
      </c>
      <c r="H1284">
        <v>909429</v>
      </c>
      <c r="I1284">
        <v>909429</v>
      </c>
      <c r="J1284">
        <v>7452</v>
      </c>
      <c r="K1284">
        <v>39</v>
      </c>
      <c r="L1284">
        <v>51.29</v>
      </c>
      <c r="M1284" t="s">
        <v>925</v>
      </c>
      <c r="N1284" t="s">
        <v>926</v>
      </c>
      <c r="O1284">
        <v>36.909999999999997</v>
      </c>
      <c r="S1284">
        <v>21283</v>
      </c>
    </row>
    <row r="1285" spans="1:19" x14ac:dyDescent="0.2">
      <c r="A1285" t="s">
        <v>37</v>
      </c>
      <c r="B1285" t="s">
        <v>13</v>
      </c>
      <c r="C1285" t="s">
        <v>928</v>
      </c>
      <c r="D1285">
        <v>2</v>
      </c>
      <c r="E1285">
        <v>1</v>
      </c>
      <c r="F1285">
        <v>1780275600000</v>
      </c>
      <c r="G1285">
        <v>1780276783226</v>
      </c>
      <c r="H1285">
        <v>1183226</v>
      </c>
      <c r="I1285">
        <v>1183226</v>
      </c>
      <c r="J1285">
        <v>10320</v>
      </c>
      <c r="K1285">
        <v>49</v>
      </c>
      <c r="L1285">
        <v>58.19</v>
      </c>
      <c r="M1285" t="s">
        <v>925</v>
      </c>
      <c r="N1285" t="s">
        <v>926</v>
      </c>
      <c r="O1285">
        <v>38.39</v>
      </c>
      <c r="S1285">
        <v>21284</v>
      </c>
    </row>
    <row r="1286" spans="1:19" x14ac:dyDescent="0.2">
      <c r="A1286" t="s">
        <v>37</v>
      </c>
      <c r="B1286" t="s">
        <v>13</v>
      </c>
      <c r="C1286" t="s">
        <v>927</v>
      </c>
      <c r="D1286">
        <v>2</v>
      </c>
      <c r="E1286">
        <v>1</v>
      </c>
      <c r="F1286">
        <v>1780276500000</v>
      </c>
      <c r="G1286">
        <v>1780277904531</v>
      </c>
      <c r="H1286">
        <v>1404531</v>
      </c>
      <c r="I1286">
        <v>1404531</v>
      </c>
      <c r="J1286">
        <v>6884</v>
      </c>
      <c r="K1286">
        <v>63</v>
      </c>
      <c r="L1286">
        <v>44.08</v>
      </c>
      <c r="M1286" t="s">
        <v>925</v>
      </c>
      <c r="N1286" t="s">
        <v>929</v>
      </c>
      <c r="S1286">
        <v>21285</v>
      </c>
    </row>
    <row r="1287" spans="1:19" x14ac:dyDescent="0.2">
      <c r="A1287" t="s">
        <v>37</v>
      </c>
      <c r="B1287" t="s">
        <v>13</v>
      </c>
      <c r="C1287" t="s">
        <v>928</v>
      </c>
      <c r="D1287">
        <v>2</v>
      </c>
      <c r="E1287">
        <v>1</v>
      </c>
      <c r="F1287">
        <v>1780277400000</v>
      </c>
      <c r="G1287">
        <v>1780278510628</v>
      </c>
      <c r="H1287">
        <v>1110628</v>
      </c>
      <c r="I1287">
        <v>1110628</v>
      </c>
      <c r="J1287">
        <v>9178</v>
      </c>
      <c r="K1287">
        <v>42</v>
      </c>
      <c r="L1287">
        <v>54.13</v>
      </c>
      <c r="M1287" t="s">
        <v>925</v>
      </c>
      <c r="N1287" t="s">
        <v>926</v>
      </c>
      <c r="O1287">
        <v>33.82</v>
      </c>
      <c r="S1287">
        <v>21286</v>
      </c>
    </row>
    <row r="1288" spans="1:19" x14ac:dyDescent="0.2">
      <c r="A1288" t="s">
        <v>37</v>
      </c>
      <c r="B1288" t="s">
        <v>13</v>
      </c>
      <c r="C1288" t="s">
        <v>928</v>
      </c>
      <c r="D1288">
        <v>2</v>
      </c>
      <c r="E1288">
        <v>1</v>
      </c>
      <c r="F1288">
        <v>1780278300000</v>
      </c>
      <c r="G1288">
        <v>1780279274672</v>
      </c>
      <c r="H1288">
        <v>974672</v>
      </c>
      <c r="I1288">
        <v>974672</v>
      </c>
      <c r="J1288">
        <v>10198</v>
      </c>
      <c r="K1288">
        <v>46</v>
      </c>
      <c r="L1288">
        <v>56.57</v>
      </c>
      <c r="M1288" t="s">
        <v>925</v>
      </c>
      <c r="N1288" t="s">
        <v>926</v>
      </c>
      <c r="O1288">
        <v>40.200000000000003</v>
      </c>
      <c r="S1288">
        <v>21287</v>
      </c>
    </row>
    <row r="1289" spans="1:19" x14ac:dyDescent="0.2">
      <c r="A1289" t="s">
        <v>37</v>
      </c>
      <c r="B1289" t="s">
        <v>13</v>
      </c>
      <c r="C1289" t="s">
        <v>927</v>
      </c>
      <c r="D1289">
        <v>2</v>
      </c>
      <c r="E1289">
        <v>1</v>
      </c>
      <c r="F1289">
        <v>1780279200000</v>
      </c>
      <c r="G1289">
        <v>1780280763326</v>
      </c>
      <c r="H1289">
        <v>1563326</v>
      </c>
      <c r="I1289">
        <v>1563326</v>
      </c>
      <c r="J1289">
        <v>8045</v>
      </c>
      <c r="K1289">
        <v>58</v>
      </c>
      <c r="L1289">
        <v>60.44</v>
      </c>
      <c r="M1289" t="s">
        <v>925</v>
      </c>
      <c r="N1289" t="s">
        <v>926</v>
      </c>
      <c r="O1289">
        <v>40.130000000000003</v>
      </c>
      <c r="S1289">
        <v>21288</v>
      </c>
    </row>
    <row r="1290" spans="1:19" x14ac:dyDescent="0.2">
      <c r="A1290" t="s">
        <v>37</v>
      </c>
      <c r="B1290" t="s">
        <v>13</v>
      </c>
      <c r="C1290" t="s">
        <v>928</v>
      </c>
      <c r="D1290">
        <v>2</v>
      </c>
      <c r="E1290">
        <v>1</v>
      </c>
      <c r="F1290">
        <v>1780280100000</v>
      </c>
      <c r="G1290">
        <v>1780281089930</v>
      </c>
      <c r="H1290">
        <v>989930</v>
      </c>
      <c r="I1290">
        <v>989930</v>
      </c>
      <c r="J1290">
        <v>8358</v>
      </c>
      <c r="K1290">
        <v>42</v>
      </c>
      <c r="L1290">
        <v>58.33</v>
      </c>
      <c r="M1290" t="s">
        <v>925</v>
      </c>
      <c r="N1290" t="s">
        <v>926</v>
      </c>
      <c r="O1290">
        <v>48.83</v>
      </c>
      <c r="S1290">
        <v>21289</v>
      </c>
    </row>
    <row r="1291" spans="1:19" x14ac:dyDescent="0.2">
      <c r="A1291" t="s">
        <v>37</v>
      </c>
      <c r="B1291" t="s">
        <v>13</v>
      </c>
      <c r="C1291" t="s">
        <v>928</v>
      </c>
      <c r="D1291">
        <v>2</v>
      </c>
      <c r="E1291">
        <v>1</v>
      </c>
      <c r="F1291">
        <v>1780281000000</v>
      </c>
      <c r="G1291">
        <v>1780282328856</v>
      </c>
      <c r="H1291">
        <v>1328856</v>
      </c>
      <c r="I1291">
        <v>1328856</v>
      </c>
      <c r="J1291">
        <v>10577</v>
      </c>
      <c r="K1291">
        <v>53</v>
      </c>
      <c r="L1291">
        <v>57.75</v>
      </c>
      <c r="M1291" t="s">
        <v>925</v>
      </c>
      <c r="N1291" t="s">
        <v>926</v>
      </c>
      <c r="O1291">
        <v>33</v>
      </c>
      <c r="S1291">
        <v>21290</v>
      </c>
    </row>
    <row r="1292" spans="1:19" x14ac:dyDescent="0.2">
      <c r="A1292" t="s">
        <v>37</v>
      </c>
      <c r="B1292" t="s">
        <v>13</v>
      </c>
      <c r="C1292" t="s">
        <v>927</v>
      </c>
      <c r="D1292">
        <v>2</v>
      </c>
      <c r="E1292">
        <v>1</v>
      </c>
      <c r="F1292">
        <v>1780281900000</v>
      </c>
      <c r="G1292">
        <v>1780283438200</v>
      </c>
      <c r="H1292">
        <v>1538200</v>
      </c>
      <c r="I1292">
        <v>1538200</v>
      </c>
      <c r="J1292">
        <v>7393</v>
      </c>
      <c r="K1292">
        <v>62</v>
      </c>
      <c r="L1292">
        <v>62.38</v>
      </c>
      <c r="M1292" t="s">
        <v>925</v>
      </c>
      <c r="N1292" t="s">
        <v>926</v>
      </c>
      <c r="O1292">
        <v>47.01</v>
      </c>
      <c r="S1292">
        <v>21291</v>
      </c>
    </row>
    <row r="1293" spans="1:19" x14ac:dyDescent="0.2">
      <c r="A1293" t="s">
        <v>37</v>
      </c>
      <c r="B1293" t="s">
        <v>13</v>
      </c>
      <c r="C1293" t="s">
        <v>928</v>
      </c>
      <c r="D1293">
        <v>2</v>
      </c>
      <c r="E1293">
        <v>1</v>
      </c>
      <c r="F1293">
        <v>1780282800000</v>
      </c>
      <c r="G1293">
        <v>1780283896385</v>
      </c>
      <c r="H1293">
        <v>1096385</v>
      </c>
      <c r="I1293">
        <v>1096385</v>
      </c>
      <c r="J1293">
        <v>8739</v>
      </c>
      <c r="K1293">
        <v>46</v>
      </c>
      <c r="L1293">
        <v>52.78</v>
      </c>
      <c r="M1293" t="s">
        <v>925</v>
      </c>
      <c r="N1293" t="s">
        <v>926</v>
      </c>
      <c r="O1293">
        <v>32.22</v>
      </c>
      <c r="S1293">
        <v>21292</v>
      </c>
    </row>
    <row r="1294" spans="1:19" x14ac:dyDescent="0.2">
      <c r="A1294" t="s">
        <v>37</v>
      </c>
      <c r="B1294" t="s">
        <v>13</v>
      </c>
      <c r="C1294" t="s">
        <v>928</v>
      </c>
      <c r="D1294">
        <v>2</v>
      </c>
      <c r="E1294">
        <v>1</v>
      </c>
      <c r="F1294">
        <v>1780283700000</v>
      </c>
      <c r="G1294">
        <v>1780284860556</v>
      </c>
      <c r="H1294">
        <v>1160556</v>
      </c>
      <c r="I1294">
        <v>1160556</v>
      </c>
      <c r="J1294">
        <v>8725</v>
      </c>
      <c r="K1294">
        <v>43</v>
      </c>
      <c r="L1294">
        <v>56.59</v>
      </c>
      <c r="M1294" t="s">
        <v>925</v>
      </c>
      <c r="N1294" t="s">
        <v>926</v>
      </c>
      <c r="O1294">
        <v>39.49</v>
      </c>
      <c r="S1294">
        <v>21293</v>
      </c>
    </row>
    <row r="1295" spans="1:19" x14ac:dyDescent="0.2">
      <c r="A1295" t="s">
        <v>37</v>
      </c>
      <c r="B1295" t="s">
        <v>13</v>
      </c>
      <c r="C1295" t="s">
        <v>927</v>
      </c>
      <c r="D1295">
        <v>2</v>
      </c>
      <c r="E1295">
        <v>1</v>
      </c>
      <c r="F1295">
        <v>1780284600000</v>
      </c>
      <c r="G1295">
        <v>1780286348071</v>
      </c>
      <c r="H1295">
        <v>1748071</v>
      </c>
      <c r="I1295">
        <v>1748071</v>
      </c>
      <c r="J1295">
        <v>10562</v>
      </c>
      <c r="K1295">
        <v>74</v>
      </c>
      <c r="L1295">
        <v>64.47</v>
      </c>
      <c r="M1295" t="s">
        <v>925</v>
      </c>
      <c r="N1295" t="s">
        <v>926</v>
      </c>
      <c r="O1295">
        <v>38.1</v>
      </c>
      <c r="S1295">
        <v>21294</v>
      </c>
    </row>
    <row r="1296" spans="1:19" x14ac:dyDescent="0.2">
      <c r="A1296" t="s">
        <v>37</v>
      </c>
      <c r="B1296" t="s">
        <v>13</v>
      </c>
      <c r="C1296" t="s">
        <v>928</v>
      </c>
      <c r="D1296">
        <v>2</v>
      </c>
      <c r="E1296">
        <v>2</v>
      </c>
      <c r="F1296">
        <v>1780358400000</v>
      </c>
      <c r="G1296">
        <v>1780359621833</v>
      </c>
      <c r="H1296">
        <v>1221833</v>
      </c>
      <c r="I1296">
        <v>1221833</v>
      </c>
      <c r="J1296">
        <v>7122</v>
      </c>
      <c r="K1296">
        <v>55</v>
      </c>
      <c r="L1296">
        <v>51.86</v>
      </c>
      <c r="M1296" t="s">
        <v>925</v>
      </c>
      <c r="N1296" t="s">
        <v>926</v>
      </c>
      <c r="O1296">
        <v>31.25</v>
      </c>
      <c r="S1296">
        <v>21295</v>
      </c>
    </row>
    <row r="1297" spans="1:19" x14ac:dyDescent="0.2">
      <c r="A1297" t="s">
        <v>37</v>
      </c>
      <c r="B1297" t="s">
        <v>13</v>
      </c>
      <c r="C1297" t="s">
        <v>928</v>
      </c>
      <c r="D1297">
        <v>2</v>
      </c>
      <c r="E1297">
        <v>2</v>
      </c>
      <c r="F1297">
        <v>1780359300000</v>
      </c>
      <c r="G1297">
        <v>1780360470844</v>
      </c>
      <c r="H1297">
        <v>1170844</v>
      </c>
      <c r="I1297">
        <v>1170844</v>
      </c>
      <c r="J1297">
        <v>8742</v>
      </c>
      <c r="K1297">
        <v>46</v>
      </c>
      <c r="L1297">
        <v>59.77</v>
      </c>
      <c r="M1297" t="s">
        <v>925</v>
      </c>
      <c r="N1297" t="s">
        <v>926</v>
      </c>
      <c r="O1297">
        <v>46.58</v>
      </c>
      <c r="S1297">
        <v>21296</v>
      </c>
    </row>
    <row r="1298" spans="1:19" x14ac:dyDescent="0.2">
      <c r="A1298" t="s">
        <v>37</v>
      </c>
      <c r="B1298" t="s">
        <v>13</v>
      </c>
      <c r="C1298" t="s">
        <v>924</v>
      </c>
      <c r="D1298">
        <v>2</v>
      </c>
      <c r="E1298">
        <v>2</v>
      </c>
      <c r="F1298">
        <v>1780360200000</v>
      </c>
      <c r="G1298">
        <v>1780361638599</v>
      </c>
      <c r="H1298">
        <v>1438599</v>
      </c>
      <c r="I1298">
        <v>1438599</v>
      </c>
      <c r="J1298">
        <v>8497</v>
      </c>
      <c r="K1298">
        <v>55</v>
      </c>
      <c r="L1298">
        <v>58.82</v>
      </c>
      <c r="M1298" t="s">
        <v>925</v>
      </c>
      <c r="N1298" t="s">
        <v>926</v>
      </c>
      <c r="O1298">
        <v>38.28</v>
      </c>
      <c r="S1298">
        <v>21297</v>
      </c>
    </row>
    <row r="1299" spans="1:19" x14ac:dyDescent="0.2">
      <c r="A1299" t="s">
        <v>37</v>
      </c>
      <c r="B1299" t="s">
        <v>13</v>
      </c>
      <c r="C1299" t="s">
        <v>928</v>
      </c>
      <c r="D1299">
        <v>2</v>
      </c>
      <c r="E1299">
        <v>2</v>
      </c>
      <c r="F1299">
        <v>1780361100000</v>
      </c>
      <c r="G1299">
        <v>1780362260329</v>
      </c>
      <c r="H1299">
        <v>1160329</v>
      </c>
      <c r="I1299">
        <v>1160329</v>
      </c>
      <c r="J1299">
        <v>8429</v>
      </c>
      <c r="K1299">
        <v>45</v>
      </c>
      <c r="L1299">
        <v>59.25</v>
      </c>
      <c r="M1299" t="s">
        <v>925</v>
      </c>
      <c r="N1299" t="s">
        <v>926</v>
      </c>
      <c r="O1299">
        <v>46.49</v>
      </c>
      <c r="S1299">
        <v>21298</v>
      </c>
    </row>
    <row r="1300" spans="1:19" x14ac:dyDescent="0.2">
      <c r="A1300" t="s">
        <v>37</v>
      </c>
      <c r="B1300" t="s">
        <v>13</v>
      </c>
      <c r="C1300" t="s">
        <v>928</v>
      </c>
      <c r="D1300">
        <v>2</v>
      </c>
      <c r="E1300">
        <v>2</v>
      </c>
      <c r="F1300">
        <v>1780362000000</v>
      </c>
      <c r="G1300">
        <v>1780363038832</v>
      </c>
      <c r="H1300">
        <v>1038832</v>
      </c>
      <c r="I1300">
        <v>1038832</v>
      </c>
      <c r="J1300">
        <v>7489</v>
      </c>
      <c r="K1300">
        <v>46</v>
      </c>
      <c r="L1300">
        <v>56.72</v>
      </c>
      <c r="M1300" t="s">
        <v>925</v>
      </c>
      <c r="N1300" t="s">
        <v>926</v>
      </c>
      <c r="O1300">
        <v>46.16</v>
      </c>
      <c r="S1300">
        <v>21299</v>
      </c>
    </row>
    <row r="1301" spans="1:19" x14ac:dyDescent="0.2">
      <c r="A1301" t="s">
        <v>37</v>
      </c>
      <c r="B1301" t="s">
        <v>13</v>
      </c>
      <c r="C1301" t="s">
        <v>924</v>
      </c>
      <c r="D1301">
        <v>2</v>
      </c>
      <c r="E1301">
        <v>2</v>
      </c>
      <c r="F1301">
        <v>1780362900000</v>
      </c>
      <c r="G1301">
        <v>1780364139424</v>
      </c>
      <c r="H1301">
        <v>1239424</v>
      </c>
      <c r="I1301">
        <v>1239424</v>
      </c>
      <c r="J1301">
        <v>6851</v>
      </c>
      <c r="K1301">
        <v>51</v>
      </c>
      <c r="L1301">
        <v>53.85</v>
      </c>
      <c r="M1301" t="s">
        <v>925</v>
      </c>
      <c r="N1301" t="s">
        <v>926</v>
      </c>
      <c r="O1301">
        <v>36.15</v>
      </c>
      <c r="S1301">
        <v>21300</v>
      </c>
    </row>
    <row r="1302" spans="1:19" x14ac:dyDescent="0.2">
      <c r="A1302" t="s">
        <v>37</v>
      </c>
      <c r="B1302" t="s">
        <v>13</v>
      </c>
      <c r="C1302" t="s">
        <v>928</v>
      </c>
      <c r="D1302">
        <v>2</v>
      </c>
      <c r="E1302">
        <v>2</v>
      </c>
      <c r="F1302">
        <v>1780363800000</v>
      </c>
      <c r="G1302">
        <v>1780364989064</v>
      </c>
      <c r="H1302">
        <v>1189064</v>
      </c>
      <c r="I1302">
        <v>1189064</v>
      </c>
      <c r="J1302">
        <v>10087</v>
      </c>
      <c r="K1302">
        <v>46</v>
      </c>
      <c r="L1302">
        <v>56.3</v>
      </c>
      <c r="M1302" t="s">
        <v>925</v>
      </c>
      <c r="N1302" t="s">
        <v>926</v>
      </c>
      <c r="O1302">
        <v>34.47</v>
      </c>
      <c r="S1302">
        <v>21301</v>
      </c>
    </row>
    <row r="1303" spans="1:19" x14ac:dyDescent="0.2">
      <c r="A1303" t="s">
        <v>37</v>
      </c>
      <c r="B1303" t="s">
        <v>13</v>
      </c>
      <c r="C1303" t="s">
        <v>928</v>
      </c>
      <c r="D1303">
        <v>2</v>
      </c>
      <c r="E1303">
        <v>2</v>
      </c>
      <c r="F1303">
        <v>1780364700000</v>
      </c>
      <c r="G1303">
        <v>1780365875082</v>
      </c>
      <c r="H1303">
        <v>1175082</v>
      </c>
      <c r="I1303">
        <v>1175082</v>
      </c>
      <c r="J1303">
        <v>8334</v>
      </c>
      <c r="K1303">
        <v>49</v>
      </c>
      <c r="L1303">
        <v>42.85</v>
      </c>
      <c r="M1303" t="s">
        <v>925</v>
      </c>
      <c r="N1303" t="s">
        <v>929</v>
      </c>
      <c r="S1303">
        <v>21302</v>
      </c>
    </row>
    <row r="1304" spans="1:19" x14ac:dyDescent="0.2">
      <c r="A1304" t="s">
        <v>37</v>
      </c>
      <c r="B1304" t="s">
        <v>13</v>
      </c>
      <c r="C1304" t="s">
        <v>924</v>
      </c>
      <c r="D1304">
        <v>2</v>
      </c>
      <c r="E1304">
        <v>2</v>
      </c>
      <c r="F1304">
        <v>1780365600000</v>
      </c>
      <c r="G1304">
        <v>1780366582214</v>
      </c>
      <c r="H1304">
        <v>982214</v>
      </c>
      <c r="I1304">
        <v>982214</v>
      </c>
      <c r="J1304">
        <v>10068</v>
      </c>
      <c r="K1304">
        <v>46</v>
      </c>
      <c r="L1304">
        <v>57.87</v>
      </c>
      <c r="M1304" t="s">
        <v>925</v>
      </c>
      <c r="N1304" t="s">
        <v>926</v>
      </c>
      <c r="O1304">
        <v>43.36</v>
      </c>
      <c r="S1304">
        <v>21303</v>
      </c>
    </row>
    <row r="1305" spans="1:19" x14ac:dyDescent="0.2">
      <c r="A1305" t="s">
        <v>37</v>
      </c>
      <c r="B1305" t="s">
        <v>13</v>
      </c>
      <c r="C1305" t="s">
        <v>928</v>
      </c>
      <c r="D1305">
        <v>2</v>
      </c>
      <c r="E1305">
        <v>2</v>
      </c>
      <c r="F1305">
        <v>1780366500000</v>
      </c>
      <c r="G1305">
        <v>1780367483195</v>
      </c>
      <c r="H1305">
        <v>983195</v>
      </c>
      <c r="I1305">
        <v>983195</v>
      </c>
      <c r="J1305">
        <v>9998</v>
      </c>
      <c r="K1305">
        <v>43</v>
      </c>
      <c r="L1305">
        <v>56.46</v>
      </c>
      <c r="M1305" t="s">
        <v>925</v>
      </c>
      <c r="N1305" t="s">
        <v>926</v>
      </c>
      <c r="O1305">
        <v>40.25</v>
      </c>
      <c r="S1305">
        <v>21304</v>
      </c>
    </row>
    <row r="1306" spans="1:19" x14ac:dyDescent="0.2">
      <c r="A1306" t="s">
        <v>37</v>
      </c>
      <c r="B1306" t="s">
        <v>13</v>
      </c>
      <c r="C1306" t="s">
        <v>928</v>
      </c>
      <c r="D1306">
        <v>2</v>
      </c>
      <c r="E1306">
        <v>2</v>
      </c>
      <c r="F1306">
        <v>1780367400000</v>
      </c>
      <c r="G1306">
        <v>1780368915412</v>
      </c>
      <c r="H1306">
        <v>1515412</v>
      </c>
      <c r="I1306">
        <v>1515412</v>
      </c>
      <c r="J1306">
        <v>7884</v>
      </c>
      <c r="K1306">
        <v>61</v>
      </c>
      <c r="L1306">
        <v>57.38</v>
      </c>
      <c r="M1306" t="s">
        <v>925</v>
      </c>
      <c r="N1306" t="s">
        <v>926</v>
      </c>
      <c r="O1306">
        <v>34.64</v>
      </c>
      <c r="S1306">
        <v>21305</v>
      </c>
    </row>
    <row r="1307" spans="1:19" x14ac:dyDescent="0.2">
      <c r="A1307" t="s">
        <v>37</v>
      </c>
      <c r="B1307" t="s">
        <v>13</v>
      </c>
      <c r="C1307" t="s">
        <v>924</v>
      </c>
      <c r="D1307">
        <v>2</v>
      </c>
      <c r="E1307">
        <v>2</v>
      </c>
      <c r="F1307">
        <v>1780368300000</v>
      </c>
      <c r="G1307">
        <v>1780369455717</v>
      </c>
      <c r="H1307">
        <v>1155717</v>
      </c>
      <c r="I1307">
        <v>1155717</v>
      </c>
      <c r="J1307">
        <v>7531</v>
      </c>
      <c r="K1307">
        <v>44</v>
      </c>
      <c r="L1307">
        <v>55.72</v>
      </c>
      <c r="M1307" t="s">
        <v>925</v>
      </c>
      <c r="N1307" t="s">
        <v>926</v>
      </c>
      <c r="O1307">
        <v>40.79</v>
      </c>
      <c r="S1307">
        <v>21306</v>
      </c>
    </row>
    <row r="1308" spans="1:19" x14ac:dyDescent="0.2">
      <c r="A1308" t="s">
        <v>37</v>
      </c>
      <c r="B1308" t="s">
        <v>13</v>
      </c>
      <c r="C1308" t="s">
        <v>928</v>
      </c>
      <c r="D1308">
        <v>2</v>
      </c>
      <c r="E1308">
        <v>2</v>
      </c>
      <c r="F1308">
        <v>1780369200000</v>
      </c>
      <c r="G1308">
        <v>1780370711599</v>
      </c>
      <c r="H1308">
        <v>1511599</v>
      </c>
      <c r="I1308">
        <v>1511599</v>
      </c>
      <c r="J1308">
        <v>7473</v>
      </c>
      <c r="K1308">
        <v>58</v>
      </c>
      <c r="L1308">
        <v>61.64</v>
      </c>
      <c r="M1308" t="s">
        <v>925</v>
      </c>
      <c r="N1308" t="s">
        <v>926</v>
      </c>
      <c r="O1308">
        <v>45.74</v>
      </c>
      <c r="S1308">
        <v>21307</v>
      </c>
    </row>
    <row r="1309" spans="1:19" x14ac:dyDescent="0.2">
      <c r="A1309" t="s">
        <v>37</v>
      </c>
      <c r="B1309" t="s">
        <v>13</v>
      </c>
      <c r="C1309" t="s">
        <v>928</v>
      </c>
      <c r="D1309">
        <v>2</v>
      </c>
      <c r="E1309">
        <v>2</v>
      </c>
      <c r="F1309">
        <v>1780370100000</v>
      </c>
      <c r="G1309">
        <v>1780371597269</v>
      </c>
      <c r="H1309">
        <v>1497269</v>
      </c>
      <c r="I1309">
        <v>1497269</v>
      </c>
      <c r="J1309">
        <v>9408</v>
      </c>
      <c r="K1309">
        <v>58</v>
      </c>
      <c r="L1309">
        <v>62.15</v>
      </c>
      <c r="M1309" t="s">
        <v>925</v>
      </c>
      <c r="N1309" t="s">
        <v>926</v>
      </c>
      <c r="O1309">
        <v>42.11</v>
      </c>
      <c r="S1309">
        <v>21308</v>
      </c>
    </row>
    <row r="1310" spans="1:19" x14ac:dyDescent="0.2">
      <c r="A1310" t="s">
        <v>37</v>
      </c>
      <c r="B1310" t="s">
        <v>13</v>
      </c>
      <c r="C1310" t="s">
        <v>924</v>
      </c>
      <c r="D1310">
        <v>2</v>
      </c>
      <c r="E1310">
        <v>2</v>
      </c>
      <c r="F1310">
        <v>1780371000000</v>
      </c>
      <c r="G1310">
        <v>1780372195357</v>
      </c>
      <c r="H1310">
        <v>1195357</v>
      </c>
      <c r="I1310">
        <v>1195357</v>
      </c>
      <c r="J1310">
        <v>8751</v>
      </c>
      <c r="K1310">
        <v>49</v>
      </c>
      <c r="L1310">
        <v>43.53</v>
      </c>
      <c r="M1310" t="s">
        <v>925</v>
      </c>
      <c r="N1310" t="s">
        <v>929</v>
      </c>
      <c r="S1310">
        <v>21309</v>
      </c>
    </row>
    <row r="1311" spans="1:19" x14ac:dyDescent="0.2">
      <c r="A1311" t="s">
        <v>37</v>
      </c>
      <c r="B1311" t="s">
        <v>13</v>
      </c>
      <c r="C1311" t="s">
        <v>928</v>
      </c>
      <c r="D1311">
        <v>2</v>
      </c>
      <c r="E1311">
        <v>2</v>
      </c>
      <c r="F1311">
        <v>1780371900000</v>
      </c>
      <c r="G1311">
        <v>1780372890858</v>
      </c>
      <c r="H1311">
        <v>990858</v>
      </c>
      <c r="I1311">
        <v>990858</v>
      </c>
      <c r="J1311">
        <v>7566</v>
      </c>
      <c r="K1311">
        <v>37</v>
      </c>
      <c r="L1311">
        <v>51.14</v>
      </c>
      <c r="M1311" t="s">
        <v>925</v>
      </c>
      <c r="N1311" t="s">
        <v>926</v>
      </c>
      <c r="O1311">
        <v>34.21</v>
      </c>
      <c r="S1311">
        <v>21310</v>
      </c>
    </row>
    <row r="1312" spans="1:19" x14ac:dyDescent="0.2">
      <c r="A1312" t="s">
        <v>37</v>
      </c>
      <c r="B1312" t="s">
        <v>13</v>
      </c>
      <c r="C1312" t="s">
        <v>928</v>
      </c>
      <c r="D1312">
        <v>2</v>
      </c>
      <c r="E1312">
        <v>3</v>
      </c>
      <c r="F1312">
        <v>1780444800000</v>
      </c>
      <c r="G1312">
        <v>1780445778140</v>
      </c>
      <c r="H1312">
        <v>978140</v>
      </c>
      <c r="I1312">
        <v>978140</v>
      </c>
      <c r="J1312">
        <v>7420</v>
      </c>
      <c r="K1312">
        <v>41</v>
      </c>
      <c r="L1312">
        <v>39.53</v>
      </c>
      <c r="M1312" t="s">
        <v>925</v>
      </c>
      <c r="N1312" t="s">
        <v>929</v>
      </c>
      <c r="S1312">
        <v>21311</v>
      </c>
    </row>
    <row r="1313" spans="1:19" x14ac:dyDescent="0.2">
      <c r="A1313" t="s">
        <v>37</v>
      </c>
      <c r="B1313" t="s">
        <v>13</v>
      </c>
      <c r="C1313" t="s">
        <v>928</v>
      </c>
      <c r="D1313">
        <v>2</v>
      </c>
      <c r="E1313">
        <v>3</v>
      </c>
      <c r="F1313">
        <v>1780445700000</v>
      </c>
      <c r="G1313">
        <v>1780447155025</v>
      </c>
      <c r="H1313">
        <v>1455025</v>
      </c>
      <c r="I1313">
        <v>1455025</v>
      </c>
      <c r="J1313">
        <v>8300</v>
      </c>
      <c r="K1313">
        <v>63</v>
      </c>
      <c r="L1313">
        <v>62.79</v>
      </c>
      <c r="M1313" t="s">
        <v>925</v>
      </c>
      <c r="N1313" t="s">
        <v>926</v>
      </c>
      <c r="O1313">
        <v>47.62</v>
      </c>
      <c r="S1313">
        <v>21312</v>
      </c>
    </row>
    <row r="1314" spans="1:19" x14ac:dyDescent="0.2">
      <c r="A1314" t="s">
        <v>37</v>
      </c>
      <c r="B1314" t="s">
        <v>13</v>
      </c>
      <c r="C1314" t="s">
        <v>928</v>
      </c>
      <c r="D1314">
        <v>2</v>
      </c>
      <c r="E1314">
        <v>3</v>
      </c>
      <c r="F1314">
        <v>1780446600000</v>
      </c>
      <c r="G1314">
        <v>1780447803127</v>
      </c>
      <c r="H1314">
        <v>1203127</v>
      </c>
      <c r="I1314">
        <v>1203127</v>
      </c>
      <c r="J1314">
        <v>9941</v>
      </c>
      <c r="K1314">
        <v>54</v>
      </c>
      <c r="L1314">
        <v>60.77</v>
      </c>
      <c r="M1314" t="s">
        <v>925</v>
      </c>
      <c r="N1314" t="s">
        <v>926</v>
      </c>
      <c r="O1314">
        <v>44.89</v>
      </c>
      <c r="S1314">
        <v>21313</v>
      </c>
    </row>
    <row r="1315" spans="1:19" x14ac:dyDescent="0.2">
      <c r="A1315" t="s">
        <v>37</v>
      </c>
      <c r="B1315" t="s">
        <v>13</v>
      </c>
      <c r="C1315" t="s">
        <v>928</v>
      </c>
      <c r="D1315">
        <v>2</v>
      </c>
      <c r="E1315">
        <v>3</v>
      </c>
      <c r="F1315">
        <v>1780447500000</v>
      </c>
      <c r="G1315">
        <v>1780448933912</v>
      </c>
      <c r="H1315">
        <v>1433912</v>
      </c>
      <c r="I1315">
        <v>1433912</v>
      </c>
      <c r="J1315">
        <v>10361</v>
      </c>
      <c r="K1315">
        <v>62</v>
      </c>
      <c r="L1315">
        <v>58.45</v>
      </c>
      <c r="M1315" t="s">
        <v>925</v>
      </c>
      <c r="N1315" t="s">
        <v>926</v>
      </c>
      <c r="O1315">
        <v>32.56</v>
      </c>
      <c r="S1315">
        <v>21314</v>
      </c>
    </row>
    <row r="1316" spans="1:19" x14ac:dyDescent="0.2">
      <c r="A1316" t="s">
        <v>37</v>
      </c>
      <c r="B1316" t="s">
        <v>13</v>
      </c>
      <c r="C1316" t="s">
        <v>928</v>
      </c>
      <c r="D1316">
        <v>2</v>
      </c>
      <c r="E1316">
        <v>3</v>
      </c>
      <c r="F1316">
        <v>1780448400000</v>
      </c>
      <c r="G1316">
        <v>1780449500102</v>
      </c>
      <c r="H1316">
        <v>1100102</v>
      </c>
      <c r="I1316">
        <v>1100102</v>
      </c>
      <c r="J1316">
        <v>8823</v>
      </c>
      <c r="K1316">
        <v>42</v>
      </c>
      <c r="L1316">
        <v>56.09</v>
      </c>
      <c r="M1316" t="s">
        <v>925</v>
      </c>
      <c r="N1316" t="s">
        <v>926</v>
      </c>
      <c r="O1316">
        <v>39.590000000000003</v>
      </c>
      <c r="S1316">
        <v>21315</v>
      </c>
    </row>
    <row r="1317" spans="1:19" x14ac:dyDescent="0.2">
      <c r="A1317" t="s">
        <v>37</v>
      </c>
      <c r="B1317" t="s">
        <v>13</v>
      </c>
      <c r="C1317" t="s">
        <v>928</v>
      </c>
      <c r="D1317">
        <v>2</v>
      </c>
      <c r="E1317">
        <v>3</v>
      </c>
      <c r="F1317">
        <v>1780449300000</v>
      </c>
      <c r="G1317">
        <v>1780450448646</v>
      </c>
      <c r="H1317">
        <v>1148646</v>
      </c>
      <c r="I1317">
        <v>1148646</v>
      </c>
      <c r="J1317">
        <v>7358</v>
      </c>
      <c r="K1317">
        <v>54</v>
      </c>
      <c r="L1317">
        <v>57.29</v>
      </c>
      <c r="M1317" t="s">
        <v>925</v>
      </c>
      <c r="N1317" t="s">
        <v>926</v>
      </c>
      <c r="O1317">
        <v>45.09</v>
      </c>
      <c r="S1317">
        <v>21316</v>
      </c>
    </row>
    <row r="1318" spans="1:19" x14ac:dyDescent="0.2">
      <c r="A1318" t="s">
        <v>37</v>
      </c>
      <c r="B1318" t="s">
        <v>13</v>
      </c>
      <c r="C1318" t="s">
        <v>928</v>
      </c>
      <c r="D1318">
        <v>2</v>
      </c>
      <c r="E1318">
        <v>3</v>
      </c>
      <c r="F1318">
        <v>1780450200000</v>
      </c>
      <c r="G1318">
        <v>1780451685529</v>
      </c>
      <c r="H1318">
        <v>1485529</v>
      </c>
      <c r="I1318">
        <v>1485529</v>
      </c>
      <c r="J1318">
        <v>10307</v>
      </c>
      <c r="K1318">
        <v>65</v>
      </c>
      <c r="L1318">
        <v>64.45</v>
      </c>
      <c r="M1318" t="s">
        <v>925</v>
      </c>
      <c r="N1318" t="s">
        <v>926</v>
      </c>
      <c r="O1318">
        <v>45.36</v>
      </c>
      <c r="S1318">
        <v>21317</v>
      </c>
    </row>
    <row r="1319" spans="1:19" x14ac:dyDescent="0.2">
      <c r="A1319" t="s">
        <v>37</v>
      </c>
      <c r="B1319" t="s">
        <v>13</v>
      </c>
      <c r="C1319" t="s">
        <v>928</v>
      </c>
      <c r="D1319">
        <v>2</v>
      </c>
      <c r="E1319">
        <v>3</v>
      </c>
      <c r="F1319">
        <v>1780451100000</v>
      </c>
      <c r="G1319">
        <v>1780452671782</v>
      </c>
      <c r="H1319">
        <v>1571782</v>
      </c>
      <c r="I1319">
        <v>1571782</v>
      </c>
      <c r="J1319">
        <v>9730</v>
      </c>
      <c r="K1319">
        <v>63</v>
      </c>
      <c r="L1319">
        <v>49.08</v>
      </c>
      <c r="M1319" t="s">
        <v>925</v>
      </c>
      <c r="N1319" t="s">
        <v>929</v>
      </c>
      <c r="S1319">
        <v>21318</v>
      </c>
    </row>
    <row r="1320" spans="1:19" x14ac:dyDescent="0.2">
      <c r="A1320" t="s">
        <v>37</v>
      </c>
      <c r="B1320" t="s">
        <v>13</v>
      </c>
      <c r="C1320" t="s">
        <v>928</v>
      </c>
      <c r="D1320">
        <v>2</v>
      </c>
      <c r="E1320">
        <v>3</v>
      </c>
      <c r="F1320">
        <v>1780452000000</v>
      </c>
      <c r="G1320">
        <v>1780453256098</v>
      </c>
      <c r="H1320">
        <v>1256098</v>
      </c>
      <c r="I1320">
        <v>1256098</v>
      </c>
      <c r="J1320">
        <v>7126</v>
      </c>
      <c r="K1320">
        <v>46</v>
      </c>
      <c r="L1320">
        <v>53.05</v>
      </c>
      <c r="M1320" t="s">
        <v>925</v>
      </c>
      <c r="N1320" t="s">
        <v>926</v>
      </c>
      <c r="O1320">
        <v>33.130000000000003</v>
      </c>
      <c r="S1320">
        <v>21319</v>
      </c>
    </row>
    <row r="1321" spans="1:19" x14ac:dyDescent="0.2">
      <c r="A1321" t="s">
        <v>37</v>
      </c>
      <c r="B1321" t="s">
        <v>13</v>
      </c>
      <c r="C1321" t="s">
        <v>928</v>
      </c>
      <c r="D1321">
        <v>2</v>
      </c>
      <c r="E1321">
        <v>3</v>
      </c>
      <c r="F1321">
        <v>1780452900000</v>
      </c>
      <c r="G1321">
        <v>1780453987408</v>
      </c>
      <c r="H1321">
        <v>1087408</v>
      </c>
      <c r="I1321">
        <v>1087408</v>
      </c>
      <c r="J1321">
        <v>8612</v>
      </c>
      <c r="K1321">
        <v>42</v>
      </c>
      <c r="L1321">
        <v>59.56</v>
      </c>
      <c r="M1321" t="s">
        <v>925</v>
      </c>
      <c r="N1321" t="s">
        <v>926</v>
      </c>
      <c r="O1321">
        <v>48.56</v>
      </c>
      <c r="S1321">
        <v>21320</v>
      </c>
    </row>
    <row r="1322" spans="1:19" x14ac:dyDescent="0.2">
      <c r="A1322" t="s">
        <v>37</v>
      </c>
      <c r="B1322" t="s">
        <v>13</v>
      </c>
      <c r="C1322" t="s">
        <v>928</v>
      </c>
      <c r="D1322">
        <v>2</v>
      </c>
      <c r="E1322">
        <v>3</v>
      </c>
      <c r="F1322">
        <v>1780453800000</v>
      </c>
      <c r="G1322">
        <v>1780455360649</v>
      </c>
      <c r="H1322">
        <v>1560649</v>
      </c>
      <c r="I1322">
        <v>1560649</v>
      </c>
      <c r="J1322">
        <v>9771</v>
      </c>
      <c r="K1322">
        <v>61</v>
      </c>
      <c r="L1322">
        <v>65.28</v>
      </c>
      <c r="M1322" t="s">
        <v>925</v>
      </c>
      <c r="N1322" t="s">
        <v>926</v>
      </c>
      <c r="O1322">
        <v>46.84</v>
      </c>
      <c r="S1322">
        <v>21321</v>
      </c>
    </row>
    <row r="1323" spans="1:19" x14ac:dyDescent="0.2">
      <c r="A1323" t="s">
        <v>37</v>
      </c>
      <c r="B1323" t="s">
        <v>13</v>
      </c>
      <c r="C1323" t="s">
        <v>928</v>
      </c>
      <c r="D1323">
        <v>2</v>
      </c>
      <c r="E1323">
        <v>3</v>
      </c>
      <c r="F1323">
        <v>1780454700000</v>
      </c>
      <c r="G1323">
        <v>1780456142264</v>
      </c>
      <c r="H1323">
        <v>1442264</v>
      </c>
      <c r="I1323">
        <v>1442264</v>
      </c>
      <c r="J1323">
        <v>9830</v>
      </c>
      <c r="K1323">
        <v>59</v>
      </c>
      <c r="L1323">
        <v>61.07</v>
      </c>
      <c r="M1323" t="s">
        <v>925</v>
      </c>
      <c r="N1323" t="s">
        <v>926</v>
      </c>
      <c r="O1323">
        <v>39.85</v>
      </c>
      <c r="S1323">
        <v>21322</v>
      </c>
    </row>
    <row r="1324" spans="1:19" x14ac:dyDescent="0.2">
      <c r="A1324" t="s">
        <v>37</v>
      </c>
      <c r="B1324" t="s">
        <v>13</v>
      </c>
      <c r="C1324" t="s">
        <v>928</v>
      </c>
      <c r="D1324">
        <v>2</v>
      </c>
      <c r="E1324">
        <v>3</v>
      </c>
      <c r="F1324">
        <v>1780455600000</v>
      </c>
      <c r="G1324">
        <v>1780456507805</v>
      </c>
      <c r="H1324">
        <v>907805</v>
      </c>
      <c r="I1324">
        <v>907805</v>
      </c>
      <c r="J1324">
        <v>9722</v>
      </c>
      <c r="K1324">
        <v>39</v>
      </c>
      <c r="L1324">
        <v>51.54</v>
      </c>
      <c r="M1324" t="s">
        <v>925</v>
      </c>
      <c r="N1324" t="s">
        <v>926</v>
      </c>
      <c r="O1324">
        <v>31.45</v>
      </c>
      <c r="S1324">
        <v>21323</v>
      </c>
    </row>
    <row r="1325" spans="1:19" x14ac:dyDescent="0.2">
      <c r="A1325" t="s">
        <v>37</v>
      </c>
      <c r="B1325" t="s">
        <v>13</v>
      </c>
      <c r="C1325" t="s">
        <v>928</v>
      </c>
      <c r="D1325">
        <v>2</v>
      </c>
      <c r="E1325">
        <v>3</v>
      </c>
      <c r="F1325">
        <v>1780456500000</v>
      </c>
      <c r="G1325">
        <v>1780457712673</v>
      </c>
      <c r="H1325">
        <v>1212673</v>
      </c>
      <c r="I1325">
        <v>1212673</v>
      </c>
      <c r="J1325">
        <v>7247</v>
      </c>
      <c r="K1325">
        <v>51</v>
      </c>
      <c r="L1325">
        <v>53.58</v>
      </c>
      <c r="M1325" t="s">
        <v>925</v>
      </c>
      <c r="N1325" t="s">
        <v>926</v>
      </c>
      <c r="O1325">
        <v>35.14</v>
      </c>
      <c r="S1325">
        <v>21324</v>
      </c>
    </row>
    <row r="1326" spans="1:19" x14ac:dyDescent="0.2">
      <c r="A1326" t="s">
        <v>37</v>
      </c>
      <c r="B1326" t="s">
        <v>13</v>
      </c>
      <c r="C1326" t="s">
        <v>928</v>
      </c>
      <c r="D1326">
        <v>2</v>
      </c>
      <c r="E1326">
        <v>4</v>
      </c>
      <c r="F1326">
        <v>1780531200000</v>
      </c>
      <c r="G1326">
        <v>1780532271733</v>
      </c>
      <c r="H1326">
        <v>1071733</v>
      </c>
      <c r="I1326">
        <v>1071733</v>
      </c>
      <c r="J1326">
        <v>7969</v>
      </c>
      <c r="K1326">
        <v>42</v>
      </c>
      <c r="L1326">
        <v>51.73</v>
      </c>
      <c r="M1326" t="s">
        <v>925</v>
      </c>
      <c r="N1326" t="s">
        <v>926</v>
      </c>
      <c r="O1326">
        <v>32.450000000000003</v>
      </c>
      <c r="S1326">
        <v>21325</v>
      </c>
    </row>
    <row r="1327" spans="1:19" x14ac:dyDescent="0.2">
      <c r="A1327" t="s">
        <v>37</v>
      </c>
      <c r="B1327" t="s">
        <v>13</v>
      </c>
      <c r="C1327" t="s">
        <v>928</v>
      </c>
      <c r="D1327">
        <v>2</v>
      </c>
      <c r="E1327">
        <v>4</v>
      </c>
      <c r="F1327">
        <v>1780532100000</v>
      </c>
      <c r="G1327">
        <v>1780533604396</v>
      </c>
      <c r="H1327">
        <v>1504396</v>
      </c>
      <c r="I1327">
        <v>1504396</v>
      </c>
      <c r="J1327">
        <v>9997</v>
      </c>
      <c r="K1327">
        <v>67</v>
      </c>
      <c r="L1327">
        <v>48.55</v>
      </c>
      <c r="M1327" t="s">
        <v>925</v>
      </c>
      <c r="N1327" t="s">
        <v>929</v>
      </c>
      <c r="S1327">
        <v>21326</v>
      </c>
    </row>
    <row r="1328" spans="1:19" x14ac:dyDescent="0.2">
      <c r="A1328" t="s">
        <v>37</v>
      </c>
      <c r="B1328" t="s">
        <v>13</v>
      </c>
      <c r="C1328" t="s">
        <v>927</v>
      </c>
      <c r="D1328">
        <v>2</v>
      </c>
      <c r="E1328">
        <v>4</v>
      </c>
      <c r="F1328">
        <v>1780533000000</v>
      </c>
      <c r="G1328">
        <v>1780534218792</v>
      </c>
      <c r="H1328">
        <v>1218792</v>
      </c>
      <c r="I1328">
        <v>1218792</v>
      </c>
      <c r="J1328">
        <v>10034</v>
      </c>
      <c r="K1328">
        <v>47</v>
      </c>
      <c r="L1328">
        <v>59.11</v>
      </c>
      <c r="M1328" t="s">
        <v>925</v>
      </c>
      <c r="N1328" t="s">
        <v>926</v>
      </c>
      <c r="O1328">
        <v>40.39</v>
      </c>
      <c r="S1328">
        <v>21327</v>
      </c>
    </row>
    <row r="1329" spans="1:19" x14ac:dyDescent="0.2">
      <c r="A1329" t="s">
        <v>37</v>
      </c>
      <c r="B1329" t="s">
        <v>13</v>
      </c>
      <c r="C1329" t="s">
        <v>928</v>
      </c>
      <c r="D1329">
        <v>2</v>
      </c>
      <c r="E1329">
        <v>4</v>
      </c>
      <c r="F1329">
        <v>1780533900000</v>
      </c>
      <c r="G1329">
        <v>1780535492054</v>
      </c>
      <c r="H1329">
        <v>1592054</v>
      </c>
      <c r="I1329">
        <v>1592054</v>
      </c>
      <c r="J1329">
        <v>10280</v>
      </c>
      <c r="K1329">
        <v>60</v>
      </c>
      <c r="L1329">
        <v>60.94</v>
      </c>
      <c r="M1329" t="s">
        <v>925</v>
      </c>
      <c r="N1329" t="s">
        <v>926</v>
      </c>
      <c r="O1329">
        <v>34.590000000000003</v>
      </c>
      <c r="S1329">
        <v>21328</v>
      </c>
    </row>
    <row r="1330" spans="1:19" x14ac:dyDescent="0.2">
      <c r="A1330" t="s">
        <v>37</v>
      </c>
      <c r="B1330" t="s">
        <v>13</v>
      </c>
      <c r="C1330" t="s">
        <v>928</v>
      </c>
      <c r="D1330">
        <v>2</v>
      </c>
      <c r="E1330">
        <v>4</v>
      </c>
      <c r="F1330">
        <v>1780534800000</v>
      </c>
      <c r="G1330">
        <v>1780536012640</v>
      </c>
      <c r="H1330">
        <v>1212640</v>
      </c>
      <c r="I1330">
        <v>1212640</v>
      </c>
      <c r="J1330">
        <v>10204</v>
      </c>
      <c r="K1330">
        <v>49</v>
      </c>
      <c r="L1330">
        <v>57.22</v>
      </c>
      <c r="M1330" t="s">
        <v>925</v>
      </c>
      <c r="N1330" t="s">
        <v>926</v>
      </c>
      <c r="O1330">
        <v>35.700000000000003</v>
      </c>
      <c r="S1330">
        <v>21329</v>
      </c>
    </row>
    <row r="1331" spans="1:19" x14ac:dyDescent="0.2">
      <c r="A1331" t="s">
        <v>37</v>
      </c>
      <c r="B1331" t="s">
        <v>13</v>
      </c>
      <c r="C1331" t="s">
        <v>927</v>
      </c>
      <c r="D1331">
        <v>2</v>
      </c>
      <c r="E1331">
        <v>4</v>
      </c>
      <c r="F1331">
        <v>1780535700000</v>
      </c>
      <c r="G1331">
        <v>1780537196978</v>
      </c>
      <c r="H1331">
        <v>1496978</v>
      </c>
      <c r="I1331">
        <v>1496978</v>
      </c>
      <c r="J1331">
        <v>7103</v>
      </c>
      <c r="K1331">
        <v>57</v>
      </c>
      <c r="L1331">
        <v>62.5</v>
      </c>
      <c r="M1331" t="s">
        <v>925</v>
      </c>
      <c r="N1331" t="s">
        <v>926</v>
      </c>
      <c r="O1331">
        <v>49.11</v>
      </c>
      <c r="S1331">
        <v>21330</v>
      </c>
    </row>
    <row r="1332" spans="1:19" x14ac:dyDescent="0.2">
      <c r="A1332" t="s">
        <v>37</v>
      </c>
      <c r="B1332" t="s">
        <v>13</v>
      </c>
      <c r="C1332" t="s">
        <v>928</v>
      </c>
      <c r="D1332">
        <v>2</v>
      </c>
      <c r="E1332">
        <v>4</v>
      </c>
      <c r="F1332">
        <v>1780536600000</v>
      </c>
      <c r="G1332">
        <v>1780538104654</v>
      </c>
      <c r="H1332">
        <v>1504654</v>
      </c>
      <c r="I1332">
        <v>1504654</v>
      </c>
      <c r="J1332">
        <v>8915</v>
      </c>
      <c r="K1332">
        <v>59</v>
      </c>
      <c r="L1332">
        <v>58.34</v>
      </c>
      <c r="M1332" t="s">
        <v>925</v>
      </c>
      <c r="N1332" t="s">
        <v>926</v>
      </c>
      <c r="O1332">
        <v>34.380000000000003</v>
      </c>
      <c r="S1332">
        <v>21331</v>
      </c>
    </row>
    <row r="1333" spans="1:19" x14ac:dyDescent="0.2">
      <c r="A1333" t="s">
        <v>37</v>
      </c>
      <c r="B1333" t="s">
        <v>13</v>
      </c>
      <c r="C1333" t="s">
        <v>928</v>
      </c>
      <c r="D1333">
        <v>2</v>
      </c>
      <c r="E1333">
        <v>4</v>
      </c>
      <c r="F1333">
        <v>1780537500000</v>
      </c>
      <c r="G1333">
        <v>1780539055059</v>
      </c>
      <c r="H1333">
        <v>1555059</v>
      </c>
      <c r="I1333">
        <v>1555059</v>
      </c>
      <c r="J1333">
        <v>8781</v>
      </c>
      <c r="K1333">
        <v>60</v>
      </c>
      <c r="L1333">
        <v>58.41</v>
      </c>
      <c r="M1333" t="s">
        <v>925</v>
      </c>
      <c r="N1333" t="s">
        <v>926</v>
      </c>
      <c r="O1333">
        <v>33.65</v>
      </c>
      <c r="S1333">
        <v>21332</v>
      </c>
    </row>
    <row r="1334" spans="1:19" x14ac:dyDescent="0.2">
      <c r="A1334" t="s">
        <v>37</v>
      </c>
      <c r="B1334" t="s">
        <v>13</v>
      </c>
      <c r="C1334" t="s">
        <v>927</v>
      </c>
      <c r="D1334">
        <v>2</v>
      </c>
      <c r="E1334">
        <v>4</v>
      </c>
      <c r="F1334">
        <v>1780538400000</v>
      </c>
      <c r="G1334">
        <v>1780539939471</v>
      </c>
      <c r="H1334">
        <v>1539471</v>
      </c>
      <c r="I1334">
        <v>1539471</v>
      </c>
      <c r="J1334">
        <v>7556</v>
      </c>
      <c r="K1334">
        <v>59</v>
      </c>
      <c r="L1334">
        <v>58.78</v>
      </c>
      <c r="M1334" t="s">
        <v>925</v>
      </c>
      <c r="N1334" t="s">
        <v>926</v>
      </c>
      <c r="O1334">
        <v>38.18</v>
      </c>
      <c r="S1334">
        <v>21333</v>
      </c>
    </row>
    <row r="1335" spans="1:19" x14ac:dyDescent="0.2">
      <c r="A1335" t="s">
        <v>37</v>
      </c>
      <c r="B1335" t="s">
        <v>13</v>
      </c>
      <c r="C1335" t="s">
        <v>928</v>
      </c>
      <c r="D1335">
        <v>2</v>
      </c>
      <c r="E1335">
        <v>4</v>
      </c>
      <c r="F1335">
        <v>1780539300000</v>
      </c>
      <c r="G1335">
        <v>1780540335044</v>
      </c>
      <c r="H1335">
        <v>1035044</v>
      </c>
      <c r="I1335">
        <v>1035044</v>
      </c>
      <c r="J1335">
        <v>7790</v>
      </c>
      <c r="K1335">
        <v>39</v>
      </c>
      <c r="L1335">
        <v>51.75</v>
      </c>
      <c r="M1335" t="s">
        <v>925</v>
      </c>
      <c r="N1335" t="s">
        <v>926</v>
      </c>
      <c r="O1335">
        <v>33.9</v>
      </c>
      <c r="S1335">
        <v>21334</v>
      </c>
    </row>
    <row r="1336" spans="1:19" x14ac:dyDescent="0.2">
      <c r="A1336" t="s">
        <v>37</v>
      </c>
      <c r="B1336" t="s">
        <v>13</v>
      </c>
      <c r="C1336" t="s">
        <v>928</v>
      </c>
      <c r="D1336">
        <v>2</v>
      </c>
      <c r="E1336">
        <v>4</v>
      </c>
      <c r="F1336">
        <v>1780540200000</v>
      </c>
      <c r="G1336">
        <v>1780541474972</v>
      </c>
      <c r="H1336">
        <v>1274972</v>
      </c>
      <c r="I1336">
        <v>1274972</v>
      </c>
      <c r="J1336">
        <v>10621</v>
      </c>
      <c r="K1336">
        <v>53</v>
      </c>
      <c r="L1336">
        <v>59.15</v>
      </c>
      <c r="M1336" t="s">
        <v>925</v>
      </c>
      <c r="N1336" t="s">
        <v>926</v>
      </c>
      <c r="O1336">
        <v>37.5</v>
      </c>
      <c r="S1336">
        <v>21335</v>
      </c>
    </row>
    <row r="1337" spans="1:19" x14ac:dyDescent="0.2">
      <c r="A1337" t="s">
        <v>37</v>
      </c>
      <c r="B1337" t="s">
        <v>13</v>
      </c>
      <c r="C1337" t="s">
        <v>927</v>
      </c>
      <c r="D1337">
        <v>2</v>
      </c>
      <c r="E1337">
        <v>4</v>
      </c>
      <c r="F1337">
        <v>1780541100000</v>
      </c>
      <c r="G1337">
        <v>1780542347435</v>
      </c>
      <c r="H1337">
        <v>1247435</v>
      </c>
      <c r="I1337">
        <v>1247435</v>
      </c>
      <c r="J1337">
        <v>7511</v>
      </c>
      <c r="K1337">
        <v>52</v>
      </c>
      <c r="L1337">
        <v>54.42</v>
      </c>
      <c r="M1337" t="s">
        <v>925</v>
      </c>
      <c r="N1337" t="s">
        <v>926</v>
      </c>
      <c r="O1337">
        <v>35.51</v>
      </c>
      <c r="S1337">
        <v>21336</v>
      </c>
    </row>
    <row r="1338" spans="1:19" x14ac:dyDescent="0.2">
      <c r="A1338" t="s">
        <v>37</v>
      </c>
      <c r="B1338" t="s">
        <v>13</v>
      </c>
      <c r="C1338" t="s">
        <v>928</v>
      </c>
      <c r="D1338">
        <v>2</v>
      </c>
      <c r="E1338">
        <v>4</v>
      </c>
      <c r="F1338">
        <v>1780542000000</v>
      </c>
      <c r="G1338">
        <v>1780542995911</v>
      </c>
      <c r="H1338">
        <v>995911</v>
      </c>
      <c r="I1338">
        <v>995911</v>
      </c>
      <c r="J1338">
        <v>7356</v>
      </c>
      <c r="K1338">
        <v>40</v>
      </c>
      <c r="L1338">
        <v>51.32</v>
      </c>
      <c r="M1338" t="s">
        <v>925</v>
      </c>
      <c r="N1338" t="s">
        <v>926</v>
      </c>
      <c r="O1338">
        <v>35.04</v>
      </c>
      <c r="S1338">
        <v>21337</v>
      </c>
    </row>
    <row r="1339" spans="1:19" x14ac:dyDescent="0.2">
      <c r="A1339" t="s">
        <v>37</v>
      </c>
      <c r="B1339" t="s">
        <v>13</v>
      </c>
      <c r="C1339" t="s">
        <v>928</v>
      </c>
      <c r="D1339">
        <v>2</v>
      </c>
      <c r="E1339">
        <v>4</v>
      </c>
      <c r="F1339">
        <v>1780542900000</v>
      </c>
      <c r="G1339">
        <v>1780543944073</v>
      </c>
      <c r="H1339">
        <v>1044073</v>
      </c>
      <c r="I1339">
        <v>1044073</v>
      </c>
      <c r="J1339">
        <v>8314</v>
      </c>
      <c r="K1339">
        <v>49</v>
      </c>
      <c r="L1339">
        <v>51.88</v>
      </c>
      <c r="M1339" t="s">
        <v>925</v>
      </c>
      <c r="N1339" t="s">
        <v>926</v>
      </c>
      <c r="O1339">
        <v>32.58</v>
      </c>
      <c r="S1339">
        <v>21338</v>
      </c>
    </row>
    <row r="1340" spans="1:19" x14ac:dyDescent="0.2">
      <c r="A1340" t="s">
        <v>37</v>
      </c>
      <c r="B1340" t="s">
        <v>13</v>
      </c>
      <c r="C1340" t="s">
        <v>927</v>
      </c>
      <c r="D1340">
        <v>2</v>
      </c>
      <c r="E1340">
        <v>4</v>
      </c>
      <c r="F1340">
        <v>1780543800000</v>
      </c>
      <c r="G1340">
        <v>1780545557140</v>
      </c>
      <c r="H1340">
        <v>1757140</v>
      </c>
      <c r="I1340">
        <v>1757140</v>
      </c>
      <c r="J1340">
        <v>7411</v>
      </c>
      <c r="K1340">
        <v>66</v>
      </c>
      <c r="L1340">
        <v>61.91</v>
      </c>
      <c r="M1340" t="s">
        <v>925</v>
      </c>
      <c r="N1340" t="s">
        <v>926</v>
      </c>
      <c r="O1340">
        <v>40.35</v>
      </c>
      <c r="S1340">
        <v>21339</v>
      </c>
    </row>
    <row r="1341" spans="1:19" x14ac:dyDescent="0.2">
      <c r="A1341" t="s">
        <v>37</v>
      </c>
      <c r="B1341" t="s">
        <v>13</v>
      </c>
      <c r="C1341" t="s">
        <v>928</v>
      </c>
      <c r="D1341">
        <v>2</v>
      </c>
      <c r="E1341">
        <v>5</v>
      </c>
      <c r="F1341">
        <v>1780617600000</v>
      </c>
      <c r="G1341">
        <v>1780618775702</v>
      </c>
      <c r="H1341">
        <v>1175702</v>
      </c>
      <c r="I1341">
        <v>1175702</v>
      </c>
      <c r="J1341">
        <v>9611</v>
      </c>
      <c r="K1341">
        <v>51</v>
      </c>
      <c r="L1341">
        <v>56.17</v>
      </c>
      <c r="M1341" t="s">
        <v>925</v>
      </c>
      <c r="N1341" t="s">
        <v>926</v>
      </c>
      <c r="O1341">
        <v>35.78</v>
      </c>
      <c r="S1341">
        <v>21340</v>
      </c>
    </row>
    <row r="1342" spans="1:19" x14ac:dyDescent="0.2">
      <c r="A1342" t="s">
        <v>37</v>
      </c>
      <c r="B1342" t="s">
        <v>13</v>
      </c>
      <c r="C1342" t="s">
        <v>928</v>
      </c>
      <c r="D1342">
        <v>2</v>
      </c>
      <c r="E1342">
        <v>5</v>
      </c>
      <c r="F1342">
        <v>1780618500000</v>
      </c>
      <c r="G1342">
        <v>1780620011275</v>
      </c>
      <c r="H1342">
        <v>1511275</v>
      </c>
      <c r="I1342">
        <v>1511275</v>
      </c>
      <c r="J1342">
        <v>9035</v>
      </c>
      <c r="K1342">
        <v>64</v>
      </c>
      <c r="L1342">
        <v>60.37</v>
      </c>
      <c r="M1342" t="s">
        <v>925</v>
      </c>
      <c r="N1342" t="s">
        <v>926</v>
      </c>
      <c r="O1342">
        <v>38.630000000000003</v>
      </c>
      <c r="S1342">
        <v>21341</v>
      </c>
    </row>
    <row r="1343" spans="1:19" x14ac:dyDescent="0.2">
      <c r="A1343" t="s">
        <v>37</v>
      </c>
      <c r="B1343" t="s">
        <v>13</v>
      </c>
      <c r="C1343" t="s">
        <v>924</v>
      </c>
      <c r="D1343">
        <v>2</v>
      </c>
      <c r="E1343">
        <v>5</v>
      </c>
      <c r="F1343">
        <v>1780619400000</v>
      </c>
      <c r="G1343">
        <v>1780620453158</v>
      </c>
      <c r="H1343">
        <v>1053158</v>
      </c>
      <c r="I1343">
        <v>1053158</v>
      </c>
      <c r="J1343">
        <v>7775</v>
      </c>
      <c r="K1343">
        <v>49</v>
      </c>
      <c r="L1343">
        <v>52.54</v>
      </c>
      <c r="M1343" t="s">
        <v>925</v>
      </c>
      <c r="N1343" t="s">
        <v>926</v>
      </c>
      <c r="O1343">
        <v>35.33</v>
      </c>
      <c r="S1343">
        <v>21342</v>
      </c>
    </row>
    <row r="1344" spans="1:19" x14ac:dyDescent="0.2">
      <c r="A1344" t="s">
        <v>37</v>
      </c>
      <c r="B1344" t="s">
        <v>13</v>
      </c>
      <c r="C1344" t="s">
        <v>928</v>
      </c>
      <c r="D1344">
        <v>2</v>
      </c>
      <c r="E1344">
        <v>5</v>
      </c>
      <c r="F1344">
        <v>1780620300000</v>
      </c>
      <c r="G1344">
        <v>1780621180803</v>
      </c>
      <c r="H1344">
        <v>880803</v>
      </c>
      <c r="I1344">
        <v>880803</v>
      </c>
      <c r="J1344">
        <v>7826</v>
      </c>
      <c r="K1344">
        <v>39</v>
      </c>
      <c r="L1344">
        <v>50.51</v>
      </c>
      <c r="M1344" t="s">
        <v>925</v>
      </c>
      <c r="N1344" t="s">
        <v>926</v>
      </c>
      <c r="O1344">
        <v>34.81</v>
      </c>
      <c r="S1344">
        <v>21343</v>
      </c>
    </row>
    <row r="1345" spans="1:19" x14ac:dyDescent="0.2">
      <c r="A1345" t="s">
        <v>37</v>
      </c>
      <c r="B1345" t="s">
        <v>13</v>
      </c>
      <c r="C1345" t="s">
        <v>928</v>
      </c>
      <c r="D1345">
        <v>2</v>
      </c>
      <c r="E1345">
        <v>5</v>
      </c>
      <c r="F1345">
        <v>1780621200000</v>
      </c>
      <c r="G1345">
        <v>1780622749887</v>
      </c>
      <c r="H1345">
        <v>1549887</v>
      </c>
      <c r="I1345">
        <v>1549887</v>
      </c>
      <c r="J1345">
        <v>7029</v>
      </c>
      <c r="K1345">
        <v>63</v>
      </c>
      <c r="L1345">
        <v>60.6</v>
      </c>
      <c r="M1345" t="s">
        <v>925</v>
      </c>
      <c r="N1345" t="s">
        <v>926</v>
      </c>
      <c r="O1345">
        <v>43.55</v>
      </c>
      <c r="S1345">
        <v>21344</v>
      </c>
    </row>
    <row r="1346" spans="1:19" x14ac:dyDescent="0.2">
      <c r="A1346" t="s">
        <v>37</v>
      </c>
      <c r="B1346" t="s">
        <v>13</v>
      </c>
      <c r="C1346" t="s">
        <v>924</v>
      </c>
      <c r="D1346">
        <v>2</v>
      </c>
      <c r="E1346">
        <v>5</v>
      </c>
      <c r="F1346">
        <v>1780622100000</v>
      </c>
      <c r="G1346">
        <v>1780623399544</v>
      </c>
      <c r="H1346">
        <v>1299544</v>
      </c>
      <c r="I1346">
        <v>1299544</v>
      </c>
      <c r="J1346">
        <v>7806</v>
      </c>
      <c r="K1346">
        <v>54</v>
      </c>
      <c r="L1346">
        <v>43.79</v>
      </c>
      <c r="M1346" t="s">
        <v>925</v>
      </c>
      <c r="N1346" t="s">
        <v>929</v>
      </c>
      <c r="S1346">
        <v>21345</v>
      </c>
    </row>
    <row r="1347" spans="1:19" x14ac:dyDescent="0.2">
      <c r="A1347" t="s">
        <v>37</v>
      </c>
      <c r="B1347" t="s">
        <v>13</v>
      </c>
      <c r="C1347" t="s">
        <v>928</v>
      </c>
      <c r="D1347">
        <v>2</v>
      </c>
      <c r="E1347">
        <v>5</v>
      </c>
      <c r="F1347">
        <v>1780623000000</v>
      </c>
      <c r="G1347">
        <v>1780624040863</v>
      </c>
      <c r="H1347">
        <v>1040863</v>
      </c>
      <c r="I1347">
        <v>1040863</v>
      </c>
      <c r="J1347">
        <v>8409</v>
      </c>
      <c r="K1347">
        <v>48</v>
      </c>
      <c r="L1347">
        <v>57.87</v>
      </c>
      <c r="M1347" t="s">
        <v>925</v>
      </c>
      <c r="N1347" t="s">
        <v>926</v>
      </c>
      <c r="O1347">
        <v>46.34</v>
      </c>
      <c r="S1347">
        <v>21346</v>
      </c>
    </row>
    <row r="1348" spans="1:19" x14ac:dyDescent="0.2">
      <c r="A1348" t="s">
        <v>37</v>
      </c>
      <c r="B1348" t="s">
        <v>13</v>
      </c>
      <c r="C1348" t="s">
        <v>928</v>
      </c>
      <c r="D1348">
        <v>2</v>
      </c>
      <c r="E1348">
        <v>5</v>
      </c>
      <c r="F1348">
        <v>1780623900000</v>
      </c>
      <c r="G1348">
        <v>1780624951466</v>
      </c>
      <c r="H1348">
        <v>1051466</v>
      </c>
      <c r="I1348">
        <v>1051466</v>
      </c>
      <c r="J1348">
        <v>7713</v>
      </c>
      <c r="K1348">
        <v>47</v>
      </c>
      <c r="L1348">
        <v>55.13</v>
      </c>
      <c r="M1348" t="s">
        <v>925</v>
      </c>
      <c r="N1348" t="s">
        <v>926</v>
      </c>
      <c r="O1348">
        <v>41.55</v>
      </c>
      <c r="S1348">
        <v>21347</v>
      </c>
    </row>
    <row r="1349" spans="1:19" x14ac:dyDescent="0.2">
      <c r="A1349" t="s">
        <v>37</v>
      </c>
      <c r="B1349" t="s">
        <v>13</v>
      </c>
      <c r="C1349" t="s">
        <v>924</v>
      </c>
      <c r="D1349">
        <v>2</v>
      </c>
      <c r="E1349">
        <v>5</v>
      </c>
      <c r="F1349">
        <v>1780624800000</v>
      </c>
      <c r="G1349">
        <v>1780625687693</v>
      </c>
      <c r="H1349">
        <v>887693</v>
      </c>
      <c r="I1349">
        <v>887693</v>
      </c>
      <c r="J1349">
        <v>7603</v>
      </c>
      <c r="K1349">
        <v>37</v>
      </c>
      <c r="L1349">
        <v>52.93</v>
      </c>
      <c r="M1349" t="s">
        <v>925</v>
      </c>
      <c r="N1349" t="s">
        <v>926</v>
      </c>
      <c r="O1349">
        <v>40.86</v>
      </c>
      <c r="S1349">
        <v>21348</v>
      </c>
    </row>
    <row r="1350" spans="1:19" x14ac:dyDescent="0.2">
      <c r="A1350" t="s">
        <v>37</v>
      </c>
      <c r="B1350" t="s">
        <v>13</v>
      </c>
      <c r="C1350" t="s">
        <v>928</v>
      </c>
      <c r="D1350">
        <v>2</v>
      </c>
      <c r="E1350">
        <v>5</v>
      </c>
      <c r="F1350">
        <v>1780625700000</v>
      </c>
      <c r="G1350">
        <v>1780626879259</v>
      </c>
      <c r="H1350">
        <v>1179259</v>
      </c>
      <c r="I1350">
        <v>1179259</v>
      </c>
      <c r="J1350">
        <v>9447</v>
      </c>
      <c r="K1350">
        <v>48</v>
      </c>
      <c r="L1350">
        <v>58.44</v>
      </c>
      <c r="M1350" t="s">
        <v>925</v>
      </c>
      <c r="N1350" t="s">
        <v>926</v>
      </c>
      <c r="O1350">
        <v>41.41</v>
      </c>
      <c r="S1350">
        <v>21349</v>
      </c>
    </row>
    <row r="1351" spans="1:19" x14ac:dyDescent="0.2">
      <c r="A1351" t="s">
        <v>37</v>
      </c>
      <c r="B1351" t="s">
        <v>13</v>
      </c>
      <c r="C1351" t="s">
        <v>928</v>
      </c>
      <c r="D1351">
        <v>2</v>
      </c>
      <c r="E1351">
        <v>5</v>
      </c>
      <c r="F1351">
        <v>1780626600000</v>
      </c>
      <c r="G1351">
        <v>1780627771132</v>
      </c>
      <c r="H1351">
        <v>1171132</v>
      </c>
      <c r="I1351">
        <v>1171132</v>
      </c>
      <c r="J1351">
        <v>9506</v>
      </c>
      <c r="K1351">
        <v>48</v>
      </c>
      <c r="L1351">
        <v>60.31</v>
      </c>
      <c r="M1351" t="s">
        <v>925</v>
      </c>
      <c r="N1351" t="s">
        <v>926</v>
      </c>
      <c r="O1351">
        <v>45.8</v>
      </c>
      <c r="S1351">
        <v>21350</v>
      </c>
    </row>
    <row r="1352" spans="1:19" x14ac:dyDescent="0.2">
      <c r="A1352" t="s">
        <v>37</v>
      </c>
      <c r="B1352" t="s">
        <v>13</v>
      </c>
      <c r="C1352" t="s">
        <v>924</v>
      </c>
      <c r="D1352">
        <v>2</v>
      </c>
      <c r="E1352">
        <v>5</v>
      </c>
      <c r="F1352">
        <v>1780627500000</v>
      </c>
      <c r="G1352">
        <v>1780628528171</v>
      </c>
      <c r="H1352">
        <v>1028171</v>
      </c>
      <c r="I1352">
        <v>1028171</v>
      </c>
      <c r="J1352">
        <v>10037</v>
      </c>
      <c r="K1352">
        <v>40</v>
      </c>
      <c r="L1352">
        <v>58.8</v>
      </c>
      <c r="M1352" t="s">
        <v>925</v>
      </c>
      <c r="N1352" t="s">
        <v>926</v>
      </c>
      <c r="O1352">
        <v>44.45</v>
      </c>
      <c r="S1352">
        <v>21351</v>
      </c>
    </row>
    <row r="1353" spans="1:19" x14ac:dyDescent="0.2">
      <c r="A1353" t="s">
        <v>37</v>
      </c>
      <c r="B1353" t="s">
        <v>13</v>
      </c>
      <c r="C1353" t="s">
        <v>928</v>
      </c>
      <c r="D1353">
        <v>2</v>
      </c>
      <c r="E1353">
        <v>5</v>
      </c>
      <c r="F1353">
        <v>1780628400000</v>
      </c>
      <c r="G1353">
        <v>1780629405620</v>
      </c>
      <c r="H1353">
        <v>1005620</v>
      </c>
      <c r="I1353">
        <v>1005620</v>
      </c>
      <c r="J1353">
        <v>9025</v>
      </c>
      <c r="K1353">
        <v>45</v>
      </c>
      <c r="L1353">
        <v>54.65</v>
      </c>
      <c r="M1353" t="s">
        <v>925</v>
      </c>
      <c r="N1353" t="s">
        <v>926</v>
      </c>
      <c r="O1353">
        <v>38.08</v>
      </c>
      <c r="S1353">
        <v>21352</v>
      </c>
    </row>
    <row r="1354" spans="1:19" x14ac:dyDescent="0.2">
      <c r="A1354" t="s">
        <v>37</v>
      </c>
      <c r="B1354" t="s">
        <v>13</v>
      </c>
      <c r="C1354" t="s">
        <v>928</v>
      </c>
      <c r="D1354">
        <v>2</v>
      </c>
      <c r="E1354">
        <v>5</v>
      </c>
      <c r="F1354">
        <v>1780629300000</v>
      </c>
      <c r="G1354">
        <v>1780630684192</v>
      </c>
      <c r="H1354">
        <v>1384192</v>
      </c>
      <c r="I1354">
        <v>1384192</v>
      </c>
      <c r="J1354">
        <v>8880</v>
      </c>
      <c r="K1354">
        <v>51</v>
      </c>
      <c r="L1354">
        <v>58.99</v>
      </c>
      <c r="M1354" t="s">
        <v>925</v>
      </c>
      <c r="N1354" t="s">
        <v>926</v>
      </c>
      <c r="O1354">
        <v>39.020000000000003</v>
      </c>
      <c r="S1354">
        <v>21353</v>
      </c>
    </row>
    <row r="1355" spans="1:19" x14ac:dyDescent="0.2">
      <c r="A1355" t="s">
        <v>37</v>
      </c>
      <c r="B1355" t="s">
        <v>13</v>
      </c>
      <c r="C1355" t="s">
        <v>924</v>
      </c>
      <c r="D1355">
        <v>2</v>
      </c>
      <c r="E1355">
        <v>5</v>
      </c>
      <c r="F1355">
        <v>1780630200000</v>
      </c>
      <c r="G1355">
        <v>1780631728313</v>
      </c>
      <c r="H1355">
        <v>1528313</v>
      </c>
      <c r="I1355">
        <v>1528313</v>
      </c>
      <c r="J1355">
        <v>8995</v>
      </c>
      <c r="K1355">
        <v>66</v>
      </c>
      <c r="L1355">
        <v>60.82</v>
      </c>
      <c r="M1355" t="s">
        <v>925</v>
      </c>
      <c r="N1355" t="s">
        <v>926</v>
      </c>
      <c r="O1355">
        <v>39.35</v>
      </c>
      <c r="S1355">
        <v>21354</v>
      </c>
    </row>
    <row r="1356" spans="1:19" x14ac:dyDescent="0.2">
      <c r="A1356" t="s">
        <v>37</v>
      </c>
      <c r="B1356" t="s">
        <v>13</v>
      </c>
      <c r="C1356" t="s">
        <v>928</v>
      </c>
      <c r="D1356">
        <v>2</v>
      </c>
      <c r="E1356">
        <v>5</v>
      </c>
      <c r="F1356">
        <v>1780631100000</v>
      </c>
      <c r="G1356">
        <v>1780632605135</v>
      </c>
      <c r="H1356">
        <v>1505135</v>
      </c>
      <c r="I1356">
        <v>1505135</v>
      </c>
      <c r="J1356">
        <v>9922</v>
      </c>
      <c r="K1356">
        <v>67</v>
      </c>
      <c r="L1356">
        <v>59.46</v>
      </c>
      <c r="M1356" t="s">
        <v>925</v>
      </c>
      <c r="N1356" t="s">
        <v>926</v>
      </c>
      <c r="O1356">
        <v>34.29</v>
      </c>
      <c r="S1356">
        <v>21355</v>
      </c>
    </row>
    <row r="1357" spans="1:19" x14ac:dyDescent="0.2">
      <c r="A1357" t="s">
        <v>37</v>
      </c>
      <c r="B1357" t="s">
        <v>13</v>
      </c>
      <c r="C1357" t="s">
        <v>928</v>
      </c>
      <c r="D1357">
        <v>2</v>
      </c>
      <c r="E1357">
        <v>6</v>
      </c>
      <c r="F1357">
        <v>1780704000000</v>
      </c>
      <c r="G1357">
        <v>1780705672588</v>
      </c>
      <c r="H1357">
        <v>1672588</v>
      </c>
      <c r="I1357">
        <v>1672588</v>
      </c>
      <c r="J1357">
        <v>8550</v>
      </c>
      <c r="K1357">
        <v>72</v>
      </c>
      <c r="L1357">
        <v>60.45</v>
      </c>
      <c r="M1357" t="s">
        <v>925</v>
      </c>
      <c r="N1357" t="s">
        <v>926</v>
      </c>
      <c r="O1357">
        <v>36.03</v>
      </c>
      <c r="S1357">
        <v>21356</v>
      </c>
    </row>
    <row r="1358" spans="1:19" x14ac:dyDescent="0.2">
      <c r="A1358" t="s">
        <v>37</v>
      </c>
      <c r="B1358" t="s">
        <v>13</v>
      </c>
      <c r="C1358" t="s">
        <v>928</v>
      </c>
      <c r="D1358">
        <v>2</v>
      </c>
      <c r="E1358">
        <v>6</v>
      </c>
      <c r="F1358">
        <v>1780704900000</v>
      </c>
      <c r="G1358">
        <v>1780706640247</v>
      </c>
      <c r="H1358">
        <v>1740247</v>
      </c>
      <c r="I1358">
        <v>1740247</v>
      </c>
      <c r="J1358">
        <v>7132</v>
      </c>
      <c r="K1358">
        <v>72</v>
      </c>
      <c r="L1358">
        <v>64.62</v>
      </c>
      <c r="M1358" t="s">
        <v>925</v>
      </c>
      <c r="N1358" t="s">
        <v>926</v>
      </c>
      <c r="O1358">
        <v>47.84</v>
      </c>
      <c r="S1358">
        <v>21357</v>
      </c>
    </row>
    <row r="1359" spans="1:19" x14ac:dyDescent="0.2">
      <c r="A1359" t="s">
        <v>37</v>
      </c>
      <c r="B1359" t="s">
        <v>13</v>
      </c>
      <c r="C1359" t="s">
        <v>928</v>
      </c>
      <c r="D1359">
        <v>2</v>
      </c>
      <c r="E1359">
        <v>6</v>
      </c>
      <c r="F1359">
        <v>1780705800000</v>
      </c>
      <c r="G1359">
        <v>1780706912387</v>
      </c>
      <c r="H1359">
        <v>1112387</v>
      </c>
      <c r="I1359">
        <v>1112387</v>
      </c>
      <c r="J1359">
        <v>9166</v>
      </c>
      <c r="K1359">
        <v>43</v>
      </c>
      <c r="L1359">
        <v>57.48</v>
      </c>
      <c r="M1359" t="s">
        <v>925</v>
      </c>
      <c r="N1359" t="s">
        <v>926</v>
      </c>
      <c r="O1359">
        <v>41.6</v>
      </c>
      <c r="S1359">
        <v>21358</v>
      </c>
    </row>
    <row r="1360" spans="1:19" x14ac:dyDescent="0.2">
      <c r="A1360" t="s">
        <v>37</v>
      </c>
      <c r="B1360" t="s">
        <v>13</v>
      </c>
      <c r="C1360" t="s">
        <v>928</v>
      </c>
      <c r="D1360">
        <v>2</v>
      </c>
      <c r="E1360">
        <v>6</v>
      </c>
      <c r="F1360">
        <v>1780706700000</v>
      </c>
      <c r="G1360">
        <v>1780708402529</v>
      </c>
      <c r="H1360">
        <v>1702529</v>
      </c>
      <c r="I1360">
        <v>1702529</v>
      </c>
      <c r="J1360">
        <v>9532</v>
      </c>
      <c r="K1360">
        <v>72</v>
      </c>
      <c r="L1360">
        <v>65.25</v>
      </c>
      <c r="M1360" t="s">
        <v>925</v>
      </c>
      <c r="N1360" t="s">
        <v>926</v>
      </c>
      <c r="O1360">
        <v>43.83</v>
      </c>
      <c r="S1360">
        <v>21359</v>
      </c>
    </row>
    <row r="1361" spans="1:19" x14ac:dyDescent="0.2">
      <c r="A1361" t="s">
        <v>37</v>
      </c>
      <c r="B1361" t="s">
        <v>13</v>
      </c>
      <c r="C1361" t="s">
        <v>928</v>
      </c>
      <c r="D1361">
        <v>2</v>
      </c>
      <c r="E1361">
        <v>6</v>
      </c>
      <c r="F1361">
        <v>1780707600000</v>
      </c>
      <c r="G1361">
        <v>1780709051909</v>
      </c>
      <c r="H1361">
        <v>1451909</v>
      </c>
      <c r="I1361">
        <v>1451909</v>
      </c>
      <c r="J1361">
        <v>7357</v>
      </c>
      <c r="K1361">
        <v>62</v>
      </c>
      <c r="L1361">
        <v>61.23</v>
      </c>
      <c r="M1361" t="s">
        <v>925</v>
      </c>
      <c r="N1361" t="s">
        <v>926</v>
      </c>
      <c r="O1361">
        <v>46.6</v>
      </c>
      <c r="S1361">
        <v>21360</v>
      </c>
    </row>
    <row r="1362" spans="1:19" x14ac:dyDescent="0.2">
      <c r="A1362" t="s">
        <v>37</v>
      </c>
      <c r="B1362" t="s">
        <v>13</v>
      </c>
      <c r="C1362" t="s">
        <v>928</v>
      </c>
      <c r="D1362">
        <v>2</v>
      </c>
      <c r="E1362">
        <v>6</v>
      </c>
      <c r="F1362">
        <v>1780708500000</v>
      </c>
      <c r="G1362">
        <v>1780709528864</v>
      </c>
      <c r="H1362">
        <v>1028864</v>
      </c>
      <c r="I1362">
        <v>1028864</v>
      </c>
      <c r="J1362">
        <v>7861</v>
      </c>
      <c r="K1362">
        <v>43</v>
      </c>
      <c r="L1362">
        <v>55.71</v>
      </c>
      <c r="M1362" t="s">
        <v>925</v>
      </c>
      <c r="N1362" t="s">
        <v>926</v>
      </c>
      <c r="O1362">
        <v>43.08</v>
      </c>
      <c r="S1362">
        <v>21361</v>
      </c>
    </row>
    <row r="1363" spans="1:19" x14ac:dyDescent="0.2">
      <c r="A1363" t="s">
        <v>37</v>
      </c>
      <c r="B1363" t="s">
        <v>13</v>
      </c>
      <c r="C1363" t="s">
        <v>928</v>
      </c>
      <c r="D1363">
        <v>2</v>
      </c>
      <c r="E1363">
        <v>6</v>
      </c>
      <c r="F1363">
        <v>1780709400000</v>
      </c>
      <c r="G1363">
        <v>1780710846482</v>
      </c>
      <c r="H1363">
        <v>1446482</v>
      </c>
      <c r="I1363">
        <v>1446482</v>
      </c>
      <c r="J1363">
        <v>10352</v>
      </c>
      <c r="K1363">
        <v>65</v>
      </c>
      <c r="L1363">
        <v>59.54</v>
      </c>
      <c r="M1363" t="s">
        <v>925</v>
      </c>
      <c r="N1363" t="s">
        <v>926</v>
      </c>
      <c r="O1363">
        <v>34.81</v>
      </c>
      <c r="S1363">
        <v>21362</v>
      </c>
    </row>
    <row r="1364" spans="1:19" x14ac:dyDescent="0.2">
      <c r="A1364" t="s">
        <v>37</v>
      </c>
      <c r="B1364" t="s">
        <v>13</v>
      </c>
      <c r="C1364" t="s">
        <v>928</v>
      </c>
      <c r="D1364">
        <v>2</v>
      </c>
      <c r="E1364">
        <v>6</v>
      </c>
      <c r="F1364">
        <v>1780710300000</v>
      </c>
      <c r="G1364">
        <v>1780711821646</v>
      </c>
      <c r="H1364">
        <v>1521646</v>
      </c>
      <c r="I1364">
        <v>1521646</v>
      </c>
      <c r="J1364">
        <v>9036</v>
      </c>
      <c r="K1364">
        <v>62</v>
      </c>
      <c r="L1364">
        <v>63.35</v>
      </c>
      <c r="M1364" t="s">
        <v>925</v>
      </c>
      <c r="N1364" t="s">
        <v>926</v>
      </c>
      <c r="O1364">
        <v>45.28</v>
      </c>
      <c r="S1364">
        <v>21363</v>
      </c>
    </row>
    <row r="1365" spans="1:19" x14ac:dyDescent="0.2">
      <c r="A1365" t="s">
        <v>37</v>
      </c>
      <c r="B1365" t="s">
        <v>13</v>
      </c>
      <c r="C1365" t="s">
        <v>928</v>
      </c>
      <c r="D1365">
        <v>2</v>
      </c>
      <c r="E1365">
        <v>6</v>
      </c>
      <c r="F1365">
        <v>1780711200000</v>
      </c>
      <c r="G1365">
        <v>1780712275043</v>
      </c>
      <c r="H1365">
        <v>1075043</v>
      </c>
      <c r="I1365">
        <v>1075043</v>
      </c>
      <c r="J1365">
        <v>9507</v>
      </c>
      <c r="K1365">
        <v>50</v>
      </c>
      <c r="L1365">
        <v>58.72</v>
      </c>
      <c r="M1365" t="s">
        <v>925</v>
      </c>
      <c r="N1365" t="s">
        <v>926</v>
      </c>
      <c r="O1365">
        <v>44.51</v>
      </c>
      <c r="S1365">
        <v>21364</v>
      </c>
    </row>
    <row r="1366" spans="1:19" x14ac:dyDescent="0.2">
      <c r="A1366" t="s">
        <v>37</v>
      </c>
      <c r="B1366" t="s">
        <v>13</v>
      </c>
      <c r="C1366" t="s">
        <v>928</v>
      </c>
      <c r="D1366">
        <v>2</v>
      </c>
      <c r="E1366">
        <v>6</v>
      </c>
      <c r="F1366">
        <v>1780712100000</v>
      </c>
      <c r="G1366">
        <v>1780713410498</v>
      </c>
      <c r="H1366">
        <v>1310498</v>
      </c>
      <c r="I1366">
        <v>1310498</v>
      </c>
      <c r="J1366">
        <v>10090</v>
      </c>
      <c r="K1366">
        <v>55</v>
      </c>
      <c r="L1366">
        <v>59.34</v>
      </c>
      <c r="M1366" t="s">
        <v>925</v>
      </c>
      <c r="N1366" t="s">
        <v>926</v>
      </c>
      <c r="O1366">
        <v>38.46</v>
      </c>
      <c r="S1366">
        <v>21365</v>
      </c>
    </row>
    <row r="1367" spans="1:19" x14ac:dyDescent="0.2">
      <c r="A1367" t="s">
        <v>37</v>
      </c>
      <c r="B1367" t="s">
        <v>13</v>
      </c>
      <c r="C1367" t="s">
        <v>928</v>
      </c>
      <c r="D1367">
        <v>2</v>
      </c>
      <c r="E1367">
        <v>6</v>
      </c>
      <c r="F1367">
        <v>1780713000000</v>
      </c>
      <c r="G1367">
        <v>1780714689875</v>
      </c>
      <c r="H1367">
        <v>1689875</v>
      </c>
      <c r="I1367">
        <v>1689875</v>
      </c>
      <c r="J1367">
        <v>9348</v>
      </c>
      <c r="K1367">
        <v>73</v>
      </c>
      <c r="L1367">
        <v>67.11</v>
      </c>
      <c r="M1367" t="s">
        <v>931</v>
      </c>
      <c r="N1367" t="s">
        <v>926</v>
      </c>
      <c r="O1367">
        <v>48.95</v>
      </c>
      <c r="S1367">
        <v>21366</v>
      </c>
    </row>
    <row r="1368" spans="1:19" x14ac:dyDescent="0.2">
      <c r="A1368" t="s">
        <v>37</v>
      </c>
      <c r="B1368" t="s">
        <v>13</v>
      </c>
      <c r="C1368" t="s">
        <v>928</v>
      </c>
      <c r="D1368">
        <v>2</v>
      </c>
      <c r="E1368">
        <v>6</v>
      </c>
      <c r="F1368">
        <v>1780713900000</v>
      </c>
      <c r="G1368">
        <v>1780715319746</v>
      </c>
      <c r="H1368">
        <v>1419746</v>
      </c>
      <c r="I1368">
        <v>1419746</v>
      </c>
      <c r="J1368">
        <v>7602</v>
      </c>
      <c r="K1368">
        <v>58</v>
      </c>
      <c r="L1368">
        <v>58.48</v>
      </c>
      <c r="M1368" t="s">
        <v>925</v>
      </c>
      <c r="N1368" t="s">
        <v>926</v>
      </c>
      <c r="O1368">
        <v>40.369999999999997</v>
      </c>
      <c r="S1368">
        <v>21367</v>
      </c>
    </row>
    <row r="1369" spans="1:19" x14ac:dyDescent="0.2">
      <c r="A1369" t="s">
        <v>37</v>
      </c>
      <c r="B1369" t="s">
        <v>13</v>
      </c>
      <c r="C1369" t="s">
        <v>928</v>
      </c>
      <c r="D1369">
        <v>2</v>
      </c>
      <c r="E1369">
        <v>6</v>
      </c>
      <c r="F1369">
        <v>1780714800000</v>
      </c>
      <c r="G1369">
        <v>1780716316453</v>
      </c>
      <c r="H1369">
        <v>1516453</v>
      </c>
      <c r="I1369">
        <v>1516453</v>
      </c>
      <c r="J1369">
        <v>9813</v>
      </c>
      <c r="K1369">
        <v>60</v>
      </c>
      <c r="L1369">
        <v>65.150000000000006</v>
      </c>
      <c r="M1369" t="s">
        <v>925</v>
      </c>
      <c r="N1369" t="s">
        <v>926</v>
      </c>
      <c r="O1369">
        <v>47.53</v>
      </c>
      <c r="S1369">
        <v>21368</v>
      </c>
    </row>
    <row r="1370" spans="1:19" x14ac:dyDescent="0.2">
      <c r="A1370" t="s">
        <v>37</v>
      </c>
      <c r="B1370" t="s">
        <v>13</v>
      </c>
      <c r="C1370" t="s">
        <v>928</v>
      </c>
      <c r="D1370">
        <v>2</v>
      </c>
      <c r="E1370">
        <v>6</v>
      </c>
      <c r="F1370">
        <v>1780715700000</v>
      </c>
      <c r="G1370">
        <v>1780717336204</v>
      </c>
      <c r="H1370">
        <v>1636204</v>
      </c>
      <c r="I1370">
        <v>1636204</v>
      </c>
      <c r="J1370">
        <v>9650</v>
      </c>
      <c r="K1370">
        <v>65</v>
      </c>
      <c r="L1370">
        <v>63.71</v>
      </c>
      <c r="M1370" t="s">
        <v>925</v>
      </c>
      <c r="N1370" t="s">
        <v>926</v>
      </c>
      <c r="O1370">
        <v>41.6</v>
      </c>
      <c r="S1370">
        <v>21369</v>
      </c>
    </row>
    <row r="1371" spans="1:19" x14ac:dyDescent="0.2">
      <c r="A1371" t="s">
        <v>37</v>
      </c>
      <c r="B1371" t="s">
        <v>13</v>
      </c>
      <c r="C1371" t="s">
        <v>928</v>
      </c>
      <c r="D1371">
        <v>2</v>
      </c>
      <c r="E1371">
        <v>6</v>
      </c>
      <c r="F1371">
        <v>1780716600000</v>
      </c>
      <c r="G1371">
        <v>1780718215698</v>
      </c>
      <c r="H1371">
        <v>1615698</v>
      </c>
      <c r="I1371">
        <v>1615698</v>
      </c>
      <c r="J1371">
        <v>8373</v>
      </c>
      <c r="K1371">
        <v>69</v>
      </c>
      <c r="L1371">
        <v>64.540000000000006</v>
      </c>
      <c r="M1371" t="s">
        <v>925</v>
      </c>
      <c r="N1371" t="s">
        <v>926</v>
      </c>
      <c r="O1371">
        <v>47.46</v>
      </c>
      <c r="S1371">
        <v>21370</v>
      </c>
    </row>
    <row r="1372" spans="1:19" x14ac:dyDescent="0.2">
      <c r="A1372" t="s">
        <v>37</v>
      </c>
      <c r="B1372" t="s">
        <v>13</v>
      </c>
      <c r="C1372" t="s">
        <v>928</v>
      </c>
      <c r="D1372">
        <v>2</v>
      </c>
      <c r="E1372">
        <v>6</v>
      </c>
      <c r="F1372">
        <v>1780717500000</v>
      </c>
      <c r="G1372">
        <v>1780718625481</v>
      </c>
      <c r="H1372">
        <v>1125481</v>
      </c>
      <c r="I1372">
        <v>1125481</v>
      </c>
      <c r="J1372">
        <v>10588</v>
      </c>
      <c r="K1372">
        <v>50</v>
      </c>
      <c r="L1372">
        <v>58.64</v>
      </c>
      <c r="M1372" t="s">
        <v>925</v>
      </c>
      <c r="N1372" t="s">
        <v>926</v>
      </c>
      <c r="O1372">
        <v>40.17</v>
      </c>
      <c r="S1372">
        <v>21371</v>
      </c>
    </row>
    <row r="1373" spans="1:19" x14ac:dyDescent="0.2">
      <c r="A1373" t="s">
        <v>37</v>
      </c>
      <c r="B1373" t="s">
        <v>13</v>
      </c>
      <c r="C1373" t="s">
        <v>928</v>
      </c>
      <c r="D1373">
        <v>2</v>
      </c>
      <c r="E1373">
        <v>7</v>
      </c>
      <c r="F1373">
        <v>1780790400000</v>
      </c>
      <c r="G1373">
        <v>1780791580871</v>
      </c>
      <c r="H1373">
        <v>1180871</v>
      </c>
      <c r="I1373">
        <v>1180871</v>
      </c>
      <c r="J1373">
        <v>8437</v>
      </c>
      <c r="K1373">
        <v>49</v>
      </c>
      <c r="L1373">
        <v>43.03</v>
      </c>
      <c r="M1373" t="s">
        <v>925</v>
      </c>
      <c r="N1373" t="s">
        <v>929</v>
      </c>
      <c r="S1373">
        <v>21372</v>
      </c>
    </row>
    <row r="1374" spans="1:19" x14ac:dyDescent="0.2">
      <c r="A1374" t="s">
        <v>37</v>
      </c>
      <c r="B1374" t="s">
        <v>13</v>
      </c>
      <c r="C1374" t="s">
        <v>928</v>
      </c>
      <c r="D1374">
        <v>2</v>
      </c>
      <c r="E1374">
        <v>7</v>
      </c>
      <c r="F1374">
        <v>1780791300000</v>
      </c>
      <c r="G1374">
        <v>1780792430677</v>
      </c>
      <c r="H1374">
        <v>1130677</v>
      </c>
      <c r="I1374">
        <v>1130677</v>
      </c>
      <c r="J1374">
        <v>8484</v>
      </c>
      <c r="K1374">
        <v>46</v>
      </c>
      <c r="L1374">
        <v>56.41</v>
      </c>
      <c r="M1374" t="s">
        <v>925</v>
      </c>
      <c r="N1374" t="s">
        <v>926</v>
      </c>
      <c r="O1374">
        <v>40.479999999999997</v>
      </c>
      <c r="S1374">
        <v>21373</v>
      </c>
    </row>
    <row r="1375" spans="1:19" x14ac:dyDescent="0.2">
      <c r="A1375" t="s">
        <v>37</v>
      </c>
      <c r="B1375" t="s">
        <v>13</v>
      </c>
      <c r="C1375" t="s">
        <v>927</v>
      </c>
      <c r="D1375">
        <v>2</v>
      </c>
      <c r="E1375">
        <v>7</v>
      </c>
      <c r="F1375">
        <v>1780792200000</v>
      </c>
      <c r="G1375">
        <v>1780793846613</v>
      </c>
      <c r="H1375">
        <v>1646613</v>
      </c>
      <c r="I1375">
        <v>1646613</v>
      </c>
      <c r="J1375">
        <v>9168</v>
      </c>
      <c r="K1375">
        <v>68</v>
      </c>
      <c r="L1375">
        <v>59.05</v>
      </c>
      <c r="M1375" t="s">
        <v>925</v>
      </c>
      <c r="N1375" t="s">
        <v>926</v>
      </c>
      <c r="O1375">
        <v>31.8</v>
      </c>
      <c r="S1375">
        <v>21374</v>
      </c>
    </row>
    <row r="1376" spans="1:19" x14ac:dyDescent="0.2">
      <c r="A1376" t="s">
        <v>37</v>
      </c>
      <c r="B1376" t="s">
        <v>13</v>
      </c>
      <c r="C1376" t="s">
        <v>928</v>
      </c>
      <c r="D1376">
        <v>2</v>
      </c>
      <c r="E1376">
        <v>7</v>
      </c>
      <c r="F1376">
        <v>1780793100000</v>
      </c>
      <c r="G1376">
        <v>1780794107001</v>
      </c>
      <c r="H1376">
        <v>1007001</v>
      </c>
      <c r="I1376">
        <v>1007001</v>
      </c>
      <c r="J1376">
        <v>10154</v>
      </c>
      <c r="K1376">
        <v>48</v>
      </c>
      <c r="L1376">
        <v>58.56</v>
      </c>
      <c r="M1376" t="s">
        <v>925</v>
      </c>
      <c r="N1376" t="s">
        <v>926</v>
      </c>
      <c r="O1376">
        <v>44.13</v>
      </c>
      <c r="S1376">
        <v>21375</v>
      </c>
    </row>
    <row r="1377" spans="1:19" x14ac:dyDescent="0.2">
      <c r="A1377" t="s">
        <v>37</v>
      </c>
      <c r="B1377" t="s">
        <v>13</v>
      </c>
      <c r="C1377" t="s">
        <v>928</v>
      </c>
      <c r="D1377">
        <v>2</v>
      </c>
      <c r="E1377">
        <v>7</v>
      </c>
      <c r="F1377">
        <v>1780794000000</v>
      </c>
      <c r="G1377">
        <v>1780795428756</v>
      </c>
      <c r="H1377">
        <v>1428756</v>
      </c>
      <c r="I1377">
        <v>1428756</v>
      </c>
      <c r="J1377">
        <v>10589</v>
      </c>
      <c r="K1377">
        <v>61</v>
      </c>
      <c r="L1377">
        <v>61.73</v>
      </c>
      <c r="M1377" t="s">
        <v>925</v>
      </c>
      <c r="N1377" t="s">
        <v>926</v>
      </c>
      <c r="O1377">
        <v>39.71</v>
      </c>
      <c r="S1377">
        <v>21376</v>
      </c>
    </row>
    <row r="1378" spans="1:19" x14ac:dyDescent="0.2">
      <c r="A1378" t="s">
        <v>37</v>
      </c>
      <c r="B1378" t="s">
        <v>13</v>
      </c>
      <c r="C1378" t="s">
        <v>927</v>
      </c>
      <c r="D1378">
        <v>2</v>
      </c>
      <c r="E1378">
        <v>7</v>
      </c>
      <c r="F1378">
        <v>1780794900000</v>
      </c>
      <c r="G1378">
        <v>1780796206460</v>
      </c>
      <c r="H1378">
        <v>1306460</v>
      </c>
      <c r="I1378">
        <v>1306460</v>
      </c>
      <c r="J1378">
        <v>10045</v>
      </c>
      <c r="K1378">
        <v>50</v>
      </c>
      <c r="L1378">
        <v>46.22</v>
      </c>
      <c r="M1378" t="s">
        <v>925</v>
      </c>
      <c r="N1378" t="s">
        <v>929</v>
      </c>
      <c r="S1378">
        <v>21377</v>
      </c>
    </row>
    <row r="1379" spans="1:19" x14ac:dyDescent="0.2">
      <c r="A1379" t="s">
        <v>37</v>
      </c>
      <c r="B1379" t="s">
        <v>13</v>
      </c>
      <c r="C1379" t="s">
        <v>928</v>
      </c>
      <c r="D1379">
        <v>2</v>
      </c>
      <c r="E1379">
        <v>7</v>
      </c>
      <c r="F1379">
        <v>1780795800000</v>
      </c>
      <c r="G1379">
        <v>1780797246860</v>
      </c>
      <c r="H1379">
        <v>1446860</v>
      </c>
      <c r="I1379">
        <v>1446860</v>
      </c>
      <c r="J1379">
        <v>8799</v>
      </c>
      <c r="K1379">
        <v>63</v>
      </c>
      <c r="L1379">
        <v>61.12</v>
      </c>
      <c r="M1379" t="s">
        <v>925</v>
      </c>
      <c r="N1379" t="s">
        <v>926</v>
      </c>
      <c r="O1379">
        <v>42.63</v>
      </c>
      <c r="S1379">
        <v>21378</v>
      </c>
    </row>
    <row r="1380" spans="1:19" x14ac:dyDescent="0.2">
      <c r="A1380" t="s">
        <v>37</v>
      </c>
      <c r="B1380" t="s">
        <v>13</v>
      </c>
      <c r="C1380" t="s">
        <v>928</v>
      </c>
      <c r="D1380">
        <v>2</v>
      </c>
      <c r="E1380">
        <v>7</v>
      </c>
      <c r="F1380">
        <v>1780796700000</v>
      </c>
      <c r="G1380">
        <v>1780798349195</v>
      </c>
      <c r="H1380">
        <v>1649195</v>
      </c>
      <c r="I1380">
        <v>1649195</v>
      </c>
      <c r="J1380">
        <v>6966</v>
      </c>
      <c r="K1380">
        <v>66</v>
      </c>
      <c r="L1380">
        <v>63.18</v>
      </c>
      <c r="M1380" t="s">
        <v>925</v>
      </c>
      <c r="N1380" t="s">
        <v>926</v>
      </c>
      <c r="O1380">
        <v>47.22</v>
      </c>
      <c r="S1380">
        <v>21379</v>
      </c>
    </row>
    <row r="1381" spans="1:19" x14ac:dyDescent="0.2">
      <c r="A1381" t="s">
        <v>37</v>
      </c>
      <c r="B1381" t="s">
        <v>13</v>
      </c>
      <c r="C1381" t="s">
        <v>927</v>
      </c>
      <c r="D1381">
        <v>2</v>
      </c>
      <c r="E1381">
        <v>7</v>
      </c>
      <c r="F1381">
        <v>1780797600000</v>
      </c>
      <c r="G1381">
        <v>1780799338497</v>
      </c>
      <c r="H1381">
        <v>1738497</v>
      </c>
      <c r="I1381">
        <v>1738497</v>
      </c>
      <c r="J1381">
        <v>9570</v>
      </c>
      <c r="K1381">
        <v>64</v>
      </c>
      <c r="L1381">
        <v>65.78</v>
      </c>
      <c r="M1381" t="s">
        <v>925</v>
      </c>
      <c r="N1381" t="s">
        <v>926</v>
      </c>
      <c r="O1381">
        <v>44.05</v>
      </c>
      <c r="S1381">
        <v>21380</v>
      </c>
    </row>
    <row r="1382" spans="1:19" x14ac:dyDescent="0.2">
      <c r="A1382" t="s">
        <v>37</v>
      </c>
      <c r="B1382" t="s">
        <v>13</v>
      </c>
      <c r="C1382" t="s">
        <v>928</v>
      </c>
      <c r="D1382">
        <v>2</v>
      </c>
      <c r="E1382">
        <v>7</v>
      </c>
      <c r="F1382">
        <v>1780798500000</v>
      </c>
      <c r="G1382">
        <v>1780800258823</v>
      </c>
      <c r="H1382">
        <v>1758823</v>
      </c>
      <c r="I1382">
        <v>1758823</v>
      </c>
      <c r="J1382">
        <v>8636</v>
      </c>
      <c r="K1382">
        <v>66</v>
      </c>
      <c r="L1382">
        <v>61</v>
      </c>
      <c r="M1382" t="s">
        <v>925</v>
      </c>
      <c r="N1382" t="s">
        <v>926</v>
      </c>
      <c r="O1382">
        <v>34.92</v>
      </c>
      <c r="S1382">
        <v>21381</v>
      </c>
    </row>
    <row r="1383" spans="1:19" x14ac:dyDescent="0.2">
      <c r="A1383" t="s">
        <v>37</v>
      </c>
      <c r="B1383" t="s">
        <v>13</v>
      </c>
      <c r="C1383" t="s">
        <v>928</v>
      </c>
      <c r="D1383">
        <v>2</v>
      </c>
      <c r="E1383">
        <v>7</v>
      </c>
      <c r="F1383">
        <v>1780799400000</v>
      </c>
      <c r="G1383">
        <v>1780800771199</v>
      </c>
      <c r="H1383">
        <v>1371199</v>
      </c>
      <c r="I1383">
        <v>1371199</v>
      </c>
      <c r="J1383">
        <v>8266</v>
      </c>
      <c r="K1383">
        <v>55</v>
      </c>
      <c r="L1383">
        <v>61.1</v>
      </c>
      <c r="M1383" t="s">
        <v>925</v>
      </c>
      <c r="N1383" t="s">
        <v>926</v>
      </c>
      <c r="O1383">
        <v>45.9</v>
      </c>
      <c r="S1383">
        <v>21382</v>
      </c>
    </row>
    <row r="1384" spans="1:19" x14ac:dyDescent="0.2">
      <c r="A1384" t="s">
        <v>37</v>
      </c>
      <c r="B1384" t="s">
        <v>13</v>
      </c>
      <c r="C1384" t="s">
        <v>927</v>
      </c>
      <c r="D1384">
        <v>2</v>
      </c>
      <c r="E1384">
        <v>7</v>
      </c>
      <c r="F1384">
        <v>1780800300000</v>
      </c>
      <c r="G1384">
        <v>1780801294892</v>
      </c>
      <c r="H1384">
        <v>994892</v>
      </c>
      <c r="I1384">
        <v>994892</v>
      </c>
      <c r="J1384">
        <v>9252</v>
      </c>
      <c r="K1384">
        <v>38</v>
      </c>
      <c r="L1384">
        <v>55.63</v>
      </c>
      <c r="M1384" t="s">
        <v>925</v>
      </c>
      <c r="N1384" t="s">
        <v>926</v>
      </c>
      <c r="O1384">
        <v>40.020000000000003</v>
      </c>
      <c r="S1384">
        <v>21383</v>
      </c>
    </row>
    <row r="1385" spans="1:19" x14ac:dyDescent="0.2">
      <c r="A1385" t="s">
        <v>37</v>
      </c>
      <c r="B1385" t="s">
        <v>13</v>
      </c>
      <c r="C1385" t="s">
        <v>928</v>
      </c>
      <c r="D1385">
        <v>2</v>
      </c>
      <c r="E1385">
        <v>7</v>
      </c>
      <c r="F1385">
        <v>1780801200000</v>
      </c>
      <c r="G1385">
        <v>1780802729383</v>
      </c>
      <c r="H1385">
        <v>1529383</v>
      </c>
      <c r="I1385">
        <v>1529383</v>
      </c>
      <c r="J1385">
        <v>10222</v>
      </c>
      <c r="K1385">
        <v>62</v>
      </c>
      <c r="L1385">
        <v>59.01</v>
      </c>
      <c r="M1385" t="s">
        <v>925</v>
      </c>
      <c r="N1385" t="s">
        <v>926</v>
      </c>
      <c r="O1385">
        <v>31.82</v>
      </c>
      <c r="S1385">
        <v>21384</v>
      </c>
    </row>
    <row r="1386" spans="1:19" x14ac:dyDescent="0.2">
      <c r="A1386" t="s">
        <v>37</v>
      </c>
      <c r="B1386" t="s">
        <v>13</v>
      </c>
      <c r="C1386" t="s">
        <v>928</v>
      </c>
      <c r="D1386">
        <v>2</v>
      </c>
      <c r="E1386">
        <v>7</v>
      </c>
      <c r="F1386">
        <v>1780802100000</v>
      </c>
      <c r="G1386">
        <v>1780803437550</v>
      </c>
      <c r="H1386">
        <v>1337550</v>
      </c>
      <c r="I1386">
        <v>1337550</v>
      </c>
      <c r="J1386">
        <v>9552</v>
      </c>
      <c r="K1386">
        <v>49</v>
      </c>
      <c r="L1386">
        <v>57</v>
      </c>
      <c r="M1386" t="s">
        <v>925</v>
      </c>
      <c r="N1386" t="s">
        <v>926</v>
      </c>
      <c r="O1386">
        <v>33.770000000000003</v>
      </c>
      <c r="S1386">
        <v>21385</v>
      </c>
    </row>
    <row r="1387" spans="1:19" x14ac:dyDescent="0.2">
      <c r="A1387" t="s">
        <v>37</v>
      </c>
      <c r="B1387" t="s">
        <v>13</v>
      </c>
      <c r="C1387" t="s">
        <v>927</v>
      </c>
      <c r="D1387">
        <v>2</v>
      </c>
      <c r="E1387">
        <v>7</v>
      </c>
      <c r="F1387">
        <v>1780803000000</v>
      </c>
      <c r="G1387">
        <v>1780804393750</v>
      </c>
      <c r="H1387">
        <v>1393750</v>
      </c>
      <c r="I1387">
        <v>1393750</v>
      </c>
      <c r="J1387">
        <v>7625</v>
      </c>
      <c r="K1387">
        <v>61</v>
      </c>
      <c r="L1387">
        <v>57.3</v>
      </c>
      <c r="M1387" t="s">
        <v>925</v>
      </c>
      <c r="N1387" t="s">
        <v>926</v>
      </c>
      <c r="O1387">
        <v>38.22</v>
      </c>
      <c r="S1387">
        <v>21386</v>
      </c>
    </row>
    <row r="1388" spans="1:19" x14ac:dyDescent="0.2">
      <c r="A1388" t="s">
        <v>37</v>
      </c>
      <c r="B1388" t="s">
        <v>13</v>
      </c>
      <c r="C1388" t="s">
        <v>928</v>
      </c>
      <c r="D1388">
        <v>2</v>
      </c>
      <c r="E1388">
        <v>7</v>
      </c>
      <c r="F1388">
        <v>1780803900000</v>
      </c>
      <c r="G1388">
        <v>1780805364171</v>
      </c>
      <c r="H1388">
        <v>1464171</v>
      </c>
      <c r="I1388">
        <v>1464171</v>
      </c>
      <c r="J1388">
        <v>9943</v>
      </c>
      <c r="K1388">
        <v>57</v>
      </c>
      <c r="L1388">
        <v>58.75</v>
      </c>
      <c r="M1388" t="s">
        <v>925</v>
      </c>
      <c r="N1388" t="s">
        <v>926</v>
      </c>
      <c r="O1388">
        <v>33.61</v>
      </c>
      <c r="S1388">
        <v>21387</v>
      </c>
    </row>
    <row r="1389" spans="1:19" x14ac:dyDescent="0.2">
      <c r="A1389" t="s">
        <v>37</v>
      </c>
      <c r="B1389" t="s">
        <v>13</v>
      </c>
      <c r="C1389" t="s">
        <v>928</v>
      </c>
      <c r="D1389">
        <v>2</v>
      </c>
      <c r="E1389">
        <v>7</v>
      </c>
      <c r="F1389">
        <v>1780804800000</v>
      </c>
      <c r="G1389">
        <v>1780806463110</v>
      </c>
      <c r="H1389">
        <v>1663110</v>
      </c>
      <c r="I1389">
        <v>1663110</v>
      </c>
      <c r="J1389">
        <v>8701</v>
      </c>
      <c r="K1389">
        <v>70</v>
      </c>
      <c r="L1389">
        <v>62.07</v>
      </c>
      <c r="M1389" t="s">
        <v>925</v>
      </c>
      <c r="N1389" t="s">
        <v>926</v>
      </c>
      <c r="O1389">
        <v>39.64</v>
      </c>
      <c r="S1389">
        <v>21388</v>
      </c>
    </row>
    <row r="1390" spans="1:19" x14ac:dyDescent="0.2">
      <c r="A1390" t="s">
        <v>38</v>
      </c>
      <c r="B1390" t="s">
        <v>8</v>
      </c>
      <c r="C1390" t="s">
        <v>927</v>
      </c>
      <c r="D1390">
        <v>1</v>
      </c>
      <c r="E1390">
        <v>1</v>
      </c>
      <c r="F1390">
        <v>1779667200000</v>
      </c>
      <c r="G1390">
        <v>1779668805076</v>
      </c>
      <c r="H1390">
        <v>1605076</v>
      </c>
      <c r="I1390">
        <v>1605076</v>
      </c>
      <c r="J1390">
        <v>9646</v>
      </c>
      <c r="K1390">
        <v>60</v>
      </c>
      <c r="L1390">
        <v>64.25</v>
      </c>
      <c r="M1390" t="s">
        <v>925</v>
      </c>
      <c r="N1390" t="s">
        <v>926</v>
      </c>
      <c r="O1390">
        <v>43.66</v>
      </c>
      <c r="S1390">
        <v>21389</v>
      </c>
    </row>
    <row r="1391" spans="1:19" x14ac:dyDescent="0.2">
      <c r="A1391" t="s">
        <v>38</v>
      </c>
      <c r="B1391" t="s">
        <v>8</v>
      </c>
      <c r="C1391" t="s">
        <v>927</v>
      </c>
      <c r="D1391">
        <v>1</v>
      </c>
      <c r="E1391">
        <v>1</v>
      </c>
      <c r="F1391">
        <v>1779668100000</v>
      </c>
      <c r="G1391">
        <v>1779669424547</v>
      </c>
      <c r="H1391">
        <v>1324547</v>
      </c>
      <c r="I1391">
        <v>1324547</v>
      </c>
      <c r="J1391">
        <v>9260</v>
      </c>
      <c r="K1391">
        <v>53</v>
      </c>
      <c r="L1391">
        <v>55.49</v>
      </c>
      <c r="M1391" t="s">
        <v>925</v>
      </c>
      <c r="N1391" t="s">
        <v>926</v>
      </c>
      <c r="O1391">
        <v>31.38</v>
      </c>
      <c r="S1391">
        <v>21390</v>
      </c>
    </row>
    <row r="1392" spans="1:19" x14ac:dyDescent="0.2">
      <c r="A1392" t="s">
        <v>38</v>
      </c>
      <c r="B1392" t="s">
        <v>8</v>
      </c>
      <c r="C1392" t="s">
        <v>924</v>
      </c>
      <c r="D1392">
        <v>1</v>
      </c>
      <c r="E1392">
        <v>1</v>
      </c>
      <c r="F1392">
        <v>1779669000000</v>
      </c>
      <c r="G1392">
        <v>1779669982249</v>
      </c>
      <c r="H1392">
        <v>982249</v>
      </c>
      <c r="I1392">
        <v>982249</v>
      </c>
      <c r="J1392">
        <v>8375</v>
      </c>
      <c r="K1392">
        <v>46</v>
      </c>
      <c r="L1392">
        <v>56.16</v>
      </c>
      <c r="M1392" t="s">
        <v>925</v>
      </c>
      <c r="N1392" t="s">
        <v>926</v>
      </c>
      <c r="O1392">
        <v>43.92</v>
      </c>
      <c r="S1392">
        <v>21391</v>
      </c>
    </row>
    <row r="1393" spans="1:19" x14ac:dyDescent="0.2">
      <c r="A1393" t="s">
        <v>38</v>
      </c>
      <c r="B1393" t="s">
        <v>8</v>
      </c>
      <c r="C1393" t="s">
        <v>927</v>
      </c>
      <c r="D1393">
        <v>1</v>
      </c>
      <c r="E1393">
        <v>1</v>
      </c>
      <c r="F1393">
        <v>1779669900000</v>
      </c>
      <c r="G1393">
        <v>1779671215180</v>
      </c>
      <c r="H1393">
        <v>1315180</v>
      </c>
      <c r="I1393">
        <v>1315180</v>
      </c>
      <c r="J1393">
        <v>9749</v>
      </c>
      <c r="K1393">
        <v>52</v>
      </c>
      <c r="L1393">
        <v>56.75</v>
      </c>
      <c r="M1393" t="s">
        <v>925</v>
      </c>
      <c r="N1393" t="s">
        <v>926</v>
      </c>
      <c r="O1393">
        <v>33.24</v>
      </c>
      <c r="S1393">
        <v>21392</v>
      </c>
    </row>
    <row r="1394" spans="1:19" x14ac:dyDescent="0.2">
      <c r="A1394" t="s">
        <v>38</v>
      </c>
      <c r="B1394" t="s">
        <v>8</v>
      </c>
      <c r="C1394" t="s">
        <v>927</v>
      </c>
      <c r="D1394">
        <v>1</v>
      </c>
      <c r="E1394">
        <v>1</v>
      </c>
      <c r="F1394">
        <v>1779670800000</v>
      </c>
      <c r="G1394">
        <v>1779672356081</v>
      </c>
      <c r="H1394">
        <v>1556081</v>
      </c>
      <c r="I1394">
        <v>1556081</v>
      </c>
      <c r="J1394">
        <v>8535</v>
      </c>
      <c r="K1394">
        <v>63</v>
      </c>
      <c r="L1394">
        <v>57.67</v>
      </c>
      <c r="M1394" t="s">
        <v>925</v>
      </c>
      <c r="N1394" t="s">
        <v>926</v>
      </c>
      <c r="O1394">
        <v>32.549999999999997</v>
      </c>
      <c r="S1394">
        <v>21393</v>
      </c>
    </row>
    <row r="1395" spans="1:19" x14ac:dyDescent="0.2">
      <c r="A1395" t="s">
        <v>38</v>
      </c>
      <c r="B1395" t="s">
        <v>8</v>
      </c>
      <c r="C1395" t="s">
        <v>924</v>
      </c>
      <c r="D1395">
        <v>1</v>
      </c>
      <c r="E1395">
        <v>1</v>
      </c>
      <c r="F1395">
        <v>1779671700000</v>
      </c>
      <c r="G1395">
        <v>1779673044904</v>
      </c>
      <c r="H1395">
        <v>1344904</v>
      </c>
      <c r="I1395">
        <v>1344904</v>
      </c>
      <c r="J1395">
        <v>9473</v>
      </c>
      <c r="K1395">
        <v>58</v>
      </c>
      <c r="L1395">
        <v>58.93</v>
      </c>
      <c r="M1395" t="s">
        <v>925</v>
      </c>
      <c r="N1395" t="s">
        <v>926</v>
      </c>
      <c r="O1395">
        <v>38.299999999999997</v>
      </c>
      <c r="S1395">
        <v>21394</v>
      </c>
    </row>
    <row r="1396" spans="1:19" x14ac:dyDescent="0.2">
      <c r="A1396" t="s">
        <v>38</v>
      </c>
      <c r="B1396" t="s">
        <v>8</v>
      </c>
      <c r="C1396" t="s">
        <v>927</v>
      </c>
      <c r="D1396">
        <v>1</v>
      </c>
      <c r="E1396">
        <v>1</v>
      </c>
      <c r="F1396">
        <v>1779672600000</v>
      </c>
      <c r="G1396">
        <v>1779673763382</v>
      </c>
      <c r="H1396">
        <v>1163382</v>
      </c>
      <c r="I1396">
        <v>1163382</v>
      </c>
      <c r="J1396">
        <v>6880</v>
      </c>
      <c r="K1396">
        <v>44</v>
      </c>
      <c r="L1396">
        <v>57.23</v>
      </c>
      <c r="M1396" t="s">
        <v>925</v>
      </c>
      <c r="N1396" t="s">
        <v>926</v>
      </c>
      <c r="O1396">
        <v>45.86</v>
      </c>
      <c r="S1396">
        <v>21395</v>
      </c>
    </row>
    <row r="1397" spans="1:19" x14ac:dyDescent="0.2">
      <c r="A1397" t="s">
        <v>38</v>
      </c>
      <c r="B1397" t="s">
        <v>8</v>
      </c>
      <c r="C1397" t="s">
        <v>927</v>
      </c>
      <c r="D1397">
        <v>1</v>
      </c>
      <c r="E1397">
        <v>1</v>
      </c>
      <c r="F1397">
        <v>1779673500000</v>
      </c>
      <c r="G1397">
        <v>1779674945227</v>
      </c>
      <c r="H1397">
        <v>1445227</v>
      </c>
      <c r="I1397">
        <v>1445227</v>
      </c>
      <c r="J1397">
        <v>9528</v>
      </c>
      <c r="K1397">
        <v>53</v>
      </c>
      <c r="L1397">
        <v>59.18</v>
      </c>
      <c r="M1397" t="s">
        <v>925</v>
      </c>
      <c r="N1397" t="s">
        <v>926</v>
      </c>
      <c r="O1397">
        <v>36.200000000000003</v>
      </c>
      <c r="S1397">
        <v>21396</v>
      </c>
    </row>
    <row r="1398" spans="1:19" x14ac:dyDescent="0.2">
      <c r="A1398" t="s">
        <v>38</v>
      </c>
      <c r="B1398" t="s">
        <v>8</v>
      </c>
      <c r="C1398" t="s">
        <v>924</v>
      </c>
      <c r="D1398">
        <v>1</v>
      </c>
      <c r="E1398">
        <v>1</v>
      </c>
      <c r="F1398">
        <v>1779674400000</v>
      </c>
      <c r="G1398">
        <v>1779675596125</v>
      </c>
      <c r="H1398">
        <v>1196125</v>
      </c>
      <c r="I1398">
        <v>1196125</v>
      </c>
      <c r="J1398">
        <v>7273</v>
      </c>
      <c r="K1398">
        <v>53</v>
      </c>
      <c r="L1398">
        <v>55.76</v>
      </c>
      <c r="M1398" t="s">
        <v>925</v>
      </c>
      <c r="N1398" t="s">
        <v>926</v>
      </c>
      <c r="O1398">
        <v>40.56</v>
      </c>
      <c r="S1398">
        <v>21397</v>
      </c>
    </row>
    <row r="1399" spans="1:19" x14ac:dyDescent="0.2">
      <c r="A1399" t="s">
        <v>38</v>
      </c>
      <c r="B1399" t="s">
        <v>8</v>
      </c>
      <c r="C1399" t="s">
        <v>927</v>
      </c>
      <c r="D1399">
        <v>1</v>
      </c>
      <c r="E1399">
        <v>1</v>
      </c>
      <c r="F1399">
        <v>1779675300000</v>
      </c>
      <c r="G1399">
        <v>1779676820643</v>
      </c>
      <c r="H1399">
        <v>1520643</v>
      </c>
      <c r="I1399">
        <v>1520643</v>
      </c>
      <c r="J1399">
        <v>7128</v>
      </c>
      <c r="K1399">
        <v>67</v>
      </c>
      <c r="L1399">
        <v>60.91</v>
      </c>
      <c r="M1399" t="s">
        <v>925</v>
      </c>
      <c r="N1399" t="s">
        <v>926</v>
      </c>
      <c r="O1399">
        <v>44.74</v>
      </c>
      <c r="S1399">
        <v>21398</v>
      </c>
    </row>
    <row r="1400" spans="1:19" x14ac:dyDescent="0.2">
      <c r="A1400" t="s">
        <v>38</v>
      </c>
      <c r="B1400" t="s">
        <v>8</v>
      </c>
      <c r="C1400" t="s">
        <v>927</v>
      </c>
      <c r="D1400">
        <v>1</v>
      </c>
      <c r="E1400">
        <v>1</v>
      </c>
      <c r="F1400">
        <v>1779676200000</v>
      </c>
      <c r="G1400">
        <v>1779677056319</v>
      </c>
      <c r="H1400">
        <v>856319</v>
      </c>
      <c r="I1400">
        <v>856319</v>
      </c>
      <c r="J1400">
        <v>8341</v>
      </c>
      <c r="K1400">
        <v>41</v>
      </c>
      <c r="L1400">
        <v>49.92</v>
      </c>
      <c r="M1400" t="s">
        <v>925</v>
      </c>
      <c r="N1400" t="s">
        <v>926</v>
      </c>
      <c r="O1400">
        <v>32.67</v>
      </c>
      <c r="S1400">
        <v>21399</v>
      </c>
    </row>
    <row r="1401" spans="1:19" x14ac:dyDescent="0.2">
      <c r="A1401" t="s">
        <v>38</v>
      </c>
      <c r="B1401" t="s">
        <v>8</v>
      </c>
      <c r="C1401" t="s">
        <v>927</v>
      </c>
      <c r="D1401">
        <v>1</v>
      </c>
      <c r="E1401">
        <v>2</v>
      </c>
      <c r="F1401">
        <v>1779753600000</v>
      </c>
      <c r="G1401">
        <v>1779755004844</v>
      </c>
      <c r="H1401">
        <v>1404844</v>
      </c>
      <c r="I1401">
        <v>1404844</v>
      </c>
      <c r="J1401">
        <v>9417</v>
      </c>
      <c r="K1401">
        <v>57</v>
      </c>
      <c r="L1401">
        <v>60.3</v>
      </c>
      <c r="M1401" t="s">
        <v>925</v>
      </c>
      <c r="N1401" t="s">
        <v>926</v>
      </c>
      <c r="O1401">
        <v>40.130000000000003</v>
      </c>
      <c r="S1401">
        <v>21400</v>
      </c>
    </row>
    <row r="1402" spans="1:19" x14ac:dyDescent="0.2">
      <c r="A1402" t="s">
        <v>38</v>
      </c>
      <c r="B1402" t="s">
        <v>8</v>
      </c>
      <c r="C1402" t="s">
        <v>927</v>
      </c>
      <c r="D1402">
        <v>1</v>
      </c>
      <c r="E1402">
        <v>2</v>
      </c>
      <c r="F1402">
        <v>1779754500000</v>
      </c>
      <c r="G1402">
        <v>1779755723183</v>
      </c>
      <c r="H1402">
        <v>1223183</v>
      </c>
      <c r="I1402">
        <v>1223183</v>
      </c>
      <c r="J1402">
        <v>8196</v>
      </c>
      <c r="K1402">
        <v>53</v>
      </c>
      <c r="L1402">
        <v>57.89</v>
      </c>
      <c r="M1402" t="s">
        <v>925</v>
      </c>
      <c r="N1402" t="s">
        <v>926</v>
      </c>
      <c r="O1402">
        <v>42.35</v>
      </c>
      <c r="S1402">
        <v>21401</v>
      </c>
    </row>
    <row r="1403" spans="1:19" x14ac:dyDescent="0.2">
      <c r="A1403" t="s">
        <v>38</v>
      </c>
      <c r="B1403" t="s">
        <v>8</v>
      </c>
      <c r="C1403" t="s">
        <v>928</v>
      </c>
      <c r="D1403">
        <v>1</v>
      </c>
      <c r="E1403">
        <v>2</v>
      </c>
      <c r="F1403">
        <v>1779755400000</v>
      </c>
      <c r="G1403">
        <v>1779756919142</v>
      </c>
      <c r="H1403">
        <v>1519142</v>
      </c>
      <c r="I1403">
        <v>1519142</v>
      </c>
      <c r="J1403">
        <v>8460</v>
      </c>
      <c r="K1403">
        <v>58</v>
      </c>
      <c r="L1403">
        <v>61.88</v>
      </c>
      <c r="M1403" t="s">
        <v>925</v>
      </c>
      <c r="N1403" t="s">
        <v>926</v>
      </c>
      <c r="O1403">
        <v>43.48</v>
      </c>
      <c r="S1403">
        <v>21402</v>
      </c>
    </row>
    <row r="1404" spans="1:19" x14ac:dyDescent="0.2">
      <c r="A1404" t="s">
        <v>38</v>
      </c>
      <c r="B1404" t="s">
        <v>8</v>
      </c>
      <c r="C1404" t="s">
        <v>927</v>
      </c>
      <c r="D1404">
        <v>1</v>
      </c>
      <c r="E1404">
        <v>2</v>
      </c>
      <c r="F1404">
        <v>1779756300000</v>
      </c>
      <c r="G1404">
        <v>1779757160141</v>
      </c>
      <c r="H1404">
        <v>860141</v>
      </c>
      <c r="I1404">
        <v>860141</v>
      </c>
      <c r="J1404">
        <v>10567</v>
      </c>
      <c r="K1404">
        <v>32</v>
      </c>
      <c r="L1404">
        <v>54.41</v>
      </c>
      <c r="M1404" t="s">
        <v>925</v>
      </c>
      <c r="N1404" t="s">
        <v>926</v>
      </c>
      <c r="O1404">
        <v>37.06</v>
      </c>
      <c r="S1404">
        <v>21403</v>
      </c>
    </row>
    <row r="1405" spans="1:19" x14ac:dyDescent="0.2">
      <c r="A1405" t="s">
        <v>38</v>
      </c>
      <c r="B1405" t="s">
        <v>8</v>
      </c>
      <c r="C1405" t="s">
        <v>927</v>
      </c>
      <c r="D1405">
        <v>1</v>
      </c>
      <c r="E1405">
        <v>2</v>
      </c>
      <c r="F1405">
        <v>1779757200000</v>
      </c>
      <c r="G1405">
        <v>1779758709164</v>
      </c>
      <c r="H1405">
        <v>1509164</v>
      </c>
      <c r="I1405">
        <v>1509164</v>
      </c>
      <c r="J1405">
        <v>7836</v>
      </c>
      <c r="K1405">
        <v>61</v>
      </c>
      <c r="L1405">
        <v>58.94</v>
      </c>
      <c r="M1405" t="s">
        <v>925</v>
      </c>
      <c r="N1405" t="s">
        <v>926</v>
      </c>
      <c r="O1405">
        <v>38.549999999999997</v>
      </c>
      <c r="S1405">
        <v>21404</v>
      </c>
    </row>
    <row r="1406" spans="1:19" x14ac:dyDescent="0.2">
      <c r="A1406" t="s">
        <v>38</v>
      </c>
      <c r="B1406" t="s">
        <v>8</v>
      </c>
      <c r="C1406" t="s">
        <v>928</v>
      </c>
      <c r="D1406">
        <v>1</v>
      </c>
      <c r="E1406">
        <v>2</v>
      </c>
      <c r="F1406">
        <v>1779758100000</v>
      </c>
      <c r="G1406">
        <v>1779759226561</v>
      </c>
      <c r="H1406">
        <v>1126561</v>
      </c>
      <c r="I1406">
        <v>1126561</v>
      </c>
      <c r="J1406">
        <v>8727</v>
      </c>
      <c r="K1406">
        <v>42</v>
      </c>
      <c r="L1406">
        <v>58.1</v>
      </c>
      <c r="M1406" t="s">
        <v>925</v>
      </c>
      <c r="N1406" t="s">
        <v>926</v>
      </c>
      <c r="O1406">
        <v>43.86</v>
      </c>
      <c r="S1406">
        <v>21405</v>
      </c>
    </row>
    <row r="1407" spans="1:19" x14ac:dyDescent="0.2">
      <c r="A1407" t="s">
        <v>38</v>
      </c>
      <c r="B1407" t="s">
        <v>8</v>
      </c>
      <c r="C1407" t="s">
        <v>927</v>
      </c>
      <c r="D1407">
        <v>1</v>
      </c>
      <c r="E1407">
        <v>2</v>
      </c>
      <c r="F1407">
        <v>1779759000000</v>
      </c>
      <c r="G1407">
        <v>1779760180668</v>
      </c>
      <c r="H1407">
        <v>1180668</v>
      </c>
      <c r="I1407">
        <v>1180668</v>
      </c>
      <c r="J1407">
        <v>9197</v>
      </c>
      <c r="K1407">
        <v>55</v>
      </c>
      <c r="L1407">
        <v>55.27</v>
      </c>
      <c r="M1407" t="s">
        <v>925</v>
      </c>
      <c r="N1407" t="s">
        <v>926</v>
      </c>
      <c r="O1407">
        <v>34.659999999999997</v>
      </c>
      <c r="S1407">
        <v>21406</v>
      </c>
    </row>
    <row r="1408" spans="1:19" x14ac:dyDescent="0.2">
      <c r="A1408" t="s">
        <v>38</v>
      </c>
      <c r="B1408" t="s">
        <v>8</v>
      </c>
      <c r="C1408" t="s">
        <v>927</v>
      </c>
      <c r="D1408">
        <v>1</v>
      </c>
      <c r="E1408">
        <v>2</v>
      </c>
      <c r="F1408">
        <v>1779759900000</v>
      </c>
      <c r="G1408">
        <v>1779761513254</v>
      </c>
      <c r="H1408">
        <v>1613254</v>
      </c>
      <c r="I1408">
        <v>1613254</v>
      </c>
      <c r="J1408">
        <v>9436</v>
      </c>
      <c r="K1408">
        <v>60</v>
      </c>
      <c r="L1408">
        <v>58.95</v>
      </c>
      <c r="M1408" t="s">
        <v>925</v>
      </c>
      <c r="N1408" t="s">
        <v>926</v>
      </c>
      <c r="O1408">
        <v>31.68</v>
      </c>
      <c r="S1408">
        <v>21407</v>
      </c>
    </row>
    <row r="1409" spans="1:19" x14ac:dyDescent="0.2">
      <c r="A1409" t="s">
        <v>38</v>
      </c>
      <c r="B1409" t="s">
        <v>8</v>
      </c>
      <c r="C1409" t="s">
        <v>928</v>
      </c>
      <c r="D1409">
        <v>1</v>
      </c>
      <c r="E1409">
        <v>2</v>
      </c>
      <c r="F1409">
        <v>1779760800000</v>
      </c>
      <c r="G1409">
        <v>1779761852645</v>
      </c>
      <c r="H1409">
        <v>1052645</v>
      </c>
      <c r="I1409">
        <v>1052645</v>
      </c>
      <c r="J1409">
        <v>8080</v>
      </c>
      <c r="K1409">
        <v>42</v>
      </c>
      <c r="L1409">
        <v>54.44</v>
      </c>
      <c r="M1409" t="s">
        <v>925</v>
      </c>
      <c r="N1409" t="s">
        <v>926</v>
      </c>
      <c r="O1409">
        <v>38.950000000000003</v>
      </c>
      <c r="S1409">
        <v>21408</v>
      </c>
    </row>
    <row r="1410" spans="1:19" x14ac:dyDescent="0.2">
      <c r="A1410" t="s">
        <v>38</v>
      </c>
      <c r="B1410" t="s">
        <v>8</v>
      </c>
      <c r="C1410" t="s">
        <v>927</v>
      </c>
      <c r="D1410">
        <v>1</v>
      </c>
      <c r="E1410">
        <v>2</v>
      </c>
      <c r="F1410">
        <v>1779761700000</v>
      </c>
      <c r="G1410">
        <v>1779763067589</v>
      </c>
      <c r="H1410">
        <v>1367589</v>
      </c>
      <c r="I1410">
        <v>1367589</v>
      </c>
      <c r="J1410">
        <v>8393</v>
      </c>
      <c r="K1410">
        <v>57</v>
      </c>
      <c r="L1410">
        <v>55.15</v>
      </c>
      <c r="M1410" t="s">
        <v>925</v>
      </c>
      <c r="N1410" t="s">
        <v>926</v>
      </c>
      <c r="O1410">
        <v>31.81</v>
      </c>
      <c r="S1410">
        <v>21409</v>
      </c>
    </row>
    <row r="1411" spans="1:19" x14ac:dyDescent="0.2">
      <c r="A1411" t="s">
        <v>38</v>
      </c>
      <c r="B1411" t="s">
        <v>8</v>
      </c>
      <c r="C1411" t="s">
        <v>927</v>
      </c>
      <c r="D1411">
        <v>1</v>
      </c>
      <c r="E1411">
        <v>2</v>
      </c>
      <c r="F1411">
        <v>1779762600000</v>
      </c>
      <c r="G1411">
        <v>1779763932014</v>
      </c>
      <c r="H1411">
        <v>1332014</v>
      </c>
      <c r="I1411">
        <v>1332014</v>
      </c>
      <c r="J1411">
        <v>9516</v>
      </c>
      <c r="K1411">
        <v>52</v>
      </c>
      <c r="L1411">
        <v>63.4</v>
      </c>
      <c r="M1411" t="s">
        <v>925</v>
      </c>
      <c r="N1411" t="s">
        <v>926</v>
      </c>
      <c r="O1411">
        <v>48.91</v>
      </c>
      <c r="S1411">
        <v>21410</v>
      </c>
    </row>
    <row r="1412" spans="1:19" x14ac:dyDescent="0.2">
      <c r="A1412" t="s">
        <v>38</v>
      </c>
      <c r="B1412" t="s">
        <v>8</v>
      </c>
      <c r="C1412" t="s">
        <v>928</v>
      </c>
      <c r="D1412">
        <v>1</v>
      </c>
      <c r="E1412">
        <v>2</v>
      </c>
      <c r="F1412">
        <v>1779763500000</v>
      </c>
      <c r="G1412">
        <v>1779764880998</v>
      </c>
      <c r="H1412">
        <v>1380998</v>
      </c>
      <c r="I1412">
        <v>1380998</v>
      </c>
      <c r="J1412">
        <v>7572</v>
      </c>
      <c r="K1412">
        <v>60</v>
      </c>
      <c r="L1412">
        <v>54.4</v>
      </c>
      <c r="M1412" t="s">
        <v>925</v>
      </c>
      <c r="N1412" t="s">
        <v>926</v>
      </c>
      <c r="O1412">
        <v>31.93</v>
      </c>
      <c r="S1412">
        <v>21411</v>
      </c>
    </row>
    <row r="1413" spans="1:19" x14ac:dyDescent="0.2">
      <c r="A1413" t="s">
        <v>38</v>
      </c>
      <c r="B1413" t="s">
        <v>8</v>
      </c>
      <c r="C1413" t="s">
        <v>927</v>
      </c>
      <c r="D1413">
        <v>1</v>
      </c>
      <c r="E1413">
        <v>3</v>
      </c>
      <c r="F1413">
        <v>1779840000000</v>
      </c>
      <c r="G1413">
        <v>1779841297958</v>
      </c>
      <c r="H1413">
        <v>1297958</v>
      </c>
      <c r="I1413">
        <v>1297958</v>
      </c>
      <c r="J1413">
        <v>6801</v>
      </c>
      <c r="K1413">
        <v>50</v>
      </c>
      <c r="L1413">
        <v>42.72</v>
      </c>
      <c r="M1413" t="s">
        <v>925</v>
      </c>
      <c r="N1413" t="s">
        <v>929</v>
      </c>
      <c r="S1413">
        <v>21412</v>
      </c>
    </row>
    <row r="1414" spans="1:19" x14ac:dyDescent="0.2">
      <c r="A1414" t="s">
        <v>38</v>
      </c>
      <c r="B1414" t="s">
        <v>8</v>
      </c>
      <c r="C1414" t="s">
        <v>927</v>
      </c>
      <c r="D1414">
        <v>1</v>
      </c>
      <c r="E1414">
        <v>3</v>
      </c>
      <c r="F1414">
        <v>1779840900000</v>
      </c>
      <c r="G1414">
        <v>1779841744430</v>
      </c>
      <c r="H1414">
        <v>844430</v>
      </c>
      <c r="I1414">
        <v>844430</v>
      </c>
      <c r="J1414">
        <v>6927</v>
      </c>
      <c r="K1414">
        <v>40</v>
      </c>
      <c r="L1414">
        <v>52.65</v>
      </c>
      <c r="M1414" t="s">
        <v>925</v>
      </c>
      <c r="N1414" t="s">
        <v>926</v>
      </c>
      <c r="O1414">
        <v>43.1</v>
      </c>
      <c r="S1414">
        <v>21413</v>
      </c>
    </row>
    <row r="1415" spans="1:19" x14ac:dyDescent="0.2">
      <c r="A1415" t="s">
        <v>38</v>
      </c>
      <c r="B1415" t="s">
        <v>8</v>
      </c>
      <c r="C1415" t="s">
        <v>927</v>
      </c>
      <c r="D1415">
        <v>1</v>
      </c>
      <c r="E1415">
        <v>3</v>
      </c>
      <c r="F1415">
        <v>1779841800000</v>
      </c>
      <c r="G1415">
        <v>1779842984215</v>
      </c>
      <c r="H1415">
        <v>1184215</v>
      </c>
      <c r="I1415">
        <v>1184215</v>
      </c>
      <c r="J1415">
        <v>7432</v>
      </c>
      <c r="K1415">
        <v>47</v>
      </c>
      <c r="L1415">
        <v>42.01</v>
      </c>
      <c r="M1415" t="s">
        <v>925</v>
      </c>
      <c r="N1415" t="s">
        <v>929</v>
      </c>
      <c r="S1415">
        <v>21414</v>
      </c>
    </row>
    <row r="1416" spans="1:19" x14ac:dyDescent="0.2">
      <c r="A1416" t="s">
        <v>38</v>
      </c>
      <c r="B1416" t="s">
        <v>8</v>
      </c>
      <c r="C1416" t="s">
        <v>927</v>
      </c>
      <c r="D1416">
        <v>1</v>
      </c>
      <c r="E1416">
        <v>3</v>
      </c>
      <c r="F1416">
        <v>1779842700000</v>
      </c>
      <c r="G1416">
        <v>1779843557260</v>
      </c>
      <c r="H1416">
        <v>857260</v>
      </c>
      <c r="I1416">
        <v>857260</v>
      </c>
      <c r="J1416">
        <v>7847</v>
      </c>
      <c r="K1416">
        <v>32</v>
      </c>
      <c r="L1416">
        <v>55.96</v>
      </c>
      <c r="M1416" t="s">
        <v>925</v>
      </c>
      <c r="N1416" t="s">
        <v>926</v>
      </c>
      <c r="O1416">
        <v>48.03</v>
      </c>
      <c r="S1416">
        <v>21415</v>
      </c>
    </row>
    <row r="1417" spans="1:19" x14ac:dyDescent="0.2">
      <c r="A1417" t="s">
        <v>38</v>
      </c>
      <c r="B1417" t="s">
        <v>8</v>
      </c>
      <c r="C1417" t="s">
        <v>927</v>
      </c>
      <c r="D1417">
        <v>1</v>
      </c>
      <c r="E1417">
        <v>3</v>
      </c>
      <c r="F1417">
        <v>1779843600000</v>
      </c>
      <c r="G1417">
        <v>1779844572153</v>
      </c>
      <c r="H1417">
        <v>972153</v>
      </c>
      <c r="I1417">
        <v>972153</v>
      </c>
      <c r="J1417">
        <v>8237</v>
      </c>
      <c r="K1417">
        <v>47</v>
      </c>
      <c r="L1417">
        <v>51.98</v>
      </c>
      <c r="M1417" t="s">
        <v>925</v>
      </c>
      <c r="N1417" t="s">
        <v>926</v>
      </c>
      <c r="O1417">
        <v>34.82</v>
      </c>
      <c r="S1417">
        <v>21416</v>
      </c>
    </row>
    <row r="1418" spans="1:19" x14ac:dyDescent="0.2">
      <c r="A1418" t="s">
        <v>38</v>
      </c>
      <c r="B1418" t="s">
        <v>8</v>
      </c>
      <c r="C1418" t="s">
        <v>927</v>
      </c>
      <c r="D1418">
        <v>1</v>
      </c>
      <c r="E1418">
        <v>3</v>
      </c>
      <c r="F1418">
        <v>1779844500000</v>
      </c>
      <c r="G1418">
        <v>1779845366151</v>
      </c>
      <c r="H1418">
        <v>866151</v>
      </c>
      <c r="I1418">
        <v>866151</v>
      </c>
      <c r="J1418">
        <v>9460</v>
      </c>
      <c r="K1418">
        <v>41</v>
      </c>
      <c r="L1418">
        <v>56.22</v>
      </c>
      <c r="M1418" t="s">
        <v>925</v>
      </c>
      <c r="N1418" t="s">
        <v>926</v>
      </c>
      <c r="O1418">
        <v>44.09</v>
      </c>
      <c r="S1418">
        <v>21417</v>
      </c>
    </row>
    <row r="1419" spans="1:19" x14ac:dyDescent="0.2">
      <c r="A1419" t="s">
        <v>38</v>
      </c>
      <c r="B1419" t="s">
        <v>8</v>
      </c>
      <c r="C1419" t="s">
        <v>927</v>
      </c>
      <c r="D1419">
        <v>1</v>
      </c>
      <c r="E1419">
        <v>3</v>
      </c>
      <c r="F1419">
        <v>1779845400000</v>
      </c>
      <c r="G1419">
        <v>1779846369649</v>
      </c>
      <c r="H1419">
        <v>969649</v>
      </c>
      <c r="I1419">
        <v>969649</v>
      </c>
      <c r="J1419">
        <v>9355</v>
      </c>
      <c r="K1419">
        <v>47</v>
      </c>
      <c r="L1419">
        <v>54.17</v>
      </c>
      <c r="M1419" t="s">
        <v>925</v>
      </c>
      <c r="N1419" t="s">
        <v>926</v>
      </c>
      <c r="O1419">
        <v>37</v>
      </c>
      <c r="S1419">
        <v>21418</v>
      </c>
    </row>
    <row r="1420" spans="1:19" x14ac:dyDescent="0.2">
      <c r="A1420" t="s">
        <v>38</v>
      </c>
      <c r="B1420" t="s">
        <v>8</v>
      </c>
      <c r="C1420" t="s">
        <v>927</v>
      </c>
      <c r="D1420">
        <v>1</v>
      </c>
      <c r="E1420">
        <v>3</v>
      </c>
      <c r="F1420">
        <v>1779846300000</v>
      </c>
      <c r="G1420">
        <v>1779847355002</v>
      </c>
      <c r="H1420">
        <v>1055002</v>
      </c>
      <c r="I1420">
        <v>1055002</v>
      </c>
      <c r="J1420">
        <v>7211</v>
      </c>
      <c r="K1420">
        <v>50</v>
      </c>
      <c r="L1420">
        <v>50.25</v>
      </c>
      <c r="M1420" t="s">
        <v>925</v>
      </c>
      <c r="N1420" t="s">
        <v>926</v>
      </c>
      <c r="O1420">
        <v>31.46</v>
      </c>
      <c r="S1420">
        <v>21419</v>
      </c>
    </row>
    <row r="1421" spans="1:19" x14ac:dyDescent="0.2">
      <c r="A1421" t="s">
        <v>38</v>
      </c>
      <c r="B1421" t="s">
        <v>8</v>
      </c>
      <c r="C1421" t="s">
        <v>927</v>
      </c>
      <c r="D1421">
        <v>1</v>
      </c>
      <c r="E1421">
        <v>3</v>
      </c>
      <c r="F1421">
        <v>1779847200000</v>
      </c>
      <c r="G1421">
        <v>1779848335030</v>
      </c>
      <c r="H1421">
        <v>1135030</v>
      </c>
      <c r="I1421">
        <v>1135030</v>
      </c>
      <c r="J1421">
        <v>10395</v>
      </c>
      <c r="K1421">
        <v>51</v>
      </c>
      <c r="L1421">
        <v>62.01</v>
      </c>
      <c r="M1421" t="s">
        <v>925</v>
      </c>
      <c r="N1421" t="s">
        <v>926</v>
      </c>
      <c r="O1421">
        <v>48.28</v>
      </c>
      <c r="S1421">
        <v>21420</v>
      </c>
    </row>
    <row r="1422" spans="1:19" x14ac:dyDescent="0.2">
      <c r="A1422" t="s">
        <v>38</v>
      </c>
      <c r="B1422" t="s">
        <v>8</v>
      </c>
      <c r="C1422" t="s">
        <v>927</v>
      </c>
      <c r="D1422">
        <v>1</v>
      </c>
      <c r="E1422">
        <v>3</v>
      </c>
      <c r="F1422">
        <v>1779848100000</v>
      </c>
      <c r="G1422">
        <v>1779849617923</v>
      </c>
      <c r="H1422">
        <v>1517923</v>
      </c>
      <c r="I1422">
        <v>1517923</v>
      </c>
      <c r="J1422">
        <v>7606</v>
      </c>
      <c r="K1422">
        <v>67</v>
      </c>
      <c r="L1422">
        <v>61.43</v>
      </c>
      <c r="M1422" t="s">
        <v>925</v>
      </c>
      <c r="N1422" t="s">
        <v>926</v>
      </c>
      <c r="O1422">
        <v>44.75</v>
      </c>
      <c r="S1422">
        <v>21421</v>
      </c>
    </row>
    <row r="1423" spans="1:19" x14ac:dyDescent="0.2">
      <c r="A1423" t="s">
        <v>38</v>
      </c>
      <c r="B1423" t="s">
        <v>8</v>
      </c>
      <c r="C1423" t="s">
        <v>927</v>
      </c>
      <c r="D1423">
        <v>1</v>
      </c>
      <c r="E1423">
        <v>4</v>
      </c>
      <c r="F1423">
        <v>1779926400000</v>
      </c>
      <c r="G1423">
        <v>1779927335370</v>
      </c>
      <c r="H1423">
        <v>935370</v>
      </c>
      <c r="I1423">
        <v>935370</v>
      </c>
      <c r="J1423">
        <v>9564</v>
      </c>
      <c r="K1423">
        <v>41</v>
      </c>
      <c r="L1423">
        <v>56.91</v>
      </c>
      <c r="M1423" t="s">
        <v>925</v>
      </c>
      <c r="N1423" t="s">
        <v>926</v>
      </c>
      <c r="O1423">
        <v>43.67</v>
      </c>
      <c r="S1423">
        <v>21422</v>
      </c>
    </row>
    <row r="1424" spans="1:19" x14ac:dyDescent="0.2">
      <c r="A1424" t="s">
        <v>38</v>
      </c>
      <c r="B1424" t="s">
        <v>8</v>
      </c>
      <c r="C1424" t="s">
        <v>927</v>
      </c>
      <c r="D1424">
        <v>1</v>
      </c>
      <c r="E1424">
        <v>4</v>
      </c>
      <c r="F1424">
        <v>1779927300000</v>
      </c>
      <c r="G1424">
        <v>1779928163123</v>
      </c>
      <c r="H1424">
        <v>863123</v>
      </c>
      <c r="I1424">
        <v>863123</v>
      </c>
      <c r="J1424">
        <v>7826</v>
      </c>
      <c r="K1424">
        <v>42</v>
      </c>
      <c r="L1424">
        <v>55.56</v>
      </c>
      <c r="M1424" t="s">
        <v>925</v>
      </c>
      <c r="N1424" t="s">
        <v>926</v>
      </c>
      <c r="O1424">
        <v>46.99</v>
      </c>
      <c r="S1424">
        <v>21423</v>
      </c>
    </row>
    <row r="1425" spans="1:19" x14ac:dyDescent="0.2">
      <c r="A1425" t="s">
        <v>38</v>
      </c>
      <c r="B1425" t="s">
        <v>8</v>
      </c>
      <c r="C1425" t="s">
        <v>924</v>
      </c>
      <c r="D1425">
        <v>1</v>
      </c>
      <c r="E1425">
        <v>4</v>
      </c>
      <c r="F1425">
        <v>1779928200000</v>
      </c>
      <c r="G1425">
        <v>1779929737008</v>
      </c>
      <c r="H1425">
        <v>1537008</v>
      </c>
      <c r="I1425">
        <v>1537008</v>
      </c>
      <c r="J1425">
        <v>9254</v>
      </c>
      <c r="K1425">
        <v>59</v>
      </c>
      <c r="L1425">
        <v>60.95</v>
      </c>
      <c r="M1425" t="s">
        <v>925</v>
      </c>
      <c r="N1425" t="s">
        <v>926</v>
      </c>
      <c r="O1425">
        <v>38.75</v>
      </c>
      <c r="S1425">
        <v>21424</v>
      </c>
    </row>
    <row r="1426" spans="1:19" x14ac:dyDescent="0.2">
      <c r="A1426" t="s">
        <v>38</v>
      </c>
      <c r="B1426" t="s">
        <v>8</v>
      </c>
      <c r="C1426" t="s">
        <v>927</v>
      </c>
      <c r="D1426">
        <v>1</v>
      </c>
      <c r="E1426">
        <v>4</v>
      </c>
      <c r="F1426">
        <v>1779929100000</v>
      </c>
      <c r="G1426">
        <v>1779930111863</v>
      </c>
      <c r="H1426">
        <v>1011863</v>
      </c>
      <c r="I1426">
        <v>1011863</v>
      </c>
      <c r="J1426">
        <v>7573</v>
      </c>
      <c r="K1426">
        <v>42</v>
      </c>
      <c r="L1426">
        <v>56.97</v>
      </c>
      <c r="M1426" t="s">
        <v>925</v>
      </c>
      <c r="N1426" t="s">
        <v>926</v>
      </c>
      <c r="O1426">
        <v>47.2</v>
      </c>
      <c r="S1426">
        <v>21425</v>
      </c>
    </row>
    <row r="1427" spans="1:19" x14ac:dyDescent="0.2">
      <c r="A1427" t="s">
        <v>38</v>
      </c>
      <c r="B1427" t="s">
        <v>8</v>
      </c>
      <c r="C1427" t="s">
        <v>927</v>
      </c>
      <c r="D1427">
        <v>1</v>
      </c>
      <c r="E1427">
        <v>4</v>
      </c>
      <c r="F1427">
        <v>1779930000000</v>
      </c>
      <c r="G1427">
        <v>1779931539269</v>
      </c>
      <c r="H1427">
        <v>1539269</v>
      </c>
      <c r="I1427">
        <v>1539269</v>
      </c>
      <c r="J1427">
        <v>7179</v>
      </c>
      <c r="K1427">
        <v>65</v>
      </c>
      <c r="L1427">
        <v>59.47</v>
      </c>
      <c r="M1427" t="s">
        <v>925</v>
      </c>
      <c r="N1427" t="s">
        <v>926</v>
      </c>
      <c r="O1427">
        <v>40.79</v>
      </c>
      <c r="S1427">
        <v>21426</v>
      </c>
    </row>
    <row r="1428" spans="1:19" x14ac:dyDescent="0.2">
      <c r="A1428" t="s">
        <v>38</v>
      </c>
      <c r="B1428" t="s">
        <v>8</v>
      </c>
      <c r="C1428" t="s">
        <v>924</v>
      </c>
      <c r="D1428">
        <v>1</v>
      </c>
      <c r="E1428">
        <v>4</v>
      </c>
      <c r="F1428">
        <v>1779930900000</v>
      </c>
      <c r="G1428">
        <v>1779931950653</v>
      </c>
      <c r="H1428">
        <v>1050653</v>
      </c>
      <c r="I1428">
        <v>1050653</v>
      </c>
      <c r="J1428">
        <v>9476</v>
      </c>
      <c r="K1428">
        <v>45</v>
      </c>
      <c r="L1428">
        <v>59.13</v>
      </c>
      <c r="M1428" t="s">
        <v>925</v>
      </c>
      <c r="N1428" t="s">
        <v>926</v>
      </c>
      <c r="O1428">
        <v>46.17</v>
      </c>
      <c r="S1428">
        <v>21427</v>
      </c>
    </row>
    <row r="1429" spans="1:19" x14ac:dyDescent="0.2">
      <c r="A1429" t="s">
        <v>38</v>
      </c>
      <c r="B1429" t="s">
        <v>8</v>
      </c>
      <c r="C1429" t="s">
        <v>927</v>
      </c>
      <c r="D1429">
        <v>1</v>
      </c>
      <c r="E1429">
        <v>4</v>
      </c>
      <c r="F1429">
        <v>1779931800000</v>
      </c>
      <c r="G1429">
        <v>1779933143798</v>
      </c>
      <c r="H1429">
        <v>1343798</v>
      </c>
      <c r="I1429">
        <v>1343798</v>
      </c>
      <c r="J1429">
        <v>10176</v>
      </c>
      <c r="K1429">
        <v>55</v>
      </c>
      <c r="L1429">
        <v>58.18</v>
      </c>
      <c r="M1429" t="s">
        <v>925</v>
      </c>
      <c r="N1429" t="s">
        <v>926</v>
      </c>
      <c r="O1429">
        <v>34.71</v>
      </c>
      <c r="S1429">
        <v>21428</v>
      </c>
    </row>
    <row r="1430" spans="1:19" x14ac:dyDescent="0.2">
      <c r="A1430" t="s">
        <v>38</v>
      </c>
      <c r="B1430" t="s">
        <v>8</v>
      </c>
      <c r="C1430" t="s">
        <v>927</v>
      </c>
      <c r="D1430">
        <v>1</v>
      </c>
      <c r="E1430">
        <v>4</v>
      </c>
      <c r="F1430">
        <v>1779932700000</v>
      </c>
      <c r="G1430">
        <v>1779933698647</v>
      </c>
      <c r="H1430">
        <v>998647</v>
      </c>
      <c r="I1430">
        <v>998647</v>
      </c>
      <c r="J1430">
        <v>8436</v>
      </c>
      <c r="K1430">
        <v>45</v>
      </c>
      <c r="L1430">
        <v>54.01</v>
      </c>
      <c r="M1430" t="s">
        <v>925</v>
      </c>
      <c r="N1430" t="s">
        <v>926</v>
      </c>
      <c r="O1430">
        <v>38.340000000000003</v>
      </c>
      <c r="S1430">
        <v>21429</v>
      </c>
    </row>
    <row r="1431" spans="1:19" x14ac:dyDescent="0.2">
      <c r="A1431" t="s">
        <v>38</v>
      </c>
      <c r="B1431" t="s">
        <v>8</v>
      </c>
      <c r="C1431" t="s">
        <v>924</v>
      </c>
      <c r="D1431">
        <v>1</v>
      </c>
      <c r="E1431">
        <v>4</v>
      </c>
      <c r="F1431">
        <v>1779933600000</v>
      </c>
      <c r="G1431">
        <v>1779934517865</v>
      </c>
      <c r="H1431">
        <v>917865</v>
      </c>
      <c r="I1431">
        <v>917865</v>
      </c>
      <c r="J1431">
        <v>10219</v>
      </c>
      <c r="K1431">
        <v>46</v>
      </c>
      <c r="L1431">
        <v>57.76</v>
      </c>
      <c r="M1431" t="s">
        <v>925</v>
      </c>
      <c r="N1431" t="s">
        <v>926</v>
      </c>
      <c r="O1431">
        <v>44.33</v>
      </c>
      <c r="S1431">
        <v>21430</v>
      </c>
    </row>
    <row r="1432" spans="1:19" x14ac:dyDescent="0.2">
      <c r="A1432" t="s">
        <v>38</v>
      </c>
      <c r="B1432" t="s">
        <v>8</v>
      </c>
      <c r="C1432" t="s">
        <v>927</v>
      </c>
      <c r="D1432">
        <v>1</v>
      </c>
      <c r="E1432">
        <v>4</v>
      </c>
      <c r="F1432">
        <v>1779934500000</v>
      </c>
      <c r="G1432">
        <v>1779936021233</v>
      </c>
      <c r="H1432">
        <v>1521233</v>
      </c>
      <c r="I1432">
        <v>1521233</v>
      </c>
      <c r="J1432">
        <v>8867</v>
      </c>
      <c r="K1432">
        <v>58</v>
      </c>
      <c r="L1432">
        <v>61.31</v>
      </c>
      <c r="M1432" t="s">
        <v>925</v>
      </c>
      <c r="N1432" t="s">
        <v>926</v>
      </c>
      <c r="O1432">
        <v>41.01</v>
      </c>
      <c r="S1432">
        <v>21431</v>
      </c>
    </row>
    <row r="1433" spans="1:19" x14ac:dyDescent="0.2">
      <c r="A1433" t="s">
        <v>38</v>
      </c>
      <c r="B1433" t="s">
        <v>8</v>
      </c>
      <c r="C1433" t="s">
        <v>927</v>
      </c>
      <c r="D1433">
        <v>1</v>
      </c>
      <c r="E1433">
        <v>4</v>
      </c>
      <c r="F1433">
        <v>1779935400000</v>
      </c>
      <c r="G1433">
        <v>1779936932953</v>
      </c>
      <c r="H1433">
        <v>1532953</v>
      </c>
      <c r="I1433">
        <v>1532953</v>
      </c>
      <c r="J1433">
        <v>10003</v>
      </c>
      <c r="K1433">
        <v>66</v>
      </c>
      <c r="L1433">
        <v>61.89</v>
      </c>
      <c r="M1433" t="s">
        <v>925</v>
      </c>
      <c r="N1433" t="s">
        <v>926</v>
      </c>
      <c r="O1433">
        <v>39.03</v>
      </c>
      <c r="S1433">
        <v>21432</v>
      </c>
    </row>
    <row r="1434" spans="1:19" x14ac:dyDescent="0.2">
      <c r="A1434" t="s">
        <v>38</v>
      </c>
      <c r="B1434" t="s">
        <v>8</v>
      </c>
      <c r="C1434" t="s">
        <v>927</v>
      </c>
      <c r="D1434">
        <v>1</v>
      </c>
      <c r="E1434">
        <v>5</v>
      </c>
      <c r="F1434">
        <v>1780012800000</v>
      </c>
      <c r="G1434">
        <v>1780014200782</v>
      </c>
      <c r="H1434">
        <v>1400782</v>
      </c>
      <c r="I1434">
        <v>1400782</v>
      </c>
      <c r="J1434">
        <v>9960</v>
      </c>
      <c r="K1434">
        <v>55</v>
      </c>
      <c r="L1434">
        <v>58.22</v>
      </c>
      <c r="M1434" t="s">
        <v>925</v>
      </c>
      <c r="N1434" t="s">
        <v>926</v>
      </c>
      <c r="O1434">
        <v>33.93</v>
      </c>
      <c r="S1434">
        <v>21433</v>
      </c>
    </row>
    <row r="1435" spans="1:19" x14ac:dyDescent="0.2">
      <c r="A1435" t="s">
        <v>38</v>
      </c>
      <c r="B1435" t="s">
        <v>8</v>
      </c>
      <c r="C1435" t="s">
        <v>927</v>
      </c>
      <c r="D1435">
        <v>1</v>
      </c>
      <c r="E1435">
        <v>5</v>
      </c>
      <c r="F1435">
        <v>1780013700000</v>
      </c>
      <c r="G1435">
        <v>1780014618247</v>
      </c>
      <c r="H1435">
        <v>918247</v>
      </c>
      <c r="I1435">
        <v>918247</v>
      </c>
      <c r="J1435">
        <v>6903</v>
      </c>
      <c r="K1435">
        <v>40</v>
      </c>
      <c r="L1435">
        <v>53.06</v>
      </c>
      <c r="M1435" t="s">
        <v>925</v>
      </c>
      <c r="N1435" t="s">
        <v>926</v>
      </c>
      <c r="O1435">
        <v>42.27</v>
      </c>
      <c r="S1435">
        <v>21434</v>
      </c>
    </row>
    <row r="1436" spans="1:19" x14ac:dyDescent="0.2">
      <c r="A1436" t="s">
        <v>38</v>
      </c>
      <c r="B1436" t="s">
        <v>8</v>
      </c>
      <c r="C1436" t="s">
        <v>928</v>
      </c>
      <c r="D1436">
        <v>1</v>
      </c>
      <c r="E1436">
        <v>5</v>
      </c>
      <c r="F1436">
        <v>1780014600000</v>
      </c>
      <c r="G1436">
        <v>1780015649019</v>
      </c>
      <c r="H1436">
        <v>1049019</v>
      </c>
      <c r="I1436">
        <v>1049019</v>
      </c>
      <c r="J1436">
        <v>10226</v>
      </c>
      <c r="K1436">
        <v>50</v>
      </c>
      <c r="L1436">
        <v>57.58</v>
      </c>
      <c r="M1436" t="s">
        <v>925</v>
      </c>
      <c r="N1436" t="s">
        <v>926</v>
      </c>
      <c r="O1436">
        <v>40.6</v>
      </c>
      <c r="S1436">
        <v>21435</v>
      </c>
    </row>
    <row r="1437" spans="1:19" x14ac:dyDescent="0.2">
      <c r="A1437" t="s">
        <v>38</v>
      </c>
      <c r="B1437" t="s">
        <v>8</v>
      </c>
      <c r="C1437" t="s">
        <v>927</v>
      </c>
      <c r="D1437">
        <v>1</v>
      </c>
      <c r="E1437">
        <v>5</v>
      </c>
      <c r="F1437">
        <v>1780015500000</v>
      </c>
      <c r="G1437">
        <v>1780016703346</v>
      </c>
      <c r="H1437">
        <v>1203346</v>
      </c>
      <c r="I1437">
        <v>1203346</v>
      </c>
      <c r="J1437">
        <v>7136</v>
      </c>
      <c r="K1437">
        <v>49</v>
      </c>
      <c r="L1437">
        <v>58.51</v>
      </c>
      <c r="M1437" t="s">
        <v>925</v>
      </c>
      <c r="N1437" t="s">
        <v>926</v>
      </c>
      <c r="O1437">
        <v>47.12</v>
      </c>
      <c r="S1437">
        <v>21436</v>
      </c>
    </row>
    <row r="1438" spans="1:19" x14ac:dyDescent="0.2">
      <c r="A1438" t="s">
        <v>38</v>
      </c>
      <c r="B1438" t="s">
        <v>8</v>
      </c>
      <c r="C1438" t="s">
        <v>927</v>
      </c>
      <c r="D1438">
        <v>1</v>
      </c>
      <c r="E1438">
        <v>5</v>
      </c>
      <c r="F1438">
        <v>1780016400000</v>
      </c>
      <c r="G1438">
        <v>1780018020595</v>
      </c>
      <c r="H1438">
        <v>1620595</v>
      </c>
      <c r="I1438">
        <v>1620595</v>
      </c>
      <c r="J1438">
        <v>9095</v>
      </c>
      <c r="K1438">
        <v>60</v>
      </c>
      <c r="L1438">
        <v>60.9</v>
      </c>
      <c r="M1438" t="s">
        <v>925</v>
      </c>
      <c r="N1438" t="s">
        <v>926</v>
      </c>
      <c r="O1438">
        <v>36.94</v>
      </c>
      <c r="S1438">
        <v>21437</v>
      </c>
    </row>
    <row r="1439" spans="1:19" x14ac:dyDescent="0.2">
      <c r="A1439" t="s">
        <v>38</v>
      </c>
      <c r="B1439" t="s">
        <v>8</v>
      </c>
      <c r="C1439" t="s">
        <v>928</v>
      </c>
      <c r="D1439">
        <v>1</v>
      </c>
      <c r="E1439">
        <v>5</v>
      </c>
      <c r="F1439">
        <v>1780017300000</v>
      </c>
      <c r="G1439">
        <v>1780018161233</v>
      </c>
      <c r="H1439">
        <v>861233</v>
      </c>
      <c r="I1439">
        <v>861233</v>
      </c>
      <c r="J1439">
        <v>7418</v>
      </c>
      <c r="K1439">
        <v>43</v>
      </c>
      <c r="L1439">
        <v>38.119999999999997</v>
      </c>
      <c r="M1439" t="s">
        <v>925</v>
      </c>
      <c r="N1439" t="s">
        <v>929</v>
      </c>
      <c r="S1439">
        <v>21438</v>
      </c>
    </row>
    <row r="1440" spans="1:19" x14ac:dyDescent="0.2">
      <c r="A1440" t="s">
        <v>38</v>
      </c>
      <c r="B1440" t="s">
        <v>8</v>
      </c>
      <c r="C1440" t="s">
        <v>927</v>
      </c>
      <c r="D1440">
        <v>1</v>
      </c>
      <c r="E1440">
        <v>5</v>
      </c>
      <c r="F1440">
        <v>1780018200000</v>
      </c>
      <c r="G1440">
        <v>1780019743188</v>
      </c>
      <c r="H1440">
        <v>1543188</v>
      </c>
      <c r="I1440">
        <v>1543188</v>
      </c>
      <c r="J1440">
        <v>9179</v>
      </c>
      <c r="K1440">
        <v>64</v>
      </c>
      <c r="L1440">
        <v>65.040000000000006</v>
      </c>
      <c r="M1440" t="s">
        <v>925</v>
      </c>
      <c r="N1440" t="s">
        <v>926</v>
      </c>
      <c r="O1440">
        <v>48.3</v>
      </c>
      <c r="S1440">
        <v>21439</v>
      </c>
    </row>
    <row r="1441" spans="1:19" x14ac:dyDescent="0.2">
      <c r="A1441" t="s">
        <v>38</v>
      </c>
      <c r="B1441" t="s">
        <v>8</v>
      </c>
      <c r="C1441" t="s">
        <v>927</v>
      </c>
      <c r="D1441">
        <v>1</v>
      </c>
      <c r="E1441">
        <v>5</v>
      </c>
      <c r="F1441">
        <v>1780019100000</v>
      </c>
      <c r="G1441">
        <v>1780020009057</v>
      </c>
      <c r="H1441">
        <v>909057</v>
      </c>
      <c r="I1441">
        <v>909057</v>
      </c>
      <c r="J1441">
        <v>8827</v>
      </c>
      <c r="K1441">
        <v>40</v>
      </c>
      <c r="L1441">
        <v>53.56</v>
      </c>
      <c r="M1441" t="s">
        <v>925</v>
      </c>
      <c r="N1441" t="s">
        <v>926</v>
      </c>
      <c r="O1441">
        <v>38.51</v>
      </c>
      <c r="S1441">
        <v>21440</v>
      </c>
    </row>
    <row r="1442" spans="1:19" x14ac:dyDescent="0.2">
      <c r="A1442" t="s">
        <v>38</v>
      </c>
      <c r="B1442" t="s">
        <v>8</v>
      </c>
      <c r="C1442" t="s">
        <v>928</v>
      </c>
      <c r="D1442">
        <v>1</v>
      </c>
      <c r="E1442">
        <v>5</v>
      </c>
      <c r="F1442">
        <v>1780020000000</v>
      </c>
      <c r="G1442">
        <v>1780021311106</v>
      </c>
      <c r="H1442">
        <v>1311106</v>
      </c>
      <c r="I1442">
        <v>1311106</v>
      </c>
      <c r="J1442">
        <v>10204</v>
      </c>
      <c r="K1442">
        <v>53</v>
      </c>
      <c r="L1442">
        <v>56.43</v>
      </c>
      <c r="M1442" t="s">
        <v>925</v>
      </c>
      <c r="N1442" t="s">
        <v>926</v>
      </c>
      <c r="O1442">
        <v>31.37</v>
      </c>
      <c r="S1442">
        <v>21441</v>
      </c>
    </row>
    <row r="1443" spans="1:19" x14ac:dyDescent="0.2">
      <c r="A1443" t="s">
        <v>38</v>
      </c>
      <c r="B1443" t="s">
        <v>8</v>
      </c>
      <c r="C1443" t="s">
        <v>927</v>
      </c>
      <c r="D1443">
        <v>1</v>
      </c>
      <c r="E1443">
        <v>5</v>
      </c>
      <c r="F1443">
        <v>1780020900000</v>
      </c>
      <c r="G1443">
        <v>1780021998852</v>
      </c>
      <c r="H1443">
        <v>1098852</v>
      </c>
      <c r="I1443">
        <v>1098852</v>
      </c>
      <c r="J1443">
        <v>8053</v>
      </c>
      <c r="K1443">
        <v>45</v>
      </c>
      <c r="L1443">
        <v>41.64</v>
      </c>
      <c r="M1443" t="s">
        <v>925</v>
      </c>
      <c r="N1443" t="s">
        <v>929</v>
      </c>
      <c r="S1443">
        <v>21442</v>
      </c>
    </row>
    <row r="1444" spans="1:19" x14ac:dyDescent="0.2">
      <c r="A1444" t="s">
        <v>38</v>
      </c>
      <c r="B1444" t="s">
        <v>8</v>
      </c>
      <c r="C1444" t="s">
        <v>927</v>
      </c>
      <c r="D1444">
        <v>1</v>
      </c>
      <c r="E1444">
        <v>5</v>
      </c>
      <c r="F1444">
        <v>1780021800000</v>
      </c>
      <c r="G1444">
        <v>1780023128354</v>
      </c>
      <c r="H1444">
        <v>1328354</v>
      </c>
      <c r="I1444">
        <v>1328354</v>
      </c>
      <c r="J1444">
        <v>8909</v>
      </c>
      <c r="K1444">
        <v>50</v>
      </c>
      <c r="L1444">
        <v>59.97</v>
      </c>
      <c r="M1444" t="s">
        <v>925</v>
      </c>
      <c r="N1444" t="s">
        <v>926</v>
      </c>
      <c r="O1444">
        <v>42.63</v>
      </c>
      <c r="S1444">
        <v>21443</v>
      </c>
    </row>
    <row r="1445" spans="1:19" x14ac:dyDescent="0.2">
      <c r="A1445" t="s">
        <v>38</v>
      </c>
      <c r="B1445" t="s">
        <v>8</v>
      </c>
      <c r="C1445" t="s">
        <v>928</v>
      </c>
      <c r="D1445">
        <v>1</v>
      </c>
      <c r="E1445">
        <v>5</v>
      </c>
      <c r="F1445">
        <v>1780022700000</v>
      </c>
      <c r="G1445">
        <v>1780023956101</v>
      </c>
      <c r="H1445">
        <v>1256101</v>
      </c>
      <c r="I1445">
        <v>1256101</v>
      </c>
      <c r="J1445">
        <v>10451</v>
      </c>
      <c r="K1445">
        <v>55</v>
      </c>
      <c r="L1445">
        <v>60.23</v>
      </c>
      <c r="M1445" t="s">
        <v>925</v>
      </c>
      <c r="N1445" t="s">
        <v>926</v>
      </c>
      <c r="O1445">
        <v>40.94</v>
      </c>
      <c r="S1445">
        <v>21444</v>
      </c>
    </row>
    <row r="1446" spans="1:19" x14ac:dyDescent="0.2">
      <c r="A1446" t="s">
        <v>38</v>
      </c>
      <c r="B1446" t="s">
        <v>8</v>
      </c>
      <c r="C1446" t="s">
        <v>927</v>
      </c>
      <c r="D1446">
        <v>1</v>
      </c>
      <c r="E1446">
        <v>6</v>
      </c>
      <c r="F1446">
        <v>1780099200000</v>
      </c>
      <c r="G1446">
        <v>1780100520917</v>
      </c>
      <c r="H1446">
        <v>1320917</v>
      </c>
      <c r="I1446">
        <v>1320917</v>
      </c>
      <c r="J1446">
        <v>7575</v>
      </c>
      <c r="K1446">
        <v>49</v>
      </c>
      <c r="L1446">
        <v>60.99</v>
      </c>
      <c r="M1446" t="s">
        <v>925</v>
      </c>
      <c r="N1446" t="s">
        <v>926</v>
      </c>
      <c r="O1446">
        <v>48.78</v>
      </c>
      <c r="S1446">
        <v>21445</v>
      </c>
    </row>
    <row r="1447" spans="1:19" x14ac:dyDescent="0.2">
      <c r="A1447" t="s">
        <v>38</v>
      </c>
      <c r="B1447" t="s">
        <v>8</v>
      </c>
      <c r="C1447" t="s">
        <v>927</v>
      </c>
      <c r="D1447">
        <v>1</v>
      </c>
      <c r="E1447">
        <v>6</v>
      </c>
      <c r="F1447">
        <v>1780100100000</v>
      </c>
      <c r="G1447">
        <v>1780101259455</v>
      </c>
      <c r="H1447">
        <v>1159455</v>
      </c>
      <c r="I1447">
        <v>1159455</v>
      </c>
      <c r="J1447">
        <v>7869</v>
      </c>
      <c r="K1447">
        <v>44</v>
      </c>
      <c r="L1447">
        <v>57.44</v>
      </c>
      <c r="M1447" t="s">
        <v>925</v>
      </c>
      <c r="N1447" t="s">
        <v>926</v>
      </c>
      <c r="O1447">
        <v>43.79</v>
      </c>
      <c r="S1447">
        <v>21446</v>
      </c>
    </row>
    <row r="1448" spans="1:19" x14ac:dyDescent="0.2">
      <c r="A1448" t="s">
        <v>38</v>
      </c>
      <c r="B1448" t="s">
        <v>8</v>
      </c>
      <c r="C1448" t="s">
        <v>927</v>
      </c>
      <c r="D1448">
        <v>1</v>
      </c>
      <c r="E1448">
        <v>6</v>
      </c>
      <c r="F1448">
        <v>1780101000000</v>
      </c>
      <c r="G1448">
        <v>1780102434276</v>
      </c>
      <c r="H1448">
        <v>1434276</v>
      </c>
      <c r="I1448">
        <v>1434276</v>
      </c>
      <c r="J1448">
        <v>9022</v>
      </c>
      <c r="K1448">
        <v>53</v>
      </c>
      <c r="L1448">
        <v>46.68</v>
      </c>
      <c r="M1448" t="s">
        <v>925</v>
      </c>
      <c r="N1448" t="s">
        <v>929</v>
      </c>
      <c r="S1448">
        <v>21447</v>
      </c>
    </row>
    <row r="1449" spans="1:19" x14ac:dyDescent="0.2">
      <c r="A1449" t="s">
        <v>38</v>
      </c>
      <c r="B1449" t="s">
        <v>8</v>
      </c>
      <c r="C1449" t="s">
        <v>927</v>
      </c>
      <c r="D1449">
        <v>1</v>
      </c>
      <c r="E1449">
        <v>6</v>
      </c>
      <c r="F1449">
        <v>1780101900000</v>
      </c>
      <c r="G1449">
        <v>1780103585718</v>
      </c>
      <c r="H1449">
        <v>1685718</v>
      </c>
      <c r="I1449">
        <v>1685718</v>
      </c>
      <c r="J1449">
        <v>10462</v>
      </c>
      <c r="K1449">
        <v>67</v>
      </c>
      <c r="L1449">
        <v>62.39</v>
      </c>
      <c r="M1449" t="s">
        <v>925</v>
      </c>
      <c r="N1449" t="s">
        <v>926</v>
      </c>
      <c r="O1449">
        <v>35.1</v>
      </c>
      <c r="S1449">
        <v>21448</v>
      </c>
    </row>
    <row r="1450" spans="1:19" x14ac:dyDescent="0.2">
      <c r="A1450" t="s">
        <v>38</v>
      </c>
      <c r="B1450" t="s">
        <v>8</v>
      </c>
      <c r="C1450" t="s">
        <v>927</v>
      </c>
      <c r="D1450">
        <v>1</v>
      </c>
      <c r="E1450">
        <v>6</v>
      </c>
      <c r="F1450">
        <v>1780102800000</v>
      </c>
      <c r="G1450">
        <v>1780104051036</v>
      </c>
      <c r="H1450">
        <v>1251036</v>
      </c>
      <c r="I1450">
        <v>1251036</v>
      </c>
      <c r="J1450">
        <v>8960</v>
      </c>
      <c r="K1450">
        <v>46</v>
      </c>
      <c r="L1450">
        <v>54.47</v>
      </c>
      <c r="M1450" t="s">
        <v>925</v>
      </c>
      <c r="N1450" t="s">
        <v>926</v>
      </c>
      <c r="O1450">
        <v>31.66</v>
      </c>
      <c r="S1450">
        <v>21449</v>
      </c>
    </row>
    <row r="1451" spans="1:19" x14ac:dyDescent="0.2">
      <c r="A1451" t="s">
        <v>38</v>
      </c>
      <c r="B1451" t="s">
        <v>8</v>
      </c>
      <c r="C1451" t="s">
        <v>927</v>
      </c>
      <c r="D1451">
        <v>1</v>
      </c>
      <c r="E1451">
        <v>6</v>
      </c>
      <c r="F1451">
        <v>1780103700000</v>
      </c>
      <c r="G1451">
        <v>1780104879442</v>
      </c>
      <c r="H1451">
        <v>1179442</v>
      </c>
      <c r="I1451">
        <v>1179442</v>
      </c>
      <c r="J1451">
        <v>10553</v>
      </c>
      <c r="K1451">
        <v>44</v>
      </c>
      <c r="L1451">
        <v>56.27</v>
      </c>
      <c r="M1451" t="s">
        <v>925</v>
      </c>
      <c r="N1451" t="s">
        <v>926</v>
      </c>
      <c r="O1451">
        <v>33.380000000000003</v>
      </c>
      <c r="S1451">
        <v>21450</v>
      </c>
    </row>
    <row r="1452" spans="1:19" x14ac:dyDescent="0.2">
      <c r="A1452" t="s">
        <v>38</v>
      </c>
      <c r="B1452" t="s">
        <v>8</v>
      </c>
      <c r="C1452" t="s">
        <v>927</v>
      </c>
      <c r="D1452">
        <v>1</v>
      </c>
      <c r="E1452">
        <v>6</v>
      </c>
      <c r="F1452">
        <v>1780104600000</v>
      </c>
      <c r="G1452">
        <v>1780106016029</v>
      </c>
      <c r="H1452">
        <v>1416029</v>
      </c>
      <c r="I1452">
        <v>1416029</v>
      </c>
      <c r="J1452">
        <v>9500</v>
      </c>
      <c r="K1452">
        <v>60</v>
      </c>
      <c r="L1452">
        <v>57.04</v>
      </c>
      <c r="M1452" t="s">
        <v>925</v>
      </c>
      <c r="N1452" t="s">
        <v>926</v>
      </c>
      <c r="O1452">
        <v>32.03</v>
      </c>
      <c r="S1452">
        <v>21451</v>
      </c>
    </row>
    <row r="1453" spans="1:19" x14ac:dyDescent="0.2">
      <c r="A1453" t="s">
        <v>38</v>
      </c>
      <c r="B1453" t="s">
        <v>8</v>
      </c>
      <c r="C1453" t="s">
        <v>927</v>
      </c>
      <c r="D1453">
        <v>1</v>
      </c>
      <c r="E1453">
        <v>6</v>
      </c>
      <c r="F1453">
        <v>1780105500000</v>
      </c>
      <c r="G1453">
        <v>1780107211699</v>
      </c>
      <c r="H1453">
        <v>1711699</v>
      </c>
      <c r="I1453">
        <v>1711699</v>
      </c>
      <c r="J1453">
        <v>9942</v>
      </c>
      <c r="K1453">
        <v>68</v>
      </c>
      <c r="L1453">
        <v>63.84</v>
      </c>
      <c r="M1453" t="s">
        <v>925</v>
      </c>
      <c r="N1453" t="s">
        <v>926</v>
      </c>
      <c r="O1453">
        <v>39.22</v>
      </c>
      <c r="S1453">
        <v>21452</v>
      </c>
    </row>
    <row r="1454" spans="1:19" x14ac:dyDescent="0.2">
      <c r="A1454" t="s">
        <v>38</v>
      </c>
      <c r="B1454" t="s">
        <v>8</v>
      </c>
      <c r="C1454" t="s">
        <v>927</v>
      </c>
      <c r="D1454">
        <v>1</v>
      </c>
      <c r="E1454">
        <v>6</v>
      </c>
      <c r="F1454">
        <v>1780106400000</v>
      </c>
      <c r="G1454">
        <v>1780107803417</v>
      </c>
      <c r="H1454">
        <v>1403417</v>
      </c>
      <c r="I1454">
        <v>1403417</v>
      </c>
      <c r="J1454">
        <v>7666</v>
      </c>
      <c r="K1454">
        <v>57</v>
      </c>
      <c r="L1454">
        <v>54.74</v>
      </c>
      <c r="M1454" t="s">
        <v>925</v>
      </c>
      <c r="N1454" t="s">
        <v>926</v>
      </c>
      <c r="O1454">
        <v>31.91</v>
      </c>
      <c r="S1454">
        <v>21453</v>
      </c>
    </row>
    <row r="1455" spans="1:19" x14ac:dyDescent="0.2">
      <c r="A1455" t="s">
        <v>38</v>
      </c>
      <c r="B1455" t="s">
        <v>8</v>
      </c>
      <c r="C1455" t="s">
        <v>927</v>
      </c>
      <c r="D1455">
        <v>1</v>
      </c>
      <c r="E1455">
        <v>6</v>
      </c>
      <c r="F1455">
        <v>1780107300000</v>
      </c>
      <c r="G1455">
        <v>1780109162308</v>
      </c>
      <c r="H1455">
        <v>1862308</v>
      </c>
      <c r="I1455">
        <v>1862308</v>
      </c>
      <c r="J1455">
        <v>6939</v>
      </c>
      <c r="K1455">
        <v>80</v>
      </c>
      <c r="L1455">
        <v>58.94</v>
      </c>
      <c r="M1455" t="s">
        <v>925</v>
      </c>
      <c r="N1455" t="s">
        <v>926</v>
      </c>
      <c r="O1455">
        <v>32.07</v>
      </c>
      <c r="S1455">
        <v>21454</v>
      </c>
    </row>
    <row r="1456" spans="1:19" x14ac:dyDescent="0.2">
      <c r="A1456" t="s">
        <v>38</v>
      </c>
      <c r="B1456" t="s">
        <v>8</v>
      </c>
      <c r="C1456" t="s">
        <v>927</v>
      </c>
      <c r="D1456">
        <v>1</v>
      </c>
      <c r="E1456">
        <v>6</v>
      </c>
      <c r="F1456">
        <v>1780108200000</v>
      </c>
      <c r="G1456">
        <v>1780109714206</v>
      </c>
      <c r="H1456">
        <v>1514206</v>
      </c>
      <c r="I1456">
        <v>1514206</v>
      </c>
      <c r="J1456">
        <v>7302</v>
      </c>
      <c r="K1456">
        <v>67</v>
      </c>
      <c r="L1456">
        <v>60.62</v>
      </c>
      <c r="M1456" t="s">
        <v>925</v>
      </c>
      <c r="N1456" t="s">
        <v>926</v>
      </c>
      <c r="O1456">
        <v>43.76</v>
      </c>
      <c r="S1456">
        <v>21455</v>
      </c>
    </row>
    <row r="1457" spans="1:19" x14ac:dyDescent="0.2">
      <c r="A1457" t="s">
        <v>38</v>
      </c>
      <c r="B1457" t="s">
        <v>8</v>
      </c>
      <c r="C1457" t="s">
        <v>927</v>
      </c>
      <c r="D1457">
        <v>1</v>
      </c>
      <c r="E1457">
        <v>6</v>
      </c>
      <c r="F1457">
        <v>1780109100000</v>
      </c>
      <c r="G1457">
        <v>1780110704909</v>
      </c>
      <c r="H1457">
        <v>1604909</v>
      </c>
      <c r="I1457">
        <v>1604909</v>
      </c>
      <c r="J1457">
        <v>7017</v>
      </c>
      <c r="K1457">
        <v>65</v>
      </c>
      <c r="L1457">
        <v>58.85</v>
      </c>
      <c r="M1457" t="s">
        <v>925</v>
      </c>
      <c r="N1457" t="s">
        <v>926</v>
      </c>
      <c r="O1457">
        <v>38.119999999999997</v>
      </c>
      <c r="S1457">
        <v>21456</v>
      </c>
    </row>
    <row r="1458" spans="1:19" x14ac:dyDescent="0.2">
      <c r="A1458" t="s">
        <v>38</v>
      </c>
      <c r="B1458" t="s">
        <v>8</v>
      </c>
      <c r="C1458" t="s">
        <v>927</v>
      </c>
      <c r="D1458">
        <v>1</v>
      </c>
      <c r="E1458">
        <v>7</v>
      </c>
      <c r="F1458">
        <v>1780185600000</v>
      </c>
      <c r="G1458">
        <v>1780187258402</v>
      </c>
      <c r="H1458">
        <v>1658402</v>
      </c>
      <c r="I1458">
        <v>1658402</v>
      </c>
      <c r="J1458">
        <v>7635</v>
      </c>
      <c r="K1458">
        <v>61</v>
      </c>
      <c r="L1458">
        <v>62.91</v>
      </c>
      <c r="M1458" t="s">
        <v>925</v>
      </c>
      <c r="N1458" t="s">
        <v>926</v>
      </c>
      <c r="O1458">
        <v>44.57</v>
      </c>
      <c r="S1458">
        <v>21457</v>
      </c>
    </row>
    <row r="1459" spans="1:19" x14ac:dyDescent="0.2">
      <c r="A1459" t="s">
        <v>38</v>
      </c>
      <c r="B1459" t="s">
        <v>8</v>
      </c>
      <c r="C1459" t="s">
        <v>927</v>
      </c>
      <c r="D1459">
        <v>1</v>
      </c>
      <c r="E1459">
        <v>7</v>
      </c>
      <c r="F1459">
        <v>1780186500000</v>
      </c>
      <c r="G1459">
        <v>1780187467877</v>
      </c>
      <c r="H1459">
        <v>967877</v>
      </c>
      <c r="I1459">
        <v>967877</v>
      </c>
      <c r="J1459">
        <v>9976</v>
      </c>
      <c r="K1459">
        <v>46</v>
      </c>
      <c r="L1459">
        <v>53.9</v>
      </c>
      <c r="M1459" t="s">
        <v>925</v>
      </c>
      <c r="N1459" t="s">
        <v>926</v>
      </c>
      <c r="O1459">
        <v>34.74</v>
      </c>
      <c r="S1459">
        <v>21458</v>
      </c>
    </row>
    <row r="1460" spans="1:19" x14ac:dyDescent="0.2">
      <c r="A1460" t="s">
        <v>38</v>
      </c>
      <c r="B1460" t="s">
        <v>8</v>
      </c>
      <c r="C1460" t="s">
        <v>924</v>
      </c>
      <c r="D1460">
        <v>1</v>
      </c>
      <c r="E1460">
        <v>7</v>
      </c>
      <c r="F1460">
        <v>1780187400000</v>
      </c>
      <c r="G1460">
        <v>1780188676172</v>
      </c>
      <c r="H1460">
        <v>1276172</v>
      </c>
      <c r="I1460">
        <v>1276172</v>
      </c>
      <c r="J1460">
        <v>9744</v>
      </c>
      <c r="K1460">
        <v>58</v>
      </c>
      <c r="L1460">
        <v>58.3</v>
      </c>
      <c r="M1460" t="s">
        <v>925</v>
      </c>
      <c r="N1460" t="s">
        <v>926</v>
      </c>
      <c r="O1460">
        <v>37.840000000000003</v>
      </c>
      <c r="S1460">
        <v>21459</v>
      </c>
    </row>
    <row r="1461" spans="1:19" x14ac:dyDescent="0.2">
      <c r="A1461" t="s">
        <v>38</v>
      </c>
      <c r="B1461" t="s">
        <v>8</v>
      </c>
      <c r="C1461" t="s">
        <v>927</v>
      </c>
      <c r="D1461">
        <v>1</v>
      </c>
      <c r="E1461">
        <v>7</v>
      </c>
      <c r="F1461">
        <v>1780188300000</v>
      </c>
      <c r="G1461">
        <v>1780189491847</v>
      </c>
      <c r="H1461">
        <v>1191847</v>
      </c>
      <c r="I1461">
        <v>1191847</v>
      </c>
      <c r="J1461">
        <v>7876</v>
      </c>
      <c r="K1461">
        <v>55</v>
      </c>
      <c r="L1461">
        <v>58.44</v>
      </c>
      <c r="M1461" t="s">
        <v>925</v>
      </c>
      <c r="N1461" t="s">
        <v>926</v>
      </c>
      <c r="O1461">
        <v>45.28</v>
      </c>
      <c r="S1461">
        <v>21460</v>
      </c>
    </row>
    <row r="1462" spans="1:19" x14ac:dyDescent="0.2">
      <c r="A1462" t="s">
        <v>38</v>
      </c>
      <c r="B1462" t="s">
        <v>8</v>
      </c>
      <c r="C1462" t="s">
        <v>927</v>
      </c>
      <c r="D1462">
        <v>1</v>
      </c>
      <c r="E1462">
        <v>7</v>
      </c>
      <c r="F1462">
        <v>1780189200000</v>
      </c>
      <c r="G1462">
        <v>1780190463337</v>
      </c>
      <c r="H1462">
        <v>1263337</v>
      </c>
      <c r="I1462">
        <v>1263337</v>
      </c>
      <c r="J1462">
        <v>8322</v>
      </c>
      <c r="K1462">
        <v>52</v>
      </c>
      <c r="L1462">
        <v>53.62</v>
      </c>
      <c r="M1462" t="s">
        <v>925</v>
      </c>
      <c r="N1462" t="s">
        <v>926</v>
      </c>
      <c r="O1462">
        <v>31.07</v>
      </c>
      <c r="S1462">
        <v>21461</v>
      </c>
    </row>
    <row r="1463" spans="1:19" x14ac:dyDescent="0.2">
      <c r="A1463" t="s">
        <v>38</v>
      </c>
      <c r="B1463" t="s">
        <v>8</v>
      </c>
      <c r="C1463" t="s">
        <v>924</v>
      </c>
      <c r="D1463">
        <v>1</v>
      </c>
      <c r="E1463">
        <v>7</v>
      </c>
      <c r="F1463">
        <v>1780190100000</v>
      </c>
      <c r="G1463">
        <v>1780191712012</v>
      </c>
      <c r="H1463">
        <v>1612012</v>
      </c>
      <c r="I1463">
        <v>1612012</v>
      </c>
      <c r="J1463">
        <v>9665</v>
      </c>
      <c r="K1463">
        <v>59</v>
      </c>
      <c r="L1463">
        <v>49.49</v>
      </c>
      <c r="M1463" t="s">
        <v>925</v>
      </c>
      <c r="N1463" t="s">
        <v>929</v>
      </c>
      <c r="S1463">
        <v>21462</v>
      </c>
    </row>
    <row r="1464" spans="1:19" x14ac:dyDescent="0.2">
      <c r="A1464" t="s">
        <v>38</v>
      </c>
      <c r="B1464" t="s">
        <v>8</v>
      </c>
      <c r="C1464" t="s">
        <v>927</v>
      </c>
      <c r="D1464">
        <v>1</v>
      </c>
      <c r="E1464">
        <v>7</v>
      </c>
      <c r="F1464">
        <v>1780191000000</v>
      </c>
      <c r="G1464">
        <v>1780192564361</v>
      </c>
      <c r="H1464">
        <v>1564361</v>
      </c>
      <c r="I1464">
        <v>1564361</v>
      </c>
      <c r="J1464">
        <v>7589</v>
      </c>
      <c r="K1464">
        <v>68</v>
      </c>
      <c r="L1464">
        <v>63.38</v>
      </c>
      <c r="M1464" t="s">
        <v>925</v>
      </c>
      <c r="N1464" t="s">
        <v>926</v>
      </c>
      <c r="O1464">
        <v>48.15</v>
      </c>
      <c r="S1464">
        <v>21463</v>
      </c>
    </row>
    <row r="1465" spans="1:19" x14ac:dyDescent="0.2">
      <c r="A1465" t="s">
        <v>38</v>
      </c>
      <c r="B1465" t="s">
        <v>8</v>
      </c>
      <c r="C1465" t="s">
        <v>927</v>
      </c>
      <c r="D1465">
        <v>1</v>
      </c>
      <c r="E1465">
        <v>7</v>
      </c>
      <c r="F1465">
        <v>1780191900000</v>
      </c>
      <c r="G1465">
        <v>1780193080774</v>
      </c>
      <c r="H1465">
        <v>1180774</v>
      </c>
      <c r="I1465">
        <v>1180774</v>
      </c>
      <c r="J1465">
        <v>8245</v>
      </c>
      <c r="K1465">
        <v>44</v>
      </c>
      <c r="L1465">
        <v>59.96</v>
      </c>
      <c r="M1465" t="s">
        <v>925</v>
      </c>
      <c r="N1465" t="s">
        <v>926</v>
      </c>
      <c r="O1465">
        <v>48.1</v>
      </c>
      <c r="S1465">
        <v>21464</v>
      </c>
    </row>
    <row r="1466" spans="1:19" x14ac:dyDescent="0.2">
      <c r="A1466" t="s">
        <v>38</v>
      </c>
      <c r="B1466" t="s">
        <v>8</v>
      </c>
      <c r="C1466" t="s">
        <v>924</v>
      </c>
      <c r="D1466">
        <v>1</v>
      </c>
      <c r="E1466">
        <v>7</v>
      </c>
      <c r="F1466">
        <v>1780192800000</v>
      </c>
      <c r="G1466">
        <v>1780194072354</v>
      </c>
      <c r="H1466">
        <v>1272354</v>
      </c>
      <c r="I1466">
        <v>1272354</v>
      </c>
      <c r="J1466">
        <v>9815</v>
      </c>
      <c r="K1466">
        <v>51</v>
      </c>
      <c r="L1466">
        <v>59.15</v>
      </c>
      <c r="M1466" t="s">
        <v>925</v>
      </c>
      <c r="N1466" t="s">
        <v>926</v>
      </c>
      <c r="O1466">
        <v>39.72</v>
      </c>
      <c r="S1466">
        <v>21465</v>
      </c>
    </row>
    <row r="1467" spans="1:19" x14ac:dyDescent="0.2">
      <c r="A1467" t="s">
        <v>38</v>
      </c>
      <c r="B1467" t="s">
        <v>8</v>
      </c>
      <c r="C1467" t="s">
        <v>927</v>
      </c>
      <c r="D1467">
        <v>1</v>
      </c>
      <c r="E1467">
        <v>7</v>
      </c>
      <c r="F1467">
        <v>1780193700000</v>
      </c>
      <c r="G1467">
        <v>1780195380027</v>
      </c>
      <c r="H1467">
        <v>1680027</v>
      </c>
      <c r="I1467">
        <v>1680027</v>
      </c>
      <c r="J1467">
        <v>6815</v>
      </c>
      <c r="K1467">
        <v>70</v>
      </c>
      <c r="L1467">
        <v>56.45</v>
      </c>
      <c r="M1467" t="s">
        <v>925</v>
      </c>
      <c r="N1467" t="s">
        <v>926</v>
      </c>
      <c r="O1467">
        <v>31.19</v>
      </c>
      <c r="S1467">
        <v>21466</v>
      </c>
    </row>
    <row r="1468" spans="1:19" x14ac:dyDescent="0.2">
      <c r="A1468" t="s">
        <v>38</v>
      </c>
      <c r="B1468" t="s">
        <v>8</v>
      </c>
      <c r="C1468" t="s">
        <v>927</v>
      </c>
      <c r="D1468">
        <v>1</v>
      </c>
      <c r="E1468">
        <v>7</v>
      </c>
      <c r="F1468">
        <v>1780194600000</v>
      </c>
      <c r="G1468">
        <v>1780195721949</v>
      </c>
      <c r="H1468">
        <v>1121949</v>
      </c>
      <c r="I1468">
        <v>1121949</v>
      </c>
      <c r="J1468">
        <v>10271</v>
      </c>
      <c r="K1468">
        <v>52</v>
      </c>
      <c r="L1468">
        <v>61.14</v>
      </c>
      <c r="M1468" t="s">
        <v>925</v>
      </c>
      <c r="N1468" t="s">
        <v>926</v>
      </c>
      <c r="O1468">
        <v>46.91</v>
      </c>
      <c r="S1468">
        <v>21467</v>
      </c>
    </row>
    <row r="1469" spans="1:19" x14ac:dyDescent="0.2">
      <c r="A1469" t="s">
        <v>38</v>
      </c>
      <c r="B1469" t="s">
        <v>8</v>
      </c>
      <c r="C1469" t="s">
        <v>924</v>
      </c>
      <c r="D1469">
        <v>1</v>
      </c>
      <c r="E1469">
        <v>7</v>
      </c>
      <c r="F1469">
        <v>1780195500000</v>
      </c>
      <c r="G1469">
        <v>1780196756562</v>
      </c>
      <c r="H1469">
        <v>1256562</v>
      </c>
      <c r="I1469">
        <v>1256562</v>
      </c>
      <c r="J1469">
        <v>10421</v>
      </c>
      <c r="K1469">
        <v>53</v>
      </c>
      <c r="L1469">
        <v>56.43</v>
      </c>
      <c r="M1469" t="s">
        <v>925</v>
      </c>
      <c r="N1469" t="s">
        <v>926</v>
      </c>
      <c r="O1469">
        <v>32.159999999999997</v>
      </c>
      <c r="S1469">
        <v>21468</v>
      </c>
    </row>
    <row r="1470" spans="1:19" x14ac:dyDescent="0.2">
      <c r="A1470" t="s">
        <v>38</v>
      </c>
      <c r="B1470" t="s">
        <v>8</v>
      </c>
      <c r="C1470" t="s">
        <v>927</v>
      </c>
      <c r="D1470">
        <v>1</v>
      </c>
      <c r="E1470">
        <v>7</v>
      </c>
      <c r="F1470">
        <v>1780196400000</v>
      </c>
      <c r="G1470">
        <v>1780197978838</v>
      </c>
      <c r="H1470">
        <v>1578838</v>
      </c>
      <c r="I1470">
        <v>1578838</v>
      </c>
      <c r="J1470">
        <v>10411</v>
      </c>
      <c r="K1470">
        <v>61</v>
      </c>
      <c r="L1470">
        <v>61.97</v>
      </c>
      <c r="M1470" t="s">
        <v>925</v>
      </c>
      <c r="N1470" t="s">
        <v>926</v>
      </c>
      <c r="O1470">
        <v>36.96</v>
      </c>
      <c r="S1470">
        <v>21469</v>
      </c>
    </row>
    <row r="1471" spans="1:19" x14ac:dyDescent="0.2">
      <c r="A1471" t="s">
        <v>38</v>
      </c>
      <c r="B1471" t="s">
        <v>8</v>
      </c>
      <c r="C1471" t="s">
        <v>927</v>
      </c>
      <c r="D1471">
        <v>2</v>
      </c>
      <c r="E1471">
        <v>1</v>
      </c>
      <c r="F1471">
        <v>1780272000000</v>
      </c>
      <c r="G1471">
        <v>1780273506749</v>
      </c>
      <c r="H1471">
        <v>1506749</v>
      </c>
      <c r="I1471">
        <v>1456749</v>
      </c>
      <c r="J1471">
        <v>7413</v>
      </c>
      <c r="K1471">
        <v>63</v>
      </c>
      <c r="L1471">
        <v>60.84</v>
      </c>
      <c r="M1471" t="s">
        <v>925</v>
      </c>
      <c r="N1471" t="s">
        <v>926</v>
      </c>
      <c r="O1471">
        <v>44.16</v>
      </c>
      <c r="S1471">
        <v>21470</v>
      </c>
    </row>
    <row r="1472" spans="1:19" x14ac:dyDescent="0.2">
      <c r="A1472" t="s">
        <v>38</v>
      </c>
      <c r="B1472" t="s">
        <v>8</v>
      </c>
      <c r="C1472" t="s">
        <v>927</v>
      </c>
      <c r="D1472">
        <v>2</v>
      </c>
      <c r="E1472">
        <v>1</v>
      </c>
      <c r="F1472">
        <v>1780272900000</v>
      </c>
      <c r="G1472">
        <v>1780273925011</v>
      </c>
      <c r="H1472">
        <v>1025011</v>
      </c>
      <c r="I1472">
        <v>960011</v>
      </c>
      <c r="J1472">
        <v>9685</v>
      </c>
      <c r="K1472">
        <v>42</v>
      </c>
      <c r="L1472">
        <v>52.4</v>
      </c>
      <c r="M1472" t="s">
        <v>925</v>
      </c>
      <c r="N1472" t="s">
        <v>926</v>
      </c>
      <c r="O1472">
        <v>30.61</v>
      </c>
      <c r="S1472">
        <v>21471</v>
      </c>
    </row>
    <row r="1473" spans="1:19" x14ac:dyDescent="0.2">
      <c r="A1473" t="s">
        <v>38</v>
      </c>
      <c r="B1473" t="s">
        <v>8</v>
      </c>
      <c r="C1473" t="s">
        <v>924</v>
      </c>
      <c r="D1473">
        <v>2</v>
      </c>
      <c r="E1473">
        <v>1</v>
      </c>
      <c r="F1473">
        <v>1780273800000</v>
      </c>
      <c r="G1473">
        <v>1780274799694</v>
      </c>
      <c r="H1473">
        <v>999694</v>
      </c>
      <c r="I1473">
        <v>919694</v>
      </c>
      <c r="J1473">
        <v>7860</v>
      </c>
      <c r="K1473">
        <v>40</v>
      </c>
      <c r="L1473">
        <v>50.89</v>
      </c>
      <c r="M1473" t="s">
        <v>925</v>
      </c>
      <c r="N1473" t="s">
        <v>926</v>
      </c>
      <c r="O1473">
        <v>32.6</v>
      </c>
      <c r="S1473">
        <v>21472</v>
      </c>
    </row>
    <row r="1474" spans="1:19" x14ac:dyDescent="0.2">
      <c r="A1474" t="s">
        <v>38</v>
      </c>
      <c r="B1474" t="s">
        <v>8</v>
      </c>
      <c r="C1474" t="s">
        <v>927</v>
      </c>
      <c r="D1474">
        <v>2</v>
      </c>
      <c r="E1474">
        <v>1</v>
      </c>
      <c r="F1474">
        <v>1780274700000</v>
      </c>
      <c r="G1474">
        <v>1780276021919</v>
      </c>
      <c r="H1474">
        <v>1321919</v>
      </c>
      <c r="I1474">
        <v>1286919</v>
      </c>
      <c r="J1474">
        <v>6833</v>
      </c>
      <c r="K1474">
        <v>59</v>
      </c>
      <c r="L1474">
        <v>59.07</v>
      </c>
      <c r="M1474" t="s">
        <v>925</v>
      </c>
      <c r="N1474" t="s">
        <v>926</v>
      </c>
      <c r="O1474">
        <v>46.26</v>
      </c>
      <c r="S1474">
        <v>21473</v>
      </c>
    </row>
    <row r="1475" spans="1:19" x14ac:dyDescent="0.2">
      <c r="A1475" t="s">
        <v>38</v>
      </c>
      <c r="B1475" t="s">
        <v>8</v>
      </c>
      <c r="C1475" t="s">
        <v>927</v>
      </c>
      <c r="D1475">
        <v>2</v>
      </c>
      <c r="E1475">
        <v>1</v>
      </c>
      <c r="F1475">
        <v>1780275600000</v>
      </c>
      <c r="G1475">
        <v>1780276659150</v>
      </c>
      <c r="H1475">
        <v>1059150</v>
      </c>
      <c r="I1475">
        <v>1009150</v>
      </c>
      <c r="J1475">
        <v>7880</v>
      </c>
      <c r="K1475">
        <v>49</v>
      </c>
      <c r="L1475">
        <v>54.61</v>
      </c>
      <c r="M1475" t="s">
        <v>925</v>
      </c>
      <c r="N1475" t="s">
        <v>926</v>
      </c>
      <c r="O1475">
        <v>39.71</v>
      </c>
      <c r="S1475">
        <v>21474</v>
      </c>
    </row>
    <row r="1476" spans="1:19" x14ac:dyDescent="0.2">
      <c r="A1476" t="s">
        <v>38</v>
      </c>
      <c r="B1476" t="s">
        <v>8</v>
      </c>
      <c r="C1476" t="s">
        <v>924</v>
      </c>
      <c r="D1476">
        <v>2</v>
      </c>
      <c r="E1476">
        <v>1</v>
      </c>
      <c r="F1476">
        <v>1780276500000</v>
      </c>
      <c r="G1476">
        <v>1780277893412</v>
      </c>
      <c r="H1476">
        <v>1393412</v>
      </c>
      <c r="I1476">
        <v>1328412</v>
      </c>
      <c r="J1476">
        <v>9793</v>
      </c>
      <c r="K1476">
        <v>57</v>
      </c>
      <c r="L1476">
        <v>47</v>
      </c>
      <c r="M1476" t="s">
        <v>925</v>
      </c>
      <c r="N1476" t="s">
        <v>929</v>
      </c>
      <c r="S1476">
        <v>21475</v>
      </c>
    </row>
    <row r="1477" spans="1:19" x14ac:dyDescent="0.2">
      <c r="A1477" t="s">
        <v>38</v>
      </c>
      <c r="B1477" t="s">
        <v>8</v>
      </c>
      <c r="C1477" t="s">
        <v>927</v>
      </c>
      <c r="D1477">
        <v>2</v>
      </c>
      <c r="E1477">
        <v>1</v>
      </c>
      <c r="F1477">
        <v>1780277400000</v>
      </c>
      <c r="G1477">
        <v>1780278418901</v>
      </c>
      <c r="H1477">
        <v>1018901</v>
      </c>
      <c r="I1477">
        <v>1018901</v>
      </c>
      <c r="J1477">
        <v>6932</v>
      </c>
      <c r="K1477">
        <v>45</v>
      </c>
      <c r="L1477">
        <v>39.5</v>
      </c>
      <c r="M1477" t="s">
        <v>925</v>
      </c>
      <c r="N1477" t="s">
        <v>929</v>
      </c>
      <c r="S1477">
        <v>21476</v>
      </c>
    </row>
    <row r="1478" spans="1:19" x14ac:dyDescent="0.2">
      <c r="A1478" t="s">
        <v>38</v>
      </c>
      <c r="B1478" t="s">
        <v>8</v>
      </c>
      <c r="C1478" t="s">
        <v>927</v>
      </c>
      <c r="D1478">
        <v>2</v>
      </c>
      <c r="E1478">
        <v>1</v>
      </c>
      <c r="F1478">
        <v>1780278300000</v>
      </c>
      <c r="G1478">
        <v>1780279108037</v>
      </c>
      <c r="H1478">
        <v>808037</v>
      </c>
      <c r="I1478">
        <v>773037</v>
      </c>
      <c r="J1478">
        <v>7353</v>
      </c>
      <c r="K1478">
        <v>30</v>
      </c>
      <c r="L1478">
        <v>53.13</v>
      </c>
      <c r="M1478" t="s">
        <v>925</v>
      </c>
      <c r="N1478" t="s">
        <v>926</v>
      </c>
      <c r="O1478">
        <v>43.99</v>
      </c>
      <c r="S1478">
        <v>21477</v>
      </c>
    </row>
    <row r="1479" spans="1:19" x14ac:dyDescent="0.2">
      <c r="A1479" t="s">
        <v>38</v>
      </c>
      <c r="B1479" t="s">
        <v>8</v>
      </c>
      <c r="C1479" t="s">
        <v>924</v>
      </c>
      <c r="D1479">
        <v>2</v>
      </c>
      <c r="E1479">
        <v>1</v>
      </c>
      <c r="F1479">
        <v>1780279200000</v>
      </c>
      <c r="G1479">
        <v>1780280222992</v>
      </c>
      <c r="H1479">
        <v>1022992</v>
      </c>
      <c r="I1479">
        <v>972992</v>
      </c>
      <c r="J1479">
        <v>10236</v>
      </c>
      <c r="K1479">
        <v>47</v>
      </c>
      <c r="L1479">
        <v>58.59</v>
      </c>
      <c r="M1479" t="s">
        <v>925</v>
      </c>
      <c r="N1479" t="s">
        <v>926</v>
      </c>
      <c r="O1479">
        <v>43.56</v>
      </c>
      <c r="S1479">
        <v>21478</v>
      </c>
    </row>
    <row r="1480" spans="1:19" x14ac:dyDescent="0.2">
      <c r="A1480" t="s">
        <v>38</v>
      </c>
      <c r="B1480" t="s">
        <v>8</v>
      </c>
      <c r="C1480" t="s">
        <v>927</v>
      </c>
      <c r="D1480">
        <v>2</v>
      </c>
      <c r="E1480">
        <v>1</v>
      </c>
      <c r="F1480">
        <v>1780280100000</v>
      </c>
      <c r="G1480">
        <v>1780281647696</v>
      </c>
      <c r="H1480">
        <v>1547696</v>
      </c>
      <c r="I1480">
        <v>1482696</v>
      </c>
      <c r="J1480">
        <v>8853</v>
      </c>
      <c r="K1480">
        <v>64</v>
      </c>
      <c r="L1480">
        <v>60.32</v>
      </c>
      <c r="M1480" t="s">
        <v>925</v>
      </c>
      <c r="N1480" t="s">
        <v>926</v>
      </c>
      <c r="O1480">
        <v>38.08</v>
      </c>
      <c r="S1480">
        <v>21479</v>
      </c>
    </row>
    <row r="1481" spans="1:19" x14ac:dyDescent="0.2">
      <c r="A1481" t="s">
        <v>38</v>
      </c>
      <c r="B1481" t="s">
        <v>8</v>
      </c>
      <c r="C1481" t="s">
        <v>927</v>
      </c>
      <c r="D1481">
        <v>2</v>
      </c>
      <c r="E1481">
        <v>2</v>
      </c>
      <c r="F1481">
        <v>1780358400000</v>
      </c>
      <c r="G1481">
        <v>1780359594987</v>
      </c>
      <c r="H1481">
        <v>1194987</v>
      </c>
      <c r="I1481">
        <v>1144987</v>
      </c>
      <c r="J1481">
        <v>10196</v>
      </c>
      <c r="K1481">
        <v>48</v>
      </c>
      <c r="L1481">
        <v>61.16</v>
      </c>
      <c r="M1481" t="s">
        <v>925</v>
      </c>
      <c r="N1481" t="s">
        <v>926</v>
      </c>
      <c r="O1481">
        <v>45.33</v>
      </c>
      <c r="S1481">
        <v>21480</v>
      </c>
    </row>
    <row r="1482" spans="1:19" x14ac:dyDescent="0.2">
      <c r="A1482" t="s">
        <v>38</v>
      </c>
      <c r="B1482" t="s">
        <v>8</v>
      </c>
      <c r="C1482" t="s">
        <v>927</v>
      </c>
      <c r="D1482">
        <v>2</v>
      </c>
      <c r="E1482">
        <v>2</v>
      </c>
      <c r="F1482">
        <v>1780359300000</v>
      </c>
      <c r="G1482">
        <v>1780360150828</v>
      </c>
      <c r="H1482">
        <v>850828</v>
      </c>
      <c r="I1482">
        <v>785828</v>
      </c>
      <c r="J1482">
        <v>6964</v>
      </c>
      <c r="K1482">
        <v>40</v>
      </c>
      <c r="L1482">
        <v>51.73</v>
      </c>
      <c r="M1482" t="s">
        <v>925</v>
      </c>
      <c r="N1482" t="s">
        <v>926</v>
      </c>
      <c r="O1482">
        <v>40.72</v>
      </c>
      <c r="S1482">
        <v>21481</v>
      </c>
    </row>
    <row r="1483" spans="1:19" x14ac:dyDescent="0.2">
      <c r="A1483" t="s">
        <v>38</v>
      </c>
      <c r="B1483" t="s">
        <v>8</v>
      </c>
      <c r="C1483" t="s">
        <v>928</v>
      </c>
      <c r="D1483">
        <v>2</v>
      </c>
      <c r="E1483">
        <v>2</v>
      </c>
      <c r="F1483">
        <v>1780360200000</v>
      </c>
      <c r="G1483">
        <v>1780360994424</v>
      </c>
      <c r="H1483">
        <v>794424</v>
      </c>
      <c r="I1483">
        <v>714424</v>
      </c>
      <c r="J1483">
        <v>7387</v>
      </c>
      <c r="K1483">
        <v>34</v>
      </c>
      <c r="L1483">
        <v>53.35</v>
      </c>
      <c r="M1483" t="s">
        <v>925</v>
      </c>
      <c r="N1483" t="s">
        <v>926</v>
      </c>
      <c r="O1483">
        <v>44.76</v>
      </c>
      <c r="S1483">
        <v>21482</v>
      </c>
    </row>
    <row r="1484" spans="1:19" x14ac:dyDescent="0.2">
      <c r="A1484" t="s">
        <v>38</v>
      </c>
      <c r="B1484" t="s">
        <v>8</v>
      </c>
      <c r="C1484" t="s">
        <v>927</v>
      </c>
      <c r="D1484">
        <v>2</v>
      </c>
      <c r="E1484">
        <v>2</v>
      </c>
      <c r="F1484">
        <v>1780361100000</v>
      </c>
      <c r="G1484">
        <v>1780362522417</v>
      </c>
      <c r="H1484">
        <v>1422417</v>
      </c>
      <c r="I1484">
        <v>1387417</v>
      </c>
      <c r="J1484">
        <v>7128</v>
      </c>
      <c r="K1484">
        <v>61</v>
      </c>
      <c r="L1484">
        <v>56.91</v>
      </c>
      <c r="M1484" t="s">
        <v>925</v>
      </c>
      <c r="N1484" t="s">
        <v>926</v>
      </c>
      <c r="O1484">
        <v>37.909999999999997</v>
      </c>
      <c r="S1484">
        <v>21483</v>
      </c>
    </row>
    <row r="1485" spans="1:19" x14ac:dyDescent="0.2">
      <c r="A1485" t="s">
        <v>38</v>
      </c>
      <c r="B1485" t="s">
        <v>8</v>
      </c>
      <c r="C1485" t="s">
        <v>927</v>
      </c>
      <c r="D1485">
        <v>2</v>
      </c>
      <c r="E1485">
        <v>2</v>
      </c>
      <c r="F1485">
        <v>1780362000000</v>
      </c>
      <c r="G1485">
        <v>1780363630352</v>
      </c>
      <c r="H1485">
        <v>1630352</v>
      </c>
      <c r="I1485">
        <v>1580352</v>
      </c>
      <c r="J1485">
        <v>8406</v>
      </c>
      <c r="K1485">
        <v>64</v>
      </c>
      <c r="L1485">
        <v>59.49</v>
      </c>
      <c r="M1485" t="s">
        <v>925</v>
      </c>
      <c r="N1485" t="s">
        <v>926</v>
      </c>
      <c r="O1485">
        <v>35.26</v>
      </c>
      <c r="S1485">
        <v>21484</v>
      </c>
    </row>
    <row r="1486" spans="1:19" x14ac:dyDescent="0.2">
      <c r="A1486" t="s">
        <v>38</v>
      </c>
      <c r="B1486" t="s">
        <v>8</v>
      </c>
      <c r="C1486" t="s">
        <v>928</v>
      </c>
      <c r="D1486">
        <v>2</v>
      </c>
      <c r="E1486">
        <v>2</v>
      </c>
      <c r="F1486">
        <v>1780362900000</v>
      </c>
      <c r="G1486">
        <v>1780363734881</v>
      </c>
      <c r="H1486">
        <v>834881</v>
      </c>
      <c r="I1486">
        <v>769881</v>
      </c>
      <c r="J1486">
        <v>10041</v>
      </c>
      <c r="K1486">
        <v>33</v>
      </c>
      <c r="L1486">
        <v>55.82</v>
      </c>
      <c r="M1486" t="s">
        <v>925</v>
      </c>
      <c r="N1486" t="s">
        <v>926</v>
      </c>
      <c r="O1486">
        <v>42.4</v>
      </c>
      <c r="S1486">
        <v>21485</v>
      </c>
    </row>
    <row r="1487" spans="1:19" x14ac:dyDescent="0.2">
      <c r="A1487" t="s">
        <v>38</v>
      </c>
      <c r="B1487" t="s">
        <v>8</v>
      </c>
      <c r="C1487" t="s">
        <v>927</v>
      </c>
      <c r="D1487">
        <v>2</v>
      </c>
      <c r="E1487">
        <v>2</v>
      </c>
      <c r="F1487">
        <v>1780363800000</v>
      </c>
      <c r="G1487">
        <v>1780364721715</v>
      </c>
      <c r="H1487">
        <v>921715</v>
      </c>
      <c r="I1487">
        <v>841715</v>
      </c>
      <c r="J1487">
        <v>9066</v>
      </c>
      <c r="K1487">
        <v>37</v>
      </c>
      <c r="L1487">
        <v>53.2</v>
      </c>
      <c r="M1487" t="s">
        <v>925</v>
      </c>
      <c r="N1487" t="s">
        <v>926</v>
      </c>
      <c r="O1487">
        <v>36.72</v>
      </c>
      <c r="S1487">
        <v>21486</v>
      </c>
    </row>
    <row r="1488" spans="1:19" x14ac:dyDescent="0.2">
      <c r="A1488" t="s">
        <v>38</v>
      </c>
      <c r="B1488" t="s">
        <v>8</v>
      </c>
      <c r="C1488" t="s">
        <v>927</v>
      </c>
      <c r="D1488">
        <v>2</v>
      </c>
      <c r="E1488">
        <v>2</v>
      </c>
      <c r="F1488">
        <v>1780364700000</v>
      </c>
      <c r="G1488">
        <v>1780365568641</v>
      </c>
      <c r="H1488">
        <v>868641</v>
      </c>
      <c r="I1488">
        <v>833641</v>
      </c>
      <c r="J1488">
        <v>9920</v>
      </c>
      <c r="K1488">
        <v>37</v>
      </c>
      <c r="L1488">
        <v>55.78</v>
      </c>
      <c r="M1488" t="s">
        <v>925</v>
      </c>
      <c r="N1488" t="s">
        <v>926</v>
      </c>
      <c r="O1488">
        <v>41.78</v>
      </c>
      <c r="S1488">
        <v>21487</v>
      </c>
    </row>
    <row r="1489" spans="1:19" x14ac:dyDescent="0.2">
      <c r="A1489" t="s">
        <v>38</v>
      </c>
      <c r="B1489" t="s">
        <v>8</v>
      </c>
      <c r="C1489" t="s">
        <v>928</v>
      </c>
      <c r="D1489">
        <v>2</v>
      </c>
      <c r="E1489">
        <v>2</v>
      </c>
      <c r="F1489">
        <v>1780365600000</v>
      </c>
      <c r="G1489">
        <v>1780366731046</v>
      </c>
      <c r="H1489">
        <v>1131046</v>
      </c>
      <c r="I1489">
        <v>1081046</v>
      </c>
      <c r="J1489">
        <v>8474</v>
      </c>
      <c r="K1489">
        <v>51</v>
      </c>
      <c r="L1489">
        <v>54.2</v>
      </c>
      <c r="M1489" t="s">
        <v>925</v>
      </c>
      <c r="N1489" t="s">
        <v>926</v>
      </c>
      <c r="O1489">
        <v>35.36</v>
      </c>
      <c r="S1489">
        <v>21488</v>
      </c>
    </row>
    <row r="1490" spans="1:19" x14ac:dyDescent="0.2">
      <c r="A1490" t="s">
        <v>38</v>
      </c>
      <c r="B1490" t="s">
        <v>8</v>
      </c>
      <c r="C1490" t="s">
        <v>927</v>
      </c>
      <c r="D1490">
        <v>2</v>
      </c>
      <c r="E1490">
        <v>2</v>
      </c>
      <c r="F1490">
        <v>1780366500000</v>
      </c>
      <c r="G1490">
        <v>1780368098508</v>
      </c>
      <c r="H1490">
        <v>1598508</v>
      </c>
      <c r="I1490">
        <v>1533508</v>
      </c>
      <c r="J1490">
        <v>7913</v>
      </c>
      <c r="K1490">
        <v>68</v>
      </c>
      <c r="L1490">
        <v>57.43</v>
      </c>
      <c r="M1490" t="s">
        <v>925</v>
      </c>
      <c r="N1490" t="s">
        <v>926</v>
      </c>
      <c r="O1490">
        <v>32.58</v>
      </c>
      <c r="S1490">
        <v>21489</v>
      </c>
    </row>
    <row r="1491" spans="1:19" x14ac:dyDescent="0.2">
      <c r="A1491" t="s">
        <v>38</v>
      </c>
      <c r="B1491" t="s">
        <v>8</v>
      </c>
      <c r="C1491" t="s">
        <v>927</v>
      </c>
      <c r="D1491">
        <v>2</v>
      </c>
      <c r="E1491">
        <v>2</v>
      </c>
      <c r="F1491">
        <v>1780367400000</v>
      </c>
      <c r="G1491">
        <v>1780368666398</v>
      </c>
      <c r="H1491">
        <v>1266398</v>
      </c>
      <c r="I1491">
        <v>1186398</v>
      </c>
      <c r="J1491">
        <v>9421</v>
      </c>
      <c r="K1491">
        <v>56</v>
      </c>
      <c r="L1491">
        <v>56.14</v>
      </c>
      <c r="M1491" t="s">
        <v>925</v>
      </c>
      <c r="N1491" t="s">
        <v>926</v>
      </c>
      <c r="O1491">
        <v>33.93</v>
      </c>
      <c r="S1491">
        <v>21490</v>
      </c>
    </row>
    <row r="1492" spans="1:19" x14ac:dyDescent="0.2">
      <c r="A1492" t="s">
        <v>38</v>
      </c>
      <c r="B1492" t="s">
        <v>8</v>
      </c>
      <c r="C1492" t="s">
        <v>927</v>
      </c>
      <c r="D1492">
        <v>2</v>
      </c>
      <c r="E1492">
        <v>3</v>
      </c>
      <c r="F1492">
        <v>1780444800000</v>
      </c>
      <c r="G1492">
        <v>1780445637823</v>
      </c>
      <c r="H1492">
        <v>837823</v>
      </c>
      <c r="I1492">
        <v>787823</v>
      </c>
      <c r="J1492">
        <v>6796</v>
      </c>
      <c r="K1492">
        <v>32</v>
      </c>
      <c r="L1492">
        <v>46.39</v>
      </c>
      <c r="M1492" t="s">
        <v>925</v>
      </c>
      <c r="N1492" t="s">
        <v>926</v>
      </c>
      <c r="O1492">
        <v>29.06</v>
      </c>
      <c r="S1492">
        <v>21491</v>
      </c>
    </row>
    <row r="1493" spans="1:19" x14ac:dyDescent="0.2">
      <c r="A1493" t="s">
        <v>38</v>
      </c>
      <c r="B1493" t="s">
        <v>8</v>
      </c>
      <c r="C1493" t="s">
        <v>927</v>
      </c>
      <c r="D1493">
        <v>2</v>
      </c>
      <c r="E1493">
        <v>3</v>
      </c>
      <c r="F1493">
        <v>1780445700000</v>
      </c>
      <c r="G1493">
        <v>1780447128008</v>
      </c>
      <c r="H1493">
        <v>1428008</v>
      </c>
      <c r="I1493">
        <v>1363008</v>
      </c>
      <c r="J1493">
        <v>8467</v>
      </c>
      <c r="K1493">
        <v>64</v>
      </c>
      <c r="L1493">
        <v>57.88</v>
      </c>
      <c r="M1493" t="s">
        <v>925</v>
      </c>
      <c r="N1493" t="s">
        <v>926</v>
      </c>
      <c r="O1493">
        <v>36.450000000000003</v>
      </c>
      <c r="S1493">
        <v>21492</v>
      </c>
    </row>
    <row r="1494" spans="1:19" x14ac:dyDescent="0.2">
      <c r="A1494" t="s">
        <v>38</v>
      </c>
      <c r="B1494" t="s">
        <v>8</v>
      </c>
      <c r="C1494" t="s">
        <v>927</v>
      </c>
      <c r="D1494">
        <v>2</v>
      </c>
      <c r="E1494">
        <v>3</v>
      </c>
      <c r="F1494">
        <v>1780446600000</v>
      </c>
      <c r="G1494">
        <v>1780447732355</v>
      </c>
      <c r="H1494">
        <v>1132355</v>
      </c>
      <c r="I1494">
        <v>1052355</v>
      </c>
      <c r="J1494">
        <v>7153</v>
      </c>
      <c r="K1494">
        <v>49</v>
      </c>
      <c r="L1494">
        <v>52.1</v>
      </c>
      <c r="M1494" t="s">
        <v>925</v>
      </c>
      <c r="N1494" t="s">
        <v>926</v>
      </c>
      <c r="O1494">
        <v>33.979999999999997</v>
      </c>
      <c r="S1494">
        <v>21493</v>
      </c>
    </row>
    <row r="1495" spans="1:19" x14ac:dyDescent="0.2">
      <c r="A1495" t="s">
        <v>38</v>
      </c>
      <c r="B1495" t="s">
        <v>8</v>
      </c>
      <c r="C1495" t="s">
        <v>927</v>
      </c>
      <c r="D1495">
        <v>2</v>
      </c>
      <c r="E1495">
        <v>3</v>
      </c>
      <c r="F1495">
        <v>1780447500000</v>
      </c>
      <c r="G1495">
        <v>1780448567630</v>
      </c>
      <c r="H1495">
        <v>1067630</v>
      </c>
      <c r="I1495">
        <v>1067630</v>
      </c>
      <c r="J1495">
        <v>7934</v>
      </c>
      <c r="K1495">
        <v>42</v>
      </c>
      <c r="L1495">
        <v>41.14</v>
      </c>
      <c r="M1495" t="s">
        <v>925</v>
      </c>
      <c r="N1495" t="s">
        <v>929</v>
      </c>
      <c r="S1495">
        <v>21494</v>
      </c>
    </row>
    <row r="1496" spans="1:19" x14ac:dyDescent="0.2">
      <c r="A1496" t="s">
        <v>38</v>
      </c>
      <c r="B1496" t="s">
        <v>8</v>
      </c>
      <c r="C1496" t="s">
        <v>927</v>
      </c>
      <c r="D1496">
        <v>2</v>
      </c>
      <c r="E1496">
        <v>3</v>
      </c>
      <c r="F1496">
        <v>1780448400000</v>
      </c>
      <c r="G1496">
        <v>1780449332506</v>
      </c>
      <c r="H1496">
        <v>932506</v>
      </c>
      <c r="I1496">
        <v>882506</v>
      </c>
      <c r="J1496">
        <v>9657</v>
      </c>
      <c r="K1496">
        <v>43</v>
      </c>
      <c r="L1496">
        <v>51.13</v>
      </c>
      <c r="M1496" t="s">
        <v>925</v>
      </c>
      <c r="N1496" t="s">
        <v>926</v>
      </c>
      <c r="O1496">
        <v>30.05</v>
      </c>
      <c r="S1496">
        <v>21495</v>
      </c>
    </row>
    <row r="1497" spans="1:19" x14ac:dyDescent="0.2">
      <c r="A1497" t="s">
        <v>38</v>
      </c>
      <c r="B1497" t="s">
        <v>8</v>
      </c>
      <c r="C1497" t="s">
        <v>927</v>
      </c>
      <c r="D1497">
        <v>2</v>
      </c>
      <c r="E1497">
        <v>3</v>
      </c>
      <c r="F1497">
        <v>1780449300000</v>
      </c>
      <c r="G1497">
        <v>1780450443569</v>
      </c>
      <c r="H1497">
        <v>1143569</v>
      </c>
      <c r="I1497">
        <v>1078569</v>
      </c>
      <c r="J1497">
        <v>6604</v>
      </c>
      <c r="K1497">
        <v>45</v>
      </c>
      <c r="L1497">
        <v>56.99</v>
      </c>
      <c r="M1497" t="s">
        <v>925</v>
      </c>
      <c r="N1497" t="s">
        <v>926</v>
      </c>
      <c r="O1497">
        <v>46.52</v>
      </c>
      <c r="S1497">
        <v>21496</v>
      </c>
    </row>
    <row r="1498" spans="1:19" x14ac:dyDescent="0.2">
      <c r="A1498" t="s">
        <v>38</v>
      </c>
      <c r="B1498" t="s">
        <v>8</v>
      </c>
      <c r="C1498" t="s">
        <v>927</v>
      </c>
      <c r="D1498">
        <v>2</v>
      </c>
      <c r="E1498">
        <v>3</v>
      </c>
      <c r="F1498">
        <v>1780450200000</v>
      </c>
      <c r="G1498">
        <v>1780451073778</v>
      </c>
      <c r="H1498">
        <v>873778</v>
      </c>
      <c r="I1498">
        <v>793778</v>
      </c>
      <c r="J1498">
        <v>8166</v>
      </c>
      <c r="K1498">
        <v>39</v>
      </c>
      <c r="L1498">
        <v>52.95</v>
      </c>
      <c r="M1498" t="s">
        <v>925</v>
      </c>
      <c r="N1498" t="s">
        <v>926</v>
      </c>
      <c r="O1498">
        <v>39.74</v>
      </c>
      <c r="S1498">
        <v>21497</v>
      </c>
    </row>
    <row r="1499" spans="1:19" x14ac:dyDescent="0.2">
      <c r="A1499" t="s">
        <v>38</v>
      </c>
      <c r="B1499" t="s">
        <v>8</v>
      </c>
      <c r="C1499" t="s">
        <v>927</v>
      </c>
      <c r="D1499">
        <v>2</v>
      </c>
      <c r="E1499">
        <v>3</v>
      </c>
      <c r="F1499">
        <v>1780451100000</v>
      </c>
      <c r="G1499">
        <v>1780452134024</v>
      </c>
      <c r="H1499">
        <v>1034024</v>
      </c>
      <c r="I1499">
        <v>999024</v>
      </c>
      <c r="J1499">
        <v>7643</v>
      </c>
      <c r="K1499">
        <v>41</v>
      </c>
      <c r="L1499">
        <v>51.05</v>
      </c>
      <c r="M1499" t="s">
        <v>925</v>
      </c>
      <c r="N1499" t="s">
        <v>926</v>
      </c>
      <c r="O1499">
        <v>32.700000000000003</v>
      </c>
      <c r="S1499">
        <v>21498</v>
      </c>
    </row>
    <row r="1500" spans="1:19" x14ac:dyDescent="0.2">
      <c r="A1500" t="s">
        <v>38</v>
      </c>
      <c r="B1500" t="s">
        <v>8</v>
      </c>
      <c r="C1500" t="s">
        <v>927</v>
      </c>
      <c r="D1500">
        <v>2</v>
      </c>
      <c r="E1500">
        <v>3</v>
      </c>
      <c r="F1500">
        <v>1780452000000</v>
      </c>
      <c r="G1500">
        <v>1780453387750</v>
      </c>
      <c r="H1500">
        <v>1387750</v>
      </c>
      <c r="I1500">
        <v>1337750</v>
      </c>
      <c r="J1500">
        <v>8578</v>
      </c>
      <c r="K1500">
        <v>62</v>
      </c>
      <c r="L1500">
        <v>60.09</v>
      </c>
      <c r="M1500" t="s">
        <v>925</v>
      </c>
      <c r="N1500" t="s">
        <v>926</v>
      </c>
      <c r="O1500">
        <v>42.31</v>
      </c>
      <c r="S1500">
        <v>21499</v>
      </c>
    </row>
    <row r="1501" spans="1:19" x14ac:dyDescent="0.2">
      <c r="A1501" t="s">
        <v>38</v>
      </c>
      <c r="B1501" t="s">
        <v>8</v>
      </c>
      <c r="C1501" t="s">
        <v>927</v>
      </c>
      <c r="D1501">
        <v>2</v>
      </c>
      <c r="E1501">
        <v>3</v>
      </c>
      <c r="F1501">
        <v>1780452900000</v>
      </c>
      <c r="G1501">
        <v>1780453793063</v>
      </c>
      <c r="H1501">
        <v>893063</v>
      </c>
      <c r="I1501">
        <v>828063</v>
      </c>
      <c r="J1501">
        <v>6814</v>
      </c>
      <c r="K1501">
        <v>43</v>
      </c>
      <c r="L1501">
        <v>48.88</v>
      </c>
      <c r="M1501" t="s">
        <v>925</v>
      </c>
      <c r="N1501" t="s">
        <v>926</v>
      </c>
      <c r="O1501">
        <v>33.409999999999997</v>
      </c>
      <c r="S1501">
        <v>21500</v>
      </c>
    </row>
    <row r="1502" spans="1:19" x14ac:dyDescent="0.2">
      <c r="A1502" t="s">
        <v>38</v>
      </c>
      <c r="B1502" t="s">
        <v>8</v>
      </c>
      <c r="C1502" t="s">
        <v>927</v>
      </c>
      <c r="D1502">
        <v>2</v>
      </c>
      <c r="E1502">
        <v>4</v>
      </c>
      <c r="F1502">
        <v>1780531200000</v>
      </c>
      <c r="G1502">
        <v>1780532452847</v>
      </c>
      <c r="H1502">
        <v>1252847</v>
      </c>
      <c r="I1502">
        <v>1202847</v>
      </c>
      <c r="J1502">
        <v>8460</v>
      </c>
      <c r="K1502">
        <v>49</v>
      </c>
      <c r="L1502">
        <v>55.9</v>
      </c>
      <c r="M1502" t="s">
        <v>925</v>
      </c>
      <c r="N1502" t="s">
        <v>926</v>
      </c>
      <c r="O1502">
        <v>36.270000000000003</v>
      </c>
      <c r="S1502">
        <v>21501</v>
      </c>
    </row>
    <row r="1503" spans="1:19" x14ac:dyDescent="0.2">
      <c r="A1503" t="s">
        <v>38</v>
      </c>
      <c r="B1503" t="s">
        <v>8</v>
      </c>
      <c r="C1503" t="s">
        <v>927</v>
      </c>
      <c r="D1503">
        <v>2</v>
      </c>
      <c r="E1503">
        <v>4</v>
      </c>
      <c r="F1503">
        <v>1780532100000</v>
      </c>
      <c r="G1503">
        <v>1780533531775</v>
      </c>
      <c r="H1503">
        <v>1431775</v>
      </c>
      <c r="I1503">
        <v>1366775</v>
      </c>
      <c r="J1503">
        <v>7834</v>
      </c>
      <c r="K1503">
        <v>61</v>
      </c>
      <c r="L1503">
        <v>57.75</v>
      </c>
      <c r="M1503" t="s">
        <v>925</v>
      </c>
      <c r="N1503" t="s">
        <v>926</v>
      </c>
      <c r="O1503">
        <v>37.75</v>
      </c>
      <c r="S1503">
        <v>21502</v>
      </c>
    </row>
    <row r="1504" spans="1:19" x14ac:dyDescent="0.2">
      <c r="A1504" t="s">
        <v>38</v>
      </c>
      <c r="B1504" t="s">
        <v>8</v>
      </c>
      <c r="C1504" t="s">
        <v>924</v>
      </c>
      <c r="D1504">
        <v>2</v>
      </c>
      <c r="E1504">
        <v>4</v>
      </c>
      <c r="F1504">
        <v>1780533000000</v>
      </c>
      <c r="G1504">
        <v>1780534091578</v>
      </c>
      <c r="H1504">
        <v>1091578</v>
      </c>
      <c r="I1504">
        <v>1011578</v>
      </c>
      <c r="J1504">
        <v>10135</v>
      </c>
      <c r="K1504">
        <v>47</v>
      </c>
      <c r="L1504">
        <v>57.05</v>
      </c>
      <c r="M1504" t="s">
        <v>925</v>
      </c>
      <c r="N1504" t="s">
        <v>926</v>
      </c>
      <c r="O1504">
        <v>38.520000000000003</v>
      </c>
      <c r="S1504">
        <v>21503</v>
      </c>
    </row>
    <row r="1505" spans="1:19" x14ac:dyDescent="0.2">
      <c r="A1505" t="s">
        <v>38</v>
      </c>
      <c r="B1505" t="s">
        <v>8</v>
      </c>
      <c r="C1505" t="s">
        <v>927</v>
      </c>
      <c r="D1505">
        <v>2</v>
      </c>
      <c r="E1505">
        <v>4</v>
      </c>
      <c r="F1505">
        <v>1780533900000</v>
      </c>
      <c r="G1505">
        <v>1780535101825</v>
      </c>
      <c r="H1505">
        <v>1201825</v>
      </c>
      <c r="I1505">
        <v>1166825</v>
      </c>
      <c r="J1505">
        <v>7749</v>
      </c>
      <c r="K1505">
        <v>54</v>
      </c>
      <c r="L1505">
        <v>57.54</v>
      </c>
      <c r="M1505" t="s">
        <v>925</v>
      </c>
      <c r="N1505" t="s">
        <v>926</v>
      </c>
      <c r="O1505">
        <v>43.27</v>
      </c>
      <c r="S1505">
        <v>21504</v>
      </c>
    </row>
    <row r="1506" spans="1:19" x14ac:dyDescent="0.2">
      <c r="A1506" t="s">
        <v>38</v>
      </c>
      <c r="B1506" t="s">
        <v>8</v>
      </c>
      <c r="C1506" t="s">
        <v>927</v>
      </c>
      <c r="D1506">
        <v>2</v>
      </c>
      <c r="E1506">
        <v>4</v>
      </c>
      <c r="F1506">
        <v>1780534800000</v>
      </c>
      <c r="G1506">
        <v>1780536074150</v>
      </c>
      <c r="H1506">
        <v>1274150</v>
      </c>
      <c r="I1506">
        <v>1224150</v>
      </c>
      <c r="J1506">
        <v>9202</v>
      </c>
      <c r="K1506">
        <v>58</v>
      </c>
      <c r="L1506">
        <v>55.81</v>
      </c>
      <c r="M1506" t="s">
        <v>925</v>
      </c>
      <c r="N1506" t="s">
        <v>926</v>
      </c>
      <c r="O1506">
        <v>33.549999999999997</v>
      </c>
      <c r="S1506">
        <v>21505</v>
      </c>
    </row>
    <row r="1507" spans="1:19" x14ac:dyDescent="0.2">
      <c r="A1507" t="s">
        <v>38</v>
      </c>
      <c r="B1507" t="s">
        <v>8</v>
      </c>
      <c r="C1507" t="s">
        <v>924</v>
      </c>
      <c r="D1507">
        <v>2</v>
      </c>
      <c r="E1507">
        <v>4</v>
      </c>
      <c r="F1507">
        <v>1780535700000</v>
      </c>
      <c r="G1507">
        <v>1780536713508</v>
      </c>
      <c r="H1507">
        <v>1013508</v>
      </c>
      <c r="I1507">
        <v>948508</v>
      </c>
      <c r="J1507">
        <v>8127</v>
      </c>
      <c r="K1507">
        <v>46</v>
      </c>
      <c r="L1507">
        <v>54.96</v>
      </c>
      <c r="M1507" t="s">
        <v>925</v>
      </c>
      <c r="N1507" t="s">
        <v>926</v>
      </c>
      <c r="O1507">
        <v>41.02</v>
      </c>
      <c r="S1507">
        <v>21506</v>
      </c>
    </row>
    <row r="1508" spans="1:19" x14ac:dyDescent="0.2">
      <c r="A1508" t="s">
        <v>38</v>
      </c>
      <c r="B1508" t="s">
        <v>8</v>
      </c>
      <c r="C1508" t="s">
        <v>927</v>
      </c>
      <c r="D1508">
        <v>2</v>
      </c>
      <c r="E1508">
        <v>4</v>
      </c>
      <c r="F1508">
        <v>1780536600000</v>
      </c>
      <c r="G1508">
        <v>1780538085796</v>
      </c>
      <c r="H1508">
        <v>1485796</v>
      </c>
      <c r="I1508">
        <v>1405796</v>
      </c>
      <c r="J1508">
        <v>8440</v>
      </c>
      <c r="K1508">
        <v>58</v>
      </c>
      <c r="L1508">
        <v>59.79</v>
      </c>
      <c r="M1508" t="s">
        <v>925</v>
      </c>
      <c r="N1508" t="s">
        <v>926</v>
      </c>
      <c r="O1508">
        <v>39.5</v>
      </c>
      <c r="S1508">
        <v>21507</v>
      </c>
    </row>
    <row r="1509" spans="1:19" x14ac:dyDescent="0.2">
      <c r="A1509" t="s">
        <v>38</v>
      </c>
      <c r="B1509" t="s">
        <v>8</v>
      </c>
      <c r="C1509" t="s">
        <v>927</v>
      </c>
      <c r="D1509">
        <v>2</v>
      </c>
      <c r="E1509">
        <v>4</v>
      </c>
      <c r="F1509">
        <v>1780537500000</v>
      </c>
      <c r="G1509">
        <v>1780538496033</v>
      </c>
      <c r="H1509">
        <v>996033</v>
      </c>
      <c r="I1509">
        <v>961033</v>
      </c>
      <c r="J1509">
        <v>8603</v>
      </c>
      <c r="K1509">
        <v>42</v>
      </c>
      <c r="L1509">
        <v>56.37</v>
      </c>
      <c r="M1509" t="s">
        <v>925</v>
      </c>
      <c r="N1509" t="s">
        <v>926</v>
      </c>
      <c r="O1509">
        <v>43.46</v>
      </c>
      <c r="S1509">
        <v>21508</v>
      </c>
    </row>
    <row r="1510" spans="1:19" x14ac:dyDescent="0.2">
      <c r="A1510" t="s">
        <v>38</v>
      </c>
      <c r="B1510" t="s">
        <v>8</v>
      </c>
      <c r="C1510" t="s">
        <v>924</v>
      </c>
      <c r="D1510">
        <v>2</v>
      </c>
      <c r="E1510">
        <v>4</v>
      </c>
      <c r="F1510">
        <v>1780538400000</v>
      </c>
      <c r="G1510">
        <v>1780539694451</v>
      </c>
      <c r="H1510">
        <v>1294451</v>
      </c>
      <c r="I1510">
        <v>1244451</v>
      </c>
      <c r="J1510">
        <v>9604</v>
      </c>
      <c r="K1510">
        <v>57</v>
      </c>
      <c r="L1510">
        <v>61.59</v>
      </c>
      <c r="M1510" t="s">
        <v>925</v>
      </c>
      <c r="N1510" t="s">
        <v>926</v>
      </c>
      <c r="O1510">
        <v>45.4</v>
      </c>
      <c r="S1510">
        <v>21509</v>
      </c>
    </row>
    <row r="1511" spans="1:19" x14ac:dyDescent="0.2">
      <c r="A1511" t="s">
        <v>38</v>
      </c>
      <c r="B1511" t="s">
        <v>8</v>
      </c>
      <c r="C1511" t="s">
        <v>927</v>
      </c>
      <c r="D1511">
        <v>2</v>
      </c>
      <c r="E1511">
        <v>4</v>
      </c>
      <c r="F1511">
        <v>1780539300000</v>
      </c>
      <c r="G1511">
        <v>1780540505677</v>
      </c>
      <c r="H1511">
        <v>1205677</v>
      </c>
      <c r="I1511">
        <v>1140677</v>
      </c>
      <c r="J1511">
        <v>7553</v>
      </c>
      <c r="K1511">
        <v>50</v>
      </c>
      <c r="L1511">
        <v>56.94</v>
      </c>
      <c r="M1511" t="s">
        <v>925</v>
      </c>
      <c r="N1511" t="s">
        <v>926</v>
      </c>
      <c r="O1511">
        <v>42.31</v>
      </c>
      <c r="S1511">
        <v>21510</v>
      </c>
    </row>
    <row r="1512" spans="1:19" x14ac:dyDescent="0.2">
      <c r="A1512" t="s">
        <v>38</v>
      </c>
      <c r="B1512" t="s">
        <v>8</v>
      </c>
      <c r="C1512" t="s">
        <v>927</v>
      </c>
      <c r="D1512">
        <v>2</v>
      </c>
      <c r="E1512">
        <v>5</v>
      </c>
      <c r="F1512">
        <v>1780617600000</v>
      </c>
      <c r="G1512">
        <v>1780618799737</v>
      </c>
      <c r="H1512">
        <v>1199737</v>
      </c>
      <c r="I1512">
        <v>1149737</v>
      </c>
      <c r="J1512">
        <v>8664</v>
      </c>
      <c r="K1512">
        <v>45</v>
      </c>
      <c r="L1512">
        <v>52.77</v>
      </c>
      <c r="M1512" t="s">
        <v>925</v>
      </c>
      <c r="N1512" t="s">
        <v>926</v>
      </c>
      <c r="O1512">
        <v>29.8</v>
      </c>
      <c r="S1512">
        <v>21511</v>
      </c>
    </row>
    <row r="1513" spans="1:19" x14ac:dyDescent="0.2">
      <c r="A1513" t="s">
        <v>38</v>
      </c>
      <c r="B1513" t="s">
        <v>8</v>
      </c>
      <c r="C1513" t="s">
        <v>927</v>
      </c>
      <c r="D1513">
        <v>2</v>
      </c>
      <c r="E1513">
        <v>5</v>
      </c>
      <c r="F1513">
        <v>1780618500000</v>
      </c>
      <c r="G1513">
        <v>1780619957341</v>
      </c>
      <c r="H1513">
        <v>1457341</v>
      </c>
      <c r="I1513">
        <v>1392341</v>
      </c>
      <c r="J1513">
        <v>7653</v>
      </c>
      <c r="K1513">
        <v>60</v>
      </c>
      <c r="L1513">
        <v>54.33</v>
      </c>
      <c r="M1513" t="s">
        <v>925</v>
      </c>
      <c r="N1513" t="s">
        <v>926</v>
      </c>
      <c r="O1513">
        <v>29.64</v>
      </c>
      <c r="S1513">
        <v>21512</v>
      </c>
    </row>
    <row r="1514" spans="1:19" x14ac:dyDescent="0.2">
      <c r="A1514" t="s">
        <v>38</v>
      </c>
      <c r="B1514" t="s">
        <v>8</v>
      </c>
      <c r="C1514" t="s">
        <v>928</v>
      </c>
      <c r="D1514">
        <v>2</v>
      </c>
      <c r="E1514">
        <v>5</v>
      </c>
      <c r="F1514">
        <v>1780619400000</v>
      </c>
      <c r="G1514">
        <v>1780620751819</v>
      </c>
      <c r="H1514">
        <v>1351819</v>
      </c>
      <c r="I1514">
        <v>1271819</v>
      </c>
      <c r="J1514">
        <v>9551</v>
      </c>
      <c r="K1514">
        <v>52</v>
      </c>
      <c r="L1514">
        <v>58.21</v>
      </c>
      <c r="M1514" t="s">
        <v>925</v>
      </c>
      <c r="N1514" t="s">
        <v>926</v>
      </c>
      <c r="O1514">
        <v>36.229999999999997</v>
      </c>
      <c r="S1514">
        <v>21513</v>
      </c>
    </row>
    <row r="1515" spans="1:19" x14ac:dyDescent="0.2">
      <c r="A1515" t="s">
        <v>38</v>
      </c>
      <c r="B1515" t="s">
        <v>8</v>
      </c>
      <c r="C1515" t="s">
        <v>927</v>
      </c>
      <c r="D1515">
        <v>2</v>
      </c>
      <c r="E1515">
        <v>5</v>
      </c>
      <c r="F1515">
        <v>1780620300000</v>
      </c>
      <c r="G1515">
        <v>1780621458295</v>
      </c>
      <c r="H1515">
        <v>1158295</v>
      </c>
      <c r="I1515">
        <v>1123295</v>
      </c>
      <c r="J1515">
        <v>8334</v>
      </c>
      <c r="K1515">
        <v>49</v>
      </c>
      <c r="L1515">
        <v>54.54</v>
      </c>
      <c r="M1515" t="s">
        <v>925</v>
      </c>
      <c r="N1515" t="s">
        <v>926</v>
      </c>
      <c r="O1515">
        <v>35.82</v>
      </c>
      <c r="S1515">
        <v>21514</v>
      </c>
    </row>
    <row r="1516" spans="1:19" x14ac:dyDescent="0.2">
      <c r="A1516" t="s">
        <v>38</v>
      </c>
      <c r="B1516" t="s">
        <v>8</v>
      </c>
      <c r="C1516" t="s">
        <v>927</v>
      </c>
      <c r="D1516">
        <v>2</v>
      </c>
      <c r="E1516">
        <v>5</v>
      </c>
      <c r="F1516">
        <v>1780621200000</v>
      </c>
      <c r="G1516">
        <v>1780622515913</v>
      </c>
      <c r="H1516">
        <v>1315913</v>
      </c>
      <c r="I1516">
        <v>1265913</v>
      </c>
      <c r="J1516">
        <v>7710</v>
      </c>
      <c r="K1516">
        <v>53</v>
      </c>
      <c r="L1516">
        <v>52.9</v>
      </c>
      <c r="M1516" t="s">
        <v>925</v>
      </c>
      <c r="N1516" t="s">
        <v>926</v>
      </c>
      <c r="O1516">
        <v>29.72</v>
      </c>
      <c r="S1516">
        <v>21515</v>
      </c>
    </row>
    <row r="1517" spans="1:19" x14ac:dyDescent="0.2">
      <c r="A1517" t="s">
        <v>38</v>
      </c>
      <c r="B1517" t="s">
        <v>8</v>
      </c>
      <c r="C1517" t="s">
        <v>928</v>
      </c>
      <c r="D1517">
        <v>2</v>
      </c>
      <c r="E1517">
        <v>5</v>
      </c>
      <c r="F1517">
        <v>1780622100000</v>
      </c>
      <c r="G1517">
        <v>1780623076433</v>
      </c>
      <c r="H1517">
        <v>976433</v>
      </c>
      <c r="I1517">
        <v>911433</v>
      </c>
      <c r="J1517">
        <v>6760</v>
      </c>
      <c r="K1517">
        <v>48</v>
      </c>
      <c r="L1517">
        <v>52.2</v>
      </c>
      <c r="M1517" t="s">
        <v>925</v>
      </c>
      <c r="N1517" t="s">
        <v>926</v>
      </c>
      <c r="O1517">
        <v>39.19</v>
      </c>
      <c r="S1517">
        <v>21516</v>
      </c>
    </row>
    <row r="1518" spans="1:19" x14ac:dyDescent="0.2">
      <c r="A1518" t="s">
        <v>38</v>
      </c>
      <c r="B1518" t="s">
        <v>8</v>
      </c>
      <c r="C1518" t="s">
        <v>927</v>
      </c>
      <c r="D1518">
        <v>2</v>
      </c>
      <c r="E1518">
        <v>5</v>
      </c>
      <c r="F1518">
        <v>1780623000000</v>
      </c>
      <c r="G1518">
        <v>1780624366082</v>
      </c>
      <c r="H1518">
        <v>1366082</v>
      </c>
      <c r="I1518">
        <v>1286082</v>
      </c>
      <c r="J1518">
        <v>6727</v>
      </c>
      <c r="K1518">
        <v>58</v>
      </c>
      <c r="L1518">
        <v>53.3</v>
      </c>
      <c r="M1518" t="s">
        <v>925</v>
      </c>
      <c r="N1518" t="s">
        <v>926</v>
      </c>
      <c r="O1518">
        <v>32.020000000000003</v>
      </c>
      <c r="S1518">
        <v>21517</v>
      </c>
    </row>
    <row r="1519" spans="1:19" x14ac:dyDescent="0.2">
      <c r="A1519" t="s">
        <v>38</v>
      </c>
      <c r="B1519" t="s">
        <v>8</v>
      </c>
      <c r="C1519" t="s">
        <v>927</v>
      </c>
      <c r="D1519">
        <v>2</v>
      </c>
      <c r="E1519">
        <v>5</v>
      </c>
      <c r="F1519">
        <v>1780623900000</v>
      </c>
      <c r="G1519">
        <v>1780625016243</v>
      </c>
      <c r="H1519">
        <v>1116243</v>
      </c>
      <c r="I1519">
        <v>1081243</v>
      </c>
      <c r="J1519">
        <v>8118</v>
      </c>
      <c r="K1519">
        <v>45</v>
      </c>
      <c r="L1519">
        <v>55.13</v>
      </c>
      <c r="M1519" t="s">
        <v>925</v>
      </c>
      <c r="N1519" t="s">
        <v>926</v>
      </c>
      <c r="O1519">
        <v>38.83</v>
      </c>
      <c r="S1519">
        <v>21518</v>
      </c>
    </row>
    <row r="1520" spans="1:19" x14ac:dyDescent="0.2">
      <c r="A1520" t="s">
        <v>38</v>
      </c>
      <c r="B1520" t="s">
        <v>8</v>
      </c>
      <c r="C1520" t="s">
        <v>928</v>
      </c>
      <c r="D1520">
        <v>2</v>
      </c>
      <c r="E1520">
        <v>5</v>
      </c>
      <c r="F1520">
        <v>1780624800000</v>
      </c>
      <c r="G1520">
        <v>1780625788121</v>
      </c>
      <c r="H1520">
        <v>988121</v>
      </c>
      <c r="I1520">
        <v>988121</v>
      </c>
      <c r="J1520">
        <v>8032</v>
      </c>
      <c r="K1520">
        <v>40</v>
      </c>
      <c r="L1520">
        <v>40.29</v>
      </c>
      <c r="M1520" t="s">
        <v>925</v>
      </c>
      <c r="N1520" t="s">
        <v>929</v>
      </c>
      <c r="S1520">
        <v>21519</v>
      </c>
    </row>
    <row r="1521" spans="1:19" x14ac:dyDescent="0.2">
      <c r="A1521" t="s">
        <v>38</v>
      </c>
      <c r="B1521" t="s">
        <v>8</v>
      </c>
      <c r="C1521" t="s">
        <v>927</v>
      </c>
      <c r="D1521">
        <v>2</v>
      </c>
      <c r="E1521">
        <v>5</v>
      </c>
      <c r="F1521">
        <v>1780625700000</v>
      </c>
      <c r="G1521">
        <v>1780626625179</v>
      </c>
      <c r="H1521">
        <v>925179</v>
      </c>
      <c r="I1521">
        <v>860179</v>
      </c>
      <c r="J1521">
        <v>6745</v>
      </c>
      <c r="K1521">
        <v>42</v>
      </c>
      <c r="L1521">
        <v>54.9</v>
      </c>
      <c r="M1521" t="s">
        <v>925</v>
      </c>
      <c r="N1521" t="s">
        <v>926</v>
      </c>
      <c r="O1521">
        <v>46.8</v>
      </c>
      <c r="S1521">
        <v>21520</v>
      </c>
    </row>
    <row r="1522" spans="1:19" x14ac:dyDescent="0.2">
      <c r="A1522" t="s">
        <v>38</v>
      </c>
      <c r="B1522" t="s">
        <v>8</v>
      </c>
      <c r="C1522" t="s">
        <v>927</v>
      </c>
      <c r="D1522">
        <v>2</v>
      </c>
      <c r="E1522">
        <v>5</v>
      </c>
      <c r="F1522">
        <v>1780626600000</v>
      </c>
      <c r="G1522">
        <v>1780627386330</v>
      </c>
      <c r="H1522">
        <v>786330</v>
      </c>
      <c r="I1522">
        <v>706330</v>
      </c>
      <c r="J1522">
        <v>8744</v>
      </c>
      <c r="K1522">
        <v>32</v>
      </c>
      <c r="L1522">
        <v>53.13</v>
      </c>
      <c r="M1522" t="s">
        <v>925</v>
      </c>
      <c r="N1522" t="s">
        <v>926</v>
      </c>
      <c r="O1522">
        <v>40.83</v>
      </c>
      <c r="S1522">
        <v>21521</v>
      </c>
    </row>
    <row r="1523" spans="1:19" x14ac:dyDescent="0.2">
      <c r="A1523" t="s">
        <v>38</v>
      </c>
      <c r="B1523" t="s">
        <v>8</v>
      </c>
      <c r="C1523" t="s">
        <v>927</v>
      </c>
      <c r="D1523">
        <v>2</v>
      </c>
      <c r="E1523">
        <v>6</v>
      </c>
      <c r="F1523">
        <v>1780704000000</v>
      </c>
      <c r="G1523">
        <v>1780705019089</v>
      </c>
      <c r="H1523">
        <v>1019089</v>
      </c>
      <c r="I1523">
        <v>969089</v>
      </c>
      <c r="J1523">
        <v>7667</v>
      </c>
      <c r="K1523">
        <v>41</v>
      </c>
      <c r="L1523">
        <v>55.01</v>
      </c>
      <c r="M1523" t="s">
        <v>925</v>
      </c>
      <c r="N1523" t="s">
        <v>926</v>
      </c>
      <c r="O1523">
        <v>42.22</v>
      </c>
      <c r="S1523">
        <v>21522</v>
      </c>
    </row>
    <row r="1524" spans="1:19" x14ac:dyDescent="0.2">
      <c r="A1524" t="s">
        <v>38</v>
      </c>
      <c r="B1524" t="s">
        <v>8</v>
      </c>
      <c r="C1524" t="s">
        <v>927</v>
      </c>
      <c r="D1524">
        <v>2</v>
      </c>
      <c r="E1524">
        <v>6</v>
      </c>
      <c r="F1524">
        <v>1780704900000</v>
      </c>
      <c r="G1524">
        <v>1780706129127</v>
      </c>
      <c r="H1524">
        <v>1229127</v>
      </c>
      <c r="I1524">
        <v>1164127</v>
      </c>
      <c r="J1524">
        <v>9252</v>
      </c>
      <c r="K1524">
        <v>55</v>
      </c>
      <c r="L1524">
        <v>55.08</v>
      </c>
      <c r="M1524" t="s">
        <v>925</v>
      </c>
      <c r="N1524" t="s">
        <v>926</v>
      </c>
      <c r="O1524">
        <v>32.840000000000003</v>
      </c>
      <c r="S1524">
        <v>21523</v>
      </c>
    </row>
    <row r="1525" spans="1:19" x14ac:dyDescent="0.2">
      <c r="A1525" t="s">
        <v>38</v>
      </c>
      <c r="B1525" t="s">
        <v>8</v>
      </c>
      <c r="C1525" t="s">
        <v>927</v>
      </c>
      <c r="D1525">
        <v>2</v>
      </c>
      <c r="E1525">
        <v>6</v>
      </c>
      <c r="F1525">
        <v>1780705800000</v>
      </c>
      <c r="G1525">
        <v>1780707108632</v>
      </c>
      <c r="H1525">
        <v>1308632</v>
      </c>
      <c r="I1525">
        <v>1228632</v>
      </c>
      <c r="J1525">
        <v>6949</v>
      </c>
      <c r="K1525">
        <v>57</v>
      </c>
      <c r="L1525">
        <v>56.19</v>
      </c>
      <c r="M1525" t="s">
        <v>925</v>
      </c>
      <c r="N1525" t="s">
        <v>926</v>
      </c>
      <c r="O1525">
        <v>39.590000000000003</v>
      </c>
      <c r="S1525">
        <v>21524</v>
      </c>
    </row>
    <row r="1526" spans="1:19" x14ac:dyDescent="0.2">
      <c r="A1526" t="s">
        <v>38</v>
      </c>
      <c r="B1526" t="s">
        <v>8</v>
      </c>
      <c r="C1526" t="s">
        <v>927</v>
      </c>
      <c r="D1526">
        <v>2</v>
      </c>
      <c r="E1526">
        <v>6</v>
      </c>
      <c r="F1526">
        <v>1780706700000</v>
      </c>
      <c r="G1526">
        <v>1780707955807</v>
      </c>
      <c r="H1526">
        <v>1255807</v>
      </c>
      <c r="I1526">
        <v>1220807</v>
      </c>
      <c r="J1526">
        <v>9711</v>
      </c>
      <c r="K1526">
        <v>47</v>
      </c>
      <c r="L1526">
        <v>60.59</v>
      </c>
      <c r="M1526" t="s">
        <v>925</v>
      </c>
      <c r="N1526" t="s">
        <v>926</v>
      </c>
      <c r="O1526">
        <v>43.76</v>
      </c>
      <c r="S1526">
        <v>21525</v>
      </c>
    </row>
    <row r="1527" spans="1:19" x14ac:dyDescent="0.2">
      <c r="A1527" t="s">
        <v>38</v>
      </c>
      <c r="B1527" t="s">
        <v>8</v>
      </c>
      <c r="C1527" t="s">
        <v>927</v>
      </c>
      <c r="D1527">
        <v>2</v>
      </c>
      <c r="E1527">
        <v>6</v>
      </c>
      <c r="F1527">
        <v>1780707600000</v>
      </c>
      <c r="G1527">
        <v>1780708831213</v>
      </c>
      <c r="H1527">
        <v>1231213</v>
      </c>
      <c r="I1527">
        <v>1181213</v>
      </c>
      <c r="J1527">
        <v>8588</v>
      </c>
      <c r="K1527">
        <v>54</v>
      </c>
      <c r="L1527">
        <v>54.8</v>
      </c>
      <c r="M1527" t="s">
        <v>925</v>
      </c>
      <c r="N1527" t="s">
        <v>926</v>
      </c>
      <c r="O1527">
        <v>33.909999999999997</v>
      </c>
      <c r="S1527">
        <v>21526</v>
      </c>
    </row>
    <row r="1528" spans="1:19" x14ac:dyDescent="0.2">
      <c r="A1528" t="s">
        <v>38</v>
      </c>
      <c r="B1528" t="s">
        <v>8</v>
      </c>
      <c r="C1528" t="s">
        <v>927</v>
      </c>
      <c r="D1528">
        <v>2</v>
      </c>
      <c r="E1528">
        <v>6</v>
      </c>
      <c r="F1528">
        <v>1780708500000</v>
      </c>
      <c r="G1528">
        <v>1780709924652</v>
      </c>
      <c r="H1528">
        <v>1424652</v>
      </c>
      <c r="I1528">
        <v>1359652</v>
      </c>
      <c r="J1528">
        <v>9384</v>
      </c>
      <c r="K1528">
        <v>54</v>
      </c>
      <c r="L1528">
        <v>61.73</v>
      </c>
      <c r="M1528" t="s">
        <v>925</v>
      </c>
      <c r="N1528" t="s">
        <v>926</v>
      </c>
      <c r="O1528">
        <v>43.03</v>
      </c>
      <c r="S1528">
        <v>21527</v>
      </c>
    </row>
    <row r="1529" spans="1:19" x14ac:dyDescent="0.2">
      <c r="A1529" t="s">
        <v>38</v>
      </c>
      <c r="B1529" t="s">
        <v>8</v>
      </c>
      <c r="C1529" t="s">
        <v>927</v>
      </c>
      <c r="D1529">
        <v>2</v>
      </c>
      <c r="E1529">
        <v>6</v>
      </c>
      <c r="F1529">
        <v>1780709400000</v>
      </c>
      <c r="G1529">
        <v>1780710351883</v>
      </c>
      <c r="H1529">
        <v>951883</v>
      </c>
      <c r="I1529">
        <v>871883</v>
      </c>
      <c r="J1529">
        <v>7403</v>
      </c>
      <c r="K1529">
        <v>40</v>
      </c>
      <c r="L1529">
        <v>53.73</v>
      </c>
      <c r="M1529" t="s">
        <v>925</v>
      </c>
      <c r="N1529" t="s">
        <v>926</v>
      </c>
      <c r="O1529">
        <v>41.64</v>
      </c>
      <c r="S1529">
        <v>21528</v>
      </c>
    </row>
    <row r="1530" spans="1:19" x14ac:dyDescent="0.2">
      <c r="A1530" t="s">
        <v>38</v>
      </c>
      <c r="B1530" t="s">
        <v>8</v>
      </c>
      <c r="C1530" t="s">
        <v>927</v>
      </c>
      <c r="D1530">
        <v>2</v>
      </c>
      <c r="E1530">
        <v>6</v>
      </c>
      <c r="F1530">
        <v>1780710300000</v>
      </c>
      <c r="G1530">
        <v>1780711818792</v>
      </c>
      <c r="H1530">
        <v>1518792</v>
      </c>
      <c r="I1530">
        <v>1483792</v>
      </c>
      <c r="J1530">
        <v>8827</v>
      </c>
      <c r="K1530">
        <v>57</v>
      </c>
      <c r="L1530">
        <v>56.89</v>
      </c>
      <c r="M1530" t="s">
        <v>925</v>
      </c>
      <c r="N1530" t="s">
        <v>926</v>
      </c>
      <c r="O1530">
        <v>30.9</v>
      </c>
      <c r="S1530">
        <v>21529</v>
      </c>
    </row>
    <row r="1531" spans="1:19" x14ac:dyDescent="0.2">
      <c r="A1531" t="s">
        <v>38</v>
      </c>
      <c r="B1531" t="s">
        <v>8</v>
      </c>
      <c r="C1531" t="s">
        <v>927</v>
      </c>
      <c r="D1531">
        <v>2</v>
      </c>
      <c r="E1531">
        <v>6</v>
      </c>
      <c r="F1531">
        <v>1780711200000</v>
      </c>
      <c r="G1531">
        <v>1780712488308</v>
      </c>
      <c r="H1531">
        <v>1288308</v>
      </c>
      <c r="I1531">
        <v>1238308</v>
      </c>
      <c r="J1531">
        <v>9708</v>
      </c>
      <c r="K1531">
        <v>52</v>
      </c>
      <c r="L1531">
        <v>59.99</v>
      </c>
      <c r="M1531" t="s">
        <v>925</v>
      </c>
      <c r="N1531" t="s">
        <v>926</v>
      </c>
      <c r="O1531">
        <v>41.56</v>
      </c>
      <c r="S1531">
        <v>21530</v>
      </c>
    </row>
    <row r="1532" spans="1:19" x14ac:dyDescent="0.2">
      <c r="A1532" t="s">
        <v>38</v>
      </c>
      <c r="B1532" t="s">
        <v>8</v>
      </c>
      <c r="C1532" t="s">
        <v>927</v>
      </c>
      <c r="D1532">
        <v>2</v>
      </c>
      <c r="E1532">
        <v>6</v>
      </c>
      <c r="F1532">
        <v>1780712100000</v>
      </c>
      <c r="G1532">
        <v>1780713683649</v>
      </c>
      <c r="H1532">
        <v>1583649</v>
      </c>
      <c r="I1532">
        <v>1518649</v>
      </c>
      <c r="J1532">
        <v>7630</v>
      </c>
      <c r="K1532">
        <v>66</v>
      </c>
      <c r="L1532">
        <v>56.46</v>
      </c>
      <c r="M1532" t="s">
        <v>925</v>
      </c>
      <c r="N1532" t="s">
        <v>926</v>
      </c>
      <c r="O1532">
        <v>31.47</v>
      </c>
      <c r="S1532">
        <v>21531</v>
      </c>
    </row>
    <row r="1533" spans="1:19" x14ac:dyDescent="0.2">
      <c r="A1533" t="s">
        <v>38</v>
      </c>
      <c r="B1533" t="s">
        <v>8</v>
      </c>
      <c r="C1533" t="s">
        <v>927</v>
      </c>
      <c r="D1533">
        <v>2</v>
      </c>
      <c r="E1533">
        <v>6</v>
      </c>
      <c r="F1533">
        <v>1780713000000</v>
      </c>
      <c r="G1533">
        <v>1780714045115</v>
      </c>
      <c r="H1533">
        <v>1045115</v>
      </c>
      <c r="I1533">
        <v>1045115</v>
      </c>
      <c r="J1533">
        <v>9555</v>
      </c>
      <c r="K1533">
        <v>41</v>
      </c>
      <c r="L1533">
        <v>42.57</v>
      </c>
      <c r="M1533" t="s">
        <v>925</v>
      </c>
      <c r="N1533" t="s">
        <v>929</v>
      </c>
      <c r="S1533">
        <v>21532</v>
      </c>
    </row>
    <row r="1534" spans="1:19" x14ac:dyDescent="0.2">
      <c r="A1534" t="s">
        <v>38</v>
      </c>
      <c r="B1534" t="s">
        <v>8</v>
      </c>
      <c r="C1534" t="s">
        <v>927</v>
      </c>
      <c r="D1534">
        <v>2</v>
      </c>
      <c r="E1534">
        <v>7</v>
      </c>
      <c r="F1534">
        <v>1780790400000</v>
      </c>
      <c r="G1534">
        <v>1780791627120</v>
      </c>
      <c r="H1534">
        <v>1227120</v>
      </c>
      <c r="I1534">
        <v>1177120</v>
      </c>
      <c r="J1534">
        <v>7379</v>
      </c>
      <c r="K1534">
        <v>48</v>
      </c>
      <c r="L1534">
        <v>53.19</v>
      </c>
      <c r="M1534" t="s">
        <v>925</v>
      </c>
      <c r="N1534" t="s">
        <v>926</v>
      </c>
      <c r="O1534">
        <v>33.520000000000003</v>
      </c>
      <c r="S1534">
        <v>21533</v>
      </c>
    </row>
    <row r="1535" spans="1:19" x14ac:dyDescent="0.2">
      <c r="A1535" t="s">
        <v>38</v>
      </c>
      <c r="B1535" t="s">
        <v>8</v>
      </c>
      <c r="C1535" t="s">
        <v>927</v>
      </c>
      <c r="D1535">
        <v>2</v>
      </c>
      <c r="E1535">
        <v>7</v>
      </c>
      <c r="F1535">
        <v>1780791300000</v>
      </c>
      <c r="G1535">
        <v>1780792192703</v>
      </c>
      <c r="H1535">
        <v>892703</v>
      </c>
      <c r="I1535">
        <v>827703</v>
      </c>
      <c r="J1535">
        <v>8753</v>
      </c>
      <c r="K1535">
        <v>41</v>
      </c>
      <c r="L1535">
        <v>52.74</v>
      </c>
      <c r="M1535" t="s">
        <v>925</v>
      </c>
      <c r="N1535" t="s">
        <v>926</v>
      </c>
      <c r="O1535">
        <v>37.22</v>
      </c>
      <c r="S1535">
        <v>21534</v>
      </c>
    </row>
    <row r="1536" spans="1:19" x14ac:dyDescent="0.2">
      <c r="A1536" t="s">
        <v>38</v>
      </c>
      <c r="B1536" t="s">
        <v>8</v>
      </c>
      <c r="C1536" t="s">
        <v>924</v>
      </c>
      <c r="D1536">
        <v>2</v>
      </c>
      <c r="E1536">
        <v>7</v>
      </c>
      <c r="F1536">
        <v>1780792200000</v>
      </c>
      <c r="G1536">
        <v>1780793696263</v>
      </c>
      <c r="H1536">
        <v>1496263</v>
      </c>
      <c r="I1536">
        <v>1416263</v>
      </c>
      <c r="J1536">
        <v>8765</v>
      </c>
      <c r="K1536">
        <v>66</v>
      </c>
      <c r="L1536">
        <v>56.54</v>
      </c>
      <c r="M1536" t="s">
        <v>925</v>
      </c>
      <c r="N1536" t="s">
        <v>926</v>
      </c>
      <c r="O1536">
        <v>30.82</v>
      </c>
      <c r="S1536">
        <v>21535</v>
      </c>
    </row>
    <row r="1537" spans="1:19" x14ac:dyDescent="0.2">
      <c r="A1537" t="s">
        <v>38</v>
      </c>
      <c r="B1537" t="s">
        <v>8</v>
      </c>
      <c r="C1537" t="s">
        <v>927</v>
      </c>
      <c r="D1537">
        <v>2</v>
      </c>
      <c r="E1537">
        <v>7</v>
      </c>
      <c r="F1537">
        <v>1780793100000</v>
      </c>
      <c r="G1537">
        <v>1780794371130</v>
      </c>
      <c r="H1537">
        <v>1271130</v>
      </c>
      <c r="I1537">
        <v>1271130</v>
      </c>
      <c r="J1537">
        <v>7226</v>
      </c>
      <c r="K1537">
        <v>56</v>
      </c>
      <c r="L1537">
        <v>42.84</v>
      </c>
      <c r="M1537" t="s">
        <v>925</v>
      </c>
      <c r="N1537" t="s">
        <v>929</v>
      </c>
      <c r="S1537">
        <v>21536</v>
      </c>
    </row>
    <row r="1538" spans="1:19" x14ac:dyDescent="0.2">
      <c r="A1538" t="s">
        <v>38</v>
      </c>
      <c r="B1538" t="s">
        <v>8</v>
      </c>
      <c r="C1538" t="s">
        <v>927</v>
      </c>
      <c r="D1538">
        <v>2</v>
      </c>
      <c r="E1538">
        <v>7</v>
      </c>
      <c r="F1538">
        <v>1780794000000</v>
      </c>
      <c r="G1538">
        <v>1780795172154</v>
      </c>
      <c r="H1538">
        <v>1172154</v>
      </c>
      <c r="I1538">
        <v>1122154</v>
      </c>
      <c r="J1538">
        <v>7712</v>
      </c>
      <c r="K1538">
        <v>51</v>
      </c>
      <c r="L1538">
        <v>52.95</v>
      </c>
      <c r="M1538" t="s">
        <v>925</v>
      </c>
      <c r="N1538" t="s">
        <v>926</v>
      </c>
      <c r="O1538">
        <v>33.450000000000003</v>
      </c>
      <c r="S1538">
        <v>21537</v>
      </c>
    </row>
    <row r="1539" spans="1:19" x14ac:dyDescent="0.2">
      <c r="A1539" t="s">
        <v>38</v>
      </c>
      <c r="B1539" t="s">
        <v>8</v>
      </c>
      <c r="C1539" t="s">
        <v>924</v>
      </c>
      <c r="D1539">
        <v>2</v>
      </c>
      <c r="E1539">
        <v>7</v>
      </c>
      <c r="F1539">
        <v>1780794900000</v>
      </c>
      <c r="G1539">
        <v>1780796222255</v>
      </c>
      <c r="H1539">
        <v>1322255</v>
      </c>
      <c r="I1539">
        <v>1257255</v>
      </c>
      <c r="J1539">
        <v>7547</v>
      </c>
      <c r="K1539">
        <v>54</v>
      </c>
      <c r="L1539">
        <v>57.8</v>
      </c>
      <c r="M1539" t="s">
        <v>925</v>
      </c>
      <c r="N1539" t="s">
        <v>926</v>
      </c>
      <c r="O1539">
        <v>41.39</v>
      </c>
      <c r="S1539">
        <v>21538</v>
      </c>
    </row>
    <row r="1540" spans="1:19" x14ac:dyDescent="0.2">
      <c r="A1540" t="s">
        <v>38</v>
      </c>
      <c r="B1540" t="s">
        <v>8</v>
      </c>
      <c r="C1540" t="s">
        <v>927</v>
      </c>
      <c r="D1540">
        <v>2</v>
      </c>
      <c r="E1540">
        <v>7</v>
      </c>
      <c r="F1540">
        <v>1780795800000</v>
      </c>
      <c r="G1540">
        <v>1780797124676</v>
      </c>
      <c r="H1540">
        <v>1324676</v>
      </c>
      <c r="I1540">
        <v>1244676</v>
      </c>
      <c r="J1540">
        <v>8328</v>
      </c>
      <c r="K1540">
        <v>54</v>
      </c>
      <c r="L1540">
        <v>60.53</v>
      </c>
      <c r="M1540" t="s">
        <v>925</v>
      </c>
      <c r="N1540" t="s">
        <v>926</v>
      </c>
      <c r="O1540">
        <v>45.58</v>
      </c>
      <c r="S1540">
        <v>21539</v>
      </c>
    </row>
    <row r="1541" spans="1:19" x14ac:dyDescent="0.2">
      <c r="A1541" t="s">
        <v>38</v>
      </c>
      <c r="B1541" t="s">
        <v>8</v>
      </c>
      <c r="C1541" t="s">
        <v>927</v>
      </c>
      <c r="D1541">
        <v>2</v>
      </c>
      <c r="E1541">
        <v>7</v>
      </c>
      <c r="F1541">
        <v>1780796700000</v>
      </c>
      <c r="G1541">
        <v>1780797708730</v>
      </c>
      <c r="H1541">
        <v>1008730</v>
      </c>
      <c r="I1541">
        <v>973730</v>
      </c>
      <c r="J1541">
        <v>6976</v>
      </c>
      <c r="K1541">
        <v>38</v>
      </c>
      <c r="L1541">
        <v>54.25</v>
      </c>
      <c r="M1541" t="s">
        <v>925</v>
      </c>
      <c r="N1541" t="s">
        <v>926</v>
      </c>
      <c r="O1541">
        <v>42.55</v>
      </c>
      <c r="S1541">
        <v>21540</v>
      </c>
    </row>
    <row r="1542" spans="1:19" x14ac:dyDescent="0.2">
      <c r="A1542" t="s">
        <v>38</v>
      </c>
      <c r="B1542" t="s">
        <v>8</v>
      </c>
      <c r="C1542" t="s">
        <v>924</v>
      </c>
      <c r="D1542">
        <v>2</v>
      </c>
      <c r="E1542">
        <v>7</v>
      </c>
      <c r="F1542">
        <v>1780797600000</v>
      </c>
      <c r="G1542">
        <v>1780798708581</v>
      </c>
      <c r="H1542">
        <v>1108581</v>
      </c>
      <c r="I1542">
        <v>1058581</v>
      </c>
      <c r="J1542">
        <v>7587</v>
      </c>
      <c r="K1542">
        <v>50</v>
      </c>
      <c r="L1542">
        <v>55.23</v>
      </c>
      <c r="M1542" t="s">
        <v>925</v>
      </c>
      <c r="N1542" t="s">
        <v>926</v>
      </c>
      <c r="O1542">
        <v>40.68</v>
      </c>
      <c r="S1542">
        <v>21541</v>
      </c>
    </row>
    <row r="1543" spans="1:19" x14ac:dyDescent="0.2">
      <c r="A1543" t="s">
        <v>38</v>
      </c>
      <c r="B1543" t="s">
        <v>8</v>
      </c>
      <c r="C1543" t="s">
        <v>927</v>
      </c>
      <c r="D1543">
        <v>2</v>
      </c>
      <c r="E1543">
        <v>7</v>
      </c>
      <c r="F1543">
        <v>1780798500000</v>
      </c>
      <c r="G1543">
        <v>1780799706713</v>
      </c>
      <c r="H1543">
        <v>1206713</v>
      </c>
      <c r="I1543">
        <v>1141713</v>
      </c>
      <c r="J1543">
        <v>7531</v>
      </c>
      <c r="K1543">
        <v>47</v>
      </c>
      <c r="L1543">
        <v>54.79</v>
      </c>
      <c r="M1543" t="s">
        <v>925</v>
      </c>
      <c r="N1543" t="s">
        <v>926</v>
      </c>
      <c r="O1543">
        <v>37.35</v>
      </c>
      <c r="S1543">
        <v>21542</v>
      </c>
    </row>
    <row r="1544" spans="1:19" x14ac:dyDescent="0.2">
      <c r="A1544" t="s">
        <v>38</v>
      </c>
      <c r="B1544" t="s">
        <v>8</v>
      </c>
      <c r="C1544" t="s">
        <v>927</v>
      </c>
      <c r="D1544">
        <v>2</v>
      </c>
      <c r="E1544">
        <v>7</v>
      </c>
      <c r="F1544">
        <v>1780799400000</v>
      </c>
      <c r="G1544">
        <v>1780800634870</v>
      </c>
      <c r="H1544">
        <v>1234870</v>
      </c>
      <c r="I1544">
        <v>1154870</v>
      </c>
      <c r="J1544">
        <v>9208</v>
      </c>
      <c r="K1544">
        <v>54</v>
      </c>
      <c r="L1544">
        <v>56.61</v>
      </c>
      <c r="M1544" t="s">
        <v>925</v>
      </c>
      <c r="N1544" t="s">
        <v>926</v>
      </c>
      <c r="O1544">
        <v>36.369999999999997</v>
      </c>
      <c r="S1544">
        <v>21543</v>
      </c>
    </row>
    <row r="1545" spans="1:19" x14ac:dyDescent="0.2">
      <c r="A1545" t="s">
        <v>38</v>
      </c>
      <c r="B1545" t="s">
        <v>8</v>
      </c>
      <c r="C1545" t="s">
        <v>924</v>
      </c>
      <c r="D1545">
        <v>2</v>
      </c>
      <c r="E1545">
        <v>7</v>
      </c>
      <c r="F1545">
        <v>1780800300000</v>
      </c>
      <c r="G1545">
        <v>1780801257541</v>
      </c>
      <c r="H1545">
        <v>957541</v>
      </c>
      <c r="I1545">
        <v>922541</v>
      </c>
      <c r="J1545">
        <v>10093</v>
      </c>
      <c r="K1545">
        <v>45</v>
      </c>
      <c r="L1545">
        <v>52.23</v>
      </c>
      <c r="M1545" t="s">
        <v>925</v>
      </c>
      <c r="N1545" t="s">
        <v>926</v>
      </c>
      <c r="O1545">
        <v>30.81</v>
      </c>
      <c r="S1545">
        <v>21544</v>
      </c>
    </row>
    <row r="1546" spans="1:19" x14ac:dyDescent="0.2">
      <c r="A1546" t="s">
        <v>39</v>
      </c>
      <c r="B1546" t="s">
        <v>13</v>
      </c>
      <c r="C1546" t="s">
        <v>924</v>
      </c>
      <c r="D1546">
        <v>1</v>
      </c>
      <c r="E1546">
        <v>1</v>
      </c>
      <c r="F1546">
        <v>1779667200000</v>
      </c>
      <c r="G1546">
        <v>1779668625061</v>
      </c>
      <c r="H1546">
        <v>1425061</v>
      </c>
      <c r="I1546">
        <v>1425061</v>
      </c>
      <c r="J1546">
        <v>8461</v>
      </c>
      <c r="K1546">
        <v>59</v>
      </c>
      <c r="L1546">
        <v>57.8</v>
      </c>
      <c r="M1546" t="s">
        <v>925</v>
      </c>
      <c r="N1546" t="s">
        <v>926</v>
      </c>
      <c r="O1546">
        <v>36.36</v>
      </c>
      <c r="S1546">
        <v>21545</v>
      </c>
    </row>
    <row r="1547" spans="1:19" x14ac:dyDescent="0.2">
      <c r="A1547" t="s">
        <v>39</v>
      </c>
      <c r="B1547" t="s">
        <v>13</v>
      </c>
      <c r="C1547" t="s">
        <v>924</v>
      </c>
      <c r="D1547">
        <v>1</v>
      </c>
      <c r="E1547">
        <v>1</v>
      </c>
      <c r="F1547">
        <v>1779668100000</v>
      </c>
      <c r="G1547">
        <v>1779669355535</v>
      </c>
      <c r="H1547">
        <v>1255535</v>
      </c>
      <c r="I1547">
        <v>1255535</v>
      </c>
      <c r="J1547">
        <v>9978</v>
      </c>
      <c r="K1547">
        <v>54</v>
      </c>
      <c r="L1547">
        <v>59.43</v>
      </c>
      <c r="M1547" t="s">
        <v>925</v>
      </c>
      <c r="N1547" t="s">
        <v>926</v>
      </c>
      <c r="O1547">
        <v>40.35</v>
      </c>
      <c r="S1547">
        <v>21546</v>
      </c>
    </row>
    <row r="1548" spans="1:19" x14ac:dyDescent="0.2">
      <c r="A1548" t="s">
        <v>39</v>
      </c>
      <c r="B1548" t="s">
        <v>13</v>
      </c>
      <c r="C1548" t="s">
        <v>928</v>
      </c>
      <c r="D1548">
        <v>1</v>
      </c>
      <c r="E1548">
        <v>1</v>
      </c>
      <c r="F1548">
        <v>1779669000000</v>
      </c>
      <c r="G1548">
        <v>1779670372546</v>
      </c>
      <c r="H1548">
        <v>1372546</v>
      </c>
      <c r="I1548">
        <v>1372546</v>
      </c>
      <c r="J1548">
        <v>10544</v>
      </c>
      <c r="K1548">
        <v>58</v>
      </c>
      <c r="L1548">
        <v>64.59</v>
      </c>
      <c r="M1548" t="s">
        <v>925</v>
      </c>
      <c r="N1548" t="s">
        <v>926</v>
      </c>
      <c r="O1548">
        <v>47.89</v>
      </c>
      <c r="S1548">
        <v>21547</v>
      </c>
    </row>
    <row r="1549" spans="1:19" x14ac:dyDescent="0.2">
      <c r="A1549" t="s">
        <v>39</v>
      </c>
      <c r="B1549" t="s">
        <v>13</v>
      </c>
      <c r="C1549" t="s">
        <v>924</v>
      </c>
      <c r="D1549">
        <v>1</v>
      </c>
      <c r="E1549">
        <v>1</v>
      </c>
      <c r="F1549">
        <v>1779669900000</v>
      </c>
      <c r="G1549">
        <v>1779670803255</v>
      </c>
      <c r="H1549">
        <v>903255</v>
      </c>
      <c r="I1549">
        <v>903255</v>
      </c>
      <c r="J1549">
        <v>7253</v>
      </c>
      <c r="K1549">
        <v>42</v>
      </c>
      <c r="L1549">
        <v>49.82</v>
      </c>
      <c r="M1549" t="s">
        <v>925</v>
      </c>
      <c r="N1549" t="s">
        <v>926</v>
      </c>
      <c r="O1549">
        <v>34.17</v>
      </c>
      <c r="S1549">
        <v>21548</v>
      </c>
    </row>
    <row r="1550" spans="1:19" x14ac:dyDescent="0.2">
      <c r="A1550" t="s">
        <v>39</v>
      </c>
      <c r="B1550" t="s">
        <v>13</v>
      </c>
      <c r="C1550" t="s">
        <v>924</v>
      </c>
      <c r="D1550">
        <v>1</v>
      </c>
      <c r="E1550">
        <v>1</v>
      </c>
      <c r="F1550">
        <v>1779670800000</v>
      </c>
      <c r="G1550">
        <v>1779672112908</v>
      </c>
      <c r="H1550">
        <v>1312908</v>
      </c>
      <c r="I1550">
        <v>1312908</v>
      </c>
      <c r="J1550">
        <v>9575</v>
      </c>
      <c r="K1550">
        <v>52</v>
      </c>
      <c r="L1550">
        <v>59.72</v>
      </c>
      <c r="M1550" t="s">
        <v>925</v>
      </c>
      <c r="N1550" t="s">
        <v>926</v>
      </c>
      <c r="O1550">
        <v>40.659999999999997</v>
      </c>
      <c r="S1550">
        <v>21549</v>
      </c>
    </row>
    <row r="1551" spans="1:19" x14ac:dyDescent="0.2">
      <c r="A1551" t="s">
        <v>39</v>
      </c>
      <c r="B1551" t="s">
        <v>13</v>
      </c>
      <c r="C1551" t="s">
        <v>928</v>
      </c>
      <c r="D1551">
        <v>1</v>
      </c>
      <c r="E1551">
        <v>1</v>
      </c>
      <c r="F1551">
        <v>1779671700000</v>
      </c>
      <c r="G1551">
        <v>1779673192345</v>
      </c>
      <c r="H1551">
        <v>1492345</v>
      </c>
      <c r="I1551">
        <v>1492345</v>
      </c>
      <c r="J1551">
        <v>7931</v>
      </c>
      <c r="K1551">
        <v>65</v>
      </c>
      <c r="L1551">
        <v>60.56</v>
      </c>
      <c r="M1551" t="s">
        <v>925</v>
      </c>
      <c r="N1551" t="s">
        <v>926</v>
      </c>
      <c r="O1551">
        <v>42.5</v>
      </c>
      <c r="S1551">
        <v>21550</v>
      </c>
    </row>
    <row r="1552" spans="1:19" x14ac:dyDescent="0.2">
      <c r="A1552" t="s">
        <v>39</v>
      </c>
      <c r="B1552" t="s">
        <v>13</v>
      </c>
      <c r="C1552" t="s">
        <v>924</v>
      </c>
      <c r="D1552">
        <v>1</v>
      </c>
      <c r="E1552">
        <v>1</v>
      </c>
      <c r="F1552">
        <v>1779672600000</v>
      </c>
      <c r="G1552">
        <v>1779674208423</v>
      </c>
      <c r="H1552">
        <v>1608423</v>
      </c>
      <c r="I1552">
        <v>1608423</v>
      </c>
      <c r="J1552">
        <v>8775</v>
      </c>
      <c r="K1552">
        <v>65</v>
      </c>
      <c r="L1552">
        <v>62.93</v>
      </c>
      <c r="M1552" t="s">
        <v>925</v>
      </c>
      <c r="N1552" t="s">
        <v>926</v>
      </c>
      <c r="O1552">
        <v>42.82</v>
      </c>
      <c r="S1552">
        <v>21551</v>
      </c>
    </row>
    <row r="1553" spans="1:19" x14ac:dyDescent="0.2">
      <c r="A1553" t="s">
        <v>39</v>
      </c>
      <c r="B1553" t="s">
        <v>13</v>
      </c>
      <c r="C1553" t="s">
        <v>924</v>
      </c>
      <c r="D1553">
        <v>1</v>
      </c>
      <c r="E1553">
        <v>1</v>
      </c>
      <c r="F1553">
        <v>1779673500000</v>
      </c>
      <c r="G1553">
        <v>1779674433067</v>
      </c>
      <c r="H1553">
        <v>933067</v>
      </c>
      <c r="I1553">
        <v>933067</v>
      </c>
      <c r="J1553">
        <v>10366</v>
      </c>
      <c r="K1553">
        <v>35</v>
      </c>
      <c r="L1553">
        <v>42.08</v>
      </c>
      <c r="M1553" t="s">
        <v>925</v>
      </c>
      <c r="N1553" t="s">
        <v>929</v>
      </c>
      <c r="S1553">
        <v>21552</v>
      </c>
    </row>
    <row r="1554" spans="1:19" x14ac:dyDescent="0.2">
      <c r="A1554" t="s">
        <v>39</v>
      </c>
      <c r="B1554" t="s">
        <v>13</v>
      </c>
      <c r="C1554" t="s">
        <v>928</v>
      </c>
      <c r="D1554">
        <v>1</v>
      </c>
      <c r="E1554">
        <v>1</v>
      </c>
      <c r="F1554">
        <v>1779674400000</v>
      </c>
      <c r="G1554">
        <v>1779675809580</v>
      </c>
      <c r="H1554">
        <v>1409580</v>
      </c>
      <c r="I1554">
        <v>1409580</v>
      </c>
      <c r="J1554">
        <v>7469</v>
      </c>
      <c r="K1554">
        <v>63</v>
      </c>
      <c r="L1554">
        <v>44.76</v>
      </c>
      <c r="M1554" t="s">
        <v>925</v>
      </c>
      <c r="N1554" t="s">
        <v>929</v>
      </c>
      <c r="S1554">
        <v>21553</v>
      </c>
    </row>
    <row r="1555" spans="1:19" x14ac:dyDescent="0.2">
      <c r="A1555" t="s">
        <v>39</v>
      </c>
      <c r="B1555" t="s">
        <v>13</v>
      </c>
      <c r="C1555" t="s">
        <v>924</v>
      </c>
      <c r="D1555">
        <v>1</v>
      </c>
      <c r="E1555">
        <v>1</v>
      </c>
      <c r="F1555">
        <v>1779675300000</v>
      </c>
      <c r="G1555">
        <v>1779676504117</v>
      </c>
      <c r="H1555">
        <v>1204117</v>
      </c>
      <c r="I1555">
        <v>1204117</v>
      </c>
      <c r="J1555">
        <v>8838</v>
      </c>
      <c r="K1555">
        <v>47</v>
      </c>
      <c r="L1555">
        <v>60.12</v>
      </c>
      <c r="M1555" t="s">
        <v>925</v>
      </c>
      <c r="N1555" t="s">
        <v>926</v>
      </c>
      <c r="O1555">
        <v>46.31</v>
      </c>
      <c r="S1555">
        <v>21554</v>
      </c>
    </row>
    <row r="1556" spans="1:19" x14ac:dyDescent="0.2">
      <c r="A1556" t="s">
        <v>39</v>
      </c>
      <c r="B1556" t="s">
        <v>13</v>
      </c>
      <c r="C1556" t="s">
        <v>924</v>
      </c>
      <c r="D1556">
        <v>1</v>
      </c>
      <c r="E1556">
        <v>1</v>
      </c>
      <c r="F1556">
        <v>1779676200000</v>
      </c>
      <c r="G1556">
        <v>1779677445361</v>
      </c>
      <c r="H1556">
        <v>1245361</v>
      </c>
      <c r="I1556">
        <v>1245361</v>
      </c>
      <c r="J1556">
        <v>9228</v>
      </c>
      <c r="K1556">
        <v>56</v>
      </c>
      <c r="L1556">
        <v>58.15</v>
      </c>
      <c r="M1556" t="s">
        <v>925</v>
      </c>
      <c r="N1556" t="s">
        <v>926</v>
      </c>
      <c r="O1556">
        <v>39.65</v>
      </c>
      <c r="S1556">
        <v>21555</v>
      </c>
    </row>
    <row r="1557" spans="1:19" x14ac:dyDescent="0.2">
      <c r="A1557" t="s">
        <v>39</v>
      </c>
      <c r="B1557" t="s">
        <v>13</v>
      </c>
      <c r="C1557" t="s">
        <v>928</v>
      </c>
      <c r="D1557">
        <v>1</v>
      </c>
      <c r="E1557">
        <v>1</v>
      </c>
      <c r="F1557">
        <v>1779677100000</v>
      </c>
      <c r="G1557">
        <v>1779678672021</v>
      </c>
      <c r="H1557">
        <v>1572021</v>
      </c>
      <c r="I1557">
        <v>1572021</v>
      </c>
      <c r="J1557">
        <v>9296</v>
      </c>
      <c r="K1557">
        <v>69</v>
      </c>
      <c r="L1557">
        <v>48.63</v>
      </c>
      <c r="M1557" t="s">
        <v>925</v>
      </c>
      <c r="N1557" t="s">
        <v>929</v>
      </c>
      <c r="S1557">
        <v>21556</v>
      </c>
    </row>
    <row r="1558" spans="1:19" x14ac:dyDescent="0.2">
      <c r="A1558" t="s">
        <v>39</v>
      </c>
      <c r="B1558" t="s">
        <v>13</v>
      </c>
      <c r="C1558" t="s">
        <v>924</v>
      </c>
      <c r="D1558">
        <v>1</v>
      </c>
      <c r="E1558">
        <v>2</v>
      </c>
      <c r="F1558">
        <v>1779753600000</v>
      </c>
      <c r="G1558">
        <v>1779754744418</v>
      </c>
      <c r="H1558">
        <v>1144418</v>
      </c>
      <c r="I1558">
        <v>1144418</v>
      </c>
      <c r="J1558">
        <v>8917</v>
      </c>
      <c r="K1558">
        <v>52</v>
      </c>
      <c r="L1558">
        <v>43.1</v>
      </c>
      <c r="M1558" t="s">
        <v>925</v>
      </c>
      <c r="N1558" t="s">
        <v>929</v>
      </c>
      <c r="S1558">
        <v>21557</v>
      </c>
    </row>
    <row r="1559" spans="1:19" x14ac:dyDescent="0.2">
      <c r="A1559" t="s">
        <v>39</v>
      </c>
      <c r="B1559" t="s">
        <v>13</v>
      </c>
      <c r="C1559" t="s">
        <v>924</v>
      </c>
      <c r="D1559">
        <v>1</v>
      </c>
      <c r="E1559">
        <v>2</v>
      </c>
      <c r="F1559">
        <v>1779754500000</v>
      </c>
      <c r="G1559">
        <v>1779756115317</v>
      </c>
      <c r="H1559">
        <v>1615317</v>
      </c>
      <c r="I1559">
        <v>1615317</v>
      </c>
      <c r="J1559">
        <v>7665</v>
      </c>
      <c r="K1559">
        <v>60</v>
      </c>
      <c r="L1559">
        <v>60.03</v>
      </c>
      <c r="M1559" t="s">
        <v>925</v>
      </c>
      <c r="N1559" t="s">
        <v>926</v>
      </c>
      <c r="O1559">
        <v>38.86</v>
      </c>
      <c r="S1559">
        <v>21558</v>
      </c>
    </row>
    <row r="1560" spans="1:19" x14ac:dyDescent="0.2">
      <c r="A1560" t="s">
        <v>39</v>
      </c>
      <c r="B1560" t="s">
        <v>13</v>
      </c>
      <c r="C1560" t="s">
        <v>927</v>
      </c>
      <c r="D1560">
        <v>1</v>
      </c>
      <c r="E1560">
        <v>2</v>
      </c>
      <c r="F1560">
        <v>1779755400000</v>
      </c>
      <c r="G1560">
        <v>1779756732507</v>
      </c>
      <c r="H1560">
        <v>1332507</v>
      </c>
      <c r="I1560">
        <v>1332507</v>
      </c>
      <c r="J1560">
        <v>8765</v>
      </c>
      <c r="K1560">
        <v>60</v>
      </c>
      <c r="L1560">
        <v>61.28</v>
      </c>
      <c r="M1560" t="s">
        <v>925</v>
      </c>
      <c r="N1560" t="s">
        <v>926</v>
      </c>
      <c r="O1560">
        <v>45.97</v>
      </c>
      <c r="S1560">
        <v>21559</v>
      </c>
    </row>
    <row r="1561" spans="1:19" x14ac:dyDescent="0.2">
      <c r="A1561" t="s">
        <v>39</v>
      </c>
      <c r="B1561" t="s">
        <v>13</v>
      </c>
      <c r="C1561" t="s">
        <v>924</v>
      </c>
      <c r="D1561">
        <v>1</v>
      </c>
      <c r="E1561">
        <v>2</v>
      </c>
      <c r="F1561">
        <v>1779756300000</v>
      </c>
      <c r="G1561">
        <v>1779757467929</v>
      </c>
      <c r="H1561">
        <v>1167929</v>
      </c>
      <c r="I1561">
        <v>1167929</v>
      </c>
      <c r="J1561">
        <v>7703</v>
      </c>
      <c r="K1561">
        <v>53</v>
      </c>
      <c r="L1561">
        <v>42.1</v>
      </c>
      <c r="M1561" t="s">
        <v>925</v>
      </c>
      <c r="N1561" t="s">
        <v>929</v>
      </c>
      <c r="S1561">
        <v>21560</v>
      </c>
    </row>
    <row r="1562" spans="1:19" x14ac:dyDescent="0.2">
      <c r="A1562" t="s">
        <v>39</v>
      </c>
      <c r="B1562" t="s">
        <v>13</v>
      </c>
      <c r="C1562" t="s">
        <v>924</v>
      </c>
      <c r="D1562">
        <v>1</v>
      </c>
      <c r="E1562">
        <v>2</v>
      </c>
      <c r="F1562">
        <v>1779757200000</v>
      </c>
      <c r="G1562">
        <v>1779758606625</v>
      </c>
      <c r="H1562">
        <v>1406625</v>
      </c>
      <c r="I1562">
        <v>1406625</v>
      </c>
      <c r="J1562">
        <v>6961</v>
      </c>
      <c r="K1562">
        <v>55</v>
      </c>
      <c r="L1562">
        <v>60.15</v>
      </c>
      <c r="M1562" t="s">
        <v>925</v>
      </c>
      <c r="N1562" t="s">
        <v>926</v>
      </c>
      <c r="O1562">
        <v>46.29</v>
      </c>
      <c r="S1562">
        <v>21561</v>
      </c>
    </row>
    <row r="1563" spans="1:19" x14ac:dyDescent="0.2">
      <c r="A1563" t="s">
        <v>39</v>
      </c>
      <c r="B1563" t="s">
        <v>13</v>
      </c>
      <c r="C1563" t="s">
        <v>927</v>
      </c>
      <c r="D1563">
        <v>1</v>
      </c>
      <c r="E1563">
        <v>2</v>
      </c>
      <c r="F1563">
        <v>1779758100000</v>
      </c>
      <c r="G1563">
        <v>1779759117630</v>
      </c>
      <c r="H1563">
        <v>1017630</v>
      </c>
      <c r="I1563">
        <v>1017630</v>
      </c>
      <c r="J1563">
        <v>7970</v>
      </c>
      <c r="K1563">
        <v>44</v>
      </c>
      <c r="L1563">
        <v>51.31</v>
      </c>
      <c r="M1563" t="s">
        <v>925</v>
      </c>
      <c r="N1563" t="s">
        <v>926</v>
      </c>
      <c r="O1563">
        <v>32.83</v>
      </c>
      <c r="S1563">
        <v>21562</v>
      </c>
    </row>
    <row r="1564" spans="1:19" x14ac:dyDescent="0.2">
      <c r="A1564" t="s">
        <v>39</v>
      </c>
      <c r="B1564" t="s">
        <v>13</v>
      </c>
      <c r="C1564" t="s">
        <v>924</v>
      </c>
      <c r="D1564">
        <v>1</v>
      </c>
      <c r="E1564">
        <v>2</v>
      </c>
      <c r="F1564">
        <v>1779759000000</v>
      </c>
      <c r="G1564">
        <v>1779760243345</v>
      </c>
      <c r="H1564">
        <v>1243345</v>
      </c>
      <c r="I1564">
        <v>1243345</v>
      </c>
      <c r="J1564">
        <v>8460</v>
      </c>
      <c r="K1564">
        <v>48</v>
      </c>
      <c r="L1564">
        <v>60.89</v>
      </c>
      <c r="M1564" t="s">
        <v>925</v>
      </c>
      <c r="N1564" t="s">
        <v>926</v>
      </c>
      <c r="O1564">
        <v>48.13</v>
      </c>
      <c r="S1564">
        <v>21563</v>
      </c>
    </row>
    <row r="1565" spans="1:19" x14ac:dyDescent="0.2">
      <c r="A1565" t="s">
        <v>39</v>
      </c>
      <c r="B1565" t="s">
        <v>13</v>
      </c>
      <c r="C1565" t="s">
        <v>924</v>
      </c>
      <c r="D1565">
        <v>1</v>
      </c>
      <c r="E1565">
        <v>2</v>
      </c>
      <c r="F1565">
        <v>1779759900000</v>
      </c>
      <c r="G1565">
        <v>1779760925267</v>
      </c>
      <c r="H1565">
        <v>1025267</v>
      </c>
      <c r="I1565">
        <v>1025267</v>
      </c>
      <c r="J1565">
        <v>9960</v>
      </c>
      <c r="K1565">
        <v>45</v>
      </c>
      <c r="L1565">
        <v>59.3</v>
      </c>
      <c r="M1565" t="s">
        <v>925</v>
      </c>
      <c r="N1565" t="s">
        <v>926</v>
      </c>
      <c r="O1565">
        <v>45.91</v>
      </c>
      <c r="S1565">
        <v>21564</v>
      </c>
    </row>
    <row r="1566" spans="1:19" x14ac:dyDescent="0.2">
      <c r="A1566" t="s">
        <v>39</v>
      </c>
      <c r="B1566" t="s">
        <v>13</v>
      </c>
      <c r="C1566" t="s">
        <v>927</v>
      </c>
      <c r="D1566">
        <v>1</v>
      </c>
      <c r="E1566">
        <v>2</v>
      </c>
      <c r="F1566">
        <v>1779760800000</v>
      </c>
      <c r="G1566">
        <v>1779761673109</v>
      </c>
      <c r="H1566">
        <v>873109</v>
      </c>
      <c r="I1566">
        <v>873109</v>
      </c>
      <c r="J1566">
        <v>10460</v>
      </c>
      <c r="K1566">
        <v>33</v>
      </c>
      <c r="L1566">
        <v>53.85</v>
      </c>
      <c r="M1566" t="s">
        <v>925</v>
      </c>
      <c r="N1566" t="s">
        <v>926</v>
      </c>
      <c r="O1566">
        <v>35.74</v>
      </c>
      <c r="S1566">
        <v>21565</v>
      </c>
    </row>
    <row r="1567" spans="1:19" x14ac:dyDescent="0.2">
      <c r="A1567" t="s">
        <v>39</v>
      </c>
      <c r="B1567" t="s">
        <v>13</v>
      </c>
      <c r="C1567" t="s">
        <v>924</v>
      </c>
      <c r="D1567">
        <v>1</v>
      </c>
      <c r="E1567">
        <v>2</v>
      </c>
      <c r="F1567">
        <v>1779761700000</v>
      </c>
      <c r="G1567">
        <v>1779762912112</v>
      </c>
      <c r="H1567">
        <v>1212112</v>
      </c>
      <c r="I1567">
        <v>1212112</v>
      </c>
      <c r="J1567">
        <v>10029</v>
      </c>
      <c r="K1567">
        <v>55</v>
      </c>
      <c r="L1567">
        <v>59.35</v>
      </c>
      <c r="M1567" t="s">
        <v>925</v>
      </c>
      <c r="N1567" t="s">
        <v>926</v>
      </c>
      <c r="O1567">
        <v>41.13</v>
      </c>
      <c r="S1567">
        <v>21566</v>
      </c>
    </row>
    <row r="1568" spans="1:19" x14ac:dyDescent="0.2">
      <c r="A1568" t="s">
        <v>39</v>
      </c>
      <c r="B1568" t="s">
        <v>13</v>
      </c>
      <c r="C1568" t="s">
        <v>924</v>
      </c>
      <c r="D1568">
        <v>1</v>
      </c>
      <c r="E1568">
        <v>2</v>
      </c>
      <c r="F1568">
        <v>1779762600000</v>
      </c>
      <c r="G1568">
        <v>1779763780798</v>
      </c>
      <c r="H1568">
        <v>1180798</v>
      </c>
      <c r="I1568">
        <v>1180798</v>
      </c>
      <c r="J1568">
        <v>7187</v>
      </c>
      <c r="K1568">
        <v>47</v>
      </c>
      <c r="L1568">
        <v>41.72</v>
      </c>
      <c r="M1568" t="s">
        <v>925</v>
      </c>
      <c r="N1568" t="s">
        <v>929</v>
      </c>
      <c r="S1568">
        <v>21567</v>
      </c>
    </row>
    <row r="1569" spans="1:19" x14ac:dyDescent="0.2">
      <c r="A1569" t="s">
        <v>39</v>
      </c>
      <c r="B1569" t="s">
        <v>13</v>
      </c>
      <c r="C1569" t="s">
        <v>927</v>
      </c>
      <c r="D1569">
        <v>1</v>
      </c>
      <c r="E1569">
        <v>2</v>
      </c>
      <c r="F1569">
        <v>1779763500000</v>
      </c>
      <c r="G1569">
        <v>1779764988533</v>
      </c>
      <c r="H1569">
        <v>1488533</v>
      </c>
      <c r="I1569">
        <v>1488533</v>
      </c>
      <c r="J1569">
        <v>10416</v>
      </c>
      <c r="K1569">
        <v>55</v>
      </c>
      <c r="L1569">
        <v>63.28</v>
      </c>
      <c r="M1569" t="s">
        <v>925</v>
      </c>
      <c r="N1569" t="s">
        <v>926</v>
      </c>
      <c r="O1569">
        <v>42.27</v>
      </c>
      <c r="S1569">
        <v>21568</v>
      </c>
    </row>
    <row r="1570" spans="1:19" x14ac:dyDescent="0.2">
      <c r="A1570" t="s">
        <v>39</v>
      </c>
      <c r="B1570" t="s">
        <v>13</v>
      </c>
      <c r="C1570" t="s">
        <v>924</v>
      </c>
      <c r="D1570">
        <v>1</v>
      </c>
      <c r="E1570">
        <v>2</v>
      </c>
      <c r="F1570">
        <v>1779764400000</v>
      </c>
      <c r="G1570">
        <v>1779765991357</v>
      </c>
      <c r="H1570">
        <v>1591357</v>
      </c>
      <c r="I1570">
        <v>1591357</v>
      </c>
      <c r="J1570">
        <v>9949</v>
      </c>
      <c r="K1570">
        <v>68</v>
      </c>
      <c r="L1570">
        <v>59.51</v>
      </c>
      <c r="M1570" t="s">
        <v>925</v>
      </c>
      <c r="N1570" t="s">
        <v>926</v>
      </c>
      <c r="O1570">
        <v>32.159999999999997</v>
      </c>
      <c r="S1570">
        <v>21569</v>
      </c>
    </row>
    <row r="1571" spans="1:19" x14ac:dyDescent="0.2">
      <c r="A1571" t="s">
        <v>39</v>
      </c>
      <c r="B1571" t="s">
        <v>13</v>
      </c>
      <c r="C1571" t="s">
        <v>924</v>
      </c>
      <c r="D1571">
        <v>1</v>
      </c>
      <c r="E1571">
        <v>3</v>
      </c>
      <c r="F1571">
        <v>1779840000000</v>
      </c>
      <c r="G1571">
        <v>1779840966170</v>
      </c>
      <c r="H1571">
        <v>966170</v>
      </c>
      <c r="I1571">
        <v>966170</v>
      </c>
      <c r="J1571">
        <v>6803</v>
      </c>
      <c r="K1571">
        <v>46</v>
      </c>
      <c r="L1571">
        <v>48.75</v>
      </c>
      <c r="M1571" t="s">
        <v>925</v>
      </c>
      <c r="N1571" t="s">
        <v>926</v>
      </c>
      <c r="O1571">
        <v>31.3</v>
      </c>
      <c r="S1571">
        <v>21570</v>
      </c>
    </row>
    <row r="1572" spans="1:19" x14ac:dyDescent="0.2">
      <c r="A1572" t="s">
        <v>39</v>
      </c>
      <c r="B1572" t="s">
        <v>13</v>
      </c>
      <c r="C1572" t="s">
        <v>924</v>
      </c>
      <c r="D1572">
        <v>1</v>
      </c>
      <c r="E1572">
        <v>3</v>
      </c>
      <c r="F1572">
        <v>1779840900000</v>
      </c>
      <c r="G1572">
        <v>1779842403016</v>
      </c>
      <c r="H1572">
        <v>1503016</v>
      </c>
      <c r="I1572">
        <v>1503016</v>
      </c>
      <c r="J1572">
        <v>10092</v>
      </c>
      <c r="K1572">
        <v>64</v>
      </c>
      <c r="L1572">
        <v>64.3</v>
      </c>
      <c r="M1572" t="s">
        <v>925</v>
      </c>
      <c r="N1572" t="s">
        <v>926</v>
      </c>
      <c r="O1572">
        <v>45.14</v>
      </c>
      <c r="S1572">
        <v>21571</v>
      </c>
    </row>
    <row r="1573" spans="1:19" x14ac:dyDescent="0.2">
      <c r="A1573" t="s">
        <v>39</v>
      </c>
      <c r="B1573" t="s">
        <v>13</v>
      </c>
      <c r="C1573" t="s">
        <v>924</v>
      </c>
      <c r="D1573">
        <v>1</v>
      </c>
      <c r="E1573">
        <v>3</v>
      </c>
      <c r="F1573">
        <v>1779841800000</v>
      </c>
      <c r="G1573">
        <v>1779843418237</v>
      </c>
      <c r="H1573">
        <v>1618237</v>
      </c>
      <c r="I1573">
        <v>1618237</v>
      </c>
      <c r="J1573">
        <v>9042</v>
      </c>
      <c r="K1573">
        <v>69</v>
      </c>
      <c r="L1573">
        <v>63.17</v>
      </c>
      <c r="M1573" t="s">
        <v>925</v>
      </c>
      <c r="N1573" t="s">
        <v>926</v>
      </c>
      <c r="O1573">
        <v>42.42</v>
      </c>
      <c r="S1573">
        <v>21572</v>
      </c>
    </row>
    <row r="1574" spans="1:19" x14ac:dyDescent="0.2">
      <c r="A1574" t="s">
        <v>39</v>
      </c>
      <c r="B1574" t="s">
        <v>13</v>
      </c>
      <c r="C1574" t="s">
        <v>924</v>
      </c>
      <c r="D1574">
        <v>1</v>
      </c>
      <c r="E1574">
        <v>3</v>
      </c>
      <c r="F1574">
        <v>1779842700000</v>
      </c>
      <c r="G1574">
        <v>1779843689745</v>
      </c>
      <c r="H1574">
        <v>989745</v>
      </c>
      <c r="I1574">
        <v>989745</v>
      </c>
      <c r="J1574">
        <v>9314</v>
      </c>
      <c r="K1574">
        <v>39</v>
      </c>
      <c r="L1574">
        <v>54.87</v>
      </c>
      <c r="M1574" t="s">
        <v>925</v>
      </c>
      <c r="N1574" t="s">
        <v>926</v>
      </c>
      <c r="O1574">
        <v>38.22</v>
      </c>
      <c r="S1574">
        <v>21573</v>
      </c>
    </row>
    <row r="1575" spans="1:19" x14ac:dyDescent="0.2">
      <c r="A1575" t="s">
        <v>39</v>
      </c>
      <c r="B1575" t="s">
        <v>13</v>
      </c>
      <c r="C1575" t="s">
        <v>924</v>
      </c>
      <c r="D1575">
        <v>1</v>
      </c>
      <c r="E1575">
        <v>3</v>
      </c>
      <c r="F1575">
        <v>1779843600000</v>
      </c>
      <c r="G1575">
        <v>1779844572715</v>
      </c>
      <c r="H1575">
        <v>972715</v>
      </c>
      <c r="I1575">
        <v>972715</v>
      </c>
      <c r="J1575">
        <v>7259</v>
      </c>
      <c r="K1575">
        <v>41</v>
      </c>
      <c r="L1575">
        <v>55.92</v>
      </c>
      <c r="M1575" t="s">
        <v>925</v>
      </c>
      <c r="N1575" t="s">
        <v>926</v>
      </c>
      <c r="O1575">
        <v>46.6</v>
      </c>
      <c r="S1575">
        <v>21574</v>
      </c>
    </row>
    <row r="1576" spans="1:19" x14ac:dyDescent="0.2">
      <c r="A1576" t="s">
        <v>39</v>
      </c>
      <c r="B1576" t="s">
        <v>13</v>
      </c>
      <c r="C1576" t="s">
        <v>924</v>
      </c>
      <c r="D1576">
        <v>1</v>
      </c>
      <c r="E1576">
        <v>3</v>
      </c>
      <c r="F1576">
        <v>1779844500000</v>
      </c>
      <c r="G1576">
        <v>1779846015777</v>
      </c>
      <c r="H1576">
        <v>1515777</v>
      </c>
      <c r="I1576">
        <v>1515777</v>
      </c>
      <c r="J1576">
        <v>6864</v>
      </c>
      <c r="K1576">
        <v>66</v>
      </c>
      <c r="L1576">
        <v>60.64</v>
      </c>
      <c r="M1576" t="s">
        <v>925</v>
      </c>
      <c r="N1576" t="s">
        <v>926</v>
      </c>
      <c r="O1576">
        <v>44.95</v>
      </c>
      <c r="S1576">
        <v>21575</v>
      </c>
    </row>
    <row r="1577" spans="1:19" x14ac:dyDescent="0.2">
      <c r="A1577" t="s">
        <v>39</v>
      </c>
      <c r="B1577" t="s">
        <v>13</v>
      </c>
      <c r="C1577" t="s">
        <v>924</v>
      </c>
      <c r="D1577">
        <v>1</v>
      </c>
      <c r="E1577">
        <v>3</v>
      </c>
      <c r="F1577">
        <v>1779845400000</v>
      </c>
      <c r="G1577">
        <v>1779846700276</v>
      </c>
      <c r="H1577">
        <v>1300276</v>
      </c>
      <c r="I1577">
        <v>1300276</v>
      </c>
      <c r="J1577">
        <v>9785</v>
      </c>
      <c r="K1577">
        <v>51</v>
      </c>
      <c r="L1577">
        <v>61.83</v>
      </c>
      <c r="M1577" t="s">
        <v>925</v>
      </c>
      <c r="N1577" t="s">
        <v>926</v>
      </c>
      <c r="O1577">
        <v>45.32</v>
      </c>
      <c r="S1577">
        <v>21576</v>
      </c>
    </row>
    <row r="1578" spans="1:19" x14ac:dyDescent="0.2">
      <c r="A1578" t="s">
        <v>39</v>
      </c>
      <c r="B1578" t="s">
        <v>13</v>
      </c>
      <c r="C1578" t="s">
        <v>924</v>
      </c>
      <c r="D1578">
        <v>1</v>
      </c>
      <c r="E1578">
        <v>3</v>
      </c>
      <c r="F1578">
        <v>1779846300000</v>
      </c>
      <c r="G1578">
        <v>1779847656109</v>
      </c>
      <c r="H1578">
        <v>1356109</v>
      </c>
      <c r="I1578">
        <v>1356109</v>
      </c>
      <c r="J1578">
        <v>9211</v>
      </c>
      <c r="K1578">
        <v>54</v>
      </c>
      <c r="L1578">
        <v>57.17</v>
      </c>
      <c r="M1578" t="s">
        <v>925</v>
      </c>
      <c r="N1578" t="s">
        <v>926</v>
      </c>
      <c r="O1578">
        <v>34.619999999999997</v>
      </c>
      <c r="S1578">
        <v>21577</v>
      </c>
    </row>
    <row r="1579" spans="1:19" x14ac:dyDescent="0.2">
      <c r="A1579" t="s">
        <v>39</v>
      </c>
      <c r="B1579" t="s">
        <v>13</v>
      </c>
      <c r="C1579" t="s">
        <v>924</v>
      </c>
      <c r="D1579">
        <v>1</v>
      </c>
      <c r="E1579">
        <v>3</v>
      </c>
      <c r="F1579">
        <v>1779847200000</v>
      </c>
      <c r="G1579">
        <v>1779848134206</v>
      </c>
      <c r="H1579">
        <v>934206</v>
      </c>
      <c r="I1579">
        <v>934206</v>
      </c>
      <c r="J1579">
        <v>8325</v>
      </c>
      <c r="K1579">
        <v>44</v>
      </c>
      <c r="L1579">
        <v>53.23</v>
      </c>
      <c r="M1579" t="s">
        <v>925</v>
      </c>
      <c r="N1579" t="s">
        <v>926</v>
      </c>
      <c r="O1579">
        <v>38.450000000000003</v>
      </c>
      <c r="S1579">
        <v>21578</v>
      </c>
    </row>
    <row r="1580" spans="1:19" x14ac:dyDescent="0.2">
      <c r="A1580" t="s">
        <v>39</v>
      </c>
      <c r="B1580" t="s">
        <v>13</v>
      </c>
      <c r="C1580" t="s">
        <v>924</v>
      </c>
      <c r="D1580">
        <v>1</v>
      </c>
      <c r="E1580">
        <v>3</v>
      </c>
      <c r="F1580">
        <v>1779848100000</v>
      </c>
      <c r="G1580">
        <v>1779849085077</v>
      </c>
      <c r="H1580">
        <v>985077</v>
      </c>
      <c r="I1580">
        <v>985077</v>
      </c>
      <c r="J1580">
        <v>10093</v>
      </c>
      <c r="K1580">
        <v>39</v>
      </c>
      <c r="L1580">
        <v>42.42</v>
      </c>
      <c r="M1580" t="s">
        <v>925</v>
      </c>
      <c r="N1580" t="s">
        <v>929</v>
      </c>
      <c r="S1580">
        <v>21579</v>
      </c>
    </row>
    <row r="1581" spans="1:19" x14ac:dyDescent="0.2">
      <c r="A1581" t="s">
        <v>39</v>
      </c>
      <c r="B1581" t="s">
        <v>13</v>
      </c>
      <c r="C1581" t="s">
        <v>924</v>
      </c>
      <c r="D1581">
        <v>1</v>
      </c>
      <c r="E1581">
        <v>3</v>
      </c>
      <c r="F1581">
        <v>1779849000000</v>
      </c>
      <c r="G1581">
        <v>1779850452627</v>
      </c>
      <c r="H1581">
        <v>1452627</v>
      </c>
      <c r="I1581">
        <v>1452627</v>
      </c>
      <c r="J1581">
        <v>9745</v>
      </c>
      <c r="K1581">
        <v>60</v>
      </c>
      <c r="L1581">
        <v>59.5</v>
      </c>
      <c r="M1581" t="s">
        <v>925</v>
      </c>
      <c r="N1581" t="s">
        <v>926</v>
      </c>
      <c r="O1581">
        <v>36.17</v>
      </c>
      <c r="S1581">
        <v>21580</v>
      </c>
    </row>
    <row r="1582" spans="1:19" x14ac:dyDescent="0.2">
      <c r="A1582" t="s">
        <v>39</v>
      </c>
      <c r="B1582" t="s">
        <v>13</v>
      </c>
      <c r="C1582" t="s">
        <v>924</v>
      </c>
      <c r="D1582">
        <v>1</v>
      </c>
      <c r="E1582">
        <v>4</v>
      </c>
      <c r="F1582">
        <v>1779926400000</v>
      </c>
      <c r="G1582">
        <v>1779927350376</v>
      </c>
      <c r="H1582">
        <v>950376</v>
      </c>
      <c r="I1582">
        <v>950376</v>
      </c>
      <c r="J1582">
        <v>9295</v>
      </c>
      <c r="K1582">
        <v>45</v>
      </c>
      <c r="L1582">
        <v>53.54</v>
      </c>
      <c r="M1582" t="s">
        <v>925</v>
      </c>
      <c r="N1582" t="s">
        <v>926</v>
      </c>
      <c r="O1582">
        <v>36.18</v>
      </c>
      <c r="S1582">
        <v>21581</v>
      </c>
    </row>
    <row r="1583" spans="1:19" x14ac:dyDescent="0.2">
      <c r="A1583" t="s">
        <v>39</v>
      </c>
      <c r="B1583" t="s">
        <v>13</v>
      </c>
      <c r="C1583" t="s">
        <v>924</v>
      </c>
      <c r="D1583">
        <v>1</v>
      </c>
      <c r="E1583">
        <v>4</v>
      </c>
      <c r="F1583">
        <v>1779927300000</v>
      </c>
      <c r="G1583">
        <v>1779928255801</v>
      </c>
      <c r="H1583">
        <v>955801</v>
      </c>
      <c r="I1583">
        <v>955801</v>
      </c>
      <c r="J1583">
        <v>7352</v>
      </c>
      <c r="K1583">
        <v>44</v>
      </c>
      <c r="L1583">
        <v>54.38</v>
      </c>
      <c r="M1583" t="s">
        <v>925</v>
      </c>
      <c r="N1583" t="s">
        <v>926</v>
      </c>
      <c r="O1583">
        <v>43.18</v>
      </c>
      <c r="S1583">
        <v>21582</v>
      </c>
    </row>
    <row r="1584" spans="1:19" x14ac:dyDescent="0.2">
      <c r="A1584" t="s">
        <v>39</v>
      </c>
      <c r="B1584" t="s">
        <v>13</v>
      </c>
      <c r="C1584" t="s">
        <v>928</v>
      </c>
      <c r="D1584">
        <v>1</v>
      </c>
      <c r="E1584">
        <v>4</v>
      </c>
      <c r="F1584">
        <v>1779928200000</v>
      </c>
      <c r="G1584">
        <v>1779929092216</v>
      </c>
      <c r="H1584">
        <v>892216</v>
      </c>
      <c r="I1584">
        <v>892216</v>
      </c>
      <c r="J1584">
        <v>8638</v>
      </c>
      <c r="K1584">
        <v>45</v>
      </c>
      <c r="L1584">
        <v>39.78</v>
      </c>
      <c r="M1584" t="s">
        <v>925</v>
      </c>
      <c r="N1584" t="s">
        <v>929</v>
      </c>
      <c r="S1584">
        <v>21583</v>
      </c>
    </row>
    <row r="1585" spans="1:19" x14ac:dyDescent="0.2">
      <c r="A1585" t="s">
        <v>39</v>
      </c>
      <c r="B1585" t="s">
        <v>13</v>
      </c>
      <c r="C1585" t="s">
        <v>924</v>
      </c>
      <c r="D1585">
        <v>1</v>
      </c>
      <c r="E1585">
        <v>4</v>
      </c>
      <c r="F1585">
        <v>1779929100000</v>
      </c>
      <c r="G1585">
        <v>1779930447859</v>
      </c>
      <c r="H1585">
        <v>1347859</v>
      </c>
      <c r="I1585">
        <v>1347859</v>
      </c>
      <c r="J1585">
        <v>7529</v>
      </c>
      <c r="K1585">
        <v>56</v>
      </c>
      <c r="L1585">
        <v>44.08</v>
      </c>
      <c r="M1585" t="s">
        <v>925</v>
      </c>
      <c r="N1585" t="s">
        <v>929</v>
      </c>
      <c r="S1585">
        <v>21584</v>
      </c>
    </row>
    <row r="1586" spans="1:19" x14ac:dyDescent="0.2">
      <c r="A1586" t="s">
        <v>39</v>
      </c>
      <c r="B1586" t="s">
        <v>13</v>
      </c>
      <c r="C1586" t="s">
        <v>924</v>
      </c>
      <c r="D1586">
        <v>1</v>
      </c>
      <c r="E1586">
        <v>4</v>
      </c>
      <c r="F1586">
        <v>1779930000000</v>
      </c>
      <c r="G1586">
        <v>1779931484193</v>
      </c>
      <c r="H1586">
        <v>1484193</v>
      </c>
      <c r="I1586">
        <v>1484193</v>
      </c>
      <c r="J1586">
        <v>7345</v>
      </c>
      <c r="K1586">
        <v>61</v>
      </c>
      <c r="L1586">
        <v>61.29</v>
      </c>
      <c r="M1586" t="s">
        <v>925</v>
      </c>
      <c r="N1586" t="s">
        <v>926</v>
      </c>
      <c r="O1586">
        <v>45.96</v>
      </c>
      <c r="S1586">
        <v>21585</v>
      </c>
    </row>
    <row r="1587" spans="1:19" x14ac:dyDescent="0.2">
      <c r="A1587" t="s">
        <v>39</v>
      </c>
      <c r="B1587" t="s">
        <v>13</v>
      </c>
      <c r="C1587" t="s">
        <v>928</v>
      </c>
      <c r="D1587">
        <v>1</v>
      </c>
      <c r="E1587">
        <v>4</v>
      </c>
      <c r="F1587">
        <v>1779930900000</v>
      </c>
      <c r="G1587">
        <v>1779931853350</v>
      </c>
      <c r="H1587">
        <v>953350</v>
      </c>
      <c r="I1587">
        <v>953350</v>
      </c>
      <c r="J1587">
        <v>7893</v>
      </c>
      <c r="K1587">
        <v>36</v>
      </c>
      <c r="L1587">
        <v>55.8</v>
      </c>
      <c r="M1587" t="s">
        <v>925</v>
      </c>
      <c r="N1587" t="s">
        <v>926</v>
      </c>
      <c r="O1587">
        <v>45.11</v>
      </c>
      <c r="S1587">
        <v>21586</v>
      </c>
    </row>
    <row r="1588" spans="1:19" x14ac:dyDescent="0.2">
      <c r="A1588" t="s">
        <v>39</v>
      </c>
      <c r="B1588" t="s">
        <v>13</v>
      </c>
      <c r="C1588" t="s">
        <v>924</v>
      </c>
      <c r="D1588">
        <v>1</v>
      </c>
      <c r="E1588">
        <v>4</v>
      </c>
      <c r="F1588">
        <v>1779931800000</v>
      </c>
      <c r="G1588">
        <v>1779933017311</v>
      </c>
      <c r="H1588">
        <v>1217311</v>
      </c>
      <c r="I1588">
        <v>1217311</v>
      </c>
      <c r="J1588">
        <v>9372</v>
      </c>
      <c r="K1588">
        <v>54</v>
      </c>
      <c r="L1588">
        <v>62.02</v>
      </c>
      <c r="M1588" t="s">
        <v>925</v>
      </c>
      <c r="N1588" t="s">
        <v>926</v>
      </c>
      <c r="O1588">
        <v>48.96</v>
      </c>
      <c r="S1588">
        <v>21587</v>
      </c>
    </row>
    <row r="1589" spans="1:19" x14ac:dyDescent="0.2">
      <c r="A1589" t="s">
        <v>39</v>
      </c>
      <c r="B1589" t="s">
        <v>13</v>
      </c>
      <c r="C1589" t="s">
        <v>924</v>
      </c>
      <c r="D1589">
        <v>1</v>
      </c>
      <c r="E1589">
        <v>4</v>
      </c>
      <c r="F1589">
        <v>1779932700000</v>
      </c>
      <c r="G1589">
        <v>1779933689702</v>
      </c>
      <c r="H1589">
        <v>989702</v>
      </c>
      <c r="I1589">
        <v>989702</v>
      </c>
      <c r="J1589">
        <v>7968</v>
      </c>
      <c r="K1589">
        <v>39</v>
      </c>
      <c r="L1589">
        <v>54.44</v>
      </c>
      <c r="M1589" t="s">
        <v>925</v>
      </c>
      <c r="N1589" t="s">
        <v>926</v>
      </c>
      <c r="O1589">
        <v>40.83</v>
      </c>
      <c r="S1589">
        <v>21588</v>
      </c>
    </row>
    <row r="1590" spans="1:19" x14ac:dyDescent="0.2">
      <c r="A1590" t="s">
        <v>39</v>
      </c>
      <c r="B1590" t="s">
        <v>13</v>
      </c>
      <c r="C1590" t="s">
        <v>928</v>
      </c>
      <c r="D1590">
        <v>1</v>
      </c>
      <c r="E1590">
        <v>4</v>
      </c>
      <c r="F1590">
        <v>1779933600000</v>
      </c>
      <c r="G1590">
        <v>1779934551897</v>
      </c>
      <c r="H1590">
        <v>951897</v>
      </c>
      <c r="I1590">
        <v>951897</v>
      </c>
      <c r="J1590">
        <v>8659</v>
      </c>
      <c r="K1590">
        <v>40</v>
      </c>
      <c r="L1590">
        <v>54.74</v>
      </c>
      <c r="M1590" t="s">
        <v>925</v>
      </c>
      <c r="N1590" t="s">
        <v>926</v>
      </c>
      <c r="O1590">
        <v>40.619999999999997</v>
      </c>
      <c r="S1590">
        <v>21589</v>
      </c>
    </row>
    <row r="1591" spans="1:19" x14ac:dyDescent="0.2">
      <c r="A1591" t="s">
        <v>39</v>
      </c>
      <c r="B1591" t="s">
        <v>13</v>
      </c>
      <c r="C1591" t="s">
        <v>924</v>
      </c>
      <c r="D1591">
        <v>1</v>
      </c>
      <c r="E1591">
        <v>4</v>
      </c>
      <c r="F1591">
        <v>1779934500000</v>
      </c>
      <c r="G1591">
        <v>1779935696451</v>
      </c>
      <c r="H1591">
        <v>1196451</v>
      </c>
      <c r="I1591">
        <v>1196451</v>
      </c>
      <c r="J1591">
        <v>9958</v>
      </c>
      <c r="K1591">
        <v>46</v>
      </c>
      <c r="L1591">
        <v>55.26</v>
      </c>
      <c r="M1591" t="s">
        <v>925</v>
      </c>
      <c r="N1591" t="s">
        <v>926</v>
      </c>
      <c r="O1591">
        <v>32.200000000000003</v>
      </c>
      <c r="S1591">
        <v>21590</v>
      </c>
    </row>
    <row r="1592" spans="1:19" x14ac:dyDescent="0.2">
      <c r="A1592" t="s">
        <v>39</v>
      </c>
      <c r="B1592" t="s">
        <v>13</v>
      </c>
      <c r="C1592" t="s">
        <v>924</v>
      </c>
      <c r="D1592">
        <v>1</v>
      </c>
      <c r="E1592">
        <v>4</v>
      </c>
      <c r="F1592">
        <v>1779935400000</v>
      </c>
      <c r="G1592">
        <v>1779936767882</v>
      </c>
      <c r="H1592">
        <v>1367882</v>
      </c>
      <c r="I1592">
        <v>1367882</v>
      </c>
      <c r="J1592">
        <v>9778</v>
      </c>
      <c r="K1592">
        <v>51</v>
      </c>
      <c r="L1592">
        <v>46.68</v>
      </c>
      <c r="M1592" t="s">
        <v>925</v>
      </c>
      <c r="N1592" t="s">
        <v>929</v>
      </c>
      <c r="S1592">
        <v>21591</v>
      </c>
    </row>
    <row r="1593" spans="1:19" x14ac:dyDescent="0.2">
      <c r="A1593" t="s">
        <v>39</v>
      </c>
      <c r="B1593" t="s">
        <v>13</v>
      </c>
      <c r="C1593" t="s">
        <v>928</v>
      </c>
      <c r="D1593">
        <v>1</v>
      </c>
      <c r="E1593">
        <v>4</v>
      </c>
      <c r="F1593">
        <v>1779936300000</v>
      </c>
      <c r="G1593">
        <v>1779937379754</v>
      </c>
      <c r="H1593">
        <v>1079754</v>
      </c>
      <c r="I1593">
        <v>1079754</v>
      </c>
      <c r="J1593">
        <v>10591</v>
      </c>
      <c r="K1593">
        <v>42</v>
      </c>
      <c r="L1593">
        <v>55.76</v>
      </c>
      <c r="M1593" t="s">
        <v>925</v>
      </c>
      <c r="N1593" t="s">
        <v>926</v>
      </c>
      <c r="O1593">
        <v>34.619999999999997</v>
      </c>
      <c r="S1593">
        <v>21592</v>
      </c>
    </row>
    <row r="1594" spans="1:19" x14ac:dyDescent="0.2">
      <c r="A1594" t="s">
        <v>39</v>
      </c>
      <c r="B1594" t="s">
        <v>13</v>
      </c>
      <c r="C1594" t="s">
        <v>924</v>
      </c>
      <c r="D1594">
        <v>1</v>
      </c>
      <c r="E1594">
        <v>5</v>
      </c>
      <c r="F1594">
        <v>1780012800000</v>
      </c>
      <c r="G1594">
        <v>1780013962307</v>
      </c>
      <c r="H1594">
        <v>1162307</v>
      </c>
      <c r="I1594">
        <v>1162307</v>
      </c>
      <c r="J1594">
        <v>8926</v>
      </c>
      <c r="K1594">
        <v>51</v>
      </c>
      <c r="L1594">
        <v>58.74</v>
      </c>
      <c r="M1594" t="s">
        <v>925</v>
      </c>
      <c r="N1594" t="s">
        <v>926</v>
      </c>
      <c r="O1594">
        <v>43.93</v>
      </c>
      <c r="S1594">
        <v>21593</v>
      </c>
    </row>
    <row r="1595" spans="1:19" x14ac:dyDescent="0.2">
      <c r="A1595" t="s">
        <v>39</v>
      </c>
      <c r="B1595" t="s">
        <v>13</v>
      </c>
      <c r="C1595" t="s">
        <v>924</v>
      </c>
      <c r="D1595">
        <v>1</v>
      </c>
      <c r="E1595">
        <v>5</v>
      </c>
      <c r="F1595">
        <v>1780013700000</v>
      </c>
      <c r="G1595">
        <v>1780015315444</v>
      </c>
      <c r="H1595">
        <v>1615444</v>
      </c>
      <c r="I1595">
        <v>1615444</v>
      </c>
      <c r="J1595">
        <v>7260</v>
      </c>
      <c r="K1595">
        <v>70</v>
      </c>
      <c r="L1595">
        <v>57.93</v>
      </c>
      <c r="M1595" t="s">
        <v>925</v>
      </c>
      <c r="N1595" t="s">
        <v>926</v>
      </c>
      <c r="O1595">
        <v>35.08</v>
      </c>
      <c r="S1595">
        <v>21594</v>
      </c>
    </row>
    <row r="1596" spans="1:19" x14ac:dyDescent="0.2">
      <c r="A1596" t="s">
        <v>39</v>
      </c>
      <c r="B1596" t="s">
        <v>13</v>
      </c>
      <c r="C1596" t="s">
        <v>927</v>
      </c>
      <c r="D1596">
        <v>1</v>
      </c>
      <c r="E1596">
        <v>5</v>
      </c>
      <c r="F1596">
        <v>1780014600000</v>
      </c>
      <c r="G1596">
        <v>1780016212826</v>
      </c>
      <c r="H1596">
        <v>1612826</v>
      </c>
      <c r="I1596">
        <v>1612826</v>
      </c>
      <c r="J1596">
        <v>8377</v>
      </c>
      <c r="K1596">
        <v>70</v>
      </c>
      <c r="L1596">
        <v>48.15</v>
      </c>
      <c r="M1596" t="s">
        <v>925</v>
      </c>
      <c r="N1596" t="s">
        <v>929</v>
      </c>
      <c r="S1596">
        <v>21595</v>
      </c>
    </row>
    <row r="1597" spans="1:19" x14ac:dyDescent="0.2">
      <c r="A1597" t="s">
        <v>39</v>
      </c>
      <c r="B1597" t="s">
        <v>13</v>
      </c>
      <c r="C1597" t="s">
        <v>924</v>
      </c>
      <c r="D1597">
        <v>1</v>
      </c>
      <c r="E1597">
        <v>5</v>
      </c>
      <c r="F1597">
        <v>1780015500000</v>
      </c>
      <c r="G1597">
        <v>1780016840122</v>
      </c>
      <c r="H1597">
        <v>1340122</v>
      </c>
      <c r="I1597">
        <v>1340122</v>
      </c>
      <c r="J1597">
        <v>7470</v>
      </c>
      <c r="K1597">
        <v>50</v>
      </c>
      <c r="L1597">
        <v>54.75</v>
      </c>
      <c r="M1597" t="s">
        <v>925</v>
      </c>
      <c r="N1597" t="s">
        <v>926</v>
      </c>
      <c r="O1597">
        <v>34.049999999999997</v>
      </c>
      <c r="S1597">
        <v>21596</v>
      </c>
    </row>
    <row r="1598" spans="1:19" x14ac:dyDescent="0.2">
      <c r="A1598" t="s">
        <v>39</v>
      </c>
      <c r="B1598" t="s">
        <v>13</v>
      </c>
      <c r="C1598" t="s">
        <v>924</v>
      </c>
      <c r="D1598">
        <v>1</v>
      </c>
      <c r="E1598">
        <v>5</v>
      </c>
      <c r="F1598">
        <v>1780016400000</v>
      </c>
      <c r="G1598">
        <v>1780017808337</v>
      </c>
      <c r="H1598">
        <v>1408337</v>
      </c>
      <c r="I1598">
        <v>1408337</v>
      </c>
      <c r="J1598">
        <v>8621</v>
      </c>
      <c r="K1598">
        <v>63</v>
      </c>
      <c r="L1598">
        <v>60.82</v>
      </c>
      <c r="M1598" t="s">
        <v>925</v>
      </c>
      <c r="N1598" t="s">
        <v>926</v>
      </c>
      <c r="O1598">
        <v>43.36</v>
      </c>
      <c r="S1598">
        <v>21597</v>
      </c>
    </row>
    <row r="1599" spans="1:19" x14ac:dyDescent="0.2">
      <c r="A1599" t="s">
        <v>39</v>
      </c>
      <c r="B1599" t="s">
        <v>13</v>
      </c>
      <c r="C1599" t="s">
        <v>927</v>
      </c>
      <c r="D1599">
        <v>1</v>
      </c>
      <c r="E1599">
        <v>5</v>
      </c>
      <c r="F1599">
        <v>1780017300000</v>
      </c>
      <c r="G1599">
        <v>1780018234404</v>
      </c>
      <c r="H1599">
        <v>934404</v>
      </c>
      <c r="I1599">
        <v>934404</v>
      </c>
      <c r="J1599">
        <v>9529</v>
      </c>
      <c r="K1599">
        <v>35</v>
      </c>
      <c r="L1599">
        <v>58.55</v>
      </c>
      <c r="M1599" t="s">
        <v>925</v>
      </c>
      <c r="N1599" t="s">
        <v>926</v>
      </c>
      <c r="O1599">
        <v>47.6</v>
      </c>
      <c r="S1599">
        <v>21598</v>
      </c>
    </row>
    <row r="1600" spans="1:19" x14ac:dyDescent="0.2">
      <c r="A1600" t="s">
        <v>39</v>
      </c>
      <c r="B1600" t="s">
        <v>13</v>
      </c>
      <c r="C1600" t="s">
        <v>924</v>
      </c>
      <c r="D1600">
        <v>1</v>
      </c>
      <c r="E1600">
        <v>5</v>
      </c>
      <c r="F1600">
        <v>1780018200000</v>
      </c>
      <c r="G1600">
        <v>1780019363746</v>
      </c>
      <c r="H1600">
        <v>1163746</v>
      </c>
      <c r="I1600">
        <v>1163746</v>
      </c>
      <c r="J1600">
        <v>7661</v>
      </c>
      <c r="K1600">
        <v>45</v>
      </c>
      <c r="L1600">
        <v>58.47</v>
      </c>
      <c r="M1600" t="s">
        <v>925</v>
      </c>
      <c r="N1600" t="s">
        <v>926</v>
      </c>
      <c r="O1600">
        <v>46.63</v>
      </c>
      <c r="S1600">
        <v>21599</v>
      </c>
    </row>
    <row r="1601" spans="1:19" x14ac:dyDescent="0.2">
      <c r="A1601" t="s">
        <v>39</v>
      </c>
      <c r="B1601" t="s">
        <v>13</v>
      </c>
      <c r="C1601" t="s">
        <v>924</v>
      </c>
      <c r="D1601">
        <v>1</v>
      </c>
      <c r="E1601">
        <v>5</v>
      </c>
      <c r="F1601">
        <v>1780019100000</v>
      </c>
      <c r="G1601">
        <v>1780020077567</v>
      </c>
      <c r="H1601">
        <v>977567</v>
      </c>
      <c r="I1601">
        <v>977567</v>
      </c>
      <c r="J1601">
        <v>6974</v>
      </c>
      <c r="K1601">
        <v>43</v>
      </c>
      <c r="L1601">
        <v>49.66</v>
      </c>
      <c r="M1601" t="s">
        <v>925</v>
      </c>
      <c r="N1601" t="s">
        <v>926</v>
      </c>
      <c r="O1601">
        <v>32.68</v>
      </c>
      <c r="S1601">
        <v>21600</v>
      </c>
    </row>
    <row r="1602" spans="1:19" x14ac:dyDescent="0.2">
      <c r="A1602" t="s">
        <v>39</v>
      </c>
      <c r="B1602" t="s">
        <v>13</v>
      </c>
      <c r="C1602" t="s">
        <v>927</v>
      </c>
      <c r="D1602">
        <v>1</v>
      </c>
      <c r="E1602">
        <v>5</v>
      </c>
      <c r="F1602">
        <v>1780020000000</v>
      </c>
      <c r="G1602">
        <v>1780021213866</v>
      </c>
      <c r="H1602">
        <v>1213866</v>
      </c>
      <c r="I1602">
        <v>1213866</v>
      </c>
      <c r="J1602">
        <v>7443</v>
      </c>
      <c r="K1602">
        <v>51</v>
      </c>
      <c r="L1602">
        <v>59.35</v>
      </c>
      <c r="M1602" t="s">
        <v>925</v>
      </c>
      <c r="N1602" t="s">
        <v>926</v>
      </c>
      <c r="O1602">
        <v>48</v>
      </c>
      <c r="S1602">
        <v>21601</v>
      </c>
    </row>
    <row r="1603" spans="1:19" x14ac:dyDescent="0.2">
      <c r="A1603" t="s">
        <v>39</v>
      </c>
      <c r="B1603" t="s">
        <v>13</v>
      </c>
      <c r="C1603" t="s">
        <v>924</v>
      </c>
      <c r="D1603">
        <v>1</v>
      </c>
      <c r="E1603">
        <v>5</v>
      </c>
      <c r="F1603">
        <v>1780020900000</v>
      </c>
      <c r="G1603">
        <v>1780022432153</v>
      </c>
      <c r="H1603">
        <v>1532153</v>
      </c>
      <c r="I1603">
        <v>1532153</v>
      </c>
      <c r="J1603">
        <v>9410</v>
      </c>
      <c r="K1603">
        <v>65</v>
      </c>
      <c r="L1603">
        <v>58.15</v>
      </c>
      <c r="M1603" t="s">
        <v>925</v>
      </c>
      <c r="N1603" t="s">
        <v>926</v>
      </c>
      <c r="O1603">
        <v>31.92</v>
      </c>
      <c r="S1603">
        <v>21602</v>
      </c>
    </row>
    <row r="1604" spans="1:19" x14ac:dyDescent="0.2">
      <c r="A1604" t="s">
        <v>39</v>
      </c>
      <c r="B1604" t="s">
        <v>13</v>
      </c>
      <c r="C1604" t="s">
        <v>924</v>
      </c>
      <c r="D1604">
        <v>1</v>
      </c>
      <c r="E1604">
        <v>5</v>
      </c>
      <c r="F1604">
        <v>1780021800000</v>
      </c>
      <c r="G1604">
        <v>1780022816828</v>
      </c>
      <c r="H1604">
        <v>1016828</v>
      </c>
      <c r="I1604">
        <v>1016828</v>
      </c>
      <c r="J1604">
        <v>10305</v>
      </c>
      <c r="K1604">
        <v>38</v>
      </c>
      <c r="L1604">
        <v>54.38</v>
      </c>
      <c r="M1604" t="s">
        <v>925</v>
      </c>
      <c r="N1604" t="s">
        <v>926</v>
      </c>
      <c r="O1604">
        <v>33.75</v>
      </c>
      <c r="S1604">
        <v>21603</v>
      </c>
    </row>
    <row r="1605" spans="1:19" x14ac:dyDescent="0.2">
      <c r="A1605" t="s">
        <v>39</v>
      </c>
      <c r="B1605" t="s">
        <v>13</v>
      </c>
      <c r="C1605" t="s">
        <v>927</v>
      </c>
      <c r="D1605">
        <v>1</v>
      </c>
      <c r="E1605">
        <v>5</v>
      </c>
      <c r="F1605">
        <v>1780022700000</v>
      </c>
      <c r="G1605">
        <v>1780023575775</v>
      </c>
      <c r="H1605">
        <v>875775</v>
      </c>
      <c r="I1605">
        <v>875775</v>
      </c>
      <c r="J1605">
        <v>10099</v>
      </c>
      <c r="K1605">
        <v>33</v>
      </c>
      <c r="L1605">
        <v>55.85</v>
      </c>
      <c r="M1605" t="s">
        <v>925</v>
      </c>
      <c r="N1605" t="s">
        <v>926</v>
      </c>
      <c r="O1605">
        <v>41.27</v>
      </c>
      <c r="S1605">
        <v>21604</v>
      </c>
    </row>
    <row r="1606" spans="1:19" x14ac:dyDescent="0.2">
      <c r="A1606" t="s">
        <v>39</v>
      </c>
      <c r="B1606" t="s">
        <v>13</v>
      </c>
      <c r="C1606" t="s">
        <v>924</v>
      </c>
      <c r="D1606">
        <v>1</v>
      </c>
      <c r="E1606">
        <v>5</v>
      </c>
      <c r="F1606">
        <v>1780023600000</v>
      </c>
      <c r="G1606">
        <v>1780024572054</v>
      </c>
      <c r="H1606">
        <v>972054</v>
      </c>
      <c r="I1606">
        <v>972054</v>
      </c>
      <c r="J1606">
        <v>7154</v>
      </c>
      <c r="K1606">
        <v>41</v>
      </c>
      <c r="L1606">
        <v>53.29</v>
      </c>
      <c r="M1606" t="s">
        <v>925</v>
      </c>
      <c r="N1606" t="s">
        <v>926</v>
      </c>
      <c r="O1606">
        <v>40.770000000000003</v>
      </c>
      <c r="S1606">
        <v>21605</v>
      </c>
    </row>
    <row r="1607" spans="1:19" x14ac:dyDescent="0.2">
      <c r="A1607" t="s">
        <v>39</v>
      </c>
      <c r="B1607" t="s">
        <v>13</v>
      </c>
      <c r="C1607" t="s">
        <v>924</v>
      </c>
      <c r="D1607">
        <v>1</v>
      </c>
      <c r="E1607">
        <v>6</v>
      </c>
      <c r="F1607">
        <v>1780099200000</v>
      </c>
      <c r="G1607">
        <v>1780100640318</v>
      </c>
      <c r="H1607">
        <v>1440318</v>
      </c>
      <c r="I1607">
        <v>1440318</v>
      </c>
      <c r="J1607">
        <v>8325</v>
      </c>
      <c r="K1607">
        <v>60</v>
      </c>
      <c r="L1607">
        <v>61.17</v>
      </c>
      <c r="M1607" t="s">
        <v>925</v>
      </c>
      <c r="N1607" t="s">
        <v>926</v>
      </c>
      <c r="O1607">
        <v>44.17</v>
      </c>
      <c r="S1607">
        <v>21606</v>
      </c>
    </row>
    <row r="1608" spans="1:19" x14ac:dyDescent="0.2">
      <c r="A1608" t="s">
        <v>39</v>
      </c>
      <c r="B1608" t="s">
        <v>13</v>
      </c>
      <c r="C1608" t="s">
        <v>924</v>
      </c>
      <c r="D1608">
        <v>1</v>
      </c>
      <c r="E1608">
        <v>6</v>
      </c>
      <c r="F1608">
        <v>1780100100000</v>
      </c>
      <c r="G1608">
        <v>1780101164161</v>
      </c>
      <c r="H1608">
        <v>1064161</v>
      </c>
      <c r="I1608">
        <v>1064161</v>
      </c>
      <c r="J1608">
        <v>8524</v>
      </c>
      <c r="K1608">
        <v>49</v>
      </c>
      <c r="L1608">
        <v>55.98</v>
      </c>
      <c r="M1608" t="s">
        <v>925</v>
      </c>
      <c r="N1608" t="s">
        <v>926</v>
      </c>
      <c r="O1608">
        <v>41.04</v>
      </c>
      <c r="S1608">
        <v>21607</v>
      </c>
    </row>
    <row r="1609" spans="1:19" x14ac:dyDescent="0.2">
      <c r="A1609" t="s">
        <v>39</v>
      </c>
      <c r="B1609" t="s">
        <v>13</v>
      </c>
      <c r="C1609" t="s">
        <v>924</v>
      </c>
      <c r="D1609">
        <v>1</v>
      </c>
      <c r="E1609">
        <v>6</v>
      </c>
      <c r="F1609">
        <v>1780101000000</v>
      </c>
      <c r="G1609">
        <v>1780102414235</v>
      </c>
      <c r="H1609">
        <v>1414235</v>
      </c>
      <c r="I1609">
        <v>1414235</v>
      </c>
      <c r="J1609">
        <v>9024</v>
      </c>
      <c r="K1609">
        <v>54</v>
      </c>
      <c r="L1609">
        <v>46.45</v>
      </c>
      <c r="M1609" t="s">
        <v>925</v>
      </c>
      <c r="N1609" t="s">
        <v>929</v>
      </c>
      <c r="S1609">
        <v>21608</v>
      </c>
    </row>
    <row r="1610" spans="1:19" x14ac:dyDescent="0.2">
      <c r="A1610" t="s">
        <v>39</v>
      </c>
      <c r="B1610" t="s">
        <v>13</v>
      </c>
      <c r="C1610" t="s">
        <v>924</v>
      </c>
      <c r="D1610">
        <v>1</v>
      </c>
      <c r="E1610">
        <v>6</v>
      </c>
      <c r="F1610">
        <v>1780101900000</v>
      </c>
      <c r="G1610">
        <v>1780102930564</v>
      </c>
      <c r="H1610">
        <v>1030564</v>
      </c>
      <c r="I1610">
        <v>1030564</v>
      </c>
      <c r="J1610">
        <v>10541</v>
      </c>
      <c r="K1610">
        <v>49</v>
      </c>
      <c r="L1610">
        <v>59.17</v>
      </c>
      <c r="M1610" t="s">
        <v>925</v>
      </c>
      <c r="N1610" t="s">
        <v>926</v>
      </c>
      <c r="O1610">
        <v>43.91</v>
      </c>
      <c r="S1610">
        <v>21609</v>
      </c>
    </row>
    <row r="1611" spans="1:19" x14ac:dyDescent="0.2">
      <c r="A1611" t="s">
        <v>39</v>
      </c>
      <c r="B1611" t="s">
        <v>13</v>
      </c>
      <c r="C1611" t="s">
        <v>924</v>
      </c>
      <c r="D1611">
        <v>1</v>
      </c>
      <c r="E1611">
        <v>6</v>
      </c>
      <c r="F1611">
        <v>1780102800000</v>
      </c>
      <c r="G1611">
        <v>1780104204985</v>
      </c>
      <c r="H1611">
        <v>1404985</v>
      </c>
      <c r="I1611">
        <v>1404985</v>
      </c>
      <c r="J1611">
        <v>6861</v>
      </c>
      <c r="K1611">
        <v>59</v>
      </c>
      <c r="L1611">
        <v>58.08</v>
      </c>
      <c r="M1611" t="s">
        <v>925</v>
      </c>
      <c r="N1611" t="s">
        <v>926</v>
      </c>
      <c r="O1611">
        <v>41.79</v>
      </c>
      <c r="S1611">
        <v>21610</v>
      </c>
    </row>
    <row r="1612" spans="1:19" x14ac:dyDescent="0.2">
      <c r="A1612" t="s">
        <v>39</v>
      </c>
      <c r="B1612" t="s">
        <v>13</v>
      </c>
      <c r="C1612" t="s">
        <v>924</v>
      </c>
      <c r="D1612">
        <v>1</v>
      </c>
      <c r="E1612">
        <v>6</v>
      </c>
      <c r="F1612">
        <v>1780103700000</v>
      </c>
      <c r="G1612">
        <v>1780105013970</v>
      </c>
      <c r="H1612">
        <v>1313970</v>
      </c>
      <c r="I1612">
        <v>1313970</v>
      </c>
      <c r="J1612">
        <v>9580</v>
      </c>
      <c r="K1612">
        <v>56</v>
      </c>
      <c r="L1612">
        <v>62.1</v>
      </c>
      <c r="M1612" t="s">
        <v>925</v>
      </c>
      <c r="N1612" t="s">
        <v>926</v>
      </c>
      <c r="O1612">
        <v>46.15</v>
      </c>
      <c r="S1612">
        <v>21611</v>
      </c>
    </row>
    <row r="1613" spans="1:19" x14ac:dyDescent="0.2">
      <c r="A1613" t="s">
        <v>39</v>
      </c>
      <c r="B1613" t="s">
        <v>13</v>
      </c>
      <c r="C1613" t="s">
        <v>924</v>
      </c>
      <c r="D1613">
        <v>1</v>
      </c>
      <c r="E1613">
        <v>6</v>
      </c>
      <c r="F1613">
        <v>1780104600000</v>
      </c>
      <c r="G1613">
        <v>1780106016478</v>
      </c>
      <c r="H1613">
        <v>1416478</v>
      </c>
      <c r="I1613">
        <v>1416478</v>
      </c>
      <c r="J1613">
        <v>8919</v>
      </c>
      <c r="K1613">
        <v>55</v>
      </c>
      <c r="L1613">
        <v>57</v>
      </c>
      <c r="M1613" t="s">
        <v>925</v>
      </c>
      <c r="N1613" t="s">
        <v>926</v>
      </c>
      <c r="O1613">
        <v>33.49</v>
      </c>
      <c r="S1613">
        <v>21612</v>
      </c>
    </row>
    <row r="1614" spans="1:19" x14ac:dyDescent="0.2">
      <c r="A1614" t="s">
        <v>39</v>
      </c>
      <c r="B1614" t="s">
        <v>13</v>
      </c>
      <c r="C1614" t="s">
        <v>924</v>
      </c>
      <c r="D1614">
        <v>1</v>
      </c>
      <c r="E1614">
        <v>6</v>
      </c>
      <c r="F1614">
        <v>1780105500000</v>
      </c>
      <c r="G1614">
        <v>1780107227900</v>
      </c>
      <c r="H1614">
        <v>1727900</v>
      </c>
      <c r="I1614">
        <v>1727900</v>
      </c>
      <c r="J1614">
        <v>10357</v>
      </c>
      <c r="K1614">
        <v>72</v>
      </c>
      <c r="L1614">
        <v>68.010000000000005</v>
      </c>
      <c r="M1614" t="s">
        <v>931</v>
      </c>
      <c r="N1614" t="s">
        <v>926</v>
      </c>
      <c r="O1614">
        <v>47.41</v>
      </c>
      <c r="S1614">
        <v>21613</v>
      </c>
    </row>
    <row r="1615" spans="1:19" x14ac:dyDescent="0.2">
      <c r="A1615" t="s">
        <v>39</v>
      </c>
      <c r="B1615" t="s">
        <v>13</v>
      </c>
      <c r="C1615" t="s">
        <v>924</v>
      </c>
      <c r="D1615">
        <v>1</v>
      </c>
      <c r="E1615">
        <v>6</v>
      </c>
      <c r="F1615">
        <v>1780106400000</v>
      </c>
      <c r="G1615">
        <v>1780107372438</v>
      </c>
      <c r="H1615">
        <v>972438</v>
      </c>
      <c r="I1615">
        <v>972438</v>
      </c>
      <c r="J1615">
        <v>9526</v>
      </c>
      <c r="K1615">
        <v>47</v>
      </c>
      <c r="L1615">
        <v>56.75</v>
      </c>
      <c r="M1615" t="s">
        <v>925</v>
      </c>
      <c r="N1615" t="s">
        <v>926</v>
      </c>
      <c r="O1615">
        <v>42.47</v>
      </c>
      <c r="S1615">
        <v>21614</v>
      </c>
    </row>
    <row r="1616" spans="1:19" x14ac:dyDescent="0.2">
      <c r="A1616" t="s">
        <v>39</v>
      </c>
      <c r="B1616" t="s">
        <v>13</v>
      </c>
      <c r="C1616" t="s">
        <v>924</v>
      </c>
      <c r="D1616">
        <v>1</v>
      </c>
      <c r="E1616">
        <v>6</v>
      </c>
      <c r="F1616">
        <v>1780107300000</v>
      </c>
      <c r="G1616">
        <v>1780108962721</v>
      </c>
      <c r="H1616">
        <v>1662721</v>
      </c>
      <c r="I1616">
        <v>1662721</v>
      </c>
      <c r="J1616">
        <v>9077</v>
      </c>
      <c r="K1616">
        <v>65</v>
      </c>
      <c r="L1616">
        <v>49.48</v>
      </c>
      <c r="M1616" t="s">
        <v>925</v>
      </c>
      <c r="N1616" t="s">
        <v>929</v>
      </c>
      <c r="S1616">
        <v>21615</v>
      </c>
    </row>
    <row r="1617" spans="1:19" x14ac:dyDescent="0.2">
      <c r="A1617" t="s">
        <v>39</v>
      </c>
      <c r="B1617" t="s">
        <v>13</v>
      </c>
      <c r="C1617" t="s">
        <v>924</v>
      </c>
      <c r="D1617">
        <v>1</v>
      </c>
      <c r="E1617">
        <v>6</v>
      </c>
      <c r="F1617">
        <v>1780108200000</v>
      </c>
      <c r="G1617">
        <v>1780109595002</v>
      </c>
      <c r="H1617">
        <v>1395002</v>
      </c>
      <c r="I1617">
        <v>1395002</v>
      </c>
      <c r="J1617">
        <v>9999</v>
      </c>
      <c r="K1617">
        <v>51</v>
      </c>
      <c r="L1617">
        <v>58.61</v>
      </c>
      <c r="M1617" t="s">
        <v>925</v>
      </c>
      <c r="N1617" t="s">
        <v>926</v>
      </c>
      <c r="O1617">
        <v>34.880000000000003</v>
      </c>
      <c r="S1617">
        <v>21616</v>
      </c>
    </row>
    <row r="1618" spans="1:19" x14ac:dyDescent="0.2">
      <c r="A1618" t="s">
        <v>39</v>
      </c>
      <c r="B1618" t="s">
        <v>13</v>
      </c>
      <c r="C1618" t="s">
        <v>924</v>
      </c>
      <c r="D1618">
        <v>1</v>
      </c>
      <c r="E1618">
        <v>6</v>
      </c>
      <c r="F1618">
        <v>1780109100000</v>
      </c>
      <c r="G1618">
        <v>1780110790123</v>
      </c>
      <c r="H1618">
        <v>1690123</v>
      </c>
      <c r="I1618">
        <v>1690123</v>
      </c>
      <c r="J1618">
        <v>7325</v>
      </c>
      <c r="K1618">
        <v>70</v>
      </c>
      <c r="L1618">
        <v>62.81</v>
      </c>
      <c r="M1618" t="s">
        <v>925</v>
      </c>
      <c r="N1618" t="s">
        <v>926</v>
      </c>
      <c r="O1618">
        <v>44.37</v>
      </c>
      <c r="S1618">
        <v>21617</v>
      </c>
    </row>
    <row r="1619" spans="1:19" x14ac:dyDescent="0.2">
      <c r="A1619" t="s">
        <v>39</v>
      </c>
      <c r="B1619" t="s">
        <v>13</v>
      </c>
      <c r="C1619" t="s">
        <v>924</v>
      </c>
      <c r="D1619">
        <v>1</v>
      </c>
      <c r="E1619">
        <v>6</v>
      </c>
      <c r="F1619">
        <v>1780110000000</v>
      </c>
      <c r="G1619">
        <v>1780111519583</v>
      </c>
      <c r="H1619">
        <v>1519583</v>
      </c>
      <c r="I1619">
        <v>1519583</v>
      </c>
      <c r="J1619">
        <v>10263</v>
      </c>
      <c r="K1619">
        <v>60</v>
      </c>
      <c r="L1619">
        <v>66.05</v>
      </c>
      <c r="M1619" t="s">
        <v>925</v>
      </c>
      <c r="N1619" t="s">
        <v>926</v>
      </c>
      <c r="O1619">
        <v>48.34</v>
      </c>
      <c r="S1619">
        <v>21618</v>
      </c>
    </row>
    <row r="1620" spans="1:19" x14ac:dyDescent="0.2">
      <c r="A1620" t="s">
        <v>39</v>
      </c>
      <c r="B1620" t="s">
        <v>13</v>
      </c>
      <c r="C1620" t="s">
        <v>924</v>
      </c>
      <c r="D1620">
        <v>1</v>
      </c>
      <c r="E1620">
        <v>7</v>
      </c>
      <c r="F1620">
        <v>1780185600000</v>
      </c>
      <c r="G1620">
        <v>1780187063314</v>
      </c>
      <c r="H1620">
        <v>1463314</v>
      </c>
      <c r="I1620">
        <v>1463314</v>
      </c>
      <c r="J1620">
        <v>7062</v>
      </c>
      <c r="K1620">
        <v>55</v>
      </c>
      <c r="L1620">
        <v>59.85</v>
      </c>
      <c r="M1620" t="s">
        <v>925</v>
      </c>
      <c r="N1620" t="s">
        <v>926</v>
      </c>
      <c r="O1620">
        <v>43.89</v>
      </c>
      <c r="S1620">
        <v>21619</v>
      </c>
    </row>
    <row r="1621" spans="1:19" x14ac:dyDescent="0.2">
      <c r="A1621" t="s">
        <v>39</v>
      </c>
      <c r="B1621" t="s">
        <v>13</v>
      </c>
      <c r="C1621" t="s">
        <v>924</v>
      </c>
      <c r="D1621">
        <v>1</v>
      </c>
      <c r="E1621">
        <v>7</v>
      </c>
      <c r="F1621">
        <v>1780186500000</v>
      </c>
      <c r="G1621">
        <v>1780188170533</v>
      </c>
      <c r="H1621">
        <v>1670533</v>
      </c>
      <c r="I1621">
        <v>1670533</v>
      </c>
      <c r="J1621">
        <v>7565</v>
      </c>
      <c r="K1621">
        <v>72</v>
      </c>
      <c r="L1621">
        <v>58.15</v>
      </c>
      <c r="M1621" t="s">
        <v>925</v>
      </c>
      <c r="N1621" t="s">
        <v>926</v>
      </c>
      <c r="O1621">
        <v>33.380000000000003</v>
      </c>
      <c r="S1621">
        <v>21620</v>
      </c>
    </row>
    <row r="1622" spans="1:19" x14ac:dyDescent="0.2">
      <c r="A1622" t="s">
        <v>39</v>
      </c>
      <c r="B1622" t="s">
        <v>13</v>
      </c>
      <c r="C1622" t="s">
        <v>928</v>
      </c>
      <c r="D1622">
        <v>1</v>
      </c>
      <c r="E1622">
        <v>7</v>
      </c>
      <c r="F1622">
        <v>1780187400000</v>
      </c>
      <c r="G1622">
        <v>1780188553705</v>
      </c>
      <c r="H1622">
        <v>1153705</v>
      </c>
      <c r="I1622">
        <v>1153705</v>
      </c>
      <c r="J1622">
        <v>7980</v>
      </c>
      <c r="K1622">
        <v>49</v>
      </c>
      <c r="L1622">
        <v>42.22</v>
      </c>
      <c r="M1622" t="s">
        <v>925</v>
      </c>
      <c r="N1622" t="s">
        <v>929</v>
      </c>
      <c r="S1622">
        <v>21621</v>
      </c>
    </row>
    <row r="1623" spans="1:19" x14ac:dyDescent="0.2">
      <c r="A1623" t="s">
        <v>39</v>
      </c>
      <c r="B1623" t="s">
        <v>13</v>
      </c>
      <c r="C1623" t="s">
        <v>924</v>
      </c>
      <c r="D1623">
        <v>1</v>
      </c>
      <c r="E1623">
        <v>7</v>
      </c>
      <c r="F1623">
        <v>1780188300000</v>
      </c>
      <c r="G1623">
        <v>1780189514698</v>
      </c>
      <c r="H1623">
        <v>1214698</v>
      </c>
      <c r="I1623">
        <v>1214698</v>
      </c>
      <c r="J1623">
        <v>8407</v>
      </c>
      <c r="K1623">
        <v>55</v>
      </c>
      <c r="L1623">
        <v>56.24</v>
      </c>
      <c r="M1623" t="s">
        <v>925</v>
      </c>
      <c r="N1623" t="s">
        <v>926</v>
      </c>
      <c r="O1623">
        <v>38.18</v>
      </c>
      <c r="S1623">
        <v>21622</v>
      </c>
    </row>
    <row r="1624" spans="1:19" x14ac:dyDescent="0.2">
      <c r="A1624" t="s">
        <v>39</v>
      </c>
      <c r="B1624" t="s">
        <v>13</v>
      </c>
      <c r="C1624" t="s">
        <v>924</v>
      </c>
      <c r="D1624">
        <v>1</v>
      </c>
      <c r="E1624">
        <v>7</v>
      </c>
      <c r="F1624">
        <v>1780189200000</v>
      </c>
      <c r="G1624">
        <v>1780190345766</v>
      </c>
      <c r="H1624">
        <v>1145766</v>
      </c>
      <c r="I1624">
        <v>1145766</v>
      </c>
      <c r="J1624">
        <v>9404</v>
      </c>
      <c r="K1624">
        <v>44</v>
      </c>
      <c r="L1624">
        <v>54.57</v>
      </c>
      <c r="M1624" t="s">
        <v>925</v>
      </c>
      <c r="N1624" t="s">
        <v>926</v>
      </c>
      <c r="O1624">
        <v>33.36</v>
      </c>
      <c r="S1624">
        <v>21623</v>
      </c>
    </row>
    <row r="1625" spans="1:19" x14ac:dyDescent="0.2">
      <c r="A1625" t="s">
        <v>39</v>
      </c>
      <c r="B1625" t="s">
        <v>13</v>
      </c>
      <c r="C1625" t="s">
        <v>928</v>
      </c>
      <c r="D1625">
        <v>1</v>
      </c>
      <c r="E1625">
        <v>7</v>
      </c>
      <c r="F1625">
        <v>1780190100000</v>
      </c>
      <c r="G1625">
        <v>1780191216998</v>
      </c>
      <c r="H1625">
        <v>1116998</v>
      </c>
      <c r="I1625">
        <v>1116998</v>
      </c>
      <c r="J1625">
        <v>9521</v>
      </c>
      <c r="K1625">
        <v>44</v>
      </c>
      <c r="L1625">
        <v>60.29</v>
      </c>
      <c r="M1625" t="s">
        <v>925</v>
      </c>
      <c r="N1625" t="s">
        <v>926</v>
      </c>
      <c r="O1625">
        <v>47.08</v>
      </c>
      <c r="S1625">
        <v>21624</v>
      </c>
    </row>
    <row r="1626" spans="1:19" x14ac:dyDescent="0.2">
      <c r="A1626" t="s">
        <v>39</v>
      </c>
      <c r="B1626" t="s">
        <v>13</v>
      </c>
      <c r="C1626" t="s">
        <v>924</v>
      </c>
      <c r="D1626">
        <v>1</v>
      </c>
      <c r="E1626">
        <v>7</v>
      </c>
      <c r="F1626">
        <v>1780191000000</v>
      </c>
      <c r="G1626">
        <v>1780192202140</v>
      </c>
      <c r="H1626">
        <v>1202140</v>
      </c>
      <c r="I1626">
        <v>1202140</v>
      </c>
      <c r="J1626">
        <v>7302</v>
      </c>
      <c r="K1626">
        <v>44</v>
      </c>
      <c r="L1626">
        <v>56.13</v>
      </c>
      <c r="M1626" t="s">
        <v>925</v>
      </c>
      <c r="N1626" t="s">
        <v>926</v>
      </c>
      <c r="O1626">
        <v>41.19</v>
      </c>
      <c r="S1626">
        <v>21625</v>
      </c>
    </row>
    <row r="1627" spans="1:19" x14ac:dyDescent="0.2">
      <c r="A1627" t="s">
        <v>39</v>
      </c>
      <c r="B1627" t="s">
        <v>13</v>
      </c>
      <c r="C1627" t="s">
        <v>924</v>
      </c>
      <c r="D1627">
        <v>1</v>
      </c>
      <c r="E1627">
        <v>7</v>
      </c>
      <c r="F1627">
        <v>1780191900000</v>
      </c>
      <c r="G1627">
        <v>1780193189763</v>
      </c>
      <c r="H1627">
        <v>1289763</v>
      </c>
      <c r="I1627">
        <v>1289763</v>
      </c>
      <c r="J1627">
        <v>10098</v>
      </c>
      <c r="K1627">
        <v>48</v>
      </c>
      <c r="L1627">
        <v>46.08</v>
      </c>
      <c r="M1627" t="s">
        <v>925</v>
      </c>
      <c r="N1627" t="s">
        <v>929</v>
      </c>
      <c r="S1627">
        <v>21626</v>
      </c>
    </row>
    <row r="1628" spans="1:19" x14ac:dyDescent="0.2">
      <c r="A1628" t="s">
        <v>39</v>
      </c>
      <c r="B1628" t="s">
        <v>13</v>
      </c>
      <c r="C1628" t="s">
        <v>928</v>
      </c>
      <c r="D1628">
        <v>1</v>
      </c>
      <c r="E1628">
        <v>7</v>
      </c>
      <c r="F1628">
        <v>1780192800000</v>
      </c>
      <c r="G1628">
        <v>1780194294511</v>
      </c>
      <c r="H1628">
        <v>1494511</v>
      </c>
      <c r="I1628">
        <v>1494511</v>
      </c>
      <c r="J1628">
        <v>8316</v>
      </c>
      <c r="K1628">
        <v>65</v>
      </c>
      <c r="L1628">
        <v>57.49</v>
      </c>
      <c r="M1628" t="s">
        <v>925</v>
      </c>
      <c r="N1628" t="s">
        <v>926</v>
      </c>
      <c r="O1628">
        <v>34.270000000000003</v>
      </c>
      <c r="S1628">
        <v>21627</v>
      </c>
    </row>
    <row r="1629" spans="1:19" x14ac:dyDescent="0.2">
      <c r="A1629" t="s">
        <v>39</v>
      </c>
      <c r="B1629" t="s">
        <v>13</v>
      </c>
      <c r="C1629" t="s">
        <v>924</v>
      </c>
      <c r="D1629">
        <v>1</v>
      </c>
      <c r="E1629">
        <v>7</v>
      </c>
      <c r="F1629">
        <v>1780193700000</v>
      </c>
      <c r="G1629">
        <v>1780195350458</v>
      </c>
      <c r="H1629">
        <v>1650458</v>
      </c>
      <c r="I1629">
        <v>1650458</v>
      </c>
      <c r="J1629">
        <v>7297</v>
      </c>
      <c r="K1629">
        <v>65</v>
      </c>
      <c r="L1629">
        <v>58.35</v>
      </c>
      <c r="M1629" t="s">
        <v>925</v>
      </c>
      <c r="N1629" t="s">
        <v>926</v>
      </c>
      <c r="O1629">
        <v>35.06</v>
      </c>
      <c r="S1629">
        <v>21628</v>
      </c>
    </row>
    <row r="1630" spans="1:19" x14ac:dyDescent="0.2">
      <c r="A1630" t="s">
        <v>39</v>
      </c>
      <c r="B1630" t="s">
        <v>13</v>
      </c>
      <c r="C1630" t="s">
        <v>924</v>
      </c>
      <c r="D1630">
        <v>1</v>
      </c>
      <c r="E1630">
        <v>7</v>
      </c>
      <c r="F1630">
        <v>1780194600000</v>
      </c>
      <c r="G1630">
        <v>1780195663099</v>
      </c>
      <c r="H1630">
        <v>1063099</v>
      </c>
      <c r="I1630">
        <v>1063099</v>
      </c>
      <c r="J1630">
        <v>10195</v>
      </c>
      <c r="K1630">
        <v>46</v>
      </c>
      <c r="L1630">
        <v>53.6</v>
      </c>
      <c r="M1630" t="s">
        <v>925</v>
      </c>
      <c r="N1630" t="s">
        <v>926</v>
      </c>
      <c r="O1630">
        <v>31.06</v>
      </c>
      <c r="S1630">
        <v>21629</v>
      </c>
    </row>
    <row r="1631" spans="1:19" x14ac:dyDescent="0.2">
      <c r="A1631" t="s">
        <v>39</v>
      </c>
      <c r="B1631" t="s">
        <v>13</v>
      </c>
      <c r="C1631" t="s">
        <v>928</v>
      </c>
      <c r="D1631">
        <v>1</v>
      </c>
      <c r="E1631">
        <v>7</v>
      </c>
      <c r="F1631">
        <v>1780195500000</v>
      </c>
      <c r="G1631">
        <v>1780197137032</v>
      </c>
      <c r="H1631">
        <v>1637032</v>
      </c>
      <c r="I1631">
        <v>1637032</v>
      </c>
      <c r="J1631">
        <v>8951</v>
      </c>
      <c r="K1631">
        <v>68</v>
      </c>
      <c r="L1631">
        <v>58.86</v>
      </c>
      <c r="M1631" t="s">
        <v>925</v>
      </c>
      <c r="N1631" t="s">
        <v>926</v>
      </c>
      <c r="O1631">
        <v>32.159999999999997</v>
      </c>
      <c r="S1631">
        <v>21630</v>
      </c>
    </row>
    <row r="1632" spans="1:19" x14ac:dyDescent="0.2">
      <c r="A1632" t="s">
        <v>39</v>
      </c>
      <c r="B1632" t="s">
        <v>13</v>
      </c>
      <c r="C1632" t="s">
        <v>924</v>
      </c>
      <c r="D1632">
        <v>1</v>
      </c>
      <c r="E1632">
        <v>7</v>
      </c>
      <c r="F1632">
        <v>1780196400000</v>
      </c>
      <c r="G1632">
        <v>1780197671136</v>
      </c>
      <c r="H1632">
        <v>1271136</v>
      </c>
      <c r="I1632">
        <v>1271136</v>
      </c>
      <c r="J1632">
        <v>9986</v>
      </c>
      <c r="K1632">
        <v>56</v>
      </c>
      <c r="L1632">
        <v>45.74</v>
      </c>
      <c r="M1632" t="s">
        <v>925</v>
      </c>
      <c r="N1632" t="s">
        <v>929</v>
      </c>
      <c r="S1632">
        <v>21631</v>
      </c>
    </row>
    <row r="1633" spans="1:19" x14ac:dyDescent="0.2">
      <c r="A1633" t="s">
        <v>39</v>
      </c>
      <c r="B1633" t="s">
        <v>13</v>
      </c>
      <c r="C1633" t="s">
        <v>924</v>
      </c>
      <c r="D1633">
        <v>1</v>
      </c>
      <c r="E1633">
        <v>7</v>
      </c>
      <c r="F1633">
        <v>1780197300000</v>
      </c>
      <c r="G1633">
        <v>1780198362098</v>
      </c>
      <c r="H1633">
        <v>1062098</v>
      </c>
      <c r="I1633">
        <v>1062098</v>
      </c>
      <c r="J1633">
        <v>7491</v>
      </c>
      <c r="K1633">
        <v>47</v>
      </c>
      <c r="L1633">
        <v>53.65</v>
      </c>
      <c r="M1633" t="s">
        <v>925</v>
      </c>
      <c r="N1633" t="s">
        <v>926</v>
      </c>
      <c r="O1633">
        <v>38.44</v>
      </c>
      <c r="S1633">
        <v>21632</v>
      </c>
    </row>
    <row r="1634" spans="1:19" x14ac:dyDescent="0.2">
      <c r="A1634" t="s">
        <v>39</v>
      </c>
      <c r="B1634" t="s">
        <v>13</v>
      </c>
      <c r="C1634" t="s">
        <v>924</v>
      </c>
      <c r="D1634">
        <v>2</v>
      </c>
      <c r="E1634">
        <v>1</v>
      </c>
      <c r="F1634">
        <v>1780272000000</v>
      </c>
      <c r="G1634">
        <v>1780273058326</v>
      </c>
      <c r="H1634">
        <v>1058326</v>
      </c>
      <c r="I1634">
        <v>1058326</v>
      </c>
      <c r="J1634">
        <v>9054</v>
      </c>
      <c r="K1634">
        <v>45</v>
      </c>
      <c r="L1634">
        <v>57.12</v>
      </c>
      <c r="M1634" t="s">
        <v>925</v>
      </c>
      <c r="N1634" t="s">
        <v>926</v>
      </c>
      <c r="O1634">
        <v>42.43</v>
      </c>
      <c r="S1634">
        <v>21633</v>
      </c>
    </row>
    <row r="1635" spans="1:19" x14ac:dyDescent="0.2">
      <c r="A1635" t="s">
        <v>39</v>
      </c>
      <c r="B1635" t="s">
        <v>13</v>
      </c>
      <c r="C1635" t="s">
        <v>924</v>
      </c>
      <c r="D1635">
        <v>2</v>
      </c>
      <c r="E1635">
        <v>1</v>
      </c>
      <c r="F1635">
        <v>1780272900000</v>
      </c>
      <c r="G1635">
        <v>1780274373129</v>
      </c>
      <c r="H1635">
        <v>1473129</v>
      </c>
      <c r="I1635">
        <v>1473129</v>
      </c>
      <c r="J1635">
        <v>9671</v>
      </c>
      <c r="K1635">
        <v>64</v>
      </c>
      <c r="L1635">
        <v>62.2</v>
      </c>
      <c r="M1635" t="s">
        <v>925</v>
      </c>
      <c r="N1635" t="s">
        <v>926</v>
      </c>
      <c r="O1635">
        <v>42.14</v>
      </c>
      <c r="S1635">
        <v>21634</v>
      </c>
    </row>
    <row r="1636" spans="1:19" x14ac:dyDescent="0.2">
      <c r="A1636" t="s">
        <v>39</v>
      </c>
      <c r="B1636" t="s">
        <v>13</v>
      </c>
      <c r="C1636" t="s">
        <v>928</v>
      </c>
      <c r="D1636">
        <v>2</v>
      </c>
      <c r="E1636">
        <v>1</v>
      </c>
      <c r="F1636">
        <v>1780273800000</v>
      </c>
      <c r="G1636">
        <v>1780275095739</v>
      </c>
      <c r="H1636">
        <v>1295739</v>
      </c>
      <c r="I1636">
        <v>1295739</v>
      </c>
      <c r="J1636">
        <v>9874</v>
      </c>
      <c r="K1636">
        <v>59</v>
      </c>
      <c r="L1636">
        <v>61.54</v>
      </c>
      <c r="M1636" t="s">
        <v>925</v>
      </c>
      <c r="N1636" t="s">
        <v>926</v>
      </c>
      <c r="O1636">
        <v>44.53</v>
      </c>
      <c r="S1636">
        <v>21635</v>
      </c>
    </row>
    <row r="1637" spans="1:19" x14ac:dyDescent="0.2">
      <c r="A1637" t="s">
        <v>39</v>
      </c>
      <c r="B1637" t="s">
        <v>13</v>
      </c>
      <c r="C1637" t="s">
        <v>924</v>
      </c>
      <c r="D1637">
        <v>2</v>
      </c>
      <c r="E1637">
        <v>1</v>
      </c>
      <c r="F1637">
        <v>1780274700000</v>
      </c>
      <c r="G1637">
        <v>1780275752867</v>
      </c>
      <c r="H1637">
        <v>1052867</v>
      </c>
      <c r="I1637">
        <v>1052867</v>
      </c>
      <c r="J1637">
        <v>9335</v>
      </c>
      <c r="K1637">
        <v>50</v>
      </c>
      <c r="L1637">
        <v>57.88</v>
      </c>
      <c r="M1637" t="s">
        <v>925</v>
      </c>
      <c r="N1637" t="s">
        <v>926</v>
      </c>
      <c r="O1637">
        <v>43.59</v>
      </c>
      <c r="S1637">
        <v>21636</v>
      </c>
    </row>
    <row r="1638" spans="1:19" x14ac:dyDescent="0.2">
      <c r="A1638" t="s">
        <v>39</v>
      </c>
      <c r="B1638" t="s">
        <v>13</v>
      </c>
      <c r="C1638" t="s">
        <v>924</v>
      </c>
      <c r="D1638">
        <v>2</v>
      </c>
      <c r="E1638">
        <v>1</v>
      </c>
      <c r="F1638">
        <v>1780275600000</v>
      </c>
      <c r="G1638">
        <v>1780277052087</v>
      </c>
      <c r="H1638">
        <v>1452087</v>
      </c>
      <c r="I1638">
        <v>1452087</v>
      </c>
      <c r="J1638">
        <v>8824</v>
      </c>
      <c r="K1638">
        <v>64</v>
      </c>
      <c r="L1638">
        <v>60.82</v>
      </c>
      <c r="M1638" t="s">
        <v>925</v>
      </c>
      <c r="N1638" t="s">
        <v>926</v>
      </c>
      <c r="O1638">
        <v>41.72</v>
      </c>
      <c r="S1638">
        <v>21637</v>
      </c>
    </row>
    <row r="1639" spans="1:19" x14ac:dyDescent="0.2">
      <c r="A1639" t="s">
        <v>39</v>
      </c>
      <c r="B1639" t="s">
        <v>13</v>
      </c>
      <c r="C1639" t="s">
        <v>928</v>
      </c>
      <c r="D1639">
        <v>2</v>
      </c>
      <c r="E1639">
        <v>1</v>
      </c>
      <c r="F1639">
        <v>1780276500000</v>
      </c>
      <c r="G1639">
        <v>1780277946578</v>
      </c>
      <c r="H1639">
        <v>1446578</v>
      </c>
      <c r="I1639">
        <v>1446578</v>
      </c>
      <c r="J1639">
        <v>9101</v>
      </c>
      <c r="K1639">
        <v>56</v>
      </c>
      <c r="L1639">
        <v>63.61</v>
      </c>
      <c r="M1639" t="s">
        <v>925</v>
      </c>
      <c r="N1639" t="s">
        <v>926</v>
      </c>
      <c r="O1639">
        <v>47.6</v>
      </c>
      <c r="S1639">
        <v>21638</v>
      </c>
    </row>
    <row r="1640" spans="1:19" x14ac:dyDescent="0.2">
      <c r="A1640" t="s">
        <v>39</v>
      </c>
      <c r="B1640" t="s">
        <v>13</v>
      </c>
      <c r="C1640" t="s">
        <v>924</v>
      </c>
      <c r="D1640">
        <v>2</v>
      </c>
      <c r="E1640">
        <v>1</v>
      </c>
      <c r="F1640">
        <v>1780277400000</v>
      </c>
      <c r="G1640">
        <v>1780278888432</v>
      </c>
      <c r="H1640">
        <v>1488432</v>
      </c>
      <c r="I1640">
        <v>1488432</v>
      </c>
      <c r="J1640">
        <v>9040</v>
      </c>
      <c r="K1640">
        <v>59</v>
      </c>
      <c r="L1640">
        <v>64.88</v>
      </c>
      <c r="M1640" t="s">
        <v>925</v>
      </c>
      <c r="N1640" t="s">
        <v>926</v>
      </c>
      <c r="O1640">
        <v>49.67</v>
      </c>
      <c r="S1640">
        <v>21639</v>
      </c>
    </row>
    <row r="1641" spans="1:19" x14ac:dyDescent="0.2">
      <c r="A1641" t="s">
        <v>39</v>
      </c>
      <c r="B1641" t="s">
        <v>13</v>
      </c>
      <c r="C1641" t="s">
        <v>924</v>
      </c>
      <c r="D1641">
        <v>2</v>
      </c>
      <c r="E1641">
        <v>1</v>
      </c>
      <c r="F1641">
        <v>1780278300000</v>
      </c>
      <c r="G1641">
        <v>1780279677728</v>
      </c>
      <c r="H1641">
        <v>1377728</v>
      </c>
      <c r="I1641">
        <v>1377728</v>
      </c>
      <c r="J1641">
        <v>9543</v>
      </c>
      <c r="K1641">
        <v>59</v>
      </c>
      <c r="L1641">
        <v>63.78</v>
      </c>
      <c r="M1641" t="s">
        <v>925</v>
      </c>
      <c r="N1641" t="s">
        <v>926</v>
      </c>
      <c r="O1641">
        <v>48.56</v>
      </c>
      <c r="S1641">
        <v>21640</v>
      </c>
    </row>
    <row r="1642" spans="1:19" x14ac:dyDescent="0.2">
      <c r="A1642" t="s">
        <v>39</v>
      </c>
      <c r="B1642" t="s">
        <v>13</v>
      </c>
      <c r="C1642" t="s">
        <v>928</v>
      </c>
      <c r="D1642">
        <v>2</v>
      </c>
      <c r="E1642">
        <v>1</v>
      </c>
      <c r="F1642">
        <v>1780279200000</v>
      </c>
      <c r="G1642">
        <v>1780280472875</v>
      </c>
      <c r="H1642">
        <v>1272875</v>
      </c>
      <c r="I1642">
        <v>1272875</v>
      </c>
      <c r="J1642">
        <v>9345</v>
      </c>
      <c r="K1642">
        <v>56</v>
      </c>
      <c r="L1642">
        <v>62.04</v>
      </c>
      <c r="M1642" t="s">
        <v>925</v>
      </c>
      <c r="N1642" t="s">
        <v>926</v>
      </c>
      <c r="O1642">
        <v>47.68</v>
      </c>
      <c r="S1642">
        <v>21641</v>
      </c>
    </row>
    <row r="1643" spans="1:19" x14ac:dyDescent="0.2">
      <c r="A1643" t="s">
        <v>39</v>
      </c>
      <c r="B1643" t="s">
        <v>13</v>
      </c>
      <c r="C1643" t="s">
        <v>924</v>
      </c>
      <c r="D1643">
        <v>2</v>
      </c>
      <c r="E1643">
        <v>1</v>
      </c>
      <c r="F1643">
        <v>1780280100000</v>
      </c>
      <c r="G1643">
        <v>1780281561735</v>
      </c>
      <c r="H1643">
        <v>1461735</v>
      </c>
      <c r="I1643">
        <v>1461735</v>
      </c>
      <c r="J1643">
        <v>8951</v>
      </c>
      <c r="K1643">
        <v>62</v>
      </c>
      <c r="L1643">
        <v>58.94</v>
      </c>
      <c r="M1643" t="s">
        <v>925</v>
      </c>
      <c r="N1643" t="s">
        <v>926</v>
      </c>
      <c r="O1643">
        <v>36.78</v>
      </c>
      <c r="S1643">
        <v>21642</v>
      </c>
    </row>
    <row r="1644" spans="1:19" x14ac:dyDescent="0.2">
      <c r="A1644" t="s">
        <v>39</v>
      </c>
      <c r="B1644" t="s">
        <v>13</v>
      </c>
      <c r="C1644" t="s">
        <v>924</v>
      </c>
      <c r="D1644">
        <v>2</v>
      </c>
      <c r="E1644">
        <v>1</v>
      </c>
      <c r="F1644">
        <v>1780281000000</v>
      </c>
      <c r="G1644">
        <v>1780282317212</v>
      </c>
      <c r="H1644">
        <v>1317212</v>
      </c>
      <c r="I1644">
        <v>1317212</v>
      </c>
      <c r="J1644">
        <v>10192</v>
      </c>
      <c r="K1644">
        <v>51</v>
      </c>
      <c r="L1644">
        <v>59.66</v>
      </c>
      <c r="M1644" t="s">
        <v>925</v>
      </c>
      <c r="N1644" t="s">
        <v>926</v>
      </c>
      <c r="O1644">
        <v>38.770000000000003</v>
      </c>
      <c r="S1644">
        <v>21643</v>
      </c>
    </row>
    <row r="1645" spans="1:19" x14ac:dyDescent="0.2">
      <c r="A1645" t="s">
        <v>39</v>
      </c>
      <c r="B1645" t="s">
        <v>13</v>
      </c>
      <c r="C1645" t="s">
        <v>928</v>
      </c>
      <c r="D1645">
        <v>2</v>
      </c>
      <c r="E1645">
        <v>1</v>
      </c>
      <c r="F1645">
        <v>1780281900000</v>
      </c>
      <c r="G1645">
        <v>1780283320456</v>
      </c>
      <c r="H1645">
        <v>1420456</v>
      </c>
      <c r="I1645">
        <v>1420456</v>
      </c>
      <c r="J1645">
        <v>10628</v>
      </c>
      <c r="K1645">
        <v>55</v>
      </c>
      <c r="L1645">
        <v>63.58</v>
      </c>
      <c r="M1645" t="s">
        <v>925</v>
      </c>
      <c r="N1645" t="s">
        <v>926</v>
      </c>
      <c r="O1645">
        <v>44.1</v>
      </c>
      <c r="S1645">
        <v>21644</v>
      </c>
    </row>
    <row r="1646" spans="1:19" x14ac:dyDescent="0.2">
      <c r="A1646" t="s">
        <v>39</v>
      </c>
      <c r="B1646" t="s">
        <v>13</v>
      </c>
      <c r="C1646" t="s">
        <v>924</v>
      </c>
      <c r="D1646">
        <v>2</v>
      </c>
      <c r="E1646">
        <v>1</v>
      </c>
      <c r="F1646">
        <v>1780282800000</v>
      </c>
      <c r="G1646">
        <v>1780284179687</v>
      </c>
      <c r="H1646">
        <v>1379687</v>
      </c>
      <c r="I1646">
        <v>1379687</v>
      </c>
      <c r="J1646">
        <v>10394</v>
      </c>
      <c r="K1646">
        <v>53</v>
      </c>
      <c r="L1646">
        <v>63.53</v>
      </c>
      <c r="M1646" t="s">
        <v>925</v>
      </c>
      <c r="N1646" t="s">
        <v>926</v>
      </c>
      <c r="O1646">
        <v>45.65</v>
      </c>
      <c r="S1646">
        <v>21645</v>
      </c>
    </row>
    <row r="1647" spans="1:19" x14ac:dyDescent="0.2">
      <c r="A1647" t="s">
        <v>39</v>
      </c>
      <c r="B1647" t="s">
        <v>13</v>
      </c>
      <c r="C1647" t="s">
        <v>924</v>
      </c>
      <c r="D1647">
        <v>2</v>
      </c>
      <c r="E1647">
        <v>2</v>
      </c>
      <c r="F1647">
        <v>1780358400000</v>
      </c>
      <c r="G1647">
        <v>1780359836114</v>
      </c>
      <c r="H1647">
        <v>1436114</v>
      </c>
      <c r="I1647">
        <v>1436114</v>
      </c>
      <c r="J1647">
        <v>9685</v>
      </c>
      <c r="K1647">
        <v>55</v>
      </c>
      <c r="L1647">
        <v>62.82</v>
      </c>
      <c r="M1647" t="s">
        <v>925</v>
      </c>
      <c r="N1647" t="s">
        <v>926</v>
      </c>
      <c r="O1647">
        <v>44.48</v>
      </c>
      <c r="S1647">
        <v>21646</v>
      </c>
    </row>
    <row r="1648" spans="1:19" x14ac:dyDescent="0.2">
      <c r="A1648" t="s">
        <v>39</v>
      </c>
      <c r="B1648" t="s">
        <v>13</v>
      </c>
      <c r="C1648" t="s">
        <v>924</v>
      </c>
      <c r="D1648">
        <v>2</v>
      </c>
      <c r="E1648">
        <v>2</v>
      </c>
      <c r="F1648">
        <v>1780359300000</v>
      </c>
      <c r="G1648">
        <v>1780360254459</v>
      </c>
      <c r="H1648">
        <v>954459</v>
      </c>
      <c r="I1648">
        <v>954459</v>
      </c>
      <c r="J1648">
        <v>8780</v>
      </c>
      <c r="K1648">
        <v>41</v>
      </c>
      <c r="L1648">
        <v>57.68</v>
      </c>
      <c r="M1648" t="s">
        <v>925</v>
      </c>
      <c r="N1648" t="s">
        <v>926</v>
      </c>
      <c r="O1648">
        <v>47.08</v>
      </c>
      <c r="S1648">
        <v>21647</v>
      </c>
    </row>
    <row r="1649" spans="1:19" x14ac:dyDescent="0.2">
      <c r="A1649" t="s">
        <v>39</v>
      </c>
      <c r="B1649" t="s">
        <v>13</v>
      </c>
      <c r="C1649" t="s">
        <v>927</v>
      </c>
      <c r="D1649">
        <v>2</v>
      </c>
      <c r="E1649">
        <v>2</v>
      </c>
      <c r="F1649">
        <v>1780360200000</v>
      </c>
      <c r="G1649">
        <v>1780361579485</v>
      </c>
      <c r="H1649">
        <v>1379485</v>
      </c>
      <c r="I1649">
        <v>1379485</v>
      </c>
      <c r="J1649">
        <v>8756</v>
      </c>
      <c r="K1649">
        <v>61</v>
      </c>
      <c r="L1649">
        <v>58.39</v>
      </c>
      <c r="M1649" t="s">
        <v>925</v>
      </c>
      <c r="N1649" t="s">
        <v>926</v>
      </c>
      <c r="O1649">
        <v>38.07</v>
      </c>
      <c r="S1649">
        <v>21648</v>
      </c>
    </row>
    <row r="1650" spans="1:19" x14ac:dyDescent="0.2">
      <c r="A1650" t="s">
        <v>39</v>
      </c>
      <c r="B1650" t="s">
        <v>13</v>
      </c>
      <c r="C1650" t="s">
        <v>924</v>
      </c>
      <c r="D1650">
        <v>2</v>
      </c>
      <c r="E1650">
        <v>2</v>
      </c>
      <c r="F1650">
        <v>1780361100000</v>
      </c>
      <c r="G1650">
        <v>1780362680192</v>
      </c>
      <c r="H1650">
        <v>1580192</v>
      </c>
      <c r="I1650">
        <v>1580192</v>
      </c>
      <c r="J1650">
        <v>7267</v>
      </c>
      <c r="K1650">
        <v>62</v>
      </c>
      <c r="L1650">
        <v>56.32</v>
      </c>
      <c r="M1650" t="s">
        <v>925</v>
      </c>
      <c r="N1650" t="s">
        <v>926</v>
      </c>
      <c r="O1650">
        <v>32.200000000000003</v>
      </c>
      <c r="S1650">
        <v>21649</v>
      </c>
    </row>
    <row r="1651" spans="1:19" x14ac:dyDescent="0.2">
      <c r="A1651" t="s">
        <v>39</v>
      </c>
      <c r="B1651" t="s">
        <v>13</v>
      </c>
      <c r="C1651" t="s">
        <v>924</v>
      </c>
      <c r="D1651">
        <v>2</v>
      </c>
      <c r="E1651">
        <v>2</v>
      </c>
      <c r="F1651">
        <v>1780362000000</v>
      </c>
      <c r="G1651">
        <v>1780363581488</v>
      </c>
      <c r="H1651">
        <v>1581488</v>
      </c>
      <c r="I1651">
        <v>1581488</v>
      </c>
      <c r="J1651">
        <v>8190</v>
      </c>
      <c r="K1651">
        <v>67</v>
      </c>
      <c r="L1651">
        <v>58.97</v>
      </c>
      <c r="M1651" t="s">
        <v>925</v>
      </c>
      <c r="N1651" t="s">
        <v>926</v>
      </c>
      <c r="O1651">
        <v>35.86</v>
      </c>
      <c r="S1651">
        <v>21650</v>
      </c>
    </row>
    <row r="1652" spans="1:19" x14ac:dyDescent="0.2">
      <c r="A1652" t="s">
        <v>39</v>
      </c>
      <c r="B1652" t="s">
        <v>13</v>
      </c>
      <c r="C1652" t="s">
        <v>927</v>
      </c>
      <c r="D1652">
        <v>2</v>
      </c>
      <c r="E1652">
        <v>2</v>
      </c>
      <c r="F1652">
        <v>1780362900000</v>
      </c>
      <c r="G1652">
        <v>1780364163855</v>
      </c>
      <c r="H1652">
        <v>1263855</v>
      </c>
      <c r="I1652">
        <v>1263855</v>
      </c>
      <c r="J1652">
        <v>9534</v>
      </c>
      <c r="K1652">
        <v>54</v>
      </c>
      <c r="L1652">
        <v>59.64</v>
      </c>
      <c r="M1652" t="s">
        <v>925</v>
      </c>
      <c r="N1652" t="s">
        <v>926</v>
      </c>
      <c r="O1652">
        <v>41.82</v>
      </c>
      <c r="S1652">
        <v>21651</v>
      </c>
    </row>
    <row r="1653" spans="1:19" x14ac:dyDescent="0.2">
      <c r="A1653" t="s">
        <v>39</v>
      </c>
      <c r="B1653" t="s">
        <v>13</v>
      </c>
      <c r="C1653" t="s">
        <v>924</v>
      </c>
      <c r="D1653">
        <v>2</v>
      </c>
      <c r="E1653">
        <v>2</v>
      </c>
      <c r="F1653">
        <v>1780363800000</v>
      </c>
      <c r="G1653">
        <v>1780365058959</v>
      </c>
      <c r="H1653">
        <v>1258959</v>
      </c>
      <c r="I1653">
        <v>1258959</v>
      </c>
      <c r="J1653">
        <v>10083</v>
      </c>
      <c r="K1653">
        <v>49</v>
      </c>
      <c r="L1653">
        <v>62.71</v>
      </c>
      <c r="M1653" t="s">
        <v>925</v>
      </c>
      <c r="N1653" t="s">
        <v>926</v>
      </c>
      <c r="O1653">
        <v>47.61</v>
      </c>
      <c r="S1653">
        <v>21652</v>
      </c>
    </row>
    <row r="1654" spans="1:19" x14ac:dyDescent="0.2">
      <c r="A1654" t="s">
        <v>39</v>
      </c>
      <c r="B1654" t="s">
        <v>13</v>
      </c>
      <c r="C1654" t="s">
        <v>924</v>
      </c>
      <c r="D1654">
        <v>2</v>
      </c>
      <c r="E1654">
        <v>2</v>
      </c>
      <c r="F1654">
        <v>1780364700000</v>
      </c>
      <c r="G1654">
        <v>1780365653272</v>
      </c>
      <c r="H1654">
        <v>953272</v>
      </c>
      <c r="I1654">
        <v>953272</v>
      </c>
      <c r="J1654">
        <v>8181</v>
      </c>
      <c r="K1654">
        <v>40</v>
      </c>
      <c r="L1654">
        <v>53.27</v>
      </c>
      <c r="M1654" t="s">
        <v>925</v>
      </c>
      <c r="N1654" t="s">
        <v>926</v>
      </c>
      <c r="O1654">
        <v>38.450000000000003</v>
      </c>
      <c r="S1654">
        <v>21653</v>
      </c>
    </row>
    <row r="1655" spans="1:19" x14ac:dyDescent="0.2">
      <c r="A1655" t="s">
        <v>39</v>
      </c>
      <c r="B1655" t="s">
        <v>13</v>
      </c>
      <c r="C1655" t="s">
        <v>927</v>
      </c>
      <c r="D1655">
        <v>2</v>
      </c>
      <c r="E1655">
        <v>2</v>
      </c>
      <c r="F1655">
        <v>1780365600000</v>
      </c>
      <c r="G1655">
        <v>1780366742668</v>
      </c>
      <c r="H1655">
        <v>1142668</v>
      </c>
      <c r="I1655">
        <v>1142668</v>
      </c>
      <c r="J1655">
        <v>6941</v>
      </c>
      <c r="K1655">
        <v>45</v>
      </c>
      <c r="L1655">
        <v>57.01</v>
      </c>
      <c r="M1655" t="s">
        <v>925</v>
      </c>
      <c r="N1655" t="s">
        <v>926</v>
      </c>
      <c r="O1655">
        <v>45.69</v>
      </c>
      <c r="S1655">
        <v>21654</v>
      </c>
    </row>
    <row r="1656" spans="1:19" x14ac:dyDescent="0.2">
      <c r="A1656" t="s">
        <v>39</v>
      </c>
      <c r="B1656" t="s">
        <v>13</v>
      </c>
      <c r="C1656" t="s">
        <v>924</v>
      </c>
      <c r="D1656">
        <v>2</v>
      </c>
      <c r="E1656">
        <v>2</v>
      </c>
      <c r="F1656">
        <v>1780366500000</v>
      </c>
      <c r="G1656">
        <v>1780368050506</v>
      </c>
      <c r="H1656">
        <v>1550506</v>
      </c>
      <c r="I1656">
        <v>1550506</v>
      </c>
      <c r="J1656">
        <v>7714</v>
      </c>
      <c r="K1656">
        <v>64</v>
      </c>
      <c r="L1656">
        <v>61.57</v>
      </c>
      <c r="M1656" t="s">
        <v>925</v>
      </c>
      <c r="N1656" t="s">
        <v>926</v>
      </c>
      <c r="O1656">
        <v>43.97</v>
      </c>
      <c r="S1656">
        <v>21655</v>
      </c>
    </row>
    <row r="1657" spans="1:19" x14ac:dyDescent="0.2">
      <c r="A1657" t="s">
        <v>39</v>
      </c>
      <c r="B1657" t="s">
        <v>13</v>
      </c>
      <c r="C1657" t="s">
        <v>924</v>
      </c>
      <c r="D1657">
        <v>2</v>
      </c>
      <c r="E1657">
        <v>2</v>
      </c>
      <c r="F1657">
        <v>1780367400000</v>
      </c>
      <c r="G1657">
        <v>1780368931188</v>
      </c>
      <c r="H1657">
        <v>1531188</v>
      </c>
      <c r="I1657">
        <v>1531188</v>
      </c>
      <c r="J1657">
        <v>8972</v>
      </c>
      <c r="K1657">
        <v>65</v>
      </c>
      <c r="L1657">
        <v>59.48</v>
      </c>
      <c r="M1657" t="s">
        <v>925</v>
      </c>
      <c r="N1657" t="s">
        <v>926</v>
      </c>
      <c r="O1657">
        <v>36.22</v>
      </c>
      <c r="S1657">
        <v>21656</v>
      </c>
    </row>
    <row r="1658" spans="1:19" x14ac:dyDescent="0.2">
      <c r="A1658" t="s">
        <v>39</v>
      </c>
      <c r="B1658" t="s">
        <v>13</v>
      </c>
      <c r="C1658" t="s">
        <v>927</v>
      </c>
      <c r="D1658">
        <v>2</v>
      </c>
      <c r="E1658">
        <v>2</v>
      </c>
      <c r="F1658">
        <v>1780368300000</v>
      </c>
      <c r="G1658">
        <v>1780369440894</v>
      </c>
      <c r="H1658">
        <v>1140894</v>
      </c>
      <c r="I1658">
        <v>1140894</v>
      </c>
      <c r="J1658">
        <v>10194</v>
      </c>
      <c r="K1658">
        <v>53</v>
      </c>
      <c r="L1658">
        <v>58.46</v>
      </c>
      <c r="M1658" t="s">
        <v>925</v>
      </c>
      <c r="N1658" t="s">
        <v>926</v>
      </c>
      <c r="O1658">
        <v>40.409999999999997</v>
      </c>
      <c r="S1658">
        <v>21657</v>
      </c>
    </row>
    <row r="1659" spans="1:19" x14ac:dyDescent="0.2">
      <c r="A1659" t="s">
        <v>39</v>
      </c>
      <c r="B1659" t="s">
        <v>13</v>
      </c>
      <c r="C1659" t="s">
        <v>924</v>
      </c>
      <c r="D1659">
        <v>2</v>
      </c>
      <c r="E1659">
        <v>2</v>
      </c>
      <c r="F1659">
        <v>1780369200000</v>
      </c>
      <c r="G1659">
        <v>1780370086403</v>
      </c>
      <c r="H1659">
        <v>886403</v>
      </c>
      <c r="I1659">
        <v>886403</v>
      </c>
      <c r="J1659">
        <v>8261</v>
      </c>
      <c r="K1659">
        <v>37</v>
      </c>
      <c r="L1659">
        <v>52.11</v>
      </c>
      <c r="M1659" t="s">
        <v>925</v>
      </c>
      <c r="N1659" t="s">
        <v>926</v>
      </c>
      <c r="O1659">
        <v>37.229999999999997</v>
      </c>
      <c r="S1659">
        <v>21658</v>
      </c>
    </row>
    <row r="1660" spans="1:19" x14ac:dyDescent="0.2">
      <c r="A1660" t="s">
        <v>39</v>
      </c>
      <c r="B1660" t="s">
        <v>13</v>
      </c>
      <c r="C1660" t="s">
        <v>924</v>
      </c>
      <c r="D1660">
        <v>2</v>
      </c>
      <c r="E1660">
        <v>2</v>
      </c>
      <c r="F1660">
        <v>1780370100000</v>
      </c>
      <c r="G1660">
        <v>1780371144919</v>
      </c>
      <c r="H1660">
        <v>1044919</v>
      </c>
      <c r="I1660">
        <v>1044919</v>
      </c>
      <c r="J1660">
        <v>9789</v>
      </c>
      <c r="K1660">
        <v>44</v>
      </c>
      <c r="L1660">
        <v>58.06</v>
      </c>
      <c r="M1660" t="s">
        <v>925</v>
      </c>
      <c r="N1660" t="s">
        <v>926</v>
      </c>
      <c r="O1660">
        <v>42.99</v>
      </c>
      <c r="S1660">
        <v>21659</v>
      </c>
    </row>
    <row r="1661" spans="1:19" x14ac:dyDescent="0.2">
      <c r="A1661" t="s">
        <v>39</v>
      </c>
      <c r="B1661" t="s">
        <v>13</v>
      </c>
      <c r="C1661" t="s">
        <v>924</v>
      </c>
      <c r="D1661">
        <v>2</v>
      </c>
      <c r="E1661">
        <v>3</v>
      </c>
      <c r="F1661">
        <v>1780444800000</v>
      </c>
      <c r="G1661">
        <v>1780446182585</v>
      </c>
      <c r="H1661">
        <v>1382585</v>
      </c>
      <c r="I1661">
        <v>1382585</v>
      </c>
      <c r="J1661">
        <v>8699</v>
      </c>
      <c r="K1661">
        <v>52</v>
      </c>
      <c r="L1661">
        <v>56.36</v>
      </c>
      <c r="M1661" t="s">
        <v>925</v>
      </c>
      <c r="N1661" t="s">
        <v>926</v>
      </c>
      <c r="O1661">
        <v>33.43</v>
      </c>
      <c r="S1661">
        <v>21660</v>
      </c>
    </row>
    <row r="1662" spans="1:19" x14ac:dyDescent="0.2">
      <c r="A1662" t="s">
        <v>39</v>
      </c>
      <c r="B1662" t="s">
        <v>13</v>
      </c>
      <c r="C1662" t="s">
        <v>924</v>
      </c>
      <c r="D1662">
        <v>2</v>
      </c>
      <c r="E1662">
        <v>3</v>
      </c>
      <c r="F1662">
        <v>1780445700000</v>
      </c>
      <c r="G1662">
        <v>1780446769846</v>
      </c>
      <c r="H1662">
        <v>1069846</v>
      </c>
      <c r="I1662">
        <v>1069846</v>
      </c>
      <c r="J1662">
        <v>9952</v>
      </c>
      <c r="K1662">
        <v>41</v>
      </c>
      <c r="L1662">
        <v>57.31</v>
      </c>
      <c r="M1662" t="s">
        <v>925</v>
      </c>
      <c r="N1662" t="s">
        <v>926</v>
      </c>
      <c r="O1662">
        <v>40.17</v>
      </c>
      <c r="S1662">
        <v>21661</v>
      </c>
    </row>
    <row r="1663" spans="1:19" x14ac:dyDescent="0.2">
      <c r="A1663" t="s">
        <v>39</v>
      </c>
      <c r="B1663" t="s">
        <v>13</v>
      </c>
      <c r="C1663" t="s">
        <v>924</v>
      </c>
      <c r="D1663">
        <v>2</v>
      </c>
      <c r="E1663">
        <v>3</v>
      </c>
      <c r="F1663">
        <v>1780446600000</v>
      </c>
      <c r="G1663">
        <v>1780448046975</v>
      </c>
      <c r="H1663">
        <v>1446975</v>
      </c>
      <c r="I1663">
        <v>1446975</v>
      </c>
      <c r="J1663">
        <v>9131</v>
      </c>
      <c r="K1663">
        <v>53</v>
      </c>
      <c r="L1663">
        <v>62.72</v>
      </c>
      <c r="M1663" t="s">
        <v>925</v>
      </c>
      <c r="N1663" t="s">
        <v>926</v>
      </c>
      <c r="O1663">
        <v>45.45</v>
      </c>
      <c r="S1663">
        <v>21662</v>
      </c>
    </row>
    <row r="1664" spans="1:19" x14ac:dyDescent="0.2">
      <c r="A1664" t="s">
        <v>39</v>
      </c>
      <c r="B1664" t="s">
        <v>13</v>
      </c>
      <c r="C1664" t="s">
        <v>924</v>
      </c>
      <c r="D1664">
        <v>2</v>
      </c>
      <c r="E1664">
        <v>3</v>
      </c>
      <c r="F1664">
        <v>1780447500000</v>
      </c>
      <c r="G1664">
        <v>1780448392633</v>
      </c>
      <c r="H1664">
        <v>892633</v>
      </c>
      <c r="I1664">
        <v>892633</v>
      </c>
      <c r="J1664">
        <v>10060</v>
      </c>
      <c r="K1664">
        <v>41</v>
      </c>
      <c r="L1664">
        <v>59.34</v>
      </c>
      <c r="M1664" t="s">
        <v>925</v>
      </c>
      <c r="N1664" t="s">
        <v>926</v>
      </c>
      <c r="O1664">
        <v>49.07</v>
      </c>
      <c r="S1664">
        <v>21663</v>
      </c>
    </row>
    <row r="1665" spans="1:19" x14ac:dyDescent="0.2">
      <c r="A1665" t="s">
        <v>39</v>
      </c>
      <c r="B1665" t="s">
        <v>13</v>
      </c>
      <c r="C1665" t="s">
        <v>924</v>
      </c>
      <c r="D1665">
        <v>2</v>
      </c>
      <c r="E1665">
        <v>3</v>
      </c>
      <c r="F1665">
        <v>1780448400000</v>
      </c>
      <c r="G1665">
        <v>1780449779181</v>
      </c>
      <c r="H1665">
        <v>1379181</v>
      </c>
      <c r="I1665">
        <v>1379181</v>
      </c>
      <c r="J1665">
        <v>10150</v>
      </c>
      <c r="K1665">
        <v>58</v>
      </c>
      <c r="L1665">
        <v>58.31</v>
      </c>
      <c r="M1665" t="s">
        <v>925</v>
      </c>
      <c r="N1665" t="s">
        <v>926</v>
      </c>
      <c r="O1665">
        <v>34.18</v>
      </c>
      <c r="S1665">
        <v>21664</v>
      </c>
    </row>
    <row r="1666" spans="1:19" x14ac:dyDescent="0.2">
      <c r="A1666" t="s">
        <v>39</v>
      </c>
      <c r="B1666" t="s">
        <v>13</v>
      </c>
      <c r="C1666" t="s">
        <v>924</v>
      </c>
      <c r="D1666">
        <v>2</v>
      </c>
      <c r="E1666">
        <v>3</v>
      </c>
      <c r="F1666">
        <v>1780449300000</v>
      </c>
      <c r="G1666">
        <v>1780450804446</v>
      </c>
      <c r="H1666">
        <v>1504446</v>
      </c>
      <c r="I1666">
        <v>1504446</v>
      </c>
      <c r="J1666">
        <v>7201</v>
      </c>
      <c r="K1666">
        <v>65</v>
      </c>
      <c r="L1666">
        <v>56.69</v>
      </c>
      <c r="M1666" t="s">
        <v>925</v>
      </c>
      <c r="N1666" t="s">
        <v>926</v>
      </c>
      <c r="O1666">
        <v>35.14</v>
      </c>
      <c r="S1666">
        <v>21665</v>
      </c>
    </row>
    <row r="1667" spans="1:19" x14ac:dyDescent="0.2">
      <c r="A1667" t="s">
        <v>39</v>
      </c>
      <c r="B1667" t="s">
        <v>13</v>
      </c>
      <c r="C1667" t="s">
        <v>924</v>
      </c>
      <c r="D1667">
        <v>2</v>
      </c>
      <c r="E1667">
        <v>3</v>
      </c>
      <c r="F1667">
        <v>1780450200000</v>
      </c>
      <c r="G1667">
        <v>1780451535884</v>
      </c>
      <c r="H1667">
        <v>1335884</v>
      </c>
      <c r="I1667">
        <v>1335884</v>
      </c>
      <c r="J1667">
        <v>8624</v>
      </c>
      <c r="K1667">
        <v>60</v>
      </c>
      <c r="L1667">
        <v>55.27</v>
      </c>
      <c r="M1667" t="s">
        <v>925</v>
      </c>
      <c r="N1667" t="s">
        <v>926</v>
      </c>
      <c r="O1667">
        <v>32.29</v>
      </c>
      <c r="S1667">
        <v>21666</v>
      </c>
    </row>
    <row r="1668" spans="1:19" x14ac:dyDescent="0.2">
      <c r="A1668" t="s">
        <v>39</v>
      </c>
      <c r="B1668" t="s">
        <v>13</v>
      </c>
      <c r="C1668" t="s">
        <v>924</v>
      </c>
      <c r="D1668">
        <v>2</v>
      </c>
      <c r="E1668">
        <v>3</v>
      </c>
      <c r="F1668">
        <v>1780451100000</v>
      </c>
      <c r="G1668">
        <v>1780452626566</v>
      </c>
      <c r="H1668">
        <v>1526566</v>
      </c>
      <c r="I1668">
        <v>1526566</v>
      </c>
      <c r="J1668">
        <v>9739</v>
      </c>
      <c r="K1668">
        <v>60</v>
      </c>
      <c r="L1668">
        <v>63.81</v>
      </c>
      <c r="M1668" t="s">
        <v>925</v>
      </c>
      <c r="N1668" t="s">
        <v>926</v>
      </c>
      <c r="O1668">
        <v>44.34</v>
      </c>
      <c r="S1668">
        <v>21667</v>
      </c>
    </row>
    <row r="1669" spans="1:19" x14ac:dyDescent="0.2">
      <c r="A1669" t="s">
        <v>39</v>
      </c>
      <c r="B1669" t="s">
        <v>13</v>
      </c>
      <c r="C1669" t="s">
        <v>924</v>
      </c>
      <c r="D1669">
        <v>2</v>
      </c>
      <c r="E1669">
        <v>3</v>
      </c>
      <c r="F1669">
        <v>1780452000000</v>
      </c>
      <c r="G1669">
        <v>1780453545096</v>
      </c>
      <c r="H1669">
        <v>1545096</v>
      </c>
      <c r="I1669">
        <v>1545096</v>
      </c>
      <c r="J1669">
        <v>10503</v>
      </c>
      <c r="K1669">
        <v>67</v>
      </c>
      <c r="L1669">
        <v>64.73</v>
      </c>
      <c r="M1669" t="s">
        <v>925</v>
      </c>
      <c r="N1669" t="s">
        <v>926</v>
      </c>
      <c r="O1669">
        <v>43.98</v>
      </c>
      <c r="S1669">
        <v>21668</v>
      </c>
    </row>
    <row r="1670" spans="1:19" x14ac:dyDescent="0.2">
      <c r="A1670" t="s">
        <v>39</v>
      </c>
      <c r="B1670" t="s">
        <v>13</v>
      </c>
      <c r="C1670" t="s">
        <v>924</v>
      </c>
      <c r="D1670">
        <v>2</v>
      </c>
      <c r="E1670">
        <v>3</v>
      </c>
      <c r="F1670">
        <v>1780452900000</v>
      </c>
      <c r="G1670">
        <v>1780453971588</v>
      </c>
      <c r="H1670">
        <v>1071588</v>
      </c>
      <c r="I1670">
        <v>1071588</v>
      </c>
      <c r="J1670">
        <v>7358</v>
      </c>
      <c r="K1670">
        <v>44</v>
      </c>
      <c r="L1670">
        <v>57.09</v>
      </c>
      <c r="M1670" t="s">
        <v>925</v>
      </c>
      <c r="N1670" t="s">
        <v>926</v>
      </c>
      <c r="O1670">
        <v>46.55</v>
      </c>
      <c r="S1670">
        <v>21669</v>
      </c>
    </row>
    <row r="1671" spans="1:19" x14ac:dyDescent="0.2">
      <c r="A1671" t="s">
        <v>39</v>
      </c>
      <c r="B1671" t="s">
        <v>13</v>
      </c>
      <c r="C1671" t="s">
        <v>924</v>
      </c>
      <c r="D1671">
        <v>2</v>
      </c>
      <c r="E1671">
        <v>3</v>
      </c>
      <c r="F1671">
        <v>1780453800000</v>
      </c>
      <c r="G1671">
        <v>1780455031674</v>
      </c>
      <c r="H1671">
        <v>1231674</v>
      </c>
      <c r="I1671">
        <v>1231674</v>
      </c>
      <c r="J1671">
        <v>7561</v>
      </c>
      <c r="K1671">
        <v>53</v>
      </c>
      <c r="L1671">
        <v>59.99</v>
      </c>
      <c r="M1671" t="s">
        <v>925</v>
      </c>
      <c r="N1671" t="s">
        <v>926</v>
      </c>
      <c r="O1671">
        <v>48.73</v>
      </c>
      <c r="S1671">
        <v>21670</v>
      </c>
    </row>
    <row r="1672" spans="1:19" x14ac:dyDescent="0.2">
      <c r="A1672" t="s">
        <v>39</v>
      </c>
      <c r="B1672" t="s">
        <v>13</v>
      </c>
      <c r="C1672" t="s">
        <v>924</v>
      </c>
      <c r="D1672">
        <v>2</v>
      </c>
      <c r="E1672">
        <v>3</v>
      </c>
      <c r="F1672">
        <v>1780454700000</v>
      </c>
      <c r="G1672">
        <v>1780456160670</v>
      </c>
      <c r="H1672">
        <v>1460670</v>
      </c>
      <c r="I1672">
        <v>1460670</v>
      </c>
      <c r="J1672">
        <v>6961</v>
      </c>
      <c r="K1672">
        <v>62</v>
      </c>
      <c r="L1672">
        <v>57.01</v>
      </c>
      <c r="M1672" t="s">
        <v>925</v>
      </c>
      <c r="N1672" t="s">
        <v>926</v>
      </c>
      <c r="O1672">
        <v>37.64</v>
      </c>
      <c r="S1672">
        <v>21671</v>
      </c>
    </row>
    <row r="1673" spans="1:19" x14ac:dyDescent="0.2">
      <c r="A1673" t="s">
        <v>39</v>
      </c>
      <c r="B1673" t="s">
        <v>13</v>
      </c>
      <c r="C1673" t="s">
        <v>924</v>
      </c>
      <c r="D1673">
        <v>2</v>
      </c>
      <c r="E1673">
        <v>4</v>
      </c>
      <c r="F1673">
        <v>1780531200000</v>
      </c>
      <c r="G1673">
        <v>1780532858351</v>
      </c>
      <c r="H1673">
        <v>1658351</v>
      </c>
      <c r="I1673">
        <v>1658351</v>
      </c>
      <c r="J1673">
        <v>9970</v>
      </c>
      <c r="K1673">
        <v>70</v>
      </c>
      <c r="L1673">
        <v>60.64</v>
      </c>
      <c r="M1673" t="s">
        <v>925</v>
      </c>
      <c r="N1673" t="s">
        <v>926</v>
      </c>
      <c r="O1673">
        <v>33.04</v>
      </c>
      <c r="S1673">
        <v>21672</v>
      </c>
    </row>
    <row r="1674" spans="1:19" x14ac:dyDescent="0.2">
      <c r="A1674" t="s">
        <v>39</v>
      </c>
      <c r="B1674" t="s">
        <v>13</v>
      </c>
      <c r="C1674" t="s">
        <v>924</v>
      </c>
      <c r="D1674">
        <v>2</v>
      </c>
      <c r="E1674">
        <v>4</v>
      </c>
      <c r="F1674">
        <v>1780532100000</v>
      </c>
      <c r="G1674">
        <v>1780533673975</v>
      </c>
      <c r="H1674">
        <v>1573975</v>
      </c>
      <c r="I1674">
        <v>1573975</v>
      </c>
      <c r="J1674">
        <v>10039</v>
      </c>
      <c r="K1674">
        <v>65</v>
      </c>
      <c r="L1674">
        <v>60.75</v>
      </c>
      <c r="M1674" t="s">
        <v>925</v>
      </c>
      <c r="N1674" t="s">
        <v>926</v>
      </c>
      <c r="O1674">
        <v>35.24</v>
      </c>
      <c r="S1674">
        <v>21673</v>
      </c>
    </row>
    <row r="1675" spans="1:19" x14ac:dyDescent="0.2">
      <c r="A1675" t="s">
        <v>39</v>
      </c>
      <c r="B1675" t="s">
        <v>13</v>
      </c>
      <c r="C1675" t="s">
        <v>928</v>
      </c>
      <c r="D1675">
        <v>2</v>
      </c>
      <c r="E1675">
        <v>4</v>
      </c>
      <c r="F1675">
        <v>1780533000000</v>
      </c>
      <c r="G1675">
        <v>1780534180935</v>
      </c>
      <c r="H1675">
        <v>1180935</v>
      </c>
      <c r="I1675">
        <v>1180935</v>
      </c>
      <c r="J1675">
        <v>7764</v>
      </c>
      <c r="K1675">
        <v>44</v>
      </c>
      <c r="L1675">
        <v>54.5</v>
      </c>
      <c r="M1675" t="s">
        <v>925</v>
      </c>
      <c r="N1675" t="s">
        <v>926</v>
      </c>
      <c r="O1675">
        <v>36.700000000000003</v>
      </c>
      <c r="S1675">
        <v>21674</v>
      </c>
    </row>
    <row r="1676" spans="1:19" x14ac:dyDescent="0.2">
      <c r="A1676" t="s">
        <v>39</v>
      </c>
      <c r="B1676" t="s">
        <v>13</v>
      </c>
      <c r="C1676" t="s">
        <v>924</v>
      </c>
      <c r="D1676">
        <v>2</v>
      </c>
      <c r="E1676">
        <v>4</v>
      </c>
      <c r="F1676">
        <v>1780533900000</v>
      </c>
      <c r="G1676">
        <v>1780535022959</v>
      </c>
      <c r="H1676">
        <v>1122959</v>
      </c>
      <c r="I1676">
        <v>1122959</v>
      </c>
      <c r="J1676">
        <v>9302</v>
      </c>
      <c r="K1676">
        <v>45</v>
      </c>
      <c r="L1676">
        <v>55.08</v>
      </c>
      <c r="M1676" t="s">
        <v>925</v>
      </c>
      <c r="N1676" t="s">
        <v>926</v>
      </c>
      <c r="O1676">
        <v>35.39</v>
      </c>
      <c r="S1676">
        <v>21675</v>
      </c>
    </row>
    <row r="1677" spans="1:19" x14ac:dyDescent="0.2">
      <c r="A1677" t="s">
        <v>39</v>
      </c>
      <c r="B1677" t="s">
        <v>13</v>
      </c>
      <c r="C1677" t="s">
        <v>924</v>
      </c>
      <c r="D1677">
        <v>2</v>
      </c>
      <c r="E1677">
        <v>4</v>
      </c>
      <c r="F1677">
        <v>1780534800000</v>
      </c>
      <c r="G1677">
        <v>1780536440151</v>
      </c>
      <c r="H1677">
        <v>1640151</v>
      </c>
      <c r="I1677">
        <v>1640151</v>
      </c>
      <c r="J1677">
        <v>10051</v>
      </c>
      <c r="K1677">
        <v>72</v>
      </c>
      <c r="L1677">
        <v>65.83</v>
      </c>
      <c r="M1677" t="s">
        <v>925</v>
      </c>
      <c r="N1677" t="s">
        <v>926</v>
      </c>
      <c r="O1677">
        <v>45.36</v>
      </c>
      <c r="S1677">
        <v>21676</v>
      </c>
    </row>
    <row r="1678" spans="1:19" x14ac:dyDescent="0.2">
      <c r="A1678" t="s">
        <v>39</v>
      </c>
      <c r="B1678" t="s">
        <v>13</v>
      </c>
      <c r="C1678" t="s">
        <v>928</v>
      </c>
      <c r="D1678">
        <v>2</v>
      </c>
      <c r="E1678">
        <v>4</v>
      </c>
      <c r="F1678">
        <v>1780535700000</v>
      </c>
      <c r="G1678">
        <v>1780537222185</v>
      </c>
      <c r="H1678">
        <v>1522185</v>
      </c>
      <c r="I1678">
        <v>1522185</v>
      </c>
      <c r="J1678">
        <v>7119</v>
      </c>
      <c r="K1678">
        <v>56</v>
      </c>
      <c r="L1678">
        <v>60.13</v>
      </c>
      <c r="M1678" t="s">
        <v>925</v>
      </c>
      <c r="N1678" t="s">
        <v>926</v>
      </c>
      <c r="O1678">
        <v>42.92</v>
      </c>
      <c r="S1678">
        <v>21677</v>
      </c>
    </row>
    <row r="1679" spans="1:19" x14ac:dyDescent="0.2">
      <c r="A1679" t="s">
        <v>39</v>
      </c>
      <c r="B1679" t="s">
        <v>13</v>
      </c>
      <c r="C1679" t="s">
        <v>924</v>
      </c>
      <c r="D1679">
        <v>2</v>
      </c>
      <c r="E1679">
        <v>4</v>
      </c>
      <c r="F1679">
        <v>1780536600000</v>
      </c>
      <c r="G1679">
        <v>1780537655293</v>
      </c>
      <c r="H1679">
        <v>1055293</v>
      </c>
      <c r="I1679">
        <v>1055293</v>
      </c>
      <c r="J1679">
        <v>7582</v>
      </c>
      <c r="K1679">
        <v>43</v>
      </c>
      <c r="L1679">
        <v>40.630000000000003</v>
      </c>
      <c r="M1679" t="s">
        <v>925</v>
      </c>
      <c r="N1679" t="s">
        <v>929</v>
      </c>
      <c r="S1679">
        <v>21678</v>
      </c>
    </row>
    <row r="1680" spans="1:19" x14ac:dyDescent="0.2">
      <c r="A1680" t="s">
        <v>39</v>
      </c>
      <c r="B1680" t="s">
        <v>13</v>
      </c>
      <c r="C1680" t="s">
        <v>924</v>
      </c>
      <c r="D1680">
        <v>2</v>
      </c>
      <c r="E1680">
        <v>4</v>
      </c>
      <c r="F1680">
        <v>1780537500000</v>
      </c>
      <c r="G1680">
        <v>1780538870926</v>
      </c>
      <c r="H1680">
        <v>1370926</v>
      </c>
      <c r="I1680">
        <v>1370926</v>
      </c>
      <c r="J1680">
        <v>7890</v>
      </c>
      <c r="K1680">
        <v>57</v>
      </c>
      <c r="L1680">
        <v>57.48</v>
      </c>
      <c r="M1680" t="s">
        <v>925</v>
      </c>
      <c r="N1680" t="s">
        <v>926</v>
      </c>
      <c r="O1680">
        <v>38.51</v>
      </c>
      <c r="S1680">
        <v>21679</v>
      </c>
    </row>
    <row r="1681" spans="1:19" x14ac:dyDescent="0.2">
      <c r="A1681" t="s">
        <v>39</v>
      </c>
      <c r="B1681" t="s">
        <v>13</v>
      </c>
      <c r="C1681" t="s">
        <v>928</v>
      </c>
      <c r="D1681">
        <v>2</v>
      </c>
      <c r="E1681">
        <v>4</v>
      </c>
      <c r="F1681">
        <v>1780538400000</v>
      </c>
      <c r="G1681">
        <v>1780539924770</v>
      </c>
      <c r="H1681">
        <v>1524770</v>
      </c>
      <c r="I1681">
        <v>1524770</v>
      </c>
      <c r="J1681">
        <v>7615</v>
      </c>
      <c r="K1681">
        <v>66</v>
      </c>
      <c r="L1681">
        <v>63.6</v>
      </c>
      <c r="M1681" t="s">
        <v>925</v>
      </c>
      <c r="N1681" t="s">
        <v>926</v>
      </c>
      <c r="O1681">
        <v>49.58</v>
      </c>
      <c r="S1681">
        <v>21680</v>
      </c>
    </row>
    <row r="1682" spans="1:19" x14ac:dyDescent="0.2">
      <c r="A1682" t="s">
        <v>39</v>
      </c>
      <c r="B1682" t="s">
        <v>13</v>
      </c>
      <c r="C1682" t="s">
        <v>924</v>
      </c>
      <c r="D1682">
        <v>2</v>
      </c>
      <c r="E1682">
        <v>4</v>
      </c>
      <c r="F1682">
        <v>1780539300000</v>
      </c>
      <c r="G1682">
        <v>1780540354825</v>
      </c>
      <c r="H1682">
        <v>1054825</v>
      </c>
      <c r="I1682">
        <v>1054825</v>
      </c>
      <c r="J1682">
        <v>9719</v>
      </c>
      <c r="K1682">
        <v>41</v>
      </c>
      <c r="L1682">
        <v>53.84</v>
      </c>
      <c r="M1682" t="s">
        <v>925</v>
      </c>
      <c r="N1682" t="s">
        <v>926</v>
      </c>
      <c r="O1682">
        <v>33.11</v>
      </c>
      <c r="S1682">
        <v>21681</v>
      </c>
    </row>
    <row r="1683" spans="1:19" x14ac:dyDescent="0.2">
      <c r="A1683" t="s">
        <v>39</v>
      </c>
      <c r="B1683" t="s">
        <v>13</v>
      </c>
      <c r="C1683" t="s">
        <v>924</v>
      </c>
      <c r="D1683">
        <v>2</v>
      </c>
      <c r="E1683">
        <v>4</v>
      </c>
      <c r="F1683">
        <v>1780540200000</v>
      </c>
      <c r="G1683">
        <v>1780541217970</v>
      </c>
      <c r="H1683">
        <v>1017970</v>
      </c>
      <c r="I1683">
        <v>1017970</v>
      </c>
      <c r="J1683">
        <v>9205</v>
      </c>
      <c r="K1683">
        <v>38</v>
      </c>
      <c r="L1683">
        <v>55.24</v>
      </c>
      <c r="M1683" t="s">
        <v>925</v>
      </c>
      <c r="N1683" t="s">
        <v>926</v>
      </c>
      <c r="O1683">
        <v>38.659999999999997</v>
      </c>
      <c r="S1683">
        <v>21682</v>
      </c>
    </row>
    <row r="1684" spans="1:19" x14ac:dyDescent="0.2">
      <c r="A1684" t="s">
        <v>39</v>
      </c>
      <c r="B1684" t="s">
        <v>13</v>
      </c>
      <c r="C1684" t="s">
        <v>928</v>
      </c>
      <c r="D1684">
        <v>2</v>
      </c>
      <c r="E1684">
        <v>4</v>
      </c>
      <c r="F1684">
        <v>1780541100000</v>
      </c>
      <c r="G1684">
        <v>1780542181141</v>
      </c>
      <c r="H1684">
        <v>1081141</v>
      </c>
      <c r="I1684">
        <v>1081141</v>
      </c>
      <c r="J1684">
        <v>7258</v>
      </c>
      <c r="K1684">
        <v>42</v>
      </c>
      <c r="L1684">
        <v>55.33</v>
      </c>
      <c r="M1684" t="s">
        <v>925</v>
      </c>
      <c r="N1684" t="s">
        <v>926</v>
      </c>
      <c r="O1684">
        <v>42.49</v>
      </c>
      <c r="S1684">
        <v>21683</v>
      </c>
    </row>
    <row r="1685" spans="1:19" x14ac:dyDescent="0.2">
      <c r="A1685" t="s">
        <v>39</v>
      </c>
      <c r="B1685" t="s">
        <v>13</v>
      </c>
      <c r="C1685" t="s">
        <v>924</v>
      </c>
      <c r="D1685">
        <v>2</v>
      </c>
      <c r="E1685">
        <v>4</v>
      </c>
      <c r="F1685">
        <v>1780542000000</v>
      </c>
      <c r="G1685">
        <v>1780543024617</v>
      </c>
      <c r="H1685">
        <v>1024617</v>
      </c>
      <c r="I1685">
        <v>1024617</v>
      </c>
      <c r="J1685">
        <v>8273</v>
      </c>
      <c r="K1685">
        <v>47</v>
      </c>
      <c r="L1685">
        <v>58.09</v>
      </c>
      <c r="M1685" t="s">
        <v>925</v>
      </c>
      <c r="N1685" t="s">
        <v>926</v>
      </c>
      <c r="O1685">
        <v>47.61</v>
      </c>
      <c r="S1685">
        <v>21684</v>
      </c>
    </row>
    <row r="1686" spans="1:19" x14ac:dyDescent="0.2">
      <c r="A1686" t="s">
        <v>39</v>
      </c>
      <c r="B1686" t="s">
        <v>13</v>
      </c>
      <c r="C1686" t="s">
        <v>924</v>
      </c>
      <c r="D1686">
        <v>2</v>
      </c>
      <c r="E1686">
        <v>5</v>
      </c>
      <c r="F1686">
        <v>1780617600000</v>
      </c>
      <c r="G1686">
        <v>1780619036949</v>
      </c>
      <c r="H1686">
        <v>1436949</v>
      </c>
      <c r="I1686">
        <v>1436949</v>
      </c>
      <c r="J1686">
        <v>10235</v>
      </c>
      <c r="K1686">
        <v>59</v>
      </c>
      <c r="L1686">
        <v>60.8</v>
      </c>
      <c r="M1686" t="s">
        <v>925</v>
      </c>
      <c r="N1686" t="s">
        <v>926</v>
      </c>
      <c r="O1686">
        <v>38.29</v>
      </c>
      <c r="S1686">
        <v>21685</v>
      </c>
    </row>
    <row r="1687" spans="1:19" x14ac:dyDescent="0.2">
      <c r="A1687" t="s">
        <v>39</v>
      </c>
      <c r="B1687" t="s">
        <v>13</v>
      </c>
      <c r="C1687" t="s">
        <v>924</v>
      </c>
      <c r="D1687">
        <v>2</v>
      </c>
      <c r="E1687">
        <v>5</v>
      </c>
      <c r="F1687">
        <v>1780618500000</v>
      </c>
      <c r="G1687">
        <v>1780619979245</v>
      </c>
      <c r="H1687">
        <v>1479245</v>
      </c>
      <c r="I1687">
        <v>1479245</v>
      </c>
      <c r="J1687">
        <v>8396</v>
      </c>
      <c r="K1687">
        <v>59</v>
      </c>
      <c r="L1687">
        <v>59.97</v>
      </c>
      <c r="M1687" t="s">
        <v>925</v>
      </c>
      <c r="N1687" t="s">
        <v>926</v>
      </c>
      <c r="O1687">
        <v>40.22</v>
      </c>
      <c r="S1687">
        <v>21686</v>
      </c>
    </row>
    <row r="1688" spans="1:19" x14ac:dyDescent="0.2">
      <c r="A1688" t="s">
        <v>39</v>
      </c>
      <c r="B1688" t="s">
        <v>13</v>
      </c>
      <c r="C1688" t="s">
        <v>927</v>
      </c>
      <c r="D1688">
        <v>2</v>
      </c>
      <c r="E1688">
        <v>5</v>
      </c>
      <c r="F1688">
        <v>1780619400000</v>
      </c>
      <c r="G1688">
        <v>1780620638357</v>
      </c>
      <c r="H1688">
        <v>1238357</v>
      </c>
      <c r="I1688">
        <v>1238357</v>
      </c>
      <c r="J1688">
        <v>7085</v>
      </c>
      <c r="K1688">
        <v>47</v>
      </c>
      <c r="L1688">
        <v>56.94</v>
      </c>
      <c r="M1688" t="s">
        <v>925</v>
      </c>
      <c r="N1688" t="s">
        <v>926</v>
      </c>
      <c r="O1688">
        <v>42.74</v>
      </c>
      <c r="S1688">
        <v>21687</v>
      </c>
    </row>
    <row r="1689" spans="1:19" x14ac:dyDescent="0.2">
      <c r="A1689" t="s">
        <v>39</v>
      </c>
      <c r="B1689" t="s">
        <v>13</v>
      </c>
      <c r="C1689" t="s">
        <v>924</v>
      </c>
      <c r="D1689">
        <v>2</v>
      </c>
      <c r="E1689">
        <v>5</v>
      </c>
      <c r="F1689">
        <v>1780620300000</v>
      </c>
      <c r="G1689">
        <v>1780621775852</v>
      </c>
      <c r="H1689">
        <v>1475852</v>
      </c>
      <c r="I1689">
        <v>1475852</v>
      </c>
      <c r="J1689">
        <v>7570</v>
      </c>
      <c r="K1689">
        <v>62</v>
      </c>
      <c r="L1689">
        <v>62.71</v>
      </c>
      <c r="M1689" t="s">
        <v>925</v>
      </c>
      <c r="N1689" t="s">
        <v>926</v>
      </c>
      <c r="O1689">
        <v>48.88</v>
      </c>
      <c r="S1689">
        <v>21688</v>
      </c>
    </row>
    <row r="1690" spans="1:19" x14ac:dyDescent="0.2">
      <c r="A1690" t="s">
        <v>39</v>
      </c>
      <c r="B1690" t="s">
        <v>13</v>
      </c>
      <c r="C1690" t="s">
        <v>924</v>
      </c>
      <c r="D1690">
        <v>2</v>
      </c>
      <c r="E1690">
        <v>5</v>
      </c>
      <c r="F1690">
        <v>1780621200000</v>
      </c>
      <c r="G1690">
        <v>1780622894368</v>
      </c>
      <c r="H1690">
        <v>1694368</v>
      </c>
      <c r="I1690">
        <v>1694368</v>
      </c>
      <c r="J1690">
        <v>10611</v>
      </c>
      <c r="K1690">
        <v>63</v>
      </c>
      <c r="L1690">
        <v>51.47</v>
      </c>
      <c r="M1690" t="s">
        <v>925</v>
      </c>
      <c r="N1690" t="s">
        <v>929</v>
      </c>
      <c r="S1690">
        <v>21689</v>
      </c>
    </row>
    <row r="1691" spans="1:19" x14ac:dyDescent="0.2">
      <c r="A1691" t="s">
        <v>39</v>
      </c>
      <c r="B1691" t="s">
        <v>13</v>
      </c>
      <c r="C1691" t="s">
        <v>927</v>
      </c>
      <c r="D1691">
        <v>2</v>
      </c>
      <c r="E1691">
        <v>5</v>
      </c>
      <c r="F1691">
        <v>1780622100000</v>
      </c>
      <c r="G1691">
        <v>1780623284867</v>
      </c>
      <c r="H1691">
        <v>1184867</v>
      </c>
      <c r="I1691">
        <v>1184867</v>
      </c>
      <c r="J1691">
        <v>8226</v>
      </c>
      <c r="K1691">
        <v>49</v>
      </c>
      <c r="L1691">
        <v>56.38</v>
      </c>
      <c r="M1691" t="s">
        <v>925</v>
      </c>
      <c r="N1691" t="s">
        <v>926</v>
      </c>
      <c r="O1691">
        <v>39.729999999999997</v>
      </c>
      <c r="S1691">
        <v>21690</v>
      </c>
    </row>
    <row r="1692" spans="1:19" x14ac:dyDescent="0.2">
      <c r="A1692" t="s">
        <v>39</v>
      </c>
      <c r="B1692" t="s">
        <v>13</v>
      </c>
      <c r="C1692" t="s">
        <v>924</v>
      </c>
      <c r="D1692">
        <v>2</v>
      </c>
      <c r="E1692">
        <v>5</v>
      </c>
      <c r="F1692">
        <v>1780623000000</v>
      </c>
      <c r="G1692">
        <v>1780623915792</v>
      </c>
      <c r="H1692">
        <v>915792</v>
      </c>
      <c r="I1692">
        <v>915792</v>
      </c>
      <c r="J1692">
        <v>8633</v>
      </c>
      <c r="K1692">
        <v>38</v>
      </c>
      <c r="L1692">
        <v>51.39</v>
      </c>
      <c r="M1692" t="s">
        <v>925</v>
      </c>
      <c r="N1692" t="s">
        <v>926</v>
      </c>
      <c r="O1692">
        <v>33.81</v>
      </c>
      <c r="S1692">
        <v>21691</v>
      </c>
    </row>
    <row r="1693" spans="1:19" x14ac:dyDescent="0.2">
      <c r="A1693" t="s">
        <v>39</v>
      </c>
      <c r="B1693" t="s">
        <v>13</v>
      </c>
      <c r="C1693" t="s">
        <v>924</v>
      </c>
      <c r="D1693">
        <v>2</v>
      </c>
      <c r="E1693">
        <v>5</v>
      </c>
      <c r="F1693">
        <v>1780623900000</v>
      </c>
      <c r="G1693">
        <v>1780624915405</v>
      </c>
      <c r="H1693">
        <v>1015405</v>
      </c>
      <c r="I1693">
        <v>1015405</v>
      </c>
      <c r="J1693">
        <v>9167</v>
      </c>
      <c r="K1693">
        <v>46</v>
      </c>
      <c r="L1693">
        <v>57.13</v>
      </c>
      <c r="M1693" t="s">
        <v>925</v>
      </c>
      <c r="N1693" t="s">
        <v>926</v>
      </c>
      <c r="O1693">
        <v>43.23</v>
      </c>
      <c r="S1693">
        <v>21692</v>
      </c>
    </row>
    <row r="1694" spans="1:19" x14ac:dyDescent="0.2">
      <c r="A1694" t="s">
        <v>39</v>
      </c>
      <c r="B1694" t="s">
        <v>13</v>
      </c>
      <c r="C1694" t="s">
        <v>927</v>
      </c>
      <c r="D1694">
        <v>2</v>
      </c>
      <c r="E1694">
        <v>5</v>
      </c>
      <c r="F1694">
        <v>1780624800000</v>
      </c>
      <c r="G1694">
        <v>1780626439715</v>
      </c>
      <c r="H1694">
        <v>1639715</v>
      </c>
      <c r="I1694">
        <v>1639715</v>
      </c>
      <c r="J1694">
        <v>10462</v>
      </c>
      <c r="K1694">
        <v>69</v>
      </c>
      <c r="L1694">
        <v>61.18</v>
      </c>
      <c r="M1694" t="s">
        <v>925</v>
      </c>
      <c r="N1694" t="s">
        <v>926</v>
      </c>
      <c r="O1694">
        <v>33.450000000000003</v>
      </c>
      <c r="S1694">
        <v>21693</v>
      </c>
    </row>
    <row r="1695" spans="1:19" x14ac:dyDescent="0.2">
      <c r="A1695" t="s">
        <v>39</v>
      </c>
      <c r="B1695" t="s">
        <v>13</v>
      </c>
      <c r="C1695" t="s">
        <v>924</v>
      </c>
      <c r="D1695">
        <v>2</v>
      </c>
      <c r="E1695">
        <v>5</v>
      </c>
      <c r="F1695">
        <v>1780625700000</v>
      </c>
      <c r="G1695">
        <v>1780626982135</v>
      </c>
      <c r="H1695">
        <v>1282135</v>
      </c>
      <c r="I1695">
        <v>1282135</v>
      </c>
      <c r="J1695">
        <v>8884</v>
      </c>
      <c r="K1695">
        <v>58</v>
      </c>
      <c r="L1695">
        <v>58.72</v>
      </c>
      <c r="M1695" t="s">
        <v>925</v>
      </c>
      <c r="N1695" t="s">
        <v>926</v>
      </c>
      <c r="O1695">
        <v>40.97</v>
      </c>
      <c r="S1695">
        <v>21694</v>
      </c>
    </row>
    <row r="1696" spans="1:19" x14ac:dyDescent="0.2">
      <c r="A1696" t="s">
        <v>39</v>
      </c>
      <c r="B1696" t="s">
        <v>13</v>
      </c>
      <c r="C1696" t="s">
        <v>924</v>
      </c>
      <c r="D1696">
        <v>2</v>
      </c>
      <c r="E1696">
        <v>5</v>
      </c>
      <c r="F1696">
        <v>1780626600000</v>
      </c>
      <c r="G1696">
        <v>1780627833662</v>
      </c>
      <c r="H1696">
        <v>1233662</v>
      </c>
      <c r="I1696">
        <v>1233662</v>
      </c>
      <c r="J1696">
        <v>8530</v>
      </c>
      <c r="K1696">
        <v>49</v>
      </c>
      <c r="L1696">
        <v>56.78</v>
      </c>
      <c r="M1696" t="s">
        <v>925</v>
      </c>
      <c r="N1696" t="s">
        <v>926</v>
      </c>
      <c r="O1696">
        <v>38.61</v>
      </c>
      <c r="S1696">
        <v>21695</v>
      </c>
    </row>
    <row r="1697" spans="1:19" x14ac:dyDescent="0.2">
      <c r="A1697" t="s">
        <v>39</v>
      </c>
      <c r="B1697" t="s">
        <v>13</v>
      </c>
      <c r="C1697" t="s">
        <v>927</v>
      </c>
      <c r="D1697">
        <v>2</v>
      </c>
      <c r="E1697">
        <v>5</v>
      </c>
      <c r="F1697">
        <v>1780627500000</v>
      </c>
      <c r="G1697">
        <v>1780628843269</v>
      </c>
      <c r="H1697">
        <v>1343269</v>
      </c>
      <c r="I1697">
        <v>1343269</v>
      </c>
      <c r="J1697">
        <v>7281</v>
      </c>
      <c r="K1697">
        <v>50</v>
      </c>
      <c r="L1697">
        <v>59.42</v>
      </c>
      <c r="M1697" t="s">
        <v>925</v>
      </c>
      <c r="N1697" t="s">
        <v>926</v>
      </c>
      <c r="O1697">
        <v>45.33</v>
      </c>
      <c r="S1697">
        <v>21696</v>
      </c>
    </row>
    <row r="1698" spans="1:19" x14ac:dyDescent="0.2">
      <c r="A1698" t="s">
        <v>39</v>
      </c>
      <c r="B1698" t="s">
        <v>13</v>
      </c>
      <c r="C1698" t="s">
        <v>924</v>
      </c>
      <c r="D1698">
        <v>2</v>
      </c>
      <c r="E1698">
        <v>5</v>
      </c>
      <c r="F1698">
        <v>1780628400000</v>
      </c>
      <c r="G1698">
        <v>1780630008966</v>
      </c>
      <c r="H1698">
        <v>1608966</v>
      </c>
      <c r="I1698">
        <v>1608966</v>
      </c>
      <c r="J1698">
        <v>9270</v>
      </c>
      <c r="K1698">
        <v>61</v>
      </c>
      <c r="L1698">
        <v>64.62</v>
      </c>
      <c r="M1698" t="s">
        <v>925</v>
      </c>
      <c r="N1698" t="s">
        <v>926</v>
      </c>
      <c r="O1698">
        <v>45.42</v>
      </c>
      <c r="S1698">
        <v>21697</v>
      </c>
    </row>
    <row r="1699" spans="1:19" x14ac:dyDescent="0.2">
      <c r="A1699" t="s">
        <v>39</v>
      </c>
      <c r="B1699" t="s">
        <v>13</v>
      </c>
      <c r="C1699" t="s">
        <v>924</v>
      </c>
      <c r="D1699">
        <v>2</v>
      </c>
      <c r="E1699">
        <v>5</v>
      </c>
      <c r="F1699">
        <v>1780629300000</v>
      </c>
      <c r="G1699">
        <v>1780630585099</v>
      </c>
      <c r="H1699">
        <v>1285099</v>
      </c>
      <c r="I1699">
        <v>1285099</v>
      </c>
      <c r="J1699">
        <v>7206</v>
      </c>
      <c r="K1699">
        <v>57</v>
      </c>
      <c r="L1699">
        <v>59.85</v>
      </c>
      <c r="M1699" t="s">
        <v>925</v>
      </c>
      <c r="N1699" t="s">
        <v>926</v>
      </c>
      <c r="O1699">
        <v>48</v>
      </c>
      <c r="S1699">
        <v>21698</v>
      </c>
    </row>
    <row r="1700" spans="1:19" x14ac:dyDescent="0.2">
      <c r="A1700" t="s">
        <v>39</v>
      </c>
      <c r="B1700" t="s">
        <v>13</v>
      </c>
      <c r="C1700" t="s">
        <v>924</v>
      </c>
      <c r="D1700">
        <v>2</v>
      </c>
      <c r="E1700">
        <v>6</v>
      </c>
      <c r="F1700">
        <v>1780704000000</v>
      </c>
      <c r="G1700">
        <v>1780705408688</v>
      </c>
      <c r="H1700">
        <v>1408688</v>
      </c>
      <c r="I1700">
        <v>1408688</v>
      </c>
      <c r="J1700">
        <v>8434</v>
      </c>
      <c r="K1700">
        <v>53</v>
      </c>
      <c r="L1700">
        <v>45.76</v>
      </c>
      <c r="M1700" t="s">
        <v>925</v>
      </c>
      <c r="N1700" t="s">
        <v>929</v>
      </c>
      <c r="S1700">
        <v>21699</v>
      </c>
    </row>
    <row r="1701" spans="1:19" x14ac:dyDescent="0.2">
      <c r="A1701" t="s">
        <v>39</v>
      </c>
      <c r="B1701" t="s">
        <v>13</v>
      </c>
      <c r="C1701" t="s">
        <v>924</v>
      </c>
      <c r="D1701">
        <v>2</v>
      </c>
      <c r="E1701">
        <v>6</v>
      </c>
      <c r="F1701">
        <v>1780704900000</v>
      </c>
      <c r="G1701">
        <v>1780706329702</v>
      </c>
      <c r="H1701">
        <v>1429702</v>
      </c>
      <c r="I1701">
        <v>1429702</v>
      </c>
      <c r="J1701">
        <v>10349</v>
      </c>
      <c r="K1701">
        <v>60</v>
      </c>
      <c r="L1701">
        <v>48.02</v>
      </c>
      <c r="M1701" t="s">
        <v>925</v>
      </c>
      <c r="N1701" t="s">
        <v>929</v>
      </c>
      <c r="S1701">
        <v>21700</v>
      </c>
    </row>
    <row r="1702" spans="1:19" x14ac:dyDescent="0.2">
      <c r="A1702" t="s">
        <v>39</v>
      </c>
      <c r="B1702" t="s">
        <v>13</v>
      </c>
      <c r="C1702" t="s">
        <v>924</v>
      </c>
      <c r="D1702">
        <v>2</v>
      </c>
      <c r="E1702">
        <v>6</v>
      </c>
      <c r="F1702">
        <v>1780705800000</v>
      </c>
      <c r="G1702">
        <v>1780707434962</v>
      </c>
      <c r="H1702">
        <v>1634962</v>
      </c>
      <c r="I1702">
        <v>1634962</v>
      </c>
      <c r="J1702">
        <v>8660</v>
      </c>
      <c r="K1702">
        <v>72</v>
      </c>
      <c r="L1702">
        <v>63.51</v>
      </c>
      <c r="M1702" t="s">
        <v>925</v>
      </c>
      <c r="N1702" t="s">
        <v>926</v>
      </c>
      <c r="O1702">
        <v>43.81</v>
      </c>
      <c r="S1702">
        <v>21701</v>
      </c>
    </row>
    <row r="1703" spans="1:19" x14ac:dyDescent="0.2">
      <c r="A1703" t="s">
        <v>39</v>
      </c>
      <c r="B1703" t="s">
        <v>13</v>
      </c>
      <c r="C1703" t="s">
        <v>924</v>
      </c>
      <c r="D1703">
        <v>2</v>
      </c>
      <c r="E1703">
        <v>6</v>
      </c>
      <c r="F1703">
        <v>1780706700000</v>
      </c>
      <c r="G1703">
        <v>1780708121283</v>
      </c>
      <c r="H1703">
        <v>1421283</v>
      </c>
      <c r="I1703">
        <v>1421283</v>
      </c>
      <c r="J1703">
        <v>8847</v>
      </c>
      <c r="K1703">
        <v>54</v>
      </c>
      <c r="L1703">
        <v>56.61</v>
      </c>
      <c r="M1703" t="s">
        <v>925</v>
      </c>
      <c r="N1703" t="s">
        <v>926</v>
      </c>
      <c r="O1703">
        <v>32.65</v>
      </c>
      <c r="S1703">
        <v>21702</v>
      </c>
    </row>
    <row r="1704" spans="1:19" x14ac:dyDescent="0.2">
      <c r="A1704" t="s">
        <v>39</v>
      </c>
      <c r="B1704" t="s">
        <v>13</v>
      </c>
      <c r="C1704" t="s">
        <v>924</v>
      </c>
      <c r="D1704">
        <v>2</v>
      </c>
      <c r="E1704">
        <v>6</v>
      </c>
      <c r="F1704">
        <v>1780707600000</v>
      </c>
      <c r="G1704">
        <v>1780709044719</v>
      </c>
      <c r="H1704">
        <v>1444719</v>
      </c>
      <c r="I1704">
        <v>1444719</v>
      </c>
      <c r="J1704">
        <v>9067</v>
      </c>
      <c r="K1704">
        <v>65</v>
      </c>
      <c r="L1704">
        <v>57.83</v>
      </c>
      <c r="M1704" t="s">
        <v>925</v>
      </c>
      <c r="N1704" t="s">
        <v>926</v>
      </c>
      <c r="O1704">
        <v>34.31</v>
      </c>
      <c r="S1704">
        <v>21703</v>
      </c>
    </row>
    <row r="1705" spans="1:19" x14ac:dyDescent="0.2">
      <c r="A1705" t="s">
        <v>39</v>
      </c>
      <c r="B1705" t="s">
        <v>13</v>
      </c>
      <c r="C1705" t="s">
        <v>924</v>
      </c>
      <c r="D1705">
        <v>2</v>
      </c>
      <c r="E1705">
        <v>6</v>
      </c>
      <c r="F1705">
        <v>1780708500000</v>
      </c>
      <c r="G1705">
        <v>1780710205854</v>
      </c>
      <c r="H1705">
        <v>1705854</v>
      </c>
      <c r="I1705">
        <v>1705854</v>
      </c>
      <c r="J1705">
        <v>7919</v>
      </c>
      <c r="K1705">
        <v>67</v>
      </c>
      <c r="L1705">
        <v>63.25</v>
      </c>
      <c r="M1705" t="s">
        <v>925</v>
      </c>
      <c r="N1705" t="s">
        <v>926</v>
      </c>
      <c r="O1705">
        <v>43.41</v>
      </c>
      <c r="S1705">
        <v>21704</v>
      </c>
    </row>
    <row r="1706" spans="1:19" x14ac:dyDescent="0.2">
      <c r="A1706" t="s">
        <v>39</v>
      </c>
      <c r="B1706" t="s">
        <v>13</v>
      </c>
      <c r="C1706" t="s">
        <v>924</v>
      </c>
      <c r="D1706">
        <v>2</v>
      </c>
      <c r="E1706">
        <v>6</v>
      </c>
      <c r="F1706">
        <v>1780709400000</v>
      </c>
      <c r="G1706">
        <v>1780710759090</v>
      </c>
      <c r="H1706">
        <v>1359090</v>
      </c>
      <c r="I1706">
        <v>1359090</v>
      </c>
      <c r="J1706">
        <v>8223</v>
      </c>
      <c r="K1706">
        <v>55</v>
      </c>
      <c r="L1706">
        <v>62.66</v>
      </c>
      <c r="M1706" t="s">
        <v>925</v>
      </c>
      <c r="N1706" t="s">
        <v>926</v>
      </c>
      <c r="O1706">
        <v>49.95</v>
      </c>
      <c r="S1706">
        <v>21705</v>
      </c>
    </row>
    <row r="1707" spans="1:19" x14ac:dyDescent="0.2">
      <c r="A1707" t="s">
        <v>39</v>
      </c>
      <c r="B1707" t="s">
        <v>13</v>
      </c>
      <c r="C1707" t="s">
        <v>924</v>
      </c>
      <c r="D1707">
        <v>2</v>
      </c>
      <c r="E1707">
        <v>6</v>
      </c>
      <c r="F1707">
        <v>1780710300000</v>
      </c>
      <c r="G1707">
        <v>1780711697566</v>
      </c>
      <c r="H1707">
        <v>1397566</v>
      </c>
      <c r="I1707">
        <v>1397566</v>
      </c>
      <c r="J1707">
        <v>9393</v>
      </c>
      <c r="K1707">
        <v>56</v>
      </c>
      <c r="L1707">
        <v>46.63</v>
      </c>
      <c r="M1707" t="s">
        <v>925</v>
      </c>
      <c r="N1707" t="s">
        <v>929</v>
      </c>
      <c r="S1707">
        <v>21706</v>
      </c>
    </row>
    <row r="1708" spans="1:19" x14ac:dyDescent="0.2">
      <c r="A1708" t="s">
        <v>39</v>
      </c>
      <c r="B1708" t="s">
        <v>13</v>
      </c>
      <c r="C1708" t="s">
        <v>924</v>
      </c>
      <c r="D1708">
        <v>2</v>
      </c>
      <c r="E1708">
        <v>6</v>
      </c>
      <c r="F1708">
        <v>1780711200000</v>
      </c>
      <c r="G1708">
        <v>1780712642621</v>
      </c>
      <c r="H1708">
        <v>1442621</v>
      </c>
      <c r="I1708">
        <v>1442621</v>
      </c>
      <c r="J1708">
        <v>7037</v>
      </c>
      <c r="K1708">
        <v>54</v>
      </c>
      <c r="L1708">
        <v>61.98</v>
      </c>
      <c r="M1708" t="s">
        <v>925</v>
      </c>
      <c r="N1708" t="s">
        <v>926</v>
      </c>
      <c r="O1708">
        <v>49.45</v>
      </c>
      <c r="S1708">
        <v>21707</v>
      </c>
    </row>
    <row r="1709" spans="1:19" x14ac:dyDescent="0.2">
      <c r="A1709" t="s">
        <v>39</v>
      </c>
      <c r="B1709" t="s">
        <v>13</v>
      </c>
      <c r="C1709" t="s">
        <v>924</v>
      </c>
      <c r="D1709">
        <v>2</v>
      </c>
      <c r="E1709">
        <v>6</v>
      </c>
      <c r="F1709">
        <v>1780712100000</v>
      </c>
      <c r="G1709">
        <v>1780713439016</v>
      </c>
      <c r="H1709">
        <v>1339016</v>
      </c>
      <c r="I1709">
        <v>1339016</v>
      </c>
      <c r="J1709">
        <v>7387</v>
      </c>
      <c r="K1709">
        <v>50</v>
      </c>
      <c r="L1709">
        <v>56.8</v>
      </c>
      <c r="M1709" t="s">
        <v>925</v>
      </c>
      <c r="N1709" t="s">
        <v>926</v>
      </c>
      <c r="O1709">
        <v>39.07</v>
      </c>
      <c r="S1709">
        <v>21708</v>
      </c>
    </row>
    <row r="1710" spans="1:19" x14ac:dyDescent="0.2">
      <c r="A1710" t="s">
        <v>39</v>
      </c>
      <c r="B1710" t="s">
        <v>13</v>
      </c>
      <c r="C1710" t="s">
        <v>924</v>
      </c>
      <c r="D1710">
        <v>2</v>
      </c>
      <c r="E1710">
        <v>6</v>
      </c>
      <c r="F1710">
        <v>1780713000000</v>
      </c>
      <c r="G1710">
        <v>1780714269518</v>
      </c>
      <c r="H1710">
        <v>1269518</v>
      </c>
      <c r="I1710">
        <v>1269518</v>
      </c>
      <c r="J1710">
        <v>9308</v>
      </c>
      <c r="K1710">
        <v>48</v>
      </c>
      <c r="L1710">
        <v>58.81</v>
      </c>
      <c r="M1710" t="s">
        <v>925</v>
      </c>
      <c r="N1710" t="s">
        <v>926</v>
      </c>
      <c r="O1710">
        <v>40.35</v>
      </c>
      <c r="S1710">
        <v>21709</v>
      </c>
    </row>
    <row r="1711" spans="1:19" x14ac:dyDescent="0.2">
      <c r="A1711" t="s">
        <v>39</v>
      </c>
      <c r="B1711" t="s">
        <v>13</v>
      </c>
      <c r="C1711" t="s">
        <v>924</v>
      </c>
      <c r="D1711">
        <v>2</v>
      </c>
      <c r="E1711">
        <v>6</v>
      </c>
      <c r="F1711">
        <v>1780713900000</v>
      </c>
      <c r="G1711">
        <v>1780715409531</v>
      </c>
      <c r="H1711">
        <v>1509531</v>
      </c>
      <c r="I1711">
        <v>1509531</v>
      </c>
      <c r="J1711">
        <v>10688</v>
      </c>
      <c r="K1711">
        <v>60</v>
      </c>
      <c r="L1711">
        <v>49.34</v>
      </c>
      <c r="M1711" t="s">
        <v>925</v>
      </c>
      <c r="N1711" t="s">
        <v>929</v>
      </c>
      <c r="S1711">
        <v>21710</v>
      </c>
    </row>
    <row r="1712" spans="1:19" x14ac:dyDescent="0.2">
      <c r="A1712" t="s">
        <v>39</v>
      </c>
      <c r="B1712" t="s">
        <v>13</v>
      </c>
      <c r="C1712" t="s">
        <v>924</v>
      </c>
      <c r="D1712">
        <v>2</v>
      </c>
      <c r="E1712">
        <v>6</v>
      </c>
      <c r="F1712">
        <v>1780714800000</v>
      </c>
      <c r="G1712">
        <v>1780715825935</v>
      </c>
      <c r="H1712">
        <v>1025935</v>
      </c>
      <c r="I1712">
        <v>1025935</v>
      </c>
      <c r="J1712">
        <v>7672</v>
      </c>
      <c r="K1712">
        <v>50</v>
      </c>
      <c r="L1712">
        <v>51.23</v>
      </c>
      <c r="M1712" t="s">
        <v>925</v>
      </c>
      <c r="N1712" t="s">
        <v>926</v>
      </c>
      <c r="O1712">
        <v>33.25</v>
      </c>
      <c r="S1712">
        <v>21711</v>
      </c>
    </row>
    <row r="1713" spans="1:19" x14ac:dyDescent="0.2">
      <c r="A1713" t="s">
        <v>39</v>
      </c>
      <c r="B1713" t="s">
        <v>13</v>
      </c>
      <c r="C1713" t="s">
        <v>924</v>
      </c>
      <c r="D1713">
        <v>2</v>
      </c>
      <c r="E1713">
        <v>6</v>
      </c>
      <c r="F1713">
        <v>1780715700000</v>
      </c>
      <c r="G1713">
        <v>1780716797925</v>
      </c>
      <c r="H1713">
        <v>1097925</v>
      </c>
      <c r="I1713">
        <v>1097925</v>
      </c>
      <c r="J1713">
        <v>10583</v>
      </c>
      <c r="K1713">
        <v>42</v>
      </c>
      <c r="L1713">
        <v>55.2</v>
      </c>
      <c r="M1713" t="s">
        <v>925</v>
      </c>
      <c r="N1713" t="s">
        <v>926</v>
      </c>
      <c r="O1713">
        <v>32.880000000000003</v>
      </c>
      <c r="S1713">
        <v>21712</v>
      </c>
    </row>
    <row r="1714" spans="1:19" x14ac:dyDescent="0.2">
      <c r="A1714" t="s">
        <v>39</v>
      </c>
      <c r="B1714" t="s">
        <v>13</v>
      </c>
      <c r="C1714" t="s">
        <v>924</v>
      </c>
      <c r="D1714">
        <v>2</v>
      </c>
      <c r="E1714">
        <v>7</v>
      </c>
      <c r="F1714">
        <v>1780790400000</v>
      </c>
      <c r="G1714">
        <v>1780791422026</v>
      </c>
      <c r="H1714">
        <v>1022026</v>
      </c>
      <c r="I1714">
        <v>1022026</v>
      </c>
      <c r="J1714">
        <v>10328</v>
      </c>
      <c r="K1714">
        <v>47</v>
      </c>
      <c r="L1714">
        <v>55.99</v>
      </c>
      <c r="M1714" t="s">
        <v>925</v>
      </c>
      <c r="N1714" t="s">
        <v>926</v>
      </c>
      <c r="O1714">
        <v>37.299999999999997</v>
      </c>
      <c r="S1714">
        <v>21713</v>
      </c>
    </row>
    <row r="1715" spans="1:19" x14ac:dyDescent="0.2">
      <c r="A1715" t="s">
        <v>39</v>
      </c>
      <c r="B1715" t="s">
        <v>13</v>
      </c>
      <c r="C1715" t="s">
        <v>924</v>
      </c>
      <c r="D1715">
        <v>2</v>
      </c>
      <c r="E1715">
        <v>7</v>
      </c>
      <c r="F1715">
        <v>1780791300000</v>
      </c>
      <c r="G1715">
        <v>1780792649845</v>
      </c>
      <c r="H1715">
        <v>1349845</v>
      </c>
      <c r="I1715">
        <v>1349845</v>
      </c>
      <c r="J1715">
        <v>9571</v>
      </c>
      <c r="K1715">
        <v>58</v>
      </c>
      <c r="L1715">
        <v>59.03</v>
      </c>
      <c r="M1715" t="s">
        <v>925</v>
      </c>
      <c r="N1715" t="s">
        <v>926</v>
      </c>
      <c r="O1715">
        <v>38.130000000000003</v>
      </c>
      <c r="S1715">
        <v>21714</v>
      </c>
    </row>
    <row r="1716" spans="1:19" x14ac:dyDescent="0.2">
      <c r="A1716" t="s">
        <v>39</v>
      </c>
      <c r="B1716" t="s">
        <v>13</v>
      </c>
      <c r="C1716" t="s">
        <v>928</v>
      </c>
      <c r="D1716">
        <v>2</v>
      </c>
      <c r="E1716">
        <v>7</v>
      </c>
      <c r="F1716">
        <v>1780792200000</v>
      </c>
      <c r="G1716">
        <v>1780793279955</v>
      </c>
      <c r="H1716">
        <v>1079955</v>
      </c>
      <c r="I1716">
        <v>1079955</v>
      </c>
      <c r="J1716">
        <v>8965</v>
      </c>
      <c r="K1716">
        <v>42</v>
      </c>
      <c r="L1716">
        <v>55.8</v>
      </c>
      <c r="M1716" t="s">
        <v>925</v>
      </c>
      <c r="N1716" t="s">
        <v>926</v>
      </c>
      <c r="O1716">
        <v>39.049999999999997</v>
      </c>
      <c r="S1716">
        <v>21715</v>
      </c>
    </row>
    <row r="1717" spans="1:19" x14ac:dyDescent="0.2">
      <c r="A1717" t="s">
        <v>39</v>
      </c>
      <c r="B1717" t="s">
        <v>13</v>
      </c>
      <c r="C1717" t="s">
        <v>924</v>
      </c>
      <c r="D1717">
        <v>2</v>
      </c>
      <c r="E1717">
        <v>7</v>
      </c>
      <c r="F1717">
        <v>1780793100000</v>
      </c>
      <c r="G1717">
        <v>1780794671889</v>
      </c>
      <c r="H1717">
        <v>1571889</v>
      </c>
      <c r="I1717">
        <v>1571889</v>
      </c>
      <c r="J1717">
        <v>7342</v>
      </c>
      <c r="K1717">
        <v>59</v>
      </c>
      <c r="L1717">
        <v>46.57</v>
      </c>
      <c r="M1717" t="s">
        <v>925</v>
      </c>
      <c r="N1717" t="s">
        <v>929</v>
      </c>
      <c r="S1717">
        <v>21716</v>
      </c>
    </row>
    <row r="1718" spans="1:19" x14ac:dyDescent="0.2">
      <c r="A1718" t="s">
        <v>39</v>
      </c>
      <c r="B1718" t="s">
        <v>13</v>
      </c>
      <c r="C1718" t="s">
        <v>924</v>
      </c>
      <c r="D1718">
        <v>2</v>
      </c>
      <c r="E1718">
        <v>7</v>
      </c>
      <c r="F1718">
        <v>1780794000000</v>
      </c>
      <c r="G1718">
        <v>1780795833543</v>
      </c>
      <c r="H1718">
        <v>1833543</v>
      </c>
      <c r="I1718">
        <v>1833543</v>
      </c>
      <c r="J1718">
        <v>7277</v>
      </c>
      <c r="K1718">
        <v>77</v>
      </c>
      <c r="L1718">
        <v>49.64</v>
      </c>
      <c r="M1718" t="s">
        <v>925</v>
      </c>
      <c r="N1718" t="s">
        <v>929</v>
      </c>
      <c r="S1718">
        <v>21717</v>
      </c>
    </row>
    <row r="1719" spans="1:19" x14ac:dyDescent="0.2">
      <c r="A1719" t="s">
        <v>39</v>
      </c>
      <c r="B1719" t="s">
        <v>13</v>
      </c>
      <c r="C1719" t="s">
        <v>928</v>
      </c>
      <c r="D1719">
        <v>2</v>
      </c>
      <c r="E1719">
        <v>7</v>
      </c>
      <c r="F1719">
        <v>1780794900000</v>
      </c>
      <c r="G1719">
        <v>1780796446160</v>
      </c>
      <c r="H1719">
        <v>1546160</v>
      </c>
      <c r="I1719">
        <v>1546160</v>
      </c>
      <c r="J1719">
        <v>8018</v>
      </c>
      <c r="K1719">
        <v>61</v>
      </c>
      <c r="L1719">
        <v>62.17</v>
      </c>
      <c r="M1719" t="s">
        <v>925</v>
      </c>
      <c r="N1719" t="s">
        <v>926</v>
      </c>
      <c r="O1719">
        <v>44.64</v>
      </c>
      <c r="S1719">
        <v>21718</v>
      </c>
    </row>
    <row r="1720" spans="1:19" x14ac:dyDescent="0.2">
      <c r="A1720" t="s">
        <v>39</v>
      </c>
      <c r="B1720" t="s">
        <v>13</v>
      </c>
      <c r="C1720" t="s">
        <v>924</v>
      </c>
      <c r="D1720">
        <v>2</v>
      </c>
      <c r="E1720">
        <v>7</v>
      </c>
      <c r="F1720">
        <v>1780795800000</v>
      </c>
      <c r="G1720">
        <v>1780797221792</v>
      </c>
      <c r="H1720">
        <v>1421792</v>
      </c>
      <c r="I1720">
        <v>1421792</v>
      </c>
      <c r="J1720">
        <v>8193</v>
      </c>
      <c r="K1720">
        <v>55</v>
      </c>
      <c r="L1720">
        <v>45.66</v>
      </c>
      <c r="M1720" t="s">
        <v>925</v>
      </c>
      <c r="N1720" t="s">
        <v>929</v>
      </c>
      <c r="S1720">
        <v>21719</v>
      </c>
    </row>
    <row r="1721" spans="1:19" x14ac:dyDescent="0.2">
      <c r="A1721" t="s">
        <v>39</v>
      </c>
      <c r="B1721" t="s">
        <v>13</v>
      </c>
      <c r="C1721" t="s">
        <v>924</v>
      </c>
      <c r="D1721">
        <v>2</v>
      </c>
      <c r="E1721">
        <v>7</v>
      </c>
      <c r="F1721">
        <v>1780796700000</v>
      </c>
      <c r="G1721">
        <v>1780797788627</v>
      </c>
      <c r="H1721">
        <v>1088627</v>
      </c>
      <c r="I1721">
        <v>1088627</v>
      </c>
      <c r="J1721">
        <v>8387</v>
      </c>
      <c r="K1721">
        <v>43</v>
      </c>
      <c r="L1721">
        <v>53.27</v>
      </c>
      <c r="M1721" t="s">
        <v>925</v>
      </c>
      <c r="N1721" t="s">
        <v>926</v>
      </c>
      <c r="O1721">
        <v>34.49</v>
      </c>
      <c r="S1721">
        <v>21720</v>
      </c>
    </row>
    <row r="1722" spans="1:19" x14ac:dyDescent="0.2">
      <c r="A1722" t="s">
        <v>39</v>
      </c>
      <c r="B1722" t="s">
        <v>13</v>
      </c>
      <c r="C1722" t="s">
        <v>928</v>
      </c>
      <c r="D1722">
        <v>2</v>
      </c>
      <c r="E1722">
        <v>7</v>
      </c>
      <c r="F1722">
        <v>1780797600000</v>
      </c>
      <c r="G1722">
        <v>1780798675267</v>
      </c>
      <c r="H1722">
        <v>1075267</v>
      </c>
      <c r="I1722">
        <v>1075267</v>
      </c>
      <c r="J1722">
        <v>8919</v>
      </c>
      <c r="K1722">
        <v>43</v>
      </c>
      <c r="L1722">
        <v>59.12</v>
      </c>
      <c r="M1722" t="s">
        <v>925</v>
      </c>
      <c r="N1722" t="s">
        <v>926</v>
      </c>
      <c r="O1722">
        <v>47.01</v>
      </c>
      <c r="S1722">
        <v>21721</v>
      </c>
    </row>
    <row r="1723" spans="1:19" x14ac:dyDescent="0.2">
      <c r="A1723" t="s">
        <v>39</v>
      </c>
      <c r="B1723" t="s">
        <v>13</v>
      </c>
      <c r="C1723" t="s">
        <v>924</v>
      </c>
      <c r="D1723">
        <v>2</v>
      </c>
      <c r="E1723">
        <v>7</v>
      </c>
      <c r="F1723">
        <v>1780798500000</v>
      </c>
      <c r="G1723">
        <v>1780799859441</v>
      </c>
      <c r="H1723">
        <v>1359441</v>
      </c>
      <c r="I1723">
        <v>1359441</v>
      </c>
      <c r="J1723">
        <v>9973</v>
      </c>
      <c r="K1723">
        <v>52</v>
      </c>
      <c r="L1723">
        <v>46.79</v>
      </c>
      <c r="M1723" t="s">
        <v>925</v>
      </c>
      <c r="N1723" t="s">
        <v>929</v>
      </c>
      <c r="S1723">
        <v>21722</v>
      </c>
    </row>
    <row r="1724" spans="1:19" x14ac:dyDescent="0.2">
      <c r="A1724" t="s">
        <v>39</v>
      </c>
      <c r="B1724" t="s">
        <v>13</v>
      </c>
      <c r="C1724" t="s">
        <v>924</v>
      </c>
      <c r="D1724">
        <v>2</v>
      </c>
      <c r="E1724">
        <v>7</v>
      </c>
      <c r="F1724">
        <v>1780799400000</v>
      </c>
      <c r="G1724">
        <v>1780800663381</v>
      </c>
      <c r="H1724">
        <v>1263381</v>
      </c>
      <c r="I1724">
        <v>1263381</v>
      </c>
      <c r="J1724">
        <v>9567</v>
      </c>
      <c r="K1724">
        <v>54</v>
      </c>
      <c r="L1724">
        <v>45.21</v>
      </c>
      <c r="M1724" t="s">
        <v>925</v>
      </c>
      <c r="N1724" t="s">
        <v>929</v>
      </c>
      <c r="S1724">
        <v>21723</v>
      </c>
    </row>
    <row r="1725" spans="1:19" x14ac:dyDescent="0.2">
      <c r="A1725" t="s">
        <v>39</v>
      </c>
      <c r="B1725" t="s">
        <v>13</v>
      </c>
      <c r="C1725" t="s">
        <v>928</v>
      </c>
      <c r="D1725">
        <v>2</v>
      </c>
      <c r="E1725">
        <v>7</v>
      </c>
      <c r="F1725">
        <v>1780800300000</v>
      </c>
      <c r="G1725">
        <v>1780801603154</v>
      </c>
      <c r="H1725">
        <v>1303154</v>
      </c>
      <c r="I1725">
        <v>1303154</v>
      </c>
      <c r="J1725">
        <v>7826</v>
      </c>
      <c r="K1725">
        <v>59</v>
      </c>
      <c r="L1725">
        <v>55.96</v>
      </c>
      <c r="M1725" t="s">
        <v>925</v>
      </c>
      <c r="N1725" t="s">
        <v>926</v>
      </c>
      <c r="O1725">
        <v>36.840000000000003</v>
      </c>
      <c r="S1725">
        <v>21724</v>
      </c>
    </row>
    <row r="1726" spans="1:19" x14ac:dyDescent="0.2">
      <c r="A1726" t="s">
        <v>39</v>
      </c>
      <c r="B1726" t="s">
        <v>13</v>
      </c>
      <c r="C1726" t="s">
        <v>924</v>
      </c>
      <c r="D1726">
        <v>2</v>
      </c>
      <c r="E1726">
        <v>7</v>
      </c>
      <c r="F1726">
        <v>1780801200000</v>
      </c>
      <c r="G1726">
        <v>1780802612313</v>
      </c>
      <c r="H1726">
        <v>1412313</v>
      </c>
      <c r="I1726">
        <v>1412313</v>
      </c>
      <c r="J1726">
        <v>7424</v>
      </c>
      <c r="K1726">
        <v>52</v>
      </c>
      <c r="L1726">
        <v>44.74</v>
      </c>
      <c r="M1726" t="s">
        <v>925</v>
      </c>
      <c r="N1726" t="s">
        <v>929</v>
      </c>
      <c r="S1726">
        <v>21725</v>
      </c>
    </row>
    <row r="1727" spans="1:19" x14ac:dyDescent="0.2">
      <c r="A1727" t="s">
        <v>39</v>
      </c>
      <c r="B1727" t="s">
        <v>13</v>
      </c>
      <c r="C1727" t="s">
        <v>924</v>
      </c>
      <c r="D1727">
        <v>2</v>
      </c>
      <c r="E1727">
        <v>7</v>
      </c>
      <c r="F1727">
        <v>1780802100000</v>
      </c>
      <c r="G1727">
        <v>1780803728765</v>
      </c>
      <c r="H1727">
        <v>1628765</v>
      </c>
      <c r="I1727">
        <v>1628765</v>
      </c>
      <c r="J1727">
        <v>10067</v>
      </c>
      <c r="K1727">
        <v>66</v>
      </c>
      <c r="L1727">
        <v>50.12</v>
      </c>
      <c r="M1727" t="s">
        <v>925</v>
      </c>
      <c r="N1727" t="s">
        <v>929</v>
      </c>
      <c r="S1727">
        <v>21726</v>
      </c>
    </row>
    <row r="1728" spans="1:19" x14ac:dyDescent="0.2">
      <c r="A1728" t="s">
        <v>39</v>
      </c>
      <c r="B1728" t="s">
        <v>13</v>
      </c>
      <c r="C1728" t="s">
        <v>928</v>
      </c>
      <c r="D1728">
        <v>2</v>
      </c>
      <c r="E1728">
        <v>7</v>
      </c>
      <c r="F1728">
        <v>1780803000000</v>
      </c>
      <c r="G1728">
        <v>1780804677373</v>
      </c>
      <c r="H1728">
        <v>1677373</v>
      </c>
      <c r="I1728">
        <v>1677373</v>
      </c>
      <c r="J1728">
        <v>8264</v>
      </c>
      <c r="K1728">
        <v>62</v>
      </c>
      <c r="L1728">
        <v>48.81</v>
      </c>
      <c r="M1728" t="s">
        <v>925</v>
      </c>
      <c r="N1728" t="s">
        <v>929</v>
      </c>
      <c r="S1728">
        <v>21727</v>
      </c>
    </row>
    <row r="1729" spans="1:19" x14ac:dyDescent="0.2">
      <c r="A1729" t="s">
        <v>40</v>
      </c>
      <c r="B1729" t="s">
        <v>8</v>
      </c>
      <c r="C1729" t="s">
        <v>928</v>
      </c>
      <c r="D1729">
        <v>1</v>
      </c>
      <c r="E1729">
        <v>1</v>
      </c>
      <c r="F1729">
        <v>1779667200000</v>
      </c>
      <c r="G1729">
        <v>1779668136966</v>
      </c>
      <c r="H1729">
        <v>936966</v>
      </c>
      <c r="I1729">
        <v>936966</v>
      </c>
      <c r="J1729">
        <v>9733</v>
      </c>
      <c r="K1729">
        <v>37</v>
      </c>
      <c r="L1729">
        <v>54.26</v>
      </c>
      <c r="M1729" t="s">
        <v>925</v>
      </c>
      <c r="N1729" t="s">
        <v>926</v>
      </c>
      <c r="O1729">
        <v>37.020000000000003</v>
      </c>
      <c r="S1729">
        <v>21728</v>
      </c>
    </row>
    <row r="1730" spans="1:19" x14ac:dyDescent="0.2">
      <c r="A1730" t="s">
        <v>40</v>
      </c>
      <c r="B1730" t="s">
        <v>8</v>
      </c>
      <c r="C1730" t="s">
        <v>928</v>
      </c>
      <c r="D1730">
        <v>1</v>
      </c>
      <c r="E1730">
        <v>1</v>
      </c>
      <c r="F1730">
        <v>1779668100000</v>
      </c>
      <c r="G1730">
        <v>1779669712788</v>
      </c>
      <c r="H1730">
        <v>1612788</v>
      </c>
      <c r="I1730">
        <v>1612788</v>
      </c>
      <c r="J1730">
        <v>10337</v>
      </c>
      <c r="K1730">
        <v>60</v>
      </c>
      <c r="L1730">
        <v>50.21</v>
      </c>
      <c r="M1730" t="s">
        <v>925</v>
      </c>
      <c r="N1730" t="s">
        <v>929</v>
      </c>
      <c r="S1730">
        <v>21729</v>
      </c>
    </row>
    <row r="1731" spans="1:19" x14ac:dyDescent="0.2">
      <c r="A1731" t="s">
        <v>40</v>
      </c>
      <c r="B1731" t="s">
        <v>8</v>
      </c>
      <c r="C1731" t="s">
        <v>927</v>
      </c>
      <c r="D1731">
        <v>1</v>
      </c>
      <c r="E1731">
        <v>1</v>
      </c>
      <c r="F1731">
        <v>1779669000000</v>
      </c>
      <c r="G1731">
        <v>1779670082350</v>
      </c>
      <c r="H1731">
        <v>1082350</v>
      </c>
      <c r="I1731">
        <v>1082350</v>
      </c>
      <c r="J1731">
        <v>9311</v>
      </c>
      <c r="K1731">
        <v>45</v>
      </c>
      <c r="L1731">
        <v>53.27</v>
      </c>
      <c r="M1731" t="s">
        <v>925</v>
      </c>
      <c r="N1731" t="s">
        <v>926</v>
      </c>
      <c r="O1731">
        <v>32.19</v>
      </c>
      <c r="S1731">
        <v>21730</v>
      </c>
    </row>
    <row r="1732" spans="1:19" x14ac:dyDescent="0.2">
      <c r="A1732" t="s">
        <v>40</v>
      </c>
      <c r="B1732" t="s">
        <v>8</v>
      </c>
      <c r="C1732" t="s">
        <v>928</v>
      </c>
      <c r="D1732">
        <v>1</v>
      </c>
      <c r="E1732">
        <v>1</v>
      </c>
      <c r="F1732">
        <v>1779669900000</v>
      </c>
      <c r="G1732">
        <v>1779671054222</v>
      </c>
      <c r="H1732">
        <v>1154222</v>
      </c>
      <c r="I1732">
        <v>1154222</v>
      </c>
      <c r="J1732">
        <v>8557</v>
      </c>
      <c r="K1732">
        <v>46</v>
      </c>
      <c r="L1732">
        <v>59.23</v>
      </c>
      <c r="M1732" t="s">
        <v>925</v>
      </c>
      <c r="N1732" t="s">
        <v>926</v>
      </c>
      <c r="O1732">
        <v>46.24</v>
      </c>
      <c r="S1732">
        <v>21731</v>
      </c>
    </row>
    <row r="1733" spans="1:19" x14ac:dyDescent="0.2">
      <c r="A1733" t="s">
        <v>40</v>
      </c>
      <c r="B1733" t="s">
        <v>8</v>
      </c>
      <c r="C1733" t="s">
        <v>928</v>
      </c>
      <c r="D1733">
        <v>1</v>
      </c>
      <c r="E1733">
        <v>1</v>
      </c>
      <c r="F1733">
        <v>1779670800000</v>
      </c>
      <c r="G1733">
        <v>1779672374056</v>
      </c>
      <c r="H1733">
        <v>1574056</v>
      </c>
      <c r="I1733">
        <v>1574056</v>
      </c>
      <c r="J1733">
        <v>7217</v>
      </c>
      <c r="K1733">
        <v>68</v>
      </c>
      <c r="L1733">
        <v>57.25</v>
      </c>
      <c r="M1733" t="s">
        <v>925</v>
      </c>
      <c r="N1733" t="s">
        <v>926</v>
      </c>
      <c r="O1733">
        <v>34.64</v>
      </c>
      <c r="S1733">
        <v>21732</v>
      </c>
    </row>
    <row r="1734" spans="1:19" x14ac:dyDescent="0.2">
      <c r="A1734" t="s">
        <v>40</v>
      </c>
      <c r="B1734" t="s">
        <v>8</v>
      </c>
      <c r="C1734" t="s">
        <v>927</v>
      </c>
      <c r="D1734">
        <v>1</v>
      </c>
      <c r="E1734">
        <v>1</v>
      </c>
      <c r="F1734">
        <v>1779671700000</v>
      </c>
      <c r="G1734">
        <v>1779673265975</v>
      </c>
      <c r="H1734">
        <v>1565975</v>
      </c>
      <c r="I1734">
        <v>1565975</v>
      </c>
      <c r="J1734">
        <v>8070</v>
      </c>
      <c r="K1734">
        <v>60</v>
      </c>
      <c r="L1734">
        <v>57.32</v>
      </c>
      <c r="M1734" t="s">
        <v>925</v>
      </c>
      <c r="N1734" t="s">
        <v>926</v>
      </c>
      <c r="O1734">
        <v>32.72</v>
      </c>
      <c r="S1734">
        <v>21733</v>
      </c>
    </row>
    <row r="1735" spans="1:19" x14ac:dyDescent="0.2">
      <c r="A1735" t="s">
        <v>40</v>
      </c>
      <c r="B1735" t="s">
        <v>8</v>
      </c>
      <c r="C1735" t="s">
        <v>928</v>
      </c>
      <c r="D1735">
        <v>1</v>
      </c>
      <c r="E1735">
        <v>1</v>
      </c>
      <c r="F1735">
        <v>1779672600000</v>
      </c>
      <c r="G1735">
        <v>1779673955372</v>
      </c>
      <c r="H1735">
        <v>1355372</v>
      </c>
      <c r="I1735">
        <v>1355372</v>
      </c>
      <c r="J1735">
        <v>7973</v>
      </c>
      <c r="K1735">
        <v>60</v>
      </c>
      <c r="L1735">
        <v>57.78</v>
      </c>
      <c r="M1735" t="s">
        <v>925</v>
      </c>
      <c r="N1735" t="s">
        <v>926</v>
      </c>
      <c r="O1735">
        <v>39.369999999999997</v>
      </c>
      <c r="S1735">
        <v>21734</v>
      </c>
    </row>
    <row r="1736" spans="1:19" x14ac:dyDescent="0.2">
      <c r="A1736" t="s">
        <v>40</v>
      </c>
      <c r="B1736" t="s">
        <v>8</v>
      </c>
      <c r="C1736" t="s">
        <v>928</v>
      </c>
      <c r="D1736">
        <v>1</v>
      </c>
      <c r="E1736">
        <v>1</v>
      </c>
      <c r="F1736">
        <v>1779673500000</v>
      </c>
      <c r="G1736">
        <v>1779674700706</v>
      </c>
      <c r="H1736">
        <v>1200706</v>
      </c>
      <c r="I1736">
        <v>1200706</v>
      </c>
      <c r="J1736">
        <v>7051</v>
      </c>
      <c r="K1736">
        <v>50</v>
      </c>
      <c r="L1736">
        <v>53.64</v>
      </c>
      <c r="M1736" t="s">
        <v>925</v>
      </c>
      <c r="N1736" t="s">
        <v>926</v>
      </c>
      <c r="O1736">
        <v>36.1</v>
      </c>
      <c r="S1736">
        <v>21735</v>
      </c>
    </row>
    <row r="1737" spans="1:19" x14ac:dyDescent="0.2">
      <c r="A1737" t="s">
        <v>40</v>
      </c>
      <c r="B1737" t="s">
        <v>8</v>
      </c>
      <c r="C1737" t="s">
        <v>927</v>
      </c>
      <c r="D1737">
        <v>1</v>
      </c>
      <c r="E1737">
        <v>1</v>
      </c>
      <c r="F1737">
        <v>1779674400000</v>
      </c>
      <c r="G1737">
        <v>1779675325625</v>
      </c>
      <c r="H1737">
        <v>925625</v>
      </c>
      <c r="I1737">
        <v>925625</v>
      </c>
      <c r="J1737">
        <v>10018</v>
      </c>
      <c r="K1737">
        <v>38</v>
      </c>
      <c r="L1737">
        <v>58.72</v>
      </c>
      <c r="M1737" t="s">
        <v>925</v>
      </c>
      <c r="N1737" t="s">
        <v>926</v>
      </c>
      <c r="O1737">
        <v>46.92</v>
      </c>
      <c r="S1737">
        <v>21736</v>
      </c>
    </row>
    <row r="1738" spans="1:19" x14ac:dyDescent="0.2">
      <c r="A1738" t="s">
        <v>40</v>
      </c>
      <c r="B1738" t="s">
        <v>8</v>
      </c>
      <c r="C1738" t="s">
        <v>928</v>
      </c>
      <c r="D1738">
        <v>1</v>
      </c>
      <c r="E1738">
        <v>1</v>
      </c>
      <c r="F1738">
        <v>1779675300000</v>
      </c>
      <c r="G1738">
        <v>1779676532764</v>
      </c>
      <c r="H1738">
        <v>1232764</v>
      </c>
      <c r="I1738">
        <v>1232764</v>
      </c>
      <c r="J1738">
        <v>7568</v>
      </c>
      <c r="K1738">
        <v>46</v>
      </c>
      <c r="L1738">
        <v>53.99</v>
      </c>
      <c r="M1738" t="s">
        <v>925</v>
      </c>
      <c r="N1738" t="s">
        <v>926</v>
      </c>
      <c r="O1738">
        <v>34.729999999999997</v>
      </c>
      <c r="S1738">
        <v>21737</v>
      </c>
    </row>
    <row r="1739" spans="1:19" x14ac:dyDescent="0.2">
      <c r="A1739" t="s">
        <v>40</v>
      </c>
      <c r="B1739" t="s">
        <v>8</v>
      </c>
      <c r="C1739" t="s">
        <v>928</v>
      </c>
      <c r="D1739">
        <v>1</v>
      </c>
      <c r="E1739">
        <v>1</v>
      </c>
      <c r="F1739">
        <v>1779676200000</v>
      </c>
      <c r="G1739">
        <v>1779677280696</v>
      </c>
      <c r="H1739">
        <v>1080696</v>
      </c>
      <c r="I1739">
        <v>1080696</v>
      </c>
      <c r="J1739">
        <v>7164</v>
      </c>
      <c r="K1739">
        <v>46</v>
      </c>
      <c r="L1739">
        <v>56.76</v>
      </c>
      <c r="M1739" t="s">
        <v>925</v>
      </c>
      <c r="N1739" t="s">
        <v>926</v>
      </c>
      <c r="O1739">
        <v>46.07</v>
      </c>
      <c r="S1739">
        <v>21738</v>
      </c>
    </row>
    <row r="1740" spans="1:19" x14ac:dyDescent="0.2">
      <c r="A1740" t="s">
        <v>40</v>
      </c>
      <c r="B1740" t="s">
        <v>8</v>
      </c>
      <c r="C1740" t="s">
        <v>927</v>
      </c>
      <c r="D1740">
        <v>1</v>
      </c>
      <c r="E1740">
        <v>1</v>
      </c>
      <c r="F1740">
        <v>1779677100000</v>
      </c>
      <c r="G1740">
        <v>1779677991585</v>
      </c>
      <c r="H1740">
        <v>891585</v>
      </c>
      <c r="I1740">
        <v>891585</v>
      </c>
      <c r="J1740">
        <v>8567</v>
      </c>
      <c r="K1740">
        <v>45</v>
      </c>
      <c r="L1740">
        <v>53.62</v>
      </c>
      <c r="M1740" t="s">
        <v>925</v>
      </c>
      <c r="N1740" t="s">
        <v>926</v>
      </c>
      <c r="O1740">
        <v>39.79</v>
      </c>
      <c r="S1740">
        <v>21739</v>
      </c>
    </row>
    <row r="1741" spans="1:19" x14ac:dyDescent="0.2">
      <c r="A1741" t="s">
        <v>40</v>
      </c>
      <c r="B1741" t="s">
        <v>8</v>
      </c>
      <c r="C1741" t="s">
        <v>928</v>
      </c>
      <c r="D1741">
        <v>1</v>
      </c>
      <c r="E1741">
        <v>1</v>
      </c>
      <c r="F1741">
        <v>1779678000000</v>
      </c>
      <c r="G1741">
        <v>1779679500508</v>
      </c>
      <c r="H1741">
        <v>1500508</v>
      </c>
      <c r="I1741">
        <v>1500508</v>
      </c>
      <c r="J1741">
        <v>7877</v>
      </c>
      <c r="K1741">
        <v>62</v>
      </c>
      <c r="L1741">
        <v>58.38</v>
      </c>
      <c r="M1741" t="s">
        <v>925</v>
      </c>
      <c r="N1741" t="s">
        <v>926</v>
      </c>
      <c r="O1741">
        <v>37.369999999999997</v>
      </c>
      <c r="S1741">
        <v>21740</v>
      </c>
    </row>
    <row r="1742" spans="1:19" x14ac:dyDescent="0.2">
      <c r="A1742" t="s">
        <v>40</v>
      </c>
      <c r="B1742" t="s">
        <v>8</v>
      </c>
      <c r="C1742" t="s">
        <v>928</v>
      </c>
      <c r="D1742">
        <v>1</v>
      </c>
      <c r="E1742">
        <v>2</v>
      </c>
      <c r="F1742">
        <v>1779753600000</v>
      </c>
      <c r="G1742">
        <v>1779754830191</v>
      </c>
      <c r="H1742">
        <v>1230191</v>
      </c>
      <c r="I1742">
        <v>1230191</v>
      </c>
      <c r="J1742">
        <v>10563</v>
      </c>
      <c r="K1742">
        <v>49</v>
      </c>
      <c r="L1742">
        <v>56.49</v>
      </c>
      <c r="M1742" t="s">
        <v>925</v>
      </c>
      <c r="N1742" t="s">
        <v>926</v>
      </c>
      <c r="O1742">
        <v>32.58</v>
      </c>
      <c r="S1742">
        <v>21741</v>
      </c>
    </row>
    <row r="1743" spans="1:19" x14ac:dyDescent="0.2">
      <c r="A1743" t="s">
        <v>40</v>
      </c>
      <c r="B1743" t="s">
        <v>8</v>
      </c>
      <c r="C1743" t="s">
        <v>928</v>
      </c>
      <c r="D1743">
        <v>1</v>
      </c>
      <c r="E1743">
        <v>2</v>
      </c>
      <c r="F1743">
        <v>1779754500000</v>
      </c>
      <c r="G1743">
        <v>1779755541421</v>
      </c>
      <c r="H1743">
        <v>1041421</v>
      </c>
      <c r="I1743">
        <v>1041421</v>
      </c>
      <c r="J1743">
        <v>9249</v>
      </c>
      <c r="K1743">
        <v>44</v>
      </c>
      <c r="L1743">
        <v>55.5</v>
      </c>
      <c r="M1743" t="s">
        <v>925</v>
      </c>
      <c r="N1743" t="s">
        <v>926</v>
      </c>
      <c r="O1743">
        <v>38.549999999999997</v>
      </c>
      <c r="S1743">
        <v>21742</v>
      </c>
    </row>
    <row r="1744" spans="1:19" x14ac:dyDescent="0.2">
      <c r="A1744" t="s">
        <v>40</v>
      </c>
      <c r="B1744" t="s">
        <v>8</v>
      </c>
      <c r="C1744" t="s">
        <v>924</v>
      </c>
      <c r="D1744">
        <v>1</v>
      </c>
      <c r="E1744">
        <v>2</v>
      </c>
      <c r="F1744">
        <v>1779755400000</v>
      </c>
      <c r="G1744">
        <v>1779756911662</v>
      </c>
      <c r="H1744">
        <v>1511662</v>
      </c>
      <c r="I1744">
        <v>1511662</v>
      </c>
      <c r="J1744">
        <v>8716</v>
      </c>
      <c r="K1744">
        <v>61</v>
      </c>
      <c r="L1744">
        <v>59.93</v>
      </c>
      <c r="M1744" t="s">
        <v>925</v>
      </c>
      <c r="N1744" t="s">
        <v>926</v>
      </c>
      <c r="O1744">
        <v>38.44</v>
      </c>
      <c r="S1744">
        <v>21743</v>
      </c>
    </row>
    <row r="1745" spans="1:19" x14ac:dyDescent="0.2">
      <c r="A1745" t="s">
        <v>40</v>
      </c>
      <c r="B1745" t="s">
        <v>8</v>
      </c>
      <c r="C1745" t="s">
        <v>928</v>
      </c>
      <c r="D1745">
        <v>1</v>
      </c>
      <c r="E1745">
        <v>2</v>
      </c>
      <c r="F1745">
        <v>1779756300000</v>
      </c>
      <c r="G1745">
        <v>1779757308732</v>
      </c>
      <c r="H1745">
        <v>1008732</v>
      </c>
      <c r="I1745">
        <v>1008732</v>
      </c>
      <c r="J1745">
        <v>8403</v>
      </c>
      <c r="K1745">
        <v>42</v>
      </c>
      <c r="L1745">
        <v>54.49</v>
      </c>
      <c r="M1745" t="s">
        <v>925</v>
      </c>
      <c r="N1745" t="s">
        <v>926</v>
      </c>
      <c r="O1745">
        <v>39.29</v>
      </c>
      <c r="S1745">
        <v>21744</v>
      </c>
    </row>
    <row r="1746" spans="1:19" x14ac:dyDescent="0.2">
      <c r="A1746" t="s">
        <v>40</v>
      </c>
      <c r="B1746" t="s">
        <v>8</v>
      </c>
      <c r="C1746" t="s">
        <v>928</v>
      </c>
      <c r="D1746">
        <v>1</v>
      </c>
      <c r="E1746">
        <v>2</v>
      </c>
      <c r="F1746">
        <v>1779757200000</v>
      </c>
      <c r="G1746">
        <v>1779758944452</v>
      </c>
      <c r="H1746">
        <v>1744452</v>
      </c>
      <c r="I1746">
        <v>1744452</v>
      </c>
      <c r="J1746">
        <v>9776</v>
      </c>
      <c r="K1746">
        <v>71</v>
      </c>
      <c r="L1746">
        <v>63.22</v>
      </c>
      <c r="M1746" t="s">
        <v>925</v>
      </c>
      <c r="N1746" t="s">
        <v>926</v>
      </c>
      <c r="O1746">
        <v>37.409999999999997</v>
      </c>
      <c r="S1746">
        <v>21745</v>
      </c>
    </row>
    <row r="1747" spans="1:19" x14ac:dyDescent="0.2">
      <c r="A1747" t="s">
        <v>40</v>
      </c>
      <c r="B1747" t="s">
        <v>8</v>
      </c>
      <c r="C1747" t="s">
        <v>924</v>
      </c>
      <c r="D1747">
        <v>1</v>
      </c>
      <c r="E1747">
        <v>2</v>
      </c>
      <c r="F1747">
        <v>1779758100000</v>
      </c>
      <c r="G1747">
        <v>1779759442764</v>
      </c>
      <c r="H1747">
        <v>1342764</v>
      </c>
      <c r="I1747">
        <v>1342764</v>
      </c>
      <c r="J1747">
        <v>7135</v>
      </c>
      <c r="K1747">
        <v>56</v>
      </c>
      <c r="L1747">
        <v>56.84</v>
      </c>
      <c r="M1747" t="s">
        <v>925</v>
      </c>
      <c r="N1747" t="s">
        <v>926</v>
      </c>
      <c r="O1747">
        <v>39.75</v>
      </c>
      <c r="S1747">
        <v>21746</v>
      </c>
    </row>
    <row r="1748" spans="1:19" x14ac:dyDescent="0.2">
      <c r="A1748" t="s">
        <v>40</v>
      </c>
      <c r="B1748" t="s">
        <v>8</v>
      </c>
      <c r="C1748" t="s">
        <v>928</v>
      </c>
      <c r="D1748">
        <v>1</v>
      </c>
      <c r="E1748">
        <v>2</v>
      </c>
      <c r="F1748">
        <v>1779759000000</v>
      </c>
      <c r="G1748">
        <v>1779760233195</v>
      </c>
      <c r="H1748">
        <v>1233195</v>
      </c>
      <c r="I1748">
        <v>1233195</v>
      </c>
      <c r="J1748">
        <v>8395</v>
      </c>
      <c r="K1748">
        <v>47</v>
      </c>
      <c r="L1748">
        <v>57.07</v>
      </c>
      <c r="M1748" t="s">
        <v>925</v>
      </c>
      <c r="N1748" t="s">
        <v>926</v>
      </c>
      <c r="O1748">
        <v>39.659999999999997</v>
      </c>
      <c r="S1748">
        <v>21747</v>
      </c>
    </row>
    <row r="1749" spans="1:19" x14ac:dyDescent="0.2">
      <c r="A1749" t="s">
        <v>40</v>
      </c>
      <c r="B1749" t="s">
        <v>8</v>
      </c>
      <c r="C1749" t="s">
        <v>928</v>
      </c>
      <c r="D1749">
        <v>1</v>
      </c>
      <c r="E1749">
        <v>2</v>
      </c>
      <c r="F1749">
        <v>1779759900000</v>
      </c>
      <c r="G1749">
        <v>1779761069050</v>
      </c>
      <c r="H1749">
        <v>1169050</v>
      </c>
      <c r="I1749">
        <v>1169050</v>
      </c>
      <c r="J1749">
        <v>8370</v>
      </c>
      <c r="K1749">
        <v>52</v>
      </c>
      <c r="L1749">
        <v>55.93</v>
      </c>
      <c r="M1749" t="s">
        <v>925</v>
      </c>
      <c r="N1749" t="s">
        <v>926</v>
      </c>
      <c r="O1749">
        <v>38.69</v>
      </c>
      <c r="S1749">
        <v>21748</v>
      </c>
    </row>
    <row r="1750" spans="1:19" x14ac:dyDescent="0.2">
      <c r="A1750" t="s">
        <v>40</v>
      </c>
      <c r="B1750" t="s">
        <v>8</v>
      </c>
      <c r="C1750" t="s">
        <v>924</v>
      </c>
      <c r="D1750">
        <v>1</v>
      </c>
      <c r="E1750">
        <v>2</v>
      </c>
      <c r="F1750">
        <v>1779760800000</v>
      </c>
      <c r="G1750">
        <v>1779762250829</v>
      </c>
      <c r="H1750">
        <v>1450829</v>
      </c>
      <c r="I1750">
        <v>1450829</v>
      </c>
      <c r="J1750">
        <v>8551</v>
      </c>
      <c r="K1750">
        <v>56</v>
      </c>
      <c r="L1750">
        <v>60.56</v>
      </c>
      <c r="M1750" t="s">
        <v>925</v>
      </c>
      <c r="N1750" t="s">
        <v>926</v>
      </c>
      <c r="O1750">
        <v>41.87</v>
      </c>
      <c r="S1750">
        <v>21749</v>
      </c>
    </row>
    <row r="1751" spans="1:19" x14ac:dyDescent="0.2">
      <c r="A1751" t="s">
        <v>40</v>
      </c>
      <c r="B1751" t="s">
        <v>8</v>
      </c>
      <c r="C1751" t="s">
        <v>928</v>
      </c>
      <c r="D1751">
        <v>1</v>
      </c>
      <c r="E1751">
        <v>2</v>
      </c>
      <c r="F1751">
        <v>1779761700000</v>
      </c>
      <c r="G1751">
        <v>1779762740683</v>
      </c>
      <c r="H1751">
        <v>1040683</v>
      </c>
      <c r="I1751">
        <v>1040683</v>
      </c>
      <c r="J1751">
        <v>8152</v>
      </c>
      <c r="K1751">
        <v>43</v>
      </c>
      <c r="L1751">
        <v>55.36</v>
      </c>
      <c r="M1751" t="s">
        <v>925</v>
      </c>
      <c r="N1751" t="s">
        <v>926</v>
      </c>
      <c r="O1751">
        <v>41.19</v>
      </c>
      <c r="S1751">
        <v>21750</v>
      </c>
    </row>
    <row r="1752" spans="1:19" x14ac:dyDescent="0.2">
      <c r="A1752" t="s">
        <v>40</v>
      </c>
      <c r="B1752" t="s">
        <v>8</v>
      </c>
      <c r="C1752" t="s">
        <v>928</v>
      </c>
      <c r="D1752">
        <v>1</v>
      </c>
      <c r="E1752">
        <v>2</v>
      </c>
      <c r="F1752">
        <v>1779762600000</v>
      </c>
      <c r="G1752">
        <v>1779763767376</v>
      </c>
      <c r="H1752">
        <v>1167376</v>
      </c>
      <c r="I1752">
        <v>1167376</v>
      </c>
      <c r="J1752">
        <v>8646</v>
      </c>
      <c r="K1752">
        <v>46</v>
      </c>
      <c r="L1752">
        <v>53.98</v>
      </c>
      <c r="M1752" t="s">
        <v>925</v>
      </c>
      <c r="N1752" t="s">
        <v>926</v>
      </c>
      <c r="O1752">
        <v>33.47</v>
      </c>
      <c r="S1752">
        <v>21751</v>
      </c>
    </row>
    <row r="1753" spans="1:19" x14ac:dyDescent="0.2">
      <c r="A1753" t="s">
        <v>40</v>
      </c>
      <c r="B1753" t="s">
        <v>8</v>
      </c>
      <c r="C1753" t="s">
        <v>924</v>
      </c>
      <c r="D1753">
        <v>1</v>
      </c>
      <c r="E1753">
        <v>2</v>
      </c>
      <c r="F1753">
        <v>1779763500000</v>
      </c>
      <c r="G1753">
        <v>1779764662281</v>
      </c>
      <c r="H1753">
        <v>1162281</v>
      </c>
      <c r="I1753">
        <v>1162281</v>
      </c>
      <c r="J1753">
        <v>8628</v>
      </c>
      <c r="K1753">
        <v>53</v>
      </c>
      <c r="L1753">
        <v>43.01</v>
      </c>
      <c r="M1753" t="s">
        <v>925</v>
      </c>
      <c r="N1753" t="s">
        <v>929</v>
      </c>
      <c r="S1753">
        <v>21752</v>
      </c>
    </row>
    <row r="1754" spans="1:19" x14ac:dyDescent="0.2">
      <c r="A1754" t="s">
        <v>40</v>
      </c>
      <c r="B1754" t="s">
        <v>8</v>
      </c>
      <c r="C1754" t="s">
        <v>928</v>
      </c>
      <c r="D1754">
        <v>1</v>
      </c>
      <c r="E1754">
        <v>2</v>
      </c>
      <c r="F1754">
        <v>1779764400000</v>
      </c>
      <c r="G1754">
        <v>1779765599412</v>
      </c>
      <c r="H1754">
        <v>1199412</v>
      </c>
      <c r="I1754">
        <v>1199412</v>
      </c>
      <c r="J1754">
        <v>8424</v>
      </c>
      <c r="K1754">
        <v>49</v>
      </c>
      <c r="L1754">
        <v>54.93</v>
      </c>
      <c r="M1754" t="s">
        <v>925</v>
      </c>
      <c r="N1754" t="s">
        <v>926</v>
      </c>
      <c r="O1754">
        <v>35.46</v>
      </c>
      <c r="S1754">
        <v>21753</v>
      </c>
    </row>
    <row r="1755" spans="1:19" x14ac:dyDescent="0.2">
      <c r="A1755" t="s">
        <v>40</v>
      </c>
      <c r="B1755" t="s">
        <v>8</v>
      </c>
      <c r="C1755" t="s">
        <v>928</v>
      </c>
      <c r="D1755">
        <v>1</v>
      </c>
      <c r="E1755">
        <v>2</v>
      </c>
      <c r="F1755">
        <v>1779765300000</v>
      </c>
      <c r="G1755">
        <v>1779766417565</v>
      </c>
      <c r="H1755">
        <v>1117565</v>
      </c>
      <c r="I1755">
        <v>1117565</v>
      </c>
      <c r="J1755">
        <v>9096</v>
      </c>
      <c r="K1755">
        <v>51</v>
      </c>
      <c r="L1755">
        <v>56.18</v>
      </c>
      <c r="M1755" t="s">
        <v>925</v>
      </c>
      <c r="N1755" t="s">
        <v>926</v>
      </c>
      <c r="O1755">
        <v>38.619999999999997</v>
      </c>
      <c r="S1755">
        <v>21754</v>
      </c>
    </row>
    <row r="1756" spans="1:19" x14ac:dyDescent="0.2">
      <c r="A1756" t="s">
        <v>40</v>
      </c>
      <c r="B1756" t="s">
        <v>8</v>
      </c>
      <c r="C1756" t="s">
        <v>928</v>
      </c>
      <c r="D1756">
        <v>1</v>
      </c>
      <c r="E1756">
        <v>3</v>
      </c>
      <c r="F1756">
        <v>1779840000000</v>
      </c>
      <c r="G1756">
        <v>1779841379118</v>
      </c>
      <c r="H1756">
        <v>1379118</v>
      </c>
      <c r="I1756">
        <v>1379118</v>
      </c>
      <c r="J1756">
        <v>9655</v>
      </c>
      <c r="K1756">
        <v>60</v>
      </c>
      <c r="L1756">
        <v>46.69</v>
      </c>
      <c r="M1756" t="s">
        <v>925</v>
      </c>
      <c r="N1756" t="s">
        <v>929</v>
      </c>
      <c r="S1756">
        <v>21755</v>
      </c>
    </row>
    <row r="1757" spans="1:19" x14ac:dyDescent="0.2">
      <c r="A1757" t="s">
        <v>40</v>
      </c>
      <c r="B1757" t="s">
        <v>8</v>
      </c>
      <c r="C1757" t="s">
        <v>928</v>
      </c>
      <c r="D1757">
        <v>1</v>
      </c>
      <c r="E1757">
        <v>3</v>
      </c>
      <c r="F1757">
        <v>1779840900000</v>
      </c>
      <c r="G1757">
        <v>1779842074814</v>
      </c>
      <c r="H1757">
        <v>1174814</v>
      </c>
      <c r="I1757">
        <v>1174814</v>
      </c>
      <c r="J1757">
        <v>7914</v>
      </c>
      <c r="K1757">
        <v>51</v>
      </c>
      <c r="L1757">
        <v>56.49</v>
      </c>
      <c r="M1757" t="s">
        <v>925</v>
      </c>
      <c r="N1757" t="s">
        <v>926</v>
      </c>
      <c r="O1757">
        <v>41.09</v>
      </c>
      <c r="S1757">
        <v>21756</v>
      </c>
    </row>
    <row r="1758" spans="1:19" x14ac:dyDescent="0.2">
      <c r="A1758" t="s">
        <v>40</v>
      </c>
      <c r="B1758" t="s">
        <v>8</v>
      </c>
      <c r="C1758" t="s">
        <v>928</v>
      </c>
      <c r="D1758">
        <v>1</v>
      </c>
      <c r="E1758">
        <v>3</v>
      </c>
      <c r="F1758">
        <v>1779841800000</v>
      </c>
      <c r="G1758">
        <v>1779842865585</v>
      </c>
      <c r="H1758">
        <v>1065585</v>
      </c>
      <c r="I1758">
        <v>1065585</v>
      </c>
      <c r="J1758">
        <v>9399</v>
      </c>
      <c r="K1758">
        <v>47</v>
      </c>
      <c r="L1758">
        <v>57.94</v>
      </c>
      <c r="M1758" t="s">
        <v>925</v>
      </c>
      <c r="N1758" t="s">
        <v>926</v>
      </c>
      <c r="O1758">
        <v>43.22</v>
      </c>
      <c r="S1758">
        <v>21757</v>
      </c>
    </row>
    <row r="1759" spans="1:19" x14ac:dyDescent="0.2">
      <c r="A1759" t="s">
        <v>40</v>
      </c>
      <c r="B1759" t="s">
        <v>8</v>
      </c>
      <c r="C1759" t="s">
        <v>928</v>
      </c>
      <c r="D1759">
        <v>1</v>
      </c>
      <c r="E1759">
        <v>3</v>
      </c>
      <c r="F1759">
        <v>1779842700000</v>
      </c>
      <c r="G1759">
        <v>1779844302416</v>
      </c>
      <c r="H1759">
        <v>1602416</v>
      </c>
      <c r="I1759">
        <v>1602416</v>
      </c>
      <c r="J1759">
        <v>6895</v>
      </c>
      <c r="K1759">
        <v>62</v>
      </c>
      <c r="L1759">
        <v>46.47</v>
      </c>
      <c r="M1759" t="s">
        <v>925</v>
      </c>
      <c r="N1759" t="s">
        <v>929</v>
      </c>
      <c r="S1759">
        <v>21758</v>
      </c>
    </row>
    <row r="1760" spans="1:19" x14ac:dyDescent="0.2">
      <c r="A1760" t="s">
        <v>40</v>
      </c>
      <c r="B1760" t="s">
        <v>8</v>
      </c>
      <c r="C1760" t="s">
        <v>928</v>
      </c>
      <c r="D1760">
        <v>1</v>
      </c>
      <c r="E1760">
        <v>3</v>
      </c>
      <c r="F1760">
        <v>1779843600000</v>
      </c>
      <c r="G1760">
        <v>1779845158062</v>
      </c>
      <c r="H1760">
        <v>1558062</v>
      </c>
      <c r="I1760">
        <v>1558062</v>
      </c>
      <c r="J1760">
        <v>9381</v>
      </c>
      <c r="K1760">
        <v>63</v>
      </c>
      <c r="L1760">
        <v>64.36</v>
      </c>
      <c r="M1760" t="s">
        <v>925</v>
      </c>
      <c r="N1760" t="s">
        <v>926</v>
      </c>
      <c r="O1760">
        <v>45.81</v>
      </c>
      <c r="S1760">
        <v>21759</v>
      </c>
    </row>
    <row r="1761" spans="1:19" x14ac:dyDescent="0.2">
      <c r="A1761" t="s">
        <v>40</v>
      </c>
      <c r="B1761" t="s">
        <v>8</v>
      </c>
      <c r="C1761" t="s">
        <v>928</v>
      </c>
      <c r="D1761">
        <v>1</v>
      </c>
      <c r="E1761">
        <v>3</v>
      </c>
      <c r="F1761">
        <v>1779844500000</v>
      </c>
      <c r="G1761">
        <v>1779845568569</v>
      </c>
      <c r="H1761">
        <v>1068569</v>
      </c>
      <c r="I1761">
        <v>1068569</v>
      </c>
      <c r="J1761">
        <v>10179</v>
      </c>
      <c r="K1761">
        <v>41</v>
      </c>
      <c r="L1761">
        <v>58.67</v>
      </c>
      <c r="M1761" t="s">
        <v>925</v>
      </c>
      <c r="N1761" t="s">
        <v>926</v>
      </c>
      <c r="O1761">
        <v>42.77</v>
      </c>
      <c r="S1761">
        <v>21760</v>
      </c>
    </row>
    <row r="1762" spans="1:19" x14ac:dyDescent="0.2">
      <c r="A1762" t="s">
        <v>40</v>
      </c>
      <c r="B1762" t="s">
        <v>8</v>
      </c>
      <c r="C1762" t="s">
        <v>928</v>
      </c>
      <c r="D1762">
        <v>1</v>
      </c>
      <c r="E1762">
        <v>3</v>
      </c>
      <c r="F1762">
        <v>1779845400000</v>
      </c>
      <c r="G1762">
        <v>1779846773379</v>
      </c>
      <c r="H1762">
        <v>1373379</v>
      </c>
      <c r="I1762">
        <v>1373379</v>
      </c>
      <c r="J1762">
        <v>8929</v>
      </c>
      <c r="K1762">
        <v>61</v>
      </c>
      <c r="L1762">
        <v>60.43</v>
      </c>
      <c r="M1762" t="s">
        <v>925</v>
      </c>
      <c r="N1762" t="s">
        <v>926</v>
      </c>
      <c r="O1762">
        <v>42.52</v>
      </c>
      <c r="S1762">
        <v>21761</v>
      </c>
    </row>
    <row r="1763" spans="1:19" x14ac:dyDescent="0.2">
      <c r="A1763" t="s">
        <v>40</v>
      </c>
      <c r="B1763" t="s">
        <v>8</v>
      </c>
      <c r="C1763" t="s">
        <v>928</v>
      </c>
      <c r="D1763">
        <v>1</v>
      </c>
      <c r="E1763">
        <v>3</v>
      </c>
      <c r="F1763">
        <v>1779846300000</v>
      </c>
      <c r="G1763">
        <v>1779847159490</v>
      </c>
      <c r="H1763">
        <v>859490</v>
      </c>
      <c r="I1763">
        <v>859490</v>
      </c>
      <c r="J1763">
        <v>9380</v>
      </c>
      <c r="K1763">
        <v>34</v>
      </c>
      <c r="L1763">
        <v>52.49</v>
      </c>
      <c r="M1763" t="s">
        <v>925</v>
      </c>
      <c r="N1763" t="s">
        <v>926</v>
      </c>
      <c r="O1763">
        <v>35.81</v>
      </c>
      <c r="S1763">
        <v>21762</v>
      </c>
    </row>
    <row r="1764" spans="1:19" x14ac:dyDescent="0.2">
      <c r="A1764" t="s">
        <v>40</v>
      </c>
      <c r="B1764" t="s">
        <v>8</v>
      </c>
      <c r="C1764" t="s">
        <v>928</v>
      </c>
      <c r="D1764">
        <v>1</v>
      </c>
      <c r="E1764">
        <v>3</v>
      </c>
      <c r="F1764">
        <v>1779847200000</v>
      </c>
      <c r="G1764">
        <v>1779848569707</v>
      </c>
      <c r="H1764">
        <v>1369707</v>
      </c>
      <c r="I1764">
        <v>1369707</v>
      </c>
      <c r="J1764">
        <v>7579</v>
      </c>
      <c r="K1764">
        <v>56</v>
      </c>
      <c r="L1764">
        <v>57.6</v>
      </c>
      <c r="M1764" t="s">
        <v>925</v>
      </c>
      <c r="N1764" t="s">
        <v>926</v>
      </c>
      <c r="O1764">
        <v>39.64</v>
      </c>
      <c r="S1764">
        <v>21763</v>
      </c>
    </row>
    <row r="1765" spans="1:19" x14ac:dyDescent="0.2">
      <c r="A1765" t="s">
        <v>40</v>
      </c>
      <c r="B1765" t="s">
        <v>8</v>
      </c>
      <c r="C1765" t="s">
        <v>928</v>
      </c>
      <c r="D1765">
        <v>1</v>
      </c>
      <c r="E1765">
        <v>3</v>
      </c>
      <c r="F1765">
        <v>1779848100000</v>
      </c>
      <c r="G1765">
        <v>1779849765498</v>
      </c>
      <c r="H1765">
        <v>1665498</v>
      </c>
      <c r="I1765">
        <v>1665498</v>
      </c>
      <c r="J1765">
        <v>9926</v>
      </c>
      <c r="K1765">
        <v>69</v>
      </c>
      <c r="L1765">
        <v>61.18</v>
      </c>
      <c r="M1765" t="s">
        <v>925</v>
      </c>
      <c r="N1765" t="s">
        <v>926</v>
      </c>
      <c r="O1765">
        <v>34.25</v>
      </c>
      <c r="S1765">
        <v>21764</v>
      </c>
    </row>
    <row r="1766" spans="1:19" x14ac:dyDescent="0.2">
      <c r="A1766" t="s">
        <v>40</v>
      </c>
      <c r="B1766" t="s">
        <v>8</v>
      </c>
      <c r="C1766" t="s">
        <v>928</v>
      </c>
      <c r="D1766">
        <v>1</v>
      </c>
      <c r="E1766">
        <v>3</v>
      </c>
      <c r="F1766">
        <v>1779849000000</v>
      </c>
      <c r="G1766">
        <v>1779850277090</v>
      </c>
      <c r="H1766">
        <v>1277090</v>
      </c>
      <c r="I1766">
        <v>1277090</v>
      </c>
      <c r="J1766">
        <v>9284</v>
      </c>
      <c r="K1766">
        <v>58</v>
      </c>
      <c r="L1766">
        <v>45.07</v>
      </c>
      <c r="M1766" t="s">
        <v>925</v>
      </c>
      <c r="N1766" t="s">
        <v>929</v>
      </c>
      <c r="S1766">
        <v>21765</v>
      </c>
    </row>
    <row r="1767" spans="1:19" x14ac:dyDescent="0.2">
      <c r="A1767" t="s">
        <v>40</v>
      </c>
      <c r="B1767" t="s">
        <v>8</v>
      </c>
      <c r="C1767" t="s">
        <v>928</v>
      </c>
      <c r="D1767">
        <v>1</v>
      </c>
      <c r="E1767">
        <v>3</v>
      </c>
      <c r="F1767">
        <v>1779849900000</v>
      </c>
      <c r="G1767">
        <v>1779851269495</v>
      </c>
      <c r="H1767">
        <v>1369495</v>
      </c>
      <c r="I1767">
        <v>1369495</v>
      </c>
      <c r="J1767">
        <v>9233</v>
      </c>
      <c r="K1767">
        <v>58</v>
      </c>
      <c r="L1767">
        <v>57.52</v>
      </c>
      <c r="M1767" t="s">
        <v>925</v>
      </c>
      <c r="N1767" t="s">
        <v>926</v>
      </c>
      <c r="O1767">
        <v>35.03</v>
      </c>
      <c r="S1767">
        <v>21766</v>
      </c>
    </row>
    <row r="1768" spans="1:19" x14ac:dyDescent="0.2">
      <c r="A1768" t="s">
        <v>40</v>
      </c>
      <c r="B1768" t="s">
        <v>8</v>
      </c>
      <c r="C1768" t="s">
        <v>928</v>
      </c>
      <c r="D1768">
        <v>1</v>
      </c>
      <c r="E1768">
        <v>4</v>
      </c>
      <c r="F1768">
        <v>1779926400000</v>
      </c>
      <c r="G1768">
        <v>1779927742892</v>
      </c>
      <c r="H1768">
        <v>1342892</v>
      </c>
      <c r="I1768">
        <v>1342892</v>
      </c>
      <c r="J1768">
        <v>7127</v>
      </c>
      <c r="K1768">
        <v>58</v>
      </c>
      <c r="L1768">
        <v>59.23</v>
      </c>
      <c r="M1768" t="s">
        <v>925</v>
      </c>
      <c r="N1768" t="s">
        <v>926</v>
      </c>
      <c r="O1768">
        <v>45.32</v>
      </c>
      <c r="S1768">
        <v>21767</v>
      </c>
    </row>
    <row r="1769" spans="1:19" x14ac:dyDescent="0.2">
      <c r="A1769" t="s">
        <v>40</v>
      </c>
      <c r="B1769" t="s">
        <v>8</v>
      </c>
      <c r="C1769" t="s">
        <v>928</v>
      </c>
      <c r="D1769">
        <v>1</v>
      </c>
      <c r="E1769">
        <v>4</v>
      </c>
      <c r="F1769">
        <v>1779927300000</v>
      </c>
      <c r="G1769">
        <v>1779928687149</v>
      </c>
      <c r="H1769">
        <v>1387149</v>
      </c>
      <c r="I1769">
        <v>1387149</v>
      </c>
      <c r="J1769">
        <v>8824</v>
      </c>
      <c r="K1769">
        <v>56</v>
      </c>
      <c r="L1769">
        <v>61.15</v>
      </c>
      <c r="M1769" t="s">
        <v>925</v>
      </c>
      <c r="N1769" t="s">
        <v>926</v>
      </c>
      <c r="O1769">
        <v>44.13</v>
      </c>
      <c r="S1769">
        <v>21768</v>
      </c>
    </row>
    <row r="1770" spans="1:19" x14ac:dyDescent="0.2">
      <c r="A1770" t="s">
        <v>40</v>
      </c>
      <c r="B1770" t="s">
        <v>8</v>
      </c>
      <c r="C1770" t="s">
        <v>927</v>
      </c>
      <c r="D1770">
        <v>1</v>
      </c>
      <c r="E1770">
        <v>4</v>
      </c>
      <c r="F1770">
        <v>1779928200000</v>
      </c>
      <c r="G1770">
        <v>1779929245817</v>
      </c>
      <c r="H1770">
        <v>1045817</v>
      </c>
      <c r="I1770">
        <v>1045817</v>
      </c>
      <c r="J1770">
        <v>7984</v>
      </c>
      <c r="K1770">
        <v>47</v>
      </c>
      <c r="L1770">
        <v>58.17</v>
      </c>
      <c r="M1770" t="s">
        <v>925</v>
      </c>
      <c r="N1770" t="s">
        <v>926</v>
      </c>
      <c r="O1770">
        <v>48.04</v>
      </c>
      <c r="S1770">
        <v>21769</v>
      </c>
    </row>
    <row r="1771" spans="1:19" x14ac:dyDescent="0.2">
      <c r="A1771" t="s">
        <v>40</v>
      </c>
      <c r="B1771" t="s">
        <v>8</v>
      </c>
      <c r="C1771" t="s">
        <v>928</v>
      </c>
      <c r="D1771">
        <v>1</v>
      </c>
      <c r="E1771">
        <v>4</v>
      </c>
      <c r="F1771">
        <v>1779929100000</v>
      </c>
      <c r="G1771">
        <v>1779930238854</v>
      </c>
      <c r="H1771">
        <v>1138854</v>
      </c>
      <c r="I1771">
        <v>1138854</v>
      </c>
      <c r="J1771">
        <v>8169</v>
      </c>
      <c r="K1771">
        <v>46</v>
      </c>
      <c r="L1771">
        <v>55.33</v>
      </c>
      <c r="M1771" t="s">
        <v>925</v>
      </c>
      <c r="N1771" t="s">
        <v>926</v>
      </c>
      <c r="O1771">
        <v>38.6</v>
      </c>
      <c r="S1771">
        <v>21770</v>
      </c>
    </row>
    <row r="1772" spans="1:19" x14ac:dyDescent="0.2">
      <c r="A1772" t="s">
        <v>40</v>
      </c>
      <c r="B1772" t="s">
        <v>8</v>
      </c>
      <c r="C1772" t="s">
        <v>928</v>
      </c>
      <c r="D1772">
        <v>1</v>
      </c>
      <c r="E1772">
        <v>4</v>
      </c>
      <c r="F1772">
        <v>1779930000000</v>
      </c>
      <c r="G1772">
        <v>1779931039223</v>
      </c>
      <c r="H1772">
        <v>1039223</v>
      </c>
      <c r="I1772">
        <v>1039223</v>
      </c>
      <c r="J1772">
        <v>8904</v>
      </c>
      <c r="K1772">
        <v>47</v>
      </c>
      <c r="L1772">
        <v>57.44</v>
      </c>
      <c r="M1772" t="s">
        <v>925</v>
      </c>
      <c r="N1772" t="s">
        <v>926</v>
      </c>
      <c r="O1772">
        <v>44.05</v>
      </c>
      <c r="S1772">
        <v>21771</v>
      </c>
    </row>
    <row r="1773" spans="1:19" x14ac:dyDescent="0.2">
      <c r="A1773" t="s">
        <v>40</v>
      </c>
      <c r="B1773" t="s">
        <v>8</v>
      </c>
      <c r="C1773" t="s">
        <v>927</v>
      </c>
      <c r="D1773">
        <v>1</v>
      </c>
      <c r="E1773">
        <v>4</v>
      </c>
      <c r="F1773">
        <v>1779930900000</v>
      </c>
      <c r="G1773">
        <v>1779932155404</v>
      </c>
      <c r="H1773">
        <v>1255404</v>
      </c>
      <c r="I1773">
        <v>1255404</v>
      </c>
      <c r="J1773">
        <v>9824</v>
      </c>
      <c r="K1773">
        <v>57</v>
      </c>
      <c r="L1773">
        <v>58.53</v>
      </c>
      <c r="M1773" t="s">
        <v>925</v>
      </c>
      <c r="N1773" t="s">
        <v>926</v>
      </c>
      <c r="O1773">
        <v>38.67</v>
      </c>
      <c r="S1773">
        <v>21772</v>
      </c>
    </row>
    <row r="1774" spans="1:19" x14ac:dyDescent="0.2">
      <c r="A1774" t="s">
        <v>40</v>
      </c>
      <c r="B1774" t="s">
        <v>8</v>
      </c>
      <c r="C1774" t="s">
        <v>928</v>
      </c>
      <c r="D1774">
        <v>1</v>
      </c>
      <c r="E1774">
        <v>4</v>
      </c>
      <c r="F1774">
        <v>1779931800000</v>
      </c>
      <c r="G1774">
        <v>1779932882976</v>
      </c>
      <c r="H1774">
        <v>1082976</v>
      </c>
      <c r="I1774">
        <v>1082976</v>
      </c>
      <c r="J1774">
        <v>9572</v>
      </c>
      <c r="K1774">
        <v>44</v>
      </c>
      <c r="L1774">
        <v>58.66</v>
      </c>
      <c r="M1774" t="s">
        <v>925</v>
      </c>
      <c r="N1774" t="s">
        <v>926</v>
      </c>
      <c r="O1774">
        <v>44</v>
      </c>
      <c r="S1774">
        <v>21773</v>
      </c>
    </row>
    <row r="1775" spans="1:19" x14ac:dyDescent="0.2">
      <c r="A1775" t="s">
        <v>40</v>
      </c>
      <c r="B1775" t="s">
        <v>8</v>
      </c>
      <c r="C1775" t="s">
        <v>928</v>
      </c>
      <c r="D1775">
        <v>1</v>
      </c>
      <c r="E1775">
        <v>4</v>
      </c>
      <c r="F1775">
        <v>1779932700000</v>
      </c>
      <c r="G1775">
        <v>1779933821010</v>
      </c>
      <c r="H1775">
        <v>1121010</v>
      </c>
      <c r="I1775">
        <v>1121010</v>
      </c>
      <c r="J1775">
        <v>10398</v>
      </c>
      <c r="K1775">
        <v>45</v>
      </c>
      <c r="L1775">
        <v>57.41</v>
      </c>
      <c r="M1775" t="s">
        <v>925</v>
      </c>
      <c r="N1775" t="s">
        <v>926</v>
      </c>
      <c r="O1775">
        <v>37.92</v>
      </c>
      <c r="S1775">
        <v>21774</v>
      </c>
    </row>
    <row r="1776" spans="1:19" x14ac:dyDescent="0.2">
      <c r="A1776" t="s">
        <v>40</v>
      </c>
      <c r="B1776" t="s">
        <v>8</v>
      </c>
      <c r="C1776" t="s">
        <v>927</v>
      </c>
      <c r="D1776">
        <v>1</v>
      </c>
      <c r="E1776">
        <v>4</v>
      </c>
      <c r="F1776">
        <v>1779933600000</v>
      </c>
      <c r="G1776">
        <v>1779934871966</v>
      </c>
      <c r="H1776">
        <v>1271966</v>
      </c>
      <c r="I1776">
        <v>1271966</v>
      </c>
      <c r="J1776">
        <v>8404</v>
      </c>
      <c r="K1776">
        <v>52</v>
      </c>
      <c r="L1776">
        <v>59.79</v>
      </c>
      <c r="M1776" t="s">
        <v>925</v>
      </c>
      <c r="N1776" t="s">
        <v>926</v>
      </c>
      <c r="O1776">
        <v>44.98</v>
      </c>
      <c r="S1776">
        <v>21775</v>
      </c>
    </row>
    <row r="1777" spans="1:19" x14ac:dyDescent="0.2">
      <c r="A1777" t="s">
        <v>40</v>
      </c>
      <c r="B1777" t="s">
        <v>8</v>
      </c>
      <c r="C1777" t="s">
        <v>928</v>
      </c>
      <c r="D1777">
        <v>1</v>
      </c>
      <c r="E1777">
        <v>4</v>
      </c>
      <c r="F1777">
        <v>1779934500000</v>
      </c>
      <c r="G1777">
        <v>1779936092618</v>
      </c>
      <c r="H1777">
        <v>1592618</v>
      </c>
      <c r="I1777">
        <v>1592618</v>
      </c>
      <c r="J1777">
        <v>9555</v>
      </c>
      <c r="K1777">
        <v>69</v>
      </c>
      <c r="L1777">
        <v>65.55</v>
      </c>
      <c r="M1777" t="s">
        <v>925</v>
      </c>
      <c r="N1777" t="s">
        <v>926</v>
      </c>
      <c r="O1777">
        <v>47.22</v>
      </c>
      <c r="S1777">
        <v>21776</v>
      </c>
    </row>
    <row r="1778" spans="1:19" x14ac:dyDescent="0.2">
      <c r="A1778" t="s">
        <v>40</v>
      </c>
      <c r="B1778" t="s">
        <v>8</v>
      </c>
      <c r="C1778" t="s">
        <v>928</v>
      </c>
      <c r="D1778">
        <v>1</v>
      </c>
      <c r="E1778">
        <v>4</v>
      </c>
      <c r="F1778">
        <v>1779935400000</v>
      </c>
      <c r="G1778">
        <v>1779936808920</v>
      </c>
      <c r="H1778">
        <v>1408920</v>
      </c>
      <c r="I1778">
        <v>1408920</v>
      </c>
      <c r="J1778">
        <v>8419</v>
      </c>
      <c r="K1778">
        <v>63</v>
      </c>
      <c r="L1778">
        <v>58.27</v>
      </c>
      <c r="M1778" t="s">
        <v>925</v>
      </c>
      <c r="N1778" t="s">
        <v>926</v>
      </c>
      <c r="O1778">
        <v>37.96</v>
      </c>
      <c r="S1778">
        <v>21777</v>
      </c>
    </row>
    <row r="1779" spans="1:19" x14ac:dyDescent="0.2">
      <c r="A1779" t="s">
        <v>40</v>
      </c>
      <c r="B1779" t="s">
        <v>8</v>
      </c>
      <c r="C1779" t="s">
        <v>927</v>
      </c>
      <c r="D1779">
        <v>1</v>
      </c>
      <c r="E1779">
        <v>4</v>
      </c>
      <c r="F1779">
        <v>1779936300000</v>
      </c>
      <c r="G1779">
        <v>1779937878556</v>
      </c>
      <c r="H1779">
        <v>1578556</v>
      </c>
      <c r="I1779">
        <v>1578556</v>
      </c>
      <c r="J1779">
        <v>9545</v>
      </c>
      <c r="K1779">
        <v>59</v>
      </c>
      <c r="L1779">
        <v>60.86</v>
      </c>
      <c r="M1779" t="s">
        <v>925</v>
      </c>
      <c r="N1779" t="s">
        <v>926</v>
      </c>
      <c r="O1779">
        <v>36.700000000000003</v>
      </c>
      <c r="S1779">
        <v>21778</v>
      </c>
    </row>
    <row r="1780" spans="1:19" x14ac:dyDescent="0.2">
      <c r="A1780" t="s">
        <v>40</v>
      </c>
      <c r="B1780" t="s">
        <v>8</v>
      </c>
      <c r="C1780" t="s">
        <v>928</v>
      </c>
      <c r="D1780">
        <v>1</v>
      </c>
      <c r="E1780">
        <v>4</v>
      </c>
      <c r="F1780">
        <v>1779937200000</v>
      </c>
      <c r="G1780">
        <v>1779938369232</v>
      </c>
      <c r="H1780">
        <v>1169232</v>
      </c>
      <c r="I1780">
        <v>1169232</v>
      </c>
      <c r="J1780">
        <v>8262</v>
      </c>
      <c r="K1780">
        <v>54</v>
      </c>
      <c r="L1780">
        <v>55.83</v>
      </c>
      <c r="M1780" t="s">
        <v>925</v>
      </c>
      <c r="N1780" t="s">
        <v>926</v>
      </c>
      <c r="O1780">
        <v>38.75</v>
      </c>
      <c r="S1780">
        <v>21779</v>
      </c>
    </row>
    <row r="1781" spans="1:19" x14ac:dyDescent="0.2">
      <c r="A1781" t="s">
        <v>40</v>
      </c>
      <c r="B1781" t="s">
        <v>8</v>
      </c>
      <c r="C1781" t="s">
        <v>928</v>
      </c>
      <c r="D1781">
        <v>1</v>
      </c>
      <c r="E1781">
        <v>5</v>
      </c>
      <c r="F1781">
        <v>1780012800000</v>
      </c>
      <c r="G1781">
        <v>1780013649079</v>
      </c>
      <c r="H1781">
        <v>849079</v>
      </c>
      <c r="I1781">
        <v>849079</v>
      </c>
      <c r="J1781">
        <v>9977</v>
      </c>
      <c r="K1781">
        <v>39</v>
      </c>
      <c r="L1781">
        <v>54.18</v>
      </c>
      <c r="M1781" t="s">
        <v>925</v>
      </c>
      <c r="N1781" t="s">
        <v>926</v>
      </c>
      <c r="O1781">
        <v>38.380000000000003</v>
      </c>
      <c r="S1781">
        <v>21780</v>
      </c>
    </row>
    <row r="1782" spans="1:19" x14ac:dyDescent="0.2">
      <c r="A1782" t="s">
        <v>40</v>
      </c>
      <c r="B1782" t="s">
        <v>8</v>
      </c>
      <c r="C1782" t="s">
        <v>928</v>
      </c>
      <c r="D1782">
        <v>1</v>
      </c>
      <c r="E1782">
        <v>5</v>
      </c>
      <c r="F1782">
        <v>1780013700000</v>
      </c>
      <c r="G1782">
        <v>1780014863737</v>
      </c>
      <c r="H1782">
        <v>1163737</v>
      </c>
      <c r="I1782">
        <v>1163737</v>
      </c>
      <c r="J1782">
        <v>9170</v>
      </c>
      <c r="K1782">
        <v>44</v>
      </c>
      <c r="L1782">
        <v>60.75</v>
      </c>
      <c r="M1782" t="s">
        <v>925</v>
      </c>
      <c r="N1782" t="s">
        <v>926</v>
      </c>
      <c r="O1782">
        <v>47.9</v>
      </c>
      <c r="S1782">
        <v>21781</v>
      </c>
    </row>
    <row r="1783" spans="1:19" x14ac:dyDescent="0.2">
      <c r="A1783" t="s">
        <v>40</v>
      </c>
      <c r="B1783" t="s">
        <v>8</v>
      </c>
      <c r="C1783" t="s">
        <v>924</v>
      </c>
      <c r="D1783">
        <v>1</v>
      </c>
      <c r="E1783">
        <v>5</v>
      </c>
      <c r="F1783">
        <v>1780014600000</v>
      </c>
      <c r="G1783">
        <v>1780015705354</v>
      </c>
      <c r="H1783">
        <v>1105354</v>
      </c>
      <c r="I1783">
        <v>1105354</v>
      </c>
      <c r="J1783">
        <v>9093</v>
      </c>
      <c r="K1783">
        <v>44</v>
      </c>
      <c r="L1783">
        <v>59.4</v>
      </c>
      <c r="M1783" t="s">
        <v>925</v>
      </c>
      <c r="N1783" t="s">
        <v>926</v>
      </c>
      <c r="O1783">
        <v>46.43</v>
      </c>
      <c r="S1783">
        <v>21782</v>
      </c>
    </row>
    <row r="1784" spans="1:19" x14ac:dyDescent="0.2">
      <c r="A1784" t="s">
        <v>40</v>
      </c>
      <c r="B1784" t="s">
        <v>8</v>
      </c>
      <c r="C1784" t="s">
        <v>928</v>
      </c>
      <c r="D1784">
        <v>1</v>
      </c>
      <c r="E1784">
        <v>5</v>
      </c>
      <c r="F1784">
        <v>1780015500000</v>
      </c>
      <c r="G1784">
        <v>1780017099079</v>
      </c>
      <c r="H1784">
        <v>1599079</v>
      </c>
      <c r="I1784">
        <v>1599079</v>
      </c>
      <c r="J1784">
        <v>6946</v>
      </c>
      <c r="K1784">
        <v>68</v>
      </c>
      <c r="L1784">
        <v>60.02</v>
      </c>
      <c r="M1784" t="s">
        <v>925</v>
      </c>
      <c r="N1784" t="s">
        <v>926</v>
      </c>
      <c r="O1784">
        <v>41.18</v>
      </c>
      <c r="S1784">
        <v>21783</v>
      </c>
    </row>
    <row r="1785" spans="1:19" x14ac:dyDescent="0.2">
      <c r="A1785" t="s">
        <v>40</v>
      </c>
      <c r="B1785" t="s">
        <v>8</v>
      </c>
      <c r="C1785" t="s">
        <v>928</v>
      </c>
      <c r="D1785">
        <v>1</v>
      </c>
      <c r="E1785">
        <v>5</v>
      </c>
      <c r="F1785">
        <v>1780016400000</v>
      </c>
      <c r="G1785">
        <v>1780018024028</v>
      </c>
      <c r="H1785">
        <v>1624028</v>
      </c>
      <c r="I1785">
        <v>1624028</v>
      </c>
      <c r="J1785">
        <v>7521</v>
      </c>
      <c r="K1785">
        <v>66</v>
      </c>
      <c r="L1785">
        <v>47.39</v>
      </c>
      <c r="M1785" t="s">
        <v>925</v>
      </c>
      <c r="N1785" t="s">
        <v>929</v>
      </c>
      <c r="S1785">
        <v>21784</v>
      </c>
    </row>
    <row r="1786" spans="1:19" x14ac:dyDescent="0.2">
      <c r="A1786" t="s">
        <v>40</v>
      </c>
      <c r="B1786" t="s">
        <v>8</v>
      </c>
      <c r="C1786" t="s">
        <v>924</v>
      </c>
      <c r="D1786">
        <v>1</v>
      </c>
      <c r="E1786">
        <v>5</v>
      </c>
      <c r="F1786">
        <v>1780017300000</v>
      </c>
      <c r="G1786">
        <v>1780018626550</v>
      </c>
      <c r="H1786">
        <v>1326550</v>
      </c>
      <c r="I1786">
        <v>1326550</v>
      </c>
      <c r="J1786">
        <v>8358</v>
      </c>
      <c r="K1786">
        <v>54</v>
      </c>
      <c r="L1786">
        <v>55.31</v>
      </c>
      <c r="M1786" t="s">
        <v>925</v>
      </c>
      <c r="N1786" t="s">
        <v>926</v>
      </c>
      <c r="O1786">
        <v>33.33</v>
      </c>
      <c r="S1786">
        <v>21785</v>
      </c>
    </row>
    <row r="1787" spans="1:19" x14ac:dyDescent="0.2">
      <c r="A1787" t="s">
        <v>40</v>
      </c>
      <c r="B1787" t="s">
        <v>8</v>
      </c>
      <c r="C1787" t="s">
        <v>928</v>
      </c>
      <c r="D1787">
        <v>1</v>
      </c>
      <c r="E1787">
        <v>5</v>
      </c>
      <c r="F1787">
        <v>1780018200000</v>
      </c>
      <c r="G1787">
        <v>1780019510666</v>
      </c>
      <c r="H1787">
        <v>1310666</v>
      </c>
      <c r="I1787">
        <v>1310666</v>
      </c>
      <c r="J1787">
        <v>10367</v>
      </c>
      <c r="K1787">
        <v>53</v>
      </c>
      <c r="L1787">
        <v>58.99</v>
      </c>
      <c r="M1787" t="s">
        <v>925</v>
      </c>
      <c r="N1787" t="s">
        <v>926</v>
      </c>
      <c r="O1787">
        <v>36.9</v>
      </c>
      <c r="S1787">
        <v>21786</v>
      </c>
    </row>
    <row r="1788" spans="1:19" x14ac:dyDescent="0.2">
      <c r="A1788" t="s">
        <v>40</v>
      </c>
      <c r="B1788" t="s">
        <v>8</v>
      </c>
      <c r="C1788" t="s">
        <v>928</v>
      </c>
      <c r="D1788">
        <v>1</v>
      </c>
      <c r="E1788">
        <v>5</v>
      </c>
      <c r="F1788">
        <v>1780019100000</v>
      </c>
      <c r="G1788">
        <v>1780019969896</v>
      </c>
      <c r="H1788">
        <v>869896</v>
      </c>
      <c r="I1788">
        <v>869896</v>
      </c>
      <c r="J1788">
        <v>10058</v>
      </c>
      <c r="K1788">
        <v>42</v>
      </c>
      <c r="L1788">
        <v>57.35</v>
      </c>
      <c r="M1788" t="s">
        <v>925</v>
      </c>
      <c r="N1788" t="s">
        <v>926</v>
      </c>
      <c r="O1788">
        <v>45.01</v>
      </c>
      <c r="S1788">
        <v>21787</v>
      </c>
    </row>
    <row r="1789" spans="1:19" x14ac:dyDescent="0.2">
      <c r="A1789" t="s">
        <v>40</v>
      </c>
      <c r="B1789" t="s">
        <v>8</v>
      </c>
      <c r="C1789" t="s">
        <v>924</v>
      </c>
      <c r="D1789">
        <v>1</v>
      </c>
      <c r="E1789">
        <v>5</v>
      </c>
      <c r="F1789">
        <v>1780020000000</v>
      </c>
      <c r="G1789">
        <v>1780020988051</v>
      </c>
      <c r="H1789">
        <v>988051</v>
      </c>
      <c r="I1789">
        <v>988051</v>
      </c>
      <c r="J1789">
        <v>8948</v>
      </c>
      <c r="K1789">
        <v>45</v>
      </c>
      <c r="L1789">
        <v>55.45</v>
      </c>
      <c r="M1789" t="s">
        <v>925</v>
      </c>
      <c r="N1789" t="s">
        <v>926</v>
      </c>
      <c r="O1789">
        <v>40.590000000000003</v>
      </c>
      <c r="S1789">
        <v>21788</v>
      </c>
    </row>
    <row r="1790" spans="1:19" x14ac:dyDescent="0.2">
      <c r="A1790" t="s">
        <v>40</v>
      </c>
      <c r="B1790" t="s">
        <v>8</v>
      </c>
      <c r="C1790" t="s">
        <v>928</v>
      </c>
      <c r="D1790">
        <v>1</v>
      </c>
      <c r="E1790">
        <v>5</v>
      </c>
      <c r="F1790">
        <v>1780020900000</v>
      </c>
      <c r="G1790">
        <v>1780022191824</v>
      </c>
      <c r="H1790">
        <v>1291824</v>
      </c>
      <c r="I1790">
        <v>1291824</v>
      </c>
      <c r="J1790">
        <v>9217</v>
      </c>
      <c r="K1790">
        <v>58</v>
      </c>
      <c r="L1790">
        <v>58.11</v>
      </c>
      <c r="M1790" t="s">
        <v>925</v>
      </c>
      <c r="N1790" t="s">
        <v>926</v>
      </c>
      <c r="O1790">
        <v>38.42</v>
      </c>
      <c r="S1790">
        <v>21789</v>
      </c>
    </row>
    <row r="1791" spans="1:19" x14ac:dyDescent="0.2">
      <c r="A1791" t="s">
        <v>40</v>
      </c>
      <c r="B1791" t="s">
        <v>8</v>
      </c>
      <c r="C1791" t="s">
        <v>928</v>
      </c>
      <c r="D1791">
        <v>1</v>
      </c>
      <c r="E1791">
        <v>5</v>
      </c>
      <c r="F1791">
        <v>1780021800000</v>
      </c>
      <c r="G1791">
        <v>1780023372268</v>
      </c>
      <c r="H1791">
        <v>1572268</v>
      </c>
      <c r="I1791">
        <v>1572268</v>
      </c>
      <c r="J1791">
        <v>7291</v>
      </c>
      <c r="K1791">
        <v>60</v>
      </c>
      <c r="L1791">
        <v>58.73</v>
      </c>
      <c r="M1791" t="s">
        <v>925</v>
      </c>
      <c r="N1791" t="s">
        <v>926</v>
      </c>
      <c r="O1791">
        <v>37.94</v>
      </c>
      <c r="S1791">
        <v>21790</v>
      </c>
    </row>
    <row r="1792" spans="1:19" x14ac:dyDescent="0.2">
      <c r="A1792" t="s">
        <v>40</v>
      </c>
      <c r="B1792" t="s">
        <v>8</v>
      </c>
      <c r="C1792" t="s">
        <v>924</v>
      </c>
      <c r="D1792">
        <v>1</v>
      </c>
      <c r="E1792">
        <v>5</v>
      </c>
      <c r="F1792">
        <v>1780022700000</v>
      </c>
      <c r="G1792">
        <v>1780024208693</v>
      </c>
      <c r="H1792">
        <v>1508693</v>
      </c>
      <c r="I1792">
        <v>1508693</v>
      </c>
      <c r="J1792">
        <v>8046</v>
      </c>
      <c r="K1792">
        <v>64</v>
      </c>
      <c r="L1792">
        <v>62.3</v>
      </c>
      <c r="M1792" t="s">
        <v>925</v>
      </c>
      <c r="N1792" t="s">
        <v>926</v>
      </c>
      <c r="O1792">
        <v>45.83</v>
      </c>
      <c r="S1792">
        <v>21791</v>
      </c>
    </row>
    <row r="1793" spans="1:19" x14ac:dyDescent="0.2">
      <c r="A1793" t="s">
        <v>40</v>
      </c>
      <c r="B1793" t="s">
        <v>8</v>
      </c>
      <c r="C1793" t="s">
        <v>928</v>
      </c>
      <c r="D1793">
        <v>1</v>
      </c>
      <c r="E1793">
        <v>5</v>
      </c>
      <c r="F1793">
        <v>1780023600000</v>
      </c>
      <c r="G1793">
        <v>1780024881000</v>
      </c>
      <c r="H1793">
        <v>1281000</v>
      </c>
      <c r="I1793">
        <v>1281000</v>
      </c>
      <c r="J1793">
        <v>9758</v>
      </c>
      <c r="K1793">
        <v>51</v>
      </c>
      <c r="L1793">
        <v>61.25</v>
      </c>
      <c r="M1793" t="s">
        <v>925</v>
      </c>
      <c r="N1793" t="s">
        <v>926</v>
      </c>
      <c r="O1793">
        <v>44.54</v>
      </c>
      <c r="S1793">
        <v>21792</v>
      </c>
    </row>
    <row r="1794" spans="1:19" x14ac:dyDescent="0.2">
      <c r="A1794" t="s">
        <v>40</v>
      </c>
      <c r="B1794" t="s">
        <v>8</v>
      </c>
      <c r="C1794" t="s">
        <v>928</v>
      </c>
      <c r="D1794">
        <v>1</v>
      </c>
      <c r="E1794">
        <v>5</v>
      </c>
      <c r="F1794">
        <v>1780024500000</v>
      </c>
      <c r="G1794">
        <v>1780025836083</v>
      </c>
      <c r="H1794">
        <v>1336083</v>
      </c>
      <c r="I1794">
        <v>1336083</v>
      </c>
      <c r="J1794">
        <v>8824</v>
      </c>
      <c r="K1794">
        <v>56</v>
      </c>
      <c r="L1794">
        <v>61.61</v>
      </c>
      <c r="M1794" t="s">
        <v>925</v>
      </c>
      <c r="N1794" t="s">
        <v>926</v>
      </c>
      <c r="O1794">
        <v>46.49</v>
      </c>
      <c r="S1794">
        <v>21793</v>
      </c>
    </row>
    <row r="1795" spans="1:19" x14ac:dyDescent="0.2">
      <c r="A1795" t="s">
        <v>40</v>
      </c>
      <c r="B1795" t="s">
        <v>8</v>
      </c>
      <c r="C1795" t="s">
        <v>928</v>
      </c>
      <c r="D1795">
        <v>1</v>
      </c>
      <c r="E1795">
        <v>6</v>
      </c>
      <c r="F1795">
        <v>1780099200000</v>
      </c>
      <c r="G1795">
        <v>1780100776059</v>
      </c>
      <c r="H1795">
        <v>1576059</v>
      </c>
      <c r="I1795">
        <v>1576059</v>
      </c>
      <c r="J1795">
        <v>7758</v>
      </c>
      <c r="K1795">
        <v>59</v>
      </c>
      <c r="L1795">
        <v>47.06</v>
      </c>
      <c r="M1795" t="s">
        <v>925</v>
      </c>
      <c r="N1795" t="s">
        <v>929</v>
      </c>
      <c r="S1795">
        <v>21794</v>
      </c>
    </row>
    <row r="1796" spans="1:19" x14ac:dyDescent="0.2">
      <c r="A1796" t="s">
        <v>40</v>
      </c>
      <c r="B1796" t="s">
        <v>8</v>
      </c>
      <c r="C1796" t="s">
        <v>928</v>
      </c>
      <c r="D1796">
        <v>1</v>
      </c>
      <c r="E1796">
        <v>6</v>
      </c>
      <c r="F1796">
        <v>1780100100000</v>
      </c>
      <c r="G1796">
        <v>1780101634863</v>
      </c>
      <c r="H1796">
        <v>1534863</v>
      </c>
      <c r="I1796">
        <v>1534863</v>
      </c>
      <c r="J1796">
        <v>8025</v>
      </c>
      <c r="K1796">
        <v>58</v>
      </c>
      <c r="L1796">
        <v>58.4</v>
      </c>
      <c r="M1796" t="s">
        <v>925</v>
      </c>
      <c r="N1796" t="s">
        <v>926</v>
      </c>
      <c r="O1796">
        <v>36.15</v>
      </c>
      <c r="S1796">
        <v>21795</v>
      </c>
    </row>
    <row r="1797" spans="1:19" x14ac:dyDescent="0.2">
      <c r="A1797" t="s">
        <v>40</v>
      </c>
      <c r="B1797" t="s">
        <v>8</v>
      </c>
      <c r="C1797" t="s">
        <v>928</v>
      </c>
      <c r="D1797">
        <v>1</v>
      </c>
      <c r="E1797">
        <v>6</v>
      </c>
      <c r="F1797">
        <v>1780101000000</v>
      </c>
      <c r="G1797">
        <v>1780102000685</v>
      </c>
      <c r="H1797">
        <v>1000685</v>
      </c>
      <c r="I1797">
        <v>1000685</v>
      </c>
      <c r="J1797">
        <v>7450</v>
      </c>
      <c r="K1797">
        <v>40</v>
      </c>
      <c r="L1797">
        <v>57.48</v>
      </c>
      <c r="M1797" t="s">
        <v>925</v>
      </c>
      <c r="N1797" t="s">
        <v>926</v>
      </c>
      <c r="O1797">
        <v>49</v>
      </c>
      <c r="S1797">
        <v>21796</v>
      </c>
    </row>
    <row r="1798" spans="1:19" x14ac:dyDescent="0.2">
      <c r="A1798" t="s">
        <v>40</v>
      </c>
      <c r="B1798" t="s">
        <v>8</v>
      </c>
      <c r="C1798" t="s">
        <v>928</v>
      </c>
      <c r="D1798">
        <v>1</v>
      </c>
      <c r="E1798">
        <v>6</v>
      </c>
      <c r="F1798">
        <v>1780101900000</v>
      </c>
      <c r="G1798">
        <v>1780103540946</v>
      </c>
      <c r="H1798">
        <v>1640946</v>
      </c>
      <c r="I1798">
        <v>1640946</v>
      </c>
      <c r="J1798">
        <v>9162</v>
      </c>
      <c r="K1798">
        <v>68</v>
      </c>
      <c r="L1798">
        <v>62.19</v>
      </c>
      <c r="M1798" t="s">
        <v>925</v>
      </c>
      <c r="N1798" t="s">
        <v>926</v>
      </c>
      <c r="O1798">
        <v>39.25</v>
      </c>
      <c r="S1798">
        <v>21797</v>
      </c>
    </row>
    <row r="1799" spans="1:19" x14ac:dyDescent="0.2">
      <c r="A1799" t="s">
        <v>40</v>
      </c>
      <c r="B1799" t="s">
        <v>8</v>
      </c>
      <c r="C1799" t="s">
        <v>928</v>
      </c>
      <c r="D1799">
        <v>1</v>
      </c>
      <c r="E1799">
        <v>6</v>
      </c>
      <c r="F1799">
        <v>1780102800000</v>
      </c>
      <c r="G1799">
        <v>1780104088585</v>
      </c>
      <c r="H1799">
        <v>1288585</v>
      </c>
      <c r="I1799">
        <v>1288585</v>
      </c>
      <c r="J1799">
        <v>8263</v>
      </c>
      <c r="K1799">
        <v>56</v>
      </c>
      <c r="L1799">
        <v>54.73</v>
      </c>
      <c r="M1799" t="s">
        <v>925</v>
      </c>
      <c r="N1799" t="s">
        <v>926</v>
      </c>
      <c r="O1799">
        <v>33.18</v>
      </c>
      <c r="S1799">
        <v>21798</v>
      </c>
    </row>
    <row r="1800" spans="1:19" x14ac:dyDescent="0.2">
      <c r="A1800" t="s">
        <v>40</v>
      </c>
      <c r="B1800" t="s">
        <v>8</v>
      </c>
      <c r="C1800" t="s">
        <v>928</v>
      </c>
      <c r="D1800">
        <v>1</v>
      </c>
      <c r="E1800">
        <v>6</v>
      </c>
      <c r="F1800">
        <v>1780103700000</v>
      </c>
      <c r="G1800">
        <v>1780104911514</v>
      </c>
      <c r="H1800">
        <v>1211514</v>
      </c>
      <c r="I1800">
        <v>1211514</v>
      </c>
      <c r="J1800">
        <v>7293</v>
      </c>
      <c r="K1800">
        <v>46</v>
      </c>
      <c r="L1800">
        <v>53.21</v>
      </c>
      <c r="M1800" t="s">
        <v>925</v>
      </c>
      <c r="N1800" t="s">
        <v>926</v>
      </c>
      <c r="O1800">
        <v>34.18</v>
      </c>
      <c r="S1800">
        <v>21799</v>
      </c>
    </row>
    <row r="1801" spans="1:19" x14ac:dyDescent="0.2">
      <c r="A1801" t="s">
        <v>40</v>
      </c>
      <c r="B1801" t="s">
        <v>8</v>
      </c>
      <c r="C1801" t="s">
        <v>928</v>
      </c>
      <c r="D1801">
        <v>1</v>
      </c>
      <c r="E1801">
        <v>6</v>
      </c>
      <c r="F1801">
        <v>1780104600000</v>
      </c>
      <c r="G1801">
        <v>1780105693382</v>
      </c>
      <c r="H1801">
        <v>1093382</v>
      </c>
      <c r="I1801">
        <v>1093382</v>
      </c>
      <c r="J1801">
        <v>7886</v>
      </c>
      <c r="K1801">
        <v>49</v>
      </c>
      <c r="L1801">
        <v>53.12</v>
      </c>
      <c r="M1801" t="s">
        <v>925</v>
      </c>
      <c r="N1801" t="s">
        <v>926</v>
      </c>
      <c r="O1801">
        <v>35.36</v>
      </c>
      <c r="S1801">
        <v>21800</v>
      </c>
    </row>
    <row r="1802" spans="1:19" x14ac:dyDescent="0.2">
      <c r="A1802" t="s">
        <v>40</v>
      </c>
      <c r="B1802" t="s">
        <v>8</v>
      </c>
      <c r="C1802" t="s">
        <v>928</v>
      </c>
      <c r="D1802">
        <v>1</v>
      </c>
      <c r="E1802">
        <v>6</v>
      </c>
      <c r="F1802">
        <v>1780105500000</v>
      </c>
      <c r="G1802">
        <v>1780106944770</v>
      </c>
      <c r="H1802">
        <v>1444770</v>
      </c>
      <c r="I1802">
        <v>1444770</v>
      </c>
      <c r="J1802">
        <v>10600</v>
      </c>
      <c r="K1802">
        <v>61</v>
      </c>
      <c r="L1802">
        <v>63.29</v>
      </c>
      <c r="M1802" t="s">
        <v>925</v>
      </c>
      <c r="N1802" t="s">
        <v>926</v>
      </c>
      <c r="O1802">
        <v>42.91</v>
      </c>
      <c r="S1802">
        <v>21801</v>
      </c>
    </row>
    <row r="1803" spans="1:19" x14ac:dyDescent="0.2">
      <c r="A1803" t="s">
        <v>40</v>
      </c>
      <c r="B1803" t="s">
        <v>8</v>
      </c>
      <c r="C1803" t="s">
        <v>928</v>
      </c>
      <c r="D1803">
        <v>1</v>
      </c>
      <c r="E1803">
        <v>6</v>
      </c>
      <c r="F1803">
        <v>1780106400000</v>
      </c>
      <c r="G1803">
        <v>1780107660215</v>
      </c>
      <c r="H1803">
        <v>1260215</v>
      </c>
      <c r="I1803">
        <v>1260215</v>
      </c>
      <c r="J1803">
        <v>8541</v>
      </c>
      <c r="K1803">
        <v>47</v>
      </c>
      <c r="L1803">
        <v>59.64</v>
      </c>
      <c r="M1803" t="s">
        <v>925</v>
      </c>
      <c r="N1803" t="s">
        <v>926</v>
      </c>
      <c r="O1803">
        <v>44.57</v>
      </c>
      <c r="S1803">
        <v>21802</v>
      </c>
    </row>
    <row r="1804" spans="1:19" x14ac:dyDescent="0.2">
      <c r="A1804" t="s">
        <v>40</v>
      </c>
      <c r="B1804" t="s">
        <v>8</v>
      </c>
      <c r="C1804" t="s">
        <v>928</v>
      </c>
      <c r="D1804">
        <v>1</v>
      </c>
      <c r="E1804">
        <v>6</v>
      </c>
      <c r="F1804">
        <v>1780107300000</v>
      </c>
      <c r="G1804">
        <v>1780108493291</v>
      </c>
      <c r="H1804">
        <v>1193291</v>
      </c>
      <c r="I1804">
        <v>1193291</v>
      </c>
      <c r="J1804">
        <v>7260</v>
      </c>
      <c r="K1804">
        <v>46</v>
      </c>
      <c r="L1804">
        <v>52.42</v>
      </c>
      <c r="M1804" t="s">
        <v>925</v>
      </c>
      <c r="N1804" t="s">
        <v>926</v>
      </c>
      <c r="O1804">
        <v>32.89</v>
      </c>
      <c r="S1804">
        <v>21803</v>
      </c>
    </row>
    <row r="1805" spans="1:19" x14ac:dyDescent="0.2">
      <c r="A1805" t="s">
        <v>40</v>
      </c>
      <c r="B1805" t="s">
        <v>8</v>
      </c>
      <c r="C1805" t="s">
        <v>928</v>
      </c>
      <c r="D1805">
        <v>1</v>
      </c>
      <c r="E1805">
        <v>6</v>
      </c>
      <c r="F1805">
        <v>1780108200000</v>
      </c>
      <c r="G1805">
        <v>1780109382977</v>
      </c>
      <c r="H1805">
        <v>1182977</v>
      </c>
      <c r="I1805">
        <v>1182977</v>
      </c>
      <c r="J1805">
        <v>7471</v>
      </c>
      <c r="K1805">
        <v>53</v>
      </c>
      <c r="L1805">
        <v>57.54</v>
      </c>
      <c r="M1805" t="s">
        <v>925</v>
      </c>
      <c r="N1805" t="s">
        <v>926</v>
      </c>
      <c r="O1805">
        <v>44.48</v>
      </c>
      <c r="S1805">
        <v>21804</v>
      </c>
    </row>
    <row r="1806" spans="1:19" x14ac:dyDescent="0.2">
      <c r="A1806" t="s">
        <v>40</v>
      </c>
      <c r="B1806" t="s">
        <v>8</v>
      </c>
      <c r="C1806" t="s">
        <v>928</v>
      </c>
      <c r="D1806">
        <v>1</v>
      </c>
      <c r="E1806">
        <v>6</v>
      </c>
      <c r="F1806">
        <v>1780109100000</v>
      </c>
      <c r="G1806">
        <v>1780110839981</v>
      </c>
      <c r="H1806">
        <v>1739981</v>
      </c>
      <c r="I1806">
        <v>1739981</v>
      </c>
      <c r="J1806">
        <v>7721</v>
      </c>
      <c r="K1806">
        <v>66</v>
      </c>
      <c r="L1806">
        <v>63.05</v>
      </c>
      <c r="M1806" t="s">
        <v>925</v>
      </c>
      <c r="N1806" t="s">
        <v>926</v>
      </c>
      <c r="O1806">
        <v>42.61</v>
      </c>
      <c r="S1806">
        <v>21805</v>
      </c>
    </row>
    <row r="1807" spans="1:19" x14ac:dyDescent="0.2">
      <c r="A1807" t="s">
        <v>40</v>
      </c>
      <c r="B1807" t="s">
        <v>8</v>
      </c>
      <c r="C1807" t="s">
        <v>928</v>
      </c>
      <c r="D1807">
        <v>1</v>
      </c>
      <c r="E1807">
        <v>6</v>
      </c>
      <c r="F1807">
        <v>1780110000000</v>
      </c>
      <c r="G1807">
        <v>1780111317426</v>
      </c>
      <c r="H1807">
        <v>1317426</v>
      </c>
      <c r="I1807">
        <v>1317426</v>
      </c>
      <c r="J1807">
        <v>9315</v>
      </c>
      <c r="K1807">
        <v>57</v>
      </c>
      <c r="L1807">
        <v>55.88</v>
      </c>
      <c r="M1807" t="s">
        <v>925</v>
      </c>
      <c r="N1807" t="s">
        <v>926</v>
      </c>
      <c r="O1807">
        <v>32.32</v>
      </c>
      <c r="S1807">
        <v>21806</v>
      </c>
    </row>
    <row r="1808" spans="1:19" x14ac:dyDescent="0.2">
      <c r="A1808" t="s">
        <v>40</v>
      </c>
      <c r="B1808" t="s">
        <v>8</v>
      </c>
      <c r="C1808" t="s">
        <v>928</v>
      </c>
      <c r="D1808">
        <v>1</v>
      </c>
      <c r="E1808">
        <v>6</v>
      </c>
      <c r="F1808">
        <v>1780110900000</v>
      </c>
      <c r="G1808">
        <v>1780111954467</v>
      </c>
      <c r="H1808">
        <v>1054467</v>
      </c>
      <c r="I1808">
        <v>1054467</v>
      </c>
      <c r="J1808">
        <v>9665</v>
      </c>
      <c r="K1808">
        <v>44</v>
      </c>
      <c r="L1808">
        <v>54.3</v>
      </c>
      <c r="M1808" t="s">
        <v>925</v>
      </c>
      <c r="N1808" t="s">
        <v>926</v>
      </c>
      <c r="O1808">
        <v>34.340000000000003</v>
      </c>
      <c r="S1808">
        <v>21807</v>
      </c>
    </row>
    <row r="1809" spans="1:19" x14ac:dyDescent="0.2">
      <c r="A1809" t="s">
        <v>40</v>
      </c>
      <c r="B1809" t="s">
        <v>8</v>
      </c>
      <c r="C1809" t="s">
        <v>928</v>
      </c>
      <c r="D1809">
        <v>1</v>
      </c>
      <c r="E1809">
        <v>7</v>
      </c>
      <c r="F1809">
        <v>1780185600000</v>
      </c>
      <c r="G1809">
        <v>1780187261397</v>
      </c>
      <c r="H1809">
        <v>1661397</v>
      </c>
      <c r="I1809">
        <v>1661397</v>
      </c>
      <c r="J1809">
        <v>7487</v>
      </c>
      <c r="K1809">
        <v>71</v>
      </c>
      <c r="L1809">
        <v>60.81</v>
      </c>
      <c r="M1809" t="s">
        <v>925</v>
      </c>
      <c r="N1809" t="s">
        <v>926</v>
      </c>
      <c r="O1809">
        <v>40.020000000000003</v>
      </c>
      <c r="S1809">
        <v>21808</v>
      </c>
    </row>
    <row r="1810" spans="1:19" x14ac:dyDescent="0.2">
      <c r="A1810" t="s">
        <v>40</v>
      </c>
      <c r="B1810" t="s">
        <v>8</v>
      </c>
      <c r="C1810" t="s">
        <v>928</v>
      </c>
      <c r="D1810">
        <v>1</v>
      </c>
      <c r="E1810">
        <v>7</v>
      </c>
      <c r="F1810">
        <v>1780186500000</v>
      </c>
      <c r="G1810">
        <v>1780188133825</v>
      </c>
      <c r="H1810">
        <v>1633825</v>
      </c>
      <c r="I1810">
        <v>1633825</v>
      </c>
      <c r="J1810">
        <v>9175</v>
      </c>
      <c r="K1810">
        <v>69</v>
      </c>
      <c r="L1810">
        <v>64.459999999999994</v>
      </c>
      <c r="M1810" t="s">
        <v>925</v>
      </c>
      <c r="N1810" t="s">
        <v>926</v>
      </c>
      <c r="O1810">
        <v>44.67</v>
      </c>
      <c r="S1810">
        <v>21809</v>
      </c>
    </row>
    <row r="1811" spans="1:19" x14ac:dyDescent="0.2">
      <c r="A1811" t="s">
        <v>40</v>
      </c>
      <c r="B1811" t="s">
        <v>8</v>
      </c>
      <c r="C1811" t="s">
        <v>927</v>
      </c>
      <c r="D1811">
        <v>1</v>
      </c>
      <c r="E1811">
        <v>7</v>
      </c>
      <c r="F1811">
        <v>1780187400000</v>
      </c>
      <c r="G1811">
        <v>1780188512005</v>
      </c>
      <c r="H1811">
        <v>1112005</v>
      </c>
      <c r="I1811">
        <v>1112005</v>
      </c>
      <c r="J1811">
        <v>9770</v>
      </c>
      <c r="K1811">
        <v>42</v>
      </c>
      <c r="L1811">
        <v>43.6</v>
      </c>
      <c r="M1811" t="s">
        <v>925</v>
      </c>
      <c r="N1811" t="s">
        <v>929</v>
      </c>
      <c r="S1811">
        <v>21810</v>
      </c>
    </row>
    <row r="1812" spans="1:19" x14ac:dyDescent="0.2">
      <c r="A1812" t="s">
        <v>40</v>
      </c>
      <c r="B1812" t="s">
        <v>8</v>
      </c>
      <c r="C1812" t="s">
        <v>928</v>
      </c>
      <c r="D1812">
        <v>1</v>
      </c>
      <c r="E1812">
        <v>7</v>
      </c>
      <c r="F1812">
        <v>1780188300000</v>
      </c>
      <c r="G1812">
        <v>1780189889909</v>
      </c>
      <c r="H1812">
        <v>1589909</v>
      </c>
      <c r="I1812">
        <v>1589909</v>
      </c>
      <c r="J1812">
        <v>7010</v>
      </c>
      <c r="K1812">
        <v>66</v>
      </c>
      <c r="L1812">
        <v>58.15</v>
      </c>
      <c r="M1812" t="s">
        <v>925</v>
      </c>
      <c r="N1812" t="s">
        <v>926</v>
      </c>
      <c r="O1812">
        <v>36.880000000000003</v>
      </c>
      <c r="S1812">
        <v>21811</v>
      </c>
    </row>
    <row r="1813" spans="1:19" x14ac:dyDescent="0.2">
      <c r="A1813" t="s">
        <v>40</v>
      </c>
      <c r="B1813" t="s">
        <v>8</v>
      </c>
      <c r="C1813" t="s">
        <v>928</v>
      </c>
      <c r="D1813">
        <v>1</v>
      </c>
      <c r="E1813">
        <v>7</v>
      </c>
      <c r="F1813">
        <v>1780189200000</v>
      </c>
      <c r="G1813">
        <v>1780190432946</v>
      </c>
      <c r="H1813">
        <v>1232946</v>
      </c>
      <c r="I1813">
        <v>1232946</v>
      </c>
      <c r="J1813">
        <v>10200</v>
      </c>
      <c r="K1813">
        <v>46</v>
      </c>
      <c r="L1813">
        <v>61.79</v>
      </c>
      <c r="M1813" t="s">
        <v>925</v>
      </c>
      <c r="N1813" t="s">
        <v>926</v>
      </c>
      <c r="O1813">
        <v>45.83</v>
      </c>
      <c r="S1813">
        <v>21812</v>
      </c>
    </row>
    <row r="1814" spans="1:19" x14ac:dyDescent="0.2">
      <c r="A1814" t="s">
        <v>40</v>
      </c>
      <c r="B1814" t="s">
        <v>8</v>
      </c>
      <c r="C1814" t="s">
        <v>927</v>
      </c>
      <c r="D1814">
        <v>1</v>
      </c>
      <c r="E1814">
        <v>7</v>
      </c>
      <c r="F1814">
        <v>1780190100000</v>
      </c>
      <c r="G1814">
        <v>1780191547584</v>
      </c>
      <c r="H1814">
        <v>1447584</v>
      </c>
      <c r="I1814">
        <v>1447584</v>
      </c>
      <c r="J1814">
        <v>8703</v>
      </c>
      <c r="K1814">
        <v>58</v>
      </c>
      <c r="L1814">
        <v>62.04</v>
      </c>
      <c r="M1814" t="s">
        <v>925</v>
      </c>
      <c r="N1814" t="s">
        <v>926</v>
      </c>
      <c r="O1814">
        <v>44.99</v>
      </c>
      <c r="S1814">
        <v>21813</v>
      </c>
    </row>
    <row r="1815" spans="1:19" x14ac:dyDescent="0.2">
      <c r="A1815" t="s">
        <v>40</v>
      </c>
      <c r="B1815" t="s">
        <v>8</v>
      </c>
      <c r="C1815" t="s">
        <v>928</v>
      </c>
      <c r="D1815">
        <v>1</v>
      </c>
      <c r="E1815">
        <v>7</v>
      </c>
      <c r="F1815">
        <v>1780191000000</v>
      </c>
      <c r="G1815">
        <v>1780192569681</v>
      </c>
      <c r="H1815">
        <v>1569681</v>
      </c>
      <c r="I1815">
        <v>1569681</v>
      </c>
      <c r="J1815">
        <v>9686</v>
      </c>
      <c r="K1815">
        <v>65</v>
      </c>
      <c r="L1815">
        <v>59.22</v>
      </c>
      <c r="M1815" t="s">
        <v>925</v>
      </c>
      <c r="N1815" t="s">
        <v>926</v>
      </c>
      <c r="O1815">
        <v>32.75</v>
      </c>
      <c r="S1815">
        <v>21814</v>
      </c>
    </row>
    <row r="1816" spans="1:19" x14ac:dyDescent="0.2">
      <c r="A1816" t="s">
        <v>40</v>
      </c>
      <c r="B1816" t="s">
        <v>8</v>
      </c>
      <c r="C1816" t="s">
        <v>928</v>
      </c>
      <c r="D1816">
        <v>1</v>
      </c>
      <c r="E1816">
        <v>7</v>
      </c>
      <c r="F1816">
        <v>1780191900000</v>
      </c>
      <c r="G1816">
        <v>1780192903131</v>
      </c>
      <c r="H1816">
        <v>1003131</v>
      </c>
      <c r="I1816">
        <v>1003131</v>
      </c>
      <c r="J1816">
        <v>8100</v>
      </c>
      <c r="K1816">
        <v>48</v>
      </c>
      <c r="L1816">
        <v>55.51</v>
      </c>
      <c r="M1816" t="s">
        <v>925</v>
      </c>
      <c r="N1816" t="s">
        <v>926</v>
      </c>
      <c r="O1816">
        <v>42.62</v>
      </c>
      <c r="S1816">
        <v>21815</v>
      </c>
    </row>
    <row r="1817" spans="1:19" x14ac:dyDescent="0.2">
      <c r="A1817" t="s">
        <v>40</v>
      </c>
      <c r="B1817" t="s">
        <v>8</v>
      </c>
      <c r="C1817" t="s">
        <v>927</v>
      </c>
      <c r="D1817">
        <v>1</v>
      </c>
      <c r="E1817">
        <v>7</v>
      </c>
      <c r="F1817">
        <v>1780192800000</v>
      </c>
      <c r="G1817">
        <v>1780194457802</v>
      </c>
      <c r="H1817">
        <v>1657802</v>
      </c>
      <c r="I1817">
        <v>1657802</v>
      </c>
      <c r="J1817">
        <v>8042</v>
      </c>
      <c r="K1817">
        <v>62</v>
      </c>
      <c r="L1817">
        <v>58.27</v>
      </c>
      <c r="M1817" t="s">
        <v>925</v>
      </c>
      <c r="N1817" t="s">
        <v>926</v>
      </c>
      <c r="O1817">
        <v>32.71</v>
      </c>
      <c r="S1817">
        <v>21816</v>
      </c>
    </row>
    <row r="1818" spans="1:19" x14ac:dyDescent="0.2">
      <c r="A1818" t="s">
        <v>40</v>
      </c>
      <c r="B1818" t="s">
        <v>8</v>
      </c>
      <c r="C1818" t="s">
        <v>928</v>
      </c>
      <c r="D1818">
        <v>1</v>
      </c>
      <c r="E1818">
        <v>7</v>
      </c>
      <c r="F1818">
        <v>1780193700000</v>
      </c>
      <c r="G1818">
        <v>1780195182652</v>
      </c>
      <c r="H1818">
        <v>1482652</v>
      </c>
      <c r="I1818">
        <v>1482652</v>
      </c>
      <c r="J1818">
        <v>9930</v>
      </c>
      <c r="K1818">
        <v>66</v>
      </c>
      <c r="L1818">
        <v>60.96</v>
      </c>
      <c r="M1818" t="s">
        <v>925</v>
      </c>
      <c r="N1818" t="s">
        <v>926</v>
      </c>
      <c r="O1818">
        <v>38.32</v>
      </c>
      <c r="S1818">
        <v>21817</v>
      </c>
    </row>
    <row r="1819" spans="1:19" x14ac:dyDescent="0.2">
      <c r="A1819" t="s">
        <v>40</v>
      </c>
      <c r="B1819" t="s">
        <v>8</v>
      </c>
      <c r="C1819" t="s">
        <v>928</v>
      </c>
      <c r="D1819">
        <v>1</v>
      </c>
      <c r="E1819">
        <v>7</v>
      </c>
      <c r="F1819">
        <v>1780194600000</v>
      </c>
      <c r="G1819">
        <v>1780196152316</v>
      </c>
      <c r="H1819">
        <v>1552316</v>
      </c>
      <c r="I1819">
        <v>1552316</v>
      </c>
      <c r="J1819">
        <v>9753</v>
      </c>
      <c r="K1819">
        <v>57</v>
      </c>
      <c r="L1819">
        <v>63.06</v>
      </c>
      <c r="M1819" t="s">
        <v>925</v>
      </c>
      <c r="N1819" t="s">
        <v>926</v>
      </c>
      <c r="O1819">
        <v>41.91</v>
      </c>
      <c r="S1819">
        <v>21818</v>
      </c>
    </row>
    <row r="1820" spans="1:19" x14ac:dyDescent="0.2">
      <c r="A1820" t="s">
        <v>40</v>
      </c>
      <c r="B1820" t="s">
        <v>8</v>
      </c>
      <c r="C1820" t="s">
        <v>927</v>
      </c>
      <c r="D1820">
        <v>1</v>
      </c>
      <c r="E1820">
        <v>7</v>
      </c>
      <c r="F1820">
        <v>1780195500000</v>
      </c>
      <c r="G1820">
        <v>1780196726777</v>
      </c>
      <c r="H1820">
        <v>1226777</v>
      </c>
      <c r="I1820">
        <v>1226777</v>
      </c>
      <c r="J1820">
        <v>7168</v>
      </c>
      <c r="K1820">
        <v>48</v>
      </c>
      <c r="L1820">
        <v>58.98</v>
      </c>
      <c r="M1820" t="s">
        <v>925</v>
      </c>
      <c r="N1820" t="s">
        <v>926</v>
      </c>
      <c r="O1820">
        <v>47.56</v>
      </c>
      <c r="S1820">
        <v>21819</v>
      </c>
    </row>
    <row r="1821" spans="1:19" x14ac:dyDescent="0.2">
      <c r="A1821" t="s">
        <v>40</v>
      </c>
      <c r="B1821" t="s">
        <v>8</v>
      </c>
      <c r="C1821" t="s">
        <v>928</v>
      </c>
      <c r="D1821">
        <v>1</v>
      </c>
      <c r="E1821">
        <v>7</v>
      </c>
      <c r="F1821">
        <v>1780196400000</v>
      </c>
      <c r="G1821">
        <v>1780197614937</v>
      </c>
      <c r="H1821">
        <v>1214937</v>
      </c>
      <c r="I1821">
        <v>1214937</v>
      </c>
      <c r="J1821">
        <v>9253</v>
      </c>
      <c r="K1821">
        <v>50</v>
      </c>
      <c r="L1821">
        <v>55.2</v>
      </c>
      <c r="M1821" t="s">
        <v>925</v>
      </c>
      <c r="N1821" t="s">
        <v>926</v>
      </c>
      <c r="O1821">
        <v>33.49</v>
      </c>
      <c r="S1821">
        <v>21820</v>
      </c>
    </row>
    <row r="1822" spans="1:19" x14ac:dyDescent="0.2">
      <c r="A1822" t="s">
        <v>40</v>
      </c>
      <c r="B1822" t="s">
        <v>8</v>
      </c>
      <c r="C1822" t="s">
        <v>928</v>
      </c>
      <c r="D1822">
        <v>1</v>
      </c>
      <c r="E1822">
        <v>7</v>
      </c>
      <c r="F1822">
        <v>1780197300000</v>
      </c>
      <c r="G1822">
        <v>1780198902499</v>
      </c>
      <c r="H1822">
        <v>1602499</v>
      </c>
      <c r="I1822">
        <v>1602499</v>
      </c>
      <c r="J1822">
        <v>7161</v>
      </c>
      <c r="K1822">
        <v>68</v>
      </c>
      <c r="L1822">
        <v>63.59</v>
      </c>
      <c r="M1822" t="s">
        <v>925</v>
      </c>
      <c r="N1822" t="s">
        <v>926</v>
      </c>
      <c r="O1822">
        <v>48.82</v>
      </c>
      <c r="S1822">
        <v>21821</v>
      </c>
    </row>
    <row r="1823" spans="1:19" x14ac:dyDescent="0.2">
      <c r="A1823" t="s">
        <v>40</v>
      </c>
      <c r="B1823" t="s">
        <v>8</v>
      </c>
      <c r="C1823" t="s">
        <v>927</v>
      </c>
      <c r="D1823">
        <v>1</v>
      </c>
      <c r="E1823">
        <v>7</v>
      </c>
      <c r="F1823">
        <v>1780198200000</v>
      </c>
      <c r="G1823">
        <v>1780199898130</v>
      </c>
      <c r="H1823">
        <v>1698130</v>
      </c>
      <c r="I1823">
        <v>1698130</v>
      </c>
      <c r="J1823">
        <v>8346</v>
      </c>
      <c r="K1823">
        <v>65</v>
      </c>
      <c r="L1823">
        <v>58.65</v>
      </c>
      <c r="M1823" t="s">
        <v>925</v>
      </c>
      <c r="N1823" t="s">
        <v>926</v>
      </c>
      <c r="O1823">
        <v>31.76</v>
      </c>
      <c r="S1823">
        <v>21822</v>
      </c>
    </row>
    <row r="1824" spans="1:19" x14ac:dyDescent="0.2">
      <c r="A1824" t="s">
        <v>40</v>
      </c>
      <c r="B1824" t="s">
        <v>8</v>
      </c>
      <c r="C1824" t="s">
        <v>928</v>
      </c>
      <c r="D1824">
        <v>2</v>
      </c>
      <c r="E1824">
        <v>1</v>
      </c>
      <c r="F1824">
        <v>1780272000000</v>
      </c>
      <c r="G1824">
        <v>1780273008334</v>
      </c>
      <c r="H1824">
        <v>1008334</v>
      </c>
      <c r="I1824">
        <v>1008334</v>
      </c>
      <c r="J1824">
        <v>9577</v>
      </c>
      <c r="K1824">
        <v>37</v>
      </c>
      <c r="L1824">
        <v>42.16</v>
      </c>
      <c r="M1824" t="s">
        <v>925</v>
      </c>
      <c r="N1824" t="s">
        <v>929</v>
      </c>
      <c r="S1824">
        <v>21823</v>
      </c>
    </row>
    <row r="1825" spans="1:19" x14ac:dyDescent="0.2">
      <c r="A1825" t="s">
        <v>40</v>
      </c>
      <c r="B1825" t="s">
        <v>8</v>
      </c>
      <c r="C1825" t="s">
        <v>928</v>
      </c>
      <c r="D1825">
        <v>2</v>
      </c>
      <c r="E1825">
        <v>1</v>
      </c>
      <c r="F1825">
        <v>1780272900000</v>
      </c>
      <c r="G1825">
        <v>1780273866168</v>
      </c>
      <c r="H1825">
        <v>966168</v>
      </c>
      <c r="I1825">
        <v>901168</v>
      </c>
      <c r="J1825">
        <v>8588</v>
      </c>
      <c r="K1825">
        <v>37</v>
      </c>
      <c r="L1825">
        <v>49.96</v>
      </c>
      <c r="M1825" t="s">
        <v>925</v>
      </c>
      <c r="N1825" t="s">
        <v>926</v>
      </c>
      <c r="O1825">
        <v>29.34</v>
      </c>
      <c r="S1825">
        <v>21824</v>
      </c>
    </row>
    <row r="1826" spans="1:19" x14ac:dyDescent="0.2">
      <c r="A1826" t="s">
        <v>40</v>
      </c>
      <c r="B1826" t="s">
        <v>8</v>
      </c>
      <c r="C1826" t="s">
        <v>927</v>
      </c>
      <c r="D1826">
        <v>2</v>
      </c>
      <c r="E1826">
        <v>1</v>
      </c>
      <c r="F1826">
        <v>1780273800000</v>
      </c>
      <c r="G1826">
        <v>1780275098849</v>
      </c>
      <c r="H1826">
        <v>1298849</v>
      </c>
      <c r="I1826">
        <v>1218849</v>
      </c>
      <c r="J1826">
        <v>8786</v>
      </c>
      <c r="K1826">
        <v>49</v>
      </c>
      <c r="L1826">
        <v>53.42</v>
      </c>
      <c r="M1826" t="s">
        <v>925</v>
      </c>
      <c r="N1826" t="s">
        <v>926</v>
      </c>
      <c r="O1826">
        <v>28.47</v>
      </c>
      <c r="S1826">
        <v>21825</v>
      </c>
    </row>
    <row r="1827" spans="1:19" x14ac:dyDescent="0.2">
      <c r="A1827" t="s">
        <v>40</v>
      </c>
      <c r="B1827" t="s">
        <v>8</v>
      </c>
      <c r="C1827" t="s">
        <v>928</v>
      </c>
      <c r="D1827">
        <v>2</v>
      </c>
      <c r="E1827">
        <v>1</v>
      </c>
      <c r="F1827">
        <v>1780274700000</v>
      </c>
      <c r="G1827">
        <v>1780275915714</v>
      </c>
      <c r="H1827">
        <v>1215714</v>
      </c>
      <c r="I1827">
        <v>1180714</v>
      </c>
      <c r="J1827">
        <v>7594</v>
      </c>
      <c r="K1827">
        <v>55</v>
      </c>
      <c r="L1827">
        <v>56.8</v>
      </c>
      <c r="M1827" t="s">
        <v>925</v>
      </c>
      <c r="N1827" t="s">
        <v>926</v>
      </c>
      <c r="O1827">
        <v>41.63</v>
      </c>
      <c r="S1827">
        <v>21826</v>
      </c>
    </row>
    <row r="1828" spans="1:19" x14ac:dyDescent="0.2">
      <c r="A1828" t="s">
        <v>40</v>
      </c>
      <c r="B1828" t="s">
        <v>8</v>
      </c>
      <c r="C1828" t="s">
        <v>928</v>
      </c>
      <c r="D1828">
        <v>2</v>
      </c>
      <c r="E1828">
        <v>1</v>
      </c>
      <c r="F1828">
        <v>1780275600000</v>
      </c>
      <c r="G1828">
        <v>1780277083521</v>
      </c>
      <c r="H1828">
        <v>1483521</v>
      </c>
      <c r="I1828">
        <v>1433521</v>
      </c>
      <c r="J1828">
        <v>8494</v>
      </c>
      <c r="K1828">
        <v>65</v>
      </c>
      <c r="L1828">
        <v>54.18</v>
      </c>
      <c r="M1828" t="s">
        <v>925</v>
      </c>
      <c r="N1828" t="s">
        <v>926</v>
      </c>
      <c r="O1828">
        <v>26.37</v>
      </c>
      <c r="S1828">
        <v>21827</v>
      </c>
    </row>
    <row r="1829" spans="1:19" x14ac:dyDescent="0.2">
      <c r="A1829" t="s">
        <v>40</v>
      </c>
      <c r="B1829" t="s">
        <v>8</v>
      </c>
      <c r="C1829" t="s">
        <v>927</v>
      </c>
      <c r="D1829">
        <v>2</v>
      </c>
      <c r="E1829">
        <v>1</v>
      </c>
      <c r="F1829">
        <v>1780276500000</v>
      </c>
      <c r="G1829">
        <v>1780277648473</v>
      </c>
      <c r="H1829">
        <v>1148473</v>
      </c>
      <c r="I1829">
        <v>1083473</v>
      </c>
      <c r="J1829">
        <v>9211</v>
      </c>
      <c r="K1829">
        <v>53</v>
      </c>
      <c r="L1829">
        <v>52.09</v>
      </c>
      <c r="M1829" t="s">
        <v>925</v>
      </c>
      <c r="N1829" t="s">
        <v>926</v>
      </c>
      <c r="O1829">
        <v>28.04</v>
      </c>
      <c r="S1829">
        <v>21828</v>
      </c>
    </row>
    <row r="1830" spans="1:19" x14ac:dyDescent="0.2">
      <c r="A1830" t="s">
        <v>40</v>
      </c>
      <c r="B1830" t="s">
        <v>8</v>
      </c>
      <c r="C1830" t="s">
        <v>928</v>
      </c>
      <c r="D1830">
        <v>2</v>
      </c>
      <c r="E1830">
        <v>1</v>
      </c>
      <c r="F1830">
        <v>1780277400000</v>
      </c>
      <c r="G1830">
        <v>1780278589066</v>
      </c>
      <c r="H1830">
        <v>1189066</v>
      </c>
      <c r="I1830">
        <v>1109066</v>
      </c>
      <c r="J1830">
        <v>6896</v>
      </c>
      <c r="K1830">
        <v>44</v>
      </c>
      <c r="L1830">
        <v>50.08</v>
      </c>
      <c r="M1830" t="s">
        <v>925</v>
      </c>
      <c r="N1830" t="s">
        <v>926</v>
      </c>
      <c r="O1830">
        <v>28.52</v>
      </c>
      <c r="S1830">
        <v>21829</v>
      </c>
    </row>
    <row r="1831" spans="1:19" x14ac:dyDescent="0.2">
      <c r="A1831" t="s">
        <v>40</v>
      </c>
      <c r="B1831" t="s">
        <v>8</v>
      </c>
      <c r="C1831" t="s">
        <v>928</v>
      </c>
      <c r="D1831">
        <v>2</v>
      </c>
      <c r="E1831">
        <v>1</v>
      </c>
      <c r="F1831">
        <v>1780278300000</v>
      </c>
      <c r="G1831">
        <v>1780279244337</v>
      </c>
      <c r="H1831">
        <v>944337</v>
      </c>
      <c r="I1831">
        <v>909337</v>
      </c>
      <c r="J1831">
        <v>6714</v>
      </c>
      <c r="K1831">
        <v>40</v>
      </c>
      <c r="L1831">
        <v>52.51</v>
      </c>
      <c r="M1831" t="s">
        <v>925</v>
      </c>
      <c r="N1831" t="s">
        <v>926</v>
      </c>
      <c r="O1831">
        <v>40.83</v>
      </c>
      <c r="S1831">
        <v>21830</v>
      </c>
    </row>
    <row r="1832" spans="1:19" x14ac:dyDescent="0.2">
      <c r="A1832" t="s">
        <v>40</v>
      </c>
      <c r="B1832" t="s">
        <v>8</v>
      </c>
      <c r="C1832" t="s">
        <v>927</v>
      </c>
      <c r="D1832">
        <v>2</v>
      </c>
      <c r="E1832">
        <v>1</v>
      </c>
      <c r="F1832">
        <v>1780279200000</v>
      </c>
      <c r="G1832">
        <v>1780280329187</v>
      </c>
      <c r="H1832">
        <v>1129187</v>
      </c>
      <c r="I1832">
        <v>1079187</v>
      </c>
      <c r="J1832">
        <v>9492</v>
      </c>
      <c r="K1832">
        <v>42</v>
      </c>
      <c r="L1832">
        <v>58.31</v>
      </c>
      <c r="M1832" t="s">
        <v>925</v>
      </c>
      <c r="N1832" t="s">
        <v>926</v>
      </c>
      <c r="O1832">
        <v>42.23</v>
      </c>
      <c r="S1832">
        <v>21831</v>
      </c>
    </row>
    <row r="1833" spans="1:19" x14ac:dyDescent="0.2">
      <c r="A1833" t="s">
        <v>40</v>
      </c>
      <c r="B1833" t="s">
        <v>8</v>
      </c>
      <c r="C1833" t="s">
        <v>928</v>
      </c>
      <c r="D1833">
        <v>2</v>
      </c>
      <c r="E1833">
        <v>1</v>
      </c>
      <c r="F1833">
        <v>1780280100000</v>
      </c>
      <c r="G1833">
        <v>1780281508387</v>
      </c>
      <c r="H1833">
        <v>1408387</v>
      </c>
      <c r="I1833">
        <v>1343387</v>
      </c>
      <c r="J1833">
        <v>6271</v>
      </c>
      <c r="K1833">
        <v>56</v>
      </c>
      <c r="L1833">
        <v>57.85</v>
      </c>
      <c r="M1833" t="s">
        <v>925</v>
      </c>
      <c r="N1833" t="s">
        <v>926</v>
      </c>
      <c r="O1833">
        <v>42.75</v>
      </c>
      <c r="S1833">
        <v>21832</v>
      </c>
    </row>
    <row r="1834" spans="1:19" x14ac:dyDescent="0.2">
      <c r="A1834" t="s">
        <v>40</v>
      </c>
      <c r="B1834" t="s">
        <v>8</v>
      </c>
      <c r="C1834" t="s">
        <v>928</v>
      </c>
      <c r="D1834">
        <v>2</v>
      </c>
      <c r="E1834">
        <v>1</v>
      </c>
      <c r="F1834">
        <v>1780281000000</v>
      </c>
      <c r="G1834">
        <v>1780281801219</v>
      </c>
      <c r="H1834">
        <v>801219</v>
      </c>
      <c r="I1834">
        <v>801219</v>
      </c>
      <c r="J1834">
        <v>6623</v>
      </c>
      <c r="K1834">
        <v>39</v>
      </c>
      <c r="L1834">
        <v>44.57</v>
      </c>
      <c r="M1834" t="s">
        <v>925</v>
      </c>
      <c r="N1834" t="s">
        <v>926</v>
      </c>
      <c r="O1834">
        <v>26.22</v>
      </c>
      <c r="S1834">
        <v>21833</v>
      </c>
    </row>
    <row r="1835" spans="1:19" x14ac:dyDescent="0.2">
      <c r="A1835" t="s">
        <v>40</v>
      </c>
      <c r="B1835" t="s">
        <v>8</v>
      </c>
      <c r="C1835" t="s">
        <v>928</v>
      </c>
      <c r="D1835">
        <v>2</v>
      </c>
      <c r="E1835">
        <v>2</v>
      </c>
      <c r="F1835">
        <v>1780358400000</v>
      </c>
      <c r="G1835">
        <v>1780359480850</v>
      </c>
      <c r="H1835">
        <v>1080850</v>
      </c>
      <c r="I1835">
        <v>1030850</v>
      </c>
      <c r="J1835">
        <v>6192</v>
      </c>
      <c r="K1835">
        <v>41</v>
      </c>
      <c r="L1835">
        <v>49.38</v>
      </c>
      <c r="M1835" t="s">
        <v>925</v>
      </c>
      <c r="N1835" t="s">
        <v>926</v>
      </c>
      <c r="O1835">
        <v>31.51</v>
      </c>
      <c r="S1835">
        <v>21834</v>
      </c>
    </row>
    <row r="1836" spans="1:19" x14ac:dyDescent="0.2">
      <c r="A1836" t="s">
        <v>40</v>
      </c>
      <c r="B1836" t="s">
        <v>8</v>
      </c>
      <c r="C1836" t="s">
        <v>928</v>
      </c>
      <c r="D1836">
        <v>2</v>
      </c>
      <c r="E1836">
        <v>2</v>
      </c>
      <c r="F1836">
        <v>1780359300000</v>
      </c>
      <c r="G1836">
        <v>1780360642268</v>
      </c>
      <c r="H1836">
        <v>1342268</v>
      </c>
      <c r="I1836">
        <v>1277268</v>
      </c>
      <c r="J1836">
        <v>8325</v>
      </c>
      <c r="K1836">
        <v>60</v>
      </c>
      <c r="L1836">
        <v>56.65</v>
      </c>
      <c r="M1836" t="s">
        <v>925</v>
      </c>
      <c r="N1836" t="s">
        <v>926</v>
      </c>
      <c r="O1836">
        <v>36.130000000000003</v>
      </c>
      <c r="S1836">
        <v>21835</v>
      </c>
    </row>
    <row r="1837" spans="1:19" x14ac:dyDescent="0.2">
      <c r="A1837" t="s">
        <v>40</v>
      </c>
      <c r="B1837" t="s">
        <v>8</v>
      </c>
      <c r="C1837" t="s">
        <v>924</v>
      </c>
      <c r="D1837">
        <v>2</v>
      </c>
      <c r="E1837">
        <v>2</v>
      </c>
      <c r="F1837">
        <v>1780360200000</v>
      </c>
      <c r="G1837">
        <v>1780360895355</v>
      </c>
      <c r="H1837">
        <v>695355</v>
      </c>
      <c r="I1837">
        <v>615355</v>
      </c>
      <c r="J1837">
        <v>6594</v>
      </c>
      <c r="K1837">
        <v>29</v>
      </c>
      <c r="L1837">
        <v>48.94</v>
      </c>
      <c r="M1837" t="s">
        <v>925</v>
      </c>
      <c r="N1837" t="s">
        <v>926</v>
      </c>
      <c r="O1837">
        <v>39.130000000000003</v>
      </c>
      <c r="S1837">
        <v>21836</v>
      </c>
    </row>
    <row r="1838" spans="1:19" x14ac:dyDescent="0.2">
      <c r="A1838" t="s">
        <v>40</v>
      </c>
      <c r="B1838" t="s">
        <v>8</v>
      </c>
      <c r="C1838" t="s">
        <v>928</v>
      </c>
      <c r="D1838">
        <v>2</v>
      </c>
      <c r="E1838">
        <v>2</v>
      </c>
      <c r="F1838">
        <v>1780361100000</v>
      </c>
      <c r="G1838">
        <v>1780362134558</v>
      </c>
      <c r="H1838">
        <v>1034558</v>
      </c>
      <c r="I1838">
        <v>1034558</v>
      </c>
      <c r="J1838">
        <v>9610</v>
      </c>
      <c r="K1838">
        <v>39</v>
      </c>
      <c r="L1838">
        <v>42.51</v>
      </c>
      <c r="M1838" t="s">
        <v>925</v>
      </c>
      <c r="N1838" t="s">
        <v>929</v>
      </c>
      <c r="S1838">
        <v>21837</v>
      </c>
    </row>
    <row r="1839" spans="1:19" x14ac:dyDescent="0.2">
      <c r="A1839" t="s">
        <v>40</v>
      </c>
      <c r="B1839" t="s">
        <v>8</v>
      </c>
      <c r="C1839" t="s">
        <v>928</v>
      </c>
      <c r="D1839">
        <v>2</v>
      </c>
      <c r="E1839">
        <v>2</v>
      </c>
      <c r="F1839">
        <v>1780362000000</v>
      </c>
      <c r="G1839">
        <v>1780362788521</v>
      </c>
      <c r="H1839">
        <v>788521</v>
      </c>
      <c r="I1839">
        <v>788521</v>
      </c>
      <c r="J1839">
        <v>9720</v>
      </c>
      <c r="K1839">
        <v>40</v>
      </c>
      <c r="L1839">
        <v>39.67</v>
      </c>
      <c r="M1839" t="s">
        <v>925</v>
      </c>
      <c r="N1839" t="s">
        <v>929</v>
      </c>
      <c r="S1839">
        <v>21838</v>
      </c>
    </row>
    <row r="1840" spans="1:19" x14ac:dyDescent="0.2">
      <c r="A1840" t="s">
        <v>40</v>
      </c>
      <c r="B1840" t="s">
        <v>8</v>
      </c>
      <c r="C1840" t="s">
        <v>924</v>
      </c>
      <c r="D1840">
        <v>2</v>
      </c>
      <c r="E1840">
        <v>2</v>
      </c>
      <c r="F1840">
        <v>1780362900000</v>
      </c>
      <c r="G1840">
        <v>1780363994443</v>
      </c>
      <c r="H1840">
        <v>1094443</v>
      </c>
      <c r="I1840">
        <v>1029443</v>
      </c>
      <c r="J1840">
        <v>7355</v>
      </c>
      <c r="K1840">
        <v>46</v>
      </c>
      <c r="L1840">
        <v>55.54</v>
      </c>
      <c r="M1840" t="s">
        <v>925</v>
      </c>
      <c r="N1840" t="s">
        <v>926</v>
      </c>
      <c r="O1840">
        <v>42.4</v>
      </c>
      <c r="S1840">
        <v>21839</v>
      </c>
    </row>
    <row r="1841" spans="1:19" x14ac:dyDescent="0.2">
      <c r="A1841" t="s">
        <v>40</v>
      </c>
      <c r="B1841" t="s">
        <v>8</v>
      </c>
      <c r="C1841" t="s">
        <v>928</v>
      </c>
      <c r="D1841">
        <v>2</v>
      </c>
      <c r="E1841">
        <v>2</v>
      </c>
      <c r="F1841">
        <v>1780363800000</v>
      </c>
      <c r="G1841">
        <v>1780364539090</v>
      </c>
      <c r="H1841">
        <v>739090</v>
      </c>
      <c r="I1841">
        <v>659090</v>
      </c>
      <c r="J1841">
        <v>8331</v>
      </c>
      <c r="K1841">
        <v>38</v>
      </c>
      <c r="L1841">
        <v>48.06</v>
      </c>
      <c r="M1841" t="s">
        <v>925</v>
      </c>
      <c r="N1841" t="s">
        <v>926</v>
      </c>
      <c r="O1841">
        <v>31.34</v>
      </c>
      <c r="S1841">
        <v>21840</v>
      </c>
    </row>
    <row r="1842" spans="1:19" x14ac:dyDescent="0.2">
      <c r="A1842" t="s">
        <v>40</v>
      </c>
      <c r="B1842" t="s">
        <v>8</v>
      </c>
      <c r="C1842" t="s">
        <v>928</v>
      </c>
      <c r="D1842">
        <v>2</v>
      </c>
      <c r="E1842">
        <v>2</v>
      </c>
      <c r="F1842">
        <v>1780364700000</v>
      </c>
      <c r="G1842">
        <v>1780366058290</v>
      </c>
      <c r="H1842">
        <v>1358290</v>
      </c>
      <c r="I1842">
        <v>1323290</v>
      </c>
      <c r="J1842">
        <v>8963</v>
      </c>
      <c r="K1842">
        <v>58</v>
      </c>
      <c r="L1842">
        <v>53.52</v>
      </c>
      <c r="M1842" t="s">
        <v>925</v>
      </c>
      <c r="N1842" t="s">
        <v>926</v>
      </c>
      <c r="O1842">
        <v>26.74</v>
      </c>
      <c r="S1842">
        <v>21841</v>
      </c>
    </row>
    <row r="1843" spans="1:19" x14ac:dyDescent="0.2">
      <c r="A1843" t="s">
        <v>40</v>
      </c>
      <c r="B1843" t="s">
        <v>8</v>
      </c>
      <c r="C1843" t="s">
        <v>924</v>
      </c>
      <c r="D1843">
        <v>2</v>
      </c>
      <c r="E1843">
        <v>2</v>
      </c>
      <c r="F1843">
        <v>1780365600000</v>
      </c>
      <c r="G1843">
        <v>1780366980714</v>
      </c>
      <c r="H1843">
        <v>1380714</v>
      </c>
      <c r="I1843">
        <v>1330714</v>
      </c>
      <c r="J1843">
        <v>8882</v>
      </c>
      <c r="K1843">
        <v>55</v>
      </c>
      <c r="L1843">
        <v>60.1</v>
      </c>
      <c r="M1843" t="s">
        <v>925</v>
      </c>
      <c r="N1843" t="s">
        <v>926</v>
      </c>
      <c r="O1843">
        <v>41.69</v>
      </c>
      <c r="S1843">
        <v>21842</v>
      </c>
    </row>
    <row r="1844" spans="1:19" x14ac:dyDescent="0.2">
      <c r="A1844" t="s">
        <v>40</v>
      </c>
      <c r="B1844" t="s">
        <v>8</v>
      </c>
      <c r="C1844" t="s">
        <v>928</v>
      </c>
      <c r="D1844">
        <v>2</v>
      </c>
      <c r="E1844">
        <v>2</v>
      </c>
      <c r="F1844">
        <v>1780366500000</v>
      </c>
      <c r="G1844">
        <v>1780367527327</v>
      </c>
      <c r="H1844">
        <v>1027327</v>
      </c>
      <c r="I1844">
        <v>962327</v>
      </c>
      <c r="J1844">
        <v>6624</v>
      </c>
      <c r="K1844">
        <v>47</v>
      </c>
      <c r="L1844">
        <v>50.55</v>
      </c>
      <c r="M1844" t="s">
        <v>925</v>
      </c>
      <c r="N1844" t="s">
        <v>926</v>
      </c>
      <c r="O1844">
        <v>34.42</v>
      </c>
      <c r="S1844">
        <v>21843</v>
      </c>
    </row>
    <row r="1845" spans="1:19" x14ac:dyDescent="0.2">
      <c r="A1845" t="s">
        <v>40</v>
      </c>
      <c r="B1845" t="s">
        <v>8</v>
      </c>
      <c r="C1845" t="s">
        <v>928</v>
      </c>
      <c r="D1845">
        <v>2</v>
      </c>
      <c r="E1845">
        <v>2</v>
      </c>
      <c r="F1845">
        <v>1780367400000</v>
      </c>
      <c r="G1845">
        <v>1780368495634</v>
      </c>
      <c r="H1845">
        <v>1095634</v>
      </c>
      <c r="I1845">
        <v>1015634</v>
      </c>
      <c r="J1845">
        <v>9654</v>
      </c>
      <c r="K1845">
        <v>52</v>
      </c>
      <c r="L1845">
        <v>58.18</v>
      </c>
      <c r="M1845" t="s">
        <v>925</v>
      </c>
      <c r="N1845" t="s">
        <v>926</v>
      </c>
      <c r="O1845">
        <v>42.36</v>
      </c>
      <c r="S1845">
        <v>21844</v>
      </c>
    </row>
    <row r="1846" spans="1:19" x14ac:dyDescent="0.2">
      <c r="A1846" t="s">
        <v>40</v>
      </c>
      <c r="B1846" t="s">
        <v>8</v>
      </c>
      <c r="C1846" t="s">
        <v>924</v>
      </c>
      <c r="D1846">
        <v>2</v>
      </c>
      <c r="E1846">
        <v>2</v>
      </c>
      <c r="F1846">
        <v>1780368300000</v>
      </c>
      <c r="G1846">
        <v>1780369525497</v>
      </c>
      <c r="H1846">
        <v>1225497</v>
      </c>
      <c r="I1846">
        <v>1190497</v>
      </c>
      <c r="J1846">
        <v>7319</v>
      </c>
      <c r="K1846">
        <v>50</v>
      </c>
      <c r="L1846">
        <v>55.24</v>
      </c>
      <c r="M1846" t="s">
        <v>925</v>
      </c>
      <c r="N1846" t="s">
        <v>926</v>
      </c>
      <c r="O1846">
        <v>38.479999999999997</v>
      </c>
      <c r="S1846">
        <v>21845</v>
      </c>
    </row>
    <row r="1847" spans="1:19" x14ac:dyDescent="0.2">
      <c r="A1847" t="s">
        <v>40</v>
      </c>
      <c r="B1847" t="s">
        <v>8</v>
      </c>
      <c r="C1847" t="s">
        <v>928</v>
      </c>
      <c r="D1847">
        <v>2</v>
      </c>
      <c r="E1847">
        <v>3</v>
      </c>
      <c r="F1847">
        <v>1780444800000</v>
      </c>
      <c r="G1847">
        <v>1780445567190</v>
      </c>
      <c r="H1847">
        <v>767190</v>
      </c>
      <c r="I1847">
        <v>717190</v>
      </c>
      <c r="J1847">
        <v>6476</v>
      </c>
      <c r="K1847">
        <v>35</v>
      </c>
      <c r="L1847">
        <v>51.26</v>
      </c>
      <c r="M1847" t="s">
        <v>925</v>
      </c>
      <c r="N1847" t="s">
        <v>926</v>
      </c>
      <c r="O1847">
        <v>43.02</v>
      </c>
      <c r="S1847">
        <v>21846</v>
      </c>
    </row>
    <row r="1848" spans="1:19" x14ac:dyDescent="0.2">
      <c r="A1848" t="s">
        <v>40</v>
      </c>
      <c r="B1848" t="s">
        <v>8</v>
      </c>
      <c r="C1848" t="s">
        <v>928</v>
      </c>
      <c r="D1848">
        <v>2</v>
      </c>
      <c r="E1848">
        <v>3</v>
      </c>
      <c r="F1848">
        <v>1780445700000</v>
      </c>
      <c r="G1848">
        <v>1780446574788</v>
      </c>
      <c r="H1848">
        <v>874788</v>
      </c>
      <c r="I1848">
        <v>809788</v>
      </c>
      <c r="J1848">
        <v>9331</v>
      </c>
      <c r="K1848">
        <v>34</v>
      </c>
      <c r="L1848">
        <v>48.37</v>
      </c>
      <c r="M1848" t="s">
        <v>925</v>
      </c>
      <c r="N1848" t="s">
        <v>926</v>
      </c>
      <c r="O1848">
        <v>25.96</v>
      </c>
      <c r="S1848">
        <v>21847</v>
      </c>
    </row>
    <row r="1849" spans="1:19" x14ac:dyDescent="0.2">
      <c r="A1849" t="s">
        <v>40</v>
      </c>
      <c r="B1849" t="s">
        <v>8</v>
      </c>
      <c r="C1849" t="s">
        <v>928</v>
      </c>
      <c r="D1849">
        <v>2</v>
      </c>
      <c r="E1849">
        <v>3</v>
      </c>
      <c r="F1849">
        <v>1780446600000</v>
      </c>
      <c r="G1849">
        <v>1780447626726</v>
      </c>
      <c r="H1849">
        <v>1026726</v>
      </c>
      <c r="I1849">
        <v>946726</v>
      </c>
      <c r="J1849">
        <v>7513</v>
      </c>
      <c r="K1849">
        <v>42</v>
      </c>
      <c r="L1849">
        <v>54.27</v>
      </c>
      <c r="M1849" t="s">
        <v>925</v>
      </c>
      <c r="N1849" t="s">
        <v>926</v>
      </c>
      <c r="O1849">
        <v>40.71</v>
      </c>
      <c r="S1849">
        <v>21848</v>
      </c>
    </row>
    <row r="1850" spans="1:19" x14ac:dyDescent="0.2">
      <c r="A1850" t="s">
        <v>40</v>
      </c>
      <c r="B1850" t="s">
        <v>8</v>
      </c>
      <c r="C1850" t="s">
        <v>928</v>
      </c>
      <c r="D1850">
        <v>2</v>
      </c>
      <c r="E1850">
        <v>3</v>
      </c>
      <c r="F1850">
        <v>1780447500000</v>
      </c>
      <c r="G1850">
        <v>1780448289735</v>
      </c>
      <c r="H1850">
        <v>789735</v>
      </c>
      <c r="I1850">
        <v>754735</v>
      </c>
      <c r="J1850">
        <v>6399</v>
      </c>
      <c r="K1850">
        <v>36</v>
      </c>
      <c r="L1850">
        <v>49.18</v>
      </c>
      <c r="M1850" t="s">
        <v>925</v>
      </c>
      <c r="N1850" t="s">
        <v>926</v>
      </c>
      <c r="O1850">
        <v>37.83</v>
      </c>
      <c r="S1850">
        <v>21849</v>
      </c>
    </row>
    <row r="1851" spans="1:19" x14ac:dyDescent="0.2">
      <c r="A1851" t="s">
        <v>40</v>
      </c>
      <c r="B1851" t="s">
        <v>8</v>
      </c>
      <c r="C1851" t="s">
        <v>928</v>
      </c>
      <c r="D1851">
        <v>2</v>
      </c>
      <c r="E1851">
        <v>3</v>
      </c>
      <c r="F1851">
        <v>1780448400000</v>
      </c>
      <c r="G1851">
        <v>1780449247004</v>
      </c>
      <c r="H1851">
        <v>847004</v>
      </c>
      <c r="I1851">
        <v>797004</v>
      </c>
      <c r="J1851">
        <v>7533</v>
      </c>
      <c r="K1851">
        <v>37</v>
      </c>
      <c r="L1851">
        <v>50.1</v>
      </c>
      <c r="M1851" t="s">
        <v>925</v>
      </c>
      <c r="N1851" t="s">
        <v>926</v>
      </c>
      <c r="O1851">
        <v>35.479999999999997</v>
      </c>
      <c r="S1851">
        <v>21850</v>
      </c>
    </row>
    <row r="1852" spans="1:19" x14ac:dyDescent="0.2">
      <c r="A1852" t="s">
        <v>40</v>
      </c>
      <c r="B1852" t="s">
        <v>8</v>
      </c>
      <c r="C1852" t="s">
        <v>928</v>
      </c>
      <c r="D1852">
        <v>2</v>
      </c>
      <c r="E1852">
        <v>3</v>
      </c>
      <c r="F1852">
        <v>1780449300000</v>
      </c>
      <c r="G1852">
        <v>1780450600965</v>
      </c>
      <c r="H1852">
        <v>1300965</v>
      </c>
      <c r="I1852">
        <v>1235965</v>
      </c>
      <c r="J1852">
        <v>9784</v>
      </c>
      <c r="K1852">
        <v>55</v>
      </c>
      <c r="L1852">
        <v>54.4</v>
      </c>
      <c r="M1852" t="s">
        <v>925</v>
      </c>
      <c r="N1852" t="s">
        <v>926</v>
      </c>
      <c r="O1852">
        <v>28.02</v>
      </c>
      <c r="S1852">
        <v>21851</v>
      </c>
    </row>
    <row r="1853" spans="1:19" x14ac:dyDescent="0.2">
      <c r="A1853" t="s">
        <v>40</v>
      </c>
      <c r="B1853" t="s">
        <v>8</v>
      </c>
      <c r="C1853" t="s">
        <v>928</v>
      </c>
      <c r="D1853">
        <v>2</v>
      </c>
      <c r="E1853">
        <v>3</v>
      </c>
      <c r="F1853">
        <v>1780450200000</v>
      </c>
      <c r="G1853">
        <v>1780451127749</v>
      </c>
      <c r="H1853">
        <v>927749</v>
      </c>
      <c r="I1853">
        <v>927749</v>
      </c>
      <c r="J1853">
        <v>6184</v>
      </c>
      <c r="K1853">
        <v>44</v>
      </c>
      <c r="L1853">
        <v>37.630000000000003</v>
      </c>
      <c r="M1853" t="s">
        <v>925</v>
      </c>
      <c r="N1853" t="s">
        <v>929</v>
      </c>
      <c r="S1853">
        <v>21852</v>
      </c>
    </row>
    <row r="1854" spans="1:19" x14ac:dyDescent="0.2">
      <c r="A1854" t="s">
        <v>40</v>
      </c>
      <c r="B1854" t="s">
        <v>8</v>
      </c>
      <c r="C1854" t="s">
        <v>928</v>
      </c>
      <c r="D1854">
        <v>2</v>
      </c>
      <c r="E1854">
        <v>3</v>
      </c>
      <c r="F1854">
        <v>1780451100000</v>
      </c>
      <c r="G1854">
        <v>1780451799170</v>
      </c>
      <c r="H1854">
        <v>699170</v>
      </c>
      <c r="I1854">
        <v>664170</v>
      </c>
      <c r="J1854">
        <v>9297</v>
      </c>
      <c r="K1854">
        <v>27</v>
      </c>
      <c r="L1854">
        <v>51.1</v>
      </c>
      <c r="M1854" t="s">
        <v>925</v>
      </c>
      <c r="N1854" t="s">
        <v>926</v>
      </c>
      <c r="O1854">
        <v>36.83</v>
      </c>
      <c r="S1854">
        <v>21853</v>
      </c>
    </row>
    <row r="1855" spans="1:19" x14ac:dyDescent="0.2">
      <c r="A1855" t="s">
        <v>40</v>
      </c>
      <c r="B1855" t="s">
        <v>8</v>
      </c>
      <c r="C1855" t="s">
        <v>928</v>
      </c>
      <c r="D1855">
        <v>2</v>
      </c>
      <c r="E1855">
        <v>3</v>
      </c>
      <c r="F1855">
        <v>1780452000000</v>
      </c>
      <c r="G1855">
        <v>1780452931853</v>
      </c>
      <c r="H1855">
        <v>931853</v>
      </c>
      <c r="I1855">
        <v>881853</v>
      </c>
      <c r="J1855">
        <v>8690</v>
      </c>
      <c r="K1855">
        <v>37</v>
      </c>
      <c r="L1855">
        <v>51.76</v>
      </c>
      <c r="M1855" t="s">
        <v>925</v>
      </c>
      <c r="N1855" t="s">
        <v>926</v>
      </c>
      <c r="O1855">
        <v>34.130000000000003</v>
      </c>
      <c r="S1855">
        <v>21854</v>
      </c>
    </row>
    <row r="1856" spans="1:19" x14ac:dyDescent="0.2">
      <c r="A1856" t="s">
        <v>40</v>
      </c>
      <c r="B1856" t="s">
        <v>8</v>
      </c>
      <c r="C1856" t="s">
        <v>928</v>
      </c>
      <c r="D1856">
        <v>2</v>
      </c>
      <c r="E1856">
        <v>3</v>
      </c>
      <c r="F1856">
        <v>1780452900000</v>
      </c>
      <c r="G1856">
        <v>1780454425989</v>
      </c>
      <c r="H1856">
        <v>1525989</v>
      </c>
      <c r="I1856">
        <v>1460989</v>
      </c>
      <c r="J1856">
        <v>8194</v>
      </c>
      <c r="K1856">
        <v>64</v>
      </c>
      <c r="L1856">
        <v>58.79</v>
      </c>
      <c r="M1856" t="s">
        <v>925</v>
      </c>
      <c r="N1856" t="s">
        <v>926</v>
      </c>
      <c r="O1856">
        <v>36.83</v>
      </c>
      <c r="S1856">
        <v>21855</v>
      </c>
    </row>
    <row r="1857" spans="1:19" x14ac:dyDescent="0.2">
      <c r="A1857" t="s">
        <v>40</v>
      </c>
      <c r="B1857" t="s">
        <v>8</v>
      </c>
      <c r="C1857" t="s">
        <v>928</v>
      </c>
      <c r="D1857">
        <v>2</v>
      </c>
      <c r="E1857">
        <v>4</v>
      </c>
      <c r="F1857">
        <v>1780531200000</v>
      </c>
      <c r="G1857">
        <v>1780532156809</v>
      </c>
      <c r="H1857">
        <v>956809</v>
      </c>
      <c r="I1857">
        <v>906809</v>
      </c>
      <c r="J1857">
        <v>6929</v>
      </c>
      <c r="K1857">
        <v>40</v>
      </c>
      <c r="L1857">
        <v>51.22</v>
      </c>
      <c r="M1857" t="s">
        <v>925</v>
      </c>
      <c r="N1857" t="s">
        <v>926</v>
      </c>
      <c r="O1857">
        <v>36.950000000000003</v>
      </c>
      <c r="S1857">
        <v>21856</v>
      </c>
    </row>
    <row r="1858" spans="1:19" x14ac:dyDescent="0.2">
      <c r="A1858" t="s">
        <v>40</v>
      </c>
      <c r="B1858" t="s">
        <v>8</v>
      </c>
      <c r="C1858" t="s">
        <v>928</v>
      </c>
      <c r="D1858">
        <v>2</v>
      </c>
      <c r="E1858">
        <v>4</v>
      </c>
      <c r="F1858">
        <v>1780532100000</v>
      </c>
      <c r="G1858">
        <v>1780533390294</v>
      </c>
      <c r="H1858">
        <v>1290294</v>
      </c>
      <c r="I1858">
        <v>1225294</v>
      </c>
      <c r="J1858">
        <v>8746</v>
      </c>
      <c r="K1858">
        <v>56</v>
      </c>
      <c r="L1858">
        <v>56.84</v>
      </c>
      <c r="M1858" t="s">
        <v>925</v>
      </c>
      <c r="N1858" t="s">
        <v>926</v>
      </c>
      <c r="O1858">
        <v>36.76</v>
      </c>
      <c r="S1858">
        <v>21857</v>
      </c>
    </row>
    <row r="1859" spans="1:19" x14ac:dyDescent="0.2">
      <c r="A1859" t="s">
        <v>40</v>
      </c>
      <c r="B1859" t="s">
        <v>8</v>
      </c>
      <c r="C1859" t="s">
        <v>927</v>
      </c>
      <c r="D1859">
        <v>2</v>
      </c>
      <c r="E1859">
        <v>4</v>
      </c>
      <c r="F1859">
        <v>1780533000000</v>
      </c>
      <c r="G1859">
        <v>1780533949163</v>
      </c>
      <c r="H1859">
        <v>949163</v>
      </c>
      <c r="I1859">
        <v>869163</v>
      </c>
      <c r="J1859">
        <v>7280</v>
      </c>
      <c r="K1859">
        <v>42</v>
      </c>
      <c r="L1859">
        <v>51.9</v>
      </c>
      <c r="M1859" t="s">
        <v>925</v>
      </c>
      <c r="N1859" t="s">
        <v>926</v>
      </c>
      <c r="O1859">
        <v>37.770000000000003</v>
      </c>
      <c r="S1859">
        <v>21858</v>
      </c>
    </row>
    <row r="1860" spans="1:19" x14ac:dyDescent="0.2">
      <c r="A1860" t="s">
        <v>40</v>
      </c>
      <c r="B1860" t="s">
        <v>8</v>
      </c>
      <c r="C1860" t="s">
        <v>928</v>
      </c>
      <c r="D1860">
        <v>2</v>
      </c>
      <c r="E1860">
        <v>4</v>
      </c>
      <c r="F1860">
        <v>1780533900000</v>
      </c>
      <c r="G1860">
        <v>1780534937478</v>
      </c>
      <c r="H1860">
        <v>1037478</v>
      </c>
      <c r="I1860">
        <v>1002478</v>
      </c>
      <c r="J1860">
        <v>7932</v>
      </c>
      <c r="K1860">
        <v>39</v>
      </c>
      <c r="L1860">
        <v>55.03</v>
      </c>
      <c r="M1860" t="s">
        <v>925</v>
      </c>
      <c r="N1860" t="s">
        <v>926</v>
      </c>
      <c r="O1860">
        <v>41.09</v>
      </c>
      <c r="S1860">
        <v>21859</v>
      </c>
    </row>
    <row r="1861" spans="1:19" x14ac:dyDescent="0.2">
      <c r="A1861" t="s">
        <v>40</v>
      </c>
      <c r="B1861" t="s">
        <v>8</v>
      </c>
      <c r="C1861" t="s">
        <v>928</v>
      </c>
      <c r="D1861">
        <v>2</v>
      </c>
      <c r="E1861">
        <v>4</v>
      </c>
      <c r="F1861">
        <v>1780534800000</v>
      </c>
      <c r="G1861">
        <v>1780535739864</v>
      </c>
      <c r="H1861">
        <v>939864</v>
      </c>
      <c r="I1861">
        <v>889864</v>
      </c>
      <c r="J1861">
        <v>8264</v>
      </c>
      <c r="K1861">
        <v>42</v>
      </c>
      <c r="L1861">
        <v>50.75</v>
      </c>
      <c r="M1861" t="s">
        <v>925</v>
      </c>
      <c r="N1861" t="s">
        <v>926</v>
      </c>
      <c r="O1861">
        <v>32.700000000000003</v>
      </c>
      <c r="S1861">
        <v>21860</v>
      </c>
    </row>
    <row r="1862" spans="1:19" x14ac:dyDescent="0.2">
      <c r="A1862" t="s">
        <v>40</v>
      </c>
      <c r="B1862" t="s">
        <v>8</v>
      </c>
      <c r="C1862" t="s">
        <v>927</v>
      </c>
      <c r="D1862">
        <v>2</v>
      </c>
      <c r="E1862">
        <v>4</v>
      </c>
      <c r="F1862">
        <v>1780535700000</v>
      </c>
      <c r="G1862">
        <v>1780536880814</v>
      </c>
      <c r="H1862">
        <v>1180814</v>
      </c>
      <c r="I1862">
        <v>1115814</v>
      </c>
      <c r="J1862">
        <v>8503</v>
      </c>
      <c r="K1862">
        <v>44</v>
      </c>
      <c r="L1862">
        <v>56.42</v>
      </c>
      <c r="M1862" t="s">
        <v>925</v>
      </c>
      <c r="N1862" t="s">
        <v>926</v>
      </c>
      <c r="O1862">
        <v>39.18</v>
      </c>
      <c r="S1862">
        <v>21861</v>
      </c>
    </row>
    <row r="1863" spans="1:19" x14ac:dyDescent="0.2">
      <c r="A1863" t="s">
        <v>40</v>
      </c>
      <c r="B1863" t="s">
        <v>8</v>
      </c>
      <c r="C1863" t="s">
        <v>928</v>
      </c>
      <c r="D1863">
        <v>2</v>
      </c>
      <c r="E1863">
        <v>4</v>
      </c>
      <c r="F1863">
        <v>1780536600000</v>
      </c>
      <c r="G1863">
        <v>1780537479846</v>
      </c>
      <c r="H1863">
        <v>879846</v>
      </c>
      <c r="I1863">
        <v>799846</v>
      </c>
      <c r="J1863">
        <v>8465</v>
      </c>
      <c r="K1863">
        <v>36</v>
      </c>
      <c r="L1863">
        <v>52.09</v>
      </c>
      <c r="M1863" t="s">
        <v>925</v>
      </c>
      <c r="N1863" t="s">
        <v>926</v>
      </c>
      <c r="O1863">
        <v>36.79</v>
      </c>
      <c r="S1863">
        <v>21862</v>
      </c>
    </row>
    <row r="1864" spans="1:19" x14ac:dyDescent="0.2">
      <c r="A1864" t="s">
        <v>40</v>
      </c>
      <c r="B1864" t="s">
        <v>8</v>
      </c>
      <c r="C1864" t="s">
        <v>928</v>
      </c>
      <c r="D1864">
        <v>2</v>
      </c>
      <c r="E1864">
        <v>4</v>
      </c>
      <c r="F1864">
        <v>1780537500000</v>
      </c>
      <c r="G1864">
        <v>1780538513734</v>
      </c>
      <c r="H1864">
        <v>1013734</v>
      </c>
      <c r="I1864">
        <v>978734</v>
      </c>
      <c r="J1864">
        <v>8677</v>
      </c>
      <c r="K1864">
        <v>42</v>
      </c>
      <c r="L1864">
        <v>49.79</v>
      </c>
      <c r="M1864" t="s">
        <v>925</v>
      </c>
      <c r="N1864" t="s">
        <v>926</v>
      </c>
      <c r="O1864">
        <v>27.5</v>
      </c>
      <c r="S1864">
        <v>21863</v>
      </c>
    </row>
    <row r="1865" spans="1:19" x14ac:dyDescent="0.2">
      <c r="A1865" t="s">
        <v>40</v>
      </c>
      <c r="B1865" t="s">
        <v>8</v>
      </c>
      <c r="C1865" t="s">
        <v>927</v>
      </c>
      <c r="D1865">
        <v>2</v>
      </c>
      <c r="E1865">
        <v>4</v>
      </c>
      <c r="F1865">
        <v>1780538400000</v>
      </c>
      <c r="G1865">
        <v>1780539481941</v>
      </c>
      <c r="H1865">
        <v>1081941</v>
      </c>
      <c r="I1865">
        <v>1031941</v>
      </c>
      <c r="J1865">
        <v>9378</v>
      </c>
      <c r="K1865">
        <v>51</v>
      </c>
      <c r="L1865">
        <v>55.66</v>
      </c>
      <c r="M1865" t="s">
        <v>925</v>
      </c>
      <c r="N1865" t="s">
        <v>926</v>
      </c>
      <c r="O1865">
        <v>37.56</v>
      </c>
      <c r="S1865">
        <v>21864</v>
      </c>
    </row>
    <row r="1866" spans="1:19" x14ac:dyDescent="0.2">
      <c r="A1866" t="s">
        <v>40</v>
      </c>
      <c r="B1866" t="s">
        <v>8</v>
      </c>
      <c r="C1866" t="s">
        <v>928</v>
      </c>
      <c r="D1866">
        <v>2</v>
      </c>
      <c r="E1866">
        <v>4</v>
      </c>
      <c r="F1866">
        <v>1780539300000</v>
      </c>
      <c r="G1866">
        <v>1780540562966</v>
      </c>
      <c r="H1866">
        <v>1262966</v>
      </c>
      <c r="I1866">
        <v>1262966</v>
      </c>
      <c r="J1866">
        <v>7606</v>
      </c>
      <c r="K1866">
        <v>48</v>
      </c>
      <c r="L1866">
        <v>43.14</v>
      </c>
      <c r="M1866" t="s">
        <v>925</v>
      </c>
      <c r="N1866" t="s">
        <v>929</v>
      </c>
      <c r="S1866">
        <v>21865</v>
      </c>
    </row>
    <row r="1867" spans="1:19" x14ac:dyDescent="0.2">
      <c r="A1867" t="s">
        <v>40</v>
      </c>
      <c r="B1867" t="s">
        <v>8</v>
      </c>
      <c r="C1867" t="s">
        <v>928</v>
      </c>
      <c r="D1867">
        <v>2</v>
      </c>
      <c r="E1867">
        <v>4</v>
      </c>
      <c r="F1867">
        <v>1780540200000</v>
      </c>
      <c r="G1867">
        <v>1780541323123</v>
      </c>
      <c r="H1867">
        <v>1123123</v>
      </c>
      <c r="I1867">
        <v>1043123</v>
      </c>
      <c r="J1867">
        <v>8975</v>
      </c>
      <c r="K1867">
        <v>47</v>
      </c>
      <c r="L1867">
        <v>52.78</v>
      </c>
      <c r="M1867" t="s">
        <v>925</v>
      </c>
      <c r="N1867" t="s">
        <v>926</v>
      </c>
      <c r="O1867">
        <v>30.91</v>
      </c>
      <c r="S1867">
        <v>21866</v>
      </c>
    </row>
    <row r="1868" spans="1:19" x14ac:dyDescent="0.2">
      <c r="A1868" t="s">
        <v>40</v>
      </c>
      <c r="B1868" t="s">
        <v>8</v>
      </c>
      <c r="C1868" t="s">
        <v>928</v>
      </c>
      <c r="D1868">
        <v>2</v>
      </c>
      <c r="E1868">
        <v>5</v>
      </c>
      <c r="F1868">
        <v>1780617600000</v>
      </c>
      <c r="G1868">
        <v>1780618623840</v>
      </c>
      <c r="H1868">
        <v>1023840</v>
      </c>
      <c r="I1868">
        <v>973840</v>
      </c>
      <c r="J1868">
        <v>6748</v>
      </c>
      <c r="K1868">
        <v>45</v>
      </c>
      <c r="L1868">
        <v>50.28</v>
      </c>
      <c r="M1868" t="s">
        <v>925</v>
      </c>
      <c r="N1868" t="s">
        <v>926</v>
      </c>
      <c r="O1868">
        <v>33.549999999999997</v>
      </c>
      <c r="S1868">
        <v>21867</v>
      </c>
    </row>
    <row r="1869" spans="1:19" x14ac:dyDescent="0.2">
      <c r="A1869" t="s">
        <v>40</v>
      </c>
      <c r="B1869" t="s">
        <v>8</v>
      </c>
      <c r="C1869" t="s">
        <v>928</v>
      </c>
      <c r="D1869">
        <v>2</v>
      </c>
      <c r="E1869">
        <v>5</v>
      </c>
      <c r="F1869">
        <v>1780618500000</v>
      </c>
      <c r="G1869">
        <v>1780619357360</v>
      </c>
      <c r="H1869">
        <v>857360</v>
      </c>
      <c r="I1869">
        <v>792360</v>
      </c>
      <c r="J1869">
        <v>7750</v>
      </c>
      <c r="K1869">
        <v>32</v>
      </c>
      <c r="L1869">
        <v>48</v>
      </c>
      <c r="M1869" t="s">
        <v>925</v>
      </c>
      <c r="N1869" t="s">
        <v>926</v>
      </c>
      <c r="O1869">
        <v>29.77</v>
      </c>
      <c r="S1869">
        <v>21868</v>
      </c>
    </row>
    <row r="1870" spans="1:19" x14ac:dyDescent="0.2">
      <c r="A1870" t="s">
        <v>40</v>
      </c>
      <c r="B1870" t="s">
        <v>8</v>
      </c>
      <c r="C1870" t="s">
        <v>924</v>
      </c>
      <c r="D1870">
        <v>2</v>
      </c>
      <c r="E1870">
        <v>5</v>
      </c>
      <c r="F1870">
        <v>1780619400000</v>
      </c>
      <c r="G1870">
        <v>1780620227238</v>
      </c>
      <c r="H1870">
        <v>827238</v>
      </c>
      <c r="I1870">
        <v>747238</v>
      </c>
      <c r="J1870">
        <v>8860</v>
      </c>
      <c r="K1870">
        <v>39</v>
      </c>
      <c r="L1870">
        <v>53.88</v>
      </c>
      <c r="M1870" t="s">
        <v>925</v>
      </c>
      <c r="N1870" t="s">
        <v>926</v>
      </c>
      <c r="O1870">
        <v>41.22</v>
      </c>
      <c r="S1870">
        <v>21869</v>
      </c>
    </row>
    <row r="1871" spans="1:19" x14ac:dyDescent="0.2">
      <c r="A1871" t="s">
        <v>40</v>
      </c>
      <c r="B1871" t="s">
        <v>8</v>
      </c>
      <c r="C1871" t="s">
        <v>928</v>
      </c>
      <c r="D1871">
        <v>2</v>
      </c>
      <c r="E1871">
        <v>5</v>
      </c>
      <c r="F1871">
        <v>1780620300000</v>
      </c>
      <c r="G1871">
        <v>1780621355568</v>
      </c>
      <c r="H1871">
        <v>1055568</v>
      </c>
      <c r="I1871">
        <v>1055568</v>
      </c>
      <c r="J1871">
        <v>6715</v>
      </c>
      <c r="K1871">
        <v>50</v>
      </c>
      <c r="L1871">
        <v>39.72</v>
      </c>
      <c r="M1871" t="s">
        <v>925</v>
      </c>
      <c r="N1871" t="s">
        <v>929</v>
      </c>
      <c r="S1871">
        <v>21870</v>
      </c>
    </row>
    <row r="1872" spans="1:19" x14ac:dyDescent="0.2">
      <c r="A1872" t="s">
        <v>40</v>
      </c>
      <c r="B1872" t="s">
        <v>8</v>
      </c>
      <c r="C1872" t="s">
        <v>928</v>
      </c>
      <c r="D1872">
        <v>2</v>
      </c>
      <c r="E1872">
        <v>5</v>
      </c>
      <c r="F1872">
        <v>1780621200000</v>
      </c>
      <c r="G1872">
        <v>1780622102763</v>
      </c>
      <c r="H1872">
        <v>902763</v>
      </c>
      <c r="I1872">
        <v>902763</v>
      </c>
      <c r="J1872">
        <v>7418</v>
      </c>
      <c r="K1872">
        <v>44</v>
      </c>
      <c r="L1872">
        <v>38.619999999999997</v>
      </c>
      <c r="M1872" t="s">
        <v>925</v>
      </c>
      <c r="N1872" t="s">
        <v>929</v>
      </c>
      <c r="S1872">
        <v>21871</v>
      </c>
    </row>
    <row r="1873" spans="1:19" x14ac:dyDescent="0.2">
      <c r="A1873" t="s">
        <v>40</v>
      </c>
      <c r="B1873" t="s">
        <v>8</v>
      </c>
      <c r="C1873" t="s">
        <v>924</v>
      </c>
      <c r="D1873">
        <v>2</v>
      </c>
      <c r="E1873">
        <v>5</v>
      </c>
      <c r="F1873">
        <v>1780622100000</v>
      </c>
      <c r="G1873">
        <v>1780623076323</v>
      </c>
      <c r="H1873">
        <v>976323</v>
      </c>
      <c r="I1873">
        <v>911323</v>
      </c>
      <c r="J1873">
        <v>7785</v>
      </c>
      <c r="K1873">
        <v>47</v>
      </c>
      <c r="L1873">
        <v>48.13</v>
      </c>
      <c r="M1873" t="s">
        <v>925</v>
      </c>
      <c r="N1873" t="s">
        <v>926</v>
      </c>
      <c r="O1873">
        <v>26.98</v>
      </c>
      <c r="S1873">
        <v>21872</v>
      </c>
    </row>
    <row r="1874" spans="1:19" x14ac:dyDescent="0.2">
      <c r="A1874" t="s">
        <v>40</v>
      </c>
      <c r="B1874" t="s">
        <v>8</v>
      </c>
      <c r="C1874" t="s">
        <v>928</v>
      </c>
      <c r="D1874">
        <v>2</v>
      </c>
      <c r="E1874">
        <v>5</v>
      </c>
      <c r="F1874">
        <v>1780623000000</v>
      </c>
      <c r="G1874">
        <v>1780624204224</v>
      </c>
      <c r="H1874">
        <v>1204224</v>
      </c>
      <c r="I1874">
        <v>1124224</v>
      </c>
      <c r="J1874">
        <v>6987</v>
      </c>
      <c r="K1874">
        <v>53</v>
      </c>
      <c r="L1874">
        <v>54.5</v>
      </c>
      <c r="M1874" t="s">
        <v>925</v>
      </c>
      <c r="N1874" t="s">
        <v>926</v>
      </c>
      <c r="O1874">
        <v>38.19</v>
      </c>
      <c r="S1874">
        <v>21873</v>
      </c>
    </row>
    <row r="1875" spans="1:19" x14ac:dyDescent="0.2">
      <c r="A1875" t="s">
        <v>40</v>
      </c>
      <c r="B1875" t="s">
        <v>8</v>
      </c>
      <c r="C1875" t="s">
        <v>928</v>
      </c>
      <c r="D1875">
        <v>2</v>
      </c>
      <c r="E1875">
        <v>5</v>
      </c>
      <c r="F1875">
        <v>1780623900000</v>
      </c>
      <c r="G1875">
        <v>1780624663964</v>
      </c>
      <c r="H1875">
        <v>763964</v>
      </c>
      <c r="I1875">
        <v>728964</v>
      </c>
      <c r="J1875">
        <v>9406</v>
      </c>
      <c r="K1875">
        <v>35</v>
      </c>
      <c r="L1875">
        <v>54.35</v>
      </c>
      <c r="M1875" t="s">
        <v>925</v>
      </c>
      <c r="N1875" t="s">
        <v>926</v>
      </c>
      <c r="O1875">
        <v>42.46</v>
      </c>
      <c r="S1875">
        <v>21874</v>
      </c>
    </row>
    <row r="1876" spans="1:19" x14ac:dyDescent="0.2">
      <c r="A1876" t="s">
        <v>40</v>
      </c>
      <c r="B1876" t="s">
        <v>8</v>
      </c>
      <c r="C1876" t="s">
        <v>924</v>
      </c>
      <c r="D1876">
        <v>2</v>
      </c>
      <c r="E1876">
        <v>5</v>
      </c>
      <c r="F1876">
        <v>1780624800000</v>
      </c>
      <c r="G1876">
        <v>1780625708194</v>
      </c>
      <c r="H1876">
        <v>908194</v>
      </c>
      <c r="I1876">
        <v>858194</v>
      </c>
      <c r="J1876">
        <v>8840</v>
      </c>
      <c r="K1876">
        <v>36</v>
      </c>
      <c r="L1876">
        <v>55.39</v>
      </c>
      <c r="M1876" t="s">
        <v>925</v>
      </c>
      <c r="N1876" t="s">
        <v>926</v>
      </c>
      <c r="O1876">
        <v>42.75</v>
      </c>
      <c r="S1876">
        <v>21875</v>
      </c>
    </row>
    <row r="1877" spans="1:19" x14ac:dyDescent="0.2">
      <c r="A1877" t="s">
        <v>40</v>
      </c>
      <c r="B1877" t="s">
        <v>8</v>
      </c>
      <c r="C1877" t="s">
        <v>928</v>
      </c>
      <c r="D1877">
        <v>2</v>
      </c>
      <c r="E1877">
        <v>5</v>
      </c>
      <c r="F1877">
        <v>1780625700000</v>
      </c>
      <c r="G1877">
        <v>1780626815701</v>
      </c>
      <c r="H1877">
        <v>1115701</v>
      </c>
      <c r="I1877">
        <v>1050701</v>
      </c>
      <c r="J1877">
        <v>8509</v>
      </c>
      <c r="K1877">
        <v>45</v>
      </c>
      <c r="L1877">
        <v>56.99</v>
      </c>
      <c r="M1877" t="s">
        <v>925</v>
      </c>
      <c r="N1877" t="s">
        <v>926</v>
      </c>
      <c r="O1877">
        <v>42.13</v>
      </c>
      <c r="S1877">
        <v>21876</v>
      </c>
    </row>
    <row r="1878" spans="1:19" x14ac:dyDescent="0.2">
      <c r="A1878" t="s">
        <v>40</v>
      </c>
      <c r="B1878" t="s">
        <v>8</v>
      </c>
      <c r="C1878" t="s">
        <v>928</v>
      </c>
      <c r="D1878">
        <v>2</v>
      </c>
      <c r="E1878">
        <v>5</v>
      </c>
      <c r="F1878">
        <v>1780626600000</v>
      </c>
      <c r="G1878">
        <v>1780627419876</v>
      </c>
      <c r="H1878">
        <v>819876</v>
      </c>
      <c r="I1878">
        <v>819876</v>
      </c>
      <c r="J1878">
        <v>6398</v>
      </c>
      <c r="K1878">
        <v>37</v>
      </c>
      <c r="L1878">
        <v>36.56</v>
      </c>
      <c r="M1878" t="s">
        <v>925</v>
      </c>
      <c r="N1878" t="s">
        <v>929</v>
      </c>
      <c r="S1878">
        <v>21877</v>
      </c>
    </row>
    <row r="1879" spans="1:19" x14ac:dyDescent="0.2">
      <c r="A1879" t="s">
        <v>40</v>
      </c>
      <c r="B1879" t="s">
        <v>8</v>
      </c>
      <c r="C1879" t="s">
        <v>924</v>
      </c>
      <c r="D1879">
        <v>2</v>
      </c>
      <c r="E1879">
        <v>5</v>
      </c>
      <c r="F1879">
        <v>1780627500000</v>
      </c>
      <c r="G1879">
        <v>1780628816385</v>
      </c>
      <c r="H1879">
        <v>1316385</v>
      </c>
      <c r="I1879">
        <v>1281385</v>
      </c>
      <c r="J1879">
        <v>8767</v>
      </c>
      <c r="K1879">
        <v>51</v>
      </c>
      <c r="L1879">
        <v>56.79</v>
      </c>
      <c r="M1879" t="s">
        <v>925</v>
      </c>
      <c r="N1879" t="s">
        <v>926</v>
      </c>
      <c r="O1879">
        <v>35.93</v>
      </c>
      <c r="S1879">
        <v>21878</v>
      </c>
    </row>
    <row r="1880" spans="1:19" x14ac:dyDescent="0.2">
      <c r="A1880" t="s">
        <v>40</v>
      </c>
      <c r="B1880" t="s">
        <v>8</v>
      </c>
      <c r="C1880" t="s">
        <v>928</v>
      </c>
      <c r="D1880">
        <v>2</v>
      </c>
      <c r="E1880">
        <v>6</v>
      </c>
      <c r="F1880">
        <v>1780704000000</v>
      </c>
      <c r="G1880">
        <v>1780704879843</v>
      </c>
      <c r="H1880">
        <v>879843</v>
      </c>
      <c r="I1880">
        <v>879843</v>
      </c>
      <c r="J1880">
        <v>9134</v>
      </c>
      <c r="K1880">
        <v>41</v>
      </c>
      <c r="L1880">
        <v>40.15</v>
      </c>
      <c r="M1880" t="s">
        <v>925</v>
      </c>
      <c r="N1880" t="s">
        <v>929</v>
      </c>
      <c r="S1880">
        <v>21879</v>
      </c>
    </row>
    <row r="1881" spans="1:19" x14ac:dyDescent="0.2">
      <c r="A1881" t="s">
        <v>40</v>
      </c>
      <c r="B1881" t="s">
        <v>8</v>
      </c>
      <c r="C1881" t="s">
        <v>928</v>
      </c>
      <c r="D1881">
        <v>2</v>
      </c>
      <c r="E1881">
        <v>6</v>
      </c>
      <c r="F1881">
        <v>1780704900000</v>
      </c>
      <c r="G1881">
        <v>1780706382957</v>
      </c>
      <c r="H1881">
        <v>1482957</v>
      </c>
      <c r="I1881">
        <v>1417957</v>
      </c>
      <c r="J1881">
        <v>9364</v>
      </c>
      <c r="K1881">
        <v>62</v>
      </c>
      <c r="L1881">
        <v>55.49</v>
      </c>
      <c r="M1881" t="s">
        <v>925</v>
      </c>
      <c r="N1881" t="s">
        <v>926</v>
      </c>
      <c r="O1881">
        <v>27.11</v>
      </c>
      <c r="S1881">
        <v>21880</v>
      </c>
    </row>
    <row r="1882" spans="1:19" x14ac:dyDescent="0.2">
      <c r="A1882" t="s">
        <v>40</v>
      </c>
      <c r="B1882" t="s">
        <v>8</v>
      </c>
      <c r="C1882" t="s">
        <v>928</v>
      </c>
      <c r="D1882">
        <v>2</v>
      </c>
      <c r="E1882">
        <v>6</v>
      </c>
      <c r="F1882">
        <v>1780705800000</v>
      </c>
      <c r="G1882">
        <v>1780706918211</v>
      </c>
      <c r="H1882">
        <v>1118211</v>
      </c>
      <c r="I1882">
        <v>1038211</v>
      </c>
      <c r="J1882">
        <v>8022</v>
      </c>
      <c r="K1882">
        <v>47</v>
      </c>
      <c r="L1882">
        <v>51.78</v>
      </c>
      <c r="M1882" t="s">
        <v>925</v>
      </c>
      <c r="N1882" t="s">
        <v>926</v>
      </c>
      <c r="O1882">
        <v>31.26</v>
      </c>
      <c r="S1882">
        <v>21881</v>
      </c>
    </row>
    <row r="1883" spans="1:19" x14ac:dyDescent="0.2">
      <c r="A1883" t="s">
        <v>40</v>
      </c>
      <c r="B1883" t="s">
        <v>8</v>
      </c>
      <c r="C1883" t="s">
        <v>928</v>
      </c>
      <c r="D1883">
        <v>2</v>
      </c>
      <c r="E1883">
        <v>6</v>
      </c>
      <c r="F1883">
        <v>1780706700000</v>
      </c>
      <c r="G1883">
        <v>1780707794452</v>
      </c>
      <c r="H1883">
        <v>1094452</v>
      </c>
      <c r="I1883">
        <v>1059452</v>
      </c>
      <c r="J1883">
        <v>7025</v>
      </c>
      <c r="K1883">
        <v>48</v>
      </c>
      <c r="L1883">
        <v>52.89</v>
      </c>
      <c r="M1883" t="s">
        <v>925</v>
      </c>
      <c r="N1883" t="s">
        <v>926</v>
      </c>
      <c r="O1883">
        <v>37.11</v>
      </c>
      <c r="S1883">
        <v>21882</v>
      </c>
    </row>
    <row r="1884" spans="1:19" x14ac:dyDescent="0.2">
      <c r="A1884" t="s">
        <v>40</v>
      </c>
      <c r="B1884" t="s">
        <v>8</v>
      </c>
      <c r="C1884" t="s">
        <v>928</v>
      </c>
      <c r="D1884">
        <v>2</v>
      </c>
      <c r="E1884">
        <v>6</v>
      </c>
      <c r="F1884">
        <v>1780707600000</v>
      </c>
      <c r="G1884">
        <v>1780709112594</v>
      </c>
      <c r="H1884">
        <v>1512594</v>
      </c>
      <c r="I1884">
        <v>1462594</v>
      </c>
      <c r="J1884">
        <v>6638</v>
      </c>
      <c r="K1884">
        <v>62</v>
      </c>
      <c r="L1884">
        <v>57.96</v>
      </c>
      <c r="M1884" t="s">
        <v>925</v>
      </c>
      <c r="N1884" t="s">
        <v>926</v>
      </c>
      <c r="O1884">
        <v>39.39</v>
      </c>
      <c r="S1884">
        <v>21883</v>
      </c>
    </row>
    <row r="1885" spans="1:19" x14ac:dyDescent="0.2">
      <c r="A1885" t="s">
        <v>40</v>
      </c>
      <c r="B1885" t="s">
        <v>8</v>
      </c>
      <c r="C1885" t="s">
        <v>928</v>
      </c>
      <c r="D1885">
        <v>2</v>
      </c>
      <c r="E1885">
        <v>6</v>
      </c>
      <c r="F1885">
        <v>1780708500000</v>
      </c>
      <c r="G1885">
        <v>1780709927708</v>
      </c>
      <c r="H1885">
        <v>1427708</v>
      </c>
      <c r="I1885">
        <v>1362708</v>
      </c>
      <c r="J1885">
        <v>6811</v>
      </c>
      <c r="K1885">
        <v>54</v>
      </c>
      <c r="L1885">
        <v>56.27</v>
      </c>
      <c r="M1885" t="s">
        <v>925</v>
      </c>
      <c r="N1885" t="s">
        <v>926</v>
      </c>
      <c r="O1885">
        <v>37.15</v>
      </c>
      <c r="S1885">
        <v>21884</v>
      </c>
    </row>
    <row r="1886" spans="1:19" x14ac:dyDescent="0.2">
      <c r="A1886" t="s">
        <v>40</v>
      </c>
      <c r="B1886" t="s">
        <v>8</v>
      </c>
      <c r="C1886" t="s">
        <v>928</v>
      </c>
      <c r="D1886">
        <v>2</v>
      </c>
      <c r="E1886">
        <v>6</v>
      </c>
      <c r="F1886">
        <v>1780709400000</v>
      </c>
      <c r="G1886">
        <v>1780710552317</v>
      </c>
      <c r="H1886">
        <v>1152317</v>
      </c>
      <c r="I1886">
        <v>1072317</v>
      </c>
      <c r="J1886">
        <v>6428</v>
      </c>
      <c r="K1886">
        <v>54</v>
      </c>
      <c r="L1886">
        <v>51.95</v>
      </c>
      <c r="M1886" t="s">
        <v>925</v>
      </c>
      <c r="N1886" t="s">
        <v>926</v>
      </c>
      <c r="O1886">
        <v>35.06</v>
      </c>
      <c r="S1886">
        <v>21885</v>
      </c>
    </row>
    <row r="1887" spans="1:19" x14ac:dyDescent="0.2">
      <c r="A1887" t="s">
        <v>40</v>
      </c>
      <c r="B1887" t="s">
        <v>8</v>
      </c>
      <c r="C1887" t="s">
        <v>928</v>
      </c>
      <c r="D1887">
        <v>2</v>
      </c>
      <c r="E1887">
        <v>6</v>
      </c>
      <c r="F1887">
        <v>1780710300000</v>
      </c>
      <c r="G1887">
        <v>1780711247602</v>
      </c>
      <c r="H1887">
        <v>947602</v>
      </c>
      <c r="I1887">
        <v>912602</v>
      </c>
      <c r="J1887">
        <v>7302</v>
      </c>
      <c r="K1887">
        <v>37</v>
      </c>
      <c r="L1887">
        <v>51.78</v>
      </c>
      <c r="M1887" t="s">
        <v>925</v>
      </c>
      <c r="N1887" t="s">
        <v>926</v>
      </c>
      <c r="O1887">
        <v>37.479999999999997</v>
      </c>
      <c r="S1887">
        <v>21886</v>
      </c>
    </row>
    <row r="1888" spans="1:19" x14ac:dyDescent="0.2">
      <c r="A1888" t="s">
        <v>40</v>
      </c>
      <c r="B1888" t="s">
        <v>8</v>
      </c>
      <c r="C1888" t="s">
        <v>928</v>
      </c>
      <c r="D1888">
        <v>2</v>
      </c>
      <c r="E1888">
        <v>6</v>
      </c>
      <c r="F1888">
        <v>1780711200000</v>
      </c>
      <c r="G1888">
        <v>1780712068206</v>
      </c>
      <c r="H1888">
        <v>868206</v>
      </c>
      <c r="I1888">
        <v>818206</v>
      </c>
      <c r="J1888">
        <v>8538</v>
      </c>
      <c r="K1888">
        <v>32</v>
      </c>
      <c r="L1888">
        <v>51.33</v>
      </c>
      <c r="M1888" t="s">
        <v>925</v>
      </c>
      <c r="N1888" t="s">
        <v>926</v>
      </c>
      <c r="O1888">
        <v>35.14</v>
      </c>
      <c r="S1888">
        <v>21887</v>
      </c>
    </row>
    <row r="1889" spans="1:19" x14ac:dyDescent="0.2">
      <c r="A1889" t="s">
        <v>40</v>
      </c>
      <c r="B1889" t="s">
        <v>8</v>
      </c>
      <c r="C1889" t="s">
        <v>928</v>
      </c>
      <c r="D1889">
        <v>2</v>
      </c>
      <c r="E1889">
        <v>6</v>
      </c>
      <c r="F1889">
        <v>1780712100000</v>
      </c>
      <c r="G1889">
        <v>1780713135584</v>
      </c>
      <c r="H1889">
        <v>1035584</v>
      </c>
      <c r="I1889">
        <v>970584</v>
      </c>
      <c r="J1889">
        <v>9019</v>
      </c>
      <c r="K1889">
        <v>43</v>
      </c>
      <c r="L1889">
        <v>50.81</v>
      </c>
      <c r="M1889" t="s">
        <v>925</v>
      </c>
      <c r="N1889" t="s">
        <v>926</v>
      </c>
      <c r="O1889">
        <v>28.42</v>
      </c>
      <c r="S1889">
        <v>21888</v>
      </c>
    </row>
    <row r="1890" spans="1:19" x14ac:dyDescent="0.2">
      <c r="A1890" t="s">
        <v>40</v>
      </c>
      <c r="B1890" t="s">
        <v>8</v>
      </c>
      <c r="C1890" t="s">
        <v>928</v>
      </c>
      <c r="D1890">
        <v>2</v>
      </c>
      <c r="E1890">
        <v>6</v>
      </c>
      <c r="F1890">
        <v>1780713000000</v>
      </c>
      <c r="G1890">
        <v>1780713824978</v>
      </c>
      <c r="H1890">
        <v>824978</v>
      </c>
      <c r="I1890">
        <v>744978</v>
      </c>
      <c r="J1890">
        <v>8545</v>
      </c>
      <c r="K1890">
        <v>33</v>
      </c>
      <c r="L1890">
        <v>54.36</v>
      </c>
      <c r="M1890" t="s">
        <v>925</v>
      </c>
      <c r="N1890" t="s">
        <v>926</v>
      </c>
      <c r="O1890">
        <v>43.25</v>
      </c>
      <c r="S1890">
        <v>21889</v>
      </c>
    </row>
    <row r="1891" spans="1:19" x14ac:dyDescent="0.2">
      <c r="A1891" t="s">
        <v>40</v>
      </c>
      <c r="B1891" t="s">
        <v>8</v>
      </c>
      <c r="C1891" t="s">
        <v>928</v>
      </c>
      <c r="D1891">
        <v>2</v>
      </c>
      <c r="E1891">
        <v>6</v>
      </c>
      <c r="F1891">
        <v>1780713900000</v>
      </c>
      <c r="G1891">
        <v>1780714904454</v>
      </c>
      <c r="H1891">
        <v>1004454</v>
      </c>
      <c r="I1891">
        <v>1004454</v>
      </c>
      <c r="J1891">
        <v>8105</v>
      </c>
      <c r="K1891">
        <v>46</v>
      </c>
      <c r="L1891">
        <v>40.56</v>
      </c>
      <c r="M1891" t="s">
        <v>925</v>
      </c>
      <c r="N1891" t="s">
        <v>929</v>
      </c>
      <c r="S1891">
        <v>21890</v>
      </c>
    </row>
    <row r="1892" spans="1:19" x14ac:dyDescent="0.2">
      <c r="A1892" t="s">
        <v>40</v>
      </c>
      <c r="B1892" t="s">
        <v>8</v>
      </c>
      <c r="C1892" t="s">
        <v>928</v>
      </c>
      <c r="D1892">
        <v>2</v>
      </c>
      <c r="E1892">
        <v>7</v>
      </c>
      <c r="F1892">
        <v>1780790400000</v>
      </c>
      <c r="G1892">
        <v>1780791899746</v>
      </c>
      <c r="H1892">
        <v>1499746</v>
      </c>
      <c r="I1892">
        <v>1449746</v>
      </c>
      <c r="J1892">
        <v>9069</v>
      </c>
      <c r="K1892">
        <v>63</v>
      </c>
      <c r="L1892">
        <v>56.63</v>
      </c>
      <c r="M1892" t="s">
        <v>925</v>
      </c>
      <c r="N1892" t="s">
        <v>926</v>
      </c>
      <c r="O1892">
        <v>30.12</v>
      </c>
      <c r="S1892">
        <v>21891</v>
      </c>
    </row>
    <row r="1893" spans="1:19" x14ac:dyDescent="0.2">
      <c r="A1893" t="s">
        <v>40</v>
      </c>
      <c r="B1893" t="s">
        <v>8</v>
      </c>
      <c r="C1893" t="s">
        <v>928</v>
      </c>
      <c r="D1893">
        <v>2</v>
      </c>
      <c r="E1893">
        <v>7</v>
      </c>
      <c r="F1893">
        <v>1780791300000</v>
      </c>
      <c r="G1893">
        <v>1780792409338</v>
      </c>
      <c r="H1893">
        <v>1109338</v>
      </c>
      <c r="I1893">
        <v>1044338</v>
      </c>
      <c r="J1893">
        <v>9492</v>
      </c>
      <c r="K1893">
        <v>43</v>
      </c>
      <c r="L1893">
        <v>54.22</v>
      </c>
      <c r="M1893" t="s">
        <v>925</v>
      </c>
      <c r="N1893" t="s">
        <v>926</v>
      </c>
      <c r="O1893">
        <v>33.229999999999997</v>
      </c>
      <c r="S1893">
        <v>21892</v>
      </c>
    </row>
    <row r="1894" spans="1:19" x14ac:dyDescent="0.2">
      <c r="A1894" t="s">
        <v>40</v>
      </c>
      <c r="B1894" t="s">
        <v>8</v>
      </c>
      <c r="C1894" t="s">
        <v>927</v>
      </c>
      <c r="D1894">
        <v>2</v>
      </c>
      <c r="E1894">
        <v>7</v>
      </c>
      <c r="F1894">
        <v>1780792200000</v>
      </c>
      <c r="G1894">
        <v>1780793670082</v>
      </c>
      <c r="H1894">
        <v>1470082</v>
      </c>
      <c r="I1894">
        <v>1390082</v>
      </c>
      <c r="J1894">
        <v>9734</v>
      </c>
      <c r="K1894">
        <v>64</v>
      </c>
      <c r="L1894">
        <v>61.45</v>
      </c>
      <c r="M1894" t="s">
        <v>925</v>
      </c>
      <c r="N1894" t="s">
        <v>926</v>
      </c>
      <c r="O1894">
        <v>40.31</v>
      </c>
      <c r="S1894">
        <v>21893</v>
      </c>
    </row>
    <row r="1895" spans="1:19" x14ac:dyDescent="0.2">
      <c r="A1895" t="s">
        <v>40</v>
      </c>
      <c r="B1895" t="s">
        <v>8</v>
      </c>
      <c r="C1895" t="s">
        <v>928</v>
      </c>
      <c r="D1895">
        <v>2</v>
      </c>
      <c r="E1895">
        <v>7</v>
      </c>
      <c r="F1895">
        <v>1780793100000</v>
      </c>
      <c r="G1895">
        <v>1780794360637</v>
      </c>
      <c r="H1895">
        <v>1260637</v>
      </c>
      <c r="I1895">
        <v>1225637</v>
      </c>
      <c r="J1895">
        <v>8059</v>
      </c>
      <c r="K1895">
        <v>49</v>
      </c>
      <c r="L1895">
        <v>51.82</v>
      </c>
      <c r="M1895" t="s">
        <v>925</v>
      </c>
      <c r="N1895" t="s">
        <v>926</v>
      </c>
      <c r="O1895">
        <v>27.67</v>
      </c>
      <c r="S1895">
        <v>21894</v>
      </c>
    </row>
    <row r="1896" spans="1:19" x14ac:dyDescent="0.2">
      <c r="A1896" t="s">
        <v>40</v>
      </c>
      <c r="B1896" t="s">
        <v>8</v>
      </c>
      <c r="C1896" t="s">
        <v>928</v>
      </c>
      <c r="D1896">
        <v>2</v>
      </c>
      <c r="E1896">
        <v>7</v>
      </c>
      <c r="F1896">
        <v>1780794000000</v>
      </c>
      <c r="G1896">
        <v>1780795499176</v>
      </c>
      <c r="H1896">
        <v>1499176</v>
      </c>
      <c r="I1896">
        <v>1449176</v>
      </c>
      <c r="J1896">
        <v>9097</v>
      </c>
      <c r="K1896">
        <v>56</v>
      </c>
      <c r="L1896">
        <v>60.02</v>
      </c>
      <c r="M1896" t="s">
        <v>925</v>
      </c>
      <c r="N1896" t="s">
        <v>926</v>
      </c>
      <c r="O1896">
        <v>37.950000000000003</v>
      </c>
      <c r="S1896">
        <v>21895</v>
      </c>
    </row>
    <row r="1897" spans="1:19" x14ac:dyDescent="0.2">
      <c r="A1897" t="s">
        <v>40</v>
      </c>
      <c r="B1897" t="s">
        <v>8</v>
      </c>
      <c r="C1897" t="s">
        <v>927</v>
      </c>
      <c r="D1897">
        <v>2</v>
      </c>
      <c r="E1897">
        <v>7</v>
      </c>
      <c r="F1897">
        <v>1780794900000</v>
      </c>
      <c r="G1897">
        <v>1780796353969</v>
      </c>
      <c r="H1897">
        <v>1453969</v>
      </c>
      <c r="I1897">
        <v>1388969</v>
      </c>
      <c r="J1897">
        <v>7061</v>
      </c>
      <c r="K1897">
        <v>56</v>
      </c>
      <c r="L1897">
        <v>53.69</v>
      </c>
      <c r="M1897" t="s">
        <v>925</v>
      </c>
      <c r="N1897" t="s">
        <v>926</v>
      </c>
      <c r="O1897">
        <v>29.81</v>
      </c>
      <c r="S1897">
        <v>21896</v>
      </c>
    </row>
    <row r="1898" spans="1:19" x14ac:dyDescent="0.2">
      <c r="A1898" t="s">
        <v>40</v>
      </c>
      <c r="B1898" t="s">
        <v>8</v>
      </c>
      <c r="C1898" t="s">
        <v>928</v>
      </c>
      <c r="D1898">
        <v>2</v>
      </c>
      <c r="E1898">
        <v>7</v>
      </c>
      <c r="F1898">
        <v>1780795800000</v>
      </c>
      <c r="G1898">
        <v>1780797303741</v>
      </c>
      <c r="H1898">
        <v>1503741</v>
      </c>
      <c r="I1898">
        <v>1423741</v>
      </c>
      <c r="J1898">
        <v>7719</v>
      </c>
      <c r="K1898">
        <v>67</v>
      </c>
      <c r="L1898">
        <v>59.97</v>
      </c>
      <c r="M1898" t="s">
        <v>925</v>
      </c>
      <c r="N1898" t="s">
        <v>926</v>
      </c>
      <c r="O1898">
        <v>41.39</v>
      </c>
      <c r="S1898">
        <v>21897</v>
      </c>
    </row>
    <row r="1899" spans="1:19" x14ac:dyDescent="0.2">
      <c r="A1899" t="s">
        <v>40</v>
      </c>
      <c r="B1899" t="s">
        <v>8</v>
      </c>
      <c r="C1899" t="s">
        <v>928</v>
      </c>
      <c r="D1899">
        <v>2</v>
      </c>
      <c r="E1899">
        <v>7</v>
      </c>
      <c r="F1899">
        <v>1780796700000</v>
      </c>
      <c r="G1899">
        <v>1780797859753</v>
      </c>
      <c r="H1899">
        <v>1159753</v>
      </c>
      <c r="I1899">
        <v>1124753</v>
      </c>
      <c r="J1899">
        <v>9213</v>
      </c>
      <c r="K1899">
        <v>53</v>
      </c>
      <c r="L1899">
        <v>53.26</v>
      </c>
      <c r="M1899" t="s">
        <v>925</v>
      </c>
      <c r="N1899" t="s">
        <v>926</v>
      </c>
      <c r="O1899">
        <v>30.46</v>
      </c>
      <c r="S1899">
        <v>21898</v>
      </c>
    </row>
    <row r="1900" spans="1:19" x14ac:dyDescent="0.2">
      <c r="A1900" t="s">
        <v>40</v>
      </c>
      <c r="B1900" t="s">
        <v>8</v>
      </c>
      <c r="C1900" t="s">
        <v>927</v>
      </c>
      <c r="D1900">
        <v>2</v>
      </c>
      <c r="E1900">
        <v>7</v>
      </c>
      <c r="F1900">
        <v>1780797600000</v>
      </c>
      <c r="G1900">
        <v>1780798972945</v>
      </c>
      <c r="H1900">
        <v>1372945</v>
      </c>
      <c r="I1900">
        <v>1322945</v>
      </c>
      <c r="J1900">
        <v>6545</v>
      </c>
      <c r="K1900">
        <v>54</v>
      </c>
      <c r="L1900">
        <v>51.31</v>
      </c>
      <c r="M1900" t="s">
        <v>925</v>
      </c>
      <c r="N1900" t="s">
        <v>926</v>
      </c>
      <c r="O1900">
        <v>27.69</v>
      </c>
      <c r="S1900">
        <v>21899</v>
      </c>
    </row>
    <row r="1901" spans="1:19" x14ac:dyDescent="0.2">
      <c r="A1901" t="s">
        <v>40</v>
      </c>
      <c r="B1901" t="s">
        <v>8</v>
      </c>
      <c r="C1901" t="s">
        <v>928</v>
      </c>
      <c r="D1901">
        <v>2</v>
      </c>
      <c r="E1901">
        <v>7</v>
      </c>
      <c r="F1901">
        <v>1780798500000</v>
      </c>
      <c r="G1901">
        <v>1780799586993</v>
      </c>
      <c r="H1901">
        <v>1086993</v>
      </c>
      <c r="I1901">
        <v>1021993</v>
      </c>
      <c r="J1901">
        <v>8716</v>
      </c>
      <c r="K1901">
        <v>45</v>
      </c>
      <c r="L1901">
        <v>51.71</v>
      </c>
      <c r="M1901" t="s">
        <v>925</v>
      </c>
      <c r="N1901" t="s">
        <v>926</v>
      </c>
      <c r="O1901">
        <v>30.03</v>
      </c>
      <c r="S1901">
        <v>21900</v>
      </c>
    </row>
    <row r="1902" spans="1:19" x14ac:dyDescent="0.2">
      <c r="A1902" t="s">
        <v>40</v>
      </c>
      <c r="B1902" t="s">
        <v>8</v>
      </c>
      <c r="C1902" t="s">
        <v>928</v>
      </c>
      <c r="D1902">
        <v>2</v>
      </c>
      <c r="E1902">
        <v>7</v>
      </c>
      <c r="F1902">
        <v>1780799400000</v>
      </c>
      <c r="G1902">
        <v>1780800490032</v>
      </c>
      <c r="H1902">
        <v>1090032</v>
      </c>
      <c r="I1902">
        <v>1010032</v>
      </c>
      <c r="J1902">
        <v>6996</v>
      </c>
      <c r="K1902">
        <v>42</v>
      </c>
      <c r="L1902">
        <v>55.62</v>
      </c>
      <c r="M1902" t="s">
        <v>925</v>
      </c>
      <c r="N1902" t="s">
        <v>926</v>
      </c>
      <c r="O1902">
        <v>43.63</v>
      </c>
      <c r="S1902">
        <v>21901</v>
      </c>
    </row>
    <row r="1903" spans="1:19" x14ac:dyDescent="0.2">
      <c r="A1903" t="s">
        <v>40</v>
      </c>
      <c r="B1903" t="s">
        <v>8</v>
      </c>
      <c r="C1903" t="s">
        <v>927</v>
      </c>
      <c r="D1903">
        <v>2</v>
      </c>
      <c r="E1903">
        <v>7</v>
      </c>
      <c r="F1903">
        <v>1780800300000</v>
      </c>
      <c r="G1903">
        <v>1780801696756</v>
      </c>
      <c r="H1903">
        <v>1396756</v>
      </c>
      <c r="I1903">
        <v>1361756</v>
      </c>
      <c r="J1903">
        <v>9441</v>
      </c>
      <c r="K1903">
        <v>57</v>
      </c>
      <c r="L1903">
        <v>60.66</v>
      </c>
      <c r="M1903" t="s">
        <v>925</v>
      </c>
      <c r="N1903" t="s">
        <v>926</v>
      </c>
      <c r="O1903">
        <v>41.1</v>
      </c>
      <c r="S1903">
        <v>21902</v>
      </c>
    </row>
    <row r="1904" spans="1:19" x14ac:dyDescent="0.2">
      <c r="A1904" t="s">
        <v>40</v>
      </c>
      <c r="B1904" t="s">
        <v>8</v>
      </c>
      <c r="C1904" t="s">
        <v>928</v>
      </c>
      <c r="D1904">
        <v>2</v>
      </c>
      <c r="E1904">
        <v>7</v>
      </c>
      <c r="F1904">
        <v>1780801200000</v>
      </c>
      <c r="G1904">
        <v>1780802049045</v>
      </c>
      <c r="H1904">
        <v>849045</v>
      </c>
      <c r="I1904">
        <v>849045</v>
      </c>
      <c r="J1904">
        <v>7134</v>
      </c>
      <c r="K1904">
        <v>34</v>
      </c>
      <c r="L1904">
        <v>37.68</v>
      </c>
      <c r="M1904" t="s">
        <v>925</v>
      </c>
      <c r="N1904" t="s">
        <v>929</v>
      </c>
      <c r="S1904">
        <v>21903</v>
      </c>
    </row>
    <row r="1905" spans="1:19" x14ac:dyDescent="0.2">
      <c r="A1905" t="s">
        <v>41</v>
      </c>
      <c r="B1905" t="s">
        <v>13</v>
      </c>
      <c r="C1905" t="s">
        <v>927</v>
      </c>
      <c r="D1905">
        <v>1</v>
      </c>
      <c r="E1905">
        <v>1</v>
      </c>
      <c r="F1905">
        <v>1779667200000</v>
      </c>
      <c r="G1905">
        <v>1779668277531</v>
      </c>
      <c r="H1905">
        <v>1077531</v>
      </c>
      <c r="I1905">
        <v>1077531</v>
      </c>
      <c r="J1905">
        <v>10333</v>
      </c>
      <c r="K1905">
        <v>47</v>
      </c>
      <c r="L1905">
        <v>56.41</v>
      </c>
      <c r="M1905" t="s">
        <v>925</v>
      </c>
      <c r="N1905" t="s">
        <v>926</v>
      </c>
      <c r="O1905">
        <v>36.869999999999997</v>
      </c>
      <c r="S1905">
        <v>21904</v>
      </c>
    </row>
    <row r="1906" spans="1:19" x14ac:dyDescent="0.2">
      <c r="A1906" t="s">
        <v>41</v>
      </c>
      <c r="B1906" t="s">
        <v>13</v>
      </c>
      <c r="C1906" t="s">
        <v>927</v>
      </c>
      <c r="D1906">
        <v>1</v>
      </c>
      <c r="E1906">
        <v>1</v>
      </c>
      <c r="F1906">
        <v>1779668100000</v>
      </c>
      <c r="G1906">
        <v>1779669063009</v>
      </c>
      <c r="H1906">
        <v>963009</v>
      </c>
      <c r="I1906">
        <v>963009</v>
      </c>
      <c r="J1906">
        <v>9340</v>
      </c>
      <c r="K1906">
        <v>42</v>
      </c>
      <c r="L1906">
        <v>55.54</v>
      </c>
      <c r="M1906" t="s">
        <v>925</v>
      </c>
      <c r="N1906" t="s">
        <v>926</v>
      </c>
      <c r="O1906">
        <v>40.39</v>
      </c>
      <c r="S1906">
        <v>21905</v>
      </c>
    </row>
    <row r="1907" spans="1:19" x14ac:dyDescent="0.2">
      <c r="A1907" t="s">
        <v>41</v>
      </c>
      <c r="B1907" t="s">
        <v>13</v>
      </c>
      <c r="C1907" t="s">
        <v>924</v>
      </c>
      <c r="D1907">
        <v>1</v>
      </c>
      <c r="E1907">
        <v>1</v>
      </c>
      <c r="F1907">
        <v>1779669000000</v>
      </c>
      <c r="G1907">
        <v>1779669889340</v>
      </c>
      <c r="H1907">
        <v>889340</v>
      </c>
      <c r="I1907">
        <v>889340</v>
      </c>
      <c r="J1907">
        <v>8378</v>
      </c>
      <c r="K1907">
        <v>42</v>
      </c>
      <c r="L1907">
        <v>56.57</v>
      </c>
      <c r="M1907" t="s">
        <v>925</v>
      </c>
      <c r="N1907" t="s">
        <v>926</v>
      </c>
      <c r="O1907">
        <v>47.21</v>
      </c>
      <c r="S1907">
        <v>21906</v>
      </c>
    </row>
    <row r="1908" spans="1:19" x14ac:dyDescent="0.2">
      <c r="A1908" t="s">
        <v>41</v>
      </c>
      <c r="B1908" t="s">
        <v>13</v>
      </c>
      <c r="C1908" t="s">
        <v>927</v>
      </c>
      <c r="D1908">
        <v>1</v>
      </c>
      <c r="E1908">
        <v>1</v>
      </c>
      <c r="F1908">
        <v>1779669900000</v>
      </c>
      <c r="G1908">
        <v>1779671344290</v>
      </c>
      <c r="H1908">
        <v>1444290</v>
      </c>
      <c r="I1908">
        <v>1444290</v>
      </c>
      <c r="J1908">
        <v>10568</v>
      </c>
      <c r="K1908">
        <v>56</v>
      </c>
      <c r="L1908">
        <v>58.54</v>
      </c>
      <c r="M1908" t="s">
        <v>925</v>
      </c>
      <c r="N1908" t="s">
        <v>926</v>
      </c>
      <c r="O1908">
        <v>31.95</v>
      </c>
      <c r="S1908">
        <v>21907</v>
      </c>
    </row>
    <row r="1909" spans="1:19" x14ac:dyDescent="0.2">
      <c r="A1909" t="s">
        <v>41</v>
      </c>
      <c r="B1909" t="s">
        <v>13</v>
      </c>
      <c r="C1909" t="s">
        <v>927</v>
      </c>
      <c r="D1909">
        <v>1</v>
      </c>
      <c r="E1909">
        <v>1</v>
      </c>
      <c r="F1909">
        <v>1779670800000</v>
      </c>
      <c r="G1909">
        <v>1779672497277</v>
      </c>
      <c r="H1909">
        <v>1697277</v>
      </c>
      <c r="I1909">
        <v>1697277</v>
      </c>
      <c r="J1909">
        <v>9594</v>
      </c>
      <c r="K1909">
        <v>64</v>
      </c>
      <c r="L1909">
        <v>64.45</v>
      </c>
      <c r="M1909" t="s">
        <v>925</v>
      </c>
      <c r="N1909" t="s">
        <v>926</v>
      </c>
      <c r="O1909">
        <v>41.92</v>
      </c>
      <c r="S1909">
        <v>21908</v>
      </c>
    </row>
    <row r="1910" spans="1:19" x14ac:dyDescent="0.2">
      <c r="A1910" t="s">
        <v>41</v>
      </c>
      <c r="B1910" t="s">
        <v>13</v>
      </c>
      <c r="C1910" t="s">
        <v>924</v>
      </c>
      <c r="D1910">
        <v>1</v>
      </c>
      <c r="E1910">
        <v>1</v>
      </c>
      <c r="F1910">
        <v>1779671700000</v>
      </c>
      <c r="G1910">
        <v>1779673061338</v>
      </c>
      <c r="H1910">
        <v>1361338</v>
      </c>
      <c r="I1910">
        <v>1361338</v>
      </c>
      <c r="J1910">
        <v>8040</v>
      </c>
      <c r="K1910">
        <v>51</v>
      </c>
      <c r="L1910">
        <v>58.77</v>
      </c>
      <c r="M1910" t="s">
        <v>925</v>
      </c>
      <c r="N1910" t="s">
        <v>926</v>
      </c>
      <c r="O1910">
        <v>41.34</v>
      </c>
      <c r="S1910">
        <v>21909</v>
      </c>
    </row>
    <row r="1911" spans="1:19" x14ac:dyDescent="0.2">
      <c r="A1911" t="s">
        <v>41</v>
      </c>
      <c r="B1911" t="s">
        <v>13</v>
      </c>
      <c r="C1911" t="s">
        <v>927</v>
      </c>
      <c r="D1911">
        <v>1</v>
      </c>
      <c r="E1911">
        <v>1</v>
      </c>
      <c r="F1911">
        <v>1779672600000</v>
      </c>
      <c r="G1911">
        <v>1779673763894</v>
      </c>
      <c r="H1911">
        <v>1163894</v>
      </c>
      <c r="I1911">
        <v>1163894</v>
      </c>
      <c r="J1911">
        <v>8782</v>
      </c>
      <c r="K1911">
        <v>50</v>
      </c>
      <c r="L1911">
        <v>43.19</v>
      </c>
      <c r="M1911" t="s">
        <v>925</v>
      </c>
      <c r="N1911" t="s">
        <v>929</v>
      </c>
      <c r="S1911">
        <v>21910</v>
      </c>
    </row>
    <row r="1912" spans="1:19" x14ac:dyDescent="0.2">
      <c r="A1912" t="s">
        <v>41</v>
      </c>
      <c r="B1912" t="s">
        <v>13</v>
      </c>
      <c r="C1912" t="s">
        <v>927</v>
      </c>
      <c r="D1912">
        <v>1</v>
      </c>
      <c r="E1912">
        <v>1</v>
      </c>
      <c r="F1912">
        <v>1779673500000</v>
      </c>
      <c r="G1912">
        <v>1779675113531</v>
      </c>
      <c r="H1912">
        <v>1613531</v>
      </c>
      <c r="I1912">
        <v>1613531</v>
      </c>
      <c r="J1912">
        <v>10223</v>
      </c>
      <c r="K1912">
        <v>70</v>
      </c>
      <c r="L1912">
        <v>61.22</v>
      </c>
      <c r="M1912" t="s">
        <v>925</v>
      </c>
      <c r="N1912" t="s">
        <v>926</v>
      </c>
      <c r="O1912">
        <v>34.840000000000003</v>
      </c>
      <c r="S1912">
        <v>21911</v>
      </c>
    </row>
    <row r="1913" spans="1:19" x14ac:dyDescent="0.2">
      <c r="A1913" t="s">
        <v>41</v>
      </c>
      <c r="B1913" t="s">
        <v>13</v>
      </c>
      <c r="C1913" t="s">
        <v>924</v>
      </c>
      <c r="D1913">
        <v>1</v>
      </c>
      <c r="E1913">
        <v>1</v>
      </c>
      <c r="F1913">
        <v>1779674400000</v>
      </c>
      <c r="G1913">
        <v>1779675813525</v>
      </c>
      <c r="H1913">
        <v>1413525</v>
      </c>
      <c r="I1913">
        <v>1413525</v>
      </c>
      <c r="J1913">
        <v>7001</v>
      </c>
      <c r="K1913">
        <v>54</v>
      </c>
      <c r="L1913">
        <v>54.73</v>
      </c>
      <c r="M1913" t="s">
        <v>925</v>
      </c>
      <c r="N1913" t="s">
        <v>926</v>
      </c>
      <c r="O1913">
        <v>33.42</v>
      </c>
      <c r="S1913">
        <v>21912</v>
      </c>
    </row>
    <row r="1914" spans="1:19" x14ac:dyDescent="0.2">
      <c r="A1914" t="s">
        <v>41</v>
      </c>
      <c r="B1914" t="s">
        <v>13</v>
      </c>
      <c r="C1914" t="s">
        <v>927</v>
      </c>
      <c r="D1914">
        <v>1</v>
      </c>
      <c r="E1914">
        <v>1</v>
      </c>
      <c r="F1914">
        <v>1779675300000</v>
      </c>
      <c r="G1914">
        <v>1779676526523</v>
      </c>
      <c r="H1914">
        <v>1226523</v>
      </c>
      <c r="I1914">
        <v>1226523</v>
      </c>
      <c r="J1914">
        <v>9106</v>
      </c>
      <c r="K1914">
        <v>53</v>
      </c>
      <c r="L1914">
        <v>54.88</v>
      </c>
      <c r="M1914" t="s">
        <v>925</v>
      </c>
      <c r="N1914" t="s">
        <v>926</v>
      </c>
      <c r="O1914">
        <v>32.840000000000003</v>
      </c>
      <c r="S1914">
        <v>21913</v>
      </c>
    </row>
    <row r="1915" spans="1:19" x14ac:dyDescent="0.2">
      <c r="A1915" t="s">
        <v>41</v>
      </c>
      <c r="B1915" t="s">
        <v>13</v>
      </c>
      <c r="C1915" t="s">
        <v>927</v>
      </c>
      <c r="D1915">
        <v>1</v>
      </c>
      <c r="E1915">
        <v>1</v>
      </c>
      <c r="F1915">
        <v>1779676200000</v>
      </c>
      <c r="G1915">
        <v>1779677446913</v>
      </c>
      <c r="H1915">
        <v>1246913</v>
      </c>
      <c r="I1915">
        <v>1246913</v>
      </c>
      <c r="J1915">
        <v>8982</v>
      </c>
      <c r="K1915">
        <v>52</v>
      </c>
      <c r="L1915">
        <v>58.92</v>
      </c>
      <c r="M1915" t="s">
        <v>925</v>
      </c>
      <c r="N1915" t="s">
        <v>926</v>
      </c>
      <c r="O1915">
        <v>42.04</v>
      </c>
      <c r="S1915">
        <v>21914</v>
      </c>
    </row>
    <row r="1916" spans="1:19" x14ac:dyDescent="0.2">
      <c r="A1916" t="s">
        <v>41</v>
      </c>
      <c r="B1916" t="s">
        <v>13</v>
      </c>
      <c r="C1916" t="s">
        <v>924</v>
      </c>
      <c r="D1916">
        <v>1</v>
      </c>
      <c r="E1916">
        <v>1</v>
      </c>
      <c r="F1916">
        <v>1779677100000</v>
      </c>
      <c r="G1916">
        <v>1779678642619</v>
      </c>
      <c r="H1916">
        <v>1542619</v>
      </c>
      <c r="I1916">
        <v>1542619</v>
      </c>
      <c r="J1916">
        <v>9731</v>
      </c>
      <c r="K1916">
        <v>58</v>
      </c>
      <c r="L1916">
        <v>65.02</v>
      </c>
      <c r="M1916" t="s">
        <v>925</v>
      </c>
      <c r="N1916" t="s">
        <v>926</v>
      </c>
      <c r="O1916">
        <v>46.78</v>
      </c>
      <c r="S1916">
        <v>21915</v>
      </c>
    </row>
    <row r="1917" spans="1:19" x14ac:dyDescent="0.2">
      <c r="A1917" t="s">
        <v>41</v>
      </c>
      <c r="B1917" t="s">
        <v>13</v>
      </c>
      <c r="C1917" t="s">
        <v>927</v>
      </c>
      <c r="D1917">
        <v>1</v>
      </c>
      <c r="E1917">
        <v>1</v>
      </c>
      <c r="F1917">
        <v>1779678000000</v>
      </c>
      <c r="G1917">
        <v>1779678881322</v>
      </c>
      <c r="H1917">
        <v>881322</v>
      </c>
      <c r="I1917">
        <v>881322</v>
      </c>
      <c r="J1917">
        <v>7610</v>
      </c>
      <c r="K1917">
        <v>38</v>
      </c>
      <c r="L1917">
        <v>38.57</v>
      </c>
      <c r="M1917" t="s">
        <v>925</v>
      </c>
      <c r="N1917" t="s">
        <v>929</v>
      </c>
      <c r="S1917">
        <v>21916</v>
      </c>
    </row>
    <row r="1918" spans="1:19" x14ac:dyDescent="0.2">
      <c r="A1918" t="s">
        <v>41</v>
      </c>
      <c r="B1918" t="s">
        <v>13</v>
      </c>
      <c r="C1918" t="s">
        <v>927</v>
      </c>
      <c r="D1918">
        <v>1</v>
      </c>
      <c r="E1918">
        <v>1</v>
      </c>
      <c r="F1918">
        <v>1779678900000</v>
      </c>
      <c r="G1918">
        <v>1779680213329</v>
      </c>
      <c r="H1918">
        <v>1313329</v>
      </c>
      <c r="I1918">
        <v>1313329</v>
      </c>
      <c r="J1918">
        <v>7310</v>
      </c>
      <c r="K1918">
        <v>54</v>
      </c>
      <c r="L1918">
        <v>58</v>
      </c>
      <c r="M1918" t="s">
        <v>925</v>
      </c>
      <c r="N1918" t="s">
        <v>926</v>
      </c>
      <c r="O1918">
        <v>42.72</v>
      </c>
      <c r="S1918">
        <v>21917</v>
      </c>
    </row>
    <row r="1919" spans="1:19" x14ac:dyDescent="0.2">
      <c r="A1919" t="s">
        <v>41</v>
      </c>
      <c r="B1919" t="s">
        <v>13</v>
      </c>
      <c r="C1919" t="s">
        <v>927</v>
      </c>
      <c r="D1919">
        <v>1</v>
      </c>
      <c r="E1919">
        <v>2</v>
      </c>
      <c r="F1919">
        <v>1779753600000</v>
      </c>
      <c r="G1919">
        <v>1779755137957</v>
      </c>
      <c r="H1919">
        <v>1537957</v>
      </c>
      <c r="I1919">
        <v>1537957</v>
      </c>
      <c r="J1919">
        <v>8400</v>
      </c>
      <c r="K1919">
        <v>67</v>
      </c>
      <c r="L1919">
        <v>58.42</v>
      </c>
      <c r="M1919" t="s">
        <v>925</v>
      </c>
      <c r="N1919" t="s">
        <v>926</v>
      </c>
      <c r="O1919">
        <v>35.11</v>
      </c>
      <c r="S1919">
        <v>21918</v>
      </c>
    </row>
    <row r="1920" spans="1:19" x14ac:dyDescent="0.2">
      <c r="A1920" t="s">
        <v>41</v>
      </c>
      <c r="B1920" t="s">
        <v>13</v>
      </c>
      <c r="C1920" t="s">
        <v>927</v>
      </c>
      <c r="D1920">
        <v>1</v>
      </c>
      <c r="E1920">
        <v>2</v>
      </c>
      <c r="F1920">
        <v>1779754500000</v>
      </c>
      <c r="G1920">
        <v>1779755574920</v>
      </c>
      <c r="H1920">
        <v>1074920</v>
      </c>
      <c r="I1920">
        <v>1074920</v>
      </c>
      <c r="J1920">
        <v>10599</v>
      </c>
      <c r="K1920">
        <v>50</v>
      </c>
      <c r="L1920">
        <v>44.03</v>
      </c>
      <c r="M1920" t="s">
        <v>925</v>
      </c>
      <c r="N1920" t="s">
        <v>929</v>
      </c>
      <c r="S1920">
        <v>21919</v>
      </c>
    </row>
    <row r="1921" spans="1:19" x14ac:dyDescent="0.2">
      <c r="A1921" t="s">
        <v>41</v>
      </c>
      <c r="B1921" t="s">
        <v>13</v>
      </c>
      <c r="C1921" t="s">
        <v>928</v>
      </c>
      <c r="D1921">
        <v>1</v>
      </c>
      <c r="E1921">
        <v>2</v>
      </c>
      <c r="F1921">
        <v>1779755400000</v>
      </c>
      <c r="G1921">
        <v>1779756975870</v>
      </c>
      <c r="H1921">
        <v>1575870</v>
      </c>
      <c r="I1921">
        <v>1575870</v>
      </c>
      <c r="J1921">
        <v>7409</v>
      </c>
      <c r="K1921">
        <v>68</v>
      </c>
      <c r="L1921">
        <v>46.69</v>
      </c>
      <c r="M1921" t="s">
        <v>925</v>
      </c>
      <c r="N1921" t="s">
        <v>929</v>
      </c>
      <c r="S1921">
        <v>21920</v>
      </c>
    </row>
    <row r="1922" spans="1:19" x14ac:dyDescent="0.2">
      <c r="A1922" t="s">
        <v>41</v>
      </c>
      <c r="B1922" t="s">
        <v>13</v>
      </c>
      <c r="C1922" t="s">
        <v>927</v>
      </c>
      <c r="D1922">
        <v>1</v>
      </c>
      <c r="E1922">
        <v>2</v>
      </c>
      <c r="F1922">
        <v>1779756300000</v>
      </c>
      <c r="G1922">
        <v>1779757621225</v>
      </c>
      <c r="H1922">
        <v>1321225</v>
      </c>
      <c r="I1922">
        <v>1321225</v>
      </c>
      <c r="J1922">
        <v>8292</v>
      </c>
      <c r="K1922">
        <v>58</v>
      </c>
      <c r="L1922">
        <v>44.56</v>
      </c>
      <c r="M1922" t="s">
        <v>925</v>
      </c>
      <c r="N1922" t="s">
        <v>929</v>
      </c>
      <c r="S1922">
        <v>21921</v>
      </c>
    </row>
    <row r="1923" spans="1:19" x14ac:dyDescent="0.2">
      <c r="A1923" t="s">
        <v>41</v>
      </c>
      <c r="B1923" t="s">
        <v>13</v>
      </c>
      <c r="C1923" t="s">
        <v>927</v>
      </c>
      <c r="D1923">
        <v>1</v>
      </c>
      <c r="E1923">
        <v>2</v>
      </c>
      <c r="F1923">
        <v>1779757200000</v>
      </c>
      <c r="G1923">
        <v>1779758500414</v>
      </c>
      <c r="H1923">
        <v>1300414</v>
      </c>
      <c r="I1923">
        <v>1300414</v>
      </c>
      <c r="J1923">
        <v>7875</v>
      </c>
      <c r="K1923">
        <v>50</v>
      </c>
      <c r="L1923">
        <v>60.22</v>
      </c>
      <c r="M1923" t="s">
        <v>925</v>
      </c>
      <c r="N1923" t="s">
        <v>926</v>
      </c>
      <c r="O1923">
        <v>46.68</v>
      </c>
      <c r="S1923">
        <v>21922</v>
      </c>
    </row>
    <row r="1924" spans="1:19" x14ac:dyDescent="0.2">
      <c r="A1924" t="s">
        <v>41</v>
      </c>
      <c r="B1924" t="s">
        <v>13</v>
      </c>
      <c r="C1924" t="s">
        <v>928</v>
      </c>
      <c r="D1924">
        <v>1</v>
      </c>
      <c r="E1924">
        <v>2</v>
      </c>
      <c r="F1924">
        <v>1779758100000</v>
      </c>
      <c r="G1924">
        <v>1779759719829</v>
      </c>
      <c r="H1924">
        <v>1619829</v>
      </c>
      <c r="I1924">
        <v>1619829</v>
      </c>
      <c r="J1924">
        <v>7669</v>
      </c>
      <c r="K1924">
        <v>62</v>
      </c>
      <c r="L1924">
        <v>63.84</v>
      </c>
      <c r="M1924" t="s">
        <v>925</v>
      </c>
      <c r="N1924" t="s">
        <v>926</v>
      </c>
      <c r="O1924">
        <v>47.61</v>
      </c>
      <c r="S1924">
        <v>21923</v>
      </c>
    </row>
    <row r="1925" spans="1:19" x14ac:dyDescent="0.2">
      <c r="A1925" t="s">
        <v>41</v>
      </c>
      <c r="B1925" t="s">
        <v>13</v>
      </c>
      <c r="C1925" t="s">
        <v>927</v>
      </c>
      <c r="D1925">
        <v>1</v>
      </c>
      <c r="E1925">
        <v>2</v>
      </c>
      <c r="F1925">
        <v>1779759000000</v>
      </c>
      <c r="G1925">
        <v>1779759964961</v>
      </c>
      <c r="H1925">
        <v>964961</v>
      </c>
      <c r="I1925">
        <v>964961</v>
      </c>
      <c r="J1925">
        <v>8041</v>
      </c>
      <c r="K1925">
        <v>47</v>
      </c>
      <c r="L1925">
        <v>56.79</v>
      </c>
      <c r="M1925" t="s">
        <v>925</v>
      </c>
      <c r="N1925" t="s">
        <v>926</v>
      </c>
      <c r="O1925">
        <v>46.72</v>
      </c>
      <c r="S1925">
        <v>21924</v>
      </c>
    </row>
    <row r="1926" spans="1:19" x14ac:dyDescent="0.2">
      <c r="A1926" t="s">
        <v>41</v>
      </c>
      <c r="B1926" t="s">
        <v>13</v>
      </c>
      <c r="C1926" t="s">
        <v>927</v>
      </c>
      <c r="D1926">
        <v>1</v>
      </c>
      <c r="E1926">
        <v>2</v>
      </c>
      <c r="F1926">
        <v>1779759900000</v>
      </c>
      <c r="G1926">
        <v>1779761046324</v>
      </c>
      <c r="H1926">
        <v>1146324</v>
      </c>
      <c r="I1926">
        <v>1146324</v>
      </c>
      <c r="J1926">
        <v>7217</v>
      </c>
      <c r="K1926">
        <v>51</v>
      </c>
      <c r="L1926">
        <v>57.09</v>
      </c>
      <c r="M1926" t="s">
        <v>925</v>
      </c>
      <c r="N1926" t="s">
        <v>926</v>
      </c>
      <c r="O1926">
        <v>45.04</v>
      </c>
      <c r="S1926">
        <v>21925</v>
      </c>
    </row>
    <row r="1927" spans="1:19" x14ac:dyDescent="0.2">
      <c r="A1927" t="s">
        <v>41</v>
      </c>
      <c r="B1927" t="s">
        <v>13</v>
      </c>
      <c r="C1927" t="s">
        <v>928</v>
      </c>
      <c r="D1927">
        <v>1</v>
      </c>
      <c r="E1927">
        <v>2</v>
      </c>
      <c r="F1927">
        <v>1779760800000</v>
      </c>
      <c r="G1927">
        <v>1779761860689</v>
      </c>
      <c r="H1927">
        <v>1060689</v>
      </c>
      <c r="I1927">
        <v>1060689</v>
      </c>
      <c r="J1927">
        <v>7324</v>
      </c>
      <c r="K1927">
        <v>48</v>
      </c>
      <c r="L1927">
        <v>51.92</v>
      </c>
      <c r="M1927" t="s">
        <v>925</v>
      </c>
      <c r="N1927" t="s">
        <v>926</v>
      </c>
      <c r="O1927">
        <v>34.909999999999997</v>
      </c>
      <c r="S1927">
        <v>21926</v>
      </c>
    </row>
    <row r="1928" spans="1:19" x14ac:dyDescent="0.2">
      <c r="A1928" t="s">
        <v>41</v>
      </c>
      <c r="B1928" t="s">
        <v>13</v>
      </c>
      <c r="C1928" t="s">
        <v>927</v>
      </c>
      <c r="D1928">
        <v>1</v>
      </c>
      <c r="E1928">
        <v>2</v>
      </c>
      <c r="F1928">
        <v>1779761700000</v>
      </c>
      <c r="G1928">
        <v>1779762850272</v>
      </c>
      <c r="H1928">
        <v>1150272</v>
      </c>
      <c r="I1928">
        <v>1150272</v>
      </c>
      <c r="J1928">
        <v>10110</v>
      </c>
      <c r="K1928">
        <v>47</v>
      </c>
      <c r="L1928">
        <v>56.13</v>
      </c>
      <c r="M1928" t="s">
        <v>925</v>
      </c>
      <c r="N1928" t="s">
        <v>926</v>
      </c>
      <c r="O1928">
        <v>34.979999999999997</v>
      </c>
      <c r="S1928">
        <v>21927</v>
      </c>
    </row>
    <row r="1929" spans="1:19" x14ac:dyDescent="0.2">
      <c r="A1929" t="s">
        <v>41</v>
      </c>
      <c r="B1929" t="s">
        <v>13</v>
      </c>
      <c r="C1929" t="s">
        <v>927</v>
      </c>
      <c r="D1929">
        <v>1</v>
      </c>
      <c r="E1929">
        <v>2</v>
      </c>
      <c r="F1929">
        <v>1779762600000</v>
      </c>
      <c r="G1929">
        <v>1779763694704</v>
      </c>
      <c r="H1929">
        <v>1094704</v>
      </c>
      <c r="I1929">
        <v>1094704</v>
      </c>
      <c r="J1929">
        <v>10307</v>
      </c>
      <c r="K1929">
        <v>44</v>
      </c>
      <c r="L1929">
        <v>61.66</v>
      </c>
      <c r="M1929" t="s">
        <v>925</v>
      </c>
      <c r="N1929" t="s">
        <v>926</v>
      </c>
      <c r="O1929">
        <v>48.71</v>
      </c>
      <c r="S1929">
        <v>21928</v>
      </c>
    </row>
    <row r="1930" spans="1:19" x14ac:dyDescent="0.2">
      <c r="A1930" t="s">
        <v>41</v>
      </c>
      <c r="B1930" t="s">
        <v>13</v>
      </c>
      <c r="C1930" t="s">
        <v>928</v>
      </c>
      <c r="D1930">
        <v>1</v>
      </c>
      <c r="E1930">
        <v>2</v>
      </c>
      <c r="F1930">
        <v>1779763500000</v>
      </c>
      <c r="G1930">
        <v>1779764425504</v>
      </c>
      <c r="H1930">
        <v>925504</v>
      </c>
      <c r="I1930">
        <v>925504</v>
      </c>
      <c r="J1930">
        <v>10118</v>
      </c>
      <c r="K1930">
        <v>35</v>
      </c>
      <c r="L1930">
        <v>41.73</v>
      </c>
      <c r="M1930" t="s">
        <v>925</v>
      </c>
      <c r="N1930" t="s">
        <v>929</v>
      </c>
      <c r="S1930">
        <v>21929</v>
      </c>
    </row>
    <row r="1931" spans="1:19" x14ac:dyDescent="0.2">
      <c r="A1931" t="s">
        <v>41</v>
      </c>
      <c r="B1931" t="s">
        <v>13</v>
      </c>
      <c r="C1931" t="s">
        <v>927</v>
      </c>
      <c r="D1931">
        <v>1</v>
      </c>
      <c r="E1931">
        <v>2</v>
      </c>
      <c r="F1931">
        <v>1779764400000</v>
      </c>
      <c r="G1931">
        <v>1779765347653</v>
      </c>
      <c r="H1931">
        <v>947653</v>
      </c>
      <c r="I1931">
        <v>947653</v>
      </c>
      <c r="J1931">
        <v>9765</v>
      </c>
      <c r="K1931">
        <v>40</v>
      </c>
      <c r="L1931">
        <v>41.62</v>
      </c>
      <c r="M1931" t="s">
        <v>925</v>
      </c>
      <c r="N1931" t="s">
        <v>929</v>
      </c>
      <c r="S1931">
        <v>21930</v>
      </c>
    </row>
    <row r="1932" spans="1:19" x14ac:dyDescent="0.2">
      <c r="A1932" t="s">
        <v>41</v>
      </c>
      <c r="B1932" t="s">
        <v>13</v>
      </c>
      <c r="C1932" t="s">
        <v>927</v>
      </c>
      <c r="D1932">
        <v>1</v>
      </c>
      <c r="E1932">
        <v>2</v>
      </c>
      <c r="F1932">
        <v>1779765300000</v>
      </c>
      <c r="G1932">
        <v>1779766819367</v>
      </c>
      <c r="H1932">
        <v>1519367</v>
      </c>
      <c r="I1932">
        <v>1519367</v>
      </c>
      <c r="J1932">
        <v>7625</v>
      </c>
      <c r="K1932">
        <v>58</v>
      </c>
      <c r="L1932">
        <v>58.74</v>
      </c>
      <c r="M1932" t="s">
        <v>925</v>
      </c>
      <c r="N1932" t="s">
        <v>926</v>
      </c>
      <c r="O1932">
        <v>38.4</v>
      </c>
      <c r="S1932">
        <v>21931</v>
      </c>
    </row>
    <row r="1933" spans="1:19" x14ac:dyDescent="0.2">
      <c r="A1933" t="s">
        <v>41</v>
      </c>
      <c r="B1933" t="s">
        <v>13</v>
      </c>
      <c r="C1933" t="s">
        <v>928</v>
      </c>
      <c r="D1933">
        <v>1</v>
      </c>
      <c r="E1933">
        <v>2</v>
      </c>
      <c r="F1933">
        <v>1779766200000</v>
      </c>
      <c r="G1933">
        <v>1779767891853</v>
      </c>
      <c r="H1933">
        <v>1691853</v>
      </c>
      <c r="I1933">
        <v>1691853</v>
      </c>
      <c r="J1933">
        <v>7641</v>
      </c>
      <c r="K1933">
        <v>72</v>
      </c>
      <c r="L1933">
        <v>59.64</v>
      </c>
      <c r="M1933" t="s">
        <v>925</v>
      </c>
      <c r="N1933" t="s">
        <v>926</v>
      </c>
      <c r="O1933">
        <v>36.1</v>
      </c>
      <c r="S1933">
        <v>21932</v>
      </c>
    </row>
    <row r="1934" spans="1:19" x14ac:dyDescent="0.2">
      <c r="A1934" t="s">
        <v>41</v>
      </c>
      <c r="B1934" t="s">
        <v>13</v>
      </c>
      <c r="C1934" t="s">
        <v>927</v>
      </c>
      <c r="D1934">
        <v>1</v>
      </c>
      <c r="E1934">
        <v>3</v>
      </c>
      <c r="F1934">
        <v>1779840000000</v>
      </c>
      <c r="G1934">
        <v>1779841360759</v>
      </c>
      <c r="H1934">
        <v>1360759</v>
      </c>
      <c r="I1934">
        <v>1360759</v>
      </c>
      <c r="J1934">
        <v>7884</v>
      </c>
      <c r="K1934">
        <v>58</v>
      </c>
      <c r="L1934">
        <v>59.05</v>
      </c>
      <c r="M1934" t="s">
        <v>925</v>
      </c>
      <c r="N1934" t="s">
        <v>926</v>
      </c>
      <c r="O1934">
        <v>42.43</v>
      </c>
      <c r="S1934">
        <v>21933</v>
      </c>
    </row>
    <row r="1935" spans="1:19" x14ac:dyDescent="0.2">
      <c r="A1935" t="s">
        <v>41</v>
      </c>
      <c r="B1935" t="s">
        <v>13</v>
      </c>
      <c r="C1935" t="s">
        <v>927</v>
      </c>
      <c r="D1935">
        <v>1</v>
      </c>
      <c r="E1935">
        <v>3</v>
      </c>
      <c r="F1935">
        <v>1779840900000</v>
      </c>
      <c r="G1935">
        <v>1779842215902</v>
      </c>
      <c r="H1935">
        <v>1315902</v>
      </c>
      <c r="I1935">
        <v>1315902</v>
      </c>
      <c r="J1935">
        <v>8532</v>
      </c>
      <c r="K1935">
        <v>60</v>
      </c>
      <c r="L1935">
        <v>58.49</v>
      </c>
      <c r="M1935" t="s">
        <v>925</v>
      </c>
      <c r="N1935" t="s">
        <v>926</v>
      </c>
      <c r="O1935">
        <v>40.520000000000003</v>
      </c>
      <c r="S1935">
        <v>21934</v>
      </c>
    </row>
    <row r="1936" spans="1:19" x14ac:dyDescent="0.2">
      <c r="A1936" t="s">
        <v>41</v>
      </c>
      <c r="B1936" t="s">
        <v>13</v>
      </c>
      <c r="C1936" t="s">
        <v>927</v>
      </c>
      <c r="D1936">
        <v>1</v>
      </c>
      <c r="E1936">
        <v>3</v>
      </c>
      <c r="F1936">
        <v>1779841800000</v>
      </c>
      <c r="G1936">
        <v>1779842790098</v>
      </c>
      <c r="H1936">
        <v>990098</v>
      </c>
      <c r="I1936">
        <v>990098</v>
      </c>
      <c r="J1936">
        <v>9369</v>
      </c>
      <c r="K1936">
        <v>38</v>
      </c>
      <c r="L1936">
        <v>55.22</v>
      </c>
      <c r="M1936" t="s">
        <v>925</v>
      </c>
      <c r="N1936" t="s">
        <v>926</v>
      </c>
      <c r="O1936">
        <v>38.89</v>
      </c>
      <c r="S1936">
        <v>21935</v>
      </c>
    </row>
    <row r="1937" spans="1:19" x14ac:dyDescent="0.2">
      <c r="A1937" t="s">
        <v>41</v>
      </c>
      <c r="B1937" t="s">
        <v>13</v>
      </c>
      <c r="C1937" t="s">
        <v>927</v>
      </c>
      <c r="D1937">
        <v>1</v>
      </c>
      <c r="E1937">
        <v>3</v>
      </c>
      <c r="F1937">
        <v>1779842700000</v>
      </c>
      <c r="G1937">
        <v>1779844293475</v>
      </c>
      <c r="H1937">
        <v>1593475</v>
      </c>
      <c r="I1937">
        <v>1593475</v>
      </c>
      <c r="J1937">
        <v>9381</v>
      </c>
      <c r="K1937">
        <v>62</v>
      </c>
      <c r="L1937">
        <v>65.569999999999993</v>
      </c>
      <c r="M1937" t="s">
        <v>925</v>
      </c>
      <c r="N1937" t="s">
        <v>926</v>
      </c>
      <c r="O1937">
        <v>47.73</v>
      </c>
      <c r="S1937">
        <v>21936</v>
      </c>
    </row>
    <row r="1938" spans="1:19" x14ac:dyDescent="0.2">
      <c r="A1938" t="s">
        <v>41</v>
      </c>
      <c r="B1938" t="s">
        <v>13</v>
      </c>
      <c r="C1938" t="s">
        <v>927</v>
      </c>
      <c r="D1938">
        <v>1</v>
      </c>
      <c r="E1938">
        <v>3</v>
      </c>
      <c r="F1938">
        <v>1779843600000</v>
      </c>
      <c r="G1938">
        <v>1779844794442</v>
      </c>
      <c r="H1938">
        <v>1194442</v>
      </c>
      <c r="I1938">
        <v>1194442</v>
      </c>
      <c r="J1938">
        <v>9340</v>
      </c>
      <c r="K1938">
        <v>53</v>
      </c>
      <c r="L1938">
        <v>59.26</v>
      </c>
      <c r="M1938" t="s">
        <v>925</v>
      </c>
      <c r="N1938" t="s">
        <v>926</v>
      </c>
      <c r="O1938">
        <v>43.21</v>
      </c>
      <c r="S1938">
        <v>21937</v>
      </c>
    </row>
    <row r="1939" spans="1:19" x14ac:dyDescent="0.2">
      <c r="A1939" t="s">
        <v>41</v>
      </c>
      <c r="B1939" t="s">
        <v>13</v>
      </c>
      <c r="C1939" t="s">
        <v>927</v>
      </c>
      <c r="D1939">
        <v>1</v>
      </c>
      <c r="E1939">
        <v>3</v>
      </c>
      <c r="F1939">
        <v>1779844500000</v>
      </c>
      <c r="G1939">
        <v>1779845695541</v>
      </c>
      <c r="H1939">
        <v>1195541</v>
      </c>
      <c r="I1939">
        <v>1195541</v>
      </c>
      <c r="J1939">
        <v>9213</v>
      </c>
      <c r="K1939">
        <v>49</v>
      </c>
      <c r="L1939">
        <v>61.54</v>
      </c>
      <c r="M1939" t="s">
        <v>925</v>
      </c>
      <c r="N1939" t="s">
        <v>926</v>
      </c>
      <c r="O1939">
        <v>48.83</v>
      </c>
      <c r="S1939">
        <v>21938</v>
      </c>
    </row>
    <row r="1940" spans="1:19" x14ac:dyDescent="0.2">
      <c r="A1940" t="s">
        <v>41</v>
      </c>
      <c r="B1940" t="s">
        <v>13</v>
      </c>
      <c r="C1940" t="s">
        <v>927</v>
      </c>
      <c r="D1940">
        <v>1</v>
      </c>
      <c r="E1940">
        <v>3</v>
      </c>
      <c r="F1940">
        <v>1779845400000</v>
      </c>
      <c r="G1940">
        <v>1779846767356</v>
      </c>
      <c r="H1940">
        <v>1367356</v>
      </c>
      <c r="I1940">
        <v>1367356</v>
      </c>
      <c r="J1940">
        <v>8809</v>
      </c>
      <c r="K1940">
        <v>55</v>
      </c>
      <c r="L1940">
        <v>56.45</v>
      </c>
      <c r="M1940" t="s">
        <v>925</v>
      </c>
      <c r="N1940" t="s">
        <v>926</v>
      </c>
      <c r="O1940">
        <v>33.74</v>
      </c>
      <c r="S1940">
        <v>21939</v>
      </c>
    </row>
    <row r="1941" spans="1:19" x14ac:dyDescent="0.2">
      <c r="A1941" t="s">
        <v>41</v>
      </c>
      <c r="B1941" t="s">
        <v>13</v>
      </c>
      <c r="C1941" t="s">
        <v>927</v>
      </c>
      <c r="D1941">
        <v>1</v>
      </c>
      <c r="E1941">
        <v>3</v>
      </c>
      <c r="F1941">
        <v>1779846300000</v>
      </c>
      <c r="G1941">
        <v>1779847669738</v>
      </c>
      <c r="H1941">
        <v>1369738</v>
      </c>
      <c r="I1941">
        <v>1369738</v>
      </c>
      <c r="J1941">
        <v>8465</v>
      </c>
      <c r="K1941">
        <v>62</v>
      </c>
      <c r="L1941">
        <v>57.06</v>
      </c>
      <c r="M1941" t="s">
        <v>925</v>
      </c>
      <c r="N1941" t="s">
        <v>926</v>
      </c>
      <c r="O1941">
        <v>36.01</v>
      </c>
      <c r="S1941">
        <v>21940</v>
      </c>
    </row>
    <row r="1942" spans="1:19" x14ac:dyDescent="0.2">
      <c r="A1942" t="s">
        <v>41</v>
      </c>
      <c r="B1942" t="s">
        <v>13</v>
      </c>
      <c r="C1942" t="s">
        <v>927</v>
      </c>
      <c r="D1942">
        <v>1</v>
      </c>
      <c r="E1942">
        <v>3</v>
      </c>
      <c r="F1942">
        <v>1779847200000</v>
      </c>
      <c r="G1942">
        <v>1779848561405</v>
      </c>
      <c r="H1942">
        <v>1361405</v>
      </c>
      <c r="I1942">
        <v>1361405</v>
      </c>
      <c r="J1942">
        <v>10331</v>
      </c>
      <c r="K1942">
        <v>57</v>
      </c>
      <c r="L1942">
        <v>63.07</v>
      </c>
      <c r="M1942" t="s">
        <v>925</v>
      </c>
      <c r="N1942" t="s">
        <v>926</v>
      </c>
      <c r="O1942">
        <v>45.22</v>
      </c>
      <c r="S1942">
        <v>21941</v>
      </c>
    </row>
    <row r="1943" spans="1:19" x14ac:dyDescent="0.2">
      <c r="A1943" t="s">
        <v>41</v>
      </c>
      <c r="B1943" t="s">
        <v>13</v>
      </c>
      <c r="C1943" t="s">
        <v>927</v>
      </c>
      <c r="D1943">
        <v>1</v>
      </c>
      <c r="E1943">
        <v>3</v>
      </c>
      <c r="F1943">
        <v>1779848100000</v>
      </c>
      <c r="G1943">
        <v>1779849567241</v>
      </c>
      <c r="H1943">
        <v>1467241</v>
      </c>
      <c r="I1943">
        <v>1467241</v>
      </c>
      <c r="J1943">
        <v>9378</v>
      </c>
      <c r="K1943">
        <v>62</v>
      </c>
      <c r="L1943">
        <v>47.45</v>
      </c>
      <c r="M1943" t="s">
        <v>925</v>
      </c>
      <c r="N1943" t="s">
        <v>929</v>
      </c>
      <c r="S1943">
        <v>21942</v>
      </c>
    </row>
    <row r="1944" spans="1:19" x14ac:dyDescent="0.2">
      <c r="A1944" t="s">
        <v>41</v>
      </c>
      <c r="B1944" t="s">
        <v>13</v>
      </c>
      <c r="C1944" t="s">
        <v>927</v>
      </c>
      <c r="D1944">
        <v>1</v>
      </c>
      <c r="E1944">
        <v>3</v>
      </c>
      <c r="F1944">
        <v>1779849000000</v>
      </c>
      <c r="G1944">
        <v>1779850252389</v>
      </c>
      <c r="H1944">
        <v>1252389</v>
      </c>
      <c r="I1944">
        <v>1252389</v>
      </c>
      <c r="J1944">
        <v>10564</v>
      </c>
      <c r="K1944">
        <v>50</v>
      </c>
      <c r="L1944">
        <v>59.17</v>
      </c>
      <c r="M1944" t="s">
        <v>925</v>
      </c>
      <c r="N1944" t="s">
        <v>926</v>
      </c>
      <c r="O1944">
        <v>38.25</v>
      </c>
      <c r="S1944">
        <v>21943</v>
      </c>
    </row>
    <row r="1945" spans="1:19" x14ac:dyDescent="0.2">
      <c r="A1945" t="s">
        <v>41</v>
      </c>
      <c r="B1945" t="s">
        <v>13</v>
      </c>
      <c r="C1945" t="s">
        <v>927</v>
      </c>
      <c r="D1945">
        <v>1</v>
      </c>
      <c r="E1945">
        <v>3</v>
      </c>
      <c r="F1945">
        <v>1779849900000</v>
      </c>
      <c r="G1945">
        <v>1779851081819</v>
      </c>
      <c r="H1945">
        <v>1181819</v>
      </c>
      <c r="I1945">
        <v>1181819</v>
      </c>
      <c r="J1945">
        <v>7379</v>
      </c>
      <c r="K1945">
        <v>48</v>
      </c>
      <c r="L1945">
        <v>59.3</v>
      </c>
      <c r="M1945" t="s">
        <v>925</v>
      </c>
      <c r="N1945" t="s">
        <v>926</v>
      </c>
      <c r="O1945">
        <v>48.86</v>
      </c>
      <c r="S1945">
        <v>21944</v>
      </c>
    </row>
    <row r="1946" spans="1:19" x14ac:dyDescent="0.2">
      <c r="A1946" t="s">
        <v>41</v>
      </c>
      <c r="B1946" t="s">
        <v>13</v>
      </c>
      <c r="C1946" t="s">
        <v>927</v>
      </c>
      <c r="D1946">
        <v>1</v>
      </c>
      <c r="E1946">
        <v>3</v>
      </c>
      <c r="F1946">
        <v>1779850800000</v>
      </c>
      <c r="G1946">
        <v>1779852364789</v>
      </c>
      <c r="H1946">
        <v>1564789</v>
      </c>
      <c r="I1946">
        <v>1564789</v>
      </c>
      <c r="J1946">
        <v>7858</v>
      </c>
      <c r="K1946">
        <v>60</v>
      </c>
      <c r="L1946">
        <v>47.03</v>
      </c>
      <c r="M1946" t="s">
        <v>925</v>
      </c>
      <c r="N1946" t="s">
        <v>929</v>
      </c>
      <c r="S1946">
        <v>21945</v>
      </c>
    </row>
    <row r="1947" spans="1:19" x14ac:dyDescent="0.2">
      <c r="A1947" t="s">
        <v>41</v>
      </c>
      <c r="B1947" t="s">
        <v>13</v>
      </c>
      <c r="C1947" t="s">
        <v>927</v>
      </c>
      <c r="D1947">
        <v>1</v>
      </c>
      <c r="E1947">
        <v>4</v>
      </c>
      <c r="F1947">
        <v>1779926400000</v>
      </c>
      <c r="G1947">
        <v>1779927334026</v>
      </c>
      <c r="H1947">
        <v>934026</v>
      </c>
      <c r="I1947">
        <v>934026</v>
      </c>
      <c r="J1947">
        <v>9817</v>
      </c>
      <c r="K1947">
        <v>40</v>
      </c>
      <c r="L1947">
        <v>58.32</v>
      </c>
      <c r="M1947" t="s">
        <v>925</v>
      </c>
      <c r="N1947" t="s">
        <v>926</v>
      </c>
      <c r="O1947">
        <v>46.3</v>
      </c>
      <c r="S1947">
        <v>21946</v>
      </c>
    </row>
    <row r="1948" spans="1:19" x14ac:dyDescent="0.2">
      <c r="A1948" t="s">
        <v>41</v>
      </c>
      <c r="B1948" t="s">
        <v>13</v>
      </c>
      <c r="C1948" t="s">
        <v>927</v>
      </c>
      <c r="D1948">
        <v>1</v>
      </c>
      <c r="E1948">
        <v>4</v>
      </c>
      <c r="F1948">
        <v>1779927300000</v>
      </c>
      <c r="G1948">
        <v>1779928541523</v>
      </c>
      <c r="H1948">
        <v>1241523</v>
      </c>
      <c r="I1948">
        <v>1241523</v>
      </c>
      <c r="J1948">
        <v>7895</v>
      </c>
      <c r="K1948">
        <v>47</v>
      </c>
      <c r="L1948">
        <v>56.69</v>
      </c>
      <c r="M1948" t="s">
        <v>925</v>
      </c>
      <c r="N1948" t="s">
        <v>926</v>
      </c>
      <c r="O1948">
        <v>39.9</v>
      </c>
      <c r="S1948">
        <v>21947</v>
      </c>
    </row>
    <row r="1949" spans="1:19" x14ac:dyDescent="0.2">
      <c r="A1949" t="s">
        <v>41</v>
      </c>
      <c r="B1949" t="s">
        <v>13</v>
      </c>
      <c r="C1949" t="s">
        <v>924</v>
      </c>
      <c r="D1949">
        <v>1</v>
      </c>
      <c r="E1949">
        <v>4</v>
      </c>
      <c r="F1949">
        <v>1779928200000</v>
      </c>
      <c r="G1949">
        <v>1779929645229</v>
      </c>
      <c r="H1949">
        <v>1445229</v>
      </c>
      <c r="I1949">
        <v>1445229</v>
      </c>
      <c r="J1949">
        <v>8606</v>
      </c>
      <c r="K1949">
        <v>63</v>
      </c>
      <c r="L1949">
        <v>46.38</v>
      </c>
      <c r="M1949" t="s">
        <v>925</v>
      </c>
      <c r="N1949" t="s">
        <v>929</v>
      </c>
      <c r="S1949">
        <v>21948</v>
      </c>
    </row>
    <row r="1950" spans="1:19" x14ac:dyDescent="0.2">
      <c r="A1950" t="s">
        <v>41</v>
      </c>
      <c r="B1950" t="s">
        <v>13</v>
      </c>
      <c r="C1950" t="s">
        <v>927</v>
      </c>
      <c r="D1950">
        <v>1</v>
      </c>
      <c r="E1950">
        <v>4</v>
      </c>
      <c r="F1950">
        <v>1779929100000</v>
      </c>
      <c r="G1950">
        <v>1779930193673</v>
      </c>
      <c r="H1950">
        <v>1093673</v>
      </c>
      <c r="I1950">
        <v>1093673</v>
      </c>
      <c r="J1950">
        <v>8515</v>
      </c>
      <c r="K1950">
        <v>47</v>
      </c>
      <c r="L1950">
        <v>57.12</v>
      </c>
      <c r="M1950" t="s">
        <v>925</v>
      </c>
      <c r="N1950" t="s">
        <v>926</v>
      </c>
      <c r="O1950">
        <v>42.97</v>
      </c>
      <c r="S1950">
        <v>21949</v>
      </c>
    </row>
    <row r="1951" spans="1:19" x14ac:dyDescent="0.2">
      <c r="A1951" t="s">
        <v>41</v>
      </c>
      <c r="B1951" t="s">
        <v>13</v>
      </c>
      <c r="C1951" t="s">
        <v>927</v>
      </c>
      <c r="D1951">
        <v>1</v>
      </c>
      <c r="E1951">
        <v>4</v>
      </c>
      <c r="F1951">
        <v>1779930000000</v>
      </c>
      <c r="G1951">
        <v>1779931591338</v>
      </c>
      <c r="H1951">
        <v>1591338</v>
      </c>
      <c r="I1951">
        <v>1591338</v>
      </c>
      <c r="J1951">
        <v>9191</v>
      </c>
      <c r="K1951">
        <v>68</v>
      </c>
      <c r="L1951">
        <v>61.64</v>
      </c>
      <c r="M1951" t="s">
        <v>925</v>
      </c>
      <c r="N1951" t="s">
        <v>926</v>
      </c>
      <c r="O1951">
        <v>39.15</v>
      </c>
      <c r="S1951">
        <v>21950</v>
      </c>
    </row>
    <row r="1952" spans="1:19" x14ac:dyDescent="0.2">
      <c r="A1952" t="s">
        <v>41</v>
      </c>
      <c r="B1952" t="s">
        <v>13</v>
      </c>
      <c r="C1952" t="s">
        <v>924</v>
      </c>
      <c r="D1952">
        <v>1</v>
      </c>
      <c r="E1952">
        <v>4</v>
      </c>
      <c r="F1952">
        <v>1779930900000</v>
      </c>
      <c r="G1952">
        <v>1779931964827</v>
      </c>
      <c r="H1952">
        <v>1064827</v>
      </c>
      <c r="I1952">
        <v>1064827</v>
      </c>
      <c r="J1952">
        <v>10029</v>
      </c>
      <c r="K1952">
        <v>43</v>
      </c>
      <c r="L1952">
        <v>54.51</v>
      </c>
      <c r="M1952" t="s">
        <v>925</v>
      </c>
      <c r="N1952" t="s">
        <v>926</v>
      </c>
      <c r="O1952">
        <v>33.590000000000003</v>
      </c>
      <c r="S1952">
        <v>21951</v>
      </c>
    </row>
    <row r="1953" spans="1:19" x14ac:dyDescent="0.2">
      <c r="A1953" t="s">
        <v>41</v>
      </c>
      <c r="B1953" t="s">
        <v>13</v>
      </c>
      <c r="C1953" t="s">
        <v>927</v>
      </c>
      <c r="D1953">
        <v>1</v>
      </c>
      <c r="E1953">
        <v>4</v>
      </c>
      <c r="F1953">
        <v>1779931800000</v>
      </c>
      <c r="G1953">
        <v>1779933010693</v>
      </c>
      <c r="H1953">
        <v>1210693</v>
      </c>
      <c r="I1953">
        <v>1210693</v>
      </c>
      <c r="J1953">
        <v>8679</v>
      </c>
      <c r="K1953">
        <v>48</v>
      </c>
      <c r="L1953">
        <v>59.85</v>
      </c>
      <c r="M1953" t="s">
        <v>925</v>
      </c>
      <c r="N1953" t="s">
        <v>926</v>
      </c>
      <c r="O1953">
        <v>45.94</v>
      </c>
      <c r="S1953">
        <v>21952</v>
      </c>
    </row>
    <row r="1954" spans="1:19" x14ac:dyDescent="0.2">
      <c r="A1954" t="s">
        <v>41</v>
      </c>
      <c r="B1954" t="s">
        <v>13</v>
      </c>
      <c r="C1954" t="s">
        <v>927</v>
      </c>
      <c r="D1954">
        <v>1</v>
      </c>
      <c r="E1954">
        <v>4</v>
      </c>
      <c r="F1954">
        <v>1779932700000</v>
      </c>
      <c r="G1954">
        <v>1779933891975</v>
      </c>
      <c r="H1954">
        <v>1191975</v>
      </c>
      <c r="I1954">
        <v>1191975</v>
      </c>
      <c r="J1954">
        <v>8332</v>
      </c>
      <c r="K1954">
        <v>52</v>
      </c>
      <c r="L1954">
        <v>57.22</v>
      </c>
      <c r="M1954" t="s">
        <v>925</v>
      </c>
      <c r="N1954" t="s">
        <v>926</v>
      </c>
      <c r="O1954">
        <v>41.23</v>
      </c>
      <c r="S1954">
        <v>21953</v>
      </c>
    </row>
    <row r="1955" spans="1:19" x14ac:dyDescent="0.2">
      <c r="A1955" t="s">
        <v>41</v>
      </c>
      <c r="B1955" t="s">
        <v>13</v>
      </c>
      <c r="C1955" t="s">
        <v>924</v>
      </c>
      <c r="D1955">
        <v>1</v>
      </c>
      <c r="E1955">
        <v>4</v>
      </c>
      <c r="F1955">
        <v>1779933600000</v>
      </c>
      <c r="G1955">
        <v>1779934930728</v>
      </c>
      <c r="H1955">
        <v>1330728</v>
      </c>
      <c r="I1955">
        <v>1330728</v>
      </c>
      <c r="J1955">
        <v>9327</v>
      </c>
      <c r="K1955">
        <v>60</v>
      </c>
      <c r="L1955">
        <v>62.01</v>
      </c>
      <c r="M1955" t="s">
        <v>925</v>
      </c>
      <c r="N1955" t="s">
        <v>926</v>
      </c>
      <c r="O1955">
        <v>46.21</v>
      </c>
      <c r="S1955">
        <v>21954</v>
      </c>
    </row>
    <row r="1956" spans="1:19" x14ac:dyDescent="0.2">
      <c r="A1956" t="s">
        <v>41</v>
      </c>
      <c r="B1956" t="s">
        <v>13</v>
      </c>
      <c r="C1956" t="s">
        <v>927</v>
      </c>
      <c r="D1956">
        <v>1</v>
      </c>
      <c r="E1956">
        <v>4</v>
      </c>
      <c r="F1956">
        <v>1779934500000</v>
      </c>
      <c r="G1956">
        <v>1779936134788</v>
      </c>
      <c r="H1956">
        <v>1634788</v>
      </c>
      <c r="I1956">
        <v>1634788</v>
      </c>
      <c r="J1956">
        <v>8520</v>
      </c>
      <c r="K1956">
        <v>68</v>
      </c>
      <c r="L1956">
        <v>60.41</v>
      </c>
      <c r="M1956" t="s">
        <v>925</v>
      </c>
      <c r="N1956" t="s">
        <v>926</v>
      </c>
      <c r="O1956">
        <v>36.99</v>
      </c>
      <c r="S1956">
        <v>21955</v>
      </c>
    </row>
    <row r="1957" spans="1:19" x14ac:dyDescent="0.2">
      <c r="A1957" t="s">
        <v>41</v>
      </c>
      <c r="B1957" t="s">
        <v>13</v>
      </c>
      <c r="C1957" t="s">
        <v>927</v>
      </c>
      <c r="D1957">
        <v>1</v>
      </c>
      <c r="E1957">
        <v>4</v>
      </c>
      <c r="F1957">
        <v>1779935400000</v>
      </c>
      <c r="G1957">
        <v>1779936625777</v>
      </c>
      <c r="H1957">
        <v>1225777</v>
      </c>
      <c r="I1957">
        <v>1225777</v>
      </c>
      <c r="J1957">
        <v>7347</v>
      </c>
      <c r="K1957">
        <v>46</v>
      </c>
      <c r="L1957">
        <v>54.53</v>
      </c>
      <c r="M1957" t="s">
        <v>925</v>
      </c>
      <c r="N1957" t="s">
        <v>926</v>
      </c>
      <c r="O1957">
        <v>36.74</v>
      </c>
      <c r="S1957">
        <v>21956</v>
      </c>
    </row>
    <row r="1958" spans="1:19" x14ac:dyDescent="0.2">
      <c r="A1958" t="s">
        <v>41</v>
      </c>
      <c r="B1958" t="s">
        <v>13</v>
      </c>
      <c r="C1958" t="s">
        <v>924</v>
      </c>
      <c r="D1958">
        <v>1</v>
      </c>
      <c r="E1958">
        <v>4</v>
      </c>
      <c r="F1958">
        <v>1779936300000</v>
      </c>
      <c r="G1958">
        <v>1779937454459</v>
      </c>
      <c r="H1958">
        <v>1154459</v>
      </c>
      <c r="I1958">
        <v>1154459</v>
      </c>
      <c r="J1958">
        <v>9953</v>
      </c>
      <c r="K1958">
        <v>51</v>
      </c>
      <c r="L1958">
        <v>44.3</v>
      </c>
      <c r="M1958" t="s">
        <v>925</v>
      </c>
      <c r="N1958" t="s">
        <v>929</v>
      </c>
      <c r="S1958">
        <v>21957</v>
      </c>
    </row>
    <row r="1959" spans="1:19" x14ac:dyDescent="0.2">
      <c r="A1959" t="s">
        <v>41</v>
      </c>
      <c r="B1959" t="s">
        <v>13</v>
      </c>
      <c r="C1959" t="s">
        <v>927</v>
      </c>
      <c r="D1959">
        <v>1</v>
      </c>
      <c r="E1959">
        <v>4</v>
      </c>
      <c r="F1959">
        <v>1779937200000</v>
      </c>
      <c r="G1959">
        <v>1779938558767</v>
      </c>
      <c r="H1959">
        <v>1358767</v>
      </c>
      <c r="I1959">
        <v>1358767</v>
      </c>
      <c r="J1959">
        <v>8960</v>
      </c>
      <c r="K1959">
        <v>53</v>
      </c>
      <c r="L1959">
        <v>62.33</v>
      </c>
      <c r="M1959" t="s">
        <v>925</v>
      </c>
      <c r="N1959" t="s">
        <v>926</v>
      </c>
      <c r="O1959">
        <v>47.23</v>
      </c>
      <c r="S1959">
        <v>21958</v>
      </c>
    </row>
    <row r="1960" spans="1:19" x14ac:dyDescent="0.2">
      <c r="A1960" t="s">
        <v>41</v>
      </c>
      <c r="B1960" t="s">
        <v>13</v>
      </c>
      <c r="C1960" t="s">
        <v>927</v>
      </c>
      <c r="D1960">
        <v>1</v>
      </c>
      <c r="E1960">
        <v>4</v>
      </c>
      <c r="F1960">
        <v>1779938100000</v>
      </c>
      <c r="G1960">
        <v>1779939293131</v>
      </c>
      <c r="H1960">
        <v>1193131</v>
      </c>
      <c r="I1960">
        <v>1193131</v>
      </c>
      <c r="J1960">
        <v>10011</v>
      </c>
      <c r="K1960">
        <v>52</v>
      </c>
      <c r="L1960">
        <v>59.72</v>
      </c>
      <c r="M1960" t="s">
        <v>925</v>
      </c>
      <c r="N1960" t="s">
        <v>926</v>
      </c>
      <c r="O1960">
        <v>42.52</v>
      </c>
      <c r="S1960">
        <v>21959</v>
      </c>
    </row>
    <row r="1961" spans="1:19" x14ac:dyDescent="0.2">
      <c r="A1961" t="s">
        <v>41</v>
      </c>
      <c r="B1961" t="s">
        <v>13</v>
      </c>
      <c r="C1961" t="s">
        <v>927</v>
      </c>
      <c r="D1961">
        <v>1</v>
      </c>
      <c r="E1961">
        <v>5</v>
      </c>
      <c r="F1961">
        <v>1780012800000</v>
      </c>
      <c r="G1961">
        <v>1780013951318</v>
      </c>
      <c r="H1961">
        <v>1151318</v>
      </c>
      <c r="I1961">
        <v>1151318</v>
      </c>
      <c r="J1961">
        <v>6943</v>
      </c>
      <c r="K1961">
        <v>48</v>
      </c>
      <c r="L1961">
        <v>41.11</v>
      </c>
      <c r="M1961" t="s">
        <v>925</v>
      </c>
      <c r="N1961" t="s">
        <v>929</v>
      </c>
      <c r="S1961">
        <v>21960</v>
      </c>
    </row>
    <row r="1962" spans="1:19" x14ac:dyDescent="0.2">
      <c r="A1962" t="s">
        <v>41</v>
      </c>
      <c r="B1962" t="s">
        <v>13</v>
      </c>
      <c r="C1962" t="s">
        <v>927</v>
      </c>
      <c r="D1962">
        <v>1</v>
      </c>
      <c r="E1962">
        <v>5</v>
      </c>
      <c r="F1962">
        <v>1780013700000</v>
      </c>
      <c r="G1962">
        <v>1780015196231</v>
      </c>
      <c r="H1962">
        <v>1496231</v>
      </c>
      <c r="I1962">
        <v>1496231</v>
      </c>
      <c r="J1962">
        <v>8302</v>
      </c>
      <c r="K1962">
        <v>67</v>
      </c>
      <c r="L1962">
        <v>61.75</v>
      </c>
      <c r="M1962" t="s">
        <v>925</v>
      </c>
      <c r="N1962" t="s">
        <v>926</v>
      </c>
      <c r="O1962">
        <v>44.17</v>
      </c>
      <c r="S1962">
        <v>21961</v>
      </c>
    </row>
    <row r="1963" spans="1:19" x14ac:dyDescent="0.2">
      <c r="A1963" t="s">
        <v>41</v>
      </c>
      <c r="B1963" t="s">
        <v>13</v>
      </c>
      <c r="C1963" t="s">
        <v>928</v>
      </c>
      <c r="D1963">
        <v>1</v>
      </c>
      <c r="E1963">
        <v>5</v>
      </c>
      <c r="F1963">
        <v>1780014600000</v>
      </c>
      <c r="G1963">
        <v>1780016021150</v>
      </c>
      <c r="H1963">
        <v>1421150</v>
      </c>
      <c r="I1963">
        <v>1421150</v>
      </c>
      <c r="J1963">
        <v>7135</v>
      </c>
      <c r="K1963">
        <v>59</v>
      </c>
      <c r="L1963">
        <v>59.64</v>
      </c>
      <c r="M1963" t="s">
        <v>925</v>
      </c>
      <c r="N1963" t="s">
        <v>926</v>
      </c>
      <c r="O1963">
        <v>44.28</v>
      </c>
      <c r="S1963">
        <v>21962</v>
      </c>
    </row>
    <row r="1964" spans="1:19" x14ac:dyDescent="0.2">
      <c r="A1964" t="s">
        <v>41</v>
      </c>
      <c r="B1964" t="s">
        <v>13</v>
      </c>
      <c r="C1964" t="s">
        <v>927</v>
      </c>
      <c r="D1964">
        <v>1</v>
      </c>
      <c r="E1964">
        <v>5</v>
      </c>
      <c r="F1964">
        <v>1780015500000</v>
      </c>
      <c r="G1964">
        <v>1780016959336</v>
      </c>
      <c r="H1964">
        <v>1459336</v>
      </c>
      <c r="I1964">
        <v>1459336</v>
      </c>
      <c r="J1964">
        <v>9418</v>
      </c>
      <c r="K1964">
        <v>56</v>
      </c>
      <c r="L1964">
        <v>60.24</v>
      </c>
      <c r="M1964" t="s">
        <v>925</v>
      </c>
      <c r="N1964" t="s">
        <v>926</v>
      </c>
      <c r="O1964">
        <v>38.590000000000003</v>
      </c>
      <c r="S1964">
        <v>21963</v>
      </c>
    </row>
    <row r="1965" spans="1:19" x14ac:dyDescent="0.2">
      <c r="A1965" t="s">
        <v>41</v>
      </c>
      <c r="B1965" t="s">
        <v>13</v>
      </c>
      <c r="C1965" t="s">
        <v>927</v>
      </c>
      <c r="D1965">
        <v>1</v>
      </c>
      <c r="E1965">
        <v>5</v>
      </c>
      <c r="F1965">
        <v>1780016400000</v>
      </c>
      <c r="G1965">
        <v>1780017401450</v>
      </c>
      <c r="H1965">
        <v>1001450</v>
      </c>
      <c r="I1965">
        <v>1001450</v>
      </c>
      <c r="J1965">
        <v>9740</v>
      </c>
      <c r="K1965">
        <v>38</v>
      </c>
      <c r="L1965">
        <v>55.91</v>
      </c>
      <c r="M1965" t="s">
        <v>925</v>
      </c>
      <c r="N1965" t="s">
        <v>926</v>
      </c>
      <c r="O1965">
        <v>39.22</v>
      </c>
      <c r="S1965">
        <v>21964</v>
      </c>
    </row>
    <row r="1966" spans="1:19" x14ac:dyDescent="0.2">
      <c r="A1966" t="s">
        <v>41</v>
      </c>
      <c r="B1966" t="s">
        <v>13</v>
      </c>
      <c r="C1966" t="s">
        <v>928</v>
      </c>
      <c r="D1966">
        <v>1</v>
      </c>
      <c r="E1966">
        <v>5</v>
      </c>
      <c r="F1966">
        <v>1780017300000</v>
      </c>
      <c r="G1966">
        <v>1780018448395</v>
      </c>
      <c r="H1966">
        <v>1148395</v>
      </c>
      <c r="I1966">
        <v>1148395</v>
      </c>
      <c r="J1966">
        <v>9104</v>
      </c>
      <c r="K1966">
        <v>46</v>
      </c>
      <c r="L1966">
        <v>60.77</v>
      </c>
      <c r="M1966" t="s">
        <v>925</v>
      </c>
      <c r="N1966" t="s">
        <v>926</v>
      </c>
      <c r="O1966">
        <v>48.5</v>
      </c>
      <c r="S1966">
        <v>21965</v>
      </c>
    </row>
    <row r="1967" spans="1:19" x14ac:dyDescent="0.2">
      <c r="A1967" t="s">
        <v>41</v>
      </c>
      <c r="B1967" t="s">
        <v>13</v>
      </c>
      <c r="C1967" t="s">
        <v>927</v>
      </c>
      <c r="D1967">
        <v>1</v>
      </c>
      <c r="E1967">
        <v>5</v>
      </c>
      <c r="F1967">
        <v>1780018200000</v>
      </c>
      <c r="G1967">
        <v>1780019108863</v>
      </c>
      <c r="H1967">
        <v>908863</v>
      </c>
      <c r="I1967">
        <v>908863</v>
      </c>
      <c r="J1967">
        <v>9580</v>
      </c>
      <c r="K1967">
        <v>44</v>
      </c>
      <c r="L1967">
        <v>55.39</v>
      </c>
      <c r="M1967" t="s">
        <v>925</v>
      </c>
      <c r="N1967" t="s">
        <v>926</v>
      </c>
      <c r="O1967">
        <v>40.770000000000003</v>
      </c>
      <c r="S1967">
        <v>21966</v>
      </c>
    </row>
    <row r="1968" spans="1:19" x14ac:dyDescent="0.2">
      <c r="A1968" t="s">
        <v>41</v>
      </c>
      <c r="B1968" t="s">
        <v>13</v>
      </c>
      <c r="C1968" t="s">
        <v>927</v>
      </c>
      <c r="D1968">
        <v>1</v>
      </c>
      <c r="E1968">
        <v>5</v>
      </c>
      <c r="F1968">
        <v>1780019100000</v>
      </c>
      <c r="G1968">
        <v>1780020477460</v>
      </c>
      <c r="H1968">
        <v>1377460</v>
      </c>
      <c r="I1968">
        <v>1377460</v>
      </c>
      <c r="J1968">
        <v>9603</v>
      </c>
      <c r="K1968">
        <v>53</v>
      </c>
      <c r="L1968">
        <v>57.83</v>
      </c>
      <c r="M1968" t="s">
        <v>925</v>
      </c>
      <c r="N1968" t="s">
        <v>926</v>
      </c>
      <c r="O1968">
        <v>34.57</v>
      </c>
      <c r="S1968">
        <v>21967</v>
      </c>
    </row>
    <row r="1969" spans="1:19" x14ac:dyDescent="0.2">
      <c r="A1969" t="s">
        <v>41</v>
      </c>
      <c r="B1969" t="s">
        <v>13</v>
      </c>
      <c r="C1969" t="s">
        <v>928</v>
      </c>
      <c r="D1969">
        <v>1</v>
      </c>
      <c r="E1969">
        <v>5</v>
      </c>
      <c r="F1969">
        <v>1780020000000</v>
      </c>
      <c r="G1969">
        <v>1780021443548</v>
      </c>
      <c r="H1969">
        <v>1443548</v>
      </c>
      <c r="I1969">
        <v>1443548</v>
      </c>
      <c r="J1969">
        <v>8403</v>
      </c>
      <c r="K1969">
        <v>62</v>
      </c>
      <c r="L1969">
        <v>56.7</v>
      </c>
      <c r="M1969" t="s">
        <v>925</v>
      </c>
      <c r="N1969" t="s">
        <v>926</v>
      </c>
      <c r="O1969">
        <v>33.479999999999997</v>
      </c>
      <c r="S1969">
        <v>21968</v>
      </c>
    </row>
    <row r="1970" spans="1:19" x14ac:dyDescent="0.2">
      <c r="A1970" t="s">
        <v>41</v>
      </c>
      <c r="B1970" t="s">
        <v>13</v>
      </c>
      <c r="C1970" t="s">
        <v>927</v>
      </c>
      <c r="D1970">
        <v>1</v>
      </c>
      <c r="E1970">
        <v>5</v>
      </c>
      <c r="F1970">
        <v>1780020900000</v>
      </c>
      <c r="G1970">
        <v>1780022344848</v>
      </c>
      <c r="H1970">
        <v>1444848</v>
      </c>
      <c r="I1970">
        <v>1444848</v>
      </c>
      <c r="J1970">
        <v>8535</v>
      </c>
      <c r="K1970">
        <v>57</v>
      </c>
      <c r="L1970">
        <v>58.51</v>
      </c>
      <c r="M1970" t="s">
        <v>925</v>
      </c>
      <c r="N1970" t="s">
        <v>926</v>
      </c>
      <c r="O1970">
        <v>37.299999999999997</v>
      </c>
      <c r="S1970">
        <v>21969</v>
      </c>
    </row>
    <row r="1971" spans="1:19" x14ac:dyDescent="0.2">
      <c r="A1971" t="s">
        <v>41</v>
      </c>
      <c r="B1971" t="s">
        <v>13</v>
      </c>
      <c r="C1971" t="s">
        <v>927</v>
      </c>
      <c r="D1971">
        <v>1</v>
      </c>
      <c r="E1971">
        <v>5</v>
      </c>
      <c r="F1971">
        <v>1780021800000</v>
      </c>
      <c r="G1971">
        <v>1780023210721</v>
      </c>
      <c r="H1971">
        <v>1410721</v>
      </c>
      <c r="I1971">
        <v>1410721</v>
      </c>
      <c r="J1971">
        <v>10495</v>
      </c>
      <c r="K1971">
        <v>63</v>
      </c>
      <c r="L1971">
        <v>47.95</v>
      </c>
      <c r="M1971" t="s">
        <v>925</v>
      </c>
      <c r="N1971" t="s">
        <v>929</v>
      </c>
      <c r="S1971">
        <v>21970</v>
      </c>
    </row>
    <row r="1972" spans="1:19" x14ac:dyDescent="0.2">
      <c r="A1972" t="s">
        <v>41</v>
      </c>
      <c r="B1972" t="s">
        <v>13</v>
      </c>
      <c r="C1972" t="s">
        <v>928</v>
      </c>
      <c r="D1972">
        <v>1</v>
      </c>
      <c r="E1972">
        <v>5</v>
      </c>
      <c r="F1972">
        <v>1780022700000</v>
      </c>
      <c r="G1972">
        <v>1780024115300</v>
      </c>
      <c r="H1972">
        <v>1415300</v>
      </c>
      <c r="I1972">
        <v>1415300</v>
      </c>
      <c r="J1972">
        <v>8862</v>
      </c>
      <c r="K1972">
        <v>53</v>
      </c>
      <c r="L1972">
        <v>46.29</v>
      </c>
      <c r="M1972" t="s">
        <v>925</v>
      </c>
      <c r="N1972" t="s">
        <v>929</v>
      </c>
      <c r="S1972">
        <v>21971</v>
      </c>
    </row>
    <row r="1973" spans="1:19" x14ac:dyDescent="0.2">
      <c r="A1973" t="s">
        <v>41</v>
      </c>
      <c r="B1973" t="s">
        <v>13</v>
      </c>
      <c r="C1973" t="s">
        <v>927</v>
      </c>
      <c r="D1973">
        <v>1</v>
      </c>
      <c r="E1973">
        <v>5</v>
      </c>
      <c r="F1973">
        <v>1780023600000</v>
      </c>
      <c r="G1973">
        <v>1780024769116</v>
      </c>
      <c r="H1973">
        <v>1169116</v>
      </c>
      <c r="I1973">
        <v>1169116</v>
      </c>
      <c r="J1973">
        <v>7553</v>
      </c>
      <c r="K1973">
        <v>47</v>
      </c>
      <c r="L1973">
        <v>57.57</v>
      </c>
      <c r="M1973" t="s">
        <v>925</v>
      </c>
      <c r="N1973" t="s">
        <v>926</v>
      </c>
      <c r="O1973">
        <v>44.69</v>
      </c>
      <c r="S1973">
        <v>21972</v>
      </c>
    </row>
    <row r="1974" spans="1:19" x14ac:dyDescent="0.2">
      <c r="A1974" t="s">
        <v>41</v>
      </c>
      <c r="B1974" t="s">
        <v>13</v>
      </c>
      <c r="C1974" t="s">
        <v>927</v>
      </c>
      <c r="D1974">
        <v>1</v>
      </c>
      <c r="E1974">
        <v>5</v>
      </c>
      <c r="F1974">
        <v>1780024500000</v>
      </c>
      <c r="G1974">
        <v>1780025696102</v>
      </c>
      <c r="H1974">
        <v>1196102</v>
      </c>
      <c r="I1974">
        <v>1196102</v>
      </c>
      <c r="J1974">
        <v>7323</v>
      </c>
      <c r="K1974">
        <v>52</v>
      </c>
      <c r="L1974">
        <v>54.29</v>
      </c>
      <c r="M1974" t="s">
        <v>925</v>
      </c>
      <c r="N1974" t="s">
        <v>926</v>
      </c>
      <c r="O1974">
        <v>36.99</v>
      </c>
      <c r="S1974">
        <v>21973</v>
      </c>
    </row>
    <row r="1975" spans="1:19" x14ac:dyDescent="0.2">
      <c r="A1975" t="s">
        <v>41</v>
      </c>
      <c r="B1975" t="s">
        <v>13</v>
      </c>
      <c r="C1975" t="s">
        <v>928</v>
      </c>
      <c r="D1975">
        <v>1</v>
      </c>
      <c r="E1975">
        <v>5</v>
      </c>
      <c r="F1975">
        <v>1780025400000</v>
      </c>
      <c r="G1975">
        <v>1780027130541</v>
      </c>
      <c r="H1975">
        <v>1730541</v>
      </c>
      <c r="I1975">
        <v>1730541</v>
      </c>
      <c r="J1975">
        <v>8130</v>
      </c>
      <c r="K1975">
        <v>73</v>
      </c>
      <c r="L1975">
        <v>65.510000000000005</v>
      </c>
      <c r="M1975" t="s">
        <v>925</v>
      </c>
      <c r="N1975" t="s">
        <v>926</v>
      </c>
      <c r="O1975">
        <v>47.48</v>
      </c>
      <c r="S1975">
        <v>21974</v>
      </c>
    </row>
    <row r="1976" spans="1:19" x14ac:dyDescent="0.2">
      <c r="A1976" t="s">
        <v>41</v>
      </c>
      <c r="B1976" t="s">
        <v>13</v>
      </c>
      <c r="C1976" t="s">
        <v>927</v>
      </c>
      <c r="D1976">
        <v>1</v>
      </c>
      <c r="E1976">
        <v>6</v>
      </c>
      <c r="F1976">
        <v>1780099200000</v>
      </c>
      <c r="G1976">
        <v>1780100461828</v>
      </c>
      <c r="H1976">
        <v>1261828</v>
      </c>
      <c r="I1976">
        <v>1261828</v>
      </c>
      <c r="J1976">
        <v>7430</v>
      </c>
      <c r="K1976">
        <v>50</v>
      </c>
      <c r="L1976">
        <v>54.33</v>
      </c>
      <c r="M1976" t="s">
        <v>925</v>
      </c>
      <c r="N1976" t="s">
        <v>926</v>
      </c>
      <c r="O1976">
        <v>35.15</v>
      </c>
      <c r="S1976">
        <v>21975</v>
      </c>
    </row>
    <row r="1977" spans="1:19" x14ac:dyDescent="0.2">
      <c r="A1977" t="s">
        <v>41</v>
      </c>
      <c r="B1977" t="s">
        <v>13</v>
      </c>
      <c r="C1977" t="s">
        <v>927</v>
      </c>
      <c r="D1977">
        <v>1</v>
      </c>
      <c r="E1977">
        <v>6</v>
      </c>
      <c r="F1977">
        <v>1780100100000</v>
      </c>
      <c r="G1977">
        <v>1780101168064</v>
      </c>
      <c r="H1977">
        <v>1068064</v>
      </c>
      <c r="I1977">
        <v>1068064</v>
      </c>
      <c r="J1977">
        <v>7482</v>
      </c>
      <c r="K1977">
        <v>40</v>
      </c>
      <c r="L1977">
        <v>55.06</v>
      </c>
      <c r="M1977" t="s">
        <v>925</v>
      </c>
      <c r="N1977" t="s">
        <v>926</v>
      </c>
      <c r="O1977">
        <v>41.6</v>
      </c>
      <c r="S1977">
        <v>21976</v>
      </c>
    </row>
    <row r="1978" spans="1:19" x14ac:dyDescent="0.2">
      <c r="A1978" t="s">
        <v>41</v>
      </c>
      <c r="B1978" t="s">
        <v>13</v>
      </c>
      <c r="C1978" t="s">
        <v>927</v>
      </c>
      <c r="D1978">
        <v>1</v>
      </c>
      <c r="E1978">
        <v>6</v>
      </c>
      <c r="F1978">
        <v>1780101000000</v>
      </c>
      <c r="G1978">
        <v>1780102521578</v>
      </c>
      <c r="H1978">
        <v>1521578</v>
      </c>
      <c r="I1978">
        <v>1521578</v>
      </c>
      <c r="J1978">
        <v>8490</v>
      </c>
      <c r="K1978">
        <v>65</v>
      </c>
      <c r="L1978">
        <v>63.72</v>
      </c>
      <c r="M1978" t="s">
        <v>925</v>
      </c>
      <c r="N1978" t="s">
        <v>926</v>
      </c>
      <c r="O1978">
        <v>47.61</v>
      </c>
      <c r="S1978">
        <v>21977</v>
      </c>
    </row>
    <row r="1979" spans="1:19" x14ac:dyDescent="0.2">
      <c r="A1979" t="s">
        <v>41</v>
      </c>
      <c r="B1979" t="s">
        <v>13</v>
      </c>
      <c r="C1979" t="s">
        <v>927</v>
      </c>
      <c r="D1979">
        <v>1</v>
      </c>
      <c r="E1979">
        <v>6</v>
      </c>
      <c r="F1979">
        <v>1780101900000</v>
      </c>
      <c r="G1979">
        <v>1780103101782</v>
      </c>
      <c r="H1979">
        <v>1201782</v>
      </c>
      <c r="I1979">
        <v>1201782</v>
      </c>
      <c r="J1979">
        <v>8521</v>
      </c>
      <c r="K1979">
        <v>50</v>
      </c>
      <c r="L1979">
        <v>59.98</v>
      </c>
      <c r="M1979" t="s">
        <v>925</v>
      </c>
      <c r="N1979" t="s">
        <v>926</v>
      </c>
      <c r="O1979">
        <v>46.9</v>
      </c>
      <c r="S1979">
        <v>21978</v>
      </c>
    </row>
    <row r="1980" spans="1:19" x14ac:dyDescent="0.2">
      <c r="A1980" t="s">
        <v>41</v>
      </c>
      <c r="B1980" t="s">
        <v>13</v>
      </c>
      <c r="C1980" t="s">
        <v>927</v>
      </c>
      <c r="D1980">
        <v>1</v>
      </c>
      <c r="E1980">
        <v>6</v>
      </c>
      <c r="F1980">
        <v>1780102800000</v>
      </c>
      <c r="G1980">
        <v>1780104021323</v>
      </c>
      <c r="H1980">
        <v>1221323</v>
      </c>
      <c r="I1980">
        <v>1221323</v>
      </c>
      <c r="J1980">
        <v>7674</v>
      </c>
      <c r="K1980">
        <v>51</v>
      </c>
      <c r="L1980">
        <v>54.49</v>
      </c>
      <c r="M1980" t="s">
        <v>925</v>
      </c>
      <c r="N1980" t="s">
        <v>926</v>
      </c>
      <c r="O1980">
        <v>35.9</v>
      </c>
      <c r="S1980">
        <v>21979</v>
      </c>
    </row>
    <row r="1981" spans="1:19" x14ac:dyDescent="0.2">
      <c r="A1981" t="s">
        <v>41</v>
      </c>
      <c r="B1981" t="s">
        <v>13</v>
      </c>
      <c r="C1981" t="s">
        <v>927</v>
      </c>
      <c r="D1981">
        <v>1</v>
      </c>
      <c r="E1981">
        <v>6</v>
      </c>
      <c r="F1981">
        <v>1780103700000</v>
      </c>
      <c r="G1981">
        <v>1780104800088</v>
      </c>
      <c r="H1981">
        <v>1100088</v>
      </c>
      <c r="I1981">
        <v>1100088</v>
      </c>
      <c r="J1981">
        <v>7676</v>
      </c>
      <c r="K1981">
        <v>50</v>
      </c>
      <c r="L1981">
        <v>51.36</v>
      </c>
      <c r="M1981" t="s">
        <v>925</v>
      </c>
      <c r="N1981" t="s">
        <v>926</v>
      </c>
      <c r="O1981">
        <v>31.65</v>
      </c>
      <c r="S1981">
        <v>21980</v>
      </c>
    </row>
    <row r="1982" spans="1:19" x14ac:dyDescent="0.2">
      <c r="A1982" t="s">
        <v>41</v>
      </c>
      <c r="B1982" t="s">
        <v>13</v>
      </c>
      <c r="C1982" t="s">
        <v>927</v>
      </c>
      <c r="D1982">
        <v>1</v>
      </c>
      <c r="E1982">
        <v>6</v>
      </c>
      <c r="F1982">
        <v>1780104600000</v>
      </c>
      <c r="G1982">
        <v>1780105906891</v>
      </c>
      <c r="H1982">
        <v>1306891</v>
      </c>
      <c r="I1982">
        <v>1306891</v>
      </c>
      <c r="J1982">
        <v>9038</v>
      </c>
      <c r="K1982">
        <v>49</v>
      </c>
      <c r="L1982">
        <v>60.94</v>
      </c>
      <c r="M1982" t="s">
        <v>925</v>
      </c>
      <c r="N1982" t="s">
        <v>926</v>
      </c>
      <c r="O1982">
        <v>45.09</v>
      </c>
      <c r="S1982">
        <v>21981</v>
      </c>
    </row>
    <row r="1983" spans="1:19" x14ac:dyDescent="0.2">
      <c r="A1983" t="s">
        <v>41</v>
      </c>
      <c r="B1983" t="s">
        <v>13</v>
      </c>
      <c r="C1983" t="s">
        <v>927</v>
      </c>
      <c r="D1983">
        <v>1</v>
      </c>
      <c r="E1983">
        <v>6</v>
      </c>
      <c r="F1983">
        <v>1780105500000</v>
      </c>
      <c r="G1983">
        <v>1780106813179</v>
      </c>
      <c r="H1983">
        <v>1313179</v>
      </c>
      <c r="I1983">
        <v>1313179</v>
      </c>
      <c r="J1983">
        <v>10306</v>
      </c>
      <c r="K1983">
        <v>51</v>
      </c>
      <c r="L1983">
        <v>60.37</v>
      </c>
      <c r="M1983" t="s">
        <v>925</v>
      </c>
      <c r="N1983" t="s">
        <v>926</v>
      </c>
      <c r="O1983">
        <v>40.22</v>
      </c>
      <c r="S1983">
        <v>21982</v>
      </c>
    </row>
    <row r="1984" spans="1:19" x14ac:dyDescent="0.2">
      <c r="A1984" t="s">
        <v>41</v>
      </c>
      <c r="B1984" t="s">
        <v>13</v>
      </c>
      <c r="C1984" t="s">
        <v>927</v>
      </c>
      <c r="D1984">
        <v>1</v>
      </c>
      <c r="E1984">
        <v>6</v>
      </c>
      <c r="F1984">
        <v>1780106400000</v>
      </c>
      <c r="G1984">
        <v>1780107539312</v>
      </c>
      <c r="H1984">
        <v>1139312</v>
      </c>
      <c r="I1984">
        <v>1139312</v>
      </c>
      <c r="J1984">
        <v>10156</v>
      </c>
      <c r="K1984">
        <v>50</v>
      </c>
      <c r="L1984">
        <v>58.32</v>
      </c>
      <c r="M1984" t="s">
        <v>925</v>
      </c>
      <c r="N1984" t="s">
        <v>926</v>
      </c>
      <c r="O1984">
        <v>40.22</v>
      </c>
      <c r="S1984">
        <v>21983</v>
      </c>
    </row>
    <row r="1985" spans="1:19" x14ac:dyDescent="0.2">
      <c r="A1985" t="s">
        <v>41</v>
      </c>
      <c r="B1985" t="s">
        <v>13</v>
      </c>
      <c r="C1985" t="s">
        <v>927</v>
      </c>
      <c r="D1985">
        <v>1</v>
      </c>
      <c r="E1985">
        <v>6</v>
      </c>
      <c r="F1985">
        <v>1780107300000</v>
      </c>
      <c r="G1985">
        <v>1780108571791</v>
      </c>
      <c r="H1985">
        <v>1271791</v>
      </c>
      <c r="I1985">
        <v>1271791</v>
      </c>
      <c r="J1985">
        <v>7834</v>
      </c>
      <c r="K1985">
        <v>57</v>
      </c>
      <c r="L1985">
        <v>59.37</v>
      </c>
      <c r="M1985" t="s">
        <v>925</v>
      </c>
      <c r="N1985" t="s">
        <v>926</v>
      </c>
      <c r="O1985">
        <v>45.55</v>
      </c>
      <c r="S1985">
        <v>21984</v>
      </c>
    </row>
    <row r="1986" spans="1:19" x14ac:dyDescent="0.2">
      <c r="A1986" t="s">
        <v>41</v>
      </c>
      <c r="B1986" t="s">
        <v>13</v>
      </c>
      <c r="C1986" t="s">
        <v>927</v>
      </c>
      <c r="D1986">
        <v>1</v>
      </c>
      <c r="E1986">
        <v>6</v>
      </c>
      <c r="F1986">
        <v>1780108200000</v>
      </c>
      <c r="G1986">
        <v>1780109619305</v>
      </c>
      <c r="H1986">
        <v>1419305</v>
      </c>
      <c r="I1986">
        <v>1419305</v>
      </c>
      <c r="J1986">
        <v>6938</v>
      </c>
      <c r="K1986">
        <v>55</v>
      </c>
      <c r="L1986">
        <v>54.61</v>
      </c>
      <c r="M1986" t="s">
        <v>925</v>
      </c>
      <c r="N1986" t="s">
        <v>926</v>
      </c>
      <c r="O1986">
        <v>33.15</v>
      </c>
      <c r="S1986">
        <v>21985</v>
      </c>
    </row>
    <row r="1987" spans="1:19" x14ac:dyDescent="0.2">
      <c r="A1987" t="s">
        <v>41</v>
      </c>
      <c r="B1987" t="s">
        <v>13</v>
      </c>
      <c r="C1987" t="s">
        <v>927</v>
      </c>
      <c r="D1987">
        <v>1</v>
      </c>
      <c r="E1987">
        <v>6</v>
      </c>
      <c r="F1987">
        <v>1780109100000</v>
      </c>
      <c r="G1987">
        <v>1780110779565</v>
      </c>
      <c r="H1987">
        <v>1679565</v>
      </c>
      <c r="I1987">
        <v>1679565</v>
      </c>
      <c r="J1987">
        <v>9774</v>
      </c>
      <c r="K1987">
        <v>64</v>
      </c>
      <c r="L1987">
        <v>61.65</v>
      </c>
      <c r="M1987" t="s">
        <v>925</v>
      </c>
      <c r="N1987" t="s">
        <v>926</v>
      </c>
      <c r="O1987">
        <v>35.369999999999997</v>
      </c>
      <c r="S1987">
        <v>21986</v>
      </c>
    </row>
    <row r="1988" spans="1:19" x14ac:dyDescent="0.2">
      <c r="A1988" t="s">
        <v>41</v>
      </c>
      <c r="B1988" t="s">
        <v>13</v>
      </c>
      <c r="C1988" t="s">
        <v>927</v>
      </c>
      <c r="D1988">
        <v>1</v>
      </c>
      <c r="E1988">
        <v>6</v>
      </c>
      <c r="F1988">
        <v>1780110000000</v>
      </c>
      <c r="G1988">
        <v>1780111648961</v>
      </c>
      <c r="H1988">
        <v>1648961</v>
      </c>
      <c r="I1988">
        <v>1648961</v>
      </c>
      <c r="J1988">
        <v>8746</v>
      </c>
      <c r="K1988">
        <v>68</v>
      </c>
      <c r="L1988">
        <v>63.53</v>
      </c>
      <c r="M1988" t="s">
        <v>925</v>
      </c>
      <c r="N1988" t="s">
        <v>926</v>
      </c>
      <c r="O1988">
        <v>43.28</v>
      </c>
      <c r="S1988">
        <v>21987</v>
      </c>
    </row>
    <row r="1989" spans="1:19" x14ac:dyDescent="0.2">
      <c r="A1989" t="s">
        <v>41</v>
      </c>
      <c r="B1989" t="s">
        <v>13</v>
      </c>
      <c r="C1989" t="s">
        <v>927</v>
      </c>
      <c r="D1989">
        <v>1</v>
      </c>
      <c r="E1989">
        <v>6</v>
      </c>
      <c r="F1989">
        <v>1780110900000</v>
      </c>
      <c r="G1989">
        <v>1780112072330</v>
      </c>
      <c r="H1989">
        <v>1172330</v>
      </c>
      <c r="I1989">
        <v>1172330</v>
      </c>
      <c r="J1989">
        <v>8746</v>
      </c>
      <c r="K1989">
        <v>55</v>
      </c>
      <c r="L1989">
        <v>59.78</v>
      </c>
      <c r="M1989" t="s">
        <v>925</v>
      </c>
      <c r="N1989" t="s">
        <v>926</v>
      </c>
      <c r="O1989">
        <v>46.55</v>
      </c>
      <c r="S1989">
        <v>21988</v>
      </c>
    </row>
    <row r="1990" spans="1:19" x14ac:dyDescent="0.2">
      <c r="A1990" t="s">
        <v>41</v>
      </c>
      <c r="B1990" t="s">
        <v>13</v>
      </c>
      <c r="C1990" t="s">
        <v>927</v>
      </c>
      <c r="D1990">
        <v>1</v>
      </c>
      <c r="E1990">
        <v>6</v>
      </c>
      <c r="F1990">
        <v>1780111800000</v>
      </c>
      <c r="G1990">
        <v>1780112920370</v>
      </c>
      <c r="H1990">
        <v>1120370</v>
      </c>
      <c r="I1990">
        <v>1120370</v>
      </c>
      <c r="J1990">
        <v>9872</v>
      </c>
      <c r="K1990">
        <v>46</v>
      </c>
      <c r="L1990">
        <v>55.43</v>
      </c>
      <c r="M1990" t="s">
        <v>925</v>
      </c>
      <c r="N1990" t="s">
        <v>926</v>
      </c>
      <c r="O1990">
        <v>34.74</v>
      </c>
      <c r="S1990">
        <v>21989</v>
      </c>
    </row>
    <row r="1991" spans="1:19" x14ac:dyDescent="0.2">
      <c r="A1991" t="s">
        <v>41</v>
      </c>
      <c r="B1991" t="s">
        <v>13</v>
      </c>
      <c r="C1991" t="s">
        <v>927</v>
      </c>
      <c r="D1991">
        <v>1</v>
      </c>
      <c r="E1991">
        <v>7</v>
      </c>
      <c r="F1991">
        <v>1780185600000</v>
      </c>
      <c r="G1991">
        <v>1780186647096</v>
      </c>
      <c r="H1991">
        <v>1047096</v>
      </c>
      <c r="I1991">
        <v>1047096</v>
      </c>
      <c r="J1991">
        <v>8528</v>
      </c>
      <c r="K1991">
        <v>42</v>
      </c>
      <c r="L1991">
        <v>55.74</v>
      </c>
      <c r="M1991" t="s">
        <v>925</v>
      </c>
      <c r="N1991" t="s">
        <v>926</v>
      </c>
      <c r="O1991">
        <v>40.909999999999997</v>
      </c>
      <c r="S1991">
        <v>21990</v>
      </c>
    </row>
    <row r="1992" spans="1:19" x14ac:dyDescent="0.2">
      <c r="A1992" t="s">
        <v>41</v>
      </c>
      <c r="B1992" t="s">
        <v>13</v>
      </c>
      <c r="C1992" t="s">
        <v>927</v>
      </c>
      <c r="D1992">
        <v>1</v>
      </c>
      <c r="E1992">
        <v>7</v>
      </c>
      <c r="F1992">
        <v>1780186500000</v>
      </c>
      <c r="G1992">
        <v>1780188043404</v>
      </c>
      <c r="H1992">
        <v>1543404</v>
      </c>
      <c r="I1992">
        <v>1543404</v>
      </c>
      <c r="J1992">
        <v>9736</v>
      </c>
      <c r="K1992">
        <v>62</v>
      </c>
      <c r="L1992">
        <v>65.97</v>
      </c>
      <c r="M1992" t="s">
        <v>925</v>
      </c>
      <c r="N1992" t="s">
        <v>926</v>
      </c>
      <c r="O1992">
        <v>48.97</v>
      </c>
      <c r="S1992">
        <v>21991</v>
      </c>
    </row>
    <row r="1993" spans="1:19" x14ac:dyDescent="0.2">
      <c r="A1993" t="s">
        <v>41</v>
      </c>
      <c r="B1993" t="s">
        <v>13</v>
      </c>
      <c r="C1993" t="s">
        <v>924</v>
      </c>
      <c r="D1993">
        <v>1</v>
      </c>
      <c r="E1993">
        <v>7</v>
      </c>
      <c r="F1993">
        <v>1780187400000</v>
      </c>
      <c r="G1993">
        <v>1780188643582</v>
      </c>
      <c r="H1993">
        <v>1243582</v>
      </c>
      <c r="I1993">
        <v>1243582</v>
      </c>
      <c r="J1993">
        <v>9167</v>
      </c>
      <c r="K1993">
        <v>57</v>
      </c>
      <c r="L1993">
        <v>59.85</v>
      </c>
      <c r="M1993" t="s">
        <v>925</v>
      </c>
      <c r="N1993" t="s">
        <v>926</v>
      </c>
      <c r="O1993">
        <v>43.81</v>
      </c>
      <c r="S1993">
        <v>21992</v>
      </c>
    </row>
    <row r="1994" spans="1:19" x14ac:dyDescent="0.2">
      <c r="A1994" t="s">
        <v>41</v>
      </c>
      <c r="B1994" t="s">
        <v>13</v>
      </c>
      <c r="C1994" t="s">
        <v>927</v>
      </c>
      <c r="D1994">
        <v>1</v>
      </c>
      <c r="E1994">
        <v>7</v>
      </c>
      <c r="F1994">
        <v>1780188300000</v>
      </c>
      <c r="G1994">
        <v>1780189852111</v>
      </c>
      <c r="H1994">
        <v>1552111</v>
      </c>
      <c r="I1994">
        <v>1552111</v>
      </c>
      <c r="J1994">
        <v>9133</v>
      </c>
      <c r="K1994">
        <v>63</v>
      </c>
      <c r="L1994">
        <v>59.74</v>
      </c>
      <c r="M1994" t="s">
        <v>925</v>
      </c>
      <c r="N1994" t="s">
        <v>926</v>
      </c>
      <c r="O1994">
        <v>35.880000000000003</v>
      </c>
      <c r="S1994">
        <v>21993</v>
      </c>
    </row>
    <row r="1995" spans="1:19" x14ac:dyDescent="0.2">
      <c r="A1995" t="s">
        <v>41</v>
      </c>
      <c r="B1995" t="s">
        <v>13</v>
      </c>
      <c r="C1995" t="s">
        <v>927</v>
      </c>
      <c r="D1995">
        <v>1</v>
      </c>
      <c r="E1995">
        <v>7</v>
      </c>
      <c r="F1995">
        <v>1780189200000</v>
      </c>
      <c r="G1995">
        <v>1780190646656</v>
      </c>
      <c r="H1995">
        <v>1446656</v>
      </c>
      <c r="I1995">
        <v>1446656</v>
      </c>
      <c r="J1995">
        <v>7368</v>
      </c>
      <c r="K1995">
        <v>56</v>
      </c>
      <c r="L1995">
        <v>56.55</v>
      </c>
      <c r="M1995" t="s">
        <v>925</v>
      </c>
      <c r="N1995" t="s">
        <v>926</v>
      </c>
      <c r="O1995">
        <v>35.840000000000003</v>
      </c>
      <c r="S1995">
        <v>21994</v>
      </c>
    </row>
    <row r="1996" spans="1:19" x14ac:dyDescent="0.2">
      <c r="A1996" t="s">
        <v>41</v>
      </c>
      <c r="B1996" t="s">
        <v>13</v>
      </c>
      <c r="C1996" t="s">
        <v>924</v>
      </c>
      <c r="D1996">
        <v>1</v>
      </c>
      <c r="E1996">
        <v>7</v>
      </c>
      <c r="F1996">
        <v>1780190100000</v>
      </c>
      <c r="G1996">
        <v>1780191662691</v>
      </c>
      <c r="H1996">
        <v>1562691</v>
      </c>
      <c r="I1996">
        <v>1562691</v>
      </c>
      <c r="J1996">
        <v>8893</v>
      </c>
      <c r="K1996">
        <v>67</v>
      </c>
      <c r="L1996">
        <v>60.97</v>
      </c>
      <c r="M1996" t="s">
        <v>925</v>
      </c>
      <c r="N1996" t="s">
        <v>926</v>
      </c>
      <c r="O1996">
        <v>39.11</v>
      </c>
      <c r="S1996">
        <v>21995</v>
      </c>
    </row>
    <row r="1997" spans="1:19" x14ac:dyDescent="0.2">
      <c r="A1997" t="s">
        <v>41</v>
      </c>
      <c r="B1997" t="s">
        <v>13</v>
      </c>
      <c r="C1997" t="s">
        <v>927</v>
      </c>
      <c r="D1997">
        <v>1</v>
      </c>
      <c r="E1997">
        <v>7</v>
      </c>
      <c r="F1997">
        <v>1780191000000</v>
      </c>
      <c r="G1997">
        <v>1780192445826</v>
      </c>
      <c r="H1997">
        <v>1445826</v>
      </c>
      <c r="I1997">
        <v>1445826</v>
      </c>
      <c r="J1997">
        <v>10594</v>
      </c>
      <c r="K1997">
        <v>64</v>
      </c>
      <c r="L1997">
        <v>65.67</v>
      </c>
      <c r="M1997" t="s">
        <v>925</v>
      </c>
      <c r="N1997" t="s">
        <v>926</v>
      </c>
      <c r="O1997">
        <v>48.42</v>
      </c>
      <c r="S1997">
        <v>21996</v>
      </c>
    </row>
    <row r="1998" spans="1:19" x14ac:dyDescent="0.2">
      <c r="A1998" t="s">
        <v>41</v>
      </c>
      <c r="B1998" t="s">
        <v>13</v>
      </c>
      <c r="C1998" t="s">
        <v>927</v>
      </c>
      <c r="D1998">
        <v>1</v>
      </c>
      <c r="E1998">
        <v>7</v>
      </c>
      <c r="F1998">
        <v>1780191900000</v>
      </c>
      <c r="G1998">
        <v>1780193338954</v>
      </c>
      <c r="H1998">
        <v>1438954</v>
      </c>
      <c r="I1998">
        <v>1438954</v>
      </c>
      <c r="J1998">
        <v>9504</v>
      </c>
      <c r="K1998">
        <v>54</v>
      </c>
      <c r="L1998">
        <v>60.87</v>
      </c>
      <c r="M1998" t="s">
        <v>925</v>
      </c>
      <c r="N1998" t="s">
        <v>926</v>
      </c>
      <c r="O1998">
        <v>40.35</v>
      </c>
      <c r="S1998">
        <v>21997</v>
      </c>
    </row>
    <row r="1999" spans="1:19" x14ac:dyDescent="0.2">
      <c r="A1999" t="s">
        <v>41</v>
      </c>
      <c r="B1999" t="s">
        <v>13</v>
      </c>
      <c r="C1999" t="s">
        <v>924</v>
      </c>
      <c r="D1999">
        <v>1</v>
      </c>
      <c r="E1999">
        <v>7</v>
      </c>
      <c r="F1999">
        <v>1780192800000</v>
      </c>
      <c r="G1999">
        <v>1780193876494</v>
      </c>
      <c r="H1999">
        <v>1076494</v>
      </c>
      <c r="I1999">
        <v>1076494</v>
      </c>
      <c r="J1999">
        <v>7830</v>
      </c>
      <c r="K1999">
        <v>45</v>
      </c>
      <c r="L1999">
        <v>52.96</v>
      </c>
      <c r="M1999" t="s">
        <v>925</v>
      </c>
      <c r="N1999" t="s">
        <v>926</v>
      </c>
      <c r="O1999">
        <v>35.56</v>
      </c>
      <c r="S1999">
        <v>21998</v>
      </c>
    </row>
    <row r="2000" spans="1:19" x14ac:dyDescent="0.2">
      <c r="A2000" t="s">
        <v>41</v>
      </c>
      <c r="B2000" t="s">
        <v>13</v>
      </c>
      <c r="C2000" t="s">
        <v>927</v>
      </c>
      <c r="D2000">
        <v>1</v>
      </c>
      <c r="E2000">
        <v>7</v>
      </c>
      <c r="F2000">
        <v>1780193700000</v>
      </c>
      <c r="G2000">
        <v>1780195221604</v>
      </c>
      <c r="H2000">
        <v>1521604</v>
      </c>
      <c r="I2000">
        <v>1521604</v>
      </c>
      <c r="J2000">
        <v>7821</v>
      </c>
      <c r="K2000">
        <v>65</v>
      </c>
      <c r="L2000">
        <v>62.12</v>
      </c>
      <c r="M2000" t="s">
        <v>925</v>
      </c>
      <c r="N2000" t="s">
        <v>926</v>
      </c>
      <c r="O2000">
        <v>45.68</v>
      </c>
      <c r="S2000">
        <v>21999</v>
      </c>
    </row>
    <row r="2001" spans="1:19" x14ac:dyDescent="0.2">
      <c r="A2001" t="s">
        <v>41</v>
      </c>
      <c r="B2001" t="s">
        <v>13</v>
      </c>
      <c r="C2001" t="s">
        <v>927</v>
      </c>
      <c r="D2001">
        <v>1</v>
      </c>
      <c r="E2001">
        <v>7</v>
      </c>
      <c r="F2001">
        <v>1780194600000</v>
      </c>
      <c r="G2001">
        <v>1780196338718</v>
      </c>
      <c r="H2001">
        <v>1738718</v>
      </c>
      <c r="I2001">
        <v>1738718</v>
      </c>
      <c r="J2001">
        <v>8512</v>
      </c>
      <c r="K2001">
        <v>66</v>
      </c>
      <c r="L2001">
        <v>66.12</v>
      </c>
      <c r="M2001" t="s">
        <v>925</v>
      </c>
      <c r="N2001" t="s">
        <v>926</v>
      </c>
      <c r="O2001">
        <v>47.67</v>
      </c>
      <c r="S2001">
        <v>22000</v>
      </c>
    </row>
    <row r="2002" spans="1:19" x14ac:dyDescent="0.2">
      <c r="A2002" t="s">
        <v>41</v>
      </c>
      <c r="B2002" t="s">
        <v>13</v>
      </c>
      <c r="C2002" t="s">
        <v>924</v>
      </c>
      <c r="D2002">
        <v>1</v>
      </c>
      <c r="E2002">
        <v>7</v>
      </c>
      <c r="F2002">
        <v>1780195500000</v>
      </c>
      <c r="G2002">
        <v>1780197015132</v>
      </c>
      <c r="H2002">
        <v>1515132</v>
      </c>
      <c r="I2002">
        <v>1515132</v>
      </c>
      <c r="J2002">
        <v>10478</v>
      </c>
      <c r="K2002">
        <v>67</v>
      </c>
      <c r="L2002">
        <v>59.51</v>
      </c>
      <c r="M2002" t="s">
        <v>925</v>
      </c>
      <c r="N2002" t="s">
        <v>926</v>
      </c>
      <c r="O2002">
        <v>32.67</v>
      </c>
      <c r="S2002">
        <v>22001</v>
      </c>
    </row>
    <row r="2003" spans="1:19" x14ac:dyDescent="0.2">
      <c r="A2003" t="s">
        <v>41</v>
      </c>
      <c r="B2003" t="s">
        <v>13</v>
      </c>
      <c r="C2003" t="s">
        <v>927</v>
      </c>
      <c r="D2003">
        <v>1</v>
      </c>
      <c r="E2003">
        <v>7</v>
      </c>
      <c r="F2003">
        <v>1780196400000</v>
      </c>
      <c r="G2003">
        <v>1780197571333</v>
      </c>
      <c r="H2003">
        <v>1171333</v>
      </c>
      <c r="I2003">
        <v>1171333</v>
      </c>
      <c r="J2003">
        <v>8775</v>
      </c>
      <c r="K2003">
        <v>48</v>
      </c>
      <c r="L2003">
        <v>56.98</v>
      </c>
      <c r="M2003" t="s">
        <v>925</v>
      </c>
      <c r="N2003" t="s">
        <v>926</v>
      </c>
      <c r="O2003">
        <v>39.99</v>
      </c>
      <c r="S2003">
        <v>22002</v>
      </c>
    </row>
    <row r="2004" spans="1:19" x14ac:dyDescent="0.2">
      <c r="A2004" t="s">
        <v>41</v>
      </c>
      <c r="B2004" t="s">
        <v>13</v>
      </c>
      <c r="C2004" t="s">
        <v>927</v>
      </c>
      <c r="D2004">
        <v>1</v>
      </c>
      <c r="E2004">
        <v>7</v>
      </c>
      <c r="F2004">
        <v>1780197300000</v>
      </c>
      <c r="G2004">
        <v>1780198469594</v>
      </c>
      <c r="H2004">
        <v>1169594</v>
      </c>
      <c r="I2004">
        <v>1169594</v>
      </c>
      <c r="J2004">
        <v>7763</v>
      </c>
      <c r="K2004">
        <v>52</v>
      </c>
      <c r="L2004">
        <v>58.17</v>
      </c>
      <c r="M2004" t="s">
        <v>925</v>
      </c>
      <c r="N2004" t="s">
        <v>926</v>
      </c>
      <c r="O2004">
        <v>45.51</v>
      </c>
      <c r="S2004">
        <v>22003</v>
      </c>
    </row>
    <row r="2005" spans="1:19" x14ac:dyDescent="0.2">
      <c r="A2005" t="s">
        <v>41</v>
      </c>
      <c r="B2005" t="s">
        <v>13</v>
      </c>
      <c r="C2005" t="s">
        <v>924</v>
      </c>
      <c r="D2005">
        <v>1</v>
      </c>
      <c r="E2005">
        <v>7</v>
      </c>
      <c r="F2005">
        <v>1780198200000</v>
      </c>
      <c r="G2005">
        <v>1780199643316</v>
      </c>
      <c r="H2005">
        <v>1443316</v>
      </c>
      <c r="I2005">
        <v>1443316</v>
      </c>
      <c r="J2005">
        <v>9898</v>
      </c>
      <c r="K2005">
        <v>64</v>
      </c>
      <c r="L2005">
        <v>47.71</v>
      </c>
      <c r="M2005" t="s">
        <v>925</v>
      </c>
      <c r="N2005" t="s">
        <v>929</v>
      </c>
      <c r="S2005">
        <v>22004</v>
      </c>
    </row>
    <row r="2006" spans="1:19" x14ac:dyDescent="0.2">
      <c r="A2006" t="s">
        <v>41</v>
      </c>
      <c r="B2006" t="s">
        <v>13</v>
      </c>
      <c r="C2006" t="s">
        <v>927</v>
      </c>
      <c r="D2006">
        <v>1</v>
      </c>
      <c r="E2006">
        <v>7</v>
      </c>
      <c r="F2006">
        <v>1780199100000</v>
      </c>
      <c r="G2006">
        <v>1780200814880</v>
      </c>
      <c r="H2006">
        <v>1714880</v>
      </c>
      <c r="I2006">
        <v>1714880</v>
      </c>
      <c r="J2006">
        <v>10320</v>
      </c>
      <c r="K2006">
        <v>65</v>
      </c>
      <c r="L2006">
        <v>68.36</v>
      </c>
      <c r="M2006" t="s">
        <v>931</v>
      </c>
      <c r="N2006" t="s">
        <v>926</v>
      </c>
      <c r="O2006">
        <v>48.63</v>
      </c>
      <c r="S2006">
        <v>22005</v>
      </c>
    </row>
    <row r="2007" spans="1:19" x14ac:dyDescent="0.2">
      <c r="A2007" t="s">
        <v>41</v>
      </c>
      <c r="B2007" t="s">
        <v>13</v>
      </c>
      <c r="C2007" t="s">
        <v>927</v>
      </c>
      <c r="D2007">
        <v>2</v>
      </c>
      <c r="E2007">
        <v>1</v>
      </c>
      <c r="F2007">
        <v>1780272000000</v>
      </c>
      <c r="G2007">
        <v>1780273296128</v>
      </c>
      <c r="H2007">
        <v>1296128</v>
      </c>
      <c r="I2007">
        <v>1296128</v>
      </c>
      <c r="J2007">
        <v>7676</v>
      </c>
      <c r="K2007">
        <v>55</v>
      </c>
      <c r="L2007">
        <v>55.15</v>
      </c>
      <c r="M2007" t="s">
        <v>925</v>
      </c>
      <c r="N2007" t="s">
        <v>926</v>
      </c>
      <c r="O2007">
        <v>35.549999999999997</v>
      </c>
      <c r="S2007">
        <v>22006</v>
      </c>
    </row>
    <row r="2008" spans="1:19" x14ac:dyDescent="0.2">
      <c r="A2008" t="s">
        <v>41</v>
      </c>
      <c r="B2008" t="s">
        <v>13</v>
      </c>
      <c r="C2008" t="s">
        <v>927</v>
      </c>
      <c r="D2008">
        <v>2</v>
      </c>
      <c r="E2008">
        <v>1</v>
      </c>
      <c r="F2008">
        <v>1780272900000</v>
      </c>
      <c r="G2008">
        <v>1780273885229</v>
      </c>
      <c r="H2008">
        <v>985229</v>
      </c>
      <c r="I2008">
        <v>985229</v>
      </c>
      <c r="J2008">
        <v>9717</v>
      </c>
      <c r="K2008">
        <v>46</v>
      </c>
      <c r="L2008">
        <v>53.76</v>
      </c>
      <c r="M2008" t="s">
        <v>925</v>
      </c>
      <c r="N2008" t="s">
        <v>926</v>
      </c>
      <c r="O2008">
        <v>34.68</v>
      </c>
      <c r="S2008">
        <v>22007</v>
      </c>
    </row>
    <row r="2009" spans="1:19" x14ac:dyDescent="0.2">
      <c r="A2009" t="s">
        <v>41</v>
      </c>
      <c r="B2009" t="s">
        <v>13</v>
      </c>
      <c r="C2009" t="s">
        <v>924</v>
      </c>
      <c r="D2009">
        <v>2</v>
      </c>
      <c r="E2009">
        <v>1</v>
      </c>
      <c r="F2009">
        <v>1780273800000</v>
      </c>
      <c r="G2009">
        <v>1780275005796</v>
      </c>
      <c r="H2009">
        <v>1205796</v>
      </c>
      <c r="I2009">
        <v>1205796</v>
      </c>
      <c r="J2009">
        <v>8197</v>
      </c>
      <c r="K2009">
        <v>44</v>
      </c>
      <c r="L2009">
        <v>55.48</v>
      </c>
      <c r="M2009" t="s">
        <v>925</v>
      </c>
      <c r="N2009" t="s">
        <v>926</v>
      </c>
      <c r="O2009">
        <v>37.18</v>
      </c>
      <c r="S2009">
        <v>22008</v>
      </c>
    </row>
    <row r="2010" spans="1:19" x14ac:dyDescent="0.2">
      <c r="A2010" t="s">
        <v>41</v>
      </c>
      <c r="B2010" t="s">
        <v>13</v>
      </c>
      <c r="C2010" t="s">
        <v>927</v>
      </c>
      <c r="D2010">
        <v>2</v>
      </c>
      <c r="E2010">
        <v>1</v>
      </c>
      <c r="F2010">
        <v>1780274700000</v>
      </c>
      <c r="G2010">
        <v>1780276069019</v>
      </c>
      <c r="H2010">
        <v>1369019</v>
      </c>
      <c r="I2010">
        <v>1369019</v>
      </c>
      <c r="J2010">
        <v>7046</v>
      </c>
      <c r="K2010">
        <v>52</v>
      </c>
      <c r="L2010">
        <v>56.37</v>
      </c>
      <c r="M2010" t="s">
        <v>925</v>
      </c>
      <c r="N2010" t="s">
        <v>926</v>
      </c>
      <c r="O2010">
        <v>38.22</v>
      </c>
      <c r="S2010">
        <v>22009</v>
      </c>
    </row>
    <row r="2011" spans="1:19" x14ac:dyDescent="0.2">
      <c r="A2011" t="s">
        <v>41</v>
      </c>
      <c r="B2011" t="s">
        <v>13</v>
      </c>
      <c r="C2011" t="s">
        <v>927</v>
      </c>
      <c r="D2011">
        <v>2</v>
      </c>
      <c r="E2011">
        <v>1</v>
      </c>
      <c r="F2011">
        <v>1780275600000</v>
      </c>
      <c r="G2011">
        <v>1780276752647</v>
      </c>
      <c r="H2011">
        <v>1152647</v>
      </c>
      <c r="I2011">
        <v>1152647</v>
      </c>
      <c r="J2011">
        <v>8974</v>
      </c>
      <c r="K2011">
        <v>46</v>
      </c>
      <c r="L2011">
        <v>58.33</v>
      </c>
      <c r="M2011" t="s">
        <v>925</v>
      </c>
      <c r="N2011" t="s">
        <v>926</v>
      </c>
      <c r="O2011">
        <v>43.08</v>
      </c>
      <c r="S2011">
        <v>22010</v>
      </c>
    </row>
    <row r="2012" spans="1:19" x14ac:dyDescent="0.2">
      <c r="A2012" t="s">
        <v>41</v>
      </c>
      <c r="B2012" t="s">
        <v>13</v>
      </c>
      <c r="C2012" t="s">
        <v>924</v>
      </c>
      <c r="D2012">
        <v>2</v>
      </c>
      <c r="E2012">
        <v>1</v>
      </c>
      <c r="F2012">
        <v>1780276500000</v>
      </c>
      <c r="G2012">
        <v>1780277939604</v>
      </c>
      <c r="H2012">
        <v>1439604</v>
      </c>
      <c r="I2012">
        <v>1439604</v>
      </c>
      <c r="J2012">
        <v>7758</v>
      </c>
      <c r="K2012">
        <v>59</v>
      </c>
      <c r="L2012">
        <v>61.61</v>
      </c>
      <c r="M2012" t="s">
        <v>925</v>
      </c>
      <c r="N2012" t="s">
        <v>926</v>
      </c>
      <c r="O2012">
        <v>46.74</v>
      </c>
      <c r="S2012">
        <v>22011</v>
      </c>
    </row>
    <row r="2013" spans="1:19" x14ac:dyDescent="0.2">
      <c r="A2013" t="s">
        <v>41</v>
      </c>
      <c r="B2013" t="s">
        <v>13</v>
      </c>
      <c r="C2013" t="s">
        <v>927</v>
      </c>
      <c r="D2013">
        <v>2</v>
      </c>
      <c r="E2013">
        <v>1</v>
      </c>
      <c r="F2013">
        <v>1780277400000</v>
      </c>
      <c r="G2013">
        <v>1780278527551</v>
      </c>
      <c r="H2013">
        <v>1127551</v>
      </c>
      <c r="I2013">
        <v>1127551</v>
      </c>
      <c r="J2013">
        <v>7576</v>
      </c>
      <c r="K2013">
        <v>46</v>
      </c>
      <c r="L2013">
        <v>51.43</v>
      </c>
      <c r="M2013" t="s">
        <v>925</v>
      </c>
      <c r="N2013" t="s">
        <v>926</v>
      </c>
      <c r="O2013">
        <v>31.39</v>
      </c>
      <c r="S2013">
        <v>22012</v>
      </c>
    </row>
    <row r="2014" spans="1:19" x14ac:dyDescent="0.2">
      <c r="A2014" t="s">
        <v>41</v>
      </c>
      <c r="B2014" t="s">
        <v>13</v>
      </c>
      <c r="C2014" t="s">
        <v>927</v>
      </c>
      <c r="D2014">
        <v>2</v>
      </c>
      <c r="E2014">
        <v>1</v>
      </c>
      <c r="F2014">
        <v>1780278300000</v>
      </c>
      <c r="G2014">
        <v>1780279191327</v>
      </c>
      <c r="H2014">
        <v>891327</v>
      </c>
      <c r="I2014">
        <v>891327</v>
      </c>
      <c r="J2014">
        <v>8103</v>
      </c>
      <c r="K2014">
        <v>40</v>
      </c>
      <c r="L2014">
        <v>50.57</v>
      </c>
      <c r="M2014" t="s">
        <v>925</v>
      </c>
      <c r="N2014" t="s">
        <v>926</v>
      </c>
      <c r="O2014">
        <v>33.93</v>
      </c>
      <c r="S2014">
        <v>22013</v>
      </c>
    </row>
    <row r="2015" spans="1:19" x14ac:dyDescent="0.2">
      <c r="A2015" t="s">
        <v>41</v>
      </c>
      <c r="B2015" t="s">
        <v>13</v>
      </c>
      <c r="C2015" t="s">
        <v>924</v>
      </c>
      <c r="D2015">
        <v>2</v>
      </c>
      <c r="E2015">
        <v>1</v>
      </c>
      <c r="F2015">
        <v>1780279200000</v>
      </c>
      <c r="G2015">
        <v>1780280487074</v>
      </c>
      <c r="H2015">
        <v>1287074</v>
      </c>
      <c r="I2015">
        <v>1287074</v>
      </c>
      <c r="J2015">
        <v>8321</v>
      </c>
      <c r="K2015">
        <v>57</v>
      </c>
      <c r="L2015">
        <v>56.43</v>
      </c>
      <c r="M2015" t="s">
        <v>925</v>
      </c>
      <c r="N2015" t="s">
        <v>926</v>
      </c>
      <c r="O2015">
        <v>37.01</v>
      </c>
      <c r="S2015">
        <v>22014</v>
      </c>
    </row>
    <row r="2016" spans="1:19" x14ac:dyDescent="0.2">
      <c r="A2016" t="s">
        <v>41</v>
      </c>
      <c r="B2016" t="s">
        <v>13</v>
      </c>
      <c r="C2016" t="s">
        <v>927</v>
      </c>
      <c r="D2016">
        <v>2</v>
      </c>
      <c r="E2016">
        <v>1</v>
      </c>
      <c r="F2016">
        <v>1780280100000</v>
      </c>
      <c r="G2016">
        <v>1780281269414</v>
      </c>
      <c r="H2016">
        <v>1169414</v>
      </c>
      <c r="I2016">
        <v>1169414</v>
      </c>
      <c r="J2016">
        <v>9348</v>
      </c>
      <c r="K2016">
        <v>54</v>
      </c>
      <c r="L2016">
        <v>57.78</v>
      </c>
      <c r="M2016" t="s">
        <v>925</v>
      </c>
      <c r="N2016" t="s">
        <v>926</v>
      </c>
      <c r="O2016">
        <v>40.36</v>
      </c>
      <c r="S2016">
        <v>22015</v>
      </c>
    </row>
    <row r="2017" spans="1:19" x14ac:dyDescent="0.2">
      <c r="A2017" t="s">
        <v>41</v>
      </c>
      <c r="B2017" t="s">
        <v>13</v>
      </c>
      <c r="C2017" t="s">
        <v>927</v>
      </c>
      <c r="D2017">
        <v>2</v>
      </c>
      <c r="E2017">
        <v>1</v>
      </c>
      <c r="F2017">
        <v>1780281000000</v>
      </c>
      <c r="G2017">
        <v>1780281999979</v>
      </c>
      <c r="H2017">
        <v>999979</v>
      </c>
      <c r="I2017">
        <v>999979</v>
      </c>
      <c r="J2017">
        <v>10120</v>
      </c>
      <c r="K2017">
        <v>49</v>
      </c>
      <c r="L2017">
        <v>55.88</v>
      </c>
      <c r="M2017" t="s">
        <v>925</v>
      </c>
      <c r="N2017" t="s">
        <v>926</v>
      </c>
      <c r="O2017">
        <v>38.159999999999997</v>
      </c>
      <c r="S2017">
        <v>22016</v>
      </c>
    </row>
    <row r="2018" spans="1:19" x14ac:dyDescent="0.2">
      <c r="A2018" t="s">
        <v>41</v>
      </c>
      <c r="B2018" t="s">
        <v>13</v>
      </c>
      <c r="C2018" t="s">
        <v>924</v>
      </c>
      <c r="D2018">
        <v>2</v>
      </c>
      <c r="E2018">
        <v>1</v>
      </c>
      <c r="F2018">
        <v>1780281900000</v>
      </c>
      <c r="G2018">
        <v>1780283008333</v>
      </c>
      <c r="H2018">
        <v>1108333</v>
      </c>
      <c r="I2018">
        <v>1108333</v>
      </c>
      <c r="J2018">
        <v>6881</v>
      </c>
      <c r="K2018">
        <v>48</v>
      </c>
      <c r="L2018">
        <v>55.02</v>
      </c>
      <c r="M2018" t="s">
        <v>925</v>
      </c>
      <c r="N2018" t="s">
        <v>926</v>
      </c>
      <c r="O2018">
        <v>42.08</v>
      </c>
      <c r="S2018">
        <v>22017</v>
      </c>
    </row>
    <row r="2019" spans="1:19" x14ac:dyDescent="0.2">
      <c r="A2019" t="s">
        <v>41</v>
      </c>
      <c r="B2019" t="s">
        <v>13</v>
      </c>
      <c r="C2019" t="s">
        <v>927</v>
      </c>
      <c r="D2019">
        <v>2</v>
      </c>
      <c r="E2019">
        <v>1</v>
      </c>
      <c r="F2019">
        <v>1780282800000</v>
      </c>
      <c r="G2019">
        <v>1780283953093</v>
      </c>
      <c r="H2019">
        <v>1153093</v>
      </c>
      <c r="I2019">
        <v>1153093</v>
      </c>
      <c r="J2019">
        <v>7416</v>
      </c>
      <c r="K2019">
        <v>45</v>
      </c>
      <c r="L2019">
        <v>57.57</v>
      </c>
      <c r="M2019" t="s">
        <v>925</v>
      </c>
      <c r="N2019" t="s">
        <v>926</v>
      </c>
      <c r="O2019">
        <v>45.46</v>
      </c>
      <c r="S2019">
        <v>22018</v>
      </c>
    </row>
    <row r="2020" spans="1:19" x14ac:dyDescent="0.2">
      <c r="A2020" t="s">
        <v>41</v>
      </c>
      <c r="B2020" t="s">
        <v>13</v>
      </c>
      <c r="C2020" t="s">
        <v>927</v>
      </c>
      <c r="D2020">
        <v>2</v>
      </c>
      <c r="E2020">
        <v>1</v>
      </c>
      <c r="F2020">
        <v>1780283700000</v>
      </c>
      <c r="G2020">
        <v>1780285063787</v>
      </c>
      <c r="H2020">
        <v>1363787</v>
      </c>
      <c r="I2020">
        <v>1363787</v>
      </c>
      <c r="J2020">
        <v>8067</v>
      </c>
      <c r="K2020">
        <v>54</v>
      </c>
      <c r="L2020">
        <v>61.76</v>
      </c>
      <c r="M2020" t="s">
        <v>925</v>
      </c>
      <c r="N2020" t="s">
        <v>926</v>
      </c>
      <c r="O2020">
        <v>48.15</v>
      </c>
      <c r="S2020">
        <v>22019</v>
      </c>
    </row>
    <row r="2021" spans="1:19" x14ac:dyDescent="0.2">
      <c r="A2021" t="s">
        <v>41</v>
      </c>
      <c r="B2021" t="s">
        <v>13</v>
      </c>
      <c r="C2021" t="s">
        <v>927</v>
      </c>
      <c r="D2021">
        <v>2</v>
      </c>
      <c r="E2021">
        <v>2</v>
      </c>
      <c r="F2021">
        <v>1780358400000</v>
      </c>
      <c r="G2021">
        <v>1780359350455</v>
      </c>
      <c r="H2021">
        <v>950455</v>
      </c>
      <c r="I2021">
        <v>950455</v>
      </c>
      <c r="J2021">
        <v>8269</v>
      </c>
      <c r="K2021">
        <v>40</v>
      </c>
      <c r="L2021">
        <v>50.56</v>
      </c>
      <c r="M2021" t="s">
        <v>925</v>
      </c>
      <c r="N2021" t="s">
        <v>926</v>
      </c>
      <c r="O2021">
        <v>32</v>
      </c>
      <c r="S2021">
        <v>22020</v>
      </c>
    </row>
    <row r="2022" spans="1:19" x14ac:dyDescent="0.2">
      <c r="A2022" t="s">
        <v>41</v>
      </c>
      <c r="B2022" t="s">
        <v>13</v>
      </c>
      <c r="C2022" t="s">
        <v>927</v>
      </c>
      <c r="D2022">
        <v>2</v>
      </c>
      <c r="E2022">
        <v>2</v>
      </c>
      <c r="F2022">
        <v>1780359300000</v>
      </c>
      <c r="G2022">
        <v>1780360436584</v>
      </c>
      <c r="H2022">
        <v>1136584</v>
      </c>
      <c r="I2022">
        <v>1136584</v>
      </c>
      <c r="J2022">
        <v>9959</v>
      </c>
      <c r="K2022">
        <v>50</v>
      </c>
      <c r="L2022">
        <v>57.74</v>
      </c>
      <c r="M2022" t="s">
        <v>925</v>
      </c>
      <c r="N2022" t="s">
        <v>926</v>
      </c>
      <c r="O2022">
        <v>39.479999999999997</v>
      </c>
      <c r="S2022">
        <v>22021</v>
      </c>
    </row>
    <row r="2023" spans="1:19" x14ac:dyDescent="0.2">
      <c r="A2023" t="s">
        <v>41</v>
      </c>
      <c r="B2023" t="s">
        <v>13</v>
      </c>
      <c r="C2023" t="s">
        <v>928</v>
      </c>
      <c r="D2023">
        <v>2</v>
      </c>
      <c r="E2023">
        <v>2</v>
      </c>
      <c r="F2023">
        <v>1780360200000</v>
      </c>
      <c r="G2023">
        <v>1780361827220</v>
      </c>
      <c r="H2023">
        <v>1627220</v>
      </c>
      <c r="I2023">
        <v>1627220</v>
      </c>
      <c r="J2023">
        <v>7749</v>
      </c>
      <c r="K2023">
        <v>70</v>
      </c>
      <c r="L2023">
        <v>57.04</v>
      </c>
      <c r="M2023" t="s">
        <v>925</v>
      </c>
      <c r="N2023" t="s">
        <v>926</v>
      </c>
      <c r="O2023">
        <v>31.39</v>
      </c>
      <c r="S2023">
        <v>22022</v>
      </c>
    </row>
    <row r="2024" spans="1:19" x14ac:dyDescent="0.2">
      <c r="A2024" t="s">
        <v>41</v>
      </c>
      <c r="B2024" t="s">
        <v>13</v>
      </c>
      <c r="C2024" t="s">
        <v>927</v>
      </c>
      <c r="D2024">
        <v>2</v>
      </c>
      <c r="E2024">
        <v>2</v>
      </c>
      <c r="F2024">
        <v>1780361100000</v>
      </c>
      <c r="G2024">
        <v>1780362627498</v>
      </c>
      <c r="H2024">
        <v>1527498</v>
      </c>
      <c r="I2024">
        <v>1527498</v>
      </c>
      <c r="J2024">
        <v>10431</v>
      </c>
      <c r="K2024">
        <v>66</v>
      </c>
      <c r="L2024">
        <v>65.39</v>
      </c>
      <c r="M2024" t="s">
        <v>925</v>
      </c>
      <c r="N2024" t="s">
        <v>926</v>
      </c>
      <c r="O2024">
        <v>46.16</v>
      </c>
      <c r="S2024">
        <v>22023</v>
      </c>
    </row>
    <row r="2025" spans="1:19" x14ac:dyDescent="0.2">
      <c r="A2025" t="s">
        <v>41</v>
      </c>
      <c r="B2025" t="s">
        <v>13</v>
      </c>
      <c r="C2025" t="s">
        <v>927</v>
      </c>
      <c r="D2025">
        <v>2</v>
      </c>
      <c r="E2025">
        <v>2</v>
      </c>
      <c r="F2025">
        <v>1780362000000</v>
      </c>
      <c r="G2025">
        <v>1780363274241</v>
      </c>
      <c r="H2025">
        <v>1274241</v>
      </c>
      <c r="I2025">
        <v>1274241</v>
      </c>
      <c r="J2025">
        <v>9613</v>
      </c>
      <c r="K2025">
        <v>50</v>
      </c>
      <c r="L2025">
        <v>58.27</v>
      </c>
      <c r="M2025" t="s">
        <v>925</v>
      </c>
      <c r="N2025" t="s">
        <v>926</v>
      </c>
      <c r="O2025">
        <v>38.18</v>
      </c>
      <c r="S2025">
        <v>22024</v>
      </c>
    </row>
    <row r="2026" spans="1:19" x14ac:dyDescent="0.2">
      <c r="A2026" t="s">
        <v>41</v>
      </c>
      <c r="B2026" t="s">
        <v>13</v>
      </c>
      <c r="C2026" t="s">
        <v>928</v>
      </c>
      <c r="D2026">
        <v>2</v>
      </c>
      <c r="E2026">
        <v>2</v>
      </c>
      <c r="F2026">
        <v>1780362900000</v>
      </c>
      <c r="G2026">
        <v>1780364389251</v>
      </c>
      <c r="H2026">
        <v>1489251</v>
      </c>
      <c r="I2026">
        <v>1489251</v>
      </c>
      <c r="J2026">
        <v>7008</v>
      </c>
      <c r="K2026">
        <v>56</v>
      </c>
      <c r="L2026">
        <v>45.23</v>
      </c>
      <c r="M2026" t="s">
        <v>925</v>
      </c>
      <c r="N2026" t="s">
        <v>929</v>
      </c>
      <c r="S2026">
        <v>22025</v>
      </c>
    </row>
    <row r="2027" spans="1:19" x14ac:dyDescent="0.2">
      <c r="A2027" t="s">
        <v>41</v>
      </c>
      <c r="B2027" t="s">
        <v>13</v>
      </c>
      <c r="C2027" t="s">
        <v>927</v>
      </c>
      <c r="D2027">
        <v>2</v>
      </c>
      <c r="E2027">
        <v>2</v>
      </c>
      <c r="F2027">
        <v>1780363800000</v>
      </c>
      <c r="G2027">
        <v>1780364835654</v>
      </c>
      <c r="H2027">
        <v>1035654</v>
      </c>
      <c r="I2027">
        <v>1035654</v>
      </c>
      <c r="J2027">
        <v>8588</v>
      </c>
      <c r="K2027">
        <v>48</v>
      </c>
      <c r="L2027">
        <v>58.44</v>
      </c>
      <c r="M2027" t="s">
        <v>925</v>
      </c>
      <c r="N2027" t="s">
        <v>926</v>
      </c>
      <c r="O2027">
        <v>47.3</v>
      </c>
      <c r="S2027">
        <v>22026</v>
      </c>
    </row>
    <row r="2028" spans="1:19" x14ac:dyDescent="0.2">
      <c r="A2028" t="s">
        <v>41</v>
      </c>
      <c r="B2028" t="s">
        <v>13</v>
      </c>
      <c r="C2028" t="s">
        <v>927</v>
      </c>
      <c r="D2028">
        <v>2</v>
      </c>
      <c r="E2028">
        <v>2</v>
      </c>
      <c r="F2028">
        <v>1780364700000</v>
      </c>
      <c r="G2028">
        <v>1780366286197</v>
      </c>
      <c r="H2028">
        <v>1586197</v>
      </c>
      <c r="I2028">
        <v>1586197</v>
      </c>
      <c r="J2028">
        <v>6881</v>
      </c>
      <c r="K2028">
        <v>66</v>
      </c>
      <c r="L2028">
        <v>61.74</v>
      </c>
      <c r="M2028" t="s">
        <v>925</v>
      </c>
      <c r="N2028" t="s">
        <v>926</v>
      </c>
      <c r="O2028">
        <v>45.68</v>
      </c>
      <c r="S2028">
        <v>22027</v>
      </c>
    </row>
    <row r="2029" spans="1:19" x14ac:dyDescent="0.2">
      <c r="A2029" t="s">
        <v>41</v>
      </c>
      <c r="B2029" t="s">
        <v>13</v>
      </c>
      <c r="C2029" t="s">
        <v>928</v>
      </c>
      <c r="D2029">
        <v>2</v>
      </c>
      <c r="E2029">
        <v>2</v>
      </c>
      <c r="F2029">
        <v>1780365600000</v>
      </c>
      <c r="G2029">
        <v>1780367018131</v>
      </c>
      <c r="H2029">
        <v>1418131</v>
      </c>
      <c r="I2029">
        <v>1418131</v>
      </c>
      <c r="J2029">
        <v>9999</v>
      </c>
      <c r="K2029">
        <v>54</v>
      </c>
      <c r="L2029">
        <v>59.51</v>
      </c>
      <c r="M2029" t="s">
        <v>925</v>
      </c>
      <c r="N2029" t="s">
        <v>926</v>
      </c>
      <c r="O2029">
        <v>36.39</v>
      </c>
      <c r="S2029">
        <v>22028</v>
      </c>
    </row>
    <row r="2030" spans="1:19" x14ac:dyDescent="0.2">
      <c r="A2030" t="s">
        <v>41</v>
      </c>
      <c r="B2030" t="s">
        <v>13</v>
      </c>
      <c r="C2030" t="s">
        <v>927</v>
      </c>
      <c r="D2030">
        <v>2</v>
      </c>
      <c r="E2030">
        <v>2</v>
      </c>
      <c r="F2030">
        <v>1780366500000</v>
      </c>
      <c r="G2030">
        <v>1780367515454</v>
      </c>
      <c r="H2030">
        <v>1015454</v>
      </c>
      <c r="I2030">
        <v>1015454</v>
      </c>
      <c r="J2030">
        <v>8313</v>
      </c>
      <c r="K2030">
        <v>44</v>
      </c>
      <c r="L2030">
        <v>51.93</v>
      </c>
      <c r="M2030" t="s">
        <v>925</v>
      </c>
      <c r="N2030" t="s">
        <v>926</v>
      </c>
      <c r="O2030">
        <v>33.42</v>
      </c>
      <c r="S2030">
        <v>22029</v>
      </c>
    </row>
    <row r="2031" spans="1:19" x14ac:dyDescent="0.2">
      <c r="A2031" t="s">
        <v>41</v>
      </c>
      <c r="B2031" t="s">
        <v>13</v>
      </c>
      <c r="C2031" t="s">
        <v>927</v>
      </c>
      <c r="D2031">
        <v>2</v>
      </c>
      <c r="E2031">
        <v>2</v>
      </c>
      <c r="F2031">
        <v>1780367400000</v>
      </c>
      <c r="G2031">
        <v>1780368607804</v>
      </c>
      <c r="H2031">
        <v>1207804</v>
      </c>
      <c r="I2031">
        <v>1207804</v>
      </c>
      <c r="J2031">
        <v>9609</v>
      </c>
      <c r="K2031">
        <v>50</v>
      </c>
      <c r="L2031">
        <v>61.21</v>
      </c>
      <c r="M2031" t="s">
        <v>925</v>
      </c>
      <c r="N2031" t="s">
        <v>926</v>
      </c>
      <c r="O2031">
        <v>46.69</v>
      </c>
      <c r="S2031">
        <v>22030</v>
      </c>
    </row>
    <row r="2032" spans="1:19" x14ac:dyDescent="0.2">
      <c r="A2032" t="s">
        <v>41</v>
      </c>
      <c r="B2032" t="s">
        <v>13</v>
      </c>
      <c r="C2032" t="s">
        <v>928</v>
      </c>
      <c r="D2032">
        <v>2</v>
      </c>
      <c r="E2032">
        <v>2</v>
      </c>
      <c r="F2032">
        <v>1780368300000</v>
      </c>
      <c r="G2032">
        <v>1780369157340</v>
      </c>
      <c r="H2032">
        <v>857340</v>
      </c>
      <c r="I2032">
        <v>857340</v>
      </c>
      <c r="J2032">
        <v>10239</v>
      </c>
      <c r="K2032">
        <v>38</v>
      </c>
      <c r="L2032">
        <v>56.68</v>
      </c>
      <c r="M2032" t="s">
        <v>925</v>
      </c>
      <c r="N2032" t="s">
        <v>926</v>
      </c>
      <c r="O2032">
        <v>43.29</v>
      </c>
      <c r="S2032">
        <v>22031</v>
      </c>
    </row>
    <row r="2033" spans="1:19" x14ac:dyDescent="0.2">
      <c r="A2033" t="s">
        <v>41</v>
      </c>
      <c r="B2033" t="s">
        <v>13</v>
      </c>
      <c r="C2033" t="s">
        <v>927</v>
      </c>
      <c r="D2033">
        <v>2</v>
      </c>
      <c r="E2033">
        <v>2</v>
      </c>
      <c r="F2033">
        <v>1780369200000</v>
      </c>
      <c r="G2033">
        <v>1780370697454</v>
      </c>
      <c r="H2033">
        <v>1497454</v>
      </c>
      <c r="I2033">
        <v>1497454</v>
      </c>
      <c r="J2033">
        <v>9896</v>
      </c>
      <c r="K2033">
        <v>58</v>
      </c>
      <c r="L2033">
        <v>59.26</v>
      </c>
      <c r="M2033" t="s">
        <v>925</v>
      </c>
      <c r="N2033" t="s">
        <v>926</v>
      </c>
      <c r="O2033">
        <v>34.090000000000003</v>
      </c>
      <c r="S2033">
        <v>22032</v>
      </c>
    </row>
    <row r="2034" spans="1:19" x14ac:dyDescent="0.2">
      <c r="A2034" t="s">
        <v>41</v>
      </c>
      <c r="B2034" t="s">
        <v>13</v>
      </c>
      <c r="C2034" t="s">
        <v>927</v>
      </c>
      <c r="D2034">
        <v>2</v>
      </c>
      <c r="E2034">
        <v>2</v>
      </c>
      <c r="F2034">
        <v>1780370100000</v>
      </c>
      <c r="G2034">
        <v>1780371251299</v>
      </c>
      <c r="H2034">
        <v>1151299</v>
      </c>
      <c r="I2034">
        <v>1151299</v>
      </c>
      <c r="J2034">
        <v>7935</v>
      </c>
      <c r="K2034">
        <v>43</v>
      </c>
      <c r="L2034">
        <v>56.34</v>
      </c>
      <c r="M2034" t="s">
        <v>925</v>
      </c>
      <c r="N2034" t="s">
        <v>926</v>
      </c>
      <c r="O2034">
        <v>41.25</v>
      </c>
      <c r="S2034">
        <v>22033</v>
      </c>
    </row>
    <row r="2035" spans="1:19" x14ac:dyDescent="0.2">
      <c r="A2035" t="s">
        <v>41</v>
      </c>
      <c r="B2035" t="s">
        <v>13</v>
      </c>
      <c r="C2035" t="s">
        <v>928</v>
      </c>
      <c r="D2035">
        <v>2</v>
      </c>
      <c r="E2035">
        <v>2</v>
      </c>
      <c r="F2035">
        <v>1780371000000</v>
      </c>
      <c r="G2035">
        <v>1780372549364</v>
      </c>
      <c r="H2035">
        <v>1549364</v>
      </c>
      <c r="I2035">
        <v>1549364</v>
      </c>
      <c r="J2035">
        <v>7308</v>
      </c>
      <c r="K2035">
        <v>61</v>
      </c>
      <c r="L2035">
        <v>59.05</v>
      </c>
      <c r="M2035" t="s">
        <v>925</v>
      </c>
      <c r="N2035" t="s">
        <v>926</v>
      </c>
      <c r="O2035">
        <v>39.21</v>
      </c>
      <c r="S2035">
        <v>22034</v>
      </c>
    </row>
    <row r="2036" spans="1:19" x14ac:dyDescent="0.2">
      <c r="A2036" t="s">
        <v>41</v>
      </c>
      <c r="B2036" t="s">
        <v>13</v>
      </c>
      <c r="C2036" t="s">
        <v>927</v>
      </c>
      <c r="D2036">
        <v>2</v>
      </c>
      <c r="E2036">
        <v>3</v>
      </c>
      <c r="F2036">
        <v>1780444800000</v>
      </c>
      <c r="G2036">
        <v>1780445912285</v>
      </c>
      <c r="H2036">
        <v>1112285</v>
      </c>
      <c r="I2036">
        <v>1112285</v>
      </c>
      <c r="J2036">
        <v>8766</v>
      </c>
      <c r="K2036">
        <v>48</v>
      </c>
      <c r="L2036">
        <v>53.63</v>
      </c>
      <c r="M2036" t="s">
        <v>925</v>
      </c>
      <c r="N2036" t="s">
        <v>926</v>
      </c>
      <c r="O2036">
        <v>33.72</v>
      </c>
      <c r="S2036">
        <v>22035</v>
      </c>
    </row>
    <row r="2037" spans="1:19" x14ac:dyDescent="0.2">
      <c r="A2037" t="s">
        <v>41</v>
      </c>
      <c r="B2037" t="s">
        <v>13</v>
      </c>
      <c r="C2037" t="s">
        <v>927</v>
      </c>
      <c r="D2037">
        <v>2</v>
      </c>
      <c r="E2037">
        <v>3</v>
      </c>
      <c r="F2037">
        <v>1780445700000</v>
      </c>
      <c r="G2037">
        <v>1780446841120</v>
      </c>
      <c r="H2037">
        <v>1141120</v>
      </c>
      <c r="I2037">
        <v>1141120</v>
      </c>
      <c r="J2037">
        <v>9830</v>
      </c>
      <c r="K2037">
        <v>51</v>
      </c>
      <c r="L2037">
        <v>59.76</v>
      </c>
      <c r="M2037" t="s">
        <v>925</v>
      </c>
      <c r="N2037" t="s">
        <v>926</v>
      </c>
      <c r="O2037">
        <v>44.4</v>
      </c>
      <c r="S2037">
        <v>22036</v>
      </c>
    </row>
    <row r="2038" spans="1:19" x14ac:dyDescent="0.2">
      <c r="A2038" t="s">
        <v>41</v>
      </c>
      <c r="B2038" t="s">
        <v>13</v>
      </c>
      <c r="C2038" t="s">
        <v>927</v>
      </c>
      <c r="D2038">
        <v>2</v>
      </c>
      <c r="E2038">
        <v>3</v>
      </c>
      <c r="F2038">
        <v>1780446600000</v>
      </c>
      <c r="G2038">
        <v>1780448180774</v>
      </c>
      <c r="H2038">
        <v>1580774</v>
      </c>
      <c r="I2038">
        <v>1580774</v>
      </c>
      <c r="J2038">
        <v>10599</v>
      </c>
      <c r="K2038">
        <v>67</v>
      </c>
      <c r="L2038">
        <v>61.38</v>
      </c>
      <c r="M2038" t="s">
        <v>925</v>
      </c>
      <c r="N2038" t="s">
        <v>926</v>
      </c>
      <c r="O2038">
        <v>35.04</v>
      </c>
      <c r="S2038">
        <v>22037</v>
      </c>
    </row>
    <row r="2039" spans="1:19" x14ac:dyDescent="0.2">
      <c r="A2039" t="s">
        <v>41</v>
      </c>
      <c r="B2039" t="s">
        <v>13</v>
      </c>
      <c r="C2039" t="s">
        <v>927</v>
      </c>
      <c r="D2039">
        <v>2</v>
      </c>
      <c r="E2039">
        <v>3</v>
      </c>
      <c r="F2039">
        <v>1780447500000</v>
      </c>
      <c r="G2039">
        <v>1780448404771</v>
      </c>
      <c r="H2039">
        <v>904771</v>
      </c>
      <c r="I2039">
        <v>904771</v>
      </c>
      <c r="J2039">
        <v>9372</v>
      </c>
      <c r="K2039">
        <v>39</v>
      </c>
      <c r="L2039">
        <v>55.52</v>
      </c>
      <c r="M2039" t="s">
        <v>925</v>
      </c>
      <c r="N2039" t="s">
        <v>926</v>
      </c>
      <c r="O2039">
        <v>41.72</v>
      </c>
      <c r="S2039">
        <v>22038</v>
      </c>
    </row>
    <row r="2040" spans="1:19" x14ac:dyDescent="0.2">
      <c r="A2040" t="s">
        <v>41</v>
      </c>
      <c r="B2040" t="s">
        <v>13</v>
      </c>
      <c r="C2040" t="s">
        <v>927</v>
      </c>
      <c r="D2040">
        <v>2</v>
      </c>
      <c r="E2040">
        <v>3</v>
      </c>
      <c r="F2040">
        <v>1780448400000</v>
      </c>
      <c r="G2040">
        <v>1780449776285</v>
      </c>
      <c r="H2040">
        <v>1376285</v>
      </c>
      <c r="I2040">
        <v>1376285</v>
      </c>
      <c r="J2040">
        <v>8011</v>
      </c>
      <c r="K2040">
        <v>58</v>
      </c>
      <c r="L2040">
        <v>59.02</v>
      </c>
      <c r="M2040" t="s">
        <v>925</v>
      </c>
      <c r="N2040" t="s">
        <v>926</v>
      </c>
      <c r="O2040">
        <v>41.63</v>
      </c>
      <c r="S2040">
        <v>22039</v>
      </c>
    </row>
    <row r="2041" spans="1:19" x14ac:dyDescent="0.2">
      <c r="A2041" t="s">
        <v>41</v>
      </c>
      <c r="B2041" t="s">
        <v>13</v>
      </c>
      <c r="C2041" t="s">
        <v>927</v>
      </c>
      <c r="D2041">
        <v>2</v>
      </c>
      <c r="E2041">
        <v>3</v>
      </c>
      <c r="F2041">
        <v>1780449300000</v>
      </c>
      <c r="G2041">
        <v>1780450762702</v>
      </c>
      <c r="H2041">
        <v>1462702</v>
      </c>
      <c r="I2041">
        <v>1462702</v>
      </c>
      <c r="J2041">
        <v>7372</v>
      </c>
      <c r="K2041">
        <v>60</v>
      </c>
      <c r="L2041">
        <v>45.29</v>
      </c>
      <c r="M2041" t="s">
        <v>925</v>
      </c>
      <c r="N2041" t="s">
        <v>929</v>
      </c>
      <c r="S2041">
        <v>22040</v>
      </c>
    </row>
    <row r="2042" spans="1:19" x14ac:dyDescent="0.2">
      <c r="A2042" t="s">
        <v>41</v>
      </c>
      <c r="B2042" t="s">
        <v>13</v>
      </c>
      <c r="C2042" t="s">
        <v>927</v>
      </c>
      <c r="D2042">
        <v>2</v>
      </c>
      <c r="E2042">
        <v>3</v>
      </c>
      <c r="F2042">
        <v>1780450200000</v>
      </c>
      <c r="G2042">
        <v>1780451820614</v>
      </c>
      <c r="H2042">
        <v>1620614</v>
      </c>
      <c r="I2042">
        <v>1620614</v>
      </c>
      <c r="J2042">
        <v>9627</v>
      </c>
      <c r="K2042">
        <v>64</v>
      </c>
      <c r="L2042">
        <v>64.63</v>
      </c>
      <c r="M2042" t="s">
        <v>925</v>
      </c>
      <c r="N2042" t="s">
        <v>926</v>
      </c>
      <c r="O2042">
        <v>44.18</v>
      </c>
      <c r="S2042">
        <v>22041</v>
      </c>
    </row>
    <row r="2043" spans="1:19" x14ac:dyDescent="0.2">
      <c r="A2043" t="s">
        <v>41</v>
      </c>
      <c r="B2043" t="s">
        <v>13</v>
      </c>
      <c r="C2043" t="s">
        <v>927</v>
      </c>
      <c r="D2043">
        <v>2</v>
      </c>
      <c r="E2043">
        <v>3</v>
      </c>
      <c r="F2043">
        <v>1780451100000</v>
      </c>
      <c r="G2043">
        <v>1780452468774</v>
      </c>
      <c r="H2043">
        <v>1368774</v>
      </c>
      <c r="I2043">
        <v>1368774</v>
      </c>
      <c r="J2043">
        <v>7651</v>
      </c>
      <c r="K2043">
        <v>56</v>
      </c>
      <c r="L2043">
        <v>57.65</v>
      </c>
      <c r="M2043" t="s">
        <v>925</v>
      </c>
      <c r="N2043" t="s">
        <v>926</v>
      </c>
      <c r="O2043">
        <v>39.58</v>
      </c>
      <c r="S2043">
        <v>22042</v>
      </c>
    </row>
    <row r="2044" spans="1:19" x14ac:dyDescent="0.2">
      <c r="A2044" t="s">
        <v>41</v>
      </c>
      <c r="B2044" t="s">
        <v>13</v>
      </c>
      <c r="C2044" t="s">
        <v>927</v>
      </c>
      <c r="D2044">
        <v>2</v>
      </c>
      <c r="E2044">
        <v>3</v>
      </c>
      <c r="F2044">
        <v>1780452000000</v>
      </c>
      <c r="G2044">
        <v>1780453089265</v>
      </c>
      <c r="H2044">
        <v>1089265</v>
      </c>
      <c r="I2044">
        <v>1089265</v>
      </c>
      <c r="J2044">
        <v>9061</v>
      </c>
      <c r="K2044">
        <v>42</v>
      </c>
      <c r="L2044">
        <v>57.39</v>
      </c>
      <c r="M2044" t="s">
        <v>925</v>
      </c>
      <c r="N2044" t="s">
        <v>926</v>
      </c>
      <c r="O2044">
        <v>42.26</v>
      </c>
      <c r="S2044">
        <v>22043</v>
      </c>
    </row>
    <row r="2045" spans="1:19" x14ac:dyDescent="0.2">
      <c r="A2045" t="s">
        <v>41</v>
      </c>
      <c r="B2045" t="s">
        <v>13</v>
      </c>
      <c r="C2045" t="s">
        <v>927</v>
      </c>
      <c r="D2045">
        <v>2</v>
      </c>
      <c r="E2045">
        <v>3</v>
      </c>
      <c r="F2045">
        <v>1780452900000</v>
      </c>
      <c r="G2045">
        <v>1780453990110</v>
      </c>
      <c r="H2045">
        <v>1090110</v>
      </c>
      <c r="I2045">
        <v>1090110</v>
      </c>
      <c r="J2045">
        <v>9042</v>
      </c>
      <c r="K2045">
        <v>47</v>
      </c>
      <c r="L2045">
        <v>56.49</v>
      </c>
      <c r="M2045" t="s">
        <v>925</v>
      </c>
      <c r="N2045" t="s">
        <v>926</v>
      </c>
      <c r="O2045">
        <v>40.19</v>
      </c>
      <c r="S2045">
        <v>22044</v>
      </c>
    </row>
    <row r="2046" spans="1:19" x14ac:dyDescent="0.2">
      <c r="A2046" t="s">
        <v>41</v>
      </c>
      <c r="B2046" t="s">
        <v>13</v>
      </c>
      <c r="C2046" t="s">
        <v>927</v>
      </c>
      <c r="D2046">
        <v>2</v>
      </c>
      <c r="E2046">
        <v>3</v>
      </c>
      <c r="F2046">
        <v>1780453800000</v>
      </c>
      <c r="G2046">
        <v>1780455221032</v>
      </c>
      <c r="H2046">
        <v>1421032</v>
      </c>
      <c r="I2046">
        <v>1421032</v>
      </c>
      <c r="J2046">
        <v>9686</v>
      </c>
      <c r="K2046">
        <v>57</v>
      </c>
      <c r="L2046">
        <v>60.11</v>
      </c>
      <c r="M2046" t="s">
        <v>925</v>
      </c>
      <c r="N2046" t="s">
        <v>926</v>
      </c>
      <c r="O2046">
        <v>38.549999999999997</v>
      </c>
      <c r="S2046">
        <v>22045</v>
      </c>
    </row>
    <row r="2047" spans="1:19" x14ac:dyDescent="0.2">
      <c r="A2047" t="s">
        <v>41</v>
      </c>
      <c r="B2047" t="s">
        <v>13</v>
      </c>
      <c r="C2047" t="s">
        <v>927</v>
      </c>
      <c r="D2047">
        <v>2</v>
      </c>
      <c r="E2047">
        <v>3</v>
      </c>
      <c r="F2047">
        <v>1780454700000</v>
      </c>
      <c r="G2047">
        <v>1780455715466</v>
      </c>
      <c r="H2047">
        <v>1015466</v>
      </c>
      <c r="I2047">
        <v>1015466</v>
      </c>
      <c r="J2047">
        <v>9581</v>
      </c>
      <c r="K2047">
        <v>39</v>
      </c>
      <c r="L2047">
        <v>42.25</v>
      </c>
      <c r="M2047" t="s">
        <v>925</v>
      </c>
      <c r="N2047" t="s">
        <v>929</v>
      </c>
      <c r="S2047">
        <v>22046</v>
      </c>
    </row>
    <row r="2048" spans="1:19" x14ac:dyDescent="0.2">
      <c r="A2048" t="s">
        <v>41</v>
      </c>
      <c r="B2048" t="s">
        <v>13</v>
      </c>
      <c r="C2048" t="s">
        <v>927</v>
      </c>
      <c r="D2048">
        <v>2</v>
      </c>
      <c r="E2048">
        <v>3</v>
      </c>
      <c r="F2048">
        <v>1780455600000</v>
      </c>
      <c r="G2048">
        <v>1780456904922</v>
      </c>
      <c r="H2048">
        <v>1304922</v>
      </c>
      <c r="I2048">
        <v>1304922</v>
      </c>
      <c r="J2048">
        <v>8609</v>
      </c>
      <c r="K2048">
        <v>53</v>
      </c>
      <c r="L2048">
        <v>55.7</v>
      </c>
      <c r="M2048" t="s">
        <v>925</v>
      </c>
      <c r="N2048" t="s">
        <v>926</v>
      </c>
      <c r="O2048">
        <v>34.1</v>
      </c>
      <c r="S2048">
        <v>22047</v>
      </c>
    </row>
    <row r="2049" spans="1:19" x14ac:dyDescent="0.2">
      <c r="A2049" t="s">
        <v>41</v>
      </c>
      <c r="B2049" t="s">
        <v>13</v>
      </c>
      <c r="C2049" t="s">
        <v>927</v>
      </c>
      <c r="D2049">
        <v>2</v>
      </c>
      <c r="E2049">
        <v>4</v>
      </c>
      <c r="F2049">
        <v>1780531200000</v>
      </c>
      <c r="G2049">
        <v>1780532490428</v>
      </c>
      <c r="H2049">
        <v>1290428</v>
      </c>
      <c r="I2049">
        <v>1290428</v>
      </c>
      <c r="J2049">
        <v>7151</v>
      </c>
      <c r="K2049">
        <v>50</v>
      </c>
      <c r="L2049">
        <v>54.83</v>
      </c>
      <c r="M2049" t="s">
        <v>925</v>
      </c>
      <c r="N2049" t="s">
        <v>926</v>
      </c>
      <c r="O2049">
        <v>36.340000000000003</v>
      </c>
      <c r="S2049">
        <v>22048</v>
      </c>
    </row>
    <row r="2050" spans="1:19" x14ac:dyDescent="0.2">
      <c r="A2050" t="s">
        <v>41</v>
      </c>
      <c r="B2050" t="s">
        <v>13</v>
      </c>
      <c r="C2050" t="s">
        <v>927</v>
      </c>
      <c r="D2050">
        <v>2</v>
      </c>
      <c r="E2050">
        <v>4</v>
      </c>
      <c r="F2050">
        <v>1780532100000</v>
      </c>
      <c r="G2050">
        <v>1780533198242</v>
      </c>
      <c r="H2050">
        <v>1098242</v>
      </c>
      <c r="I2050">
        <v>1098242</v>
      </c>
      <c r="J2050">
        <v>8448</v>
      </c>
      <c r="K2050">
        <v>42</v>
      </c>
      <c r="L2050">
        <v>54.8</v>
      </c>
      <c r="M2050" t="s">
        <v>925</v>
      </c>
      <c r="N2050" t="s">
        <v>926</v>
      </c>
      <c r="O2050">
        <v>37.64</v>
      </c>
      <c r="S2050">
        <v>22049</v>
      </c>
    </row>
    <row r="2051" spans="1:19" x14ac:dyDescent="0.2">
      <c r="A2051" t="s">
        <v>41</v>
      </c>
      <c r="B2051" t="s">
        <v>13</v>
      </c>
      <c r="C2051" t="s">
        <v>924</v>
      </c>
      <c r="D2051">
        <v>2</v>
      </c>
      <c r="E2051">
        <v>4</v>
      </c>
      <c r="F2051">
        <v>1780533000000</v>
      </c>
      <c r="G2051">
        <v>1780534299803</v>
      </c>
      <c r="H2051">
        <v>1299803</v>
      </c>
      <c r="I2051">
        <v>1299803</v>
      </c>
      <c r="J2051">
        <v>7937</v>
      </c>
      <c r="K2051">
        <v>57</v>
      </c>
      <c r="L2051">
        <v>55.21</v>
      </c>
      <c r="M2051" t="s">
        <v>925</v>
      </c>
      <c r="N2051" t="s">
        <v>926</v>
      </c>
      <c r="O2051">
        <v>34.89</v>
      </c>
      <c r="S2051">
        <v>22050</v>
      </c>
    </row>
    <row r="2052" spans="1:19" x14ac:dyDescent="0.2">
      <c r="A2052" t="s">
        <v>41</v>
      </c>
      <c r="B2052" t="s">
        <v>13</v>
      </c>
      <c r="C2052" t="s">
        <v>927</v>
      </c>
      <c r="D2052">
        <v>2</v>
      </c>
      <c r="E2052">
        <v>4</v>
      </c>
      <c r="F2052">
        <v>1780533900000</v>
      </c>
      <c r="G2052">
        <v>1780535514631</v>
      </c>
      <c r="H2052">
        <v>1614631</v>
      </c>
      <c r="I2052">
        <v>1614631</v>
      </c>
      <c r="J2052">
        <v>7868</v>
      </c>
      <c r="K2052">
        <v>70</v>
      </c>
      <c r="L2052">
        <v>58.27</v>
      </c>
      <c r="M2052" t="s">
        <v>925</v>
      </c>
      <c r="N2052" t="s">
        <v>926</v>
      </c>
      <c r="O2052">
        <v>34.26</v>
      </c>
      <c r="S2052">
        <v>22051</v>
      </c>
    </row>
    <row r="2053" spans="1:19" x14ac:dyDescent="0.2">
      <c r="A2053" t="s">
        <v>41</v>
      </c>
      <c r="B2053" t="s">
        <v>13</v>
      </c>
      <c r="C2053" t="s">
        <v>927</v>
      </c>
      <c r="D2053">
        <v>2</v>
      </c>
      <c r="E2053">
        <v>4</v>
      </c>
      <c r="F2053">
        <v>1780534800000</v>
      </c>
      <c r="G2053">
        <v>1780535844836</v>
      </c>
      <c r="H2053">
        <v>1044836</v>
      </c>
      <c r="I2053">
        <v>1044836</v>
      </c>
      <c r="J2053">
        <v>8508</v>
      </c>
      <c r="K2053">
        <v>43</v>
      </c>
      <c r="L2053">
        <v>53.12</v>
      </c>
      <c r="M2053" t="s">
        <v>925</v>
      </c>
      <c r="N2053" t="s">
        <v>926</v>
      </c>
      <c r="O2053">
        <v>34.909999999999997</v>
      </c>
      <c r="S2053">
        <v>22052</v>
      </c>
    </row>
    <row r="2054" spans="1:19" x14ac:dyDescent="0.2">
      <c r="A2054" t="s">
        <v>41</v>
      </c>
      <c r="B2054" t="s">
        <v>13</v>
      </c>
      <c r="C2054" t="s">
        <v>924</v>
      </c>
      <c r="D2054">
        <v>2</v>
      </c>
      <c r="E2054">
        <v>4</v>
      </c>
      <c r="F2054">
        <v>1780535700000</v>
      </c>
      <c r="G2054">
        <v>1780536879160</v>
      </c>
      <c r="H2054">
        <v>1179160</v>
      </c>
      <c r="I2054">
        <v>1179160</v>
      </c>
      <c r="J2054">
        <v>7925</v>
      </c>
      <c r="K2054">
        <v>53</v>
      </c>
      <c r="L2054">
        <v>53.18</v>
      </c>
      <c r="M2054" t="s">
        <v>925</v>
      </c>
      <c r="N2054" t="s">
        <v>926</v>
      </c>
      <c r="O2054">
        <v>33.229999999999997</v>
      </c>
      <c r="S2054">
        <v>22053</v>
      </c>
    </row>
    <row r="2055" spans="1:19" x14ac:dyDescent="0.2">
      <c r="A2055" t="s">
        <v>41</v>
      </c>
      <c r="B2055" t="s">
        <v>13</v>
      </c>
      <c r="C2055" t="s">
        <v>927</v>
      </c>
      <c r="D2055">
        <v>2</v>
      </c>
      <c r="E2055">
        <v>4</v>
      </c>
      <c r="F2055">
        <v>1780536600000</v>
      </c>
      <c r="G2055">
        <v>1780537674119</v>
      </c>
      <c r="H2055">
        <v>1074119</v>
      </c>
      <c r="I2055">
        <v>1074119</v>
      </c>
      <c r="J2055">
        <v>8199</v>
      </c>
      <c r="K2055">
        <v>46</v>
      </c>
      <c r="L2055">
        <v>57.46</v>
      </c>
      <c r="M2055" t="s">
        <v>925</v>
      </c>
      <c r="N2055" t="s">
        <v>926</v>
      </c>
      <c r="O2055">
        <v>45.1</v>
      </c>
      <c r="S2055">
        <v>22054</v>
      </c>
    </row>
    <row r="2056" spans="1:19" x14ac:dyDescent="0.2">
      <c r="A2056" t="s">
        <v>41</v>
      </c>
      <c r="B2056" t="s">
        <v>13</v>
      </c>
      <c r="C2056" t="s">
        <v>927</v>
      </c>
      <c r="D2056">
        <v>2</v>
      </c>
      <c r="E2056">
        <v>4</v>
      </c>
      <c r="F2056">
        <v>1780537500000</v>
      </c>
      <c r="G2056">
        <v>1780538560017</v>
      </c>
      <c r="H2056">
        <v>1060017</v>
      </c>
      <c r="I2056">
        <v>1060017</v>
      </c>
      <c r="J2056">
        <v>7619</v>
      </c>
      <c r="K2056">
        <v>43</v>
      </c>
      <c r="L2056">
        <v>57.37</v>
      </c>
      <c r="M2056" t="s">
        <v>925</v>
      </c>
      <c r="N2056" t="s">
        <v>926</v>
      </c>
      <c r="O2056">
        <v>46.79</v>
      </c>
      <c r="S2056">
        <v>22055</v>
      </c>
    </row>
    <row r="2057" spans="1:19" x14ac:dyDescent="0.2">
      <c r="A2057" t="s">
        <v>41</v>
      </c>
      <c r="B2057" t="s">
        <v>13</v>
      </c>
      <c r="C2057" t="s">
        <v>924</v>
      </c>
      <c r="D2057">
        <v>2</v>
      </c>
      <c r="E2057">
        <v>4</v>
      </c>
      <c r="F2057">
        <v>1780538400000</v>
      </c>
      <c r="G2057">
        <v>1780539591473</v>
      </c>
      <c r="H2057">
        <v>1191473</v>
      </c>
      <c r="I2057">
        <v>1191473</v>
      </c>
      <c r="J2057">
        <v>7487</v>
      </c>
      <c r="K2057">
        <v>50</v>
      </c>
      <c r="L2057">
        <v>54.94</v>
      </c>
      <c r="M2057" t="s">
        <v>925</v>
      </c>
      <c r="N2057" t="s">
        <v>926</v>
      </c>
      <c r="O2057">
        <v>38.18</v>
      </c>
      <c r="S2057">
        <v>22056</v>
      </c>
    </row>
    <row r="2058" spans="1:19" x14ac:dyDescent="0.2">
      <c r="A2058" t="s">
        <v>41</v>
      </c>
      <c r="B2058" t="s">
        <v>13</v>
      </c>
      <c r="C2058" t="s">
        <v>927</v>
      </c>
      <c r="D2058">
        <v>2</v>
      </c>
      <c r="E2058">
        <v>4</v>
      </c>
      <c r="F2058">
        <v>1780539300000</v>
      </c>
      <c r="G2058">
        <v>1780540503776</v>
      </c>
      <c r="H2058">
        <v>1203776</v>
      </c>
      <c r="I2058">
        <v>1203776</v>
      </c>
      <c r="J2058">
        <v>7624</v>
      </c>
      <c r="K2058">
        <v>54</v>
      </c>
      <c r="L2058">
        <v>58.69</v>
      </c>
      <c r="M2058" t="s">
        <v>925</v>
      </c>
      <c r="N2058" t="s">
        <v>926</v>
      </c>
      <c r="O2058">
        <v>46.23</v>
      </c>
      <c r="S2058">
        <v>22057</v>
      </c>
    </row>
    <row r="2059" spans="1:19" x14ac:dyDescent="0.2">
      <c r="A2059" t="s">
        <v>41</v>
      </c>
      <c r="B2059" t="s">
        <v>13</v>
      </c>
      <c r="C2059" t="s">
        <v>927</v>
      </c>
      <c r="D2059">
        <v>2</v>
      </c>
      <c r="E2059">
        <v>4</v>
      </c>
      <c r="F2059">
        <v>1780540200000</v>
      </c>
      <c r="G2059">
        <v>1780541327911</v>
      </c>
      <c r="H2059">
        <v>1127911</v>
      </c>
      <c r="I2059">
        <v>1127911</v>
      </c>
      <c r="J2059">
        <v>7268</v>
      </c>
      <c r="K2059">
        <v>50</v>
      </c>
      <c r="L2059">
        <v>55.39</v>
      </c>
      <c r="M2059" t="s">
        <v>925</v>
      </c>
      <c r="N2059" t="s">
        <v>926</v>
      </c>
      <c r="O2059">
        <v>41.42</v>
      </c>
      <c r="S2059">
        <v>22058</v>
      </c>
    </row>
    <row r="2060" spans="1:19" x14ac:dyDescent="0.2">
      <c r="A2060" t="s">
        <v>41</v>
      </c>
      <c r="B2060" t="s">
        <v>13</v>
      </c>
      <c r="C2060" t="s">
        <v>924</v>
      </c>
      <c r="D2060">
        <v>2</v>
      </c>
      <c r="E2060">
        <v>4</v>
      </c>
      <c r="F2060">
        <v>1780541100000</v>
      </c>
      <c r="G2060">
        <v>1780542108904</v>
      </c>
      <c r="H2060">
        <v>1008904</v>
      </c>
      <c r="I2060">
        <v>1008904</v>
      </c>
      <c r="J2060">
        <v>9774</v>
      </c>
      <c r="K2060">
        <v>38</v>
      </c>
      <c r="L2060">
        <v>54.93</v>
      </c>
      <c r="M2060" t="s">
        <v>925</v>
      </c>
      <c r="N2060" t="s">
        <v>926</v>
      </c>
      <c r="O2060">
        <v>36.659999999999997</v>
      </c>
      <c r="S2060">
        <v>22059</v>
      </c>
    </row>
    <row r="2061" spans="1:19" x14ac:dyDescent="0.2">
      <c r="A2061" t="s">
        <v>41</v>
      </c>
      <c r="B2061" t="s">
        <v>13</v>
      </c>
      <c r="C2061" t="s">
        <v>927</v>
      </c>
      <c r="D2061">
        <v>2</v>
      </c>
      <c r="E2061">
        <v>4</v>
      </c>
      <c r="F2061">
        <v>1780542000000</v>
      </c>
      <c r="G2061">
        <v>1780542981729</v>
      </c>
      <c r="H2061">
        <v>981729</v>
      </c>
      <c r="I2061">
        <v>981729</v>
      </c>
      <c r="J2061">
        <v>10132</v>
      </c>
      <c r="K2061">
        <v>47</v>
      </c>
      <c r="L2061">
        <v>56.52</v>
      </c>
      <c r="M2061" t="s">
        <v>925</v>
      </c>
      <c r="N2061" t="s">
        <v>926</v>
      </c>
      <c r="O2061">
        <v>40.07</v>
      </c>
      <c r="S2061">
        <v>22060</v>
      </c>
    </row>
    <row r="2062" spans="1:19" x14ac:dyDescent="0.2">
      <c r="A2062" t="s">
        <v>41</v>
      </c>
      <c r="B2062" t="s">
        <v>13</v>
      </c>
      <c r="C2062" t="s">
        <v>927</v>
      </c>
      <c r="D2062">
        <v>2</v>
      </c>
      <c r="E2062">
        <v>4</v>
      </c>
      <c r="F2062">
        <v>1780542900000</v>
      </c>
      <c r="G2062">
        <v>1780543909905</v>
      </c>
      <c r="H2062">
        <v>1009905</v>
      </c>
      <c r="I2062">
        <v>1009905</v>
      </c>
      <c r="J2062">
        <v>8314</v>
      </c>
      <c r="K2062">
        <v>48</v>
      </c>
      <c r="L2062">
        <v>57.18</v>
      </c>
      <c r="M2062" t="s">
        <v>925</v>
      </c>
      <c r="N2062" t="s">
        <v>926</v>
      </c>
      <c r="O2062">
        <v>45.76</v>
      </c>
      <c r="S2062">
        <v>22061</v>
      </c>
    </row>
    <row r="2063" spans="1:19" x14ac:dyDescent="0.2">
      <c r="A2063" t="s">
        <v>41</v>
      </c>
      <c r="B2063" t="s">
        <v>13</v>
      </c>
      <c r="C2063" t="s">
        <v>927</v>
      </c>
      <c r="D2063">
        <v>2</v>
      </c>
      <c r="E2063">
        <v>5</v>
      </c>
      <c r="F2063">
        <v>1780617600000</v>
      </c>
      <c r="G2063">
        <v>1780618530786</v>
      </c>
      <c r="H2063">
        <v>930786</v>
      </c>
      <c r="I2063">
        <v>930786</v>
      </c>
      <c r="J2063">
        <v>6902</v>
      </c>
      <c r="K2063">
        <v>41</v>
      </c>
      <c r="L2063">
        <v>52.76</v>
      </c>
      <c r="M2063" t="s">
        <v>925</v>
      </c>
      <c r="N2063" t="s">
        <v>926</v>
      </c>
      <c r="O2063">
        <v>41.25</v>
      </c>
      <c r="S2063">
        <v>22062</v>
      </c>
    </row>
    <row r="2064" spans="1:19" x14ac:dyDescent="0.2">
      <c r="A2064" t="s">
        <v>41</v>
      </c>
      <c r="B2064" t="s">
        <v>13</v>
      </c>
      <c r="C2064" t="s">
        <v>927</v>
      </c>
      <c r="D2064">
        <v>2</v>
      </c>
      <c r="E2064">
        <v>5</v>
      </c>
      <c r="F2064">
        <v>1780618500000</v>
      </c>
      <c r="G2064">
        <v>1780619736578</v>
      </c>
      <c r="H2064">
        <v>1236578</v>
      </c>
      <c r="I2064">
        <v>1236578</v>
      </c>
      <c r="J2064">
        <v>8879</v>
      </c>
      <c r="K2064">
        <v>53</v>
      </c>
      <c r="L2064">
        <v>61.14</v>
      </c>
      <c r="M2064" t="s">
        <v>925</v>
      </c>
      <c r="N2064" t="s">
        <v>926</v>
      </c>
      <c r="O2064">
        <v>47.75</v>
      </c>
      <c r="S2064">
        <v>22063</v>
      </c>
    </row>
    <row r="2065" spans="1:19" x14ac:dyDescent="0.2">
      <c r="A2065" t="s">
        <v>41</v>
      </c>
      <c r="B2065" t="s">
        <v>13</v>
      </c>
      <c r="C2065" t="s">
        <v>928</v>
      </c>
      <c r="D2065">
        <v>2</v>
      </c>
      <c r="E2065">
        <v>5</v>
      </c>
      <c r="F2065">
        <v>1780619400000</v>
      </c>
      <c r="G2065">
        <v>1780620354224</v>
      </c>
      <c r="H2065">
        <v>954224</v>
      </c>
      <c r="I2065">
        <v>954224</v>
      </c>
      <c r="J2065">
        <v>8922</v>
      </c>
      <c r="K2065">
        <v>37</v>
      </c>
      <c r="L2065">
        <v>40.82</v>
      </c>
      <c r="M2065" t="s">
        <v>925</v>
      </c>
      <c r="N2065" t="s">
        <v>929</v>
      </c>
      <c r="S2065">
        <v>22064</v>
      </c>
    </row>
    <row r="2066" spans="1:19" x14ac:dyDescent="0.2">
      <c r="A2066" t="s">
        <v>41</v>
      </c>
      <c r="B2066" t="s">
        <v>13</v>
      </c>
      <c r="C2066" t="s">
        <v>927</v>
      </c>
      <c r="D2066">
        <v>2</v>
      </c>
      <c r="E2066">
        <v>5</v>
      </c>
      <c r="F2066">
        <v>1780620300000</v>
      </c>
      <c r="G2066">
        <v>1780621555050</v>
      </c>
      <c r="H2066">
        <v>1255050</v>
      </c>
      <c r="I2066">
        <v>1255050</v>
      </c>
      <c r="J2066">
        <v>10454</v>
      </c>
      <c r="K2066">
        <v>56</v>
      </c>
      <c r="L2066">
        <v>61.45</v>
      </c>
      <c r="M2066" t="s">
        <v>925</v>
      </c>
      <c r="N2066" t="s">
        <v>926</v>
      </c>
      <c r="O2066">
        <v>43.79</v>
      </c>
      <c r="S2066">
        <v>22065</v>
      </c>
    </row>
    <row r="2067" spans="1:19" x14ac:dyDescent="0.2">
      <c r="A2067" t="s">
        <v>41</v>
      </c>
      <c r="B2067" t="s">
        <v>13</v>
      </c>
      <c r="C2067" t="s">
        <v>927</v>
      </c>
      <c r="D2067">
        <v>2</v>
      </c>
      <c r="E2067">
        <v>5</v>
      </c>
      <c r="F2067">
        <v>1780621200000</v>
      </c>
      <c r="G2067">
        <v>1780622193790</v>
      </c>
      <c r="H2067">
        <v>993790</v>
      </c>
      <c r="I2067">
        <v>993790</v>
      </c>
      <c r="J2067">
        <v>8039</v>
      </c>
      <c r="K2067">
        <v>38</v>
      </c>
      <c r="L2067">
        <v>54.86</v>
      </c>
      <c r="M2067" t="s">
        <v>925</v>
      </c>
      <c r="N2067" t="s">
        <v>926</v>
      </c>
      <c r="O2067">
        <v>41.51</v>
      </c>
      <c r="S2067">
        <v>22066</v>
      </c>
    </row>
    <row r="2068" spans="1:19" x14ac:dyDescent="0.2">
      <c r="A2068" t="s">
        <v>41</v>
      </c>
      <c r="B2068" t="s">
        <v>13</v>
      </c>
      <c r="C2068" t="s">
        <v>928</v>
      </c>
      <c r="D2068">
        <v>2</v>
      </c>
      <c r="E2068">
        <v>5</v>
      </c>
      <c r="F2068">
        <v>1780622100000</v>
      </c>
      <c r="G2068">
        <v>1780623367570</v>
      </c>
      <c r="H2068">
        <v>1267570</v>
      </c>
      <c r="I2068">
        <v>1267570</v>
      </c>
      <c r="J2068">
        <v>8961</v>
      </c>
      <c r="K2068">
        <v>56</v>
      </c>
      <c r="L2068">
        <v>59.25</v>
      </c>
      <c r="M2068" t="s">
        <v>925</v>
      </c>
      <c r="N2068" t="s">
        <v>926</v>
      </c>
      <c r="O2068">
        <v>42.36</v>
      </c>
      <c r="S2068">
        <v>22067</v>
      </c>
    </row>
    <row r="2069" spans="1:19" x14ac:dyDescent="0.2">
      <c r="A2069" t="s">
        <v>41</v>
      </c>
      <c r="B2069" t="s">
        <v>13</v>
      </c>
      <c r="C2069" t="s">
        <v>927</v>
      </c>
      <c r="D2069">
        <v>2</v>
      </c>
      <c r="E2069">
        <v>5</v>
      </c>
      <c r="F2069">
        <v>1780623000000</v>
      </c>
      <c r="G2069">
        <v>1780624276406</v>
      </c>
      <c r="H2069">
        <v>1276406</v>
      </c>
      <c r="I2069">
        <v>1276406</v>
      </c>
      <c r="J2069">
        <v>10334</v>
      </c>
      <c r="K2069">
        <v>50</v>
      </c>
      <c r="L2069">
        <v>57.61</v>
      </c>
      <c r="M2069" t="s">
        <v>925</v>
      </c>
      <c r="N2069" t="s">
        <v>926</v>
      </c>
      <c r="O2069">
        <v>34.65</v>
      </c>
      <c r="S2069">
        <v>22068</v>
      </c>
    </row>
    <row r="2070" spans="1:19" x14ac:dyDescent="0.2">
      <c r="A2070" t="s">
        <v>41</v>
      </c>
      <c r="B2070" t="s">
        <v>13</v>
      </c>
      <c r="C2070" t="s">
        <v>927</v>
      </c>
      <c r="D2070">
        <v>2</v>
      </c>
      <c r="E2070">
        <v>5</v>
      </c>
      <c r="F2070">
        <v>1780623900000</v>
      </c>
      <c r="G2070">
        <v>1780625490761</v>
      </c>
      <c r="H2070">
        <v>1590761</v>
      </c>
      <c r="I2070">
        <v>1590761</v>
      </c>
      <c r="J2070">
        <v>7532</v>
      </c>
      <c r="K2070">
        <v>59</v>
      </c>
      <c r="L2070">
        <v>62.88</v>
      </c>
      <c r="M2070" t="s">
        <v>925</v>
      </c>
      <c r="N2070" t="s">
        <v>926</v>
      </c>
      <c r="O2070">
        <v>46.48</v>
      </c>
      <c r="S2070">
        <v>22069</v>
      </c>
    </row>
    <row r="2071" spans="1:19" x14ac:dyDescent="0.2">
      <c r="A2071" t="s">
        <v>41</v>
      </c>
      <c r="B2071" t="s">
        <v>13</v>
      </c>
      <c r="C2071" t="s">
        <v>928</v>
      </c>
      <c r="D2071">
        <v>2</v>
      </c>
      <c r="E2071">
        <v>5</v>
      </c>
      <c r="F2071">
        <v>1780624800000</v>
      </c>
      <c r="G2071">
        <v>1780625895128</v>
      </c>
      <c r="H2071">
        <v>1095128</v>
      </c>
      <c r="I2071">
        <v>1095128</v>
      </c>
      <c r="J2071">
        <v>9499</v>
      </c>
      <c r="K2071">
        <v>50</v>
      </c>
      <c r="L2071">
        <v>54.51</v>
      </c>
      <c r="M2071" t="s">
        <v>925</v>
      </c>
      <c r="N2071" t="s">
        <v>926</v>
      </c>
      <c r="O2071">
        <v>34.24</v>
      </c>
      <c r="S2071">
        <v>22070</v>
      </c>
    </row>
    <row r="2072" spans="1:19" x14ac:dyDescent="0.2">
      <c r="A2072" t="s">
        <v>41</v>
      </c>
      <c r="B2072" t="s">
        <v>13</v>
      </c>
      <c r="C2072" t="s">
        <v>927</v>
      </c>
      <c r="D2072">
        <v>2</v>
      </c>
      <c r="E2072">
        <v>5</v>
      </c>
      <c r="F2072">
        <v>1780625700000</v>
      </c>
      <c r="G2072">
        <v>1780627116313</v>
      </c>
      <c r="H2072">
        <v>1416313</v>
      </c>
      <c r="I2072">
        <v>1416313</v>
      </c>
      <c r="J2072">
        <v>9016</v>
      </c>
      <c r="K2072">
        <v>59</v>
      </c>
      <c r="L2072">
        <v>62.1</v>
      </c>
      <c r="M2072" t="s">
        <v>925</v>
      </c>
      <c r="N2072" t="s">
        <v>926</v>
      </c>
      <c r="O2072">
        <v>45.09</v>
      </c>
      <c r="S2072">
        <v>22071</v>
      </c>
    </row>
    <row r="2073" spans="1:19" x14ac:dyDescent="0.2">
      <c r="A2073" t="s">
        <v>41</v>
      </c>
      <c r="B2073" t="s">
        <v>13</v>
      </c>
      <c r="C2073" t="s">
        <v>927</v>
      </c>
      <c r="D2073">
        <v>2</v>
      </c>
      <c r="E2073">
        <v>5</v>
      </c>
      <c r="F2073">
        <v>1780626600000</v>
      </c>
      <c r="G2073">
        <v>1780628166288</v>
      </c>
      <c r="H2073">
        <v>1566288</v>
      </c>
      <c r="I2073">
        <v>1566288</v>
      </c>
      <c r="J2073">
        <v>9196</v>
      </c>
      <c r="K2073">
        <v>58</v>
      </c>
      <c r="L2073">
        <v>59.91</v>
      </c>
      <c r="M2073" t="s">
        <v>925</v>
      </c>
      <c r="N2073" t="s">
        <v>926</v>
      </c>
      <c r="O2073">
        <v>35.729999999999997</v>
      </c>
      <c r="S2073">
        <v>22072</v>
      </c>
    </row>
    <row r="2074" spans="1:19" x14ac:dyDescent="0.2">
      <c r="A2074" t="s">
        <v>41</v>
      </c>
      <c r="B2074" t="s">
        <v>13</v>
      </c>
      <c r="C2074" t="s">
        <v>928</v>
      </c>
      <c r="D2074">
        <v>2</v>
      </c>
      <c r="E2074">
        <v>5</v>
      </c>
      <c r="F2074">
        <v>1780627500000</v>
      </c>
      <c r="G2074">
        <v>1780628491020</v>
      </c>
      <c r="H2074">
        <v>991020</v>
      </c>
      <c r="I2074">
        <v>991020</v>
      </c>
      <c r="J2074">
        <v>7568</v>
      </c>
      <c r="K2074">
        <v>44</v>
      </c>
      <c r="L2074">
        <v>50.14</v>
      </c>
      <c r="M2074" t="s">
        <v>925</v>
      </c>
      <c r="N2074" t="s">
        <v>926</v>
      </c>
      <c r="O2074">
        <v>31.86</v>
      </c>
      <c r="S2074">
        <v>22073</v>
      </c>
    </row>
    <row r="2075" spans="1:19" x14ac:dyDescent="0.2">
      <c r="A2075" t="s">
        <v>41</v>
      </c>
      <c r="B2075" t="s">
        <v>13</v>
      </c>
      <c r="C2075" t="s">
        <v>927</v>
      </c>
      <c r="D2075">
        <v>2</v>
      </c>
      <c r="E2075">
        <v>5</v>
      </c>
      <c r="F2075">
        <v>1780628400000</v>
      </c>
      <c r="G2075">
        <v>1780629794772</v>
      </c>
      <c r="H2075">
        <v>1394772</v>
      </c>
      <c r="I2075">
        <v>1394772</v>
      </c>
      <c r="J2075">
        <v>10066</v>
      </c>
      <c r="K2075">
        <v>60</v>
      </c>
      <c r="L2075">
        <v>47.31</v>
      </c>
      <c r="M2075" t="s">
        <v>925</v>
      </c>
      <c r="N2075" t="s">
        <v>929</v>
      </c>
      <c r="S2075">
        <v>22074</v>
      </c>
    </row>
    <row r="2076" spans="1:19" x14ac:dyDescent="0.2">
      <c r="A2076" t="s">
        <v>41</v>
      </c>
      <c r="B2076" t="s">
        <v>13</v>
      </c>
      <c r="C2076" t="s">
        <v>927</v>
      </c>
      <c r="D2076">
        <v>2</v>
      </c>
      <c r="E2076">
        <v>5</v>
      </c>
      <c r="F2076">
        <v>1780629300000</v>
      </c>
      <c r="G2076">
        <v>1780630595677</v>
      </c>
      <c r="H2076">
        <v>1295677</v>
      </c>
      <c r="I2076">
        <v>1295677</v>
      </c>
      <c r="J2076">
        <v>7483</v>
      </c>
      <c r="K2076">
        <v>51</v>
      </c>
      <c r="L2076">
        <v>57.77</v>
      </c>
      <c r="M2076" t="s">
        <v>925</v>
      </c>
      <c r="N2076" t="s">
        <v>926</v>
      </c>
      <c r="O2076">
        <v>42.17</v>
      </c>
      <c r="S2076">
        <v>22075</v>
      </c>
    </row>
    <row r="2077" spans="1:19" x14ac:dyDescent="0.2">
      <c r="A2077" t="s">
        <v>41</v>
      </c>
      <c r="B2077" t="s">
        <v>13</v>
      </c>
      <c r="C2077" t="s">
        <v>928</v>
      </c>
      <c r="D2077">
        <v>2</v>
      </c>
      <c r="E2077">
        <v>5</v>
      </c>
      <c r="F2077">
        <v>1780630200000</v>
      </c>
      <c r="G2077">
        <v>1780631664627</v>
      </c>
      <c r="H2077">
        <v>1464627</v>
      </c>
      <c r="I2077">
        <v>1464627</v>
      </c>
      <c r="J2077">
        <v>9773</v>
      </c>
      <c r="K2077">
        <v>55</v>
      </c>
      <c r="L2077">
        <v>58.16</v>
      </c>
      <c r="M2077" t="s">
        <v>925</v>
      </c>
      <c r="N2077" t="s">
        <v>926</v>
      </c>
      <c r="O2077">
        <v>32.68</v>
      </c>
      <c r="S2077">
        <v>22076</v>
      </c>
    </row>
    <row r="2078" spans="1:19" x14ac:dyDescent="0.2">
      <c r="A2078" t="s">
        <v>41</v>
      </c>
      <c r="B2078" t="s">
        <v>13</v>
      </c>
      <c r="C2078" t="s">
        <v>927</v>
      </c>
      <c r="D2078">
        <v>2</v>
      </c>
      <c r="E2078">
        <v>6</v>
      </c>
      <c r="F2078">
        <v>1780704000000</v>
      </c>
      <c r="G2078">
        <v>1780705673139</v>
      </c>
      <c r="H2078">
        <v>1673139</v>
      </c>
      <c r="I2078">
        <v>1673139</v>
      </c>
      <c r="J2078">
        <v>7159</v>
      </c>
      <c r="K2078">
        <v>61</v>
      </c>
      <c r="L2078">
        <v>62.53</v>
      </c>
      <c r="M2078" t="s">
        <v>925</v>
      </c>
      <c r="N2078" t="s">
        <v>926</v>
      </c>
      <c r="O2078">
        <v>44.58</v>
      </c>
      <c r="S2078">
        <v>22077</v>
      </c>
    </row>
    <row r="2079" spans="1:19" x14ac:dyDescent="0.2">
      <c r="A2079" t="s">
        <v>41</v>
      </c>
      <c r="B2079" t="s">
        <v>13</v>
      </c>
      <c r="C2079" t="s">
        <v>927</v>
      </c>
      <c r="D2079">
        <v>2</v>
      </c>
      <c r="E2079">
        <v>6</v>
      </c>
      <c r="F2079">
        <v>1780704900000</v>
      </c>
      <c r="G2079">
        <v>1780706222911</v>
      </c>
      <c r="H2079">
        <v>1322911</v>
      </c>
      <c r="I2079">
        <v>1322911</v>
      </c>
      <c r="J2079">
        <v>7553</v>
      </c>
      <c r="K2079">
        <v>55</v>
      </c>
      <c r="L2079">
        <v>57.57</v>
      </c>
      <c r="M2079" t="s">
        <v>925</v>
      </c>
      <c r="N2079" t="s">
        <v>926</v>
      </c>
      <c r="O2079">
        <v>40.82</v>
      </c>
      <c r="S2079">
        <v>22078</v>
      </c>
    </row>
    <row r="2080" spans="1:19" x14ac:dyDescent="0.2">
      <c r="A2080" t="s">
        <v>41</v>
      </c>
      <c r="B2080" t="s">
        <v>13</v>
      </c>
      <c r="C2080" t="s">
        <v>927</v>
      </c>
      <c r="D2080">
        <v>2</v>
      </c>
      <c r="E2080">
        <v>6</v>
      </c>
      <c r="F2080">
        <v>1780705800000</v>
      </c>
      <c r="G2080">
        <v>1780707331611</v>
      </c>
      <c r="H2080">
        <v>1531611</v>
      </c>
      <c r="I2080">
        <v>1531611</v>
      </c>
      <c r="J2080">
        <v>10457</v>
      </c>
      <c r="K2080">
        <v>60</v>
      </c>
      <c r="L2080">
        <v>61.61</v>
      </c>
      <c r="M2080" t="s">
        <v>925</v>
      </c>
      <c r="N2080" t="s">
        <v>926</v>
      </c>
      <c r="O2080">
        <v>37.18</v>
      </c>
      <c r="S2080">
        <v>22079</v>
      </c>
    </row>
    <row r="2081" spans="1:19" x14ac:dyDescent="0.2">
      <c r="A2081" t="s">
        <v>41</v>
      </c>
      <c r="B2081" t="s">
        <v>13</v>
      </c>
      <c r="C2081" t="s">
        <v>927</v>
      </c>
      <c r="D2081">
        <v>2</v>
      </c>
      <c r="E2081">
        <v>6</v>
      </c>
      <c r="F2081">
        <v>1780706700000</v>
      </c>
      <c r="G2081">
        <v>1780707992149</v>
      </c>
      <c r="H2081">
        <v>1292149</v>
      </c>
      <c r="I2081">
        <v>1292149</v>
      </c>
      <c r="J2081">
        <v>8116</v>
      </c>
      <c r="K2081">
        <v>53</v>
      </c>
      <c r="L2081">
        <v>57.88</v>
      </c>
      <c r="M2081" t="s">
        <v>925</v>
      </c>
      <c r="N2081" t="s">
        <v>926</v>
      </c>
      <c r="O2081">
        <v>40.82</v>
      </c>
      <c r="S2081">
        <v>22080</v>
      </c>
    </row>
    <row r="2082" spans="1:19" x14ac:dyDescent="0.2">
      <c r="A2082" t="s">
        <v>41</v>
      </c>
      <c r="B2082" t="s">
        <v>13</v>
      </c>
      <c r="C2082" t="s">
        <v>927</v>
      </c>
      <c r="D2082">
        <v>2</v>
      </c>
      <c r="E2082">
        <v>6</v>
      </c>
      <c r="F2082">
        <v>1780707600000</v>
      </c>
      <c r="G2082">
        <v>1780708766422</v>
      </c>
      <c r="H2082">
        <v>1166422</v>
      </c>
      <c r="I2082">
        <v>1166422</v>
      </c>
      <c r="J2082">
        <v>7666</v>
      </c>
      <c r="K2082">
        <v>52</v>
      </c>
      <c r="L2082">
        <v>51.93</v>
      </c>
      <c r="M2082" t="s">
        <v>925</v>
      </c>
      <c r="N2082" t="s">
        <v>926</v>
      </c>
      <c r="O2082">
        <v>31.33</v>
      </c>
      <c r="S2082">
        <v>22081</v>
      </c>
    </row>
    <row r="2083" spans="1:19" x14ac:dyDescent="0.2">
      <c r="A2083" t="s">
        <v>41</v>
      </c>
      <c r="B2083" t="s">
        <v>13</v>
      </c>
      <c r="C2083" t="s">
        <v>927</v>
      </c>
      <c r="D2083">
        <v>2</v>
      </c>
      <c r="E2083">
        <v>6</v>
      </c>
      <c r="F2083">
        <v>1780708500000</v>
      </c>
      <c r="G2083">
        <v>1780709615268</v>
      </c>
      <c r="H2083">
        <v>1115268</v>
      </c>
      <c r="I2083">
        <v>1115268</v>
      </c>
      <c r="J2083">
        <v>9666</v>
      </c>
      <c r="K2083">
        <v>48</v>
      </c>
      <c r="L2083">
        <v>57.65</v>
      </c>
      <c r="M2083" t="s">
        <v>925</v>
      </c>
      <c r="N2083" t="s">
        <v>926</v>
      </c>
      <c r="O2083">
        <v>40.6</v>
      </c>
      <c r="S2083">
        <v>22082</v>
      </c>
    </row>
    <row r="2084" spans="1:19" x14ac:dyDescent="0.2">
      <c r="A2084" t="s">
        <v>41</v>
      </c>
      <c r="B2084" t="s">
        <v>13</v>
      </c>
      <c r="C2084" t="s">
        <v>927</v>
      </c>
      <c r="D2084">
        <v>2</v>
      </c>
      <c r="E2084">
        <v>6</v>
      </c>
      <c r="F2084">
        <v>1780709400000</v>
      </c>
      <c r="G2084">
        <v>1780711111364</v>
      </c>
      <c r="H2084">
        <v>1711364</v>
      </c>
      <c r="I2084">
        <v>1711364</v>
      </c>
      <c r="J2084">
        <v>8870</v>
      </c>
      <c r="K2084">
        <v>69</v>
      </c>
      <c r="L2084">
        <v>61.67</v>
      </c>
      <c r="M2084" t="s">
        <v>925</v>
      </c>
      <c r="N2084" t="s">
        <v>926</v>
      </c>
      <c r="O2084">
        <v>37.049999999999997</v>
      </c>
      <c r="S2084">
        <v>22083</v>
      </c>
    </row>
    <row r="2085" spans="1:19" x14ac:dyDescent="0.2">
      <c r="A2085" t="s">
        <v>41</v>
      </c>
      <c r="B2085" t="s">
        <v>13</v>
      </c>
      <c r="C2085" t="s">
        <v>927</v>
      </c>
      <c r="D2085">
        <v>2</v>
      </c>
      <c r="E2085">
        <v>6</v>
      </c>
      <c r="F2085">
        <v>1780710300000</v>
      </c>
      <c r="G2085">
        <v>1780711530870</v>
      </c>
      <c r="H2085">
        <v>1230870</v>
      </c>
      <c r="I2085">
        <v>1230870</v>
      </c>
      <c r="J2085">
        <v>8103</v>
      </c>
      <c r="K2085">
        <v>49</v>
      </c>
      <c r="L2085">
        <v>56.37</v>
      </c>
      <c r="M2085" t="s">
        <v>925</v>
      </c>
      <c r="N2085" t="s">
        <v>926</v>
      </c>
      <c r="O2085">
        <v>38.880000000000003</v>
      </c>
      <c r="S2085">
        <v>22084</v>
      </c>
    </row>
    <row r="2086" spans="1:19" x14ac:dyDescent="0.2">
      <c r="A2086" t="s">
        <v>41</v>
      </c>
      <c r="B2086" t="s">
        <v>13</v>
      </c>
      <c r="C2086" t="s">
        <v>927</v>
      </c>
      <c r="D2086">
        <v>2</v>
      </c>
      <c r="E2086">
        <v>6</v>
      </c>
      <c r="F2086">
        <v>1780711200000</v>
      </c>
      <c r="G2086">
        <v>1780712338492</v>
      </c>
      <c r="H2086">
        <v>1138492</v>
      </c>
      <c r="I2086">
        <v>1138492</v>
      </c>
      <c r="J2086">
        <v>8870</v>
      </c>
      <c r="K2086">
        <v>45</v>
      </c>
      <c r="L2086">
        <v>58.63</v>
      </c>
      <c r="M2086" t="s">
        <v>925</v>
      </c>
      <c r="N2086" t="s">
        <v>926</v>
      </c>
      <c r="O2086">
        <v>44.42</v>
      </c>
      <c r="S2086">
        <v>22085</v>
      </c>
    </row>
    <row r="2087" spans="1:19" x14ac:dyDescent="0.2">
      <c r="A2087" t="s">
        <v>41</v>
      </c>
      <c r="B2087" t="s">
        <v>13</v>
      </c>
      <c r="C2087" t="s">
        <v>927</v>
      </c>
      <c r="D2087">
        <v>2</v>
      </c>
      <c r="E2087">
        <v>6</v>
      </c>
      <c r="F2087">
        <v>1780712100000</v>
      </c>
      <c r="G2087">
        <v>1780713780998</v>
      </c>
      <c r="H2087">
        <v>1680998</v>
      </c>
      <c r="I2087">
        <v>1680998</v>
      </c>
      <c r="J2087">
        <v>6868</v>
      </c>
      <c r="K2087">
        <v>66</v>
      </c>
      <c r="L2087">
        <v>61.32</v>
      </c>
      <c r="M2087" t="s">
        <v>925</v>
      </c>
      <c r="N2087" t="s">
        <v>926</v>
      </c>
      <c r="O2087">
        <v>42.35</v>
      </c>
      <c r="S2087">
        <v>22086</v>
      </c>
    </row>
    <row r="2088" spans="1:19" x14ac:dyDescent="0.2">
      <c r="A2088" t="s">
        <v>41</v>
      </c>
      <c r="B2088" t="s">
        <v>13</v>
      </c>
      <c r="C2088" t="s">
        <v>927</v>
      </c>
      <c r="D2088">
        <v>2</v>
      </c>
      <c r="E2088">
        <v>6</v>
      </c>
      <c r="F2088">
        <v>1780713000000</v>
      </c>
      <c r="G2088">
        <v>1780714385736</v>
      </c>
      <c r="H2088">
        <v>1385736</v>
      </c>
      <c r="I2088">
        <v>1385736</v>
      </c>
      <c r="J2088">
        <v>8824</v>
      </c>
      <c r="K2088">
        <v>58</v>
      </c>
      <c r="L2088">
        <v>59.8</v>
      </c>
      <c r="M2088" t="s">
        <v>925</v>
      </c>
      <c r="N2088" t="s">
        <v>926</v>
      </c>
      <c r="O2088">
        <v>41.03</v>
      </c>
      <c r="S2088">
        <v>22087</v>
      </c>
    </row>
    <row r="2089" spans="1:19" x14ac:dyDescent="0.2">
      <c r="A2089" t="s">
        <v>41</v>
      </c>
      <c r="B2089" t="s">
        <v>13</v>
      </c>
      <c r="C2089" t="s">
        <v>927</v>
      </c>
      <c r="D2089">
        <v>2</v>
      </c>
      <c r="E2089">
        <v>6</v>
      </c>
      <c r="F2089">
        <v>1780713900000</v>
      </c>
      <c r="G2089">
        <v>1780715128305</v>
      </c>
      <c r="H2089">
        <v>1228305</v>
      </c>
      <c r="I2089">
        <v>1228305</v>
      </c>
      <c r="J2089">
        <v>8075</v>
      </c>
      <c r="K2089">
        <v>56</v>
      </c>
      <c r="L2089">
        <v>55.3</v>
      </c>
      <c r="M2089" t="s">
        <v>925</v>
      </c>
      <c r="N2089" t="s">
        <v>926</v>
      </c>
      <c r="O2089">
        <v>36.54</v>
      </c>
      <c r="S2089">
        <v>22088</v>
      </c>
    </row>
    <row r="2090" spans="1:19" x14ac:dyDescent="0.2">
      <c r="A2090" t="s">
        <v>41</v>
      </c>
      <c r="B2090" t="s">
        <v>13</v>
      </c>
      <c r="C2090" t="s">
        <v>927</v>
      </c>
      <c r="D2090">
        <v>2</v>
      </c>
      <c r="E2090">
        <v>6</v>
      </c>
      <c r="F2090">
        <v>1780714800000</v>
      </c>
      <c r="G2090">
        <v>1780716185656</v>
      </c>
      <c r="H2090">
        <v>1385656</v>
      </c>
      <c r="I2090">
        <v>1385656</v>
      </c>
      <c r="J2090">
        <v>8462</v>
      </c>
      <c r="K2090">
        <v>60</v>
      </c>
      <c r="L2090">
        <v>57.27</v>
      </c>
      <c r="M2090" t="s">
        <v>925</v>
      </c>
      <c r="N2090" t="s">
        <v>926</v>
      </c>
      <c r="O2090">
        <v>36.1</v>
      </c>
      <c r="S2090">
        <v>22089</v>
      </c>
    </row>
    <row r="2091" spans="1:19" x14ac:dyDescent="0.2">
      <c r="A2091" t="s">
        <v>41</v>
      </c>
      <c r="B2091" t="s">
        <v>13</v>
      </c>
      <c r="C2091" t="s">
        <v>927</v>
      </c>
      <c r="D2091">
        <v>2</v>
      </c>
      <c r="E2091">
        <v>6</v>
      </c>
      <c r="F2091">
        <v>1780715700000</v>
      </c>
      <c r="G2091">
        <v>1780716674821</v>
      </c>
      <c r="H2091">
        <v>974821</v>
      </c>
      <c r="I2091">
        <v>974821</v>
      </c>
      <c r="J2091">
        <v>9630</v>
      </c>
      <c r="K2091">
        <v>39</v>
      </c>
      <c r="L2091">
        <v>54.72</v>
      </c>
      <c r="M2091" t="s">
        <v>925</v>
      </c>
      <c r="N2091" t="s">
        <v>926</v>
      </c>
      <c r="O2091">
        <v>37.4</v>
      </c>
      <c r="S2091">
        <v>22090</v>
      </c>
    </row>
    <row r="2092" spans="1:19" x14ac:dyDescent="0.2">
      <c r="A2092" t="s">
        <v>41</v>
      </c>
      <c r="B2092" t="s">
        <v>13</v>
      </c>
      <c r="C2092" t="s">
        <v>927</v>
      </c>
      <c r="D2092">
        <v>2</v>
      </c>
      <c r="E2092">
        <v>6</v>
      </c>
      <c r="F2092">
        <v>1780716600000</v>
      </c>
      <c r="G2092">
        <v>1780718108253</v>
      </c>
      <c r="H2092">
        <v>1508253</v>
      </c>
      <c r="I2092">
        <v>1508253</v>
      </c>
      <c r="J2092">
        <v>9193</v>
      </c>
      <c r="K2092">
        <v>66</v>
      </c>
      <c r="L2092">
        <v>62.15</v>
      </c>
      <c r="M2092" t="s">
        <v>925</v>
      </c>
      <c r="N2092" t="s">
        <v>926</v>
      </c>
      <c r="O2092">
        <v>42.42</v>
      </c>
      <c r="S2092">
        <v>22091</v>
      </c>
    </row>
    <row r="2093" spans="1:19" x14ac:dyDescent="0.2">
      <c r="A2093" t="s">
        <v>41</v>
      </c>
      <c r="B2093" t="s">
        <v>13</v>
      </c>
      <c r="C2093" t="s">
        <v>927</v>
      </c>
      <c r="D2093">
        <v>2</v>
      </c>
      <c r="E2093">
        <v>7</v>
      </c>
      <c r="F2093">
        <v>1780790400000</v>
      </c>
      <c r="G2093">
        <v>1780791682207</v>
      </c>
      <c r="H2093">
        <v>1282207</v>
      </c>
      <c r="I2093">
        <v>1282207</v>
      </c>
      <c r="J2093">
        <v>8634</v>
      </c>
      <c r="K2093">
        <v>55</v>
      </c>
      <c r="L2093">
        <v>60.93</v>
      </c>
      <c r="M2093" t="s">
        <v>925</v>
      </c>
      <c r="N2093" t="s">
        <v>926</v>
      </c>
      <c r="O2093">
        <v>46.76</v>
      </c>
      <c r="S2093">
        <v>22092</v>
      </c>
    </row>
    <row r="2094" spans="1:19" x14ac:dyDescent="0.2">
      <c r="A2094" t="s">
        <v>41</v>
      </c>
      <c r="B2094" t="s">
        <v>13</v>
      </c>
      <c r="C2094" t="s">
        <v>927</v>
      </c>
      <c r="D2094">
        <v>2</v>
      </c>
      <c r="E2094">
        <v>7</v>
      </c>
      <c r="F2094">
        <v>1780791300000</v>
      </c>
      <c r="G2094">
        <v>1780792590088</v>
      </c>
      <c r="H2094">
        <v>1290088</v>
      </c>
      <c r="I2094">
        <v>1290088</v>
      </c>
      <c r="J2094">
        <v>8472</v>
      </c>
      <c r="K2094">
        <v>50</v>
      </c>
      <c r="L2094">
        <v>58.98</v>
      </c>
      <c r="M2094" t="s">
        <v>925</v>
      </c>
      <c r="N2094" t="s">
        <v>926</v>
      </c>
      <c r="O2094">
        <v>42.47</v>
      </c>
      <c r="S2094">
        <v>22093</v>
      </c>
    </row>
    <row r="2095" spans="1:19" x14ac:dyDescent="0.2">
      <c r="A2095" t="s">
        <v>41</v>
      </c>
      <c r="B2095" t="s">
        <v>13</v>
      </c>
      <c r="C2095" t="s">
        <v>924</v>
      </c>
      <c r="D2095">
        <v>2</v>
      </c>
      <c r="E2095">
        <v>7</v>
      </c>
      <c r="F2095">
        <v>1780792200000</v>
      </c>
      <c r="G2095">
        <v>1780793474680</v>
      </c>
      <c r="H2095">
        <v>1274680</v>
      </c>
      <c r="I2095">
        <v>1274680</v>
      </c>
      <c r="J2095">
        <v>7818</v>
      </c>
      <c r="K2095">
        <v>49</v>
      </c>
      <c r="L2095">
        <v>56.41</v>
      </c>
      <c r="M2095" t="s">
        <v>925</v>
      </c>
      <c r="N2095" t="s">
        <v>926</v>
      </c>
      <c r="O2095">
        <v>38.630000000000003</v>
      </c>
      <c r="S2095">
        <v>22094</v>
      </c>
    </row>
    <row r="2096" spans="1:19" x14ac:dyDescent="0.2">
      <c r="A2096" t="s">
        <v>41</v>
      </c>
      <c r="B2096" t="s">
        <v>13</v>
      </c>
      <c r="C2096" t="s">
        <v>927</v>
      </c>
      <c r="D2096">
        <v>2</v>
      </c>
      <c r="E2096">
        <v>7</v>
      </c>
      <c r="F2096">
        <v>1780793100000</v>
      </c>
      <c r="G2096">
        <v>1780794818926</v>
      </c>
      <c r="H2096">
        <v>1718926</v>
      </c>
      <c r="I2096">
        <v>1718926</v>
      </c>
      <c r="J2096">
        <v>7584</v>
      </c>
      <c r="K2096">
        <v>67</v>
      </c>
      <c r="L2096">
        <v>58.16</v>
      </c>
      <c r="M2096" t="s">
        <v>925</v>
      </c>
      <c r="N2096" t="s">
        <v>926</v>
      </c>
      <c r="O2096">
        <v>32.130000000000003</v>
      </c>
      <c r="S2096">
        <v>22095</v>
      </c>
    </row>
    <row r="2097" spans="1:19" x14ac:dyDescent="0.2">
      <c r="A2097" t="s">
        <v>41</v>
      </c>
      <c r="B2097" t="s">
        <v>13</v>
      </c>
      <c r="C2097" t="s">
        <v>927</v>
      </c>
      <c r="D2097">
        <v>2</v>
      </c>
      <c r="E2097">
        <v>7</v>
      </c>
      <c r="F2097">
        <v>1780794000000</v>
      </c>
      <c r="G2097">
        <v>1780795469210</v>
      </c>
      <c r="H2097">
        <v>1469210</v>
      </c>
      <c r="I2097">
        <v>1469210</v>
      </c>
      <c r="J2097">
        <v>10253</v>
      </c>
      <c r="K2097">
        <v>63</v>
      </c>
      <c r="L2097">
        <v>63.43</v>
      </c>
      <c r="M2097" t="s">
        <v>925</v>
      </c>
      <c r="N2097" t="s">
        <v>926</v>
      </c>
      <c r="O2097">
        <v>43.54</v>
      </c>
      <c r="S2097">
        <v>22096</v>
      </c>
    </row>
    <row r="2098" spans="1:19" x14ac:dyDescent="0.2">
      <c r="A2098" t="s">
        <v>41</v>
      </c>
      <c r="B2098" t="s">
        <v>13</v>
      </c>
      <c r="C2098" t="s">
        <v>924</v>
      </c>
      <c r="D2098">
        <v>2</v>
      </c>
      <c r="E2098">
        <v>7</v>
      </c>
      <c r="F2098">
        <v>1780794900000</v>
      </c>
      <c r="G2098">
        <v>1780796203921</v>
      </c>
      <c r="H2098">
        <v>1303921</v>
      </c>
      <c r="I2098">
        <v>1303921</v>
      </c>
      <c r="J2098">
        <v>10125</v>
      </c>
      <c r="K2098">
        <v>59</v>
      </c>
      <c r="L2098">
        <v>57.65</v>
      </c>
      <c r="M2098" t="s">
        <v>925</v>
      </c>
      <c r="N2098" t="s">
        <v>926</v>
      </c>
      <c r="O2098">
        <v>34.619999999999997</v>
      </c>
      <c r="S2098">
        <v>22097</v>
      </c>
    </row>
    <row r="2099" spans="1:19" x14ac:dyDescent="0.2">
      <c r="A2099" t="s">
        <v>41</v>
      </c>
      <c r="B2099" t="s">
        <v>13</v>
      </c>
      <c r="C2099" t="s">
        <v>927</v>
      </c>
      <c r="D2099">
        <v>2</v>
      </c>
      <c r="E2099">
        <v>7</v>
      </c>
      <c r="F2099">
        <v>1780795800000</v>
      </c>
      <c r="G2099">
        <v>1780796969845</v>
      </c>
      <c r="H2099">
        <v>1169845</v>
      </c>
      <c r="I2099">
        <v>1169845</v>
      </c>
      <c r="J2099">
        <v>9219</v>
      </c>
      <c r="K2099">
        <v>49</v>
      </c>
      <c r="L2099">
        <v>55.38</v>
      </c>
      <c r="M2099" t="s">
        <v>925</v>
      </c>
      <c r="N2099" t="s">
        <v>926</v>
      </c>
      <c r="O2099">
        <v>35.119999999999997</v>
      </c>
      <c r="S2099">
        <v>22098</v>
      </c>
    </row>
    <row r="2100" spans="1:19" x14ac:dyDescent="0.2">
      <c r="A2100" t="s">
        <v>41</v>
      </c>
      <c r="B2100" t="s">
        <v>13</v>
      </c>
      <c r="C2100" t="s">
        <v>927</v>
      </c>
      <c r="D2100">
        <v>2</v>
      </c>
      <c r="E2100">
        <v>7</v>
      </c>
      <c r="F2100">
        <v>1780796700000</v>
      </c>
      <c r="G2100">
        <v>1780797821735</v>
      </c>
      <c r="H2100">
        <v>1121735</v>
      </c>
      <c r="I2100">
        <v>1121735</v>
      </c>
      <c r="J2100">
        <v>8408</v>
      </c>
      <c r="K2100">
        <v>43</v>
      </c>
      <c r="L2100">
        <v>55.09</v>
      </c>
      <c r="M2100" t="s">
        <v>925</v>
      </c>
      <c r="N2100" t="s">
        <v>926</v>
      </c>
      <c r="O2100">
        <v>37.85</v>
      </c>
      <c r="S2100">
        <v>22099</v>
      </c>
    </row>
    <row r="2101" spans="1:19" x14ac:dyDescent="0.2">
      <c r="A2101" t="s">
        <v>41</v>
      </c>
      <c r="B2101" t="s">
        <v>13</v>
      </c>
      <c r="C2101" t="s">
        <v>924</v>
      </c>
      <c r="D2101">
        <v>2</v>
      </c>
      <c r="E2101">
        <v>7</v>
      </c>
      <c r="F2101">
        <v>1780797600000</v>
      </c>
      <c r="G2101">
        <v>1780799269566</v>
      </c>
      <c r="H2101">
        <v>1669566</v>
      </c>
      <c r="I2101">
        <v>1669566</v>
      </c>
      <c r="J2101">
        <v>7035</v>
      </c>
      <c r="K2101">
        <v>64</v>
      </c>
      <c r="L2101">
        <v>62.57</v>
      </c>
      <c r="M2101" t="s">
        <v>925</v>
      </c>
      <c r="N2101" t="s">
        <v>926</v>
      </c>
      <c r="O2101">
        <v>45.09</v>
      </c>
      <c r="S2101">
        <v>22100</v>
      </c>
    </row>
    <row r="2102" spans="1:19" x14ac:dyDescent="0.2">
      <c r="A2102" t="s">
        <v>41</v>
      </c>
      <c r="B2102" t="s">
        <v>13</v>
      </c>
      <c r="C2102" t="s">
        <v>927</v>
      </c>
      <c r="D2102">
        <v>2</v>
      </c>
      <c r="E2102">
        <v>7</v>
      </c>
      <c r="F2102">
        <v>1780798500000</v>
      </c>
      <c r="G2102">
        <v>1780800275342</v>
      </c>
      <c r="H2102">
        <v>1775342</v>
      </c>
      <c r="I2102">
        <v>1775342</v>
      </c>
      <c r="J2102">
        <v>9446</v>
      </c>
      <c r="K2102">
        <v>71</v>
      </c>
      <c r="L2102">
        <v>67.98</v>
      </c>
      <c r="M2102" t="s">
        <v>931</v>
      </c>
      <c r="N2102" t="s">
        <v>926</v>
      </c>
      <c r="O2102">
        <v>48.56</v>
      </c>
      <c r="S2102">
        <v>22101</v>
      </c>
    </row>
    <row r="2103" spans="1:19" x14ac:dyDescent="0.2">
      <c r="A2103" t="s">
        <v>41</v>
      </c>
      <c r="B2103" t="s">
        <v>13</v>
      </c>
      <c r="C2103" t="s">
        <v>927</v>
      </c>
      <c r="D2103">
        <v>2</v>
      </c>
      <c r="E2103">
        <v>7</v>
      </c>
      <c r="F2103">
        <v>1780799400000</v>
      </c>
      <c r="G2103">
        <v>1780800857262</v>
      </c>
      <c r="H2103">
        <v>1457262</v>
      </c>
      <c r="I2103">
        <v>1457262</v>
      </c>
      <c r="J2103">
        <v>7561</v>
      </c>
      <c r="K2103">
        <v>58</v>
      </c>
      <c r="L2103">
        <v>58.91</v>
      </c>
      <c r="M2103" t="s">
        <v>925</v>
      </c>
      <c r="N2103" t="s">
        <v>926</v>
      </c>
      <c r="O2103">
        <v>40.53</v>
      </c>
      <c r="S2103">
        <v>22102</v>
      </c>
    </row>
    <row r="2104" spans="1:19" x14ac:dyDescent="0.2">
      <c r="A2104" t="s">
        <v>41</v>
      </c>
      <c r="B2104" t="s">
        <v>13</v>
      </c>
      <c r="C2104" t="s">
        <v>924</v>
      </c>
      <c r="D2104">
        <v>2</v>
      </c>
      <c r="E2104">
        <v>7</v>
      </c>
      <c r="F2104">
        <v>1780800300000</v>
      </c>
      <c r="G2104">
        <v>1780801590755</v>
      </c>
      <c r="H2104">
        <v>1290755</v>
      </c>
      <c r="I2104">
        <v>1290755</v>
      </c>
      <c r="J2104">
        <v>7668</v>
      </c>
      <c r="K2104">
        <v>53</v>
      </c>
      <c r="L2104">
        <v>43.54</v>
      </c>
      <c r="M2104" t="s">
        <v>925</v>
      </c>
      <c r="N2104" t="s">
        <v>929</v>
      </c>
      <c r="S2104">
        <v>22103</v>
      </c>
    </row>
    <row r="2105" spans="1:19" x14ac:dyDescent="0.2">
      <c r="A2105" t="s">
        <v>41</v>
      </c>
      <c r="B2105" t="s">
        <v>13</v>
      </c>
      <c r="C2105" t="s">
        <v>927</v>
      </c>
      <c r="D2105">
        <v>2</v>
      </c>
      <c r="E2105">
        <v>7</v>
      </c>
      <c r="F2105">
        <v>1780801200000</v>
      </c>
      <c r="G2105">
        <v>1780802209090</v>
      </c>
      <c r="H2105">
        <v>1009090</v>
      </c>
      <c r="I2105">
        <v>1009090</v>
      </c>
      <c r="J2105">
        <v>8243</v>
      </c>
      <c r="K2105">
        <v>47</v>
      </c>
      <c r="L2105">
        <v>52.62</v>
      </c>
      <c r="M2105" t="s">
        <v>925</v>
      </c>
      <c r="N2105" t="s">
        <v>926</v>
      </c>
      <c r="O2105">
        <v>35.380000000000003</v>
      </c>
      <c r="S2105">
        <v>22104</v>
      </c>
    </row>
    <row r="2106" spans="1:19" x14ac:dyDescent="0.2">
      <c r="A2106" t="s">
        <v>41</v>
      </c>
      <c r="B2106" t="s">
        <v>13</v>
      </c>
      <c r="C2106" t="s">
        <v>927</v>
      </c>
      <c r="D2106">
        <v>2</v>
      </c>
      <c r="E2106">
        <v>7</v>
      </c>
      <c r="F2106">
        <v>1780802100000</v>
      </c>
      <c r="G2106">
        <v>1780803603884</v>
      </c>
      <c r="H2106">
        <v>1503884</v>
      </c>
      <c r="I2106">
        <v>1503884</v>
      </c>
      <c r="J2106">
        <v>9772</v>
      </c>
      <c r="K2106">
        <v>64</v>
      </c>
      <c r="L2106">
        <v>61.91</v>
      </c>
      <c r="M2106" t="s">
        <v>925</v>
      </c>
      <c r="N2106" t="s">
        <v>926</v>
      </c>
      <c r="O2106">
        <v>40.409999999999997</v>
      </c>
      <c r="S2106">
        <v>22105</v>
      </c>
    </row>
    <row r="2107" spans="1:19" x14ac:dyDescent="0.2">
      <c r="A2107" t="s">
        <v>41</v>
      </c>
      <c r="B2107" t="s">
        <v>13</v>
      </c>
      <c r="C2107" t="s">
        <v>924</v>
      </c>
      <c r="D2107">
        <v>2</v>
      </c>
      <c r="E2107">
        <v>7</v>
      </c>
      <c r="F2107">
        <v>1780803000000</v>
      </c>
      <c r="G2107">
        <v>1780804249040</v>
      </c>
      <c r="H2107">
        <v>1249040</v>
      </c>
      <c r="I2107">
        <v>1249040</v>
      </c>
      <c r="J2107">
        <v>10505</v>
      </c>
      <c r="K2107">
        <v>48</v>
      </c>
      <c r="L2107">
        <v>59.02</v>
      </c>
      <c r="M2107" t="s">
        <v>925</v>
      </c>
      <c r="N2107" t="s">
        <v>926</v>
      </c>
      <c r="O2107">
        <v>38.15</v>
      </c>
      <c r="S2107">
        <v>22106</v>
      </c>
    </row>
    <row r="2108" spans="1:19" x14ac:dyDescent="0.2">
      <c r="A2108" t="s">
        <v>41</v>
      </c>
      <c r="B2108" t="s">
        <v>13</v>
      </c>
      <c r="C2108" t="s">
        <v>927</v>
      </c>
      <c r="D2108">
        <v>2</v>
      </c>
      <c r="E2108">
        <v>7</v>
      </c>
      <c r="F2108">
        <v>1780803900000</v>
      </c>
      <c r="G2108">
        <v>1780805038903</v>
      </c>
      <c r="H2108">
        <v>1138903</v>
      </c>
      <c r="I2108">
        <v>1138903</v>
      </c>
      <c r="J2108">
        <v>8810</v>
      </c>
      <c r="K2108">
        <v>51</v>
      </c>
      <c r="L2108">
        <v>56.83</v>
      </c>
      <c r="M2108" t="s">
        <v>925</v>
      </c>
      <c r="N2108" t="s">
        <v>926</v>
      </c>
      <c r="O2108">
        <v>40.380000000000003</v>
      </c>
      <c r="S2108">
        <v>22107</v>
      </c>
    </row>
    <row r="2109" spans="1:19" x14ac:dyDescent="0.2">
      <c r="A2109" t="s">
        <v>42</v>
      </c>
      <c r="B2109" t="s">
        <v>8</v>
      </c>
      <c r="C2109" t="s">
        <v>924</v>
      </c>
      <c r="D2109">
        <v>1</v>
      </c>
      <c r="E2109">
        <v>1</v>
      </c>
      <c r="F2109">
        <v>1779667200000</v>
      </c>
      <c r="G2109">
        <v>1779668414801</v>
      </c>
      <c r="H2109">
        <v>1214801</v>
      </c>
      <c r="I2109">
        <v>1214801</v>
      </c>
      <c r="J2109">
        <v>9822</v>
      </c>
      <c r="K2109">
        <v>48</v>
      </c>
      <c r="L2109">
        <v>56.93</v>
      </c>
      <c r="M2109" t="s">
        <v>925</v>
      </c>
      <c r="N2109" t="s">
        <v>926</v>
      </c>
      <c r="O2109">
        <v>35.99</v>
      </c>
      <c r="S2109">
        <v>22108</v>
      </c>
    </row>
    <row r="2110" spans="1:19" x14ac:dyDescent="0.2">
      <c r="A2110" t="s">
        <v>42</v>
      </c>
      <c r="B2110" t="s">
        <v>8</v>
      </c>
      <c r="C2110" t="s">
        <v>924</v>
      </c>
      <c r="D2110">
        <v>1</v>
      </c>
      <c r="E2110">
        <v>1</v>
      </c>
      <c r="F2110">
        <v>1779668100000</v>
      </c>
      <c r="G2110">
        <v>1779669644556</v>
      </c>
      <c r="H2110">
        <v>1544556</v>
      </c>
      <c r="I2110">
        <v>1544556</v>
      </c>
      <c r="J2110">
        <v>7392</v>
      </c>
      <c r="K2110">
        <v>58</v>
      </c>
      <c r="L2110">
        <v>61.85</v>
      </c>
      <c r="M2110" t="s">
        <v>925</v>
      </c>
      <c r="N2110" t="s">
        <v>926</v>
      </c>
      <c r="O2110">
        <v>45.61</v>
      </c>
      <c r="S2110">
        <v>22109</v>
      </c>
    </row>
    <row r="2111" spans="1:19" x14ac:dyDescent="0.2">
      <c r="A2111" t="s">
        <v>42</v>
      </c>
      <c r="B2111" t="s">
        <v>8</v>
      </c>
      <c r="C2111" t="s">
        <v>928</v>
      </c>
      <c r="D2111">
        <v>1</v>
      </c>
      <c r="E2111">
        <v>1</v>
      </c>
      <c r="F2111">
        <v>1779669000000</v>
      </c>
      <c r="G2111">
        <v>1779669960073</v>
      </c>
      <c r="H2111">
        <v>960073</v>
      </c>
      <c r="I2111">
        <v>960073</v>
      </c>
      <c r="J2111">
        <v>7283</v>
      </c>
      <c r="K2111">
        <v>40</v>
      </c>
      <c r="L2111">
        <v>49.6</v>
      </c>
      <c r="M2111" t="s">
        <v>925</v>
      </c>
      <c r="N2111" t="s">
        <v>926</v>
      </c>
      <c r="O2111">
        <v>32.14</v>
      </c>
      <c r="S2111">
        <v>22110</v>
      </c>
    </row>
    <row r="2112" spans="1:19" x14ac:dyDescent="0.2">
      <c r="A2112" t="s">
        <v>42</v>
      </c>
      <c r="B2112" t="s">
        <v>8</v>
      </c>
      <c r="C2112" t="s">
        <v>924</v>
      </c>
      <c r="D2112">
        <v>1</v>
      </c>
      <c r="E2112">
        <v>1</v>
      </c>
      <c r="F2112">
        <v>1779669900000</v>
      </c>
      <c r="G2112">
        <v>1779670754524</v>
      </c>
      <c r="H2112">
        <v>854524</v>
      </c>
      <c r="I2112">
        <v>854524</v>
      </c>
      <c r="J2112">
        <v>7358</v>
      </c>
      <c r="K2112">
        <v>35</v>
      </c>
      <c r="L2112">
        <v>49.6</v>
      </c>
      <c r="M2112" t="s">
        <v>925</v>
      </c>
      <c r="N2112" t="s">
        <v>926</v>
      </c>
      <c r="O2112">
        <v>34.61</v>
      </c>
      <c r="S2112">
        <v>22111</v>
      </c>
    </row>
    <row r="2113" spans="1:19" x14ac:dyDescent="0.2">
      <c r="A2113" t="s">
        <v>42</v>
      </c>
      <c r="B2113" t="s">
        <v>8</v>
      </c>
      <c r="C2113" t="s">
        <v>924</v>
      </c>
      <c r="D2113">
        <v>1</v>
      </c>
      <c r="E2113">
        <v>1</v>
      </c>
      <c r="F2113">
        <v>1779670800000</v>
      </c>
      <c r="G2113">
        <v>1779672392294</v>
      </c>
      <c r="H2113">
        <v>1592294</v>
      </c>
      <c r="I2113">
        <v>1592294</v>
      </c>
      <c r="J2113">
        <v>8752</v>
      </c>
      <c r="K2113">
        <v>68</v>
      </c>
      <c r="L2113">
        <v>59.97</v>
      </c>
      <c r="M2113" t="s">
        <v>925</v>
      </c>
      <c r="N2113" t="s">
        <v>926</v>
      </c>
      <c r="O2113">
        <v>36.409999999999997</v>
      </c>
      <c r="S2113">
        <v>22112</v>
      </c>
    </row>
    <row r="2114" spans="1:19" x14ac:dyDescent="0.2">
      <c r="A2114" t="s">
        <v>42</v>
      </c>
      <c r="B2114" t="s">
        <v>8</v>
      </c>
      <c r="C2114" t="s">
        <v>928</v>
      </c>
      <c r="D2114">
        <v>1</v>
      </c>
      <c r="E2114">
        <v>1</v>
      </c>
      <c r="F2114">
        <v>1779671700000</v>
      </c>
      <c r="G2114">
        <v>1779672661507</v>
      </c>
      <c r="H2114">
        <v>961507</v>
      </c>
      <c r="I2114">
        <v>961507</v>
      </c>
      <c r="J2114">
        <v>7853</v>
      </c>
      <c r="K2114">
        <v>43</v>
      </c>
      <c r="L2114">
        <v>39.78</v>
      </c>
      <c r="M2114" t="s">
        <v>925</v>
      </c>
      <c r="N2114" t="s">
        <v>929</v>
      </c>
      <c r="S2114">
        <v>22113</v>
      </c>
    </row>
    <row r="2115" spans="1:19" x14ac:dyDescent="0.2">
      <c r="A2115" t="s">
        <v>42</v>
      </c>
      <c r="B2115" t="s">
        <v>8</v>
      </c>
      <c r="C2115" t="s">
        <v>924</v>
      </c>
      <c r="D2115">
        <v>1</v>
      </c>
      <c r="E2115">
        <v>1</v>
      </c>
      <c r="F2115">
        <v>1779672600000</v>
      </c>
      <c r="G2115">
        <v>1779673539201</v>
      </c>
      <c r="H2115">
        <v>939201</v>
      </c>
      <c r="I2115">
        <v>939201</v>
      </c>
      <c r="J2115">
        <v>9885</v>
      </c>
      <c r="K2115">
        <v>40</v>
      </c>
      <c r="L2115">
        <v>54.8</v>
      </c>
      <c r="M2115" t="s">
        <v>925</v>
      </c>
      <c r="N2115" t="s">
        <v>926</v>
      </c>
      <c r="O2115">
        <v>37.81</v>
      </c>
      <c r="S2115">
        <v>22114</v>
      </c>
    </row>
    <row r="2116" spans="1:19" x14ac:dyDescent="0.2">
      <c r="A2116" t="s">
        <v>42</v>
      </c>
      <c r="B2116" t="s">
        <v>8</v>
      </c>
      <c r="C2116" t="s">
        <v>924</v>
      </c>
      <c r="D2116">
        <v>1</v>
      </c>
      <c r="E2116">
        <v>1</v>
      </c>
      <c r="F2116">
        <v>1779673500000</v>
      </c>
      <c r="G2116">
        <v>1779674454490</v>
      </c>
      <c r="H2116">
        <v>954490</v>
      </c>
      <c r="I2116">
        <v>954490</v>
      </c>
      <c r="J2116">
        <v>7040</v>
      </c>
      <c r="K2116">
        <v>36</v>
      </c>
      <c r="L2116">
        <v>50.95</v>
      </c>
      <c r="M2116" t="s">
        <v>925</v>
      </c>
      <c r="N2116" t="s">
        <v>926</v>
      </c>
      <c r="O2116">
        <v>36.07</v>
      </c>
      <c r="S2116">
        <v>22115</v>
      </c>
    </row>
    <row r="2117" spans="1:19" x14ac:dyDescent="0.2">
      <c r="A2117" t="s">
        <v>42</v>
      </c>
      <c r="B2117" t="s">
        <v>8</v>
      </c>
      <c r="C2117" t="s">
        <v>928</v>
      </c>
      <c r="D2117">
        <v>1</v>
      </c>
      <c r="E2117">
        <v>1</v>
      </c>
      <c r="F2117">
        <v>1779674400000</v>
      </c>
      <c r="G2117">
        <v>1779675640589</v>
      </c>
      <c r="H2117">
        <v>1240589</v>
      </c>
      <c r="I2117">
        <v>1240589</v>
      </c>
      <c r="J2117">
        <v>7561</v>
      </c>
      <c r="K2117">
        <v>57</v>
      </c>
      <c r="L2117">
        <v>42.83</v>
      </c>
      <c r="M2117" t="s">
        <v>925</v>
      </c>
      <c r="N2117" t="s">
        <v>929</v>
      </c>
      <c r="S2117">
        <v>22116</v>
      </c>
    </row>
    <row r="2118" spans="1:19" x14ac:dyDescent="0.2">
      <c r="A2118" t="s">
        <v>42</v>
      </c>
      <c r="B2118" t="s">
        <v>8</v>
      </c>
      <c r="C2118" t="s">
        <v>924</v>
      </c>
      <c r="D2118">
        <v>1</v>
      </c>
      <c r="E2118">
        <v>1</v>
      </c>
      <c r="F2118">
        <v>1779675300000</v>
      </c>
      <c r="G2118">
        <v>1779676488062</v>
      </c>
      <c r="H2118">
        <v>1188062</v>
      </c>
      <c r="I2118">
        <v>1188062</v>
      </c>
      <c r="J2118">
        <v>7943</v>
      </c>
      <c r="K2118">
        <v>46</v>
      </c>
      <c r="L2118">
        <v>57.26</v>
      </c>
      <c r="M2118" t="s">
        <v>925</v>
      </c>
      <c r="N2118" t="s">
        <v>926</v>
      </c>
      <c r="O2118">
        <v>42.45</v>
      </c>
      <c r="S2118">
        <v>22117</v>
      </c>
    </row>
    <row r="2119" spans="1:19" x14ac:dyDescent="0.2">
      <c r="A2119" t="s">
        <v>42</v>
      </c>
      <c r="B2119" t="s">
        <v>8</v>
      </c>
      <c r="C2119" t="s">
        <v>924</v>
      </c>
      <c r="D2119">
        <v>1</v>
      </c>
      <c r="E2119">
        <v>1</v>
      </c>
      <c r="F2119">
        <v>1779676200000</v>
      </c>
      <c r="G2119">
        <v>1779677673226</v>
      </c>
      <c r="H2119">
        <v>1473226</v>
      </c>
      <c r="I2119">
        <v>1473226</v>
      </c>
      <c r="J2119">
        <v>7312</v>
      </c>
      <c r="K2119">
        <v>64</v>
      </c>
      <c r="L2119">
        <v>58.22</v>
      </c>
      <c r="M2119" t="s">
        <v>925</v>
      </c>
      <c r="N2119" t="s">
        <v>926</v>
      </c>
      <c r="O2119">
        <v>39.18</v>
      </c>
      <c r="S2119">
        <v>22118</v>
      </c>
    </row>
    <row r="2120" spans="1:19" x14ac:dyDescent="0.2">
      <c r="A2120" t="s">
        <v>42</v>
      </c>
      <c r="B2120" t="s">
        <v>8</v>
      </c>
      <c r="C2120" t="s">
        <v>928</v>
      </c>
      <c r="D2120">
        <v>1</v>
      </c>
      <c r="E2120">
        <v>1</v>
      </c>
      <c r="F2120">
        <v>1779677100000</v>
      </c>
      <c r="G2120">
        <v>1779677989225</v>
      </c>
      <c r="H2120">
        <v>889225</v>
      </c>
      <c r="I2120">
        <v>889225</v>
      </c>
      <c r="J2120">
        <v>8237</v>
      </c>
      <c r="K2120">
        <v>37</v>
      </c>
      <c r="L2120">
        <v>50.37</v>
      </c>
      <c r="M2120" t="s">
        <v>925</v>
      </c>
      <c r="N2120" t="s">
        <v>926</v>
      </c>
      <c r="O2120">
        <v>33.18</v>
      </c>
      <c r="S2120">
        <v>22119</v>
      </c>
    </row>
    <row r="2121" spans="1:19" x14ac:dyDescent="0.2">
      <c r="A2121" t="s">
        <v>42</v>
      </c>
      <c r="B2121" t="s">
        <v>8</v>
      </c>
      <c r="C2121" t="s">
        <v>924</v>
      </c>
      <c r="D2121">
        <v>1</v>
      </c>
      <c r="E2121">
        <v>1</v>
      </c>
      <c r="F2121">
        <v>1779678000000</v>
      </c>
      <c r="G2121">
        <v>1779678996220</v>
      </c>
      <c r="H2121">
        <v>996220</v>
      </c>
      <c r="I2121">
        <v>996220</v>
      </c>
      <c r="J2121">
        <v>7871</v>
      </c>
      <c r="K2121">
        <v>48</v>
      </c>
      <c r="L2121">
        <v>57.78</v>
      </c>
      <c r="M2121" t="s">
        <v>925</v>
      </c>
      <c r="N2121" t="s">
        <v>926</v>
      </c>
      <c r="O2121">
        <v>48.68</v>
      </c>
      <c r="S2121">
        <v>22120</v>
      </c>
    </row>
    <row r="2122" spans="1:19" x14ac:dyDescent="0.2">
      <c r="A2122" t="s">
        <v>42</v>
      </c>
      <c r="B2122" t="s">
        <v>8</v>
      </c>
      <c r="C2122" t="s">
        <v>924</v>
      </c>
      <c r="D2122">
        <v>1</v>
      </c>
      <c r="E2122">
        <v>1</v>
      </c>
      <c r="F2122">
        <v>1779678900000</v>
      </c>
      <c r="G2122">
        <v>1779679974537</v>
      </c>
      <c r="H2122">
        <v>1074537</v>
      </c>
      <c r="I2122">
        <v>1074537</v>
      </c>
      <c r="J2122">
        <v>9876</v>
      </c>
      <c r="K2122">
        <v>39</v>
      </c>
      <c r="L2122">
        <v>54.82</v>
      </c>
      <c r="M2122" t="s">
        <v>925</v>
      </c>
      <c r="N2122" t="s">
        <v>926</v>
      </c>
      <c r="O2122">
        <v>34.47</v>
      </c>
      <c r="S2122">
        <v>22121</v>
      </c>
    </row>
    <row r="2123" spans="1:19" x14ac:dyDescent="0.2">
      <c r="A2123" t="s">
        <v>42</v>
      </c>
      <c r="B2123" t="s">
        <v>8</v>
      </c>
      <c r="C2123" t="s">
        <v>928</v>
      </c>
      <c r="D2123">
        <v>1</v>
      </c>
      <c r="E2123">
        <v>1</v>
      </c>
      <c r="F2123">
        <v>1779679800000</v>
      </c>
      <c r="G2123">
        <v>1779680877006</v>
      </c>
      <c r="H2123">
        <v>1077006</v>
      </c>
      <c r="I2123">
        <v>1077006</v>
      </c>
      <c r="J2123">
        <v>9218</v>
      </c>
      <c r="K2123">
        <v>49</v>
      </c>
      <c r="L2123">
        <v>59.11</v>
      </c>
      <c r="M2123" t="s">
        <v>925</v>
      </c>
      <c r="N2123" t="s">
        <v>926</v>
      </c>
      <c r="O2123">
        <v>46.15</v>
      </c>
      <c r="S2123">
        <v>22122</v>
      </c>
    </row>
    <row r="2124" spans="1:19" x14ac:dyDescent="0.2">
      <c r="A2124" t="s">
        <v>42</v>
      </c>
      <c r="B2124" t="s">
        <v>8</v>
      </c>
      <c r="C2124" t="s">
        <v>924</v>
      </c>
      <c r="D2124">
        <v>1</v>
      </c>
      <c r="E2124">
        <v>2</v>
      </c>
      <c r="F2124">
        <v>1779753600000</v>
      </c>
      <c r="G2124">
        <v>1779754711144</v>
      </c>
      <c r="H2124">
        <v>1111144</v>
      </c>
      <c r="I2124">
        <v>1111144</v>
      </c>
      <c r="J2124">
        <v>8843</v>
      </c>
      <c r="K2124">
        <v>53</v>
      </c>
      <c r="L2124">
        <v>55.07</v>
      </c>
      <c r="M2124" t="s">
        <v>925</v>
      </c>
      <c r="N2124" t="s">
        <v>926</v>
      </c>
      <c r="O2124">
        <v>36.89</v>
      </c>
      <c r="S2124">
        <v>22123</v>
      </c>
    </row>
    <row r="2125" spans="1:19" x14ac:dyDescent="0.2">
      <c r="A2125" t="s">
        <v>42</v>
      </c>
      <c r="B2125" t="s">
        <v>8</v>
      </c>
      <c r="C2125" t="s">
        <v>924</v>
      </c>
      <c r="D2125">
        <v>1</v>
      </c>
      <c r="E2125">
        <v>2</v>
      </c>
      <c r="F2125">
        <v>1779754500000</v>
      </c>
      <c r="G2125">
        <v>1779755628160</v>
      </c>
      <c r="H2125">
        <v>1128160</v>
      </c>
      <c r="I2125">
        <v>1128160</v>
      </c>
      <c r="J2125">
        <v>10269</v>
      </c>
      <c r="K2125">
        <v>53</v>
      </c>
      <c r="L2125">
        <v>59.23</v>
      </c>
      <c r="M2125" t="s">
        <v>925</v>
      </c>
      <c r="N2125" t="s">
        <v>926</v>
      </c>
      <c r="O2125">
        <v>42.31</v>
      </c>
      <c r="S2125">
        <v>22124</v>
      </c>
    </row>
    <row r="2126" spans="1:19" x14ac:dyDescent="0.2">
      <c r="A2126" t="s">
        <v>42</v>
      </c>
      <c r="B2126" t="s">
        <v>8</v>
      </c>
      <c r="C2126" t="s">
        <v>927</v>
      </c>
      <c r="D2126">
        <v>1</v>
      </c>
      <c r="E2126">
        <v>2</v>
      </c>
      <c r="F2126">
        <v>1779755400000</v>
      </c>
      <c r="G2126">
        <v>1779756620427</v>
      </c>
      <c r="H2126">
        <v>1220427</v>
      </c>
      <c r="I2126">
        <v>1220427</v>
      </c>
      <c r="J2126">
        <v>10515</v>
      </c>
      <c r="K2126">
        <v>51</v>
      </c>
      <c r="L2126">
        <v>60.48</v>
      </c>
      <c r="M2126" t="s">
        <v>925</v>
      </c>
      <c r="N2126" t="s">
        <v>926</v>
      </c>
      <c r="O2126">
        <v>42.24</v>
      </c>
      <c r="S2126">
        <v>22125</v>
      </c>
    </row>
    <row r="2127" spans="1:19" x14ac:dyDescent="0.2">
      <c r="A2127" t="s">
        <v>42</v>
      </c>
      <c r="B2127" t="s">
        <v>8</v>
      </c>
      <c r="C2127" t="s">
        <v>924</v>
      </c>
      <c r="D2127">
        <v>1</v>
      </c>
      <c r="E2127">
        <v>2</v>
      </c>
      <c r="F2127">
        <v>1779756300000</v>
      </c>
      <c r="G2127">
        <v>1779757201248</v>
      </c>
      <c r="H2127">
        <v>901248</v>
      </c>
      <c r="I2127">
        <v>901248</v>
      </c>
      <c r="J2127">
        <v>8717</v>
      </c>
      <c r="K2127">
        <v>43</v>
      </c>
      <c r="L2127">
        <v>57.15</v>
      </c>
      <c r="M2127" t="s">
        <v>925</v>
      </c>
      <c r="N2127" t="s">
        <v>926</v>
      </c>
      <c r="O2127">
        <v>47.36</v>
      </c>
      <c r="S2127">
        <v>22126</v>
      </c>
    </row>
    <row r="2128" spans="1:19" x14ac:dyDescent="0.2">
      <c r="A2128" t="s">
        <v>42</v>
      </c>
      <c r="B2128" t="s">
        <v>8</v>
      </c>
      <c r="C2128" t="s">
        <v>924</v>
      </c>
      <c r="D2128">
        <v>1</v>
      </c>
      <c r="E2128">
        <v>2</v>
      </c>
      <c r="F2128">
        <v>1779757200000</v>
      </c>
      <c r="G2128">
        <v>1779758591277</v>
      </c>
      <c r="H2128">
        <v>1391277</v>
      </c>
      <c r="I2128">
        <v>1391277</v>
      </c>
      <c r="J2128">
        <v>10268</v>
      </c>
      <c r="K2128">
        <v>56</v>
      </c>
      <c r="L2128">
        <v>64.8</v>
      </c>
      <c r="M2128" t="s">
        <v>925</v>
      </c>
      <c r="N2128" t="s">
        <v>926</v>
      </c>
      <c r="O2128">
        <v>48.65</v>
      </c>
      <c r="S2128">
        <v>22127</v>
      </c>
    </row>
    <row r="2129" spans="1:19" x14ac:dyDescent="0.2">
      <c r="A2129" t="s">
        <v>42</v>
      </c>
      <c r="B2129" t="s">
        <v>8</v>
      </c>
      <c r="C2129" t="s">
        <v>927</v>
      </c>
      <c r="D2129">
        <v>1</v>
      </c>
      <c r="E2129">
        <v>2</v>
      </c>
      <c r="F2129">
        <v>1779758100000</v>
      </c>
      <c r="G2129">
        <v>1779759652011</v>
      </c>
      <c r="H2129">
        <v>1552011</v>
      </c>
      <c r="I2129">
        <v>1552011</v>
      </c>
      <c r="J2129">
        <v>8043</v>
      </c>
      <c r="K2129">
        <v>65</v>
      </c>
      <c r="L2129">
        <v>63.76</v>
      </c>
      <c r="M2129" t="s">
        <v>925</v>
      </c>
      <c r="N2129" t="s">
        <v>926</v>
      </c>
      <c r="O2129">
        <v>48.12</v>
      </c>
      <c r="S2129">
        <v>22128</v>
      </c>
    </row>
    <row r="2130" spans="1:19" x14ac:dyDescent="0.2">
      <c r="A2130" t="s">
        <v>42</v>
      </c>
      <c r="B2130" t="s">
        <v>8</v>
      </c>
      <c r="C2130" t="s">
        <v>924</v>
      </c>
      <c r="D2130">
        <v>1</v>
      </c>
      <c r="E2130">
        <v>2</v>
      </c>
      <c r="F2130">
        <v>1779759000000</v>
      </c>
      <c r="G2130">
        <v>1779760602525</v>
      </c>
      <c r="H2130">
        <v>1602525</v>
      </c>
      <c r="I2130">
        <v>1602525</v>
      </c>
      <c r="J2130">
        <v>9188</v>
      </c>
      <c r="K2130">
        <v>63</v>
      </c>
      <c r="L2130">
        <v>62.09</v>
      </c>
      <c r="M2130" t="s">
        <v>925</v>
      </c>
      <c r="N2130" t="s">
        <v>926</v>
      </c>
      <c r="O2130">
        <v>39.92</v>
      </c>
      <c r="S2130">
        <v>22129</v>
      </c>
    </row>
    <row r="2131" spans="1:19" x14ac:dyDescent="0.2">
      <c r="A2131" t="s">
        <v>42</v>
      </c>
      <c r="B2131" t="s">
        <v>8</v>
      </c>
      <c r="C2131" t="s">
        <v>924</v>
      </c>
      <c r="D2131">
        <v>1</v>
      </c>
      <c r="E2131">
        <v>2</v>
      </c>
      <c r="F2131">
        <v>1779759900000</v>
      </c>
      <c r="G2131">
        <v>1779761133402</v>
      </c>
      <c r="H2131">
        <v>1233402</v>
      </c>
      <c r="I2131">
        <v>1233402</v>
      </c>
      <c r="J2131">
        <v>9174</v>
      </c>
      <c r="K2131">
        <v>49</v>
      </c>
      <c r="L2131">
        <v>60.54</v>
      </c>
      <c r="M2131" t="s">
        <v>925</v>
      </c>
      <c r="N2131" t="s">
        <v>926</v>
      </c>
      <c r="O2131">
        <v>45.65</v>
      </c>
      <c r="S2131">
        <v>22130</v>
      </c>
    </row>
    <row r="2132" spans="1:19" x14ac:dyDescent="0.2">
      <c r="A2132" t="s">
        <v>42</v>
      </c>
      <c r="B2132" t="s">
        <v>8</v>
      </c>
      <c r="C2132" t="s">
        <v>927</v>
      </c>
      <c r="D2132">
        <v>1</v>
      </c>
      <c r="E2132">
        <v>2</v>
      </c>
      <c r="F2132">
        <v>1779760800000</v>
      </c>
      <c r="G2132">
        <v>1779762351816</v>
      </c>
      <c r="H2132">
        <v>1551816</v>
      </c>
      <c r="I2132">
        <v>1551816</v>
      </c>
      <c r="J2132">
        <v>10254</v>
      </c>
      <c r="K2132">
        <v>68</v>
      </c>
      <c r="L2132">
        <v>62.08</v>
      </c>
      <c r="M2132" t="s">
        <v>925</v>
      </c>
      <c r="N2132" t="s">
        <v>926</v>
      </c>
      <c r="O2132">
        <v>38.31</v>
      </c>
      <c r="S2132">
        <v>22131</v>
      </c>
    </row>
    <row r="2133" spans="1:19" x14ac:dyDescent="0.2">
      <c r="A2133" t="s">
        <v>42</v>
      </c>
      <c r="B2133" t="s">
        <v>8</v>
      </c>
      <c r="C2133" t="s">
        <v>924</v>
      </c>
      <c r="D2133">
        <v>1</v>
      </c>
      <c r="E2133">
        <v>2</v>
      </c>
      <c r="F2133">
        <v>1779761700000</v>
      </c>
      <c r="G2133">
        <v>1779762927106</v>
      </c>
      <c r="H2133">
        <v>1227106</v>
      </c>
      <c r="I2133">
        <v>1227106</v>
      </c>
      <c r="J2133">
        <v>10527</v>
      </c>
      <c r="K2133">
        <v>55</v>
      </c>
      <c r="L2133">
        <v>61.07</v>
      </c>
      <c r="M2133" t="s">
        <v>925</v>
      </c>
      <c r="N2133" t="s">
        <v>926</v>
      </c>
      <c r="O2133">
        <v>43.41</v>
      </c>
      <c r="S2133">
        <v>22132</v>
      </c>
    </row>
    <row r="2134" spans="1:19" x14ac:dyDescent="0.2">
      <c r="A2134" t="s">
        <v>42</v>
      </c>
      <c r="B2134" t="s">
        <v>8</v>
      </c>
      <c r="C2134" t="s">
        <v>924</v>
      </c>
      <c r="D2134">
        <v>1</v>
      </c>
      <c r="E2134">
        <v>2</v>
      </c>
      <c r="F2134">
        <v>1779762600000</v>
      </c>
      <c r="G2134">
        <v>1779763930260</v>
      </c>
      <c r="H2134">
        <v>1330260</v>
      </c>
      <c r="I2134">
        <v>1330260</v>
      </c>
      <c r="J2134">
        <v>10415</v>
      </c>
      <c r="K2134">
        <v>53</v>
      </c>
      <c r="L2134">
        <v>59.14</v>
      </c>
      <c r="M2134" t="s">
        <v>925</v>
      </c>
      <c r="N2134" t="s">
        <v>926</v>
      </c>
      <c r="O2134">
        <v>36.64</v>
      </c>
      <c r="S2134">
        <v>22133</v>
      </c>
    </row>
    <row r="2135" spans="1:19" x14ac:dyDescent="0.2">
      <c r="A2135" t="s">
        <v>42</v>
      </c>
      <c r="B2135" t="s">
        <v>8</v>
      </c>
      <c r="C2135" t="s">
        <v>927</v>
      </c>
      <c r="D2135">
        <v>1</v>
      </c>
      <c r="E2135">
        <v>2</v>
      </c>
      <c r="F2135">
        <v>1779763500000</v>
      </c>
      <c r="G2135">
        <v>1779764827235</v>
      </c>
      <c r="H2135">
        <v>1327235</v>
      </c>
      <c r="I2135">
        <v>1327235</v>
      </c>
      <c r="J2135">
        <v>8682</v>
      </c>
      <c r="K2135">
        <v>59</v>
      </c>
      <c r="L2135">
        <v>56.91</v>
      </c>
      <c r="M2135" t="s">
        <v>925</v>
      </c>
      <c r="N2135" t="s">
        <v>926</v>
      </c>
      <c r="O2135">
        <v>36.15</v>
      </c>
      <c r="S2135">
        <v>22134</v>
      </c>
    </row>
    <row r="2136" spans="1:19" x14ac:dyDescent="0.2">
      <c r="A2136" t="s">
        <v>42</v>
      </c>
      <c r="B2136" t="s">
        <v>8</v>
      </c>
      <c r="C2136" t="s">
        <v>924</v>
      </c>
      <c r="D2136">
        <v>1</v>
      </c>
      <c r="E2136">
        <v>2</v>
      </c>
      <c r="F2136">
        <v>1779764400000</v>
      </c>
      <c r="G2136">
        <v>1779765949056</v>
      </c>
      <c r="H2136">
        <v>1549056</v>
      </c>
      <c r="I2136">
        <v>1549056</v>
      </c>
      <c r="J2136">
        <v>9894</v>
      </c>
      <c r="K2136">
        <v>61</v>
      </c>
      <c r="L2136">
        <v>65.61</v>
      </c>
      <c r="M2136" t="s">
        <v>925</v>
      </c>
      <c r="N2136" t="s">
        <v>926</v>
      </c>
      <c r="O2136">
        <v>47.56</v>
      </c>
      <c r="S2136">
        <v>22135</v>
      </c>
    </row>
    <row r="2137" spans="1:19" x14ac:dyDescent="0.2">
      <c r="A2137" t="s">
        <v>42</v>
      </c>
      <c r="B2137" t="s">
        <v>8</v>
      </c>
      <c r="C2137" t="s">
        <v>924</v>
      </c>
      <c r="D2137">
        <v>1</v>
      </c>
      <c r="E2137">
        <v>2</v>
      </c>
      <c r="F2137">
        <v>1779765300000</v>
      </c>
      <c r="G2137">
        <v>1779766904945</v>
      </c>
      <c r="H2137">
        <v>1604945</v>
      </c>
      <c r="I2137">
        <v>1604945</v>
      </c>
      <c r="J2137">
        <v>8342</v>
      </c>
      <c r="K2137">
        <v>67</v>
      </c>
      <c r="L2137">
        <v>63.84</v>
      </c>
      <c r="M2137" t="s">
        <v>925</v>
      </c>
      <c r="N2137" t="s">
        <v>926</v>
      </c>
      <c r="O2137">
        <v>46.18</v>
      </c>
      <c r="S2137">
        <v>22136</v>
      </c>
    </row>
    <row r="2138" spans="1:19" x14ac:dyDescent="0.2">
      <c r="A2138" t="s">
        <v>42</v>
      </c>
      <c r="B2138" t="s">
        <v>8</v>
      </c>
      <c r="C2138" t="s">
        <v>927</v>
      </c>
      <c r="D2138">
        <v>1</v>
      </c>
      <c r="E2138">
        <v>2</v>
      </c>
      <c r="F2138">
        <v>1779766200000</v>
      </c>
      <c r="G2138">
        <v>1779767913983</v>
      </c>
      <c r="H2138">
        <v>1713983</v>
      </c>
      <c r="I2138">
        <v>1713983</v>
      </c>
      <c r="J2138">
        <v>9421</v>
      </c>
      <c r="K2138">
        <v>70</v>
      </c>
      <c r="L2138">
        <v>62.74</v>
      </c>
      <c r="M2138" t="s">
        <v>925</v>
      </c>
      <c r="N2138" t="s">
        <v>926</v>
      </c>
      <c r="O2138">
        <v>37.979999999999997</v>
      </c>
      <c r="S2138">
        <v>22137</v>
      </c>
    </row>
    <row r="2139" spans="1:19" x14ac:dyDescent="0.2">
      <c r="A2139" t="s">
        <v>42</v>
      </c>
      <c r="B2139" t="s">
        <v>8</v>
      </c>
      <c r="C2139" t="s">
        <v>924</v>
      </c>
      <c r="D2139">
        <v>1</v>
      </c>
      <c r="E2139">
        <v>2</v>
      </c>
      <c r="F2139">
        <v>1779767100000</v>
      </c>
      <c r="G2139">
        <v>1779768326348</v>
      </c>
      <c r="H2139">
        <v>1226348</v>
      </c>
      <c r="I2139">
        <v>1226348</v>
      </c>
      <c r="J2139">
        <v>7990</v>
      </c>
      <c r="K2139">
        <v>47</v>
      </c>
      <c r="L2139">
        <v>59.38</v>
      </c>
      <c r="M2139" t="s">
        <v>925</v>
      </c>
      <c r="N2139" t="s">
        <v>926</v>
      </c>
      <c r="O2139">
        <v>46.29</v>
      </c>
      <c r="S2139">
        <v>22138</v>
      </c>
    </row>
    <row r="2140" spans="1:19" x14ac:dyDescent="0.2">
      <c r="A2140" t="s">
        <v>42</v>
      </c>
      <c r="B2140" t="s">
        <v>8</v>
      </c>
      <c r="C2140" t="s">
        <v>924</v>
      </c>
      <c r="D2140">
        <v>1</v>
      </c>
      <c r="E2140">
        <v>3</v>
      </c>
      <c r="F2140">
        <v>1779840000000</v>
      </c>
      <c r="G2140">
        <v>1779840987685</v>
      </c>
      <c r="H2140">
        <v>987685</v>
      </c>
      <c r="I2140">
        <v>987685</v>
      </c>
      <c r="J2140">
        <v>9619</v>
      </c>
      <c r="K2140">
        <v>40</v>
      </c>
      <c r="L2140">
        <v>54.69</v>
      </c>
      <c r="M2140" t="s">
        <v>925</v>
      </c>
      <c r="N2140" t="s">
        <v>926</v>
      </c>
      <c r="O2140">
        <v>37.03</v>
      </c>
      <c r="S2140">
        <v>22139</v>
      </c>
    </row>
    <row r="2141" spans="1:19" x14ac:dyDescent="0.2">
      <c r="A2141" t="s">
        <v>42</v>
      </c>
      <c r="B2141" t="s">
        <v>8</v>
      </c>
      <c r="C2141" t="s">
        <v>924</v>
      </c>
      <c r="D2141">
        <v>1</v>
      </c>
      <c r="E2141">
        <v>3</v>
      </c>
      <c r="F2141">
        <v>1779840900000</v>
      </c>
      <c r="G2141">
        <v>1779841993013</v>
      </c>
      <c r="H2141">
        <v>1093013</v>
      </c>
      <c r="I2141">
        <v>1093013</v>
      </c>
      <c r="J2141">
        <v>9002</v>
      </c>
      <c r="K2141">
        <v>42</v>
      </c>
      <c r="L2141">
        <v>57.88</v>
      </c>
      <c r="M2141" t="s">
        <v>925</v>
      </c>
      <c r="N2141" t="s">
        <v>926</v>
      </c>
      <c r="O2141">
        <v>43.45</v>
      </c>
      <c r="S2141">
        <v>22140</v>
      </c>
    </row>
    <row r="2142" spans="1:19" x14ac:dyDescent="0.2">
      <c r="A2142" t="s">
        <v>42</v>
      </c>
      <c r="B2142" t="s">
        <v>8</v>
      </c>
      <c r="C2142" t="s">
        <v>924</v>
      </c>
      <c r="D2142">
        <v>1</v>
      </c>
      <c r="E2142">
        <v>3</v>
      </c>
      <c r="F2142">
        <v>1779841800000</v>
      </c>
      <c r="G2142">
        <v>1779843043148</v>
      </c>
      <c r="H2142">
        <v>1243148</v>
      </c>
      <c r="I2142">
        <v>1243148</v>
      </c>
      <c r="J2142">
        <v>7051</v>
      </c>
      <c r="K2142">
        <v>48</v>
      </c>
      <c r="L2142">
        <v>57.2</v>
      </c>
      <c r="M2142" t="s">
        <v>925</v>
      </c>
      <c r="N2142" t="s">
        <v>926</v>
      </c>
      <c r="O2142">
        <v>43.32</v>
      </c>
      <c r="S2142">
        <v>22141</v>
      </c>
    </row>
    <row r="2143" spans="1:19" x14ac:dyDescent="0.2">
      <c r="A2143" t="s">
        <v>42</v>
      </c>
      <c r="B2143" t="s">
        <v>8</v>
      </c>
      <c r="C2143" t="s">
        <v>924</v>
      </c>
      <c r="D2143">
        <v>1</v>
      </c>
      <c r="E2143">
        <v>3</v>
      </c>
      <c r="F2143">
        <v>1779842700000</v>
      </c>
      <c r="G2143">
        <v>1779843685864</v>
      </c>
      <c r="H2143">
        <v>985864</v>
      </c>
      <c r="I2143">
        <v>985864</v>
      </c>
      <c r="J2143">
        <v>7297</v>
      </c>
      <c r="K2143">
        <v>40</v>
      </c>
      <c r="L2143">
        <v>56.33</v>
      </c>
      <c r="M2143" t="s">
        <v>925</v>
      </c>
      <c r="N2143" t="s">
        <v>926</v>
      </c>
      <c r="O2143">
        <v>47.1</v>
      </c>
      <c r="S2143">
        <v>22142</v>
      </c>
    </row>
    <row r="2144" spans="1:19" x14ac:dyDescent="0.2">
      <c r="A2144" t="s">
        <v>42</v>
      </c>
      <c r="B2144" t="s">
        <v>8</v>
      </c>
      <c r="C2144" t="s">
        <v>924</v>
      </c>
      <c r="D2144">
        <v>1</v>
      </c>
      <c r="E2144">
        <v>3</v>
      </c>
      <c r="F2144">
        <v>1779843600000</v>
      </c>
      <c r="G2144">
        <v>1779845150730</v>
      </c>
      <c r="H2144">
        <v>1550730</v>
      </c>
      <c r="I2144">
        <v>1550730</v>
      </c>
      <c r="J2144">
        <v>10233</v>
      </c>
      <c r="K2144">
        <v>64</v>
      </c>
      <c r="L2144">
        <v>61.55</v>
      </c>
      <c r="M2144" t="s">
        <v>925</v>
      </c>
      <c r="N2144" t="s">
        <v>926</v>
      </c>
      <c r="O2144">
        <v>37.159999999999997</v>
      </c>
      <c r="S2144">
        <v>22143</v>
      </c>
    </row>
    <row r="2145" spans="1:19" x14ac:dyDescent="0.2">
      <c r="A2145" t="s">
        <v>42</v>
      </c>
      <c r="B2145" t="s">
        <v>8</v>
      </c>
      <c r="C2145" t="s">
        <v>924</v>
      </c>
      <c r="D2145">
        <v>1</v>
      </c>
      <c r="E2145">
        <v>3</v>
      </c>
      <c r="F2145">
        <v>1779844500000</v>
      </c>
      <c r="G2145">
        <v>1779845792080</v>
      </c>
      <c r="H2145">
        <v>1292080</v>
      </c>
      <c r="I2145">
        <v>1292080</v>
      </c>
      <c r="J2145">
        <v>8074</v>
      </c>
      <c r="K2145">
        <v>58</v>
      </c>
      <c r="L2145">
        <v>43.98</v>
      </c>
      <c r="M2145" t="s">
        <v>925</v>
      </c>
      <c r="N2145" t="s">
        <v>929</v>
      </c>
      <c r="S2145">
        <v>22144</v>
      </c>
    </row>
    <row r="2146" spans="1:19" x14ac:dyDescent="0.2">
      <c r="A2146" t="s">
        <v>42</v>
      </c>
      <c r="B2146" t="s">
        <v>8</v>
      </c>
      <c r="C2146" t="s">
        <v>924</v>
      </c>
      <c r="D2146">
        <v>1</v>
      </c>
      <c r="E2146">
        <v>3</v>
      </c>
      <c r="F2146">
        <v>1779845400000</v>
      </c>
      <c r="G2146">
        <v>1779846291430</v>
      </c>
      <c r="H2146">
        <v>891430</v>
      </c>
      <c r="I2146">
        <v>891430</v>
      </c>
      <c r="J2146">
        <v>9428</v>
      </c>
      <c r="K2146">
        <v>43</v>
      </c>
      <c r="L2146">
        <v>40.6</v>
      </c>
      <c r="M2146" t="s">
        <v>925</v>
      </c>
      <c r="N2146" t="s">
        <v>929</v>
      </c>
      <c r="S2146">
        <v>22145</v>
      </c>
    </row>
    <row r="2147" spans="1:19" x14ac:dyDescent="0.2">
      <c r="A2147" t="s">
        <v>42</v>
      </c>
      <c r="B2147" t="s">
        <v>8</v>
      </c>
      <c r="C2147" t="s">
        <v>924</v>
      </c>
      <c r="D2147">
        <v>1</v>
      </c>
      <c r="E2147">
        <v>3</v>
      </c>
      <c r="F2147">
        <v>1779846300000</v>
      </c>
      <c r="G2147">
        <v>1779847242012</v>
      </c>
      <c r="H2147">
        <v>942012</v>
      </c>
      <c r="I2147">
        <v>942012</v>
      </c>
      <c r="J2147">
        <v>9401</v>
      </c>
      <c r="K2147">
        <v>43</v>
      </c>
      <c r="L2147">
        <v>53.89</v>
      </c>
      <c r="M2147" t="s">
        <v>925</v>
      </c>
      <c r="N2147" t="s">
        <v>926</v>
      </c>
      <c r="O2147">
        <v>36.909999999999997</v>
      </c>
      <c r="S2147">
        <v>22146</v>
      </c>
    </row>
    <row r="2148" spans="1:19" x14ac:dyDescent="0.2">
      <c r="A2148" t="s">
        <v>42</v>
      </c>
      <c r="B2148" t="s">
        <v>8</v>
      </c>
      <c r="C2148" t="s">
        <v>924</v>
      </c>
      <c r="D2148">
        <v>1</v>
      </c>
      <c r="E2148">
        <v>3</v>
      </c>
      <c r="F2148">
        <v>1779847200000</v>
      </c>
      <c r="G2148">
        <v>1779848744700</v>
      </c>
      <c r="H2148">
        <v>1544700</v>
      </c>
      <c r="I2148">
        <v>1544700</v>
      </c>
      <c r="J2148">
        <v>10200</v>
      </c>
      <c r="K2148">
        <v>64</v>
      </c>
      <c r="L2148">
        <v>63.69</v>
      </c>
      <c r="M2148" t="s">
        <v>925</v>
      </c>
      <c r="N2148" t="s">
        <v>926</v>
      </c>
      <c r="O2148">
        <v>42.38</v>
      </c>
      <c r="S2148">
        <v>22147</v>
      </c>
    </row>
    <row r="2149" spans="1:19" x14ac:dyDescent="0.2">
      <c r="A2149" t="s">
        <v>42</v>
      </c>
      <c r="B2149" t="s">
        <v>8</v>
      </c>
      <c r="C2149" t="s">
        <v>924</v>
      </c>
      <c r="D2149">
        <v>1</v>
      </c>
      <c r="E2149">
        <v>3</v>
      </c>
      <c r="F2149">
        <v>1779848100000</v>
      </c>
      <c r="G2149">
        <v>1779849333453</v>
      </c>
      <c r="H2149">
        <v>1233453</v>
      </c>
      <c r="I2149">
        <v>1233453</v>
      </c>
      <c r="J2149">
        <v>8101</v>
      </c>
      <c r="K2149">
        <v>52</v>
      </c>
      <c r="L2149">
        <v>60.15</v>
      </c>
      <c r="M2149" t="s">
        <v>925</v>
      </c>
      <c r="N2149" t="s">
        <v>926</v>
      </c>
      <c r="O2149">
        <v>47.6</v>
      </c>
      <c r="S2149">
        <v>22148</v>
      </c>
    </row>
    <row r="2150" spans="1:19" x14ac:dyDescent="0.2">
      <c r="A2150" t="s">
        <v>42</v>
      </c>
      <c r="B2150" t="s">
        <v>8</v>
      </c>
      <c r="C2150" t="s">
        <v>924</v>
      </c>
      <c r="D2150">
        <v>1</v>
      </c>
      <c r="E2150">
        <v>3</v>
      </c>
      <c r="F2150">
        <v>1779849000000</v>
      </c>
      <c r="G2150">
        <v>1779850379500</v>
      </c>
      <c r="H2150">
        <v>1379500</v>
      </c>
      <c r="I2150">
        <v>1379500</v>
      </c>
      <c r="J2150">
        <v>7471</v>
      </c>
      <c r="K2150">
        <v>54</v>
      </c>
      <c r="L2150">
        <v>60.57</v>
      </c>
      <c r="M2150" t="s">
        <v>925</v>
      </c>
      <c r="N2150" t="s">
        <v>926</v>
      </c>
      <c r="O2150">
        <v>46.58</v>
      </c>
      <c r="S2150">
        <v>22149</v>
      </c>
    </row>
    <row r="2151" spans="1:19" x14ac:dyDescent="0.2">
      <c r="A2151" t="s">
        <v>42</v>
      </c>
      <c r="B2151" t="s">
        <v>8</v>
      </c>
      <c r="C2151" t="s">
        <v>924</v>
      </c>
      <c r="D2151">
        <v>1</v>
      </c>
      <c r="E2151">
        <v>3</v>
      </c>
      <c r="F2151">
        <v>1779849900000</v>
      </c>
      <c r="G2151">
        <v>1779851273878</v>
      </c>
      <c r="H2151">
        <v>1373878</v>
      </c>
      <c r="I2151">
        <v>1373878</v>
      </c>
      <c r="J2151">
        <v>7713</v>
      </c>
      <c r="K2151">
        <v>53</v>
      </c>
      <c r="L2151">
        <v>59.8</v>
      </c>
      <c r="M2151" t="s">
        <v>925</v>
      </c>
      <c r="N2151" t="s">
        <v>926</v>
      </c>
      <c r="O2151">
        <v>44.3</v>
      </c>
      <c r="S2151">
        <v>22150</v>
      </c>
    </row>
    <row r="2152" spans="1:19" x14ac:dyDescent="0.2">
      <c r="A2152" t="s">
        <v>42</v>
      </c>
      <c r="B2152" t="s">
        <v>8</v>
      </c>
      <c r="C2152" t="s">
        <v>924</v>
      </c>
      <c r="D2152">
        <v>1</v>
      </c>
      <c r="E2152">
        <v>3</v>
      </c>
      <c r="F2152">
        <v>1779850800000</v>
      </c>
      <c r="G2152">
        <v>1779852337794</v>
      </c>
      <c r="H2152">
        <v>1537794</v>
      </c>
      <c r="I2152">
        <v>1537794</v>
      </c>
      <c r="J2152">
        <v>8049</v>
      </c>
      <c r="K2152">
        <v>59</v>
      </c>
      <c r="L2152">
        <v>60.67</v>
      </c>
      <c r="M2152" t="s">
        <v>925</v>
      </c>
      <c r="N2152" t="s">
        <v>926</v>
      </c>
      <c r="O2152">
        <v>41.29</v>
      </c>
      <c r="S2152">
        <v>22151</v>
      </c>
    </row>
    <row r="2153" spans="1:19" x14ac:dyDescent="0.2">
      <c r="A2153" t="s">
        <v>42</v>
      </c>
      <c r="B2153" t="s">
        <v>8</v>
      </c>
      <c r="C2153" t="s">
        <v>924</v>
      </c>
      <c r="D2153">
        <v>1</v>
      </c>
      <c r="E2153">
        <v>3</v>
      </c>
      <c r="F2153">
        <v>1779851700000</v>
      </c>
      <c r="G2153">
        <v>1779852807135</v>
      </c>
      <c r="H2153">
        <v>1107135</v>
      </c>
      <c r="I2153">
        <v>1107135</v>
      </c>
      <c r="J2153">
        <v>9202</v>
      </c>
      <c r="K2153">
        <v>41</v>
      </c>
      <c r="L2153">
        <v>42.95</v>
      </c>
      <c r="M2153" t="s">
        <v>925</v>
      </c>
      <c r="N2153" t="s">
        <v>929</v>
      </c>
      <c r="S2153">
        <v>22152</v>
      </c>
    </row>
    <row r="2154" spans="1:19" x14ac:dyDescent="0.2">
      <c r="A2154" t="s">
        <v>42</v>
      </c>
      <c r="B2154" t="s">
        <v>8</v>
      </c>
      <c r="C2154" t="s">
        <v>924</v>
      </c>
      <c r="D2154">
        <v>1</v>
      </c>
      <c r="E2154">
        <v>4</v>
      </c>
      <c r="F2154">
        <v>1779926400000</v>
      </c>
      <c r="G2154">
        <v>1779927857640</v>
      </c>
      <c r="H2154">
        <v>1457640</v>
      </c>
      <c r="I2154">
        <v>1457640</v>
      </c>
      <c r="J2154">
        <v>8274</v>
      </c>
      <c r="K2154">
        <v>59</v>
      </c>
      <c r="L2154">
        <v>61.49</v>
      </c>
      <c r="M2154" t="s">
        <v>925</v>
      </c>
      <c r="N2154" t="s">
        <v>926</v>
      </c>
      <c r="O2154">
        <v>44.6</v>
      </c>
      <c r="S2154">
        <v>22153</v>
      </c>
    </row>
    <row r="2155" spans="1:19" x14ac:dyDescent="0.2">
      <c r="A2155" t="s">
        <v>42</v>
      </c>
      <c r="B2155" t="s">
        <v>8</v>
      </c>
      <c r="C2155" t="s">
        <v>924</v>
      </c>
      <c r="D2155">
        <v>1</v>
      </c>
      <c r="E2155">
        <v>4</v>
      </c>
      <c r="F2155">
        <v>1779927300000</v>
      </c>
      <c r="G2155">
        <v>1779928881999</v>
      </c>
      <c r="H2155">
        <v>1581999</v>
      </c>
      <c r="I2155">
        <v>1581999</v>
      </c>
      <c r="J2155">
        <v>10450</v>
      </c>
      <c r="K2155">
        <v>69</v>
      </c>
      <c r="L2155">
        <v>64.64</v>
      </c>
      <c r="M2155" t="s">
        <v>925</v>
      </c>
      <c r="N2155" t="s">
        <v>926</v>
      </c>
      <c r="O2155">
        <v>42.99</v>
      </c>
      <c r="S2155">
        <v>22154</v>
      </c>
    </row>
    <row r="2156" spans="1:19" x14ac:dyDescent="0.2">
      <c r="A2156" t="s">
        <v>42</v>
      </c>
      <c r="B2156" t="s">
        <v>8</v>
      </c>
      <c r="C2156" t="s">
        <v>928</v>
      </c>
      <c r="D2156">
        <v>1</v>
      </c>
      <c r="E2156">
        <v>4</v>
      </c>
      <c r="F2156">
        <v>1779928200000</v>
      </c>
      <c r="G2156">
        <v>1779929166212</v>
      </c>
      <c r="H2156">
        <v>966212</v>
      </c>
      <c r="I2156">
        <v>966212</v>
      </c>
      <c r="J2156">
        <v>9143</v>
      </c>
      <c r="K2156">
        <v>42</v>
      </c>
      <c r="L2156">
        <v>58.9</v>
      </c>
      <c r="M2156" t="s">
        <v>925</v>
      </c>
      <c r="N2156" t="s">
        <v>926</v>
      </c>
      <c r="O2156">
        <v>48.64</v>
      </c>
      <c r="S2156">
        <v>22155</v>
      </c>
    </row>
    <row r="2157" spans="1:19" x14ac:dyDescent="0.2">
      <c r="A2157" t="s">
        <v>42</v>
      </c>
      <c r="B2157" t="s">
        <v>8</v>
      </c>
      <c r="C2157" t="s">
        <v>924</v>
      </c>
      <c r="D2157">
        <v>1</v>
      </c>
      <c r="E2157">
        <v>4</v>
      </c>
      <c r="F2157">
        <v>1779929100000</v>
      </c>
      <c r="G2157">
        <v>1779930296003</v>
      </c>
      <c r="H2157">
        <v>1196003</v>
      </c>
      <c r="I2157">
        <v>1196003</v>
      </c>
      <c r="J2157">
        <v>10345</v>
      </c>
      <c r="K2157">
        <v>51</v>
      </c>
      <c r="L2157">
        <v>45.21</v>
      </c>
      <c r="M2157" t="s">
        <v>925</v>
      </c>
      <c r="N2157" t="s">
        <v>929</v>
      </c>
      <c r="S2157">
        <v>22156</v>
      </c>
    </row>
    <row r="2158" spans="1:19" x14ac:dyDescent="0.2">
      <c r="A2158" t="s">
        <v>42</v>
      </c>
      <c r="B2158" t="s">
        <v>8</v>
      </c>
      <c r="C2158" t="s">
        <v>924</v>
      </c>
      <c r="D2158">
        <v>1</v>
      </c>
      <c r="E2158">
        <v>4</v>
      </c>
      <c r="F2158">
        <v>1779930000000</v>
      </c>
      <c r="G2158">
        <v>1779931274654</v>
      </c>
      <c r="H2158">
        <v>1274654</v>
      </c>
      <c r="I2158">
        <v>1274654</v>
      </c>
      <c r="J2158">
        <v>8641</v>
      </c>
      <c r="K2158">
        <v>58</v>
      </c>
      <c r="L2158">
        <v>44.37</v>
      </c>
      <c r="M2158" t="s">
        <v>925</v>
      </c>
      <c r="N2158" t="s">
        <v>929</v>
      </c>
      <c r="S2158">
        <v>22157</v>
      </c>
    </row>
    <row r="2159" spans="1:19" x14ac:dyDescent="0.2">
      <c r="A2159" t="s">
        <v>42</v>
      </c>
      <c r="B2159" t="s">
        <v>8</v>
      </c>
      <c r="C2159" t="s">
        <v>928</v>
      </c>
      <c r="D2159">
        <v>1</v>
      </c>
      <c r="E2159">
        <v>4</v>
      </c>
      <c r="F2159">
        <v>1779930900000</v>
      </c>
      <c r="G2159">
        <v>1779932489261</v>
      </c>
      <c r="H2159">
        <v>1589261</v>
      </c>
      <c r="I2159">
        <v>1589261</v>
      </c>
      <c r="J2159">
        <v>9672</v>
      </c>
      <c r="K2159">
        <v>70</v>
      </c>
      <c r="L2159">
        <v>49.23</v>
      </c>
      <c r="M2159" t="s">
        <v>925</v>
      </c>
      <c r="N2159" t="s">
        <v>929</v>
      </c>
      <c r="S2159">
        <v>22158</v>
      </c>
    </row>
    <row r="2160" spans="1:19" x14ac:dyDescent="0.2">
      <c r="A2160" t="s">
        <v>42</v>
      </c>
      <c r="B2160" t="s">
        <v>8</v>
      </c>
      <c r="C2160" t="s">
        <v>924</v>
      </c>
      <c r="D2160">
        <v>1</v>
      </c>
      <c r="E2160">
        <v>4</v>
      </c>
      <c r="F2160">
        <v>1779931800000</v>
      </c>
      <c r="G2160">
        <v>1779933121017</v>
      </c>
      <c r="H2160">
        <v>1321017</v>
      </c>
      <c r="I2160">
        <v>1321017</v>
      </c>
      <c r="J2160">
        <v>9331</v>
      </c>
      <c r="K2160">
        <v>56</v>
      </c>
      <c r="L2160">
        <v>59.66</v>
      </c>
      <c r="M2160" t="s">
        <v>925</v>
      </c>
      <c r="N2160" t="s">
        <v>926</v>
      </c>
      <c r="O2160">
        <v>40.97</v>
      </c>
      <c r="S2160">
        <v>22159</v>
      </c>
    </row>
    <row r="2161" spans="1:19" x14ac:dyDescent="0.2">
      <c r="A2161" t="s">
        <v>42</v>
      </c>
      <c r="B2161" t="s">
        <v>8</v>
      </c>
      <c r="C2161" t="s">
        <v>924</v>
      </c>
      <c r="D2161">
        <v>1</v>
      </c>
      <c r="E2161">
        <v>4</v>
      </c>
      <c r="F2161">
        <v>1779932700000</v>
      </c>
      <c r="G2161">
        <v>1779934267711</v>
      </c>
      <c r="H2161">
        <v>1567711</v>
      </c>
      <c r="I2161">
        <v>1567711</v>
      </c>
      <c r="J2161">
        <v>10523</v>
      </c>
      <c r="K2161">
        <v>67</v>
      </c>
      <c r="L2161">
        <v>64.150000000000006</v>
      </c>
      <c r="M2161" t="s">
        <v>925</v>
      </c>
      <c r="N2161" t="s">
        <v>926</v>
      </c>
      <c r="O2161">
        <v>42</v>
      </c>
      <c r="S2161">
        <v>22160</v>
      </c>
    </row>
    <row r="2162" spans="1:19" x14ac:dyDescent="0.2">
      <c r="A2162" t="s">
        <v>42</v>
      </c>
      <c r="B2162" t="s">
        <v>8</v>
      </c>
      <c r="C2162" t="s">
        <v>928</v>
      </c>
      <c r="D2162">
        <v>1</v>
      </c>
      <c r="E2162">
        <v>4</v>
      </c>
      <c r="F2162">
        <v>1779933600000</v>
      </c>
      <c r="G2162">
        <v>1779934817877</v>
      </c>
      <c r="H2162">
        <v>1217877</v>
      </c>
      <c r="I2162">
        <v>1217877</v>
      </c>
      <c r="J2162">
        <v>8830</v>
      </c>
      <c r="K2162">
        <v>47</v>
      </c>
      <c r="L2162">
        <v>61.19</v>
      </c>
      <c r="M2162" t="s">
        <v>925</v>
      </c>
      <c r="N2162" t="s">
        <v>926</v>
      </c>
      <c r="O2162">
        <v>48.46</v>
      </c>
      <c r="S2162">
        <v>22161</v>
      </c>
    </row>
    <row r="2163" spans="1:19" x14ac:dyDescent="0.2">
      <c r="A2163" t="s">
        <v>42</v>
      </c>
      <c r="B2163" t="s">
        <v>8</v>
      </c>
      <c r="C2163" t="s">
        <v>924</v>
      </c>
      <c r="D2163">
        <v>1</v>
      </c>
      <c r="E2163">
        <v>4</v>
      </c>
      <c r="F2163">
        <v>1779934500000</v>
      </c>
      <c r="G2163">
        <v>1779936061549</v>
      </c>
      <c r="H2163">
        <v>1561549</v>
      </c>
      <c r="I2163">
        <v>1561549</v>
      </c>
      <c r="J2163">
        <v>8403</v>
      </c>
      <c r="K2163">
        <v>65</v>
      </c>
      <c r="L2163">
        <v>64.25</v>
      </c>
      <c r="M2163" t="s">
        <v>925</v>
      </c>
      <c r="N2163" t="s">
        <v>926</v>
      </c>
      <c r="O2163">
        <v>48.07</v>
      </c>
      <c r="S2163">
        <v>22162</v>
      </c>
    </row>
    <row r="2164" spans="1:19" x14ac:dyDescent="0.2">
      <c r="A2164" t="s">
        <v>42</v>
      </c>
      <c r="B2164" t="s">
        <v>8</v>
      </c>
      <c r="C2164" t="s">
        <v>924</v>
      </c>
      <c r="D2164">
        <v>1</v>
      </c>
      <c r="E2164">
        <v>4</v>
      </c>
      <c r="F2164">
        <v>1779935400000</v>
      </c>
      <c r="G2164">
        <v>1779936759553</v>
      </c>
      <c r="H2164">
        <v>1359553</v>
      </c>
      <c r="I2164">
        <v>1359553</v>
      </c>
      <c r="J2164">
        <v>10399</v>
      </c>
      <c r="K2164">
        <v>60</v>
      </c>
      <c r="L2164">
        <v>62.16</v>
      </c>
      <c r="M2164" t="s">
        <v>925</v>
      </c>
      <c r="N2164" t="s">
        <v>926</v>
      </c>
      <c r="O2164">
        <v>42.97</v>
      </c>
      <c r="S2164">
        <v>22163</v>
      </c>
    </row>
    <row r="2165" spans="1:19" x14ac:dyDescent="0.2">
      <c r="A2165" t="s">
        <v>42</v>
      </c>
      <c r="B2165" t="s">
        <v>8</v>
      </c>
      <c r="C2165" t="s">
        <v>928</v>
      </c>
      <c r="D2165">
        <v>1</v>
      </c>
      <c r="E2165">
        <v>4</v>
      </c>
      <c r="F2165">
        <v>1779936300000</v>
      </c>
      <c r="G2165">
        <v>1779937904199</v>
      </c>
      <c r="H2165">
        <v>1604199</v>
      </c>
      <c r="I2165">
        <v>1604199</v>
      </c>
      <c r="J2165">
        <v>8905</v>
      </c>
      <c r="K2165">
        <v>66</v>
      </c>
      <c r="L2165">
        <v>64.02</v>
      </c>
      <c r="M2165" t="s">
        <v>925</v>
      </c>
      <c r="N2165" t="s">
        <v>926</v>
      </c>
      <c r="O2165">
        <v>45.12</v>
      </c>
      <c r="S2165">
        <v>22164</v>
      </c>
    </row>
    <row r="2166" spans="1:19" x14ac:dyDescent="0.2">
      <c r="A2166" t="s">
        <v>42</v>
      </c>
      <c r="B2166" t="s">
        <v>8</v>
      </c>
      <c r="C2166" t="s">
        <v>924</v>
      </c>
      <c r="D2166">
        <v>1</v>
      </c>
      <c r="E2166">
        <v>4</v>
      </c>
      <c r="F2166">
        <v>1779937200000</v>
      </c>
      <c r="G2166">
        <v>1779938456738</v>
      </c>
      <c r="H2166">
        <v>1256738</v>
      </c>
      <c r="I2166">
        <v>1256738</v>
      </c>
      <c r="J2166">
        <v>9123</v>
      </c>
      <c r="K2166">
        <v>47</v>
      </c>
      <c r="L2166">
        <v>55.69</v>
      </c>
      <c r="M2166" t="s">
        <v>925</v>
      </c>
      <c r="N2166" t="s">
        <v>926</v>
      </c>
      <c r="O2166">
        <v>33.909999999999997</v>
      </c>
      <c r="S2166">
        <v>22165</v>
      </c>
    </row>
    <row r="2167" spans="1:19" x14ac:dyDescent="0.2">
      <c r="A2167" t="s">
        <v>42</v>
      </c>
      <c r="B2167" t="s">
        <v>8</v>
      </c>
      <c r="C2167" t="s">
        <v>924</v>
      </c>
      <c r="D2167">
        <v>1</v>
      </c>
      <c r="E2167">
        <v>4</v>
      </c>
      <c r="F2167">
        <v>1779938100000</v>
      </c>
      <c r="G2167">
        <v>1779939269015</v>
      </c>
      <c r="H2167">
        <v>1169015</v>
      </c>
      <c r="I2167">
        <v>1169015</v>
      </c>
      <c r="J2167">
        <v>10486</v>
      </c>
      <c r="K2167">
        <v>43</v>
      </c>
      <c r="L2167">
        <v>45.04</v>
      </c>
      <c r="M2167" t="s">
        <v>925</v>
      </c>
      <c r="N2167" t="s">
        <v>929</v>
      </c>
      <c r="S2167">
        <v>22166</v>
      </c>
    </row>
    <row r="2168" spans="1:19" x14ac:dyDescent="0.2">
      <c r="A2168" t="s">
        <v>42</v>
      </c>
      <c r="B2168" t="s">
        <v>8</v>
      </c>
      <c r="C2168" t="s">
        <v>928</v>
      </c>
      <c r="D2168">
        <v>1</v>
      </c>
      <c r="E2168">
        <v>4</v>
      </c>
      <c r="F2168">
        <v>1779939000000</v>
      </c>
      <c r="G2168">
        <v>1779940710668</v>
      </c>
      <c r="H2168">
        <v>1710668</v>
      </c>
      <c r="I2168">
        <v>1710668</v>
      </c>
      <c r="J2168">
        <v>10403</v>
      </c>
      <c r="K2168">
        <v>71</v>
      </c>
      <c r="L2168">
        <v>67.06</v>
      </c>
      <c r="M2168" t="s">
        <v>931</v>
      </c>
      <c r="N2168" t="s">
        <v>926</v>
      </c>
      <c r="O2168">
        <v>45.5</v>
      </c>
      <c r="S2168">
        <v>22167</v>
      </c>
    </row>
    <row r="2169" spans="1:19" x14ac:dyDescent="0.2">
      <c r="A2169" t="s">
        <v>42</v>
      </c>
      <c r="B2169" t="s">
        <v>8</v>
      </c>
      <c r="C2169" t="s">
        <v>924</v>
      </c>
      <c r="D2169">
        <v>1</v>
      </c>
      <c r="E2169">
        <v>5</v>
      </c>
      <c r="F2169">
        <v>1780012800000</v>
      </c>
      <c r="G2169">
        <v>1780013984662</v>
      </c>
      <c r="H2169">
        <v>1184662</v>
      </c>
      <c r="I2169">
        <v>1184662</v>
      </c>
      <c r="J2169">
        <v>7459</v>
      </c>
      <c r="K2169">
        <v>48</v>
      </c>
      <c r="L2169">
        <v>54.96</v>
      </c>
      <c r="M2169" t="s">
        <v>925</v>
      </c>
      <c r="N2169" t="s">
        <v>926</v>
      </c>
      <c r="O2169">
        <v>38.479999999999997</v>
      </c>
      <c r="S2169">
        <v>22168</v>
      </c>
    </row>
    <row r="2170" spans="1:19" x14ac:dyDescent="0.2">
      <c r="A2170" t="s">
        <v>42</v>
      </c>
      <c r="B2170" t="s">
        <v>8</v>
      </c>
      <c r="C2170" t="s">
        <v>924</v>
      </c>
      <c r="D2170">
        <v>1</v>
      </c>
      <c r="E2170">
        <v>5</v>
      </c>
      <c r="F2170">
        <v>1780013700000</v>
      </c>
      <c r="G2170">
        <v>1780014745712</v>
      </c>
      <c r="H2170">
        <v>1045712</v>
      </c>
      <c r="I2170">
        <v>1045712</v>
      </c>
      <c r="J2170">
        <v>9479</v>
      </c>
      <c r="K2170">
        <v>44</v>
      </c>
      <c r="L2170">
        <v>53.55</v>
      </c>
      <c r="M2170" t="s">
        <v>925</v>
      </c>
      <c r="N2170" t="s">
        <v>926</v>
      </c>
      <c r="O2170">
        <v>33.299999999999997</v>
      </c>
      <c r="S2170">
        <v>22169</v>
      </c>
    </row>
    <row r="2171" spans="1:19" x14ac:dyDescent="0.2">
      <c r="A2171" t="s">
        <v>42</v>
      </c>
      <c r="B2171" t="s">
        <v>8</v>
      </c>
      <c r="C2171" t="s">
        <v>927</v>
      </c>
      <c r="D2171">
        <v>1</v>
      </c>
      <c r="E2171">
        <v>5</v>
      </c>
      <c r="F2171">
        <v>1780014600000</v>
      </c>
      <c r="G2171">
        <v>1780015901316</v>
      </c>
      <c r="H2171">
        <v>1301316</v>
      </c>
      <c r="I2171">
        <v>1301316</v>
      </c>
      <c r="J2171">
        <v>8761</v>
      </c>
      <c r="K2171">
        <v>57</v>
      </c>
      <c r="L2171">
        <v>57.94</v>
      </c>
      <c r="M2171" t="s">
        <v>925</v>
      </c>
      <c r="N2171" t="s">
        <v>926</v>
      </c>
      <c r="O2171">
        <v>39</v>
      </c>
      <c r="S2171">
        <v>22170</v>
      </c>
    </row>
    <row r="2172" spans="1:19" x14ac:dyDescent="0.2">
      <c r="A2172" t="s">
        <v>42</v>
      </c>
      <c r="B2172" t="s">
        <v>8</v>
      </c>
      <c r="C2172" t="s">
        <v>924</v>
      </c>
      <c r="D2172">
        <v>1</v>
      </c>
      <c r="E2172">
        <v>5</v>
      </c>
      <c r="F2172">
        <v>1780015500000</v>
      </c>
      <c r="G2172">
        <v>1780016858391</v>
      </c>
      <c r="H2172">
        <v>1358391</v>
      </c>
      <c r="I2172">
        <v>1358391</v>
      </c>
      <c r="J2172">
        <v>8297</v>
      </c>
      <c r="K2172">
        <v>55</v>
      </c>
      <c r="L2172">
        <v>55.44</v>
      </c>
      <c r="M2172" t="s">
        <v>925</v>
      </c>
      <c r="N2172" t="s">
        <v>926</v>
      </c>
      <c r="O2172">
        <v>32.99</v>
      </c>
      <c r="S2172">
        <v>22171</v>
      </c>
    </row>
    <row r="2173" spans="1:19" x14ac:dyDescent="0.2">
      <c r="A2173" t="s">
        <v>42</v>
      </c>
      <c r="B2173" t="s">
        <v>8</v>
      </c>
      <c r="C2173" t="s">
        <v>924</v>
      </c>
      <c r="D2173">
        <v>1</v>
      </c>
      <c r="E2173">
        <v>5</v>
      </c>
      <c r="F2173">
        <v>1780016400000</v>
      </c>
      <c r="G2173">
        <v>1780017507277</v>
      </c>
      <c r="H2173">
        <v>1107277</v>
      </c>
      <c r="I2173">
        <v>1107277</v>
      </c>
      <c r="J2173">
        <v>9381</v>
      </c>
      <c r="K2173">
        <v>47</v>
      </c>
      <c r="L2173">
        <v>56.11</v>
      </c>
      <c r="M2173" t="s">
        <v>925</v>
      </c>
      <c r="N2173" t="s">
        <v>926</v>
      </c>
      <c r="O2173">
        <v>37.96</v>
      </c>
      <c r="S2173">
        <v>22172</v>
      </c>
    </row>
    <row r="2174" spans="1:19" x14ac:dyDescent="0.2">
      <c r="A2174" t="s">
        <v>42</v>
      </c>
      <c r="B2174" t="s">
        <v>8</v>
      </c>
      <c r="C2174" t="s">
        <v>927</v>
      </c>
      <c r="D2174">
        <v>1</v>
      </c>
      <c r="E2174">
        <v>5</v>
      </c>
      <c r="F2174">
        <v>1780017300000</v>
      </c>
      <c r="G2174">
        <v>1780018690000</v>
      </c>
      <c r="H2174">
        <v>1390000</v>
      </c>
      <c r="I2174">
        <v>1390000</v>
      </c>
      <c r="J2174">
        <v>8379</v>
      </c>
      <c r="K2174">
        <v>59</v>
      </c>
      <c r="L2174">
        <v>58.64</v>
      </c>
      <c r="M2174" t="s">
        <v>925</v>
      </c>
      <c r="N2174" t="s">
        <v>926</v>
      </c>
      <c r="O2174">
        <v>39.4</v>
      </c>
      <c r="S2174">
        <v>22173</v>
      </c>
    </row>
    <row r="2175" spans="1:19" x14ac:dyDescent="0.2">
      <c r="A2175" t="s">
        <v>42</v>
      </c>
      <c r="B2175" t="s">
        <v>8</v>
      </c>
      <c r="C2175" t="s">
        <v>924</v>
      </c>
      <c r="D2175">
        <v>1</v>
      </c>
      <c r="E2175">
        <v>5</v>
      </c>
      <c r="F2175">
        <v>1780018200000</v>
      </c>
      <c r="G2175">
        <v>1780019442586</v>
      </c>
      <c r="H2175">
        <v>1242586</v>
      </c>
      <c r="I2175">
        <v>1242586</v>
      </c>
      <c r="J2175">
        <v>7285</v>
      </c>
      <c r="K2175">
        <v>51</v>
      </c>
      <c r="L2175">
        <v>58.02</v>
      </c>
      <c r="M2175" t="s">
        <v>925</v>
      </c>
      <c r="N2175" t="s">
        <v>926</v>
      </c>
      <c r="O2175">
        <v>44.6</v>
      </c>
      <c r="S2175">
        <v>22174</v>
      </c>
    </row>
    <row r="2176" spans="1:19" x14ac:dyDescent="0.2">
      <c r="A2176" t="s">
        <v>42</v>
      </c>
      <c r="B2176" t="s">
        <v>8</v>
      </c>
      <c r="C2176" t="s">
        <v>924</v>
      </c>
      <c r="D2176">
        <v>1</v>
      </c>
      <c r="E2176">
        <v>5</v>
      </c>
      <c r="F2176">
        <v>1780019100000</v>
      </c>
      <c r="G2176">
        <v>1780020247290</v>
      </c>
      <c r="H2176">
        <v>1147290</v>
      </c>
      <c r="I2176">
        <v>1147290</v>
      </c>
      <c r="J2176">
        <v>8488</v>
      </c>
      <c r="K2176">
        <v>46</v>
      </c>
      <c r="L2176">
        <v>55.84</v>
      </c>
      <c r="M2176" t="s">
        <v>925</v>
      </c>
      <c r="N2176" t="s">
        <v>926</v>
      </c>
      <c r="O2176">
        <v>38.729999999999997</v>
      </c>
      <c r="S2176">
        <v>22175</v>
      </c>
    </row>
    <row r="2177" spans="1:19" x14ac:dyDescent="0.2">
      <c r="A2177" t="s">
        <v>42</v>
      </c>
      <c r="B2177" t="s">
        <v>8</v>
      </c>
      <c r="C2177" t="s">
        <v>927</v>
      </c>
      <c r="D2177">
        <v>1</v>
      </c>
      <c r="E2177">
        <v>5</v>
      </c>
      <c r="F2177">
        <v>1780020000000</v>
      </c>
      <c r="G2177">
        <v>1780021369737</v>
      </c>
      <c r="H2177">
        <v>1369737</v>
      </c>
      <c r="I2177">
        <v>1369737</v>
      </c>
      <c r="J2177">
        <v>7220</v>
      </c>
      <c r="K2177">
        <v>54</v>
      </c>
      <c r="L2177">
        <v>57.65</v>
      </c>
      <c r="M2177" t="s">
        <v>925</v>
      </c>
      <c r="N2177" t="s">
        <v>926</v>
      </c>
      <c r="O2177">
        <v>40.729999999999997</v>
      </c>
      <c r="S2177">
        <v>22176</v>
      </c>
    </row>
    <row r="2178" spans="1:19" x14ac:dyDescent="0.2">
      <c r="A2178" t="s">
        <v>42</v>
      </c>
      <c r="B2178" t="s">
        <v>8</v>
      </c>
      <c r="C2178" t="s">
        <v>924</v>
      </c>
      <c r="D2178">
        <v>1</v>
      </c>
      <c r="E2178">
        <v>5</v>
      </c>
      <c r="F2178">
        <v>1780020900000</v>
      </c>
      <c r="G2178">
        <v>1780022196034</v>
      </c>
      <c r="H2178">
        <v>1296034</v>
      </c>
      <c r="I2178">
        <v>1296034</v>
      </c>
      <c r="J2178">
        <v>8269</v>
      </c>
      <c r="K2178">
        <v>52</v>
      </c>
      <c r="L2178">
        <v>58.91</v>
      </c>
      <c r="M2178" t="s">
        <v>925</v>
      </c>
      <c r="N2178" t="s">
        <v>926</v>
      </c>
      <c r="O2178">
        <v>42.7</v>
      </c>
      <c r="S2178">
        <v>22177</v>
      </c>
    </row>
    <row r="2179" spans="1:19" x14ac:dyDescent="0.2">
      <c r="A2179" t="s">
        <v>42</v>
      </c>
      <c r="B2179" t="s">
        <v>8</v>
      </c>
      <c r="C2179" t="s">
        <v>924</v>
      </c>
      <c r="D2179">
        <v>1</v>
      </c>
      <c r="E2179">
        <v>5</v>
      </c>
      <c r="F2179">
        <v>1780021800000</v>
      </c>
      <c r="G2179">
        <v>1780022739649</v>
      </c>
      <c r="H2179">
        <v>939649</v>
      </c>
      <c r="I2179">
        <v>939649</v>
      </c>
      <c r="J2179">
        <v>8573</v>
      </c>
      <c r="K2179">
        <v>43</v>
      </c>
      <c r="L2179">
        <v>53.91</v>
      </c>
      <c r="M2179" t="s">
        <v>925</v>
      </c>
      <c r="N2179" t="s">
        <v>926</v>
      </c>
      <c r="O2179">
        <v>39.24</v>
      </c>
      <c r="S2179">
        <v>22178</v>
      </c>
    </row>
    <row r="2180" spans="1:19" x14ac:dyDescent="0.2">
      <c r="A2180" t="s">
        <v>42</v>
      </c>
      <c r="B2180" t="s">
        <v>8</v>
      </c>
      <c r="C2180" t="s">
        <v>927</v>
      </c>
      <c r="D2180">
        <v>1</v>
      </c>
      <c r="E2180">
        <v>5</v>
      </c>
      <c r="F2180">
        <v>1780022700000</v>
      </c>
      <c r="G2180">
        <v>1780023886526</v>
      </c>
      <c r="H2180">
        <v>1186526</v>
      </c>
      <c r="I2180">
        <v>1186526</v>
      </c>
      <c r="J2180">
        <v>9672</v>
      </c>
      <c r="K2180">
        <v>48</v>
      </c>
      <c r="L2180">
        <v>56.74</v>
      </c>
      <c r="M2180" t="s">
        <v>925</v>
      </c>
      <c r="N2180" t="s">
        <v>926</v>
      </c>
      <c r="O2180">
        <v>36.67</v>
      </c>
      <c r="S2180">
        <v>22179</v>
      </c>
    </row>
    <row r="2181" spans="1:19" x14ac:dyDescent="0.2">
      <c r="A2181" t="s">
        <v>42</v>
      </c>
      <c r="B2181" t="s">
        <v>8</v>
      </c>
      <c r="C2181" t="s">
        <v>924</v>
      </c>
      <c r="D2181">
        <v>1</v>
      </c>
      <c r="E2181">
        <v>5</v>
      </c>
      <c r="F2181">
        <v>1780023600000</v>
      </c>
      <c r="G2181">
        <v>1780024526270</v>
      </c>
      <c r="H2181">
        <v>926270</v>
      </c>
      <c r="I2181">
        <v>926270</v>
      </c>
      <c r="J2181">
        <v>8432</v>
      </c>
      <c r="K2181">
        <v>42</v>
      </c>
      <c r="L2181">
        <v>52.57</v>
      </c>
      <c r="M2181" t="s">
        <v>925</v>
      </c>
      <c r="N2181" t="s">
        <v>926</v>
      </c>
      <c r="O2181">
        <v>36.840000000000003</v>
      </c>
      <c r="S2181">
        <v>22180</v>
      </c>
    </row>
    <row r="2182" spans="1:19" x14ac:dyDescent="0.2">
      <c r="A2182" t="s">
        <v>42</v>
      </c>
      <c r="B2182" t="s">
        <v>8</v>
      </c>
      <c r="C2182" t="s">
        <v>924</v>
      </c>
      <c r="D2182">
        <v>1</v>
      </c>
      <c r="E2182">
        <v>5</v>
      </c>
      <c r="F2182">
        <v>1780024500000</v>
      </c>
      <c r="G2182">
        <v>1780025641499</v>
      </c>
      <c r="H2182">
        <v>1141499</v>
      </c>
      <c r="I2182">
        <v>1141499</v>
      </c>
      <c r="J2182">
        <v>8853</v>
      </c>
      <c r="K2182">
        <v>46</v>
      </c>
      <c r="L2182">
        <v>55.75</v>
      </c>
      <c r="M2182" t="s">
        <v>925</v>
      </c>
      <c r="N2182" t="s">
        <v>926</v>
      </c>
      <c r="O2182">
        <v>37.68</v>
      </c>
      <c r="S2182">
        <v>22181</v>
      </c>
    </row>
    <row r="2183" spans="1:19" x14ac:dyDescent="0.2">
      <c r="A2183" t="s">
        <v>42</v>
      </c>
      <c r="B2183" t="s">
        <v>8</v>
      </c>
      <c r="C2183" t="s">
        <v>927</v>
      </c>
      <c r="D2183">
        <v>1</v>
      </c>
      <c r="E2183">
        <v>5</v>
      </c>
      <c r="F2183">
        <v>1780025400000</v>
      </c>
      <c r="G2183">
        <v>1780026735948</v>
      </c>
      <c r="H2183">
        <v>1335948</v>
      </c>
      <c r="I2183">
        <v>1335948</v>
      </c>
      <c r="J2183">
        <v>9269</v>
      </c>
      <c r="K2183">
        <v>53</v>
      </c>
      <c r="L2183">
        <v>60.73</v>
      </c>
      <c r="M2183" t="s">
        <v>925</v>
      </c>
      <c r="N2183" t="s">
        <v>926</v>
      </c>
      <c r="O2183">
        <v>43.25</v>
      </c>
      <c r="S2183">
        <v>22182</v>
      </c>
    </row>
    <row r="2184" spans="1:19" x14ac:dyDescent="0.2">
      <c r="A2184" t="s">
        <v>42</v>
      </c>
      <c r="B2184" t="s">
        <v>8</v>
      </c>
      <c r="C2184" t="s">
        <v>924</v>
      </c>
      <c r="D2184">
        <v>1</v>
      </c>
      <c r="E2184">
        <v>5</v>
      </c>
      <c r="F2184">
        <v>1780026300000</v>
      </c>
      <c r="G2184">
        <v>1780027729464</v>
      </c>
      <c r="H2184">
        <v>1429464</v>
      </c>
      <c r="I2184">
        <v>1429464</v>
      </c>
      <c r="J2184">
        <v>8539</v>
      </c>
      <c r="K2184">
        <v>55</v>
      </c>
      <c r="L2184">
        <v>58.25</v>
      </c>
      <c r="M2184" t="s">
        <v>925</v>
      </c>
      <c r="N2184" t="s">
        <v>926</v>
      </c>
      <c r="O2184">
        <v>37.090000000000003</v>
      </c>
      <c r="S2184">
        <v>22183</v>
      </c>
    </row>
    <row r="2185" spans="1:19" x14ac:dyDescent="0.2">
      <c r="A2185" t="s">
        <v>42</v>
      </c>
      <c r="B2185" t="s">
        <v>8</v>
      </c>
      <c r="C2185" t="s">
        <v>924</v>
      </c>
      <c r="D2185">
        <v>1</v>
      </c>
      <c r="E2185">
        <v>6</v>
      </c>
      <c r="F2185">
        <v>1780099200000</v>
      </c>
      <c r="G2185">
        <v>1780100196784</v>
      </c>
      <c r="H2185">
        <v>996784</v>
      </c>
      <c r="I2185">
        <v>996784</v>
      </c>
      <c r="J2185">
        <v>10531</v>
      </c>
      <c r="K2185">
        <v>45</v>
      </c>
      <c r="L2185">
        <v>55.91</v>
      </c>
      <c r="M2185" t="s">
        <v>925</v>
      </c>
      <c r="N2185" t="s">
        <v>926</v>
      </c>
      <c r="O2185">
        <v>37.21</v>
      </c>
      <c r="S2185">
        <v>22184</v>
      </c>
    </row>
    <row r="2186" spans="1:19" x14ac:dyDescent="0.2">
      <c r="A2186" t="s">
        <v>42</v>
      </c>
      <c r="B2186" t="s">
        <v>8</v>
      </c>
      <c r="C2186" t="s">
        <v>924</v>
      </c>
      <c r="D2186">
        <v>1</v>
      </c>
      <c r="E2186">
        <v>6</v>
      </c>
      <c r="F2186">
        <v>1780100100000</v>
      </c>
      <c r="G2186">
        <v>1780101087270</v>
      </c>
      <c r="H2186">
        <v>987270</v>
      </c>
      <c r="I2186">
        <v>987270</v>
      </c>
      <c r="J2186">
        <v>8582</v>
      </c>
      <c r="K2186">
        <v>38</v>
      </c>
      <c r="L2186">
        <v>56.84</v>
      </c>
      <c r="M2186" t="s">
        <v>925</v>
      </c>
      <c r="N2186" t="s">
        <v>926</v>
      </c>
      <c r="O2186">
        <v>44.83</v>
      </c>
      <c r="S2186">
        <v>22185</v>
      </c>
    </row>
    <row r="2187" spans="1:19" x14ac:dyDescent="0.2">
      <c r="A2187" t="s">
        <v>42</v>
      </c>
      <c r="B2187" t="s">
        <v>8</v>
      </c>
      <c r="C2187" t="s">
        <v>924</v>
      </c>
      <c r="D2187">
        <v>1</v>
      </c>
      <c r="E2187">
        <v>6</v>
      </c>
      <c r="F2187">
        <v>1780101000000</v>
      </c>
      <c r="G2187">
        <v>1780102060896</v>
      </c>
      <c r="H2187">
        <v>1060896</v>
      </c>
      <c r="I2187">
        <v>1060896</v>
      </c>
      <c r="J2187">
        <v>7124</v>
      </c>
      <c r="K2187">
        <v>49</v>
      </c>
      <c r="L2187">
        <v>54.44</v>
      </c>
      <c r="M2187" t="s">
        <v>925</v>
      </c>
      <c r="N2187" t="s">
        <v>926</v>
      </c>
      <c r="O2187">
        <v>41.3</v>
      </c>
      <c r="S2187">
        <v>22186</v>
      </c>
    </row>
    <row r="2188" spans="1:19" x14ac:dyDescent="0.2">
      <c r="A2188" t="s">
        <v>42</v>
      </c>
      <c r="B2188" t="s">
        <v>8</v>
      </c>
      <c r="C2188" t="s">
        <v>924</v>
      </c>
      <c r="D2188">
        <v>1</v>
      </c>
      <c r="E2188">
        <v>6</v>
      </c>
      <c r="F2188">
        <v>1780101900000</v>
      </c>
      <c r="G2188">
        <v>1780103262779</v>
      </c>
      <c r="H2188">
        <v>1362779</v>
      </c>
      <c r="I2188">
        <v>1362779</v>
      </c>
      <c r="J2188">
        <v>7720</v>
      </c>
      <c r="K2188">
        <v>56</v>
      </c>
      <c r="L2188">
        <v>60.3</v>
      </c>
      <c r="M2188" t="s">
        <v>925</v>
      </c>
      <c r="N2188" t="s">
        <v>926</v>
      </c>
      <c r="O2188">
        <v>45.73</v>
      </c>
      <c r="S2188">
        <v>22187</v>
      </c>
    </row>
    <row r="2189" spans="1:19" x14ac:dyDescent="0.2">
      <c r="A2189" t="s">
        <v>42</v>
      </c>
      <c r="B2189" t="s">
        <v>8</v>
      </c>
      <c r="C2189" t="s">
        <v>924</v>
      </c>
      <c r="D2189">
        <v>1</v>
      </c>
      <c r="E2189">
        <v>6</v>
      </c>
      <c r="F2189">
        <v>1780102800000</v>
      </c>
      <c r="G2189">
        <v>1780104657752</v>
      </c>
      <c r="H2189">
        <v>1857752</v>
      </c>
      <c r="I2189">
        <v>1857752</v>
      </c>
      <c r="J2189">
        <v>7690</v>
      </c>
      <c r="K2189">
        <v>72</v>
      </c>
      <c r="L2189">
        <v>65</v>
      </c>
      <c r="M2189" t="s">
        <v>925</v>
      </c>
      <c r="N2189" t="s">
        <v>926</v>
      </c>
      <c r="O2189">
        <v>44.26</v>
      </c>
      <c r="S2189">
        <v>22188</v>
      </c>
    </row>
    <row r="2190" spans="1:19" x14ac:dyDescent="0.2">
      <c r="A2190" t="s">
        <v>42</v>
      </c>
      <c r="B2190" t="s">
        <v>8</v>
      </c>
      <c r="C2190" t="s">
        <v>924</v>
      </c>
      <c r="D2190">
        <v>1</v>
      </c>
      <c r="E2190">
        <v>6</v>
      </c>
      <c r="F2190">
        <v>1780103700000</v>
      </c>
      <c r="G2190">
        <v>1780105025743</v>
      </c>
      <c r="H2190">
        <v>1325743</v>
      </c>
      <c r="I2190">
        <v>1325743</v>
      </c>
      <c r="J2190">
        <v>8111</v>
      </c>
      <c r="K2190">
        <v>60</v>
      </c>
      <c r="L2190">
        <v>55.01</v>
      </c>
      <c r="M2190" t="s">
        <v>925</v>
      </c>
      <c r="N2190" t="s">
        <v>926</v>
      </c>
      <c r="O2190">
        <v>33.31</v>
      </c>
      <c r="S2190">
        <v>22189</v>
      </c>
    </row>
    <row r="2191" spans="1:19" x14ac:dyDescent="0.2">
      <c r="A2191" t="s">
        <v>42</v>
      </c>
      <c r="B2191" t="s">
        <v>8</v>
      </c>
      <c r="C2191" t="s">
        <v>924</v>
      </c>
      <c r="D2191">
        <v>1</v>
      </c>
      <c r="E2191">
        <v>6</v>
      </c>
      <c r="F2191">
        <v>1780104600000</v>
      </c>
      <c r="G2191">
        <v>1780105626498</v>
      </c>
      <c r="H2191">
        <v>1026498</v>
      </c>
      <c r="I2191">
        <v>1026498</v>
      </c>
      <c r="J2191">
        <v>9721</v>
      </c>
      <c r="K2191">
        <v>47</v>
      </c>
      <c r="L2191">
        <v>59.41</v>
      </c>
      <c r="M2191" t="s">
        <v>925</v>
      </c>
      <c r="N2191" t="s">
        <v>926</v>
      </c>
      <c r="O2191">
        <v>46.77</v>
      </c>
      <c r="S2191">
        <v>22190</v>
      </c>
    </row>
    <row r="2192" spans="1:19" x14ac:dyDescent="0.2">
      <c r="A2192" t="s">
        <v>42</v>
      </c>
      <c r="B2192" t="s">
        <v>8</v>
      </c>
      <c r="C2192" t="s">
        <v>924</v>
      </c>
      <c r="D2192">
        <v>1</v>
      </c>
      <c r="E2192">
        <v>6</v>
      </c>
      <c r="F2192">
        <v>1780105500000</v>
      </c>
      <c r="G2192">
        <v>1780106648912</v>
      </c>
      <c r="H2192">
        <v>1148912</v>
      </c>
      <c r="I2192">
        <v>1148912</v>
      </c>
      <c r="J2192">
        <v>8975</v>
      </c>
      <c r="K2192">
        <v>47</v>
      </c>
      <c r="L2192">
        <v>57.21</v>
      </c>
      <c r="M2192" t="s">
        <v>925</v>
      </c>
      <c r="N2192" t="s">
        <v>926</v>
      </c>
      <c r="O2192">
        <v>40.57</v>
      </c>
      <c r="S2192">
        <v>22191</v>
      </c>
    </row>
    <row r="2193" spans="1:19" x14ac:dyDescent="0.2">
      <c r="A2193" t="s">
        <v>42</v>
      </c>
      <c r="B2193" t="s">
        <v>8</v>
      </c>
      <c r="C2193" t="s">
        <v>924</v>
      </c>
      <c r="D2193">
        <v>1</v>
      </c>
      <c r="E2193">
        <v>6</v>
      </c>
      <c r="F2193">
        <v>1780106400000</v>
      </c>
      <c r="G2193">
        <v>1780107542655</v>
      </c>
      <c r="H2193">
        <v>1142655</v>
      </c>
      <c r="I2193">
        <v>1142655</v>
      </c>
      <c r="J2193">
        <v>9909</v>
      </c>
      <c r="K2193">
        <v>44</v>
      </c>
      <c r="L2193">
        <v>56.67</v>
      </c>
      <c r="M2193" t="s">
        <v>925</v>
      </c>
      <c r="N2193" t="s">
        <v>926</v>
      </c>
      <c r="O2193">
        <v>36.96</v>
      </c>
      <c r="S2193">
        <v>22192</v>
      </c>
    </row>
    <row r="2194" spans="1:19" x14ac:dyDescent="0.2">
      <c r="A2194" t="s">
        <v>42</v>
      </c>
      <c r="B2194" t="s">
        <v>8</v>
      </c>
      <c r="C2194" t="s">
        <v>924</v>
      </c>
      <c r="D2194">
        <v>1</v>
      </c>
      <c r="E2194">
        <v>6</v>
      </c>
      <c r="F2194">
        <v>1780107300000</v>
      </c>
      <c r="G2194">
        <v>1780108661065</v>
      </c>
      <c r="H2194">
        <v>1361065</v>
      </c>
      <c r="I2194">
        <v>1361065</v>
      </c>
      <c r="J2194">
        <v>9598</v>
      </c>
      <c r="K2194">
        <v>62</v>
      </c>
      <c r="L2194">
        <v>63.44</v>
      </c>
      <c r="M2194" t="s">
        <v>925</v>
      </c>
      <c r="N2194" t="s">
        <v>926</v>
      </c>
      <c r="O2194">
        <v>48.04</v>
      </c>
      <c r="S2194">
        <v>22193</v>
      </c>
    </row>
    <row r="2195" spans="1:19" x14ac:dyDescent="0.2">
      <c r="A2195" t="s">
        <v>42</v>
      </c>
      <c r="B2195" t="s">
        <v>8</v>
      </c>
      <c r="C2195" t="s">
        <v>924</v>
      </c>
      <c r="D2195">
        <v>1</v>
      </c>
      <c r="E2195">
        <v>6</v>
      </c>
      <c r="F2195">
        <v>1780108200000</v>
      </c>
      <c r="G2195">
        <v>1780109759516</v>
      </c>
      <c r="H2195">
        <v>1559516</v>
      </c>
      <c r="I2195">
        <v>1559516</v>
      </c>
      <c r="J2195">
        <v>7288</v>
      </c>
      <c r="K2195">
        <v>58</v>
      </c>
      <c r="L2195">
        <v>61.54</v>
      </c>
      <c r="M2195" t="s">
        <v>925</v>
      </c>
      <c r="N2195" t="s">
        <v>926</v>
      </c>
      <c r="O2195">
        <v>44.8</v>
      </c>
      <c r="S2195">
        <v>22194</v>
      </c>
    </row>
    <row r="2196" spans="1:19" x14ac:dyDescent="0.2">
      <c r="A2196" t="s">
        <v>42</v>
      </c>
      <c r="B2196" t="s">
        <v>8</v>
      </c>
      <c r="C2196" t="s">
        <v>924</v>
      </c>
      <c r="D2196">
        <v>1</v>
      </c>
      <c r="E2196">
        <v>6</v>
      </c>
      <c r="F2196">
        <v>1780109100000</v>
      </c>
      <c r="G2196">
        <v>1780110506346</v>
      </c>
      <c r="H2196">
        <v>1406346</v>
      </c>
      <c r="I2196">
        <v>1406346</v>
      </c>
      <c r="J2196">
        <v>10129</v>
      </c>
      <c r="K2196">
        <v>59</v>
      </c>
      <c r="L2196">
        <v>47.51</v>
      </c>
      <c r="M2196" t="s">
        <v>925</v>
      </c>
      <c r="N2196" t="s">
        <v>929</v>
      </c>
      <c r="S2196">
        <v>22195</v>
      </c>
    </row>
    <row r="2197" spans="1:19" x14ac:dyDescent="0.2">
      <c r="A2197" t="s">
        <v>42</v>
      </c>
      <c r="B2197" t="s">
        <v>8</v>
      </c>
      <c r="C2197" t="s">
        <v>924</v>
      </c>
      <c r="D2197">
        <v>1</v>
      </c>
      <c r="E2197">
        <v>6</v>
      </c>
      <c r="F2197">
        <v>1780110000000</v>
      </c>
      <c r="G2197">
        <v>1780111598085</v>
      </c>
      <c r="H2197">
        <v>1598085</v>
      </c>
      <c r="I2197">
        <v>1598085</v>
      </c>
      <c r="J2197">
        <v>8819</v>
      </c>
      <c r="K2197">
        <v>69</v>
      </c>
      <c r="L2197">
        <v>59.29</v>
      </c>
      <c r="M2197" t="s">
        <v>925</v>
      </c>
      <c r="N2197" t="s">
        <v>926</v>
      </c>
      <c r="O2197">
        <v>34.49</v>
      </c>
      <c r="S2197">
        <v>22196</v>
      </c>
    </row>
    <row r="2198" spans="1:19" x14ac:dyDescent="0.2">
      <c r="A2198" t="s">
        <v>42</v>
      </c>
      <c r="B2198" t="s">
        <v>8</v>
      </c>
      <c r="C2198" t="s">
        <v>924</v>
      </c>
      <c r="D2198">
        <v>1</v>
      </c>
      <c r="E2198">
        <v>6</v>
      </c>
      <c r="F2198">
        <v>1780110900000</v>
      </c>
      <c r="G2198">
        <v>1780112434399</v>
      </c>
      <c r="H2198">
        <v>1534399</v>
      </c>
      <c r="I2198">
        <v>1534399</v>
      </c>
      <c r="J2198">
        <v>8058</v>
      </c>
      <c r="K2198">
        <v>58</v>
      </c>
      <c r="L2198">
        <v>63.78</v>
      </c>
      <c r="M2198" t="s">
        <v>925</v>
      </c>
      <c r="N2198" t="s">
        <v>926</v>
      </c>
      <c r="O2198">
        <v>48.58</v>
      </c>
      <c r="S2198">
        <v>22197</v>
      </c>
    </row>
    <row r="2199" spans="1:19" x14ac:dyDescent="0.2">
      <c r="A2199" t="s">
        <v>42</v>
      </c>
      <c r="B2199" t="s">
        <v>8</v>
      </c>
      <c r="C2199" t="s">
        <v>924</v>
      </c>
      <c r="D2199">
        <v>1</v>
      </c>
      <c r="E2199">
        <v>6</v>
      </c>
      <c r="F2199">
        <v>1780111800000</v>
      </c>
      <c r="G2199">
        <v>1780112992120</v>
      </c>
      <c r="H2199">
        <v>1192120</v>
      </c>
      <c r="I2199">
        <v>1192120</v>
      </c>
      <c r="J2199">
        <v>10397</v>
      </c>
      <c r="K2199">
        <v>46</v>
      </c>
      <c r="L2199">
        <v>55.95</v>
      </c>
      <c r="M2199" t="s">
        <v>925</v>
      </c>
      <c r="N2199" t="s">
        <v>926</v>
      </c>
      <c r="O2199">
        <v>32.75</v>
      </c>
      <c r="S2199">
        <v>22198</v>
      </c>
    </row>
    <row r="2200" spans="1:19" x14ac:dyDescent="0.2">
      <c r="A2200" t="s">
        <v>42</v>
      </c>
      <c r="B2200" t="s">
        <v>8</v>
      </c>
      <c r="C2200" t="s">
        <v>924</v>
      </c>
      <c r="D2200">
        <v>1</v>
      </c>
      <c r="E2200">
        <v>6</v>
      </c>
      <c r="F2200">
        <v>1780112700000</v>
      </c>
      <c r="G2200">
        <v>1780114343304</v>
      </c>
      <c r="H2200">
        <v>1643304</v>
      </c>
      <c r="I2200">
        <v>1643304</v>
      </c>
      <c r="J2200">
        <v>9713</v>
      </c>
      <c r="K2200">
        <v>62</v>
      </c>
      <c r="L2200">
        <v>64.239999999999995</v>
      </c>
      <c r="M2200" t="s">
        <v>925</v>
      </c>
      <c r="N2200" t="s">
        <v>926</v>
      </c>
      <c r="O2200">
        <v>42.49</v>
      </c>
      <c r="S2200">
        <v>22199</v>
      </c>
    </row>
    <row r="2201" spans="1:19" x14ac:dyDescent="0.2">
      <c r="A2201" t="s">
        <v>42</v>
      </c>
      <c r="B2201" t="s">
        <v>8</v>
      </c>
      <c r="C2201" t="s">
        <v>924</v>
      </c>
      <c r="D2201">
        <v>1</v>
      </c>
      <c r="E2201">
        <v>7</v>
      </c>
      <c r="F2201">
        <v>1780185600000</v>
      </c>
      <c r="G2201">
        <v>1780187231151</v>
      </c>
      <c r="H2201">
        <v>1631151</v>
      </c>
      <c r="I2201">
        <v>1631151</v>
      </c>
      <c r="J2201">
        <v>10479</v>
      </c>
      <c r="K2201">
        <v>65</v>
      </c>
      <c r="L2201">
        <v>66.52</v>
      </c>
      <c r="M2201" t="s">
        <v>925</v>
      </c>
      <c r="N2201" t="s">
        <v>926</v>
      </c>
      <c r="O2201">
        <v>46.04</v>
      </c>
      <c r="S2201">
        <v>22200</v>
      </c>
    </row>
    <row r="2202" spans="1:19" x14ac:dyDescent="0.2">
      <c r="A2202" t="s">
        <v>42</v>
      </c>
      <c r="B2202" t="s">
        <v>8</v>
      </c>
      <c r="C2202" t="s">
        <v>924</v>
      </c>
      <c r="D2202">
        <v>1</v>
      </c>
      <c r="E2202">
        <v>7</v>
      </c>
      <c r="F2202">
        <v>1780186500000</v>
      </c>
      <c r="G2202">
        <v>1780187695344</v>
      </c>
      <c r="H2202">
        <v>1195344</v>
      </c>
      <c r="I2202">
        <v>1195344</v>
      </c>
      <c r="J2202">
        <v>7991</v>
      </c>
      <c r="K2202">
        <v>47</v>
      </c>
      <c r="L2202">
        <v>58.36</v>
      </c>
      <c r="M2202" t="s">
        <v>925</v>
      </c>
      <c r="N2202" t="s">
        <v>926</v>
      </c>
      <c r="O2202">
        <v>44.7</v>
      </c>
      <c r="S2202">
        <v>22201</v>
      </c>
    </row>
    <row r="2203" spans="1:19" x14ac:dyDescent="0.2">
      <c r="A2203" t="s">
        <v>42</v>
      </c>
      <c r="B2203" t="s">
        <v>8</v>
      </c>
      <c r="C2203" t="s">
        <v>928</v>
      </c>
      <c r="D2203">
        <v>1</v>
      </c>
      <c r="E2203">
        <v>7</v>
      </c>
      <c r="F2203">
        <v>1780187400000</v>
      </c>
      <c r="G2203">
        <v>1780188545098</v>
      </c>
      <c r="H2203">
        <v>1145098</v>
      </c>
      <c r="I2203">
        <v>1145098</v>
      </c>
      <c r="J2203">
        <v>8685</v>
      </c>
      <c r="K2203">
        <v>49</v>
      </c>
      <c r="L2203">
        <v>57.76</v>
      </c>
      <c r="M2203" t="s">
        <v>925</v>
      </c>
      <c r="N2203" t="s">
        <v>926</v>
      </c>
      <c r="O2203">
        <v>42.71</v>
      </c>
      <c r="S2203">
        <v>22202</v>
      </c>
    </row>
    <row r="2204" spans="1:19" x14ac:dyDescent="0.2">
      <c r="A2204" t="s">
        <v>42</v>
      </c>
      <c r="B2204" t="s">
        <v>8</v>
      </c>
      <c r="C2204" t="s">
        <v>924</v>
      </c>
      <c r="D2204">
        <v>1</v>
      </c>
      <c r="E2204">
        <v>7</v>
      </c>
      <c r="F2204">
        <v>1780188300000</v>
      </c>
      <c r="G2204">
        <v>1780189605804</v>
      </c>
      <c r="H2204">
        <v>1305804</v>
      </c>
      <c r="I2204">
        <v>1305804</v>
      </c>
      <c r="J2204">
        <v>8447</v>
      </c>
      <c r="K2204">
        <v>56</v>
      </c>
      <c r="L2204">
        <v>58.71</v>
      </c>
      <c r="M2204" t="s">
        <v>925</v>
      </c>
      <c r="N2204" t="s">
        <v>926</v>
      </c>
      <c r="O2204">
        <v>41.51</v>
      </c>
      <c r="S2204">
        <v>22203</v>
      </c>
    </row>
    <row r="2205" spans="1:19" x14ac:dyDescent="0.2">
      <c r="A2205" t="s">
        <v>42</v>
      </c>
      <c r="B2205" t="s">
        <v>8</v>
      </c>
      <c r="C2205" t="s">
        <v>924</v>
      </c>
      <c r="D2205">
        <v>1</v>
      </c>
      <c r="E2205">
        <v>7</v>
      </c>
      <c r="F2205">
        <v>1780189200000</v>
      </c>
      <c r="G2205">
        <v>1780191047094</v>
      </c>
      <c r="H2205">
        <v>1847094</v>
      </c>
      <c r="I2205">
        <v>1847094</v>
      </c>
      <c r="J2205">
        <v>7287</v>
      </c>
      <c r="K2205">
        <v>68</v>
      </c>
      <c r="L2205">
        <v>49.82</v>
      </c>
      <c r="M2205" t="s">
        <v>925</v>
      </c>
      <c r="N2205" t="s">
        <v>929</v>
      </c>
      <c r="S2205">
        <v>22204</v>
      </c>
    </row>
    <row r="2206" spans="1:19" x14ac:dyDescent="0.2">
      <c r="A2206" t="s">
        <v>42</v>
      </c>
      <c r="B2206" t="s">
        <v>8</v>
      </c>
      <c r="C2206" t="s">
        <v>928</v>
      </c>
      <c r="D2206">
        <v>1</v>
      </c>
      <c r="E2206">
        <v>7</v>
      </c>
      <c r="F2206">
        <v>1780190100000</v>
      </c>
      <c r="G2206">
        <v>1780191304415</v>
      </c>
      <c r="H2206">
        <v>1204415</v>
      </c>
      <c r="I2206">
        <v>1204415</v>
      </c>
      <c r="J2206">
        <v>9974</v>
      </c>
      <c r="K2206">
        <v>55</v>
      </c>
      <c r="L2206">
        <v>57.06</v>
      </c>
      <c r="M2206" t="s">
        <v>925</v>
      </c>
      <c r="N2206" t="s">
        <v>926</v>
      </c>
      <c r="O2206">
        <v>36.15</v>
      </c>
      <c r="S2206">
        <v>22205</v>
      </c>
    </row>
    <row r="2207" spans="1:19" x14ac:dyDescent="0.2">
      <c r="A2207" t="s">
        <v>42</v>
      </c>
      <c r="B2207" t="s">
        <v>8</v>
      </c>
      <c r="C2207" t="s">
        <v>924</v>
      </c>
      <c r="D2207">
        <v>1</v>
      </c>
      <c r="E2207">
        <v>7</v>
      </c>
      <c r="F2207">
        <v>1780191000000</v>
      </c>
      <c r="G2207">
        <v>1780192347018</v>
      </c>
      <c r="H2207">
        <v>1347018</v>
      </c>
      <c r="I2207">
        <v>1347018</v>
      </c>
      <c r="J2207">
        <v>9693</v>
      </c>
      <c r="K2207">
        <v>58</v>
      </c>
      <c r="L2207">
        <v>60.67</v>
      </c>
      <c r="M2207" t="s">
        <v>925</v>
      </c>
      <c r="N2207" t="s">
        <v>926</v>
      </c>
      <c r="O2207">
        <v>41.71</v>
      </c>
      <c r="S2207">
        <v>22206</v>
      </c>
    </row>
    <row r="2208" spans="1:19" x14ac:dyDescent="0.2">
      <c r="A2208" t="s">
        <v>42</v>
      </c>
      <c r="B2208" t="s">
        <v>8</v>
      </c>
      <c r="C2208" t="s">
        <v>924</v>
      </c>
      <c r="D2208">
        <v>1</v>
      </c>
      <c r="E2208">
        <v>7</v>
      </c>
      <c r="F2208">
        <v>1780191900000</v>
      </c>
      <c r="G2208">
        <v>1780193198058</v>
      </c>
      <c r="H2208">
        <v>1298058</v>
      </c>
      <c r="I2208">
        <v>1298058</v>
      </c>
      <c r="J2208">
        <v>9272</v>
      </c>
      <c r="K2208">
        <v>48</v>
      </c>
      <c r="L2208">
        <v>60.13</v>
      </c>
      <c r="M2208" t="s">
        <v>925</v>
      </c>
      <c r="N2208" t="s">
        <v>926</v>
      </c>
      <c r="O2208">
        <v>42.79</v>
      </c>
      <c r="S2208">
        <v>22207</v>
      </c>
    </row>
    <row r="2209" spans="1:19" x14ac:dyDescent="0.2">
      <c r="A2209" t="s">
        <v>42</v>
      </c>
      <c r="B2209" t="s">
        <v>8</v>
      </c>
      <c r="C2209" t="s">
        <v>928</v>
      </c>
      <c r="D2209">
        <v>1</v>
      </c>
      <c r="E2209">
        <v>7</v>
      </c>
      <c r="F2209">
        <v>1780192800000</v>
      </c>
      <c r="G2209">
        <v>1780193859864</v>
      </c>
      <c r="H2209">
        <v>1059864</v>
      </c>
      <c r="I2209">
        <v>1059864</v>
      </c>
      <c r="J2209">
        <v>9019</v>
      </c>
      <c r="K2209">
        <v>49</v>
      </c>
      <c r="L2209">
        <v>52.47</v>
      </c>
      <c r="M2209" t="s">
        <v>925</v>
      </c>
      <c r="N2209" t="s">
        <v>926</v>
      </c>
      <c r="O2209">
        <v>31.66</v>
      </c>
      <c r="S2209">
        <v>22208</v>
      </c>
    </row>
    <row r="2210" spans="1:19" x14ac:dyDescent="0.2">
      <c r="A2210" t="s">
        <v>42</v>
      </c>
      <c r="B2210" t="s">
        <v>8</v>
      </c>
      <c r="C2210" t="s">
        <v>924</v>
      </c>
      <c r="D2210">
        <v>1</v>
      </c>
      <c r="E2210">
        <v>7</v>
      </c>
      <c r="F2210">
        <v>1780193700000</v>
      </c>
      <c r="G2210">
        <v>1780195443600</v>
      </c>
      <c r="H2210">
        <v>1743600</v>
      </c>
      <c r="I2210">
        <v>1743600</v>
      </c>
      <c r="J2210">
        <v>8345</v>
      </c>
      <c r="K2210">
        <v>74</v>
      </c>
      <c r="L2210">
        <v>49.69</v>
      </c>
      <c r="M2210" t="s">
        <v>925</v>
      </c>
      <c r="N2210" t="s">
        <v>929</v>
      </c>
      <c r="S2210">
        <v>22209</v>
      </c>
    </row>
    <row r="2211" spans="1:19" x14ac:dyDescent="0.2">
      <c r="A2211" t="s">
        <v>42</v>
      </c>
      <c r="B2211" t="s">
        <v>8</v>
      </c>
      <c r="C2211" t="s">
        <v>924</v>
      </c>
      <c r="D2211">
        <v>1</v>
      </c>
      <c r="E2211">
        <v>7</v>
      </c>
      <c r="F2211">
        <v>1780194600000</v>
      </c>
      <c r="G2211">
        <v>1780196153763</v>
      </c>
      <c r="H2211">
        <v>1553763</v>
      </c>
      <c r="I2211">
        <v>1553763</v>
      </c>
      <c r="J2211">
        <v>7888</v>
      </c>
      <c r="K2211">
        <v>63</v>
      </c>
      <c r="L2211">
        <v>46.93</v>
      </c>
      <c r="M2211" t="s">
        <v>925</v>
      </c>
      <c r="N2211" t="s">
        <v>929</v>
      </c>
      <c r="S2211">
        <v>22210</v>
      </c>
    </row>
    <row r="2212" spans="1:19" x14ac:dyDescent="0.2">
      <c r="A2212" t="s">
        <v>42</v>
      </c>
      <c r="B2212" t="s">
        <v>8</v>
      </c>
      <c r="C2212" t="s">
        <v>928</v>
      </c>
      <c r="D2212">
        <v>1</v>
      </c>
      <c r="E2212">
        <v>7</v>
      </c>
      <c r="F2212">
        <v>1780195500000</v>
      </c>
      <c r="G2212">
        <v>1780196967413</v>
      </c>
      <c r="H2212">
        <v>1467413</v>
      </c>
      <c r="I2212">
        <v>1467413</v>
      </c>
      <c r="J2212">
        <v>9060</v>
      </c>
      <c r="K2212">
        <v>65</v>
      </c>
      <c r="L2212">
        <v>56.93</v>
      </c>
      <c r="M2212" t="s">
        <v>925</v>
      </c>
      <c r="N2212" t="s">
        <v>926</v>
      </c>
      <c r="O2212">
        <v>31.66</v>
      </c>
      <c r="S2212">
        <v>22211</v>
      </c>
    </row>
    <row r="2213" spans="1:19" x14ac:dyDescent="0.2">
      <c r="A2213" t="s">
        <v>42</v>
      </c>
      <c r="B2213" t="s">
        <v>8</v>
      </c>
      <c r="C2213" t="s">
        <v>924</v>
      </c>
      <c r="D2213">
        <v>1</v>
      </c>
      <c r="E2213">
        <v>7</v>
      </c>
      <c r="F2213">
        <v>1780196400000</v>
      </c>
      <c r="G2213">
        <v>1780197815495</v>
      </c>
      <c r="H2213">
        <v>1415495</v>
      </c>
      <c r="I2213">
        <v>1415495</v>
      </c>
      <c r="J2213">
        <v>9289</v>
      </c>
      <c r="K2213">
        <v>52</v>
      </c>
      <c r="L2213">
        <v>62.65</v>
      </c>
      <c r="M2213" t="s">
        <v>925</v>
      </c>
      <c r="N2213" t="s">
        <v>926</v>
      </c>
      <c r="O2213">
        <v>45.65</v>
      </c>
      <c r="S2213">
        <v>22212</v>
      </c>
    </row>
    <row r="2214" spans="1:19" x14ac:dyDescent="0.2">
      <c r="A2214" t="s">
        <v>42</v>
      </c>
      <c r="B2214" t="s">
        <v>8</v>
      </c>
      <c r="C2214" t="s">
        <v>924</v>
      </c>
      <c r="D2214">
        <v>1</v>
      </c>
      <c r="E2214">
        <v>7</v>
      </c>
      <c r="F2214">
        <v>1780197300000</v>
      </c>
      <c r="G2214">
        <v>1780198577093</v>
      </c>
      <c r="H2214">
        <v>1277093</v>
      </c>
      <c r="I2214">
        <v>1277093</v>
      </c>
      <c r="J2214">
        <v>6938</v>
      </c>
      <c r="K2214">
        <v>52</v>
      </c>
      <c r="L2214">
        <v>58.9</v>
      </c>
      <c r="M2214" t="s">
        <v>925</v>
      </c>
      <c r="N2214" t="s">
        <v>926</v>
      </c>
      <c r="O2214">
        <v>46.71</v>
      </c>
      <c r="S2214">
        <v>22213</v>
      </c>
    </row>
    <row r="2215" spans="1:19" x14ac:dyDescent="0.2">
      <c r="A2215" t="s">
        <v>42</v>
      </c>
      <c r="B2215" t="s">
        <v>8</v>
      </c>
      <c r="C2215" t="s">
        <v>928</v>
      </c>
      <c r="D2215">
        <v>1</v>
      </c>
      <c r="E2215">
        <v>7</v>
      </c>
      <c r="F2215">
        <v>1780198200000</v>
      </c>
      <c r="G2215">
        <v>1780199515283</v>
      </c>
      <c r="H2215">
        <v>1315283</v>
      </c>
      <c r="I2215">
        <v>1315283</v>
      </c>
      <c r="J2215">
        <v>10262</v>
      </c>
      <c r="K2215">
        <v>55</v>
      </c>
      <c r="L2215">
        <v>46.56</v>
      </c>
      <c r="M2215" t="s">
        <v>925</v>
      </c>
      <c r="N2215" t="s">
        <v>929</v>
      </c>
      <c r="S2215">
        <v>22214</v>
      </c>
    </row>
    <row r="2216" spans="1:19" x14ac:dyDescent="0.2">
      <c r="A2216" t="s">
        <v>42</v>
      </c>
      <c r="B2216" t="s">
        <v>8</v>
      </c>
      <c r="C2216" t="s">
        <v>924</v>
      </c>
      <c r="D2216">
        <v>1</v>
      </c>
      <c r="E2216">
        <v>7</v>
      </c>
      <c r="F2216">
        <v>1780199100000</v>
      </c>
      <c r="G2216">
        <v>1780200523912</v>
      </c>
      <c r="H2216">
        <v>1423912</v>
      </c>
      <c r="I2216">
        <v>1423912</v>
      </c>
      <c r="J2216">
        <v>9493</v>
      </c>
      <c r="K2216">
        <v>59</v>
      </c>
      <c r="L2216">
        <v>63.6</v>
      </c>
      <c r="M2216" t="s">
        <v>925</v>
      </c>
      <c r="N2216" t="s">
        <v>926</v>
      </c>
      <c r="O2216">
        <v>47.11</v>
      </c>
      <c r="S2216">
        <v>22215</v>
      </c>
    </row>
    <row r="2217" spans="1:19" x14ac:dyDescent="0.2">
      <c r="A2217" t="s">
        <v>42</v>
      </c>
      <c r="B2217" t="s">
        <v>8</v>
      </c>
      <c r="C2217" t="s">
        <v>924</v>
      </c>
      <c r="D2217">
        <v>1</v>
      </c>
      <c r="E2217">
        <v>7</v>
      </c>
      <c r="F2217">
        <v>1780200000000</v>
      </c>
      <c r="G2217">
        <v>1780201470939</v>
      </c>
      <c r="H2217">
        <v>1470939</v>
      </c>
      <c r="I2217">
        <v>1470939</v>
      </c>
      <c r="J2217">
        <v>6939</v>
      </c>
      <c r="K2217">
        <v>58</v>
      </c>
      <c r="L2217">
        <v>54.57</v>
      </c>
      <c r="M2217" t="s">
        <v>925</v>
      </c>
      <c r="N2217" t="s">
        <v>926</v>
      </c>
      <c r="O2217">
        <v>31.75</v>
      </c>
      <c r="S2217">
        <v>22216</v>
      </c>
    </row>
    <row r="2218" spans="1:19" x14ac:dyDescent="0.2">
      <c r="A2218" t="s">
        <v>42</v>
      </c>
      <c r="B2218" t="s">
        <v>8</v>
      </c>
      <c r="C2218" t="s">
        <v>924</v>
      </c>
      <c r="D2218">
        <v>2</v>
      </c>
      <c r="E2218">
        <v>1</v>
      </c>
      <c r="F2218">
        <v>1780272000000</v>
      </c>
      <c r="G2218">
        <v>1780272842852</v>
      </c>
      <c r="H2218">
        <v>842852</v>
      </c>
      <c r="I2218">
        <v>792852</v>
      </c>
      <c r="J2218">
        <v>6265</v>
      </c>
      <c r="K2218">
        <v>37</v>
      </c>
      <c r="L2218">
        <v>51.65</v>
      </c>
      <c r="M2218" t="s">
        <v>925</v>
      </c>
      <c r="N2218" t="s">
        <v>926</v>
      </c>
      <c r="O2218">
        <v>42.6</v>
      </c>
      <c r="S2218">
        <v>22217</v>
      </c>
    </row>
    <row r="2219" spans="1:19" x14ac:dyDescent="0.2">
      <c r="A2219" t="s">
        <v>42</v>
      </c>
      <c r="B2219" t="s">
        <v>8</v>
      </c>
      <c r="C2219" t="s">
        <v>924</v>
      </c>
      <c r="D2219">
        <v>2</v>
      </c>
      <c r="E2219">
        <v>1</v>
      </c>
      <c r="F2219">
        <v>1780272900000</v>
      </c>
      <c r="G2219">
        <v>1780273755311</v>
      </c>
      <c r="H2219">
        <v>855311</v>
      </c>
      <c r="I2219">
        <v>790311</v>
      </c>
      <c r="J2219">
        <v>6459</v>
      </c>
      <c r="K2219">
        <v>43</v>
      </c>
      <c r="L2219">
        <v>49.54</v>
      </c>
      <c r="M2219" t="s">
        <v>925</v>
      </c>
      <c r="N2219" t="s">
        <v>926</v>
      </c>
      <c r="O2219">
        <v>36.840000000000003</v>
      </c>
      <c r="S2219">
        <v>22218</v>
      </c>
    </row>
    <row r="2220" spans="1:19" x14ac:dyDescent="0.2">
      <c r="A2220" t="s">
        <v>42</v>
      </c>
      <c r="B2220" t="s">
        <v>8</v>
      </c>
      <c r="C2220" t="s">
        <v>928</v>
      </c>
      <c r="D2220">
        <v>2</v>
      </c>
      <c r="E2220">
        <v>1</v>
      </c>
      <c r="F2220">
        <v>1780273800000</v>
      </c>
      <c r="G2220">
        <v>1780275174534</v>
      </c>
      <c r="H2220">
        <v>1374534</v>
      </c>
      <c r="I2220">
        <v>1294534</v>
      </c>
      <c r="J2220">
        <v>8476</v>
      </c>
      <c r="K2220">
        <v>61</v>
      </c>
      <c r="L2220">
        <v>53.29</v>
      </c>
      <c r="M2220" t="s">
        <v>925</v>
      </c>
      <c r="N2220" t="s">
        <v>926</v>
      </c>
      <c r="O2220">
        <v>27.09</v>
      </c>
      <c r="S2220">
        <v>22219</v>
      </c>
    </row>
    <row r="2221" spans="1:19" x14ac:dyDescent="0.2">
      <c r="A2221" t="s">
        <v>42</v>
      </c>
      <c r="B2221" t="s">
        <v>8</v>
      </c>
      <c r="C2221" t="s">
        <v>924</v>
      </c>
      <c r="D2221">
        <v>2</v>
      </c>
      <c r="E2221">
        <v>1</v>
      </c>
      <c r="F2221">
        <v>1780274700000</v>
      </c>
      <c r="G2221">
        <v>1780275436954</v>
      </c>
      <c r="H2221">
        <v>736954</v>
      </c>
      <c r="I2221">
        <v>701954</v>
      </c>
      <c r="J2221">
        <v>8281</v>
      </c>
      <c r="K2221">
        <v>35</v>
      </c>
      <c r="L2221">
        <v>48</v>
      </c>
      <c r="M2221" t="s">
        <v>925</v>
      </c>
      <c r="N2221" t="s">
        <v>926</v>
      </c>
      <c r="O2221">
        <v>31.39</v>
      </c>
      <c r="S2221">
        <v>22220</v>
      </c>
    </row>
    <row r="2222" spans="1:19" x14ac:dyDescent="0.2">
      <c r="A2222" t="s">
        <v>42</v>
      </c>
      <c r="B2222" t="s">
        <v>8</v>
      </c>
      <c r="C2222" t="s">
        <v>924</v>
      </c>
      <c r="D2222">
        <v>2</v>
      </c>
      <c r="E2222">
        <v>1</v>
      </c>
      <c r="F2222">
        <v>1780275600000</v>
      </c>
      <c r="G2222">
        <v>1780276403576</v>
      </c>
      <c r="H2222">
        <v>803576</v>
      </c>
      <c r="I2222">
        <v>753576</v>
      </c>
      <c r="J2222">
        <v>8009</v>
      </c>
      <c r="K2222">
        <v>31</v>
      </c>
      <c r="L2222">
        <v>50.08</v>
      </c>
      <c r="M2222" t="s">
        <v>925</v>
      </c>
      <c r="N2222" t="s">
        <v>926</v>
      </c>
      <c r="O2222">
        <v>35.270000000000003</v>
      </c>
      <c r="S2222">
        <v>22221</v>
      </c>
    </row>
    <row r="2223" spans="1:19" x14ac:dyDescent="0.2">
      <c r="A2223" t="s">
        <v>42</v>
      </c>
      <c r="B2223" t="s">
        <v>8</v>
      </c>
      <c r="C2223" t="s">
        <v>928</v>
      </c>
      <c r="D2223">
        <v>2</v>
      </c>
      <c r="E2223">
        <v>1</v>
      </c>
      <c r="F2223">
        <v>1780276500000</v>
      </c>
      <c r="G2223">
        <v>1780277211481</v>
      </c>
      <c r="H2223">
        <v>711481</v>
      </c>
      <c r="I2223">
        <v>646481</v>
      </c>
      <c r="J2223">
        <v>9696</v>
      </c>
      <c r="K2223">
        <v>31</v>
      </c>
      <c r="L2223">
        <v>54.49</v>
      </c>
      <c r="M2223" t="s">
        <v>925</v>
      </c>
      <c r="N2223" t="s">
        <v>926</v>
      </c>
      <c r="O2223">
        <v>43.33</v>
      </c>
      <c r="S2223">
        <v>22222</v>
      </c>
    </row>
    <row r="2224" spans="1:19" x14ac:dyDescent="0.2">
      <c r="A2224" t="s">
        <v>42</v>
      </c>
      <c r="B2224" t="s">
        <v>8</v>
      </c>
      <c r="C2224" t="s">
        <v>924</v>
      </c>
      <c r="D2224">
        <v>2</v>
      </c>
      <c r="E2224">
        <v>1</v>
      </c>
      <c r="F2224">
        <v>1780277400000</v>
      </c>
      <c r="G2224">
        <v>1780278525401</v>
      </c>
      <c r="H2224">
        <v>1125401</v>
      </c>
      <c r="I2224">
        <v>1125401</v>
      </c>
      <c r="J2224">
        <v>8481</v>
      </c>
      <c r="K2224">
        <v>52</v>
      </c>
      <c r="L2224">
        <v>42.41</v>
      </c>
      <c r="M2224" t="s">
        <v>925</v>
      </c>
      <c r="N2224" t="s">
        <v>929</v>
      </c>
      <c r="S2224">
        <v>22223</v>
      </c>
    </row>
    <row r="2225" spans="1:19" x14ac:dyDescent="0.2">
      <c r="A2225" t="s">
        <v>42</v>
      </c>
      <c r="B2225" t="s">
        <v>8</v>
      </c>
      <c r="C2225" t="s">
        <v>924</v>
      </c>
      <c r="D2225">
        <v>2</v>
      </c>
      <c r="E2225">
        <v>1</v>
      </c>
      <c r="F2225">
        <v>1780278300000</v>
      </c>
      <c r="G2225">
        <v>1780279385368</v>
      </c>
      <c r="H2225">
        <v>1085368</v>
      </c>
      <c r="I2225">
        <v>1050368</v>
      </c>
      <c r="J2225">
        <v>6423</v>
      </c>
      <c r="K2225">
        <v>44</v>
      </c>
      <c r="L2225">
        <v>52.6</v>
      </c>
      <c r="M2225" t="s">
        <v>925</v>
      </c>
      <c r="N2225" t="s">
        <v>926</v>
      </c>
      <c r="O2225">
        <v>38.270000000000003</v>
      </c>
      <c r="S2225">
        <v>22224</v>
      </c>
    </row>
    <row r="2226" spans="1:19" x14ac:dyDescent="0.2">
      <c r="A2226" t="s">
        <v>42</v>
      </c>
      <c r="B2226" t="s">
        <v>8</v>
      </c>
      <c r="C2226" t="s">
        <v>928</v>
      </c>
      <c r="D2226">
        <v>2</v>
      </c>
      <c r="E2226">
        <v>1</v>
      </c>
      <c r="F2226">
        <v>1780279200000</v>
      </c>
      <c r="G2226">
        <v>1780280229681</v>
      </c>
      <c r="H2226">
        <v>1029681</v>
      </c>
      <c r="I2226">
        <v>979681</v>
      </c>
      <c r="J2226">
        <v>7330</v>
      </c>
      <c r="K2226">
        <v>42</v>
      </c>
      <c r="L2226">
        <v>48.55</v>
      </c>
      <c r="M2226" t="s">
        <v>925</v>
      </c>
      <c r="N2226" t="s">
        <v>926</v>
      </c>
      <c r="O2226">
        <v>27.83</v>
      </c>
      <c r="S2226">
        <v>22225</v>
      </c>
    </row>
    <row r="2227" spans="1:19" x14ac:dyDescent="0.2">
      <c r="A2227" t="s">
        <v>42</v>
      </c>
      <c r="B2227" t="s">
        <v>8</v>
      </c>
      <c r="C2227" t="s">
        <v>924</v>
      </c>
      <c r="D2227">
        <v>2</v>
      </c>
      <c r="E2227">
        <v>1</v>
      </c>
      <c r="F2227">
        <v>1780280100000</v>
      </c>
      <c r="G2227">
        <v>1780281607824</v>
      </c>
      <c r="H2227">
        <v>1507824</v>
      </c>
      <c r="I2227">
        <v>1442824</v>
      </c>
      <c r="J2227">
        <v>8150</v>
      </c>
      <c r="K2227">
        <v>67</v>
      </c>
      <c r="L2227">
        <v>56.76</v>
      </c>
      <c r="M2227" t="s">
        <v>925</v>
      </c>
      <c r="N2227" t="s">
        <v>926</v>
      </c>
      <c r="O2227">
        <v>32.68</v>
      </c>
      <c r="S2227">
        <v>22226</v>
      </c>
    </row>
    <row r="2228" spans="1:19" x14ac:dyDescent="0.2">
      <c r="A2228" t="s">
        <v>42</v>
      </c>
      <c r="B2228" t="s">
        <v>8</v>
      </c>
      <c r="C2228" t="s">
        <v>924</v>
      </c>
      <c r="D2228">
        <v>2</v>
      </c>
      <c r="E2228">
        <v>1</v>
      </c>
      <c r="F2228">
        <v>1780281000000</v>
      </c>
      <c r="G2228">
        <v>1780282126447</v>
      </c>
      <c r="H2228">
        <v>1126447</v>
      </c>
      <c r="I2228">
        <v>1046447</v>
      </c>
      <c r="J2228">
        <v>9850</v>
      </c>
      <c r="K2228">
        <v>43</v>
      </c>
      <c r="L2228">
        <v>58.28</v>
      </c>
      <c r="M2228" t="s">
        <v>925</v>
      </c>
      <c r="N2228" t="s">
        <v>926</v>
      </c>
      <c r="O2228">
        <v>41.29</v>
      </c>
      <c r="S2228">
        <v>22227</v>
      </c>
    </row>
    <row r="2229" spans="1:19" x14ac:dyDescent="0.2">
      <c r="A2229" t="s">
        <v>42</v>
      </c>
      <c r="B2229" t="s">
        <v>8</v>
      </c>
      <c r="C2229" t="s">
        <v>928</v>
      </c>
      <c r="D2229">
        <v>2</v>
      </c>
      <c r="E2229">
        <v>1</v>
      </c>
      <c r="F2229">
        <v>1780281900000</v>
      </c>
      <c r="G2229">
        <v>1780282604097</v>
      </c>
      <c r="H2229">
        <v>704097</v>
      </c>
      <c r="I2229">
        <v>669097</v>
      </c>
      <c r="J2229">
        <v>9390</v>
      </c>
      <c r="K2229">
        <v>30</v>
      </c>
      <c r="L2229">
        <v>49.27</v>
      </c>
      <c r="M2229" t="s">
        <v>925</v>
      </c>
      <c r="N2229" t="s">
        <v>926</v>
      </c>
      <c r="O2229">
        <v>32.200000000000003</v>
      </c>
      <c r="S2229">
        <v>22228</v>
      </c>
    </row>
    <row r="2230" spans="1:19" x14ac:dyDescent="0.2">
      <c r="A2230" t="s">
        <v>42</v>
      </c>
      <c r="B2230" t="s">
        <v>8</v>
      </c>
      <c r="C2230" t="s">
        <v>924</v>
      </c>
      <c r="D2230">
        <v>2</v>
      </c>
      <c r="E2230">
        <v>1</v>
      </c>
      <c r="F2230">
        <v>1780282800000</v>
      </c>
      <c r="G2230">
        <v>1780283690283</v>
      </c>
      <c r="H2230">
        <v>890283</v>
      </c>
      <c r="I2230">
        <v>840283</v>
      </c>
      <c r="J2230">
        <v>8782</v>
      </c>
      <c r="K2230">
        <v>44</v>
      </c>
      <c r="L2230">
        <v>50.66</v>
      </c>
      <c r="M2230" t="s">
        <v>925</v>
      </c>
      <c r="N2230" t="s">
        <v>926</v>
      </c>
      <c r="O2230">
        <v>32.36</v>
      </c>
      <c r="S2230">
        <v>22229</v>
      </c>
    </row>
    <row r="2231" spans="1:19" x14ac:dyDescent="0.2">
      <c r="A2231" t="s">
        <v>42</v>
      </c>
      <c r="B2231" t="s">
        <v>8</v>
      </c>
      <c r="C2231" t="s">
        <v>924</v>
      </c>
      <c r="D2231">
        <v>2</v>
      </c>
      <c r="E2231">
        <v>2</v>
      </c>
      <c r="F2231">
        <v>1780358400000</v>
      </c>
      <c r="G2231">
        <v>1780359363667</v>
      </c>
      <c r="H2231">
        <v>963667</v>
      </c>
      <c r="I2231">
        <v>913667</v>
      </c>
      <c r="J2231">
        <v>7768</v>
      </c>
      <c r="K2231">
        <v>46</v>
      </c>
      <c r="L2231">
        <v>48.4</v>
      </c>
      <c r="M2231" t="s">
        <v>925</v>
      </c>
      <c r="N2231" t="s">
        <v>926</v>
      </c>
      <c r="O2231">
        <v>27.97</v>
      </c>
      <c r="S2231">
        <v>22230</v>
      </c>
    </row>
    <row r="2232" spans="1:19" x14ac:dyDescent="0.2">
      <c r="A2232" t="s">
        <v>42</v>
      </c>
      <c r="B2232" t="s">
        <v>8</v>
      </c>
      <c r="C2232" t="s">
        <v>924</v>
      </c>
      <c r="D2232">
        <v>2</v>
      </c>
      <c r="E2232">
        <v>2</v>
      </c>
      <c r="F2232">
        <v>1780359300000</v>
      </c>
      <c r="G2232">
        <v>1780360067040</v>
      </c>
      <c r="H2232">
        <v>767040</v>
      </c>
      <c r="I2232">
        <v>702040</v>
      </c>
      <c r="J2232">
        <v>9850</v>
      </c>
      <c r="K2232">
        <v>29</v>
      </c>
      <c r="L2232">
        <v>52.96</v>
      </c>
      <c r="M2232" t="s">
        <v>925</v>
      </c>
      <c r="N2232" t="s">
        <v>926</v>
      </c>
      <c r="O2232">
        <v>37.97</v>
      </c>
      <c r="S2232">
        <v>22231</v>
      </c>
    </row>
    <row r="2233" spans="1:19" x14ac:dyDescent="0.2">
      <c r="A2233" t="s">
        <v>42</v>
      </c>
      <c r="B2233" t="s">
        <v>8</v>
      </c>
      <c r="C2233" t="s">
        <v>927</v>
      </c>
      <c r="D2233">
        <v>2</v>
      </c>
      <c r="E2233">
        <v>2</v>
      </c>
      <c r="F2233">
        <v>1780360200000</v>
      </c>
      <c r="G2233">
        <v>1780361409834</v>
      </c>
      <c r="H2233">
        <v>1209834</v>
      </c>
      <c r="I2233">
        <v>1129834</v>
      </c>
      <c r="J2233">
        <v>9850</v>
      </c>
      <c r="K2233">
        <v>47</v>
      </c>
      <c r="L2233">
        <v>58.18</v>
      </c>
      <c r="M2233" t="s">
        <v>925</v>
      </c>
      <c r="N2233" t="s">
        <v>926</v>
      </c>
      <c r="O2233">
        <v>38.94</v>
      </c>
      <c r="S2233">
        <v>22232</v>
      </c>
    </row>
    <row r="2234" spans="1:19" x14ac:dyDescent="0.2">
      <c r="A2234" t="s">
        <v>42</v>
      </c>
      <c r="B2234" t="s">
        <v>8</v>
      </c>
      <c r="C2234" t="s">
        <v>924</v>
      </c>
      <c r="D2234">
        <v>2</v>
      </c>
      <c r="E2234">
        <v>2</v>
      </c>
      <c r="F2234">
        <v>1780361100000</v>
      </c>
      <c r="G2234">
        <v>1780362319601</v>
      </c>
      <c r="H2234">
        <v>1219601</v>
      </c>
      <c r="I2234">
        <v>1184601</v>
      </c>
      <c r="J2234">
        <v>9556</v>
      </c>
      <c r="K2234">
        <v>55</v>
      </c>
      <c r="L2234">
        <v>56.23</v>
      </c>
      <c r="M2234" t="s">
        <v>925</v>
      </c>
      <c r="N2234" t="s">
        <v>926</v>
      </c>
      <c r="O2234">
        <v>34.94</v>
      </c>
      <c r="S2234">
        <v>22233</v>
      </c>
    </row>
    <row r="2235" spans="1:19" x14ac:dyDescent="0.2">
      <c r="A2235" t="s">
        <v>42</v>
      </c>
      <c r="B2235" t="s">
        <v>8</v>
      </c>
      <c r="C2235" t="s">
        <v>924</v>
      </c>
      <c r="D2235">
        <v>2</v>
      </c>
      <c r="E2235">
        <v>2</v>
      </c>
      <c r="F2235">
        <v>1780362000000</v>
      </c>
      <c r="G2235">
        <v>1780363112146</v>
      </c>
      <c r="H2235">
        <v>1112146</v>
      </c>
      <c r="I2235">
        <v>1062146</v>
      </c>
      <c r="J2235">
        <v>9622</v>
      </c>
      <c r="K2235">
        <v>46</v>
      </c>
      <c r="L2235">
        <v>57.91</v>
      </c>
      <c r="M2235" t="s">
        <v>925</v>
      </c>
      <c r="N2235" t="s">
        <v>926</v>
      </c>
      <c r="O2235">
        <v>41.4</v>
      </c>
      <c r="S2235">
        <v>22234</v>
      </c>
    </row>
    <row r="2236" spans="1:19" x14ac:dyDescent="0.2">
      <c r="A2236" t="s">
        <v>42</v>
      </c>
      <c r="B2236" t="s">
        <v>8</v>
      </c>
      <c r="C2236" t="s">
        <v>927</v>
      </c>
      <c r="D2236">
        <v>2</v>
      </c>
      <c r="E2236">
        <v>2</v>
      </c>
      <c r="F2236">
        <v>1780362900000</v>
      </c>
      <c r="G2236">
        <v>1780364307508</v>
      </c>
      <c r="H2236">
        <v>1407508</v>
      </c>
      <c r="I2236">
        <v>1342508</v>
      </c>
      <c r="J2236">
        <v>6609</v>
      </c>
      <c r="K2236">
        <v>61</v>
      </c>
      <c r="L2236">
        <v>51.64</v>
      </c>
      <c r="M2236" t="s">
        <v>925</v>
      </c>
      <c r="N2236" t="s">
        <v>926</v>
      </c>
      <c r="O2236">
        <v>27.41</v>
      </c>
      <c r="S2236">
        <v>22235</v>
      </c>
    </row>
    <row r="2237" spans="1:19" x14ac:dyDescent="0.2">
      <c r="A2237" t="s">
        <v>42</v>
      </c>
      <c r="B2237" t="s">
        <v>8</v>
      </c>
      <c r="C2237" t="s">
        <v>924</v>
      </c>
      <c r="D2237">
        <v>2</v>
      </c>
      <c r="E2237">
        <v>2</v>
      </c>
      <c r="F2237">
        <v>1780363800000</v>
      </c>
      <c r="G2237">
        <v>1780365207567</v>
      </c>
      <c r="H2237">
        <v>1407567</v>
      </c>
      <c r="I2237">
        <v>1327567</v>
      </c>
      <c r="J2237">
        <v>8719</v>
      </c>
      <c r="K2237">
        <v>56</v>
      </c>
      <c r="L2237">
        <v>54.99</v>
      </c>
      <c r="M2237" t="s">
        <v>925</v>
      </c>
      <c r="N2237" t="s">
        <v>926</v>
      </c>
      <c r="O2237">
        <v>29.58</v>
      </c>
      <c r="S2237">
        <v>22236</v>
      </c>
    </row>
    <row r="2238" spans="1:19" x14ac:dyDescent="0.2">
      <c r="A2238" t="s">
        <v>42</v>
      </c>
      <c r="B2238" t="s">
        <v>8</v>
      </c>
      <c r="C2238" t="s">
        <v>924</v>
      </c>
      <c r="D2238">
        <v>2</v>
      </c>
      <c r="E2238">
        <v>2</v>
      </c>
      <c r="F2238">
        <v>1780364700000</v>
      </c>
      <c r="G2238">
        <v>1780366047038</v>
      </c>
      <c r="H2238">
        <v>1347038</v>
      </c>
      <c r="I2238">
        <v>1312038</v>
      </c>
      <c r="J2238">
        <v>8924</v>
      </c>
      <c r="K2238">
        <v>57</v>
      </c>
      <c r="L2238">
        <v>59.45</v>
      </c>
      <c r="M2238" t="s">
        <v>925</v>
      </c>
      <c r="N2238" t="s">
        <v>926</v>
      </c>
      <c r="O2238">
        <v>40.92</v>
      </c>
      <c r="S2238">
        <v>22237</v>
      </c>
    </row>
    <row r="2239" spans="1:19" x14ac:dyDescent="0.2">
      <c r="A2239" t="s">
        <v>42</v>
      </c>
      <c r="B2239" t="s">
        <v>8</v>
      </c>
      <c r="C2239" t="s">
        <v>927</v>
      </c>
      <c r="D2239">
        <v>2</v>
      </c>
      <c r="E2239">
        <v>2</v>
      </c>
      <c r="F2239">
        <v>1780365600000</v>
      </c>
      <c r="G2239">
        <v>1780366960659</v>
      </c>
      <c r="H2239">
        <v>1360659</v>
      </c>
      <c r="I2239">
        <v>1310659</v>
      </c>
      <c r="J2239">
        <v>8080</v>
      </c>
      <c r="K2239">
        <v>52</v>
      </c>
      <c r="L2239">
        <v>55.25</v>
      </c>
      <c r="M2239" t="s">
        <v>925</v>
      </c>
      <c r="N2239" t="s">
        <v>926</v>
      </c>
      <c r="O2239">
        <v>33.07</v>
      </c>
      <c r="S2239">
        <v>22238</v>
      </c>
    </row>
    <row r="2240" spans="1:19" x14ac:dyDescent="0.2">
      <c r="A2240" t="s">
        <v>42</v>
      </c>
      <c r="B2240" t="s">
        <v>8</v>
      </c>
      <c r="C2240" t="s">
        <v>924</v>
      </c>
      <c r="D2240">
        <v>2</v>
      </c>
      <c r="E2240">
        <v>2</v>
      </c>
      <c r="F2240">
        <v>1780366500000</v>
      </c>
      <c r="G2240">
        <v>1780367374138</v>
      </c>
      <c r="H2240">
        <v>874138</v>
      </c>
      <c r="I2240">
        <v>809138</v>
      </c>
      <c r="J2240">
        <v>9442</v>
      </c>
      <c r="K2240">
        <v>38</v>
      </c>
      <c r="L2240">
        <v>54.42</v>
      </c>
      <c r="M2240" t="s">
        <v>925</v>
      </c>
      <c r="N2240" t="s">
        <v>926</v>
      </c>
      <c r="O2240">
        <v>39.76</v>
      </c>
      <c r="S2240">
        <v>22239</v>
      </c>
    </row>
    <row r="2241" spans="1:19" x14ac:dyDescent="0.2">
      <c r="A2241" t="s">
        <v>42</v>
      </c>
      <c r="B2241" t="s">
        <v>8</v>
      </c>
      <c r="C2241" t="s">
        <v>924</v>
      </c>
      <c r="D2241">
        <v>2</v>
      </c>
      <c r="E2241">
        <v>2</v>
      </c>
      <c r="F2241">
        <v>1780367400000</v>
      </c>
      <c r="G2241">
        <v>1780368575233</v>
      </c>
      <c r="H2241">
        <v>1175233</v>
      </c>
      <c r="I2241">
        <v>1095233</v>
      </c>
      <c r="J2241">
        <v>6491</v>
      </c>
      <c r="K2241">
        <v>45</v>
      </c>
      <c r="L2241">
        <v>51.27</v>
      </c>
      <c r="M2241" t="s">
        <v>925</v>
      </c>
      <c r="N2241" t="s">
        <v>926</v>
      </c>
      <c r="O2241">
        <v>32.72</v>
      </c>
      <c r="S2241">
        <v>22240</v>
      </c>
    </row>
    <row r="2242" spans="1:19" x14ac:dyDescent="0.2">
      <c r="A2242" t="s">
        <v>42</v>
      </c>
      <c r="B2242" t="s">
        <v>8</v>
      </c>
      <c r="C2242" t="s">
        <v>927</v>
      </c>
      <c r="D2242">
        <v>2</v>
      </c>
      <c r="E2242">
        <v>2</v>
      </c>
      <c r="F2242">
        <v>1780368300000</v>
      </c>
      <c r="G2242">
        <v>1780369517492</v>
      </c>
      <c r="H2242">
        <v>1217492</v>
      </c>
      <c r="I2242">
        <v>1182492</v>
      </c>
      <c r="J2242">
        <v>6948</v>
      </c>
      <c r="K2242">
        <v>49</v>
      </c>
      <c r="L2242">
        <v>54.31</v>
      </c>
      <c r="M2242" t="s">
        <v>925</v>
      </c>
      <c r="N2242" t="s">
        <v>926</v>
      </c>
      <c r="O2242">
        <v>37.5</v>
      </c>
      <c r="S2242">
        <v>22241</v>
      </c>
    </row>
    <row r="2243" spans="1:19" x14ac:dyDescent="0.2">
      <c r="A2243" t="s">
        <v>42</v>
      </c>
      <c r="B2243" t="s">
        <v>8</v>
      </c>
      <c r="C2243" t="s">
        <v>924</v>
      </c>
      <c r="D2243">
        <v>2</v>
      </c>
      <c r="E2243">
        <v>2</v>
      </c>
      <c r="F2243">
        <v>1780369200000</v>
      </c>
      <c r="G2243">
        <v>1780370244082</v>
      </c>
      <c r="H2243">
        <v>1044082</v>
      </c>
      <c r="I2243">
        <v>994082</v>
      </c>
      <c r="J2243">
        <v>9343</v>
      </c>
      <c r="K2243">
        <v>42</v>
      </c>
      <c r="L2243">
        <v>51.21</v>
      </c>
      <c r="M2243" t="s">
        <v>925</v>
      </c>
      <c r="N2243" t="s">
        <v>926</v>
      </c>
      <c r="O2243">
        <v>28.26</v>
      </c>
      <c r="S2243">
        <v>22242</v>
      </c>
    </row>
    <row r="2244" spans="1:19" x14ac:dyDescent="0.2">
      <c r="A2244" t="s">
        <v>42</v>
      </c>
      <c r="B2244" t="s">
        <v>8</v>
      </c>
      <c r="C2244" t="s">
        <v>924</v>
      </c>
      <c r="D2244">
        <v>2</v>
      </c>
      <c r="E2244">
        <v>2</v>
      </c>
      <c r="F2244">
        <v>1780370100000</v>
      </c>
      <c r="G2244">
        <v>1780371423794</v>
      </c>
      <c r="H2244">
        <v>1323794</v>
      </c>
      <c r="I2244">
        <v>1258794</v>
      </c>
      <c r="J2244">
        <v>7685</v>
      </c>
      <c r="K2244">
        <v>54</v>
      </c>
      <c r="L2244">
        <v>55.42</v>
      </c>
      <c r="M2244" t="s">
        <v>925</v>
      </c>
      <c r="N2244" t="s">
        <v>926</v>
      </c>
      <c r="O2244">
        <v>35.43</v>
      </c>
      <c r="S2244">
        <v>22243</v>
      </c>
    </row>
    <row r="2245" spans="1:19" x14ac:dyDescent="0.2">
      <c r="A2245" t="s">
        <v>42</v>
      </c>
      <c r="B2245" t="s">
        <v>8</v>
      </c>
      <c r="C2245" t="s">
        <v>924</v>
      </c>
      <c r="D2245">
        <v>2</v>
      </c>
      <c r="E2245">
        <v>3</v>
      </c>
      <c r="F2245">
        <v>1780444800000</v>
      </c>
      <c r="G2245">
        <v>1780445611899</v>
      </c>
      <c r="H2245">
        <v>811899</v>
      </c>
      <c r="I2245">
        <v>811899</v>
      </c>
      <c r="J2245">
        <v>9780</v>
      </c>
      <c r="K2245">
        <v>41</v>
      </c>
      <c r="L2245">
        <v>40.01</v>
      </c>
      <c r="M2245" t="s">
        <v>925</v>
      </c>
      <c r="N2245" t="s">
        <v>929</v>
      </c>
      <c r="S2245">
        <v>22244</v>
      </c>
    </row>
    <row r="2246" spans="1:19" x14ac:dyDescent="0.2">
      <c r="A2246" t="s">
        <v>42</v>
      </c>
      <c r="B2246" t="s">
        <v>8</v>
      </c>
      <c r="C2246" t="s">
        <v>924</v>
      </c>
      <c r="D2246">
        <v>2</v>
      </c>
      <c r="E2246">
        <v>3</v>
      </c>
      <c r="F2246">
        <v>1780445700000</v>
      </c>
      <c r="G2246">
        <v>1780446397608</v>
      </c>
      <c r="H2246">
        <v>697608</v>
      </c>
      <c r="I2246">
        <v>632608</v>
      </c>
      <c r="J2246">
        <v>7561</v>
      </c>
      <c r="K2246">
        <v>30</v>
      </c>
      <c r="L2246">
        <v>51.58</v>
      </c>
      <c r="M2246" t="s">
        <v>925</v>
      </c>
      <c r="N2246" t="s">
        <v>926</v>
      </c>
      <c r="O2246">
        <v>42.63</v>
      </c>
      <c r="S2246">
        <v>22245</v>
      </c>
    </row>
    <row r="2247" spans="1:19" x14ac:dyDescent="0.2">
      <c r="A2247" t="s">
        <v>42</v>
      </c>
      <c r="B2247" t="s">
        <v>8</v>
      </c>
      <c r="C2247" t="s">
        <v>924</v>
      </c>
      <c r="D2247">
        <v>2</v>
      </c>
      <c r="E2247">
        <v>3</v>
      </c>
      <c r="F2247">
        <v>1780446600000</v>
      </c>
      <c r="G2247">
        <v>1780447865419</v>
      </c>
      <c r="H2247">
        <v>1265419</v>
      </c>
      <c r="I2247">
        <v>1185419</v>
      </c>
      <c r="J2247">
        <v>8035</v>
      </c>
      <c r="K2247">
        <v>58</v>
      </c>
      <c r="L2247">
        <v>54.38</v>
      </c>
      <c r="M2247" t="s">
        <v>925</v>
      </c>
      <c r="N2247" t="s">
        <v>926</v>
      </c>
      <c r="O2247">
        <v>33.56</v>
      </c>
      <c r="S2247">
        <v>22246</v>
      </c>
    </row>
    <row r="2248" spans="1:19" x14ac:dyDescent="0.2">
      <c r="A2248" t="s">
        <v>42</v>
      </c>
      <c r="B2248" t="s">
        <v>8</v>
      </c>
      <c r="C2248" t="s">
        <v>924</v>
      </c>
      <c r="D2248">
        <v>2</v>
      </c>
      <c r="E2248">
        <v>3</v>
      </c>
      <c r="F2248">
        <v>1780447500000</v>
      </c>
      <c r="G2248">
        <v>1780448327243</v>
      </c>
      <c r="H2248">
        <v>827243</v>
      </c>
      <c r="I2248">
        <v>792243</v>
      </c>
      <c r="J2248">
        <v>9308</v>
      </c>
      <c r="K2248">
        <v>38</v>
      </c>
      <c r="L2248">
        <v>52.25</v>
      </c>
      <c r="M2248" t="s">
        <v>925</v>
      </c>
      <c r="N2248" t="s">
        <v>926</v>
      </c>
      <c r="O2248">
        <v>36.24</v>
      </c>
      <c r="S2248">
        <v>22247</v>
      </c>
    </row>
    <row r="2249" spans="1:19" x14ac:dyDescent="0.2">
      <c r="A2249" t="s">
        <v>42</v>
      </c>
      <c r="B2249" t="s">
        <v>8</v>
      </c>
      <c r="C2249" t="s">
        <v>924</v>
      </c>
      <c r="D2249">
        <v>2</v>
      </c>
      <c r="E2249">
        <v>3</v>
      </c>
      <c r="F2249">
        <v>1780448400000</v>
      </c>
      <c r="G2249">
        <v>1780449925098</v>
      </c>
      <c r="H2249">
        <v>1525098</v>
      </c>
      <c r="I2249">
        <v>1475098</v>
      </c>
      <c r="J2249">
        <v>6624</v>
      </c>
      <c r="K2249">
        <v>56</v>
      </c>
      <c r="L2249">
        <v>59.73</v>
      </c>
      <c r="M2249" t="s">
        <v>925</v>
      </c>
      <c r="N2249" t="s">
        <v>926</v>
      </c>
      <c r="O2249">
        <v>43.22</v>
      </c>
      <c r="S2249">
        <v>22248</v>
      </c>
    </row>
    <row r="2250" spans="1:19" x14ac:dyDescent="0.2">
      <c r="A2250" t="s">
        <v>42</v>
      </c>
      <c r="B2250" t="s">
        <v>8</v>
      </c>
      <c r="C2250" t="s">
        <v>924</v>
      </c>
      <c r="D2250">
        <v>2</v>
      </c>
      <c r="E2250">
        <v>3</v>
      </c>
      <c r="F2250">
        <v>1780449300000</v>
      </c>
      <c r="G2250">
        <v>1780450237614</v>
      </c>
      <c r="H2250">
        <v>937614</v>
      </c>
      <c r="I2250">
        <v>872614</v>
      </c>
      <c r="J2250">
        <v>8811</v>
      </c>
      <c r="K2250">
        <v>35</v>
      </c>
      <c r="L2250">
        <v>50.95</v>
      </c>
      <c r="M2250" t="s">
        <v>925</v>
      </c>
      <c r="N2250" t="s">
        <v>926</v>
      </c>
      <c r="O2250">
        <v>31.77</v>
      </c>
      <c r="S2250">
        <v>22249</v>
      </c>
    </row>
    <row r="2251" spans="1:19" x14ac:dyDescent="0.2">
      <c r="A2251" t="s">
        <v>42</v>
      </c>
      <c r="B2251" t="s">
        <v>8</v>
      </c>
      <c r="C2251" t="s">
        <v>924</v>
      </c>
      <c r="D2251">
        <v>2</v>
      </c>
      <c r="E2251">
        <v>3</v>
      </c>
      <c r="F2251">
        <v>1780450200000</v>
      </c>
      <c r="G2251">
        <v>1780451234983</v>
      </c>
      <c r="H2251">
        <v>1034983</v>
      </c>
      <c r="I2251">
        <v>954983</v>
      </c>
      <c r="J2251">
        <v>9703</v>
      </c>
      <c r="K2251">
        <v>49</v>
      </c>
      <c r="L2251">
        <v>57.87</v>
      </c>
      <c r="M2251" t="s">
        <v>925</v>
      </c>
      <c r="N2251" t="s">
        <v>926</v>
      </c>
      <c r="O2251">
        <v>43.02</v>
      </c>
      <c r="S2251">
        <v>22250</v>
      </c>
    </row>
    <row r="2252" spans="1:19" x14ac:dyDescent="0.2">
      <c r="A2252" t="s">
        <v>42</v>
      </c>
      <c r="B2252" t="s">
        <v>8</v>
      </c>
      <c r="C2252" t="s">
        <v>924</v>
      </c>
      <c r="D2252">
        <v>2</v>
      </c>
      <c r="E2252">
        <v>3</v>
      </c>
      <c r="F2252">
        <v>1780451100000</v>
      </c>
      <c r="G2252">
        <v>1780452396289</v>
      </c>
      <c r="H2252">
        <v>1296289</v>
      </c>
      <c r="I2252">
        <v>1261289</v>
      </c>
      <c r="J2252">
        <v>7789</v>
      </c>
      <c r="K2252">
        <v>48</v>
      </c>
      <c r="L2252">
        <v>56.08</v>
      </c>
      <c r="M2252" t="s">
        <v>925</v>
      </c>
      <c r="N2252" t="s">
        <v>926</v>
      </c>
      <c r="O2252">
        <v>37.39</v>
      </c>
      <c r="S2252">
        <v>22251</v>
      </c>
    </row>
    <row r="2253" spans="1:19" x14ac:dyDescent="0.2">
      <c r="A2253" t="s">
        <v>42</v>
      </c>
      <c r="B2253" t="s">
        <v>8</v>
      </c>
      <c r="C2253" t="s">
        <v>924</v>
      </c>
      <c r="D2253">
        <v>2</v>
      </c>
      <c r="E2253">
        <v>3</v>
      </c>
      <c r="F2253">
        <v>1780452000000</v>
      </c>
      <c r="G2253">
        <v>1780452745376</v>
      </c>
      <c r="H2253">
        <v>745376</v>
      </c>
      <c r="I2253">
        <v>745376</v>
      </c>
      <c r="J2253">
        <v>8354</v>
      </c>
      <c r="K2253">
        <v>30</v>
      </c>
      <c r="L2253">
        <v>37.72</v>
      </c>
      <c r="M2253" t="s">
        <v>925</v>
      </c>
      <c r="N2253" t="s">
        <v>929</v>
      </c>
      <c r="S2253">
        <v>22252</v>
      </c>
    </row>
    <row r="2254" spans="1:19" x14ac:dyDescent="0.2">
      <c r="A2254" t="s">
        <v>42</v>
      </c>
      <c r="B2254" t="s">
        <v>8</v>
      </c>
      <c r="C2254" t="s">
        <v>924</v>
      </c>
      <c r="D2254">
        <v>2</v>
      </c>
      <c r="E2254">
        <v>3</v>
      </c>
      <c r="F2254">
        <v>1780452900000</v>
      </c>
      <c r="G2254">
        <v>1780454226179</v>
      </c>
      <c r="H2254">
        <v>1326179</v>
      </c>
      <c r="I2254">
        <v>1261179</v>
      </c>
      <c r="J2254">
        <v>9828</v>
      </c>
      <c r="K2254">
        <v>57</v>
      </c>
      <c r="L2254">
        <v>53.98</v>
      </c>
      <c r="M2254" t="s">
        <v>925</v>
      </c>
      <c r="N2254" t="s">
        <v>926</v>
      </c>
      <c r="O2254">
        <v>26.31</v>
      </c>
      <c r="S2254">
        <v>22253</v>
      </c>
    </row>
    <row r="2255" spans="1:19" x14ac:dyDescent="0.2">
      <c r="A2255" t="s">
        <v>42</v>
      </c>
      <c r="B2255" t="s">
        <v>8</v>
      </c>
      <c r="C2255" t="s">
        <v>924</v>
      </c>
      <c r="D2255">
        <v>2</v>
      </c>
      <c r="E2255">
        <v>3</v>
      </c>
      <c r="F2255">
        <v>1780453800000</v>
      </c>
      <c r="G2255">
        <v>1780455177292</v>
      </c>
      <c r="H2255">
        <v>1377292</v>
      </c>
      <c r="I2255">
        <v>1377292</v>
      </c>
      <c r="J2255">
        <v>7411</v>
      </c>
      <c r="K2255">
        <v>56</v>
      </c>
      <c r="L2255">
        <v>44.31</v>
      </c>
      <c r="M2255" t="s">
        <v>925</v>
      </c>
      <c r="N2255" t="s">
        <v>929</v>
      </c>
      <c r="S2255">
        <v>22254</v>
      </c>
    </row>
    <row r="2256" spans="1:19" x14ac:dyDescent="0.2">
      <c r="A2256" t="s">
        <v>42</v>
      </c>
      <c r="B2256" t="s">
        <v>8</v>
      </c>
      <c r="C2256" t="s">
        <v>924</v>
      </c>
      <c r="D2256">
        <v>2</v>
      </c>
      <c r="E2256">
        <v>3</v>
      </c>
      <c r="F2256">
        <v>1780454700000</v>
      </c>
      <c r="G2256">
        <v>1780455684382</v>
      </c>
      <c r="H2256">
        <v>984382</v>
      </c>
      <c r="I2256">
        <v>949382</v>
      </c>
      <c r="J2256">
        <v>9785</v>
      </c>
      <c r="K2256">
        <v>45</v>
      </c>
      <c r="L2256">
        <v>50.28</v>
      </c>
      <c r="M2256" t="s">
        <v>925</v>
      </c>
      <c r="N2256" t="s">
        <v>926</v>
      </c>
      <c r="O2256">
        <v>26.43</v>
      </c>
      <c r="S2256">
        <v>22255</v>
      </c>
    </row>
    <row r="2257" spans="1:19" x14ac:dyDescent="0.2">
      <c r="A2257" t="s">
        <v>42</v>
      </c>
      <c r="B2257" t="s">
        <v>8</v>
      </c>
      <c r="C2257" t="s">
        <v>924</v>
      </c>
      <c r="D2257">
        <v>2</v>
      </c>
      <c r="E2257">
        <v>4</v>
      </c>
      <c r="F2257">
        <v>1780531200000</v>
      </c>
      <c r="G2257">
        <v>1780532235661</v>
      </c>
      <c r="H2257">
        <v>1035661</v>
      </c>
      <c r="I2257">
        <v>985661</v>
      </c>
      <c r="J2257">
        <v>7870</v>
      </c>
      <c r="K2257">
        <v>49</v>
      </c>
      <c r="L2257">
        <v>49.17</v>
      </c>
      <c r="M2257" t="s">
        <v>925</v>
      </c>
      <c r="N2257" t="s">
        <v>926</v>
      </c>
      <c r="O2257">
        <v>27.68</v>
      </c>
      <c r="S2257">
        <v>22256</v>
      </c>
    </row>
    <row r="2258" spans="1:19" x14ac:dyDescent="0.2">
      <c r="A2258" t="s">
        <v>42</v>
      </c>
      <c r="B2258" t="s">
        <v>8</v>
      </c>
      <c r="C2258" t="s">
        <v>924</v>
      </c>
      <c r="D2258">
        <v>2</v>
      </c>
      <c r="E2258">
        <v>4</v>
      </c>
      <c r="F2258">
        <v>1780532100000</v>
      </c>
      <c r="G2258">
        <v>1780533048646</v>
      </c>
      <c r="H2258">
        <v>948646</v>
      </c>
      <c r="I2258">
        <v>883646</v>
      </c>
      <c r="J2258">
        <v>8190</v>
      </c>
      <c r="K2258">
        <v>44</v>
      </c>
      <c r="L2258">
        <v>50.69</v>
      </c>
      <c r="M2258" t="s">
        <v>925</v>
      </c>
      <c r="N2258" t="s">
        <v>926</v>
      </c>
      <c r="O2258">
        <v>32.54</v>
      </c>
      <c r="S2258">
        <v>22257</v>
      </c>
    </row>
    <row r="2259" spans="1:19" x14ac:dyDescent="0.2">
      <c r="A2259" t="s">
        <v>42</v>
      </c>
      <c r="B2259" t="s">
        <v>8</v>
      </c>
      <c r="C2259" t="s">
        <v>928</v>
      </c>
      <c r="D2259">
        <v>2</v>
      </c>
      <c r="E2259">
        <v>4</v>
      </c>
      <c r="F2259">
        <v>1780533000000</v>
      </c>
      <c r="G2259">
        <v>1780533938896</v>
      </c>
      <c r="H2259">
        <v>938896</v>
      </c>
      <c r="I2259">
        <v>858896</v>
      </c>
      <c r="J2259">
        <v>7565</v>
      </c>
      <c r="K2259">
        <v>39</v>
      </c>
      <c r="L2259">
        <v>49.96</v>
      </c>
      <c r="M2259" t="s">
        <v>925</v>
      </c>
      <c r="N2259" t="s">
        <v>926</v>
      </c>
      <c r="O2259">
        <v>32.76</v>
      </c>
      <c r="S2259">
        <v>22258</v>
      </c>
    </row>
    <row r="2260" spans="1:19" x14ac:dyDescent="0.2">
      <c r="A2260" t="s">
        <v>42</v>
      </c>
      <c r="B2260" t="s">
        <v>8</v>
      </c>
      <c r="C2260" t="s">
        <v>924</v>
      </c>
      <c r="D2260">
        <v>2</v>
      </c>
      <c r="E2260">
        <v>4</v>
      </c>
      <c r="F2260">
        <v>1780533900000</v>
      </c>
      <c r="G2260">
        <v>1780535324929</v>
      </c>
      <c r="H2260">
        <v>1424929</v>
      </c>
      <c r="I2260">
        <v>1389929</v>
      </c>
      <c r="J2260">
        <v>8522</v>
      </c>
      <c r="K2260">
        <v>58</v>
      </c>
      <c r="L2260">
        <v>54.14</v>
      </c>
      <c r="M2260" t="s">
        <v>925</v>
      </c>
      <c r="N2260" t="s">
        <v>926</v>
      </c>
      <c r="O2260">
        <v>27.67</v>
      </c>
      <c r="S2260">
        <v>22259</v>
      </c>
    </row>
    <row r="2261" spans="1:19" x14ac:dyDescent="0.2">
      <c r="A2261" t="s">
        <v>42</v>
      </c>
      <c r="B2261" t="s">
        <v>8</v>
      </c>
      <c r="C2261" t="s">
        <v>924</v>
      </c>
      <c r="D2261">
        <v>2</v>
      </c>
      <c r="E2261">
        <v>4</v>
      </c>
      <c r="F2261">
        <v>1780534800000</v>
      </c>
      <c r="G2261">
        <v>1780535933086</v>
      </c>
      <c r="H2261">
        <v>1133086</v>
      </c>
      <c r="I2261">
        <v>1083086</v>
      </c>
      <c r="J2261">
        <v>7964</v>
      </c>
      <c r="K2261">
        <v>50</v>
      </c>
      <c r="L2261">
        <v>56.55</v>
      </c>
      <c r="M2261" t="s">
        <v>925</v>
      </c>
      <c r="N2261" t="s">
        <v>926</v>
      </c>
      <c r="O2261">
        <v>42.12</v>
      </c>
      <c r="S2261">
        <v>22260</v>
      </c>
    </row>
    <row r="2262" spans="1:19" x14ac:dyDescent="0.2">
      <c r="A2262" t="s">
        <v>42</v>
      </c>
      <c r="B2262" t="s">
        <v>8</v>
      </c>
      <c r="C2262" t="s">
        <v>928</v>
      </c>
      <c r="D2262">
        <v>2</v>
      </c>
      <c r="E2262">
        <v>4</v>
      </c>
      <c r="F2262">
        <v>1780535700000</v>
      </c>
      <c r="G2262">
        <v>1780536766827</v>
      </c>
      <c r="H2262">
        <v>1066827</v>
      </c>
      <c r="I2262">
        <v>1001827</v>
      </c>
      <c r="J2262">
        <v>6547</v>
      </c>
      <c r="K2262">
        <v>46</v>
      </c>
      <c r="L2262">
        <v>53.14</v>
      </c>
      <c r="M2262" t="s">
        <v>925</v>
      </c>
      <c r="N2262" t="s">
        <v>926</v>
      </c>
      <c r="O2262">
        <v>39.659999999999997</v>
      </c>
      <c r="S2262">
        <v>22261</v>
      </c>
    </row>
    <row r="2263" spans="1:19" x14ac:dyDescent="0.2">
      <c r="A2263" t="s">
        <v>42</v>
      </c>
      <c r="B2263" t="s">
        <v>8</v>
      </c>
      <c r="C2263" t="s">
        <v>924</v>
      </c>
      <c r="D2263">
        <v>2</v>
      </c>
      <c r="E2263">
        <v>4</v>
      </c>
      <c r="F2263">
        <v>1780536600000</v>
      </c>
      <c r="G2263">
        <v>1780537538480</v>
      </c>
      <c r="H2263">
        <v>938480</v>
      </c>
      <c r="I2263">
        <v>858480</v>
      </c>
      <c r="J2263">
        <v>7572</v>
      </c>
      <c r="K2263">
        <v>35</v>
      </c>
      <c r="L2263">
        <v>49.85</v>
      </c>
      <c r="M2263" t="s">
        <v>925</v>
      </c>
      <c r="N2263" t="s">
        <v>926</v>
      </c>
      <c r="O2263">
        <v>32.5</v>
      </c>
      <c r="S2263">
        <v>22262</v>
      </c>
    </row>
    <row r="2264" spans="1:19" x14ac:dyDescent="0.2">
      <c r="A2264" t="s">
        <v>42</v>
      </c>
      <c r="B2264" t="s">
        <v>8</v>
      </c>
      <c r="C2264" t="s">
        <v>924</v>
      </c>
      <c r="D2264">
        <v>2</v>
      </c>
      <c r="E2264">
        <v>4</v>
      </c>
      <c r="F2264">
        <v>1780537500000</v>
      </c>
      <c r="G2264">
        <v>1780538634970</v>
      </c>
      <c r="H2264">
        <v>1134970</v>
      </c>
      <c r="I2264">
        <v>1099970</v>
      </c>
      <c r="J2264">
        <v>7619</v>
      </c>
      <c r="K2264">
        <v>51</v>
      </c>
      <c r="L2264">
        <v>52.88</v>
      </c>
      <c r="M2264" t="s">
        <v>925</v>
      </c>
      <c r="N2264" t="s">
        <v>926</v>
      </c>
      <c r="O2264">
        <v>34.46</v>
      </c>
      <c r="S2264">
        <v>22263</v>
      </c>
    </row>
    <row r="2265" spans="1:19" x14ac:dyDescent="0.2">
      <c r="A2265" t="s">
        <v>42</v>
      </c>
      <c r="B2265" t="s">
        <v>8</v>
      </c>
      <c r="C2265" t="s">
        <v>928</v>
      </c>
      <c r="D2265">
        <v>2</v>
      </c>
      <c r="E2265">
        <v>4</v>
      </c>
      <c r="F2265">
        <v>1780538400000</v>
      </c>
      <c r="G2265">
        <v>1780539420438</v>
      </c>
      <c r="H2265">
        <v>1020438</v>
      </c>
      <c r="I2265">
        <v>970438</v>
      </c>
      <c r="J2265">
        <v>6545</v>
      </c>
      <c r="K2265">
        <v>42</v>
      </c>
      <c r="L2265">
        <v>51.91</v>
      </c>
      <c r="M2265" t="s">
        <v>925</v>
      </c>
      <c r="N2265" t="s">
        <v>926</v>
      </c>
      <c r="O2265">
        <v>37.979999999999997</v>
      </c>
      <c r="S2265">
        <v>22264</v>
      </c>
    </row>
    <row r="2266" spans="1:19" x14ac:dyDescent="0.2">
      <c r="A2266" t="s">
        <v>42</v>
      </c>
      <c r="B2266" t="s">
        <v>8</v>
      </c>
      <c r="C2266" t="s">
        <v>924</v>
      </c>
      <c r="D2266">
        <v>2</v>
      </c>
      <c r="E2266">
        <v>4</v>
      </c>
      <c r="F2266">
        <v>1780539300000</v>
      </c>
      <c r="G2266">
        <v>1780540161511</v>
      </c>
      <c r="H2266">
        <v>861511</v>
      </c>
      <c r="I2266">
        <v>796511</v>
      </c>
      <c r="J2266">
        <v>9596</v>
      </c>
      <c r="K2266">
        <v>39</v>
      </c>
      <c r="L2266">
        <v>52.95</v>
      </c>
      <c r="M2266" t="s">
        <v>925</v>
      </c>
      <c r="N2266" t="s">
        <v>926</v>
      </c>
      <c r="O2266">
        <v>36.229999999999997</v>
      </c>
      <c r="S2266">
        <v>22265</v>
      </c>
    </row>
    <row r="2267" spans="1:19" x14ac:dyDescent="0.2">
      <c r="A2267" t="s">
        <v>42</v>
      </c>
      <c r="B2267" t="s">
        <v>8</v>
      </c>
      <c r="C2267" t="s">
        <v>924</v>
      </c>
      <c r="D2267">
        <v>2</v>
      </c>
      <c r="E2267">
        <v>4</v>
      </c>
      <c r="F2267">
        <v>1780540200000</v>
      </c>
      <c r="G2267">
        <v>1780541139888</v>
      </c>
      <c r="H2267">
        <v>939888</v>
      </c>
      <c r="I2267">
        <v>939888</v>
      </c>
      <c r="J2267">
        <v>9077</v>
      </c>
      <c r="K2267">
        <v>43</v>
      </c>
      <c r="L2267">
        <v>40.81</v>
      </c>
      <c r="M2267" t="s">
        <v>925</v>
      </c>
      <c r="N2267" t="s">
        <v>929</v>
      </c>
      <c r="S2267">
        <v>22266</v>
      </c>
    </row>
    <row r="2268" spans="1:19" x14ac:dyDescent="0.2">
      <c r="A2268" t="s">
        <v>42</v>
      </c>
      <c r="B2268" t="s">
        <v>8</v>
      </c>
      <c r="C2268" t="s">
        <v>928</v>
      </c>
      <c r="D2268">
        <v>2</v>
      </c>
      <c r="E2268">
        <v>4</v>
      </c>
      <c r="F2268">
        <v>1780541100000</v>
      </c>
      <c r="G2268">
        <v>1780542049553</v>
      </c>
      <c r="H2268">
        <v>949553</v>
      </c>
      <c r="I2268">
        <v>914553</v>
      </c>
      <c r="J2268">
        <v>7564</v>
      </c>
      <c r="K2268">
        <v>44</v>
      </c>
      <c r="L2268">
        <v>53.04</v>
      </c>
      <c r="M2268" t="s">
        <v>925</v>
      </c>
      <c r="N2268" t="s">
        <v>926</v>
      </c>
      <c r="O2268">
        <v>39.67</v>
      </c>
      <c r="S2268">
        <v>22267</v>
      </c>
    </row>
    <row r="2269" spans="1:19" x14ac:dyDescent="0.2">
      <c r="A2269" t="s">
        <v>42</v>
      </c>
      <c r="B2269" t="s">
        <v>8</v>
      </c>
      <c r="C2269" t="s">
        <v>924</v>
      </c>
      <c r="D2269">
        <v>2</v>
      </c>
      <c r="E2269">
        <v>4</v>
      </c>
      <c r="F2269">
        <v>1780542000000</v>
      </c>
      <c r="G2269">
        <v>1780542729070</v>
      </c>
      <c r="H2269">
        <v>729070</v>
      </c>
      <c r="I2269">
        <v>679070</v>
      </c>
      <c r="J2269">
        <v>7978</v>
      </c>
      <c r="K2269">
        <v>37</v>
      </c>
      <c r="L2269">
        <v>47.93</v>
      </c>
      <c r="M2269" t="s">
        <v>925</v>
      </c>
      <c r="N2269" t="s">
        <v>926</v>
      </c>
      <c r="O2269">
        <v>32.22</v>
      </c>
      <c r="S2269">
        <v>22268</v>
      </c>
    </row>
    <row r="2270" spans="1:19" x14ac:dyDescent="0.2">
      <c r="A2270" t="s">
        <v>42</v>
      </c>
      <c r="B2270" t="s">
        <v>8</v>
      </c>
      <c r="C2270" t="s">
        <v>924</v>
      </c>
      <c r="D2270">
        <v>2</v>
      </c>
      <c r="E2270">
        <v>5</v>
      </c>
      <c r="F2270">
        <v>1780617600000</v>
      </c>
      <c r="G2270">
        <v>1780618511885</v>
      </c>
      <c r="H2270">
        <v>911885</v>
      </c>
      <c r="I2270">
        <v>861885</v>
      </c>
      <c r="J2270">
        <v>6194</v>
      </c>
      <c r="K2270">
        <v>35</v>
      </c>
      <c r="L2270">
        <v>48.81</v>
      </c>
      <c r="M2270" t="s">
        <v>925</v>
      </c>
      <c r="N2270" t="s">
        <v>926</v>
      </c>
      <c r="O2270">
        <v>34.43</v>
      </c>
      <c r="S2270">
        <v>22269</v>
      </c>
    </row>
    <row r="2271" spans="1:19" x14ac:dyDescent="0.2">
      <c r="A2271" t="s">
        <v>42</v>
      </c>
      <c r="B2271" t="s">
        <v>8</v>
      </c>
      <c r="C2271" t="s">
        <v>924</v>
      </c>
      <c r="D2271">
        <v>2</v>
      </c>
      <c r="E2271">
        <v>5</v>
      </c>
      <c r="F2271">
        <v>1780618500000</v>
      </c>
      <c r="G2271">
        <v>1780619162440</v>
      </c>
      <c r="H2271">
        <v>662440</v>
      </c>
      <c r="I2271">
        <v>597440</v>
      </c>
      <c r="J2271">
        <v>7909</v>
      </c>
      <c r="K2271">
        <v>24</v>
      </c>
      <c r="L2271">
        <v>47</v>
      </c>
      <c r="M2271" t="s">
        <v>925</v>
      </c>
      <c r="N2271" t="s">
        <v>926</v>
      </c>
      <c r="O2271">
        <v>31.94</v>
      </c>
      <c r="S2271">
        <v>22270</v>
      </c>
    </row>
    <row r="2272" spans="1:19" x14ac:dyDescent="0.2">
      <c r="A2272" t="s">
        <v>42</v>
      </c>
      <c r="B2272" t="s">
        <v>8</v>
      </c>
      <c r="C2272" t="s">
        <v>927</v>
      </c>
      <c r="D2272">
        <v>2</v>
      </c>
      <c r="E2272">
        <v>5</v>
      </c>
      <c r="F2272">
        <v>1780619400000</v>
      </c>
      <c r="G2272">
        <v>1780620341153</v>
      </c>
      <c r="H2272">
        <v>941153</v>
      </c>
      <c r="I2272">
        <v>861153</v>
      </c>
      <c r="J2272">
        <v>7052</v>
      </c>
      <c r="K2272">
        <v>46</v>
      </c>
      <c r="L2272">
        <v>49.69</v>
      </c>
      <c r="M2272" t="s">
        <v>925</v>
      </c>
      <c r="N2272" t="s">
        <v>926</v>
      </c>
      <c r="O2272">
        <v>33.450000000000003</v>
      </c>
      <c r="S2272">
        <v>22271</v>
      </c>
    </row>
    <row r="2273" spans="1:19" x14ac:dyDescent="0.2">
      <c r="A2273" t="s">
        <v>42</v>
      </c>
      <c r="B2273" t="s">
        <v>8</v>
      </c>
      <c r="C2273" t="s">
        <v>924</v>
      </c>
      <c r="D2273">
        <v>2</v>
      </c>
      <c r="E2273">
        <v>5</v>
      </c>
      <c r="F2273">
        <v>1780620300000</v>
      </c>
      <c r="G2273">
        <v>1780621253480</v>
      </c>
      <c r="H2273">
        <v>953480</v>
      </c>
      <c r="I2273">
        <v>918480</v>
      </c>
      <c r="J2273">
        <v>8806</v>
      </c>
      <c r="K2273">
        <v>40</v>
      </c>
      <c r="L2273">
        <v>52.32</v>
      </c>
      <c r="M2273" t="s">
        <v>925</v>
      </c>
      <c r="N2273" t="s">
        <v>926</v>
      </c>
      <c r="O2273">
        <v>34.56</v>
      </c>
      <c r="S2273">
        <v>22272</v>
      </c>
    </row>
    <row r="2274" spans="1:19" x14ac:dyDescent="0.2">
      <c r="A2274" t="s">
        <v>42</v>
      </c>
      <c r="B2274" t="s">
        <v>8</v>
      </c>
      <c r="C2274" t="s">
        <v>924</v>
      </c>
      <c r="D2274">
        <v>2</v>
      </c>
      <c r="E2274">
        <v>5</v>
      </c>
      <c r="F2274">
        <v>1780621200000</v>
      </c>
      <c r="G2274">
        <v>1780621989108</v>
      </c>
      <c r="H2274">
        <v>789108</v>
      </c>
      <c r="I2274">
        <v>739108</v>
      </c>
      <c r="J2274">
        <v>8153</v>
      </c>
      <c r="K2274">
        <v>31</v>
      </c>
      <c r="L2274">
        <v>47.23</v>
      </c>
      <c r="M2274" t="s">
        <v>925</v>
      </c>
      <c r="N2274" t="s">
        <v>926</v>
      </c>
      <c r="O2274">
        <v>28.62</v>
      </c>
      <c r="S2274">
        <v>22273</v>
      </c>
    </row>
    <row r="2275" spans="1:19" x14ac:dyDescent="0.2">
      <c r="A2275" t="s">
        <v>42</v>
      </c>
      <c r="B2275" t="s">
        <v>8</v>
      </c>
      <c r="C2275" t="s">
        <v>927</v>
      </c>
      <c r="D2275">
        <v>2</v>
      </c>
      <c r="E2275">
        <v>5</v>
      </c>
      <c r="F2275">
        <v>1780622100000</v>
      </c>
      <c r="G2275">
        <v>1780623109125</v>
      </c>
      <c r="H2275">
        <v>1009125</v>
      </c>
      <c r="I2275">
        <v>944125</v>
      </c>
      <c r="J2275">
        <v>7972</v>
      </c>
      <c r="K2275">
        <v>43</v>
      </c>
      <c r="L2275">
        <v>48.29</v>
      </c>
      <c r="M2275" t="s">
        <v>925</v>
      </c>
      <c r="N2275" t="s">
        <v>926</v>
      </c>
      <c r="O2275">
        <v>26.02</v>
      </c>
      <c r="S2275">
        <v>22274</v>
      </c>
    </row>
    <row r="2276" spans="1:19" x14ac:dyDescent="0.2">
      <c r="A2276" t="s">
        <v>42</v>
      </c>
      <c r="B2276" t="s">
        <v>8</v>
      </c>
      <c r="C2276" t="s">
        <v>924</v>
      </c>
      <c r="D2276">
        <v>2</v>
      </c>
      <c r="E2276">
        <v>5</v>
      </c>
      <c r="F2276">
        <v>1780623000000</v>
      </c>
      <c r="G2276">
        <v>1780623833094</v>
      </c>
      <c r="H2276">
        <v>833094</v>
      </c>
      <c r="I2276">
        <v>753094</v>
      </c>
      <c r="J2276">
        <v>7445</v>
      </c>
      <c r="K2276">
        <v>37</v>
      </c>
      <c r="L2276">
        <v>53.19</v>
      </c>
      <c r="M2276" t="s">
        <v>925</v>
      </c>
      <c r="N2276" t="s">
        <v>926</v>
      </c>
      <c r="O2276">
        <v>43.27</v>
      </c>
      <c r="S2276">
        <v>22275</v>
      </c>
    </row>
    <row r="2277" spans="1:19" x14ac:dyDescent="0.2">
      <c r="A2277" t="s">
        <v>42</v>
      </c>
      <c r="B2277" t="s">
        <v>8</v>
      </c>
      <c r="C2277" t="s">
        <v>924</v>
      </c>
      <c r="D2277">
        <v>2</v>
      </c>
      <c r="E2277">
        <v>5</v>
      </c>
      <c r="F2277">
        <v>1780623900000</v>
      </c>
      <c r="G2277">
        <v>1780625093101</v>
      </c>
      <c r="H2277">
        <v>1193101</v>
      </c>
      <c r="I2277">
        <v>1158101</v>
      </c>
      <c r="J2277">
        <v>7766</v>
      </c>
      <c r="K2277">
        <v>48</v>
      </c>
      <c r="L2277">
        <v>53</v>
      </c>
      <c r="M2277" t="s">
        <v>925</v>
      </c>
      <c r="N2277" t="s">
        <v>926</v>
      </c>
      <c r="O2277">
        <v>32.89</v>
      </c>
      <c r="S2277">
        <v>22276</v>
      </c>
    </row>
    <row r="2278" spans="1:19" x14ac:dyDescent="0.2">
      <c r="A2278" t="s">
        <v>42</v>
      </c>
      <c r="B2278" t="s">
        <v>8</v>
      </c>
      <c r="C2278" t="s">
        <v>927</v>
      </c>
      <c r="D2278">
        <v>2</v>
      </c>
      <c r="E2278">
        <v>5</v>
      </c>
      <c r="F2278">
        <v>1780624800000</v>
      </c>
      <c r="G2278">
        <v>1780625859062</v>
      </c>
      <c r="H2278">
        <v>1059062</v>
      </c>
      <c r="I2278">
        <v>1009062</v>
      </c>
      <c r="J2278">
        <v>8000</v>
      </c>
      <c r="K2278">
        <v>47</v>
      </c>
      <c r="L2278">
        <v>50.28</v>
      </c>
      <c r="M2278" t="s">
        <v>925</v>
      </c>
      <c r="N2278" t="s">
        <v>926</v>
      </c>
      <c r="O2278">
        <v>29.32</v>
      </c>
      <c r="S2278">
        <v>22277</v>
      </c>
    </row>
    <row r="2279" spans="1:19" x14ac:dyDescent="0.2">
      <c r="A2279" t="s">
        <v>42</v>
      </c>
      <c r="B2279" t="s">
        <v>8</v>
      </c>
      <c r="C2279" t="s">
        <v>924</v>
      </c>
      <c r="D2279">
        <v>2</v>
      </c>
      <c r="E2279">
        <v>5</v>
      </c>
      <c r="F2279">
        <v>1780625700000</v>
      </c>
      <c r="G2279">
        <v>1780626853946</v>
      </c>
      <c r="H2279">
        <v>1153946</v>
      </c>
      <c r="I2279">
        <v>1088946</v>
      </c>
      <c r="J2279">
        <v>6745</v>
      </c>
      <c r="K2279">
        <v>52</v>
      </c>
      <c r="L2279">
        <v>52.42</v>
      </c>
      <c r="M2279" t="s">
        <v>925</v>
      </c>
      <c r="N2279" t="s">
        <v>926</v>
      </c>
      <c r="O2279">
        <v>35.25</v>
      </c>
      <c r="S2279">
        <v>22278</v>
      </c>
    </row>
    <row r="2280" spans="1:19" x14ac:dyDescent="0.2">
      <c r="A2280" t="s">
        <v>42</v>
      </c>
      <c r="B2280" t="s">
        <v>8</v>
      </c>
      <c r="C2280" t="s">
        <v>924</v>
      </c>
      <c r="D2280">
        <v>2</v>
      </c>
      <c r="E2280">
        <v>5</v>
      </c>
      <c r="F2280">
        <v>1780626600000</v>
      </c>
      <c r="G2280">
        <v>1780627513899</v>
      </c>
      <c r="H2280">
        <v>913899</v>
      </c>
      <c r="I2280">
        <v>833899</v>
      </c>
      <c r="J2280">
        <v>6196</v>
      </c>
      <c r="K2280">
        <v>45</v>
      </c>
      <c r="L2280">
        <v>49.34</v>
      </c>
      <c r="M2280" t="s">
        <v>925</v>
      </c>
      <c r="N2280" t="s">
        <v>926</v>
      </c>
      <c r="O2280">
        <v>35.6</v>
      </c>
      <c r="S2280">
        <v>22279</v>
      </c>
    </row>
    <row r="2281" spans="1:19" x14ac:dyDescent="0.2">
      <c r="A2281" t="s">
        <v>42</v>
      </c>
      <c r="B2281" t="s">
        <v>8</v>
      </c>
      <c r="C2281" t="s">
        <v>927</v>
      </c>
      <c r="D2281">
        <v>2</v>
      </c>
      <c r="E2281">
        <v>5</v>
      </c>
      <c r="F2281">
        <v>1780627500000</v>
      </c>
      <c r="G2281">
        <v>1780628479621</v>
      </c>
      <c r="H2281">
        <v>979621</v>
      </c>
      <c r="I2281">
        <v>944621</v>
      </c>
      <c r="J2281">
        <v>9838</v>
      </c>
      <c r="K2281">
        <v>47</v>
      </c>
      <c r="L2281">
        <v>52.85</v>
      </c>
      <c r="M2281" t="s">
        <v>925</v>
      </c>
      <c r="N2281" t="s">
        <v>926</v>
      </c>
      <c r="O2281">
        <v>32.39</v>
      </c>
      <c r="S2281">
        <v>22280</v>
      </c>
    </row>
    <row r="2282" spans="1:19" x14ac:dyDescent="0.2">
      <c r="A2282" t="s">
        <v>42</v>
      </c>
      <c r="B2282" t="s">
        <v>8</v>
      </c>
      <c r="C2282" t="s">
        <v>924</v>
      </c>
      <c r="D2282">
        <v>2</v>
      </c>
      <c r="E2282">
        <v>5</v>
      </c>
      <c r="F2282">
        <v>1780628400000</v>
      </c>
      <c r="G2282">
        <v>1780629427804</v>
      </c>
      <c r="H2282">
        <v>1027804</v>
      </c>
      <c r="I2282">
        <v>1027804</v>
      </c>
      <c r="J2282">
        <v>7648</v>
      </c>
      <c r="K2282">
        <v>48</v>
      </c>
      <c r="L2282">
        <v>40.36</v>
      </c>
      <c r="M2282" t="s">
        <v>925</v>
      </c>
      <c r="N2282" t="s">
        <v>929</v>
      </c>
      <c r="S2282">
        <v>22281</v>
      </c>
    </row>
    <row r="2283" spans="1:19" x14ac:dyDescent="0.2">
      <c r="A2283" t="s">
        <v>42</v>
      </c>
      <c r="B2283" t="s">
        <v>8</v>
      </c>
      <c r="C2283" t="s">
        <v>924</v>
      </c>
      <c r="D2283">
        <v>2</v>
      </c>
      <c r="E2283">
        <v>5</v>
      </c>
      <c r="F2283">
        <v>1780629300000</v>
      </c>
      <c r="G2283">
        <v>1780630070146</v>
      </c>
      <c r="H2283">
        <v>770146</v>
      </c>
      <c r="I2283">
        <v>705146</v>
      </c>
      <c r="J2283">
        <v>6893</v>
      </c>
      <c r="K2283">
        <v>32</v>
      </c>
      <c r="L2283">
        <v>50.52</v>
      </c>
      <c r="M2283" t="s">
        <v>925</v>
      </c>
      <c r="N2283" t="s">
        <v>926</v>
      </c>
      <c r="O2283">
        <v>40.11</v>
      </c>
      <c r="S2283">
        <v>22282</v>
      </c>
    </row>
    <row r="2284" spans="1:19" x14ac:dyDescent="0.2">
      <c r="A2284" t="s">
        <v>42</v>
      </c>
      <c r="B2284" t="s">
        <v>8</v>
      </c>
      <c r="C2284" t="s">
        <v>924</v>
      </c>
      <c r="D2284">
        <v>2</v>
      </c>
      <c r="E2284">
        <v>6</v>
      </c>
      <c r="F2284">
        <v>1780704000000</v>
      </c>
      <c r="G2284">
        <v>1780705107698</v>
      </c>
      <c r="H2284">
        <v>1107698</v>
      </c>
      <c r="I2284">
        <v>1057698</v>
      </c>
      <c r="J2284">
        <v>6425</v>
      </c>
      <c r="K2284">
        <v>52</v>
      </c>
      <c r="L2284">
        <v>51.99</v>
      </c>
      <c r="M2284" t="s">
        <v>925</v>
      </c>
      <c r="N2284" t="s">
        <v>926</v>
      </c>
      <c r="O2284">
        <v>36.28</v>
      </c>
      <c r="S2284">
        <v>22283</v>
      </c>
    </row>
    <row r="2285" spans="1:19" x14ac:dyDescent="0.2">
      <c r="A2285" t="s">
        <v>42</v>
      </c>
      <c r="B2285" t="s">
        <v>8</v>
      </c>
      <c r="C2285" t="s">
        <v>924</v>
      </c>
      <c r="D2285">
        <v>2</v>
      </c>
      <c r="E2285">
        <v>6</v>
      </c>
      <c r="F2285">
        <v>1780704900000</v>
      </c>
      <c r="G2285">
        <v>1780706033333</v>
      </c>
      <c r="H2285">
        <v>1133333</v>
      </c>
      <c r="I2285">
        <v>1068333</v>
      </c>
      <c r="J2285">
        <v>7034</v>
      </c>
      <c r="K2285">
        <v>50</v>
      </c>
      <c r="L2285">
        <v>54.3</v>
      </c>
      <c r="M2285" t="s">
        <v>925</v>
      </c>
      <c r="N2285" t="s">
        <v>926</v>
      </c>
      <c r="O2285">
        <v>39.369999999999997</v>
      </c>
      <c r="S2285">
        <v>22284</v>
      </c>
    </row>
    <row r="2286" spans="1:19" x14ac:dyDescent="0.2">
      <c r="A2286" t="s">
        <v>42</v>
      </c>
      <c r="B2286" t="s">
        <v>8</v>
      </c>
      <c r="C2286" t="s">
        <v>924</v>
      </c>
      <c r="D2286">
        <v>2</v>
      </c>
      <c r="E2286">
        <v>6</v>
      </c>
      <c r="F2286">
        <v>1780705800000</v>
      </c>
      <c r="G2286">
        <v>1780707123821</v>
      </c>
      <c r="H2286">
        <v>1323821</v>
      </c>
      <c r="I2286">
        <v>1243821</v>
      </c>
      <c r="J2286">
        <v>8011</v>
      </c>
      <c r="K2286">
        <v>60</v>
      </c>
      <c r="L2286">
        <v>59.25</v>
      </c>
      <c r="M2286" t="s">
        <v>925</v>
      </c>
      <c r="N2286" t="s">
        <v>926</v>
      </c>
      <c r="O2286">
        <v>43.47</v>
      </c>
      <c r="S2286">
        <v>22285</v>
      </c>
    </row>
    <row r="2287" spans="1:19" x14ac:dyDescent="0.2">
      <c r="A2287" t="s">
        <v>42</v>
      </c>
      <c r="B2287" t="s">
        <v>8</v>
      </c>
      <c r="C2287" t="s">
        <v>924</v>
      </c>
      <c r="D2287">
        <v>2</v>
      </c>
      <c r="E2287">
        <v>6</v>
      </c>
      <c r="F2287">
        <v>1780706700000</v>
      </c>
      <c r="G2287">
        <v>1780708036719</v>
      </c>
      <c r="H2287">
        <v>1336719</v>
      </c>
      <c r="I2287">
        <v>1301719</v>
      </c>
      <c r="J2287">
        <v>6740</v>
      </c>
      <c r="K2287">
        <v>58</v>
      </c>
      <c r="L2287">
        <v>53.72</v>
      </c>
      <c r="M2287" t="s">
        <v>925</v>
      </c>
      <c r="N2287" t="s">
        <v>926</v>
      </c>
      <c r="O2287">
        <v>33.700000000000003</v>
      </c>
      <c r="S2287">
        <v>22286</v>
      </c>
    </row>
    <row r="2288" spans="1:19" x14ac:dyDescent="0.2">
      <c r="A2288" t="s">
        <v>42</v>
      </c>
      <c r="B2288" t="s">
        <v>8</v>
      </c>
      <c r="C2288" t="s">
        <v>924</v>
      </c>
      <c r="D2288">
        <v>2</v>
      </c>
      <c r="E2288">
        <v>6</v>
      </c>
      <c r="F2288">
        <v>1780707600000</v>
      </c>
      <c r="G2288">
        <v>1780708556473</v>
      </c>
      <c r="H2288">
        <v>956473</v>
      </c>
      <c r="I2288">
        <v>906473</v>
      </c>
      <c r="J2288">
        <v>7362</v>
      </c>
      <c r="K2288">
        <v>43</v>
      </c>
      <c r="L2288">
        <v>54</v>
      </c>
      <c r="M2288" t="s">
        <v>925</v>
      </c>
      <c r="N2288" t="s">
        <v>926</v>
      </c>
      <c r="O2288">
        <v>42.26</v>
      </c>
      <c r="S2288">
        <v>22287</v>
      </c>
    </row>
    <row r="2289" spans="1:19" x14ac:dyDescent="0.2">
      <c r="A2289" t="s">
        <v>42</v>
      </c>
      <c r="B2289" t="s">
        <v>8</v>
      </c>
      <c r="C2289" t="s">
        <v>924</v>
      </c>
      <c r="D2289">
        <v>2</v>
      </c>
      <c r="E2289">
        <v>6</v>
      </c>
      <c r="F2289">
        <v>1780708500000</v>
      </c>
      <c r="G2289">
        <v>1780709449399</v>
      </c>
      <c r="H2289">
        <v>949399</v>
      </c>
      <c r="I2289">
        <v>884399</v>
      </c>
      <c r="J2289">
        <v>8361</v>
      </c>
      <c r="K2289">
        <v>40</v>
      </c>
      <c r="L2289">
        <v>53.22</v>
      </c>
      <c r="M2289" t="s">
        <v>925</v>
      </c>
      <c r="N2289" t="s">
        <v>926</v>
      </c>
      <c r="O2289">
        <v>37.950000000000003</v>
      </c>
      <c r="S2289">
        <v>22288</v>
      </c>
    </row>
    <row r="2290" spans="1:19" x14ac:dyDescent="0.2">
      <c r="A2290" t="s">
        <v>42</v>
      </c>
      <c r="B2290" t="s">
        <v>8</v>
      </c>
      <c r="C2290" t="s">
        <v>924</v>
      </c>
      <c r="D2290">
        <v>2</v>
      </c>
      <c r="E2290">
        <v>6</v>
      </c>
      <c r="F2290">
        <v>1780709400000</v>
      </c>
      <c r="G2290">
        <v>1780710550032</v>
      </c>
      <c r="H2290">
        <v>1150032</v>
      </c>
      <c r="I2290">
        <v>1070032</v>
      </c>
      <c r="J2290">
        <v>9016</v>
      </c>
      <c r="K2290">
        <v>48</v>
      </c>
      <c r="L2290">
        <v>58.14</v>
      </c>
      <c r="M2290" t="s">
        <v>925</v>
      </c>
      <c r="N2290" t="s">
        <v>926</v>
      </c>
      <c r="O2290">
        <v>42.59</v>
      </c>
      <c r="S2290">
        <v>22289</v>
      </c>
    </row>
    <row r="2291" spans="1:19" x14ac:dyDescent="0.2">
      <c r="A2291" t="s">
        <v>42</v>
      </c>
      <c r="B2291" t="s">
        <v>8</v>
      </c>
      <c r="C2291" t="s">
        <v>924</v>
      </c>
      <c r="D2291">
        <v>2</v>
      </c>
      <c r="E2291">
        <v>6</v>
      </c>
      <c r="F2291">
        <v>1780710300000</v>
      </c>
      <c r="G2291">
        <v>1780711189131</v>
      </c>
      <c r="H2291">
        <v>889131</v>
      </c>
      <c r="I2291">
        <v>854131</v>
      </c>
      <c r="J2291">
        <v>9881</v>
      </c>
      <c r="K2291">
        <v>36</v>
      </c>
      <c r="L2291">
        <v>54.86</v>
      </c>
      <c r="M2291" t="s">
        <v>925</v>
      </c>
      <c r="N2291" t="s">
        <v>926</v>
      </c>
      <c r="O2291">
        <v>39.22</v>
      </c>
      <c r="S2291">
        <v>22290</v>
      </c>
    </row>
    <row r="2292" spans="1:19" x14ac:dyDescent="0.2">
      <c r="A2292" t="s">
        <v>42</v>
      </c>
      <c r="B2292" t="s">
        <v>8</v>
      </c>
      <c r="C2292" t="s">
        <v>924</v>
      </c>
      <c r="D2292">
        <v>2</v>
      </c>
      <c r="E2292">
        <v>6</v>
      </c>
      <c r="F2292">
        <v>1780711200000</v>
      </c>
      <c r="G2292">
        <v>1780712216763</v>
      </c>
      <c r="H2292">
        <v>1016763</v>
      </c>
      <c r="I2292">
        <v>966763</v>
      </c>
      <c r="J2292">
        <v>7817</v>
      </c>
      <c r="K2292">
        <v>41</v>
      </c>
      <c r="L2292">
        <v>53.34</v>
      </c>
      <c r="M2292" t="s">
        <v>925</v>
      </c>
      <c r="N2292" t="s">
        <v>926</v>
      </c>
      <c r="O2292">
        <v>37.979999999999997</v>
      </c>
      <c r="S2292">
        <v>22291</v>
      </c>
    </row>
    <row r="2293" spans="1:19" x14ac:dyDescent="0.2">
      <c r="A2293" t="s">
        <v>42</v>
      </c>
      <c r="B2293" t="s">
        <v>8</v>
      </c>
      <c r="C2293" t="s">
        <v>924</v>
      </c>
      <c r="D2293">
        <v>2</v>
      </c>
      <c r="E2293">
        <v>6</v>
      </c>
      <c r="F2293">
        <v>1780712100000</v>
      </c>
      <c r="G2293">
        <v>1780713453927</v>
      </c>
      <c r="H2293">
        <v>1353927</v>
      </c>
      <c r="I2293">
        <v>1288927</v>
      </c>
      <c r="J2293">
        <v>9626</v>
      </c>
      <c r="K2293">
        <v>52</v>
      </c>
      <c r="L2293">
        <v>57.31</v>
      </c>
      <c r="M2293" t="s">
        <v>925</v>
      </c>
      <c r="N2293" t="s">
        <v>926</v>
      </c>
      <c r="O2293">
        <v>33.89</v>
      </c>
      <c r="S2293">
        <v>22292</v>
      </c>
    </row>
    <row r="2294" spans="1:19" x14ac:dyDescent="0.2">
      <c r="A2294" t="s">
        <v>42</v>
      </c>
      <c r="B2294" t="s">
        <v>8</v>
      </c>
      <c r="C2294" t="s">
        <v>924</v>
      </c>
      <c r="D2294">
        <v>2</v>
      </c>
      <c r="E2294">
        <v>6</v>
      </c>
      <c r="F2294">
        <v>1780713000000</v>
      </c>
      <c r="G2294">
        <v>1780714356213</v>
      </c>
      <c r="H2294">
        <v>1356213</v>
      </c>
      <c r="I2294">
        <v>1276213</v>
      </c>
      <c r="J2294">
        <v>8714</v>
      </c>
      <c r="K2294">
        <v>61</v>
      </c>
      <c r="L2294">
        <v>56.73</v>
      </c>
      <c r="M2294" t="s">
        <v>925</v>
      </c>
      <c r="N2294" t="s">
        <v>926</v>
      </c>
      <c r="O2294">
        <v>34.909999999999997</v>
      </c>
      <c r="S2294">
        <v>22293</v>
      </c>
    </row>
    <row r="2295" spans="1:19" x14ac:dyDescent="0.2">
      <c r="A2295" t="s">
        <v>42</v>
      </c>
      <c r="B2295" t="s">
        <v>8</v>
      </c>
      <c r="C2295" t="s">
        <v>924</v>
      </c>
      <c r="D2295">
        <v>2</v>
      </c>
      <c r="E2295">
        <v>6</v>
      </c>
      <c r="F2295">
        <v>1780713900000</v>
      </c>
      <c r="G2295">
        <v>1780715433831</v>
      </c>
      <c r="H2295">
        <v>1533831</v>
      </c>
      <c r="I2295">
        <v>1498831</v>
      </c>
      <c r="J2295">
        <v>9695</v>
      </c>
      <c r="K2295">
        <v>60</v>
      </c>
      <c r="L2295">
        <v>58.07</v>
      </c>
      <c r="M2295" t="s">
        <v>925</v>
      </c>
      <c r="N2295" t="s">
        <v>926</v>
      </c>
      <c r="O2295">
        <v>30.94</v>
      </c>
      <c r="S2295">
        <v>22294</v>
      </c>
    </row>
    <row r="2296" spans="1:19" x14ac:dyDescent="0.2">
      <c r="A2296" t="s">
        <v>42</v>
      </c>
      <c r="B2296" t="s">
        <v>8</v>
      </c>
      <c r="C2296" t="s">
        <v>924</v>
      </c>
      <c r="D2296">
        <v>2</v>
      </c>
      <c r="E2296">
        <v>6</v>
      </c>
      <c r="F2296">
        <v>1780714800000</v>
      </c>
      <c r="G2296">
        <v>1780715910209</v>
      </c>
      <c r="H2296">
        <v>1110209</v>
      </c>
      <c r="I2296">
        <v>1060209</v>
      </c>
      <c r="J2296">
        <v>8984</v>
      </c>
      <c r="K2296">
        <v>50</v>
      </c>
      <c r="L2296">
        <v>52.69</v>
      </c>
      <c r="M2296" t="s">
        <v>925</v>
      </c>
      <c r="N2296" t="s">
        <v>926</v>
      </c>
      <c r="O2296">
        <v>31.01</v>
      </c>
      <c r="S2296">
        <v>22295</v>
      </c>
    </row>
    <row r="2297" spans="1:19" x14ac:dyDescent="0.2">
      <c r="A2297" t="s">
        <v>42</v>
      </c>
      <c r="B2297" t="s">
        <v>8</v>
      </c>
      <c r="C2297" t="s">
        <v>924</v>
      </c>
      <c r="D2297">
        <v>2</v>
      </c>
      <c r="E2297">
        <v>6</v>
      </c>
      <c r="F2297">
        <v>1780715700000</v>
      </c>
      <c r="G2297">
        <v>1780717181465</v>
      </c>
      <c r="H2297">
        <v>1481465</v>
      </c>
      <c r="I2297">
        <v>1416465</v>
      </c>
      <c r="J2297">
        <v>8721</v>
      </c>
      <c r="K2297">
        <v>63</v>
      </c>
      <c r="L2297">
        <v>55.96</v>
      </c>
      <c r="M2297" t="s">
        <v>925</v>
      </c>
      <c r="N2297" t="s">
        <v>926</v>
      </c>
      <c r="O2297">
        <v>29.96</v>
      </c>
      <c r="S2297">
        <v>22296</v>
      </c>
    </row>
    <row r="2298" spans="1:19" x14ac:dyDescent="0.2">
      <c r="A2298" t="s">
        <v>42</v>
      </c>
      <c r="B2298" t="s">
        <v>8</v>
      </c>
      <c r="C2298" t="s">
        <v>924</v>
      </c>
      <c r="D2298">
        <v>2</v>
      </c>
      <c r="E2298">
        <v>7</v>
      </c>
      <c r="F2298">
        <v>1780790400000</v>
      </c>
      <c r="G2298">
        <v>1780791178221</v>
      </c>
      <c r="H2298">
        <v>778221</v>
      </c>
      <c r="I2298">
        <v>728221</v>
      </c>
      <c r="J2298">
        <v>7617</v>
      </c>
      <c r="K2298">
        <v>37</v>
      </c>
      <c r="L2298">
        <v>50.48</v>
      </c>
      <c r="M2298" t="s">
        <v>925</v>
      </c>
      <c r="N2298" t="s">
        <v>926</v>
      </c>
      <c r="O2298">
        <v>37.89</v>
      </c>
      <c r="S2298">
        <v>22297</v>
      </c>
    </row>
    <row r="2299" spans="1:19" x14ac:dyDescent="0.2">
      <c r="A2299" t="s">
        <v>42</v>
      </c>
      <c r="B2299" t="s">
        <v>8</v>
      </c>
      <c r="C2299" t="s">
        <v>924</v>
      </c>
      <c r="D2299">
        <v>2</v>
      </c>
      <c r="E2299">
        <v>7</v>
      </c>
      <c r="F2299">
        <v>1780791300000</v>
      </c>
      <c r="G2299">
        <v>1780792362957</v>
      </c>
      <c r="H2299">
        <v>1062957</v>
      </c>
      <c r="I2299">
        <v>997957</v>
      </c>
      <c r="J2299">
        <v>9569</v>
      </c>
      <c r="K2299">
        <v>46</v>
      </c>
      <c r="L2299">
        <v>55.87</v>
      </c>
      <c r="M2299" t="s">
        <v>925</v>
      </c>
      <c r="N2299" t="s">
        <v>926</v>
      </c>
      <c r="O2299">
        <v>38.03</v>
      </c>
      <c r="S2299">
        <v>22298</v>
      </c>
    </row>
    <row r="2300" spans="1:19" x14ac:dyDescent="0.2">
      <c r="A2300" t="s">
        <v>42</v>
      </c>
      <c r="B2300" t="s">
        <v>8</v>
      </c>
      <c r="C2300" t="s">
        <v>928</v>
      </c>
      <c r="D2300">
        <v>2</v>
      </c>
      <c r="E2300">
        <v>7</v>
      </c>
      <c r="F2300">
        <v>1780792200000</v>
      </c>
      <c r="G2300">
        <v>1780793064579</v>
      </c>
      <c r="H2300">
        <v>864579</v>
      </c>
      <c r="I2300">
        <v>784579</v>
      </c>
      <c r="J2300">
        <v>6310</v>
      </c>
      <c r="K2300">
        <v>38</v>
      </c>
      <c r="L2300">
        <v>49.72</v>
      </c>
      <c r="M2300" t="s">
        <v>925</v>
      </c>
      <c r="N2300" t="s">
        <v>926</v>
      </c>
      <c r="O2300">
        <v>37.44</v>
      </c>
      <c r="S2300">
        <v>22299</v>
      </c>
    </row>
    <row r="2301" spans="1:19" x14ac:dyDescent="0.2">
      <c r="A2301" t="s">
        <v>42</v>
      </c>
      <c r="B2301" t="s">
        <v>8</v>
      </c>
      <c r="C2301" t="s">
        <v>924</v>
      </c>
      <c r="D2301">
        <v>2</v>
      </c>
      <c r="E2301">
        <v>7</v>
      </c>
      <c r="F2301">
        <v>1780793100000</v>
      </c>
      <c r="G2301">
        <v>1780794029373</v>
      </c>
      <c r="H2301">
        <v>929373</v>
      </c>
      <c r="I2301">
        <v>894373</v>
      </c>
      <c r="J2301">
        <v>6800</v>
      </c>
      <c r="K2301">
        <v>40</v>
      </c>
      <c r="L2301">
        <v>48.97</v>
      </c>
      <c r="M2301" t="s">
        <v>925</v>
      </c>
      <c r="N2301" t="s">
        <v>926</v>
      </c>
      <c r="O2301">
        <v>32.74</v>
      </c>
      <c r="S2301">
        <v>22300</v>
      </c>
    </row>
    <row r="2302" spans="1:19" x14ac:dyDescent="0.2">
      <c r="A2302" t="s">
        <v>42</v>
      </c>
      <c r="B2302" t="s">
        <v>8</v>
      </c>
      <c r="C2302" t="s">
        <v>924</v>
      </c>
      <c r="D2302">
        <v>2</v>
      </c>
      <c r="E2302">
        <v>7</v>
      </c>
      <c r="F2302">
        <v>1780794000000</v>
      </c>
      <c r="G2302">
        <v>1780795201104</v>
      </c>
      <c r="H2302">
        <v>1201104</v>
      </c>
      <c r="I2302">
        <v>1201104</v>
      </c>
      <c r="J2302">
        <v>9866</v>
      </c>
      <c r="K2302">
        <v>45</v>
      </c>
      <c r="L2302">
        <v>44.77</v>
      </c>
      <c r="M2302" t="s">
        <v>925</v>
      </c>
      <c r="N2302" t="s">
        <v>929</v>
      </c>
      <c r="S2302">
        <v>22301</v>
      </c>
    </row>
    <row r="2303" spans="1:19" x14ac:dyDescent="0.2">
      <c r="A2303" t="s">
        <v>42</v>
      </c>
      <c r="B2303" t="s">
        <v>8</v>
      </c>
      <c r="C2303" t="s">
        <v>928</v>
      </c>
      <c r="D2303">
        <v>2</v>
      </c>
      <c r="E2303">
        <v>7</v>
      </c>
      <c r="F2303">
        <v>1780794900000</v>
      </c>
      <c r="G2303">
        <v>1780796369887</v>
      </c>
      <c r="H2303">
        <v>1469887</v>
      </c>
      <c r="I2303">
        <v>1404887</v>
      </c>
      <c r="J2303">
        <v>8702</v>
      </c>
      <c r="K2303">
        <v>61</v>
      </c>
      <c r="L2303">
        <v>58.86</v>
      </c>
      <c r="M2303" t="s">
        <v>925</v>
      </c>
      <c r="N2303" t="s">
        <v>926</v>
      </c>
      <c r="O2303">
        <v>37.049999999999997</v>
      </c>
      <c r="S2303">
        <v>22302</v>
      </c>
    </row>
    <row r="2304" spans="1:19" x14ac:dyDescent="0.2">
      <c r="A2304" t="s">
        <v>42</v>
      </c>
      <c r="B2304" t="s">
        <v>8</v>
      </c>
      <c r="C2304" t="s">
        <v>924</v>
      </c>
      <c r="D2304">
        <v>2</v>
      </c>
      <c r="E2304">
        <v>7</v>
      </c>
      <c r="F2304">
        <v>1780795800000</v>
      </c>
      <c r="G2304">
        <v>1780796600846</v>
      </c>
      <c r="H2304">
        <v>800846</v>
      </c>
      <c r="I2304">
        <v>720846</v>
      </c>
      <c r="J2304">
        <v>8732</v>
      </c>
      <c r="K2304">
        <v>36</v>
      </c>
      <c r="L2304">
        <v>50.67</v>
      </c>
      <c r="M2304" t="s">
        <v>925</v>
      </c>
      <c r="N2304" t="s">
        <v>926</v>
      </c>
      <c r="O2304">
        <v>34.770000000000003</v>
      </c>
      <c r="S2304">
        <v>22303</v>
      </c>
    </row>
    <row r="2305" spans="1:19" x14ac:dyDescent="0.2">
      <c r="A2305" t="s">
        <v>42</v>
      </c>
      <c r="B2305" t="s">
        <v>8</v>
      </c>
      <c r="C2305" t="s">
        <v>924</v>
      </c>
      <c r="D2305">
        <v>2</v>
      </c>
      <c r="E2305">
        <v>7</v>
      </c>
      <c r="F2305">
        <v>1780796700000</v>
      </c>
      <c r="G2305">
        <v>1780797601351</v>
      </c>
      <c r="H2305">
        <v>901351</v>
      </c>
      <c r="I2305">
        <v>866351</v>
      </c>
      <c r="J2305">
        <v>8608</v>
      </c>
      <c r="K2305">
        <v>36</v>
      </c>
      <c r="L2305">
        <v>51.64</v>
      </c>
      <c r="M2305" t="s">
        <v>925</v>
      </c>
      <c r="N2305" t="s">
        <v>926</v>
      </c>
      <c r="O2305">
        <v>34.82</v>
      </c>
      <c r="S2305">
        <v>22304</v>
      </c>
    </row>
    <row r="2306" spans="1:19" x14ac:dyDescent="0.2">
      <c r="A2306" t="s">
        <v>42</v>
      </c>
      <c r="B2306" t="s">
        <v>8</v>
      </c>
      <c r="C2306" t="s">
        <v>928</v>
      </c>
      <c r="D2306">
        <v>2</v>
      </c>
      <c r="E2306">
        <v>7</v>
      </c>
      <c r="F2306">
        <v>1780797600000</v>
      </c>
      <c r="G2306">
        <v>1780799130661</v>
      </c>
      <c r="H2306">
        <v>1530661</v>
      </c>
      <c r="I2306">
        <v>1480661</v>
      </c>
      <c r="J2306">
        <v>7615</v>
      </c>
      <c r="K2306">
        <v>58</v>
      </c>
      <c r="L2306">
        <v>46.36</v>
      </c>
      <c r="M2306" t="s">
        <v>925</v>
      </c>
      <c r="N2306" t="s">
        <v>929</v>
      </c>
      <c r="S2306">
        <v>22305</v>
      </c>
    </row>
    <row r="2307" spans="1:19" x14ac:dyDescent="0.2">
      <c r="A2307" t="s">
        <v>42</v>
      </c>
      <c r="B2307" t="s">
        <v>8</v>
      </c>
      <c r="C2307" t="s">
        <v>924</v>
      </c>
      <c r="D2307">
        <v>2</v>
      </c>
      <c r="E2307">
        <v>7</v>
      </c>
      <c r="F2307">
        <v>1780798500000</v>
      </c>
      <c r="G2307">
        <v>1780799923859</v>
      </c>
      <c r="H2307">
        <v>1423859</v>
      </c>
      <c r="I2307">
        <v>1358859</v>
      </c>
      <c r="J2307">
        <v>8891</v>
      </c>
      <c r="K2307">
        <v>53</v>
      </c>
      <c r="L2307">
        <v>58.49</v>
      </c>
      <c r="M2307" t="s">
        <v>925</v>
      </c>
      <c r="N2307" t="s">
        <v>926</v>
      </c>
      <c r="O2307">
        <v>36.840000000000003</v>
      </c>
      <c r="S2307">
        <v>22306</v>
      </c>
    </row>
    <row r="2308" spans="1:19" x14ac:dyDescent="0.2">
      <c r="A2308" t="s">
        <v>42</v>
      </c>
      <c r="B2308" t="s">
        <v>8</v>
      </c>
      <c r="C2308" t="s">
        <v>924</v>
      </c>
      <c r="D2308">
        <v>2</v>
      </c>
      <c r="E2308">
        <v>7</v>
      </c>
      <c r="F2308">
        <v>1780799400000</v>
      </c>
      <c r="G2308">
        <v>1780800698085</v>
      </c>
      <c r="H2308">
        <v>1298085</v>
      </c>
      <c r="I2308">
        <v>1218085</v>
      </c>
      <c r="J2308">
        <v>8525</v>
      </c>
      <c r="K2308">
        <v>51</v>
      </c>
      <c r="L2308">
        <v>56.39</v>
      </c>
      <c r="M2308" t="s">
        <v>925</v>
      </c>
      <c r="N2308" t="s">
        <v>926</v>
      </c>
      <c r="O2308">
        <v>36.11</v>
      </c>
      <c r="S2308">
        <v>22307</v>
      </c>
    </row>
    <row r="2309" spans="1:19" x14ac:dyDescent="0.2">
      <c r="A2309" t="s">
        <v>42</v>
      </c>
      <c r="B2309" t="s">
        <v>8</v>
      </c>
      <c r="C2309" t="s">
        <v>928</v>
      </c>
      <c r="D2309">
        <v>2</v>
      </c>
      <c r="E2309">
        <v>7</v>
      </c>
      <c r="F2309">
        <v>1780800300000</v>
      </c>
      <c r="G2309">
        <v>1780801572613</v>
      </c>
      <c r="H2309">
        <v>1272613</v>
      </c>
      <c r="I2309">
        <v>1237613</v>
      </c>
      <c r="J2309">
        <v>8044</v>
      </c>
      <c r="K2309">
        <v>50</v>
      </c>
      <c r="L2309">
        <v>53.29</v>
      </c>
      <c r="M2309" t="s">
        <v>925</v>
      </c>
      <c r="N2309" t="s">
        <v>926</v>
      </c>
      <c r="O2309">
        <v>30.81</v>
      </c>
      <c r="S2309">
        <v>22308</v>
      </c>
    </row>
    <row r="2310" spans="1:19" x14ac:dyDescent="0.2">
      <c r="A2310" t="s">
        <v>42</v>
      </c>
      <c r="B2310" t="s">
        <v>8</v>
      </c>
      <c r="C2310" t="s">
        <v>924</v>
      </c>
      <c r="D2310">
        <v>2</v>
      </c>
      <c r="E2310">
        <v>7</v>
      </c>
      <c r="F2310">
        <v>1780801200000</v>
      </c>
      <c r="G2310">
        <v>1780802268650</v>
      </c>
      <c r="H2310">
        <v>1068650</v>
      </c>
      <c r="I2310">
        <v>1018650</v>
      </c>
      <c r="J2310">
        <v>8055</v>
      </c>
      <c r="K2310">
        <v>39</v>
      </c>
      <c r="L2310">
        <v>50.23</v>
      </c>
      <c r="M2310" t="s">
        <v>925</v>
      </c>
      <c r="N2310" t="s">
        <v>926</v>
      </c>
      <c r="O2310">
        <v>28.8</v>
      </c>
      <c r="S2310">
        <v>22309</v>
      </c>
    </row>
    <row r="2311" spans="1:19" x14ac:dyDescent="0.2">
      <c r="A2311" t="s">
        <v>42</v>
      </c>
      <c r="B2311" t="s">
        <v>8</v>
      </c>
      <c r="C2311" t="s">
        <v>924</v>
      </c>
      <c r="D2311">
        <v>2</v>
      </c>
      <c r="E2311">
        <v>7</v>
      </c>
      <c r="F2311">
        <v>1780802100000</v>
      </c>
      <c r="G2311">
        <v>1780803430692</v>
      </c>
      <c r="H2311">
        <v>1330692</v>
      </c>
      <c r="I2311">
        <v>1265692</v>
      </c>
      <c r="J2311">
        <v>6356</v>
      </c>
      <c r="K2311">
        <v>61</v>
      </c>
      <c r="L2311">
        <v>50.65</v>
      </c>
      <c r="M2311" t="s">
        <v>925</v>
      </c>
      <c r="N2311" t="s">
        <v>926</v>
      </c>
      <c r="O2311">
        <v>27.74</v>
      </c>
      <c r="S2311">
        <v>22310</v>
      </c>
    </row>
    <row r="2312" spans="1:19" x14ac:dyDescent="0.2">
      <c r="A2312" t="s">
        <v>42</v>
      </c>
      <c r="B2312" t="s">
        <v>8</v>
      </c>
      <c r="C2312" t="s">
        <v>928</v>
      </c>
      <c r="D2312">
        <v>2</v>
      </c>
      <c r="E2312">
        <v>7</v>
      </c>
      <c r="F2312">
        <v>1780803000000</v>
      </c>
      <c r="G2312">
        <v>1780804387496</v>
      </c>
      <c r="H2312">
        <v>1387496</v>
      </c>
      <c r="I2312">
        <v>1307496</v>
      </c>
      <c r="J2312">
        <v>8481</v>
      </c>
      <c r="K2312">
        <v>61</v>
      </c>
      <c r="L2312">
        <v>54.88</v>
      </c>
      <c r="M2312" t="s">
        <v>925</v>
      </c>
      <c r="N2312" t="s">
        <v>926</v>
      </c>
      <c r="O2312">
        <v>30.46</v>
      </c>
      <c r="S2312">
        <v>22311</v>
      </c>
    </row>
    <row r="2313" spans="1:19" x14ac:dyDescent="0.2">
      <c r="A2313" t="s">
        <v>43</v>
      </c>
      <c r="B2313" t="s">
        <v>13</v>
      </c>
      <c r="C2313" t="s">
        <v>928</v>
      </c>
      <c r="D2313">
        <v>1</v>
      </c>
      <c r="E2313">
        <v>1</v>
      </c>
      <c r="F2313">
        <v>1779667200000</v>
      </c>
      <c r="G2313">
        <v>1779668095197</v>
      </c>
      <c r="H2313">
        <v>895197</v>
      </c>
      <c r="I2313">
        <v>895197</v>
      </c>
      <c r="J2313">
        <v>7718</v>
      </c>
      <c r="K2313">
        <v>36</v>
      </c>
      <c r="L2313">
        <v>38.85</v>
      </c>
      <c r="M2313" t="s">
        <v>925</v>
      </c>
      <c r="N2313" t="s">
        <v>929</v>
      </c>
      <c r="S2313">
        <v>22312</v>
      </c>
    </row>
    <row r="2314" spans="1:19" x14ac:dyDescent="0.2">
      <c r="A2314" t="s">
        <v>43</v>
      </c>
      <c r="B2314" t="s">
        <v>13</v>
      </c>
      <c r="C2314" t="s">
        <v>928</v>
      </c>
      <c r="D2314">
        <v>1</v>
      </c>
      <c r="E2314">
        <v>1</v>
      </c>
      <c r="F2314">
        <v>1779668100000</v>
      </c>
      <c r="G2314">
        <v>1779669200583</v>
      </c>
      <c r="H2314">
        <v>1100583</v>
      </c>
      <c r="I2314">
        <v>1100583</v>
      </c>
      <c r="J2314">
        <v>7021</v>
      </c>
      <c r="K2314">
        <v>41</v>
      </c>
      <c r="L2314">
        <v>56.68</v>
      </c>
      <c r="M2314" t="s">
        <v>925</v>
      </c>
      <c r="N2314" t="s">
        <v>926</v>
      </c>
      <c r="O2314">
        <v>45.77</v>
      </c>
      <c r="S2314">
        <v>22313</v>
      </c>
    </row>
    <row r="2315" spans="1:19" x14ac:dyDescent="0.2">
      <c r="A2315" t="s">
        <v>43</v>
      </c>
      <c r="B2315" t="s">
        <v>13</v>
      </c>
      <c r="C2315" t="s">
        <v>927</v>
      </c>
      <c r="D2315">
        <v>1</v>
      </c>
      <c r="E2315">
        <v>1</v>
      </c>
      <c r="F2315">
        <v>1779669000000</v>
      </c>
      <c r="G2315">
        <v>1779670477812</v>
      </c>
      <c r="H2315">
        <v>1477812</v>
      </c>
      <c r="I2315">
        <v>1477812</v>
      </c>
      <c r="J2315">
        <v>8384</v>
      </c>
      <c r="K2315">
        <v>59</v>
      </c>
      <c r="L2315">
        <v>57.64</v>
      </c>
      <c r="M2315" t="s">
        <v>925</v>
      </c>
      <c r="N2315" t="s">
        <v>926</v>
      </c>
      <c r="O2315">
        <v>34.85</v>
      </c>
      <c r="S2315">
        <v>22314</v>
      </c>
    </row>
    <row r="2316" spans="1:19" x14ac:dyDescent="0.2">
      <c r="A2316" t="s">
        <v>43</v>
      </c>
      <c r="B2316" t="s">
        <v>13</v>
      </c>
      <c r="C2316" t="s">
        <v>928</v>
      </c>
      <c r="D2316">
        <v>1</v>
      </c>
      <c r="E2316">
        <v>1</v>
      </c>
      <c r="F2316">
        <v>1779669900000</v>
      </c>
      <c r="G2316">
        <v>1779670740671</v>
      </c>
      <c r="H2316">
        <v>840671</v>
      </c>
      <c r="I2316">
        <v>840671</v>
      </c>
      <c r="J2316">
        <v>7344</v>
      </c>
      <c r="K2316">
        <v>37</v>
      </c>
      <c r="L2316">
        <v>50.92</v>
      </c>
      <c r="M2316" t="s">
        <v>925</v>
      </c>
      <c r="N2316" t="s">
        <v>926</v>
      </c>
      <c r="O2316">
        <v>38.07</v>
      </c>
      <c r="S2316">
        <v>22315</v>
      </c>
    </row>
    <row r="2317" spans="1:19" x14ac:dyDescent="0.2">
      <c r="A2317" t="s">
        <v>43</v>
      </c>
      <c r="B2317" t="s">
        <v>13</v>
      </c>
      <c r="C2317" t="s">
        <v>928</v>
      </c>
      <c r="D2317">
        <v>1</v>
      </c>
      <c r="E2317">
        <v>1</v>
      </c>
      <c r="F2317">
        <v>1779670800000</v>
      </c>
      <c r="G2317">
        <v>1779671960402</v>
      </c>
      <c r="H2317">
        <v>1160402</v>
      </c>
      <c r="I2317">
        <v>1160402</v>
      </c>
      <c r="J2317">
        <v>9381</v>
      </c>
      <c r="K2317">
        <v>45</v>
      </c>
      <c r="L2317">
        <v>43.77</v>
      </c>
      <c r="M2317" t="s">
        <v>925</v>
      </c>
      <c r="N2317" t="s">
        <v>929</v>
      </c>
      <c r="S2317">
        <v>22316</v>
      </c>
    </row>
    <row r="2318" spans="1:19" x14ac:dyDescent="0.2">
      <c r="A2318" t="s">
        <v>43</v>
      </c>
      <c r="B2318" t="s">
        <v>13</v>
      </c>
      <c r="C2318" t="s">
        <v>927</v>
      </c>
      <c r="D2318">
        <v>1</v>
      </c>
      <c r="E2318">
        <v>1</v>
      </c>
      <c r="F2318">
        <v>1779671700000</v>
      </c>
      <c r="G2318">
        <v>1779672585390</v>
      </c>
      <c r="H2318">
        <v>885390</v>
      </c>
      <c r="I2318">
        <v>885390</v>
      </c>
      <c r="J2318">
        <v>8093</v>
      </c>
      <c r="K2318">
        <v>38</v>
      </c>
      <c r="L2318">
        <v>49.75</v>
      </c>
      <c r="M2318" t="s">
        <v>925</v>
      </c>
      <c r="N2318" t="s">
        <v>926</v>
      </c>
      <c r="O2318">
        <v>32.21</v>
      </c>
      <c r="S2318">
        <v>22317</v>
      </c>
    </row>
    <row r="2319" spans="1:19" x14ac:dyDescent="0.2">
      <c r="A2319" t="s">
        <v>43</v>
      </c>
      <c r="B2319" t="s">
        <v>13</v>
      </c>
      <c r="C2319" t="s">
        <v>928</v>
      </c>
      <c r="D2319">
        <v>1</v>
      </c>
      <c r="E2319">
        <v>1</v>
      </c>
      <c r="F2319">
        <v>1779672600000</v>
      </c>
      <c r="G2319">
        <v>1779673765088</v>
      </c>
      <c r="H2319">
        <v>1165088</v>
      </c>
      <c r="I2319">
        <v>1165088</v>
      </c>
      <c r="J2319">
        <v>9918</v>
      </c>
      <c r="K2319">
        <v>43</v>
      </c>
      <c r="L2319">
        <v>57.63</v>
      </c>
      <c r="M2319" t="s">
        <v>925</v>
      </c>
      <c r="N2319" t="s">
        <v>926</v>
      </c>
      <c r="O2319">
        <v>38.6</v>
      </c>
      <c r="S2319">
        <v>22318</v>
      </c>
    </row>
    <row r="2320" spans="1:19" x14ac:dyDescent="0.2">
      <c r="A2320" t="s">
        <v>43</v>
      </c>
      <c r="B2320" t="s">
        <v>13</v>
      </c>
      <c r="C2320" t="s">
        <v>928</v>
      </c>
      <c r="D2320">
        <v>1</v>
      </c>
      <c r="E2320">
        <v>1</v>
      </c>
      <c r="F2320">
        <v>1779673500000</v>
      </c>
      <c r="G2320">
        <v>1779674451641</v>
      </c>
      <c r="H2320">
        <v>951641</v>
      </c>
      <c r="I2320">
        <v>951641</v>
      </c>
      <c r="J2320">
        <v>7613</v>
      </c>
      <c r="K2320">
        <v>43</v>
      </c>
      <c r="L2320">
        <v>53.61</v>
      </c>
      <c r="M2320" t="s">
        <v>925</v>
      </c>
      <c r="N2320" t="s">
        <v>926</v>
      </c>
      <c r="O2320">
        <v>40.81</v>
      </c>
      <c r="S2320">
        <v>22319</v>
      </c>
    </row>
    <row r="2321" spans="1:19" x14ac:dyDescent="0.2">
      <c r="A2321" t="s">
        <v>43</v>
      </c>
      <c r="B2321" t="s">
        <v>13</v>
      </c>
      <c r="C2321" t="s">
        <v>927</v>
      </c>
      <c r="D2321">
        <v>1</v>
      </c>
      <c r="E2321">
        <v>1</v>
      </c>
      <c r="F2321">
        <v>1779674400000</v>
      </c>
      <c r="G2321">
        <v>1779675769759</v>
      </c>
      <c r="H2321">
        <v>1369759</v>
      </c>
      <c r="I2321">
        <v>1369759</v>
      </c>
      <c r="J2321">
        <v>8293</v>
      </c>
      <c r="K2321">
        <v>50</v>
      </c>
      <c r="L2321">
        <v>56.4</v>
      </c>
      <c r="M2321" t="s">
        <v>925</v>
      </c>
      <c r="N2321" t="s">
        <v>926</v>
      </c>
      <c r="O2321">
        <v>34.94</v>
      </c>
      <c r="S2321">
        <v>22320</v>
      </c>
    </row>
    <row r="2322" spans="1:19" x14ac:dyDescent="0.2">
      <c r="A2322" t="s">
        <v>43</v>
      </c>
      <c r="B2322" t="s">
        <v>13</v>
      </c>
      <c r="C2322" t="s">
        <v>928</v>
      </c>
      <c r="D2322">
        <v>1</v>
      </c>
      <c r="E2322">
        <v>1</v>
      </c>
      <c r="F2322">
        <v>1779675300000</v>
      </c>
      <c r="G2322">
        <v>1779676537337</v>
      </c>
      <c r="H2322">
        <v>1237337</v>
      </c>
      <c r="I2322">
        <v>1237337</v>
      </c>
      <c r="J2322">
        <v>7671</v>
      </c>
      <c r="K2322">
        <v>53</v>
      </c>
      <c r="L2322">
        <v>56.2</v>
      </c>
      <c r="M2322" t="s">
        <v>925</v>
      </c>
      <c r="N2322" t="s">
        <v>926</v>
      </c>
      <c r="O2322">
        <v>39.47</v>
      </c>
      <c r="S2322">
        <v>22321</v>
      </c>
    </row>
    <row r="2323" spans="1:19" x14ac:dyDescent="0.2">
      <c r="A2323" t="s">
        <v>43</v>
      </c>
      <c r="B2323" t="s">
        <v>13</v>
      </c>
      <c r="C2323" t="s">
        <v>928</v>
      </c>
      <c r="D2323">
        <v>1</v>
      </c>
      <c r="E2323">
        <v>1</v>
      </c>
      <c r="F2323">
        <v>1779676200000</v>
      </c>
      <c r="G2323">
        <v>1779677680002</v>
      </c>
      <c r="H2323">
        <v>1480002</v>
      </c>
      <c r="I2323">
        <v>1480002</v>
      </c>
      <c r="J2323">
        <v>7056</v>
      </c>
      <c r="K2323">
        <v>58</v>
      </c>
      <c r="L2323">
        <v>54.84</v>
      </c>
      <c r="M2323" t="s">
        <v>925</v>
      </c>
      <c r="N2323" t="s">
        <v>926</v>
      </c>
      <c r="O2323">
        <v>31.84</v>
      </c>
      <c r="S2323">
        <v>22322</v>
      </c>
    </row>
    <row r="2324" spans="1:19" x14ac:dyDescent="0.2">
      <c r="A2324" t="s">
        <v>43</v>
      </c>
      <c r="B2324" t="s">
        <v>13</v>
      </c>
      <c r="C2324" t="s">
        <v>928</v>
      </c>
      <c r="D2324">
        <v>1</v>
      </c>
      <c r="E2324">
        <v>2</v>
      </c>
      <c r="F2324">
        <v>1779753600000</v>
      </c>
      <c r="G2324">
        <v>1779754697742</v>
      </c>
      <c r="H2324">
        <v>1097742</v>
      </c>
      <c r="I2324">
        <v>1097742</v>
      </c>
      <c r="J2324">
        <v>9260</v>
      </c>
      <c r="K2324">
        <v>49</v>
      </c>
      <c r="L2324">
        <v>42.9</v>
      </c>
      <c r="M2324" t="s">
        <v>925</v>
      </c>
      <c r="N2324" t="s">
        <v>929</v>
      </c>
      <c r="S2324">
        <v>22323</v>
      </c>
    </row>
    <row r="2325" spans="1:19" x14ac:dyDescent="0.2">
      <c r="A2325" t="s">
        <v>43</v>
      </c>
      <c r="B2325" t="s">
        <v>13</v>
      </c>
      <c r="C2325" t="s">
        <v>928</v>
      </c>
      <c r="D2325">
        <v>1</v>
      </c>
      <c r="E2325">
        <v>2</v>
      </c>
      <c r="F2325">
        <v>1779754500000</v>
      </c>
      <c r="G2325">
        <v>1779755801841</v>
      </c>
      <c r="H2325">
        <v>1301841</v>
      </c>
      <c r="I2325">
        <v>1301841</v>
      </c>
      <c r="J2325">
        <v>8368</v>
      </c>
      <c r="K2325">
        <v>54</v>
      </c>
      <c r="L2325">
        <v>59.13</v>
      </c>
      <c r="M2325" t="s">
        <v>925</v>
      </c>
      <c r="N2325" t="s">
        <v>926</v>
      </c>
      <c r="O2325">
        <v>42.8</v>
      </c>
      <c r="S2325">
        <v>22324</v>
      </c>
    </row>
    <row r="2326" spans="1:19" x14ac:dyDescent="0.2">
      <c r="A2326" t="s">
        <v>43</v>
      </c>
      <c r="B2326" t="s">
        <v>13</v>
      </c>
      <c r="C2326" t="s">
        <v>924</v>
      </c>
      <c r="D2326">
        <v>1</v>
      </c>
      <c r="E2326">
        <v>2</v>
      </c>
      <c r="F2326">
        <v>1779755400000</v>
      </c>
      <c r="G2326">
        <v>1779756780560</v>
      </c>
      <c r="H2326">
        <v>1380560</v>
      </c>
      <c r="I2326">
        <v>1380560</v>
      </c>
      <c r="J2326">
        <v>10426</v>
      </c>
      <c r="K2326">
        <v>60</v>
      </c>
      <c r="L2326">
        <v>62.92</v>
      </c>
      <c r="M2326" t="s">
        <v>925</v>
      </c>
      <c r="N2326" t="s">
        <v>926</v>
      </c>
      <c r="O2326">
        <v>44.12</v>
      </c>
      <c r="S2326">
        <v>22325</v>
      </c>
    </row>
    <row r="2327" spans="1:19" x14ac:dyDescent="0.2">
      <c r="A2327" t="s">
        <v>43</v>
      </c>
      <c r="B2327" t="s">
        <v>13</v>
      </c>
      <c r="C2327" t="s">
        <v>928</v>
      </c>
      <c r="D2327">
        <v>1</v>
      </c>
      <c r="E2327">
        <v>2</v>
      </c>
      <c r="F2327">
        <v>1779756300000</v>
      </c>
      <c r="G2327">
        <v>1779757881332</v>
      </c>
      <c r="H2327">
        <v>1581332</v>
      </c>
      <c r="I2327">
        <v>1581332</v>
      </c>
      <c r="J2327">
        <v>8850</v>
      </c>
      <c r="K2327">
        <v>66</v>
      </c>
      <c r="L2327">
        <v>59.19</v>
      </c>
      <c r="M2327" t="s">
        <v>925</v>
      </c>
      <c r="N2327" t="s">
        <v>926</v>
      </c>
      <c r="O2327">
        <v>34.6</v>
      </c>
      <c r="S2327">
        <v>22326</v>
      </c>
    </row>
    <row r="2328" spans="1:19" x14ac:dyDescent="0.2">
      <c r="A2328" t="s">
        <v>43</v>
      </c>
      <c r="B2328" t="s">
        <v>13</v>
      </c>
      <c r="C2328" t="s">
        <v>928</v>
      </c>
      <c r="D2328">
        <v>1</v>
      </c>
      <c r="E2328">
        <v>2</v>
      </c>
      <c r="F2328">
        <v>1779757200000</v>
      </c>
      <c r="G2328">
        <v>1779758676939</v>
      </c>
      <c r="H2328">
        <v>1476939</v>
      </c>
      <c r="I2328">
        <v>1476939</v>
      </c>
      <c r="J2328">
        <v>9894</v>
      </c>
      <c r="K2328">
        <v>62</v>
      </c>
      <c r="L2328">
        <v>48.11</v>
      </c>
      <c r="M2328" t="s">
        <v>925</v>
      </c>
      <c r="N2328" t="s">
        <v>929</v>
      </c>
      <c r="S2328">
        <v>22327</v>
      </c>
    </row>
    <row r="2329" spans="1:19" x14ac:dyDescent="0.2">
      <c r="A2329" t="s">
        <v>43</v>
      </c>
      <c r="B2329" t="s">
        <v>13</v>
      </c>
      <c r="C2329" t="s">
        <v>924</v>
      </c>
      <c r="D2329">
        <v>1</v>
      </c>
      <c r="E2329">
        <v>2</v>
      </c>
      <c r="F2329">
        <v>1779758100000</v>
      </c>
      <c r="G2329">
        <v>1779759261813</v>
      </c>
      <c r="H2329">
        <v>1161813</v>
      </c>
      <c r="I2329">
        <v>1161813</v>
      </c>
      <c r="J2329">
        <v>9867</v>
      </c>
      <c r="K2329">
        <v>47</v>
      </c>
      <c r="L2329">
        <v>58.4</v>
      </c>
      <c r="M2329" t="s">
        <v>925</v>
      </c>
      <c r="N2329" t="s">
        <v>926</v>
      </c>
      <c r="O2329">
        <v>40.619999999999997</v>
      </c>
      <c r="S2329">
        <v>22328</v>
      </c>
    </row>
    <row r="2330" spans="1:19" x14ac:dyDescent="0.2">
      <c r="A2330" t="s">
        <v>43</v>
      </c>
      <c r="B2330" t="s">
        <v>13</v>
      </c>
      <c r="C2330" t="s">
        <v>928</v>
      </c>
      <c r="D2330">
        <v>1</v>
      </c>
      <c r="E2330">
        <v>2</v>
      </c>
      <c r="F2330">
        <v>1779759000000</v>
      </c>
      <c r="G2330">
        <v>1779760584209</v>
      </c>
      <c r="H2330">
        <v>1584209</v>
      </c>
      <c r="I2330">
        <v>1584209</v>
      </c>
      <c r="J2330">
        <v>9292</v>
      </c>
      <c r="K2330">
        <v>60</v>
      </c>
      <c r="L2330">
        <v>64.290000000000006</v>
      </c>
      <c r="M2330" t="s">
        <v>925</v>
      </c>
      <c r="N2330" t="s">
        <v>926</v>
      </c>
      <c r="O2330">
        <v>45.22</v>
      </c>
      <c r="S2330">
        <v>22329</v>
      </c>
    </row>
    <row r="2331" spans="1:19" x14ac:dyDescent="0.2">
      <c r="A2331" t="s">
        <v>43</v>
      </c>
      <c r="B2331" t="s">
        <v>13</v>
      </c>
      <c r="C2331" t="s">
        <v>928</v>
      </c>
      <c r="D2331">
        <v>1</v>
      </c>
      <c r="E2331">
        <v>2</v>
      </c>
      <c r="F2331">
        <v>1779759900000</v>
      </c>
      <c r="G2331">
        <v>1779761160689</v>
      </c>
      <c r="H2331">
        <v>1260689</v>
      </c>
      <c r="I2331">
        <v>1260689</v>
      </c>
      <c r="J2331">
        <v>9570</v>
      </c>
      <c r="K2331">
        <v>57</v>
      </c>
      <c r="L2331">
        <v>45.18</v>
      </c>
      <c r="M2331" t="s">
        <v>925</v>
      </c>
      <c r="N2331" t="s">
        <v>929</v>
      </c>
      <c r="S2331">
        <v>22330</v>
      </c>
    </row>
    <row r="2332" spans="1:19" x14ac:dyDescent="0.2">
      <c r="A2332" t="s">
        <v>43</v>
      </c>
      <c r="B2332" t="s">
        <v>13</v>
      </c>
      <c r="C2332" t="s">
        <v>924</v>
      </c>
      <c r="D2332">
        <v>1</v>
      </c>
      <c r="E2332">
        <v>2</v>
      </c>
      <c r="F2332">
        <v>1779760800000</v>
      </c>
      <c r="G2332">
        <v>1779762275153</v>
      </c>
      <c r="H2332">
        <v>1475153</v>
      </c>
      <c r="I2332">
        <v>1475153</v>
      </c>
      <c r="J2332">
        <v>7560</v>
      </c>
      <c r="K2332">
        <v>56</v>
      </c>
      <c r="L2332">
        <v>59.89</v>
      </c>
      <c r="M2332" t="s">
        <v>925</v>
      </c>
      <c r="N2332" t="s">
        <v>926</v>
      </c>
      <c r="O2332">
        <v>42.36</v>
      </c>
      <c r="S2332">
        <v>22331</v>
      </c>
    </row>
    <row r="2333" spans="1:19" x14ac:dyDescent="0.2">
      <c r="A2333" t="s">
        <v>43</v>
      </c>
      <c r="B2333" t="s">
        <v>13</v>
      </c>
      <c r="C2333" t="s">
        <v>928</v>
      </c>
      <c r="D2333">
        <v>1</v>
      </c>
      <c r="E2333">
        <v>2</v>
      </c>
      <c r="F2333">
        <v>1779761700000</v>
      </c>
      <c r="G2333">
        <v>1779763301557</v>
      </c>
      <c r="H2333">
        <v>1601557</v>
      </c>
      <c r="I2333">
        <v>1601557</v>
      </c>
      <c r="J2333">
        <v>9604</v>
      </c>
      <c r="K2333">
        <v>61</v>
      </c>
      <c r="L2333">
        <v>61.8</v>
      </c>
      <c r="M2333" t="s">
        <v>925</v>
      </c>
      <c r="N2333" t="s">
        <v>926</v>
      </c>
      <c r="O2333">
        <v>38.14</v>
      </c>
      <c r="S2333">
        <v>22332</v>
      </c>
    </row>
    <row r="2334" spans="1:19" x14ac:dyDescent="0.2">
      <c r="A2334" t="s">
        <v>43</v>
      </c>
      <c r="B2334" t="s">
        <v>13</v>
      </c>
      <c r="C2334" t="s">
        <v>928</v>
      </c>
      <c r="D2334">
        <v>1</v>
      </c>
      <c r="E2334">
        <v>2</v>
      </c>
      <c r="F2334">
        <v>1779762600000</v>
      </c>
      <c r="G2334">
        <v>1779763951437</v>
      </c>
      <c r="H2334">
        <v>1351437</v>
      </c>
      <c r="I2334">
        <v>1351437</v>
      </c>
      <c r="J2334">
        <v>8830</v>
      </c>
      <c r="K2334">
        <v>59</v>
      </c>
      <c r="L2334">
        <v>45.49</v>
      </c>
      <c r="M2334" t="s">
        <v>925</v>
      </c>
      <c r="N2334" t="s">
        <v>929</v>
      </c>
      <c r="S2334">
        <v>22333</v>
      </c>
    </row>
    <row r="2335" spans="1:19" x14ac:dyDescent="0.2">
      <c r="A2335" t="s">
        <v>43</v>
      </c>
      <c r="B2335" t="s">
        <v>13</v>
      </c>
      <c r="C2335" t="s">
        <v>924</v>
      </c>
      <c r="D2335">
        <v>1</v>
      </c>
      <c r="E2335">
        <v>2</v>
      </c>
      <c r="F2335">
        <v>1779763500000</v>
      </c>
      <c r="G2335">
        <v>1779764908522</v>
      </c>
      <c r="H2335">
        <v>1408522</v>
      </c>
      <c r="I2335">
        <v>1408522</v>
      </c>
      <c r="J2335">
        <v>9801</v>
      </c>
      <c r="K2335">
        <v>63</v>
      </c>
      <c r="L2335">
        <v>47.19</v>
      </c>
      <c r="M2335" t="s">
        <v>925</v>
      </c>
      <c r="N2335" t="s">
        <v>929</v>
      </c>
      <c r="S2335">
        <v>22334</v>
      </c>
    </row>
    <row r="2336" spans="1:19" x14ac:dyDescent="0.2">
      <c r="A2336" t="s">
        <v>43</v>
      </c>
      <c r="B2336" t="s">
        <v>13</v>
      </c>
      <c r="C2336" t="s">
        <v>928</v>
      </c>
      <c r="D2336">
        <v>1</v>
      </c>
      <c r="E2336">
        <v>3</v>
      </c>
      <c r="F2336">
        <v>1779840000000</v>
      </c>
      <c r="G2336">
        <v>1779840939829</v>
      </c>
      <c r="H2336">
        <v>939829</v>
      </c>
      <c r="I2336">
        <v>939829</v>
      </c>
      <c r="J2336">
        <v>7564</v>
      </c>
      <c r="K2336">
        <v>43</v>
      </c>
      <c r="L2336">
        <v>49.58</v>
      </c>
      <c r="M2336" t="s">
        <v>925</v>
      </c>
      <c r="N2336" t="s">
        <v>926</v>
      </c>
      <c r="O2336">
        <v>31.85</v>
      </c>
      <c r="S2336">
        <v>22335</v>
      </c>
    </row>
    <row r="2337" spans="1:19" x14ac:dyDescent="0.2">
      <c r="A2337" t="s">
        <v>43</v>
      </c>
      <c r="B2337" t="s">
        <v>13</v>
      </c>
      <c r="C2337" t="s">
        <v>928</v>
      </c>
      <c r="D2337">
        <v>1</v>
      </c>
      <c r="E2337">
        <v>3</v>
      </c>
      <c r="F2337">
        <v>1779840900000</v>
      </c>
      <c r="G2337">
        <v>1779841775342</v>
      </c>
      <c r="H2337">
        <v>875342</v>
      </c>
      <c r="I2337">
        <v>875342</v>
      </c>
      <c r="J2337">
        <v>7702</v>
      </c>
      <c r="K2337">
        <v>44</v>
      </c>
      <c r="L2337">
        <v>38.590000000000003</v>
      </c>
      <c r="M2337" t="s">
        <v>925</v>
      </c>
      <c r="N2337" t="s">
        <v>929</v>
      </c>
      <c r="S2337">
        <v>22336</v>
      </c>
    </row>
    <row r="2338" spans="1:19" x14ac:dyDescent="0.2">
      <c r="A2338" t="s">
        <v>43</v>
      </c>
      <c r="B2338" t="s">
        <v>13</v>
      </c>
      <c r="C2338" t="s">
        <v>928</v>
      </c>
      <c r="D2338">
        <v>1</v>
      </c>
      <c r="E2338">
        <v>3</v>
      </c>
      <c r="F2338">
        <v>1779841800000</v>
      </c>
      <c r="G2338">
        <v>1779843352072</v>
      </c>
      <c r="H2338">
        <v>1552072</v>
      </c>
      <c r="I2338">
        <v>1552072</v>
      </c>
      <c r="J2338">
        <v>7336</v>
      </c>
      <c r="K2338">
        <v>63</v>
      </c>
      <c r="L2338">
        <v>62.37</v>
      </c>
      <c r="M2338" t="s">
        <v>925</v>
      </c>
      <c r="N2338" t="s">
        <v>926</v>
      </c>
      <c r="O2338">
        <v>46.8</v>
      </c>
      <c r="S2338">
        <v>22337</v>
      </c>
    </row>
    <row r="2339" spans="1:19" x14ac:dyDescent="0.2">
      <c r="A2339" t="s">
        <v>43</v>
      </c>
      <c r="B2339" t="s">
        <v>13</v>
      </c>
      <c r="C2339" t="s">
        <v>928</v>
      </c>
      <c r="D2339">
        <v>1</v>
      </c>
      <c r="E2339">
        <v>3</v>
      </c>
      <c r="F2339">
        <v>1779842700000</v>
      </c>
      <c r="G2339">
        <v>1779843616167</v>
      </c>
      <c r="H2339">
        <v>916167</v>
      </c>
      <c r="I2339">
        <v>916167</v>
      </c>
      <c r="J2339">
        <v>7502</v>
      </c>
      <c r="K2339">
        <v>36</v>
      </c>
      <c r="L2339">
        <v>49.5</v>
      </c>
      <c r="M2339" t="s">
        <v>925</v>
      </c>
      <c r="N2339" t="s">
        <v>926</v>
      </c>
      <c r="O2339">
        <v>32.450000000000003</v>
      </c>
      <c r="S2339">
        <v>22338</v>
      </c>
    </row>
    <row r="2340" spans="1:19" x14ac:dyDescent="0.2">
      <c r="A2340" t="s">
        <v>43</v>
      </c>
      <c r="B2340" t="s">
        <v>13</v>
      </c>
      <c r="C2340" t="s">
        <v>928</v>
      </c>
      <c r="D2340">
        <v>1</v>
      </c>
      <c r="E2340">
        <v>3</v>
      </c>
      <c r="F2340">
        <v>1779843600000</v>
      </c>
      <c r="G2340">
        <v>1779844728817</v>
      </c>
      <c r="H2340">
        <v>1128817</v>
      </c>
      <c r="I2340">
        <v>1128817</v>
      </c>
      <c r="J2340">
        <v>10230</v>
      </c>
      <c r="K2340">
        <v>51</v>
      </c>
      <c r="L2340">
        <v>60.07</v>
      </c>
      <c r="M2340" t="s">
        <v>925</v>
      </c>
      <c r="N2340" t="s">
        <v>926</v>
      </c>
      <c r="O2340">
        <v>44.37</v>
      </c>
      <c r="S2340">
        <v>22339</v>
      </c>
    </row>
    <row r="2341" spans="1:19" x14ac:dyDescent="0.2">
      <c r="A2341" t="s">
        <v>43</v>
      </c>
      <c r="B2341" t="s">
        <v>13</v>
      </c>
      <c r="C2341" t="s">
        <v>928</v>
      </c>
      <c r="D2341">
        <v>1</v>
      </c>
      <c r="E2341">
        <v>3</v>
      </c>
      <c r="F2341">
        <v>1779844500000</v>
      </c>
      <c r="G2341">
        <v>1779845525176</v>
      </c>
      <c r="H2341">
        <v>1025176</v>
      </c>
      <c r="I2341">
        <v>1025176</v>
      </c>
      <c r="J2341">
        <v>6980</v>
      </c>
      <c r="K2341">
        <v>47</v>
      </c>
      <c r="L2341">
        <v>57</v>
      </c>
      <c r="M2341" t="s">
        <v>925</v>
      </c>
      <c r="N2341" t="s">
        <v>926</v>
      </c>
      <c r="O2341">
        <v>48.54</v>
      </c>
      <c r="S2341">
        <v>22340</v>
      </c>
    </row>
    <row r="2342" spans="1:19" x14ac:dyDescent="0.2">
      <c r="A2342" t="s">
        <v>43</v>
      </c>
      <c r="B2342" t="s">
        <v>13</v>
      </c>
      <c r="C2342" t="s">
        <v>928</v>
      </c>
      <c r="D2342">
        <v>1</v>
      </c>
      <c r="E2342">
        <v>3</v>
      </c>
      <c r="F2342">
        <v>1779845400000</v>
      </c>
      <c r="G2342">
        <v>1779846350088</v>
      </c>
      <c r="H2342">
        <v>950088</v>
      </c>
      <c r="I2342">
        <v>950088</v>
      </c>
      <c r="J2342">
        <v>8751</v>
      </c>
      <c r="K2342">
        <v>46</v>
      </c>
      <c r="L2342">
        <v>54.77</v>
      </c>
      <c r="M2342" t="s">
        <v>925</v>
      </c>
      <c r="N2342" t="s">
        <v>926</v>
      </c>
      <c r="O2342">
        <v>40.51</v>
      </c>
      <c r="S2342">
        <v>22341</v>
      </c>
    </row>
    <row r="2343" spans="1:19" x14ac:dyDescent="0.2">
      <c r="A2343" t="s">
        <v>43</v>
      </c>
      <c r="B2343" t="s">
        <v>13</v>
      </c>
      <c r="C2343" t="s">
        <v>928</v>
      </c>
      <c r="D2343">
        <v>1</v>
      </c>
      <c r="E2343">
        <v>3</v>
      </c>
      <c r="F2343">
        <v>1779846300000</v>
      </c>
      <c r="G2343">
        <v>1779847284058</v>
      </c>
      <c r="H2343">
        <v>984058</v>
      </c>
      <c r="I2343">
        <v>984058</v>
      </c>
      <c r="J2343">
        <v>10135</v>
      </c>
      <c r="K2343">
        <v>43</v>
      </c>
      <c r="L2343">
        <v>42.45</v>
      </c>
      <c r="M2343" t="s">
        <v>925</v>
      </c>
      <c r="N2343" t="s">
        <v>929</v>
      </c>
      <c r="S2343">
        <v>22342</v>
      </c>
    </row>
    <row r="2344" spans="1:19" x14ac:dyDescent="0.2">
      <c r="A2344" t="s">
        <v>43</v>
      </c>
      <c r="B2344" t="s">
        <v>13</v>
      </c>
      <c r="C2344" t="s">
        <v>928</v>
      </c>
      <c r="D2344">
        <v>1</v>
      </c>
      <c r="E2344">
        <v>3</v>
      </c>
      <c r="F2344">
        <v>1779847200000</v>
      </c>
      <c r="G2344">
        <v>1779848744124</v>
      </c>
      <c r="H2344">
        <v>1544124</v>
      </c>
      <c r="I2344">
        <v>1544124</v>
      </c>
      <c r="J2344">
        <v>7105</v>
      </c>
      <c r="K2344">
        <v>68</v>
      </c>
      <c r="L2344">
        <v>61.34</v>
      </c>
      <c r="M2344" t="s">
        <v>925</v>
      </c>
      <c r="N2344" t="s">
        <v>926</v>
      </c>
      <c r="O2344">
        <v>45.2</v>
      </c>
      <c r="S2344">
        <v>22343</v>
      </c>
    </row>
    <row r="2345" spans="1:19" x14ac:dyDescent="0.2">
      <c r="A2345" t="s">
        <v>43</v>
      </c>
      <c r="B2345" t="s">
        <v>13</v>
      </c>
      <c r="C2345" t="s">
        <v>928</v>
      </c>
      <c r="D2345">
        <v>1</v>
      </c>
      <c r="E2345">
        <v>3</v>
      </c>
      <c r="F2345">
        <v>1779848100000</v>
      </c>
      <c r="G2345">
        <v>1779849108904</v>
      </c>
      <c r="H2345">
        <v>1008904</v>
      </c>
      <c r="I2345">
        <v>1008904</v>
      </c>
      <c r="J2345">
        <v>9623</v>
      </c>
      <c r="K2345">
        <v>45</v>
      </c>
      <c r="L2345">
        <v>58.46</v>
      </c>
      <c r="M2345" t="s">
        <v>925</v>
      </c>
      <c r="N2345" t="s">
        <v>926</v>
      </c>
      <c r="O2345">
        <v>45.26</v>
      </c>
      <c r="S2345">
        <v>22344</v>
      </c>
    </row>
    <row r="2346" spans="1:19" x14ac:dyDescent="0.2">
      <c r="A2346" t="s">
        <v>43</v>
      </c>
      <c r="B2346" t="s">
        <v>13</v>
      </c>
      <c r="C2346" t="s">
        <v>928</v>
      </c>
      <c r="D2346">
        <v>1</v>
      </c>
      <c r="E2346">
        <v>4</v>
      </c>
      <c r="F2346">
        <v>1779926400000</v>
      </c>
      <c r="G2346">
        <v>1779927964046</v>
      </c>
      <c r="H2346">
        <v>1564046</v>
      </c>
      <c r="I2346">
        <v>1564046</v>
      </c>
      <c r="J2346">
        <v>9825</v>
      </c>
      <c r="K2346">
        <v>69</v>
      </c>
      <c r="L2346">
        <v>49.08</v>
      </c>
      <c r="M2346" t="s">
        <v>925</v>
      </c>
      <c r="N2346" t="s">
        <v>929</v>
      </c>
      <c r="S2346">
        <v>22345</v>
      </c>
    </row>
    <row r="2347" spans="1:19" x14ac:dyDescent="0.2">
      <c r="A2347" t="s">
        <v>43</v>
      </c>
      <c r="B2347" t="s">
        <v>13</v>
      </c>
      <c r="C2347" t="s">
        <v>928</v>
      </c>
      <c r="D2347">
        <v>1</v>
      </c>
      <c r="E2347">
        <v>4</v>
      </c>
      <c r="F2347">
        <v>1779927300000</v>
      </c>
      <c r="G2347">
        <v>1779928351033</v>
      </c>
      <c r="H2347">
        <v>1051033</v>
      </c>
      <c r="I2347">
        <v>1051033</v>
      </c>
      <c r="J2347">
        <v>7562</v>
      </c>
      <c r="K2347">
        <v>45</v>
      </c>
      <c r="L2347">
        <v>40.549999999999997</v>
      </c>
      <c r="M2347" t="s">
        <v>925</v>
      </c>
      <c r="N2347" t="s">
        <v>929</v>
      </c>
      <c r="S2347">
        <v>22346</v>
      </c>
    </row>
    <row r="2348" spans="1:19" x14ac:dyDescent="0.2">
      <c r="A2348" t="s">
        <v>43</v>
      </c>
      <c r="B2348" t="s">
        <v>13</v>
      </c>
      <c r="C2348" t="s">
        <v>927</v>
      </c>
      <c r="D2348">
        <v>1</v>
      </c>
      <c r="E2348">
        <v>4</v>
      </c>
      <c r="F2348">
        <v>1779928200000</v>
      </c>
      <c r="G2348">
        <v>1779929157348</v>
      </c>
      <c r="H2348">
        <v>957348</v>
      </c>
      <c r="I2348">
        <v>957348</v>
      </c>
      <c r="J2348">
        <v>9409</v>
      </c>
      <c r="K2348">
        <v>36</v>
      </c>
      <c r="L2348">
        <v>56.1</v>
      </c>
      <c r="M2348" t="s">
        <v>925</v>
      </c>
      <c r="N2348" t="s">
        <v>926</v>
      </c>
      <c r="O2348">
        <v>41.64</v>
      </c>
      <c r="S2348">
        <v>22347</v>
      </c>
    </row>
    <row r="2349" spans="1:19" x14ac:dyDescent="0.2">
      <c r="A2349" t="s">
        <v>43</v>
      </c>
      <c r="B2349" t="s">
        <v>13</v>
      </c>
      <c r="C2349" t="s">
        <v>928</v>
      </c>
      <c r="D2349">
        <v>1</v>
      </c>
      <c r="E2349">
        <v>4</v>
      </c>
      <c r="F2349">
        <v>1779929100000</v>
      </c>
      <c r="G2349">
        <v>1779930270343</v>
      </c>
      <c r="H2349">
        <v>1170343</v>
      </c>
      <c r="I2349">
        <v>1170343</v>
      </c>
      <c r="J2349">
        <v>8119</v>
      </c>
      <c r="K2349">
        <v>44</v>
      </c>
      <c r="L2349">
        <v>53.47</v>
      </c>
      <c r="M2349" t="s">
        <v>925</v>
      </c>
      <c r="N2349" t="s">
        <v>926</v>
      </c>
      <c r="O2349">
        <v>33.61</v>
      </c>
      <c r="S2349">
        <v>22348</v>
      </c>
    </row>
    <row r="2350" spans="1:19" x14ac:dyDescent="0.2">
      <c r="A2350" t="s">
        <v>43</v>
      </c>
      <c r="B2350" t="s">
        <v>13</v>
      </c>
      <c r="C2350" t="s">
        <v>928</v>
      </c>
      <c r="D2350">
        <v>1</v>
      </c>
      <c r="E2350">
        <v>4</v>
      </c>
      <c r="F2350">
        <v>1779930000000</v>
      </c>
      <c r="G2350">
        <v>1779931592947</v>
      </c>
      <c r="H2350">
        <v>1592947</v>
      </c>
      <c r="I2350">
        <v>1592947</v>
      </c>
      <c r="J2350">
        <v>10443</v>
      </c>
      <c r="K2350">
        <v>67</v>
      </c>
      <c r="L2350">
        <v>67.099999999999994</v>
      </c>
      <c r="M2350" t="s">
        <v>931</v>
      </c>
      <c r="N2350" t="s">
        <v>926</v>
      </c>
      <c r="O2350">
        <v>48.44</v>
      </c>
      <c r="S2350">
        <v>22349</v>
      </c>
    </row>
    <row r="2351" spans="1:19" x14ac:dyDescent="0.2">
      <c r="A2351" t="s">
        <v>43</v>
      </c>
      <c r="B2351" t="s">
        <v>13</v>
      </c>
      <c r="C2351" t="s">
        <v>927</v>
      </c>
      <c r="D2351">
        <v>1</v>
      </c>
      <c r="E2351">
        <v>4</v>
      </c>
      <c r="F2351">
        <v>1779930900000</v>
      </c>
      <c r="G2351">
        <v>1779931896458</v>
      </c>
      <c r="H2351">
        <v>996458</v>
      </c>
      <c r="I2351">
        <v>996458</v>
      </c>
      <c r="J2351">
        <v>7413</v>
      </c>
      <c r="K2351">
        <v>38</v>
      </c>
      <c r="L2351">
        <v>53.76</v>
      </c>
      <c r="M2351" t="s">
        <v>925</v>
      </c>
      <c r="N2351" t="s">
        <v>926</v>
      </c>
      <c r="O2351">
        <v>40.549999999999997</v>
      </c>
      <c r="S2351">
        <v>22350</v>
      </c>
    </row>
    <row r="2352" spans="1:19" x14ac:dyDescent="0.2">
      <c r="A2352" t="s">
        <v>43</v>
      </c>
      <c r="B2352" t="s">
        <v>13</v>
      </c>
      <c r="C2352" t="s">
        <v>928</v>
      </c>
      <c r="D2352">
        <v>1</v>
      </c>
      <c r="E2352">
        <v>4</v>
      </c>
      <c r="F2352">
        <v>1779931800000</v>
      </c>
      <c r="G2352">
        <v>1779933175480</v>
      </c>
      <c r="H2352">
        <v>1375480</v>
      </c>
      <c r="I2352">
        <v>1375480</v>
      </c>
      <c r="J2352">
        <v>8343</v>
      </c>
      <c r="K2352">
        <v>62</v>
      </c>
      <c r="L2352">
        <v>55.19</v>
      </c>
      <c r="M2352" t="s">
        <v>925</v>
      </c>
      <c r="N2352" t="s">
        <v>926</v>
      </c>
      <c r="O2352">
        <v>31.86</v>
      </c>
      <c r="S2352">
        <v>22351</v>
      </c>
    </row>
    <row r="2353" spans="1:19" x14ac:dyDescent="0.2">
      <c r="A2353" t="s">
        <v>43</v>
      </c>
      <c r="B2353" t="s">
        <v>13</v>
      </c>
      <c r="C2353" t="s">
        <v>928</v>
      </c>
      <c r="D2353">
        <v>1</v>
      </c>
      <c r="E2353">
        <v>4</v>
      </c>
      <c r="F2353">
        <v>1779932700000</v>
      </c>
      <c r="G2353">
        <v>1779933810749</v>
      </c>
      <c r="H2353">
        <v>1110749</v>
      </c>
      <c r="I2353">
        <v>1110749</v>
      </c>
      <c r="J2353">
        <v>9047</v>
      </c>
      <c r="K2353">
        <v>41</v>
      </c>
      <c r="L2353">
        <v>53.71</v>
      </c>
      <c r="M2353" t="s">
        <v>925</v>
      </c>
      <c r="N2353" t="s">
        <v>926</v>
      </c>
      <c r="O2353">
        <v>33.19</v>
      </c>
      <c r="S2353">
        <v>22352</v>
      </c>
    </row>
    <row r="2354" spans="1:19" x14ac:dyDescent="0.2">
      <c r="A2354" t="s">
        <v>43</v>
      </c>
      <c r="B2354" t="s">
        <v>13</v>
      </c>
      <c r="C2354" t="s">
        <v>927</v>
      </c>
      <c r="D2354">
        <v>1</v>
      </c>
      <c r="E2354">
        <v>4</v>
      </c>
      <c r="F2354">
        <v>1779933600000</v>
      </c>
      <c r="G2354">
        <v>1779935187682</v>
      </c>
      <c r="H2354">
        <v>1587682</v>
      </c>
      <c r="I2354">
        <v>1587682</v>
      </c>
      <c r="J2354">
        <v>7350</v>
      </c>
      <c r="K2354">
        <v>64</v>
      </c>
      <c r="L2354">
        <v>61.33</v>
      </c>
      <c r="M2354" t="s">
        <v>925</v>
      </c>
      <c r="N2354" t="s">
        <v>926</v>
      </c>
      <c r="O2354">
        <v>43.43</v>
      </c>
      <c r="S2354">
        <v>22353</v>
      </c>
    </row>
    <row r="2355" spans="1:19" x14ac:dyDescent="0.2">
      <c r="A2355" t="s">
        <v>43</v>
      </c>
      <c r="B2355" t="s">
        <v>13</v>
      </c>
      <c r="C2355" t="s">
        <v>928</v>
      </c>
      <c r="D2355">
        <v>1</v>
      </c>
      <c r="E2355">
        <v>4</v>
      </c>
      <c r="F2355">
        <v>1779934500000</v>
      </c>
      <c r="G2355">
        <v>1779935597861</v>
      </c>
      <c r="H2355">
        <v>1097861</v>
      </c>
      <c r="I2355">
        <v>1097861</v>
      </c>
      <c r="J2355">
        <v>10482</v>
      </c>
      <c r="K2355">
        <v>41</v>
      </c>
      <c r="L2355">
        <v>55.41</v>
      </c>
      <c r="M2355" t="s">
        <v>925</v>
      </c>
      <c r="N2355" t="s">
        <v>926</v>
      </c>
      <c r="O2355">
        <v>33.64</v>
      </c>
      <c r="S2355">
        <v>22354</v>
      </c>
    </row>
    <row r="2356" spans="1:19" x14ac:dyDescent="0.2">
      <c r="A2356" t="s">
        <v>43</v>
      </c>
      <c r="B2356" t="s">
        <v>13</v>
      </c>
      <c r="C2356" t="s">
        <v>928</v>
      </c>
      <c r="D2356">
        <v>1</v>
      </c>
      <c r="E2356">
        <v>4</v>
      </c>
      <c r="F2356">
        <v>1779935400000</v>
      </c>
      <c r="G2356">
        <v>1779936556677</v>
      </c>
      <c r="H2356">
        <v>1156677</v>
      </c>
      <c r="I2356">
        <v>1156677</v>
      </c>
      <c r="J2356">
        <v>8816</v>
      </c>
      <c r="K2356">
        <v>52</v>
      </c>
      <c r="L2356">
        <v>43.14</v>
      </c>
      <c r="M2356" t="s">
        <v>925</v>
      </c>
      <c r="N2356" t="s">
        <v>929</v>
      </c>
      <c r="S2356">
        <v>22355</v>
      </c>
    </row>
    <row r="2357" spans="1:19" x14ac:dyDescent="0.2">
      <c r="A2357" t="s">
        <v>43</v>
      </c>
      <c r="B2357" t="s">
        <v>13</v>
      </c>
      <c r="C2357" t="s">
        <v>928</v>
      </c>
      <c r="D2357">
        <v>1</v>
      </c>
      <c r="E2357">
        <v>5</v>
      </c>
      <c r="F2357">
        <v>1780012800000</v>
      </c>
      <c r="G2357">
        <v>1780013732565</v>
      </c>
      <c r="H2357">
        <v>932565</v>
      </c>
      <c r="I2357">
        <v>932565</v>
      </c>
      <c r="J2357">
        <v>10024</v>
      </c>
      <c r="K2357">
        <v>45</v>
      </c>
      <c r="L2357">
        <v>55.89</v>
      </c>
      <c r="M2357" t="s">
        <v>925</v>
      </c>
      <c r="N2357" t="s">
        <v>926</v>
      </c>
      <c r="O2357">
        <v>40.15</v>
      </c>
      <c r="S2357">
        <v>22356</v>
      </c>
    </row>
    <row r="2358" spans="1:19" x14ac:dyDescent="0.2">
      <c r="A2358" t="s">
        <v>43</v>
      </c>
      <c r="B2358" t="s">
        <v>13</v>
      </c>
      <c r="C2358" t="s">
        <v>928</v>
      </c>
      <c r="D2358">
        <v>1</v>
      </c>
      <c r="E2358">
        <v>5</v>
      </c>
      <c r="F2358">
        <v>1780013700000</v>
      </c>
      <c r="G2358">
        <v>1780015271196</v>
      </c>
      <c r="H2358">
        <v>1571196</v>
      </c>
      <c r="I2358">
        <v>1571196</v>
      </c>
      <c r="J2358">
        <v>9041</v>
      </c>
      <c r="K2358">
        <v>69</v>
      </c>
      <c r="L2358">
        <v>62.88</v>
      </c>
      <c r="M2358" t="s">
        <v>925</v>
      </c>
      <c r="N2358" t="s">
        <v>926</v>
      </c>
      <c r="O2358">
        <v>42.93</v>
      </c>
      <c r="S2358">
        <v>22357</v>
      </c>
    </row>
    <row r="2359" spans="1:19" x14ac:dyDescent="0.2">
      <c r="A2359" t="s">
        <v>43</v>
      </c>
      <c r="B2359" t="s">
        <v>13</v>
      </c>
      <c r="C2359" t="s">
        <v>924</v>
      </c>
      <c r="D2359">
        <v>1</v>
      </c>
      <c r="E2359">
        <v>5</v>
      </c>
      <c r="F2359">
        <v>1780014600000</v>
      </c>
      <c r="G2359">
        <v>1780016117322</v>
      </c>
      <c r="H2359">
        <v>1517322</v>
      </c>
      <c r="I2359">
        <v>1517322</v>
      </c>
      <c r="J2359">
        <v>10251</v>
      </c>
      <c r="K2359">
        <v>61</v>
      </c>
      <c r="L2359">
        <v>60.62</v>
      </c>
      <c r="M2359" t="s">
        <v>925</v>
      </c>
      <c r="N2359" t="s">
        <v>926</v>
      </c>
      <c r="O2359">
        <v>35.799999999999997</v>
      </c>
      <c r="S2359">
        <v>22358</v>
      </c>
    </row>
    <row r="2360" spans="1:19" x14ac:dyDescent="0.2">
      <c r="A2360" t="s">
        <v>43</v>
      </c>
      <c r="B2360" t="s">
        <v>13</v>
      </c>
      <c r="C2360" t="s">
        <v>928</v>
      </c>
      <c r="D2360">
        <v>1</v>
      </c>
      <c r="E2360">
        <v>5</v>
      </c>
      <c r="F2360">
        <v>1780015500000</v>
      </c>
      <c r="G2360">
        <v>1780016671255</v>
      </c>
      <c r="H2360">
        <v>1171255</v>
      </c>
      <c r="I2360">
        <v>1171255</v>
      </c>
      <c r="J2360">
        <v>7347</v>
      </c>
      <c r="K2360">
        <v>54</v>
      </c>
      <c r="L2360">
        <v>41.77</v>
      </c>
      <c r="M2360" t="s">
        <v>925</v>
      </c>
      <c r="N2360" t="s">
        <v>929</v>
      </c>
      <c r="S2360">
        <v>22359</v>
      </c>
    </row>
    <row r="2361" spans="1:19" x14ac:dyDescent="0.2">
      <c r="A2361" t="s">
        <v>43</v>
      </c>
      <c r="B2361" t="s">
        <v>13</v>
      </c>
      <c r="C2361" t="s">
        <v>928</v>
      </c>
      <c r="D2361">
        <v>1</v>
      </c>
      <c r="E2361">
        <v>5</v>
      </c>
      <c r="F2361">
        <v>1780016400000</v>
      </c>
      <c r="G2361">
        <v>1780018033792</v>
      </c>
      <c r="H2361">
        <v>1633792</v>
      </c>
      <c r="I2361">
        <v>1633792</v>
      </c>
      <c r="J2361">
        <v>10345</v>
      </c>
      <c r="K2361">
        <v>60</v>
      </c>
      <c r="L2361">
        <v>50.47</v>
      </c>
      <c r="M2361" t="s">
        <v>925</v>
      </c>
      <c r="N2361" t="s">
        <v>929</v>
      </c>
      <c r="S2361">
        <v>22360</v>
      </c>
    </row>
    <row r="2362" spans="1:19" x14ac:dyDescent="0.2">
      <c r="A2362" t="s">
        <v>43</v>
      </c>
      <c r="B2362" t="s">
        <v>13</v>
      </c>
      <c r="C2362" t="s">
        <v>924</v>
      </c>
      <c r="D2362">
        <v>1</v>
      </c>
      <c r="E2362">
        <v>5</v>
      </c>
      <c r="F2362">
        <v>1780017300000</v>
      </c>
      <c r="G2362">
        <v>1780018599916</v>
      </c>
      <c r="H2362">
        <v>1299916</v>
      </c>
      <c r="I2362">
        <v>1299916</v>
      </c>
      <c r="J2362">
        <v>8731</v>
      </c>
      <c r="K2362">
        <v>49</v>
      </c>
      <c r="L2362">
        <v>61.7</v>
      </c>
      <c r="M2362" t="s">
        <v>925</v>
      </c>
      <c r="N2362" t="s">
        <v>926</v>
      </c>
      <c r="O2362">
        <v>47.85</v>
      </c>
      <c r="S2362">
        <v>22361</v>
      </c>
    </row>
    <row r="2363" spans="1:19" x14ac:dyDescent="0.2">
      <c r="A2363" t="s">
        <v>43</v>
      </c>
      <c r="B2363" t="s">
        <v>13</v>
      </c>
      <c r="C2363" t="s">
        <v>928</v>
      </c>
      <c r="D2363">
        <v>1</v>
      </c>
      <c r="E2363">
        <v>5</v>
      </c>
      <c r="F2363">
        <v>1780018200000</v>
      </c>
      <c r="G2363">
        <v>1780019748399</v>
      </c>
      <c r="H2363">
        <v>1548399</v>
      </c>
      <c r="I2363">
        <v>1548399</v>
      </c>
      <c r="J2363">
        <v>9319</v>
      </c>
      <c r="K2363">
        <v>60</v>
      </c>
      <c r="L2363">
        <v>61.38</v>
      </c>
      <c r="M2363" t="s">
        <v>925</v>
      </c>
      <c r="N2363" t="s">
        <v>926</v>
      </c>
      <c r="O2363">
        <v>39.28</v>
      </c>
      <c r="S2363">
        <v>22362</v>
      </c>
    </row>
    <row r="2364" spans="1:19" x14ac:dyDescent="0.2">
      <c r="A2364" t="s">
        <v>43</v>
      </c>
      <c r="B2364" t="s">
        <v>13</v>
      </c>
      <c r="C2364" t="s">
        <v>928</v>
      </c>
      <c r="D2364">
        <v>1</v>
      </c>
      <c r="E2364">
        <v>5</v>
      </c>
      <c r="F2364">
        <v>1780019100000</v>
      </c>
      <c r="G2364">
        <v>1780020052308</v>
      </c>
      <c r="H2364">
        <v>952308</v>
      </c>
      <c r="I2364">
        <v>952308</v>
      </c>
      <c r="J2364">
        <v>7814</v>
      </c>
      <c r="K2364">
        <v>39</v>
      </c>
      <c r="L2364">
        <v>56.78</v>
      </c>
      <c r="M2364" t="s">
        <v>925</v>
      </c>
      <c r="N2364" t="s">
        <v>926</v>
      </c>
      <c r="O2364">
        <v>47.62</v>
      </c>
      <c r="S2364">
        <v>22363</v>
      </c>
    </row>
    <row r="2365" spans="1:19" x14ac:dyDescent="0.2">
      <c r="A2365" t="s">
        <v>43</v>
      </c>
      <c r="B2365" t="s">
        <v>13</v>
      </c>
      <c r="C2365" t="s">
        <v>924</v>
      </c>
      <c r="D2365">
        <v>1</v>
      </c>
      <c r="E2365">
        <v>5</v>
      </c>
      <c r="F2365">
        <v>1780020000000</v>
      </c>
      <c r="G2365">
        <v>1780021567695</v>
      </c>
      <c r="H2365">
        <v>1567695</v>
      </c>
      <c r="I2365">
        <v>1567695</v>
      </c>
      <c r="J2365">
        <v>9257</v>
      </c>
      <c r="K2365">
        <v>68</v>
      </c>
      <c r="L2365">
        <v>58.02</v>
      </c>
      <c r="M2365" t="s">
        <v>925</v>
      </c>
      <c r="N2365" t="s">
        <v>926</v>
      </c>
      <c r="O2365">
        <v>31.14</v>
      </c>
      <c r="S2365">
        <v>22364</v>
      </c>
    </row>
    <row r="2366" spans="1:19" x14ac:dyDescent="0.2">
      <c r="A2366" t="s">
        <v>43</v>
      </c>
      <c r="B2366" t="s">
        <v>13</v>
      </c>
      <c r="C2366" t="s">
        <v>928</v>
      </c>
      <c r="D2366">
        <v>1</v>
      </c>
      <c r="E2366">
        <v>5</v>
      </c>
      <c r="F2366">
        <v>1780020900000</v>
      </c>
      <c r="G2366">
        <v>1780022268413</v>
      </c>
      <c r="H2366">
        <v>1368413</v>
      </c>
      <c r="I2366">
        <v>1368413</v>
      </c>
      <c r="J2366">
        <v>10188</v>
      </c>
      <c r="K2366">
        <v>54</v>
      </c>
      <c r="L2366">
        <v>47.12</v>
      </c>
      <c r="M2366" t="s">
        <v>925</v>
      </c>
      <c r="N2366" t="s">
        <v>929</v>
      </c>
      <c r="S2366">
        <v>22365</v>
      </c>
    </row>
    <row r="2367" spans="1:19" x14ac:dyDescent="0.2">
      <c r="A2367" t="s">
        <v>43</v>
      </c>
      <c r="B2367" t="s">
        <v>13</v>
      </c>
      <c r="C2367" t="s">
        <v>928</v>
      </c>
      <c r="D2367">
        <v>1</v>
      </c>
      <c r="E2367">
        <v>5</v>
      </c>
      <c r="F2367">
        <v>1780021800000</v>
      </c>
      <c r="G2367">
        <v>1780023157141</v>
      </c>
      <c r="H2367">
        <v>1357141</v>
      </c>
      <c r="I2367">
        <v>1357141</v>
      </c>
      <c r="J2367">
        <v>10356</v>
      </c>
      <c r="K2367">
        <v>58</v>
      </c>
      <c r="L2367">
        <v>59.19</v>
      </c>
      <c r="M2367" t="s">
        <v>925</v>
      </c>
      <c r="N2367" t="s">
        <v>926</v>
      </c>
      <c r="O2367">
        <v>36.229999999999997</v>
      </c>
      <c r="S2367">
        <v>22366</v>
      </c>
    </row>
    <row r="2368" spans="1:19" x14ac:dyDescent="0.2">
      <c r="A2368" t="s">
        <v>43</v>
      </c>
      <c r="B2368" t="s">
        <v>13</v>
      </c>
      <c r="C2368" t="s">
        <v>924</v>
      </c>
      <c r="D2368">
        <v>1</v>
      </c>
      <c r="E2368">
        <v>5</v>
      </c>
      <c r="F2368">
        <v>1780022700000</v>
      </c>
      <c r="G2368">
        <v>1780023748139</v>
      </c>
      <c r="H2368">
        <v>1048139</v>
      </c>
      <c r="I2368">
        <v>1048139</v>
      </c>
      <c r="J2368">
        <v>8549</v>
      </c>
      <c r="K2368">
        <v>39</v>
      </c>
      <c r="L2368">
        <v>54.17</v>
      </c>
      <c r="M2368" t="s">
        <v>925</v>
      </c>
      <c r="N2368" t="s">
        <v>926</v>
      </c>
      <c r="O2368">
        <v>37.17</v>
      </c>
      <c r="S2368">
        <v>22367</v>
      </c>
    </row>
    <row r="2369" spans="1:19" x14ac:dyDescent="0.2">
      <c r="A2369" t="s">
        <v>43</v>
      </c>
      <c r="B2369" t="s">
        <v>13</v>
      </c>
      <c r="C2369" t="s">
        <v>928</v>
      </c>
      <c r="D2369">
        <v>1</v>
      </c>
      <c r="E2369">
        <v>6</v>
      </c>
      <c r="F2369">
        <v>1780099200000</v>
      </c>
      <c r="G2369">
        <v>1780100803560</v>
      </c>
      <c r="H2369">
        <v>1603560</v>
      </c>
      <c r="I2369">
        <v>1603560</v>
      </c>
      <c r="J2369">
        <v>8417</v>
      </c>
      <c r="K2369">
        <v>63</v>
      </c>
      <c r="L2369">
        <v>48.08</v>
      </c>
      <c r="M2369" t="s">
        <v>925</v>
      </c>
      <c r="N2369" t="s">
        <v>929</v>
      </c>
      <c r="S2369">
        <v>22368</v>
      </c>
    </row>
    <row r="2370" spans="1:19" x14ac:dyDescent="0.2">
      <c r="A2370" t="s">
        <v>43</v>
      </c>
      <c r="B2370" t="s">
        <v>13</v>
      </c>
      <c r="C2370" t="s">
        <v>928</v>
      </c>
      <c r="D2370">
        <v>1</v>
      </c>
      <c r="E2370">
        <v>6</v>
      </c>
      <c r="F2370">
        <v>1780100100000</v>
      </c>
      <c r="G2370">
        <v>1780101060689</v>
      </c>
      <c r="H2370">
        <v>960689</v>
      </c>
      <c r="I2370">
        <v>960689</v>
      </c>
      <c r="J2370">
        <v>9546</v>
      </c>
      <c r="K2370">
        <v>37</v>
      </c>
      <c r="L2370">
        <v>41.55</v>
      </c>
      <c r="M2370" t="s">
        <v>925</v>
      </c>
      <c r="N2370" t="s">
        <v>929</v>
      </c>
      <c r="S2370">
        <v>22369</v>
      </c>
    </row>
    <row r="2371" spans="1:19" x14ac:dyDescent="0.2">
      <c r="A2371" t="s">
        <v>43</v>
      </c>
      <c r="B2371" t="s">
        <v>13</v>
      </c>
      <c r="C2371" t="s">
        <v>928</v>
      </c>
      <c r="D2371">
        <v>1</v>
      </c>
      <c r="E2371">
        <v>6</v>
      </c>
      <c r="F2371">
        <v>1780101000000</v>
      </c>
      <c r="G2371">
        <v>1780102681188</v>
      </c>
      <c r="H2371">
        <v>1681188</v>
      </c>
      <c r="I2371">
        <v>1681188</v>
      </c>
      <c r="J2371">
        <v>7275</v>
      </c>
      <c r="K2371">
        <v>67</v>
      </c>
      <c r="L2371">
        <v>47.81</v>
      </c>
      <c r="M2371" t="s">
        <v>925</v>
      </c>
      <c r="N2371" t="s">
        <v>929</v>
      </c>
      <c r="S2371">
        <v>22370</v>
      </c>
    </row>
    <row r="2372" spans="1:19" x14ac:dyDescent="0.2">
      <c r="A2372" t="s">
        <v>43</v>
      </c>
      <c r="B2372" t="s">
        <v>13</v>
      </c>
      <c r="C2372" t="s">
        <v>928</v>
      </c>
      <c r="D2372">
        <v>1</v>
      </c>
      <c r="E2372">
        <v>6</v>
      </c>
      <c r="F2372">
        <v>1780101900000</v>
      </c>
      <c r="G2372">
        <v>1780103519486</v>
      </c>
      <c r="H2372">
        <v>1619486</v>
      </c>
      <c r="I2372">
        <v>1619486</v>
      </c>
      <c r="J2372">
        <v>9328</v>
      </c>
      <c r="K2372">
        <v>66</v>
      </c>
      <c r="L2372">
        <v>59.9</v>
      </c>
      <c r="M2372" t="s">
        <v>925</v>
      </c>
      <c r="N2372" t="s">
        <v>926</v>
      </c>
      <c r="O2372">
        <v>34.01</v>
      </c>
      <c r="S2372">
        <v>22371</v>
      </c>
    </row>
    <row r="2373" spans="1:19" x14ac:dyDescent="0.2">
      <c r="A2373" t="s">
        <v>43</v>
      </c>
      <c r="B2373" t="s">
        <v>13</v>
      </c>
      <c r="C2373" t="s">
        <v>928</v>
      </c>
      <c r="D2373">
        <v>1</v>
      </c>
      <c r="E2373">
        <v>6</v>
      </c>
      <c r="F2373">
        <v>1780102800000</v>
      </c>
      <c r="G2373">
        <v>1780104223901</v>
      </c>
      <c r="H2373">
        <v>1423901</v>
      </c>
      <c r="I2373">
        <v>1423901</v>
      </c>
      <c r="J2373">
        <v>7914</v>
      </c>
      <c r="K2373">
        <v>56</v>
      </c>
      <c r="L2373">
        <v>57.64</v>
      </c>
      <c r="M2373" t="s">
        <v>925</v>
      </c>
      <c r="N2373" t="s">
        <v>926</v>
      </c>
      <c r="O2373">
        <v>37.479999999999997</v>
      </c>
      <c r="S2373">
        <v>22372</v>
      </c>
    </row>
    <row r="2374" spans="1:19" x14ac:dyDescent="0.2">
      <c r="A2374" t="s">
        <v>43</v>
      </c>
      <c r="B2374" t="s">
        <v>13</v>
      </c>
      <c r="C2374" t="s">
        <v>928</v>
      </c>
      <c r="D2374">
        <v>1</v>
      </c>
      <c r="E2374">
        <v>6</v>
      </c>
      <c r="F2374">
        <v>1780103700000</v>
      </c>
      <c r="G2374">
        <v>1780105223730</v>
      </c>
      <c r="H2374">
        <v>1523730</v>
      </c>
      <c r="I2374">
        <v>1523730</v>
      </c>
      <c r="J2374">
        <v>10511</v>
      </c>
      <c r="K2374">
        <v>63</v>
      </c>
      <c r="L2374">
        <v>49.32</v>
      </c>
      <c r="M2374" t="s">
        <v>925</v>
      </c>
      <c r="N2374" t="s">
        <v>929</v>
      </c>
      <c r="S2374">
        <v>22373</v>
      </c>
    </row>
    <row r="2375" spans="1:19" x14ac:dyDescent="0.2">
      <c r="A2375" t="s">
        <v>43</v>
      </c>
      <c r="B2375" t="s">
        <v>13</v>
      </c>
      <c r="C2375" t="s">
        <v>928</v>
      </c>
      <c r="D2375">
        <v>1</v>
      </c>
      <c r="E2375">
        <v>6</v>
      </c>
      <c r="F2375">
        <v>1780104600000</v>
      </c>
      <c r="G2375">
        <v>1780105657464</v>
      </c>
      <c r="H2375">
        <v>1057464</v>
      </c>
      <c r="I2375">
        <v>1057464</v>
      </c>
      <c r="J2375">
        <v>6981</v>
      </c>
      <c r="K2375">
        <v>44</v>
      </c>
      <c r="L2375">
        <v>53.2</v>
      </c>
      <c r="M2375" t="s">
        <v>925</v>
      </c>
      <c r="N2375" t="s">
        <v>926</v>
      </c>
      <c r="O2375">
        <v>38.880000000000003</v>
      </c>
      <c r="S2375">
        <v>22374</v>
      </c>
    </row>
    <row r="2376" spans="1:19" x14ac:dyDescent="0.2">
      <c r="A2376" t="s">
        <v>43</v>
      </c>
      <c r="B2376" t="s">
        <v>13</v>
      </c>
      <c r="C2376" t="s">
        <v>928</v>
      </c>
      <c r="D2376">
        <v>1</v>
      </c>
      <c r="E2376">
        <v>6</v>
      </c>
      <c r="F2376">
        <v>1780105500000</v>
      </c>
      <c r="G2376">
        <v>1780106978941</v>
      </c>
      <c r="H2376">
        <v>1478941</v>
      </c>
      <c r="I2376">
        <v>1478941</v>
      </c>
      <c r="J2376">
        <v>7856</v>
      </c>
      <c r="K2376">
        <v>54</v>
      </c>
      <c r="L2376">
        <v>46</v>
      </c>
      <c r="M2376" t="s">
        <v>925</v>
      </c>
      <c r="N2376" t="s">
        <v>929</v>
      </c>
      <c r="S2376">
        <v>22375</v>
      </c>
    </row>
    <row r="2377" spans="1:19" x14ac:dyDescent="0.2">
      <c r="A2377" t="s">
        <v>43</v>
      </c>
      <c r="B2377" t="s">
        <v>13</v>
      </c>
      <c r="C2377" t="s">
        <v>928</v>
      </c>
      <c r="D2377">
        <v>1</v>
      </c>
      <c r="E2377">
        <v>6</v>
      </c>
      <c r="F2377">
        <v>1780106400000</v>
      </c>
      <c r="G2377">
        <v>1780107588566</v>
      </c>
      <c r="H2377">
        <v>1188566</v>
      </c>
      <c r="I2377">
        <v>1188566</v>
      </c>
      <c r="J2377">
        <v>7436</v>
      </c>
      <c r="K2377">
        <v>44</v>
      </c>
      <c r="L2377">
        <v>54.21</v>
      </c>
      <c r="M2377" t="s">
        <v>925</v>
      </c>
      <c r="N2377" t="s">
        <v>926</v>
      </c>
      <c r="O2377">
        <v>36.700000000000003</v>
      </c>
      <c r="S2377">
        <v>22376</v>
      </c>
    </row>
    <row r="2378" spans="1:19" x14ac:dyDescent="0.2">
      <c r="A2378" t="s">
        <v>43</v>
      </c>
      <c r="B2378" t="s">
        <v>13</v>
      </c>
      <c r="C2378" t="s">
        <v>928</v>
      </c>
      <c r="D2378">
        <v>1</v>
      </c>
      <c r="E2378">
        <v>6</v>
      </c>
      <c r="F2378">
        <v>1780107300000</v>
      </c>
      <c r="G2378">
        <v>1780109153647</v>
      </c>
      <c r="H2378">
        <v>1853647</v>
      </c>
      <c r="I2378">
        <v>1853647</v>
      </c>
      <c r="J2378">
        <v>8168</v>
      </c>
      <c r="K2378">
        <v>73</v>
      </c>
      <c r="L2378">
        <v>64.13</v>
      </c>
      <c r="M2378" t="s">
        <v>925</v>
      </c>
      <c r="N2378" t="s">
        <v>926</v>
      </c>
      <c r="O2378">
        <v>41.07</v>
      </c>
      <c r="S2378">
        <v>22377</v>
      </c>
    </row>
    <row r="2379" spans="1:19" x14ac:dyDescent="0.2">
      <c r="A2379" t="s">
        <v>43</v>
      </c>
      <c r="B2379" t="s">
        <v>13</v>
      </c>
      <c r="C2379" t="s">
        <v>928</v>
      </c>
      <c r="D2379">
        <v>1</v>
      </c>
      <c r="E2379">
        <v>6</v>
      </c>
      <c r="F2379">
        <v>1780108200000</v>
      </c>
      <c r="G2379">
        <v>1780109197161</v>
      </c>
      <c r="H2379">
        <v>997161</v>
      </c>
      <c r="I2379">
        <v>997161</v>
      </c>
      <c r="J2379">
        <v>7216</v>
      </c>
      <c r="K2379">
        <v>37</v>
      </c>
      <c r="L2379">
        <v>52.63</v>
      </c>
      <c r="M2379" t="s">
        <v>925</v>
      </c>
      <c r="N2379" t="s">
        <v>926</v>
      </c>
      <c r="O2379">
        <v>38.44</v>
      </c>
      <c r="S2379">
        <v>22378</v>
      </c>
    </row>
    <row r="2380" spans="1:19" x14ac:dyDescent="0.2">
      <c r="A2380" t="s">
        <v>43</v>
      </c>
      <c r="B2380" t="s">
        <v>13</v>
      </c>
      <c r="C2380" t="s">
        <v>928</v>
      </c>
      <c r="D2380">
        <v>1</v>
      </c>
      <c r="E2380">
        <v>6</v>
      </c>
      <c r="F2380">
        <v>1780109100000</v>
      </c>
      <c r="G2380">
        <v>1780110276721</v>
      </c>
      <c r="H2380">
        <v>1176721</v>
      </c>
      <c r="I2380">
        <v>1176721</v>
      </c>
      <c r="J2380">
        <v>8463</v>
      </c>
      <c r="K2380">
        <v>49</v>
      </c>
      <c r="L2380">
        <v>43.01</v>
      </c>
      <c r="M2380" t="s">
        <v>925</v>
      </c>
      <c r="N2380" t="s">
        <v>929</v>
      </c>
      <c r="S2380">
        <v>22379</v>
      </c>
    </row>
    <row r="2381" spans="1:19" x14ac:dyDescent="0.2">
      <c r="A2381" t="s">
        <v>43</v>
      </c>
      <c r="B2381" t="s">
        <v>13</v>
      </c>
      <c r="C2381" t="s">
        <v>928</v>
      </c>
      <c r="D2381">
        <v>1</v>
      </c>
      <c r="E2381">
        <v>7</v>
      </c>
      <c r="F2381">
        <v>1780185600000</v>
      </c>
      <c r="G2381">
        <v>1780186860466</v>
      </c>
      <c r="H2381">
        <v>1260466</v>
      </c>
      <c r="I2381">
        <v>1260466</v>
      </c>
      <c r="J2381">
        <v>10029</v>
      </c>
      <c r="K2381">
        <v>47</v>
      </c>
      <c r="L2381">
        <v>58.02</v>
      </c>
      <c r="M2381" t="s">
        <v>925</v>
      </c>
      <c r="N2381" t="s">
        <v>926</v>
      </c>
      <c r="O2381">
        <v>36.83</v>
      </c>
      <c r="S2381">
        <v>22380</v>
      </c>
    </row>
    <row r="2382" spans="1:19" x14ac:dyDescent="0.2">
      <c r="A2382" t="s">
        <v>43</v>
      </c>
      <c r="B2382" t="s">
        <v>13</v>
      </c>
      <c r="C2382" t="s">
        <v>928</v>
      </c>
      <c r="D2382">
        <v>1</v>
      </c>
      <c r="E2382">
        <v>7</v>
      </c>
      <c r="F2382">
        <v>1780186500000</v>
      </c>
      <c r="G2382">
        <v>1780188044813</v>
      </c>
      <c r="H2382">
        <v>1544813</v>
      </c>
      <c r="I2382">
        <v>1544813</v>
      </c>
      <c r="J2382">
        <v>9135</v>
      </c>
      <c r="K2382">
        <v>57</v>
      </c>
      <c r="L2382">
        <v>62.49</v>
      </c>
      <c r="M2382" t="s">
        <v>925</v>
      </c>
      <c r="N2382" t="s">
        <v>926</v>
      </c>
      <c r="O2382">
        <v>42.44</v>
      </c>
      <c r="S2382">
        <v>22381</v>
      </c>
    </row>
    <row r="2383" spans="1:19" x14ac:dyDescent="0.2">
      <c r="A2383" t="s">
        <v>43</v>
      </c>
      <c r="B2383" t="s">
        <v>13</v>
      </c>
      <c r="C2383" t="s">
        <v>927</v>
      </c>
      <c r="D2383">
        <v>1</v>
      </c>
      <c r="E2383">
        <v>7</v>
      </c>
      <c r="F2383">
        <v>1780187400000</v>
      </c>
      <c r="G2383">
        <v>1780189010629</v>
      </c>
      <c r="H2383">
        <v>1610629</v>
      </c>
      <c r="I2383">
        <v>1610629</v>
      </c>
      <c r="J2383">
        <v>7971</v>
      </c>
      <c r="K2383">
        <v>62</v>
      </c>
      <c r="L2383">
        <v>59.83</v>
      </c>
      <c r="M2383" t="s">
        <v>925</v>
      </c>
      <c r="N2383" t="s">
        <v>926</v>
      </c>
      <c r="O2383">
        <v>37.71</v>
      </c>
      <c r="S2383">
        <v>22382</v>
      </c>
    </row>
    <row r="2384" spans="1:19" x14ac:dyDescent="0.2">
      <c r="A2384" t="s">
        <v>43</v>
      </c>
      <c r="B2384" t="s">
        <v>13</v>
      </c>
      <c r="C2384" t="s">
        <v>928</v>
      </c>
      <c r="D2384">
        <v>1</v>
      </c>
      <c r="E2384">
        <v>7</v>
      </c>
      <c r="F2384">
        <v>1780188300000</v>
      </c>
      <c r="G2384">
        <v>1780189655088</v>
      </c>
      <c r="H2384">
        <v>1355088</v>
      </c>
      <c r="I2384">
        <v>1355088</v>
      </c>
      <c r="J2384">
        <v>7057</v>
      </c>
      <c r="K2384">
        <v>55</v>
      </c>
      <c r="L2384">
        <v>58.32</v>
      </c>
      <c r="M2384" t="s">
        <v>925</v>
      </c>
      <c r="N2384" t="s">
        <v>926</v>
      </c>
      <c r="O2384">
        <v>43.09</v>
      </c>
      <c r="S2384">
        <v>22383</v>
      </c>
    </row>
    <row r="2385" spans="1:19" x14ac:dyDescent="0.2">
      <c r="A2385" t="s">
        <v>43</v>
      </c>
      <c r="B2385" t="s">
        <v>13</v>
      </c>
      <c r="C2385" t="s">
        <v>928</v>
      </c>
      <c r="D2385">
        <v>1</v>
      </c>
      <c r="E2385">
        <v>7</v>
      </c>
      <c r="F2385">
        <v>1780189200000</v>
      </c>
      <c r="G2385">
        <v>1780190954783</v>
      </c>
      <c r="H2385">
        <v>1754783</v>
      </c>
      <c r="I2385">
        <v>1754783</v>
      </c>
      <c r="J2385">
        <v>10067</v>
      </c>
      <c r="K2385">
        <v>68</v>
      </c>
      <c r="L2385">
        <v>61.56</v>
      </c>
      <c r="M2385" t="s">
        <v>925</v>
      </c>
      <c r="N2385" t="s">
        <v>926</v>
      </c>
      <c r="O2385">
        <v>32.49</v>
      </c>
      <c r="S2385">
        <v>22384</v>
      </c>
    </row>
    <row r="2386" spans="1:19" x14ac:dyDescent="0.2">
      <c r="A2386" t="s">
        <v>43</v>
      </c>
      <c r="B2386" t="s">
        <v>13</v>
      </c>
      <c r="C2386" t="s">
        <v>927</v>
      </c>
      <c r="D2386">
        <v>1</v>
      </c>
      <c r="E2386">
        <v>7</v>
      </c>
      <c r="F2386">
        <v>1780190100000</v>
      </c>
      <c r="G2386">
        <v>1780191539307</v>
      </c>
      <c r="H2386">
        <v>1439307</v>
      </c>
      <c r="I2386">
        <v>1439307</v>
      </c>
      <c r="J2386">
        <v>8030</v>
      </c>
      <c r="K2386">
        <v>60</v>
      </c>
      <c r="L2386">
        <v>55.58</v>
      </c>
      <c r="M2386" t="s">
        <v>925</v>
      </c>
      <c r="N2386" t="s">
        <v>926</v>
      </c>
      <c r="O2386">
        <v>31.98</v>
      </c>
      <c r="S2386">
        <v>22385</v>
      </c>
    </row>
    <row r="2387" spans="1:19" x14ac:dyDescent="0.2">
      <c r="A2387" t="s">
        <v>43</v>
      </c>
      <c r="B2387" t="s">
        <v>13</v>
      </c>
      <c r="C2387" t="s">
        <v>928</v>
      </c>
      <c r="D2387">
        <v>1</v>
      </c>
      <c r="E2387">
        <v>7</v>
      </c>
      <c r="F2387">
        <v>1780191000000</v>
      </c>
      <c r="G2387">
        <v>1780192200339</v>
      </c>
      <c r="H2387">
        <v>1200339</v>
      </c>
      <c r="I2387">
        <v>1200339</v>
      </c>
      <c r="J2387">
        <v>9215</v>
      </c>
      <c r="K2387">
        <v>51</v>
      </c>
      <c r="L2387">
        <v>55.75</v>
      </c>
      <c r="M2387" t="s">
        <v>925</v>
      </c>
      <c r="N2387" t="s">
        <v>926</v>
      </c>
      <c r="O2387">
        <v>35.24</v>
      </c>
      <c r="S2387">
        <v>22386</v>
      </c>
    </row>
    <row r="2388" spans="1:19" x14ac:dyDescent="0.2">
      <c r="A2388" t="s">
        <v>43</v>
      </c>
      <c r="B2388" t="s">
        <v>13</v>
      </c>
      <c r="C2388" t="s">
        <v>928</v>
      </c>
      <c r="D2388">
        <v>1</v>
      </c>
      <c r="E2388">
        <v>7</v>
      </c>
      <c r="F2388">
        <v>1780191900000</v>
      </c>
      <c r="G2388">
        <v>1780192912712</v>
      </c>
      <c r="H2388">
        <v>1012712</v>
      </c>
      <c r="I2388">
        <v>1012712</v>
      </c>
      <c r="J2388">
        <v>8216</v>
      </c>
      <c r="K2388">
        <v>42</v>
      </c>
      <c r="L2388">
        <v>53.91</v>
      </c>
      <c r="M2388" t="s">
        <v>925</v>
      </c>
      <c r="N2388" t="s">
        <v>926</v>
      </c>
      <c r="O2388">
        <v>38.35</v>
      </c>
      <c r="S2388">
        <v>22387</v>
      </c>
    </row>
    <row r="2389" spans="1:19" x14ac:dyDescent="0.2">
      <c r="A2389" t="s">
        <v>43</v>
      </c>
      <c r="B2389" t="s">
        <v>13</v>
      </c>
      <c r="C2389" t="s">
        <v>927</v>
      </c>
      <c r="D2389">
        <v>1</v>
      </c>
      <c r="E2389">
        <v>7</v>
      </c>
      <c r="F2389">
        <v>1780192800000</v>
      </c>
      <c r="G2389">
        <v>1780194430536</v>
      </c>
      <c r="H2389">
        <v>1630536</v>
      </c>
      <c r="I2389">
        <v>1630536</v>
      </c>
      <c r="J2389">
        <v>9351</v>
      </c>
      <c r="K2389">
        <v>68</v>
      </c>
      <c r="L2389">
        <v>61.05</v>
      </c>
      <c r="M2389" t="s">
        <v>925</v>
      </c>
      <c r="N2389" t="s">
        <v>926</v>
      </c>
      <c r="O2389">
        <v>36.35</v>
      </c>
      <c r="S2389">
        <v>22388</v>
      </c>
    </row>
    <row r="2390" spans="1:19" x14ac:dyDescent="0.2">
      <c r="A2390" t="s">
        <v>43</v>
      </c>
      <c r="B2390" t="s">
        <v>13</v>
      </c>
      <c r="C2390" t="s">
        <v>928</v>
      </c>
      <c r="D2390">
        <v>1</v>
      </c>
      <c r="E2390">
        <v>7</v>
      </c>
      <c r="F2390">
        <v>1780193700000</v>
      </c>
      <c r="G2390">
        <v>1780195044531</v>
      </c>
      <c r="H2390">
        <v>1344531</v>
      </c>
      <c r="I2390">
        <v>1344531</v>
      </c>
      <c r="J2390">
        <v>7115</v>
      </c>
      <c r="K2390">
        <v>55</v>
      </c>
      <c r="L2390">
        <v>58</v>
      </c>
      <c r="M2390" t="s">
        <v>925</v>
      </c>
      <c r="N2390" t="s">
        <v>926</v>
      </c>
      <c r="O2390">
        <v>42.44</v>
      </c>
      <c r="S2390">
        <v>22389</v>
      </c>
    </row>
    <row r="2391" spans="1:19" x14ac:dyDescent="0.2">
      <c r="A2391" t="s">
        <v>43</v>
      </c>
      <c r="B2391" t="s">
        <v>13</v>
      </c>
      <c r="C2391" t="s">
        <v>928</v>
      </c>
      <c r="D2391">
        <v>1</v>
      </c>
      <c r="E2391">
        <v>7</v>
      </c>
      <c r="F2391">
        <v>1780194600000</v>
      </c>
      <c r="G2391">
        <v>1780196055708</v>
      </c>
      <c r="H2391">
        <v>1455708</v>
      </c>
      <c r="I2391">
        <v>1455708</v>
      </c>
      <c r="J2391">
        <v>7006</v>
      </c>
      <c r="K2391">
        <v>58</v>
      </c>
      <c r="L2391">
        <v>58.84</v>
      </c>
      <c r="M2391" t="s">
        <v>925</v>
      </c>
      <c r="N2391" t="s">
        <v>926</v>
      </c>
      <c r="O2391">
        <v>41.89</v>
      </c>
      <c r="S2391">
        <v>22390</v>
      </c>
    </row>
    <row r="2392" spans="1:19" x14ac:dyDescent="0.2">
      <c r="A2392" t="s">
        <v>43</v>
      </c>
      <c r="B2392" t="s">
        <v>13</v>
      </c>
      <c r="C2392" t="s">
        <v>927</v>
      </c>
      <c r="D2392">
        <v>1</v>
      </c>
      <c r="E2392">
        <v>7</v>
      </c>
      <c r="F2392">
        <v>1780195500000</v>
      </c>
      <c r="G2392">
        <v>1780196750676</v>
      </c>
      <c r="H2392">
        <v>1250676</v>
      </c>
      <c r="I2392">
        <v>1250676</v>
      </c>
      <c r="J2392">
        <v>7694</v>
      </c>
      <c r="K2392">
        <v>51</v>
      </c>
      <c r="L2392">
        <v>43.09</v>
      </c>
      <c r="M2392" t="s">
        <v>925</v>
      </c>
      <c r="N2392" t="s">
        <v>929</v>
      </c>
      <c r="S2392">
        <v>22391</v>
      </c>
    </row>
    <row r="2393" spans="1:19" x14ac:dyDescent="0.2">
      <c r="A2393" t="s">
        <v>43</v>
      </c>
      <c r="B2393" t="s">
        <v>13</v>
      </c>
      <c r="C2393" t="s">
        <v>928</v>
      </c>
      <c r="D2393">
        <v>1</v>
      </c>
      <c r="E2393">
        <v>7</v>
      </c>
      <c r="F2393">
        <v>1780196400000</v>
      </c>
      <c r="G2393">
        <v>1780197883700</v>
      </c>
      <c r="H2393">
        <v>1483700</v>
      </c>
      <c r="I2393">
        <v>1483700</v>
      </c>
      <c r="J2393">
        <v>8352</v>
      </c>
      <c r="K2393">
        <v>56</v>
      </c>
      <c r="L2393">
        <v>61.37</v>
      </c>
      <c r="M2393" t="s">
        <v>925</v>
      </c>
      <c r="N2393" t="s">
        <v>926</v>
      </c>
      <c r="O2393">
        <v>43.46</v>
      </c>
      <c r="S2393">
        <v>22392</v>
      </c>
    </row>
    <row r="2394" spans="1:19" x14ac:dyDescent="0.2">
      <c r="A2394" t="s">
        <v>43</v>
      </c>
      <c r="B2394" t="s">
        <v>13</v>
      </c>
      <c r="C2394" t="s">
        <v>928</v>
      </c>
      <c r="D2394">
        <v>2</v>
      </c>
      <c r="E2394">
        <v>1</v>
      </c>
      <c r="F2394">
        <v>1780272000000</v>
      </c>
      <c r="G2394">
        <v>1780273301650</v>
      </c>
      <c r="H2394">
        <v>1301650</v>
      </c>
      <c r="I2394">
        <v>1301650</v>
      </c>
      <c r="J2394">
        <v>9760</v>
      </c>
      <c r="K2394">
        <v>56</v>
      </c>
      <c r="L2394">
        <v>58.36</v>
      </c>
      <c r="M2394" t="s">
        <v>925</v>
      </c>
      <c r="N2394" t="s">
        <v>926</v>
      </c>
      <c r="O2394">
        <v>37.29</v>
      </c>
      <c r="S2394">
        <v>22393</v>
      </c>
    </row>
    <row r="2395" spans="1:19" x14ac:dyDescent="0.2">
      <c r="A2395" t="s">
        <v>43</v>
      </c>
      <c r="B2395" t="s">
        <v>13</v>
      </c>
      <c r="C2395" t="s">
        <v>928</v>
      </c>
      <c r="D2395">
        <v>2</v>
      </c>
      <c r="E2395">
        <v>1</v>
      </c>
      <c r="F2395">
        <v>1780272900000</v>
      </c>
      <c r="G2395">
        <v>1780273816761</v>
      </c>
      <c r="H2395">
        <v>916761</v>
      </c>
      <c r="I2395">
        <v>916761</v>
      </c>
      <c r="J2395">
        <v>7733</v>
      </c>
      <c r="K2395">
        <v>41</v>
      </c>
      <c r="L2395">
        <v>53.19</v>
      </c>
      <c r="M2395" t="s">
        <v>925</v>
      </c>
      <c r="N2395" t="s">
        <v>926</v>
      </c>
      <c r="O2395">
        <v>40.380000000000003</v>
      </c>
      <c r="S2395">
        <v>22394</v>
      </c>
    </row>
    <row r="2396" spans="1:19" x14ac:dyDescent="0.2">
      <c r="A2396" t="s">
        <v>43</v>
      </c>
      <c r="B2396" t="s">
        <v>13</v>
      </c>
      <c r="C2396" t="s">
        <v>927</v>
      </c>
      <c r="D2396">
        <v>2</v>
      </c>
      <c r="E2396">
        <v>1</v>
      </c>
      <c r="F2396">
        <v>1780273800000</v>
      </c>
      <c r="G2396">
        <v>1780274627517</v>
      </c>
      <c r="H2396">
        <v>827517</v>
      </c>
      <c r="I2396">
        <v>827517</v>
      </c>
      <c r="J2396">
        <v>9499</v>
      </c>
      <c r="K2396">
        <v>35</v>
      </c>
      <c r="L2396">
        <v>57.46</v>
      </c>
      <c r="M2396" t="s">
        <v>925</v>
      </c>
      <c r="N2396" t="s">
        <v>926</v>
      </c>
      <c r="O2396">
        <v>47.84</v>
      </c>
      <c r="S2396">
        <v>22395</v>
      </c>
    </row>
    <row r="2397" spans="1:19" x14ac:dyDescent="0.2">
      <c r="A2397" t="s">
        <v>43</v>
      </c>
      <c r="B2397" t="s">
        <v>13</v>
      </c>
      <c r="C2397" t="s">
        <v>928</v>
      </c>
      <c r="D2397">
        <v>2</v>
      </c>
      <c r="E2397">
        <v>1</v>
      </c>
      <c r="F2397">
        <v>1780274700000</v>
      </c>
      <c r="G2397">
        <v>1780276068063</v>
      </c>
      <c r="H2397">
        <v>1368063</v>
      </c>
      <c r="I2397">
        <v>1368063</v>
      </c>
      <c r="J2397">
        <v>9180</v>
      </c>
      <c r="K2397">
        <v>58</v>
      </c>
      <c r="L2397">
        <v>61.86</v>
      </c>
      <c r="M2397" t="s">
        <v>925</v>
      </c>
      <c r="N2397" t="s">
        <v>926</v>
      </c>
      <c r="O2397">
        <v>45.31</v>
      </c>
      <c r="S2397">
        <v>22396</v>
      </c>
    </row>
    <row r="2398" spans="1:19" x14ac:dyDescent="0.2">
      <c r="A2398" t="s">
        <v>43</v>
      </c>
      <c r="B2398" t="s">
        <v>13</v>
      </c>
      <c r="C2398" t="s">
        <v>928</v>
      </c>
      <c r="D2398">
        <v>2</v>
      </c>
      <c r="E2398">
        <v>1</v>
      </c>
      <c r="F2398">
        <v>1780275600000</v>
      </c>
      <c r="G2398">
        <v>1780277152115</v>
      </c>
      <c r="H2398">
        <v>1552115</v>
      </c>
      <c r="I2398">
        <v>1552115</v>
      </c>
      <c r="J2398">
        <v>9358</v>
      </c>
      <c r="K2398">
        <v>63</v>
      </c>
      <c r="L2398">
        <v>62.58</v>
      </c>
      <c r="M2398" t="s">
        <v>925</v>
      </c>
      <c r="N2398" t="s">
        <v>926</v>
      </c>
      <c r="O2398">
        <v>41.88</v>
      </c>
      <c r="S2398">
        <v>22397</v>
      </c>
    </row>
    <row r="2399" spans="1:19" x14ac:dyDescent="0.2">
      <c r="A2399" t="s">
        <v>43</v>
      </c>
      <c r="B2399" t="s">
        <v>13</v>
      </c>
      <c r="C2399" t="s">
        <v>927</v>
      </c>
      <c r="D2399">
        <v>2</v>
      </c>
      <c r="E2399">
        <v>1</v>
      </c>
      <c r="F2399">
        <v>1780276500000</v>
      </c>
      <c r="G2399">
        <v>1780277503942</v>
      </c>
      <c r="H2399">
        <v>1003942</v>
      </c>
      <c r="I2399">
        <v>1003942</v>
      </c>
      <c r="J2399">
        <v>8239</v>
      </c>
      <c r="K2399">
        <v>41</v>
      </c>
      <c r="L2399">
        <v>55.14</v>
      </c>
      <c r="M2399" t="s">
        <v>925</v>
      </c>
      <c r="N2399" t="s">
        <v>926</v>
      </c>
      <c r="O2399">
        <v>41.37</v>
      </c>
      <c r="S2399">
        <v>22398</v>
      </c>
    </row>
    <row r="2400" spans="1:19" x14ac:dyDescent="0.2">
      <c r="A2400" t="s">
        <v>43</v>
      </c>
      <c r="B2400" t="s">
        <v>13</v>
      </c>
      <c r="C2400" t="s">
        <v>928</v>
      </c>
      <c r="D2400">
        <v>2</v>
      </c>
      <c r="E2400">
        <v>1</v>
      </c>
      <c r="F2400">
        <v>1780277400000</v>
      </c>
      <c r="G2400">
        <v>1780278766563</v>
      </c>
      <c r="H2400">
        <v>1366563</v>
      </c>
      <c r="I2400">
        <v>1366563</v>
      </c>
      <c r="J2400">
        <v>8892</v>
      </c>
      <c r="K2400">
        <v>61</v>
      </c>
      <c r="L2400">
        <v>57.77</v>
      </c>
      <c r="M2400" t="s">
        <v>925</v>
      </c>
      <c r="N2400" t="s">
        <v>926</v>
      </c>
      <c r="O2400">
        <v>36.6</v>
      </c>
      <c r="S2400">
        <v>22399</v>
      </c>
    </row>
    <row r="2401" spans="1:19" x14ac:dyDescent="0.2">
      <c r="A2401" t="s">
        <v>43</v>
      </c>
      <c r="B2401" t="s">
        <v>13</v>
      </c>
      <c r="C2401" t="s">
        <v>928</v>
      </c>
      <c r="D2401">
        <v>2</v>
      </c>
      <c r="E2401">
        <v>1</v>
      </c>
      <c r="F2401">
        <v>1780278300000</v>
      </c>
      <c r="G2401">
        <v>1780279601041</v>
      </c>
      <c r="H2401">
        <v>1301041</v>
      </c>
      <c r="I2401">
        <v>1301041</v>
      </c>
      <c r="J2401">
        <v>10467</v>
      </c>
      <c r="K2401">
        <v>54</v>
      </c>
      <c r="L2401">
        <v>60.96</v>
      </c>
      <c r="M2401" t="s">
        <v>925</v>
      </c>
      <c r="N2401" t="s">
        <v>926</v>
      </c>
      <c r="O2401">
        <v>41.46</v>
      </c>
      <c r="S2401">
        <v>22400</v>
      </c>
    </row>
    <row r="2402" spans="1:19" x14ac:dyDescent="0.2">
      <c r="A2402" t="s">
        <v>43</v>
      </c>
      <c r="B2402" t="s">
        <v>13</v>
      </c>
      <c r="C2402" t="s">
        <v>927</v>
      </c>
      <c r="D2402">
        <v>2</v>
      </c>
      <c r="E2402">
        <v>1</v>
      </c>
      <c r="F2402">
        <v>1780279200000</v>
      </c>
      <c r="G2402">
        <v>1780280537604</v>
      </c>
      <c r="H2402">
        <v>1337604</v>
      </c>
      <c r="I2402">
        <v>1337604</v>
      </c>
      <c r="J2402">
        <v>9931</v>
      </c>
      <c r="K2402">
        <v>56</v>
      </c>
      <c r="L2402">
        <v>59.73</v>
      </c>
      <c r="M2402" t="s">
        <v>925</v>
      </c>
      <c r="N2402" t="s">
        <v>926</v>
      </c>
      <c r="O2402">
        <v>39.119999999999997</v>
      </c>
      <c r="S2402">
        <v>22401</v>
      </c>
    </row>
    <row r="2403" spans="1:19" x14ac:dyDescent="0.2">
      <c r="A2403" t="s">
        <v>43</v>
      </c>
      <c r="B2403" t="s">
        <v>13</v>
      </c>
      <c r="C2403" t="s">
        <v>928</v>
      </c>
      <c r="D2403">
        <v>2</v>
      </c>
      <c r="E2403">
        <v>1</v>
      </c>
      <c r="F2403">
        <v>1780280100000</v>
      </c>
      <c r="G2403">
        <v>1780281339966</v>
      </c>
      <c r="H2403">
        <v>1239966</v>
      </c>
      <c r="I2403">
        <v>1239966</v>
      </c>
      <c r="J2403">
        <v>9208</v>
      </c>
      <c r="K2403">
        <v>53</v>
      </c>
      <c r="L2403">
        <v>56.39</v>
      </c>
      <c r="M2403" t="s">
        <v>925</v>
      </c>
      <c r="N2403" t="s">
        <v>926</v>
      </c>
      <c r="O2403">
        <v>35.729999999999997</v>
      </c>
      <c r="S2403">
        <v>22402</v>
      </c>
    </row>
    <row r="2404" spans="1:19" x14ac:dyDescent="0.2">
      <c r="A2404" t="s">
        <v>43</v>
      </c>
      <c r="B2404" t="s">
        <v>13</v>
      </c>
      <c r="C2404" t="s">
        <v>928</v>
      </c>
      <c r="D2404">
        <v>2</v>
      </c>
      <c r="E2404">
        <v>2</v>
      </c>
      <c r="F2404">
        <v>1780358400000</v>
      </c>
      <c r="G2404">
        <v>1780359297843</v>
      </c>
      <c r="H2404">
        <v>897843</v>
      </c>
      <c r="I2404">
        <v>897843</v>
      </c>
      <c r="J2404">
        <v>8718</v>
      </c>
      <c r="K2404">
        <v>36</v>
      </c>
      <c r="L2404">
        <v>51.29</v>
      </c>
      <c r="M2404" t="s">
        <v>925</v>
      </c>
      <c r="N2404" t="s">
        <v>926</v>
      </c>
      <c r="O2404">
        <v>33.81</v>
      </c>
      <c r="S2404">
        <v>22403</v>
      </c>
    </row>
    <row r="2405" spans="1:19" x14ac:dyDescent="0.2">
      <c r="A2405" t="s">
        <v>43</v>
      </c>
      <c r="B2405" t="s">
        <v>13</v>
      </c>
      <c r="C2405" t="s">
        <v>928</v>
      </c>
      <c r="D2405">
        <v>2</v>
      </c>
      <c r="E2405">
        <v>2</v>
      </c>
      <c r="F2405">
        <v>1780359300000</v>
      </c>
      <c r="G2405">
        <v>1780360531972</v>
      </c>
      <c r="H2405">
        <v>1231972</v>
      </c>
      <c r="I2405">
        <v>1231972</v>
      </c>
      <c r="J2405">
        <v>9672</v>
      </c>
      <c r="K2405">
        <v>47</v>
      </c>
      <c r="L2405">
        <v>60.82</v>
      </c>
      <c r="M2405" t="s">
        <v>925</v>
      </c>
      <c r="N2405" t="s">
        <v>926</v>
      </c>
      <c r="O2405">
        <v>45</v>
      </c>
      <c r="S2405">
        <v>22404</v>
      </c>
    </row>
    <row r="2406" spans="1:19" x14ac:dyDescent="0.2">
      <c r="A2406" t="s">
        <v>43</v>
      </c>
      <c r="B2406" t="s">
        <v>13</v>
      </c>
      <c r="C2406" t="s">
        <v>924</v>
      </c>
      <c r="D2406">
        <v>2</v>
      </c>
      <c r="E2406">
        <v>2</v>
      </c>
      <c r="F2406">
        <v>1780360200000</v>
      </c>
      <c r="G2406">
        <v>1780361467650</v>
      </c>
      <c r="H2406">
        <v>1267650</v>
      </c>
      <c r="I2406">
        <v>1267650</v>
      </c>
      <c r="J2406">
        <v>7917</v>
      </c>
      <c r="K2406">
        <v>57</v>
      </c>
      <c r="L2406">
        <v>54.16</v>
      </c>
      <c r="M2406" t="s">
        <v>925</v>
      </c>
      <c r="N2406" t="s">
        <v>926</v>
      </c>
      <c r="O2406">
        <v>33.31</v>
      </c>
      <c r="S2406">
        <v>22405</v>
      </c>
    </row>
    <row r="2407" spans="1:19" x14ac:dyDescent="0.2">
      <c r="A2407" t="s">
        <v>43</v>
      </c>
      <c r="B2407" t="s">
        <v>13</v>
      </c>
      <c r="C2407" t="s">
        <v>928</v>
      </c>
      <c r="D2407">
        <v>2</v>
      </c>
      <c r="E2407">
        <v>2</v>
      </c>
      <c r="F2407">
        <v>1780361100000</v>
      </c>
      <c r="G2407">
        <v>1780362447326</v>
      </c>
      <c r="H2407">
        <v>1347326</v>
      </c>
      <c r="I2407">
        <v>1347326</v>
      </c>
      <c r="J2407">
        <v>8885</v>
      </c>
      <c r="K2407">
        <v>59</v>
      </c>
      <c r="L2407">
        <v>62.14</v>
      </c>
      <c r="M2407" t="s">
        <v>925</v>
      </c>
      <c r="N2407" t="s">
        <v>926</v>
      </c>
      <c r="O2407">
        <v>47.28</v>
      </c>
      <c r="S2407">
        <v>22406</v>
      </c>
    </row>
    <row r="2408" spans="1:19" x14ac:dyDescent="0.2">
      <c r="A2408" t="s">
        <v>43</v>
      </c>
      <c r="B2408" t="s">
        <v>13</v>
      </c>
      <c r="C2408" t="s">
        <v>928</v>
      </c>
      <c r="D2408">
        <v>2</v>
      </c>
      <c r="E2408">
        <v>2</v>
      </c>
      <c r="F2408">
        <v>1780362000000</v>
      </c>
      <c r="G2408">
        <v>1780363338207</v>
      </c>
      <c r="H2408">
        <v>1338207</v>
      </c>
      <c r="I2408">
        <v>1338207</v>
      </c>
      <c r="J2408">
        <v>8290</v>
      </c>
      <c r="K2408">
        <v>50</v>
      </c>
      <c r="L2408">
        <v>55.84</v>
      </c>
      <c r="M2408" t="s">
        <v>925</v>
      </c>
      <c r="N2408" t="s">
        <v>926</v>
      </c>
      <c r="O2408">
        <v>34.450000000000003</v>
      </c>
      <c r="S2408">
        <v>22407</v>
      </c>
    </row>
    <row r="2409" spans="1:19" x14ac:dyDescent="0.2">
      <c r="A2409" t="s">
        <v>43</v>
      </c>
      <c r="B2409" t="s">
        <v>13</v>
      </c>
      <c r="C2409" t="s">
        <v>924</v>
      </c>
      <c r="D2409">
        <v>2</v>
      </c>
      <c r="E2409">
        <v>2</v>
      </c>
      <c r="F2409">
        <v>1780362900000</v>
      </c>
      <c r="G2409">
        <v>1780364302045</v>
      </c>
      <c r="H2409">
        <v>1402045</v>
      </c>
      <c r="I2409">
        <v>1402045</v>
      </c>
      <c r="J2409">
        <v>7504</v>
      </c>
      <c r="K2409">
        <v>54</v>
      </c>
      <c r="L2409">
        <v>54.65</v>
      </c>
      <c r="M2409" t="s">
        <v>925</v>
      </c>
      <c r="N2409" t="s">
        <v>926</v>
      </c>
      <c r="O2409">
        <v>32.159999999999997</v>
      </c>
      <c r="S2409">
        <v>22408</v>
      </c>
    </row>
    <row r="2410" spans="1:19" x14ac:dyDescent="0.2">
      <c r="A2410" t="s">
        <v>43</v>
      </c>
      <c r="B2410" t="s">
        <v>13</v>
      </c>
      <c r="C2410" t="s">
        <v>928</v>
      </c>
      <c r="D2410">
        <v>2</v>
      </c>
      <c r="E2410">
        <v>2</v>
      </c>
      <c r="F2410">
        <v>1780363800000</v>
      </c>
      <c r="G2410">
        <v>1780364841843</v>
      </c>
      <c r="H2410">
        <v>1041843</v>
      </c>
      <c r="I2410">
        <v>1041843</v>
      </c>
      <c r="J2410">
        <v>9867</v>
      </c>
      <c r="K2410">
        <v>47</v>
      </c>
      <c r="L2410">
        <v>59.06</v>
      </c>
      <c r="M2410" t="s">
        <v>925</v>
      </c>
      <c r="N2410" t="s">
        <v>926</v>
      </c>
      <c r="O2410">
        <v>45.17</v>
      </c>
      <c r="S2410">
        <v>22409</v>
      </c>
    </row>
    <row r="2411" spans="1:19" x14ac:dyDescent="0.2">
      <c r="A2411" t="s">
        <v>43</v>
      </c>
      <c r="B2411" t="s">
        <v>13</v>
      </c>
      <c r="C2411" t="s">
        <v>928</v>
      </c>
      <c r="D2411">
        <v>2</v>
      </c>
      <c r="E2411">
        <v>2</v>
      </c>
      <c r="F2411">
        <v>1780364700000</v>
      </c>
      <c r="G2411">
        <v>1780365940490</v>
      </c>
      <c r="H2411">
        <v>1240490</v>
      </c>
      <c r="I2411">
        <v>1240490</v>
      </c>
      <c r="J2411">
        <v>7398</v>
      </c>
      <c r="K2411">
        <v>57</v>
      </c>
      <c r="L2411">
        <v>58.07</v>
      </c>
      <c r="M2411" t="s">
        <v>925</v>
      </c>
      <c r="N2411" t="s">
        <v>926</v>
      </c>
      <c r="O2411">
        <v>44.46</v>
      </c>
      <c r="S2411">
        <v>22410</v>
      </c>
    </row>
    <row r="2412" spans="1:19" x14ac:dyDescent="0.2">
      <c r="A2412" t="s">
        <v>43</v>
      </c>
      <c r="B2412" t="s">
        <v>13</v>
      </c>
      <c r="C2412" t="s">
        <v>924</v>
      </c>
      <c r="D2412">
        <v>2</v>
      </c>
      <c r="E2412">
        <v>2</v>
      </c>
      <c r="F2412">
        <v>1780365600000</v>
      </c>
      <c r="G2412">
        <v>1780366718271</v>
      </c>
      <c r="H2412">
        <v>1118271</v>
      </c>
      <c r="I2412">
        <v>1118271</v>
      </c>
      <c r="J2412">
        <v>10347</v>
      </c>
      <c r="K2412">
        <v>50</v>
      </c>
      <c r="L2412">
        <v>54.65</v>
      </c>
      <c r="M2412" t="s">
        <v>925</v>
      </c>
      <c r="N2412" t="s">
        <v>926</v>
      </c>
      <c r="O2412">
        <v>31.7</v>
      </c>
      <c r="S2412">
        <v>22411</v>
      </c>
    </row>
    <row r="2413" spans="1:19" x14ac:dyDescent="0.2">
      <c r="A2413" t="s">
        <v>43</v>
      </c>
      <c r="B2413" t="s">
        <v>13</v>
      </c>
      <c r="C2413" t="s">
        <v>928</v>
      </c>
      <c r="D2413">
        <v>2</v>
      </c>
      <c r="E2413">
        <v>2</v>
      </c>
      <c r="F2413">
        <v>1780366500000</v>
      </c>
      <c r="G2413">
        <v>1780367589033</v>
      </c>
      <c r="H2413">
        <v>1089033</v>
      </c>
      <c r="I2413">
        <v>1089033</v>
      </c>
      <c r="J2413">
        <v>7640</v>
      </c>
      <c r="K2413">
        <v>51</v>
      </c>
      <c r="L2413">
        <v>52.33</v>
      </c>
      <c r="M2413" t="s">
        <v>925</v>
      </c>
      <c r="N2413" t="s">
        <v>926</v>
      </c>
      <c r="O2413">
        <v>34.29</v>
      </c>
      <c r="S2413">
        <v>22412</v>
      </c>
    </row>
    <row r="2414" spans="1:19" x14ac:dyDescent="0.2">
      <c r="A2414" t="s">
        <v>43</v>
      </c>
      <c r="B2414" t="s">
        <v>13</v>
      </c>
      <c r="C2414" t="s">
        <v>928</v>
      </c>
      <c r="D2414">
        <v>2</v>
      </c>
      <c r="E2414">
        <v>2</v>
      </c>
      <c r="F2414">
        <v>1780367400000</v>
      </c>
      <c r="G2414">
        <v>1780368842101</v>
      </c>
      <c r="H2414">
        <v>1442101</v>
      </c>
      <c r="I2414">
        <v>1442101</v>
      </c>
      <c r="J2414">
        <v>7156</v>
      </c>
      <c r="K2414">
        <v>61</v>
      </c>
      <c r="L2414">
        <v>59.74</v>
      </c>
      <c r="M2414" t="s">
        <v>925</v>
      </c>
      <c r="N2414" t="s">
        <v>926</v>
      </c>
      <c r="O2414">
        <v>43.92</v>
      </c>
      <c r="S2414">
        <v>22413</v>
      </c>
    </row>
    <row r="2415" spans="1:19" x14ac:dyDescent="0.2">
      <c r="A2415" t="s">
        <v>43</v>
      </c>
      <c r="B2415" t="s">
        <v>13</v>
      </c>
      <c r="C2415" t="s">
        <v>928</v>
      </c>
      <c r="D2415">
        <v>2</v>
      </c>
      <c r="E2415">
        <v>3</v>
      </c>
      <c r="F2415">
        <v>1780444800000</v>
      </c>
      <c r="G2415">
        <v>1780445795911</v>
      </c>
      <c r="H2415">
        <v>995911</v>
      </c>
      <c r="I2415">
        <v>995911</v>
      </c>
      <c r="J2415">
        <v>9723</v>
      </c>
      <c r="K2415">
        <v>47</v>
      </c>
      <c r="L2415">
        <v>54.66</v>
      </c>
      <c r="M2415" t="s">
        <v>925</v>
      </c>
      <c r="N2415" t="s">
        <v>926</v>
      </c>
      <c r="O2415">
        <v>36.49</v>
      </c>
      <c r="S2415">
        <v>22414</v>
      </c>
    </row>
    <row r="2416" spans="1:19" x14ac:dyDescent="0.2">
      <c r="A2416" t="s">
        <v>43</v>
      </c>
      <c r="B2416" t="s">
        <v>13</v>
      </c>
      <c r="C2416" t="s">
        <v>928</v>
      </c>
      <c r="D2416">
        <v>2</v>
      </c>
      <c r="E2416">
        <v>3</v>
      </c>
      <c r="F2416">
        <v>1780445700000</v>
      </c>
      <c r="G2416">
        <v>1780447182228</v>
      </c>
      <c r="H2416">
        <v>1482228</v>
      </c>
      <c r="I2416">
        <v>1482228</v>
      </c>
      <c r="J2416">
        <v>9459</v>
      </c>
      <c r="K2416">
        <v>66</v>
      </c>
      <c r="L2416">
        <v>62.32</v>
      </c>
      <c r="M2416" t="s">
        <v>925</v>
      </c>
      <c r="N2416" t="s">
        <v>926</v>
      </c>
      <c r="O2416">
        <v>42.76</v>
      </c>
      <c r="S2416">
        <v>22415</v>
      </c>
    </row>
    <row r="2417" spans="1:19" x14ac:dyDescent="0.2">
      <c r="A2417" t="s">
        <v>43</v>
      </c>
      <c r="B2417" t="s">
        <v>13</v>
      </c>
      <c r="C2417" t="s">
        <v>928</v>
      </c>
      <c r="D2417">
        <v>2</v>
      </c>
      <c r="E2417">
        <v>3</v>
      </c>
      <c r="F2417">
        <v>1780446600000</v>
      </c>
      <c r="G2417">
        <v>1780448123783</v>
      </c>
      <c r="H2417">
        <v>1523783</v>
      </c>
      <c r="I2417">
        <v>1523783</v>
      </c>
      <c r="J2417">
        <v>10375</v>
      </c>
      <c r="K2417">
        <v>62</v>
      </c>
      <c r="L2417">
        <v>59.91</v>
      </c>
      <c r="M2417" t="s">
        <v>925</v>
      </c>
      <c r="N2417" t="s">
        <v>926</v>
      </c>
      <c r="O2417">
        <v>33.659999999999997</v>
      </c>
      <c r="S2417">
        <v>22416</v>
      </c>
    </row>
    <row r="2418" spans="1:19" x14ac:dyDescent="0.2">
      <c r="A2418" t="s">
        <v>43</v>
      </c>
      <c r="B2418" t="s">
        <v>13</v>
      </c>
      <c r="C2418" t="s">
        <v>928</v>
      </c>
      <c r="D2418">
        <v>2</v>
      </c>
      <c r="E2418">
        <v>3</v>
      </c>
      <c r="F2418">
        <v>1780447500000</v>
      </c>
      <c r="G2418">
        <v>1780448362773</v>
      </c>
      <c r="H2418">
        <v>862773</v>
      </c>
      <c r="I2418">
        <v>862773</v>
      </c>
      <c r="J2418">
        <v>8132</v>
      </c>
      <c r="K2418">
        <v>39</v>
      </c>
      <c r="L2418">
        <v>56.28</v>
      </c>
      <c r="M2418" t="s">
        <v>925</v>
      </c>
      <c r="N2418" t="s">
        <v>926</v>
      </c>
      <c r="O2418">
        <v>47.86</v>
      </c>
      <c r="S2418">
        <v>22417</v>
      </c>
    </row>
    <row r="2419" spans="1:19" x14ac:dyDescent="0.2">
      <c r="A2419" t="s">
        <v>43</v>
      </c>
      <c r="B2419" t="s">
        <v>13</v>
      </c>
      <c r="C2419" t="s">
        <v>928</v>
      </c>
      <c r="D2419">
        <v>2</v>
      </c>
      <c r="E2419">
        <v>3</v>
      </c>
      <c r="F2419">
        <v>1780448400000</v>
      </c>
      <c r="G2419">
        <v>1780449944436</v>
      </c>
      <c r="H2419">
        <v>1544436</v>
      </c>
      <c r="I2419">
        <v>1544436</v>
      </c>
      <c r="J2419">
        <v>8478</v>
      </c>
      <c r="K2419">
        <v>59</v>
      </c>
      <c r="L2419">
        <v>63.17</v>
      </c>
      <c r="M2419" t="s">
        <v>925</v>
      </c>
      <c r="N2419" t="s">
        <v>926</v>
      </c>
      <c r="O2419">
        <v>45.79</v>
      </c>
      <c r="S2419">
        <v>22418</v>
      </c>
    </row>
    <row r="2420" spans="1:19" x14ac:dyDescent="0.2">
      <c r="A2420" t="s">
        <v>43</v>
      </c>
      <c r="B2420" t="s">
        <v>13</v>
      </c>
      <c r="C2420" t="s">
        <v>928</v>
      </c>
      <c r="D2420">
        <v>2</v>
      </c>
      <c r="E2420">
        <v>3</v>
      </c>
      <c r="F2420">
        <v>1780449300000</v>
      </c>
      <c r="G2420">
        <v>1780450658233</v>
      </c>
      <c r="H2420">
        <v>1358233</v>
      </c>
      <c r="I2420">
        <v>1358233</v>
      </c>
      <c r="J2420">
        <v>8070</v>
      </c>
      <c r="K2420">
        <v>52</v>
      </c>
      <c r="L2420">
        <v>44.77</v>
      </c>
      <c r="M2420" t="s">
        <v>925</v>
      </c>
      <c r="N2420" t="s">
        <v>929</v>
      </c>
      <c r="S2420">
        <v>22419</v>
      </c>
    </row>
    <row r="2421" spans="1:19" x14ac:dyDescent="0.2">
      <c r="A2421" t="s">
        <v>43</v>
      </c>
      <c r="B2421" t="s">
        <v>13</v>
      </c>
      <c r="C2421" t="s">
        <v>928</v>
      </c>
      <c r="D2421">
        <v>2</v>
      </c>
      <c r="E2421">
        <v>3</v>
      </c>
      <c r="F2421">
        <v>1780450200000</v>
      </c>
      <c r="G2421">
        <v>1780451746362</v>
      </c>
      <c r="H2421">
        <v>1546362</v>
      </c>
      <c r="I2421">
        <v>1546362</v>
      </c>
      <c r="J2421">
        <v>9394</v>
      </c>
      <c r="K2421">
        <v>59</v>
      </c>
      <c r="L2421">
        <v>48.42</v>
      </c>
      <c r="M2421" t="s">
        <v>925</v>
      </c>
      <c r="N2421" t="s">
        <v>929</v>
      </c>
      <c r="S2421">
        <v>22420</v>
      </c>
    </row>
    <row r="2422" spans="1:19" x14ac:dyDescent="0.2">
      <c r="A2422" t="s">
        <v>43</v>
      </c>
      <c r="B2422" t="s">
        <v>13</v>
      </c>
      <c r="C2422" t="s">
        <v>928</v>
      </c>
      <c r="D2422">
        <v>2</v>
      </c>
      <c r="E2422">
        <v>3</v>
      </c>
      <c r="F2422">
        <v>1780451100000</v>
      </c>
      <c r="G2422">
        <v>1780452185898</v>
      </c>
      <c r="H2422">
        <v>1085898</v>
      </c>
      <c r="I2422">
        <v>1085898</v>
      </c>
      <c r="J2422">
        <v>7472</v>
      </c>
      <c r="K2422">
        <v>45</v>
      </c>
      <c r="L2422">
        <v>55.11</v>
      </c>
      <c r="M2422" t="s">
        <v>925</v>
      </c>
      <c r="N2422" t="s">
        <v>926</v>
      </c>
      <c r="O2422">
        <v>41.28</v>
      </c>
      <c r="S2422">
        <v>22421</v>
      </c>
    </row>
    <row r="2423" spans="1:19" x14ac:dyDescent="0.2">
      <c r="A2423" t="s">
        <v>43</v>
      </c>
      <c r="B2423" t="s">
        <v>13</v>
      </c>
      <c r="C2423" t="s">
        <v>928</v>
      </c>
      <c r="D2423">
        <v>2</v>
      </c>
      <c r="E2423">
        <v>3</v>
      </c>
      <c r="F2423">
        <v>1780452000000</v>
      </c>
      <c r="G2423">
        <v>1780453157016</v>
      </c>
      <c r="H2423">
        <v>1157016</v>
      </c>
      <c r="I2423">
        <v>1157016</v>
      </c>
      <c r="J2423">
        <v>10470</v>
      </c>
      <c r="K2423">
        <v>48</v>
      </c>
      <c r="L2423">
        <v>56.19</v>
      </c>
      <c r="M2423" t="s">
        <v>925</v>
      </c>
      <c r="N2423" t="s">
        <v>926</v>
      </c>
      <c r="O2423">
        <v>33.99</v>
      </c>
      <c r="S2423">
        <v>22422</v>
      </c>
    </row>
    <row r="2424" spans="1:19" x14ac:dyDescent="0.2">
      <c r="A2424" t="s">
        <v>43</v>
      </c>
      <c r="B2424" t="s">
        <v>13</v>
      </c>
      <c r="C2424" t="s">
        <v>928</v>
      </c>
      <c r="D2424">
        <v>2</v>
      </c>
      <c r="E2424">
        <v>3</v>
      </c>
      <c r="F2424">
        <v>1780452900000</v>
      </c>
      <c r="G2424">
        <v>1780454105301</v>
      </c>
      <c r="H2424">
        <v>1205301</v>
      </c>
      <c r="I2424">
        <v>1205301</v>
      </c>
      <c r="J2424">
        <v>10033</v>
      </c>
      <c r="K2424">
        <v>50</v>
      </c>
      <c r="L2424">
        <v>45</v>
      </c>
      <c r="M2424" t="s">
        <v>925</v>
      </c>
      <c r="N2424" t="s">
        <v>929</v>
      </c>
      <c r="S2424">
        <v>22423</v>
      </c>
    </row>
    <row r="2425" spans="1:19" x14ac:dyDescent="0.2">
      <c r="A2425" t="s">
        <v>43</v>
      </c>
      <c r="B2425" t="s">
        <v>13</v>
      </c>
      <c r="C2425" t="s">
        <v>928</v>
      </c>
      <c r="D2425">
        <v>2</v>
      </c>
      <c r="E2425">
        <v>4</v>
      </c>
      <c r="F2425">
        <v>1780531200000</v>
      </c>
      <c r="G2425">
        <v>1780532494361</v>
      </c>
      <c r="H2425">
        <v>1294361</v>
      </c>
      <c r="I2425">
        <v>1294361</v>
      </c>
      <c r="J2425">
        <v>9151</v>
      </c>
      <c r="K2425">
        <v>57</v>
      </c>
      <c r="L2425">
        <v>55.17</v>
      </c>
      <c r="M2425" t="s">
        <v>925</v>
      </c>
      <c r="N2425" t="s">
        <v>926</v>
      </c>
      <c r="O2425">
        <v>31.68</v>
      </c>
      <c r="S2425">
        <v>22424</v>
      </c>
    </row>
    <row r="2426" spans="1:19" x14ac:dyDescent="0.2">
      <c r="A2426" t="s">
        <v>43</v>
      </c>
      <c r="B2426" t="s">
        <v>13</v>
      </c>
      <c r="C2426" t="s">
        <v>928</v>
      </c>
      <c r="D2426">
        <v>2</v>
      </c>
      <c r="E2426">
        <v>4</v>
      </c>
      <c r="F2426">
        <v>1780532100000</v>
      </c>
      <c r="G2426">
        <v>1780533370304</v>
      </c>
      <c r="H2426">
        <v>1270304</v>
      </c>
      <c r="I2426">
        <v>1270304</v>
      </c>
      <c r="J2426">
        <v>10000</v>
      </c>
      <c r="K2426">
        <v>49</v>
      </c>
      <c r="L2426">
        <v>57.74</v>
      </c>
      <c r="M2426" t="s">
        <v>925</v>
      </c>
      <c r="N2426" t="s">
        <v>926</v>
      </c>
      <c r="O2426">
        <v>36</v>
      </c>
      <c r="S2426">
        <v>22425</v>
      </c>
    </row>
    <row r="2427" spans="1:19" x14ac:dyDescent="0.2">
      <c r="A2427" t="s">
        <v>43</v>
      </c>
      <c r="B2427" t="s">
        <v>13</v>
      </c>
      <c r="C2427" t="s">
        <v>927</v>
      </c>
      <c r="D2427">
        <v>2</v>
      </c>
      <c r="E2427">
        <v>4</v>
      </c>
      <c r="F2427">
        <v>1780533000000</v>
      </c>
      <c r="G2427">
        <v>1780534352824</v>
      </c>
      <c r="H2427">
        <v>1352824</v>
      </c>
      <c r="I2427">
        <v>1352824</v>
      </c>
      <c r="J2427">
        <v>7245</v>
      </c>
      <c r="K2427">
        <v>57</v>
      </c>
      <c r="L2427">
        <v>53.24</v>
      </c>
      <c r="M2427" t="s">
        <v>925</v>
      </c>
      <c r="N2427" t="s">
        <v>926</v>
      </c>
      <c r="O2427">
        <v>30.81</v>
      </c>
      <c r="S2427">
        <v>22426</v>
      </c>
    </row>
    <row r="2428" spans="1:19" x14ac:dyDescent="0.2">
      <c r="A2428" t="s">
        <v>43</v>
      </c>
      <c r="B2428" t="s">
        <v>13</v>
      </c>
      <c r="C2428" t="s">
        <v>928</v>
      </c>
      <c r="D2428">
        <v>2</v>
      </c>
      <c r="E2428">
        <v>4</v>
      </c>
      <c r="F2428">
        <v>1780533900000</v>
      </c>
      <c r="G2428">
        <v>1780535102947</v>
      </c>
      <c r="H2428">
        <v>1202947</v>
      </c>
      <c r="I2428">
        <v>1202947</v>
      </c>
      <c r="J2428">
        <v>8244</v>
      </c>
      <c r="K2428">
        <v>54</v>
      </c>
      <c r="L2428">
        <v>57.5</v>
      </c>
      <c r="M2428" t="s">
        <v>925</v>
      </c>
      <c r="N2428" t="s">
        <v>926</v>
      </c>
      <c r="O2428">
        <v>41.84</v>
      </c>
      <c r="S2428">
        <v>22427</v>
      </c>
    </row>
    <row r="2429" spans="1:19" x14ac:dyDescent="0.2">
      <c r="A2429" t="s">
        <v>43</v>
      </c>
      <c r="B2429" t="s">
        <v>13</v>
      </c>
      <c r="C2429" t="s">
        <v>928</v>
      </c>
      <c r="D2429">
        <v>2</v>
      </c>
      <c r="E2429">
        <v>4</v>
      </c>
      <c r="F2429">
        <v>1780534800000</v>
      </c>
      <c r="G2429">
        <v>1780536227176</v>
      </c>
      <c r="H2429">
        <v>1427176</v>
      </c>
      <c r="I2429">
        <v>1427176</v>
      </c>
      <c r="J2429">
        <v>9634</v>
      </c>
      <c r="K2429">
        <v>64</v>
      </c>
      <c r="L2429">
        <v>62.85</v>
      </c>
      <c r="M2429" t="s">
        <v>925</v>
      </c>
      <c r="N2429" t="s">
        <v>926</v>
      </c>
      <c r="O2429">
        <v>44.92</v>
      </c>
      <c r="S2429">
        <v>22428</v>
      </c>
    </row>
    <row r="2430" spans="1:19" x14ac:dyDescent="0.2">
      <c r="A2430" t="s">
        <v>43</v>
      </c>
      <c r="B2430" t="s">
        <v>13</v>
      </c>
      <c r="C2430" t="s">
        <v>927</v>
      </c>
      <c r="D2430">
        <v>2</v>
      </c>
      <c r="E2430">
        <v>4</v>
      </c>
      <c r="F2430">
        <v>1780535700000</v>
      </c>
      <c r="G2430">
        <v>1780537169435</v>
      </c>
      <c r="H2430">
        <v>1469435</v>
      </c>
      <c r="I2430">
        <v>1469435</v>
      </c>
      <c r="J2430">
        <v>7055</v>
      </c>
      <c r="K2430">
        <v>56</v>
      </c>
      <c r="L2430">
        <v>45.04</v>
      </c>
      <c r="M2430" t="s">
        <v>925</v>
      </c>
      <c r="N2430" t="s">
        <v>929</v>
      </c>
      <c r="S2430">
        <v>22429</v>
      </c>
    </row>
    <row r="2431" spans="1:19" x14ac:dyDescent="0.2">
      <c r="A2431" t="s">
        <v>43</v>
      </c>
      <c r="B2431" t="s">
        <v>13</v>
      </c>
      <c r="C2431" t="s">
        <v>928</v>
      </c>
      <c r="D2431">
        <v>2</v>
      </c>
      <c r="E2431">
        <v>4</v>
      </c>
      <c r="F2431">
        <v>1780536600000</v>
      </c>
      <c r="G2431">
        <v>1780537503837</v>
      </c>
      <c r="H2431">
        <v>903837</v>
      </c>
      <c r="I2431">
        <v>903837</v>
      </c>
      <c r="J2431">
        <v>7967</v>
      </c>
      <c r="K2431">
        <v>40</v>
      </c>
      <c r="L2431">
        <v>53.42</v>
      </c>
      <c r="M2431" t="s">
        <v>925</v>
      </c>
      <c r="N2431" t="s">
        <v>926</v>
      </c>
      <c r="O2431">
        <v>40.619999999999997</v>
      </c>
      <c r="S2431">
        <v>22430</v>
      </c>
    </row>
    <row r="2432" spans="1:19" x14ac:dyDescent="0.2">
      <c r="A2432" t="s">
        <v>43</v>
      </c>
      <c r="B2432" t="s">
        <v>13</v>
      </c>
      <c r="C2432" t="s">
        <v>928</v>
      </c>
      <c r="D2432">
        <v>2</v>
      </c>
      <c r="E2432">
        <v>4</v>
      </c>
      <c r="F2432">
        <v>1780537500000</v>
      </c>
      <c r="G2432">
        <v>1780538609006</v>
      </c>
      <c r="H2432">
        <v>1109006</v>
      </c>
      <c r="I2432">
        <v>1109006</v>
      </c>
      <c r="J2432">
        <v>6872</v>
      </c>
      <c r="K2432">
        <v>47</v>
      </c>
      <c r="L2432">
        <v>56.02</v>
      </c>
      <c r="M2432" t="s">
        <v>925</v>
      </c>
      <c r="N2432" t="s">
        <v>926</v>
      </c>
      <c r="O2432">
        <v>44.43</v>
      </c>
      <c r="S2432">
        <v>22431</v>
      </c>
    </row>
    <row r="2433" spans="1:19" x14ac:dyDescent="0.2">
      <c r="A2433" t="s">
        <v>43</v>
      </c>
      <c r="B2433" t="s">
        <v>13</v>
      </c>
      <c r="C2433" t="s">
        <v>927</v>
      </c>
      <c r="D2433">
        <v>2</v>
      </c>
      <c r="E2433">
        <v>4</v>
      </c>
      <c r="F2433">
        <v>1780538400000</v>
      </c>
      <c r="G2433">
        <v>1780539794165</v>
      </c>
      <c r="H2433">
        <v>1394165</v>
      </c>
      <c r="I2433">
        <v>1394165</v>
      </c>
      <c r="J2433">
        <v>9200</v>
      </c>
      <c r="K2433">
        <v>58</v>
      </c>
      <c r="L2433">
        <v>63.11</v>
      </c>
      <c r="M2433" t="s">
        <v>925</v>
      </c>
      <c r="N2433" t="s">
        <v>926</v>
      </c>
      <c r="O2433">
        <v>47.51</v>
      </c>
      <c r="S2433">
        <v>22432</v>
      </c>
    </row>
    <row r="2434" spans="1:19" x14ac:dyDescent="0.2">
      <c r="A2434" t="s">
        <v>43</v>
      </c>
      <c r="B2434" t="s">
        <v>13</v>
      </c>
      <c r="C2434" t="s">
        <v>928</v>
      </c>
      <c r="D2434">
        <v>2</v>
      </c>
      <c r="E2434">
        <v>4</v>
      </c>
      <c r="F2434">
        <v>1780539300000</v>
      </c>
      <c r="G2434">
        <v>1780540296793</v>
      </c>
      <c r="H2434">
        <v>996793</v>
      </c>
      <c r="I2434">
        <v>996793</v>
      </c>
      <c r="J2434">
        <v>9849</v>
      </c>
      <c r="K2434">
        <v>43</v>
      </c>
      <c r="L2434">
        <v>53.3</v>
      </c>
      <c r="M2434" t="s">
        <v>925</v>
      </c>
      <c r="N2434" t="s">
        <v>926</v>
      </c>
      <c r="O2434">
        <v>32.96</v>
      </c>
      <c r="S2434">
        <v>22433</v>
      </c>
    </row>
    <row r="2435" spans="1:19" x14ac:dyDescent="0.2">
      <c r="A2435" t="s">
        <v>43</v>
      </c>
      <c r="B2435" t="s">
        <v>13</v>
      </c>
      <c r="C2435" t="s">
        <v>928</v>
      </c>
      <c r="D2435">
        <v>2</v>
      </c>
      <c r="E2435">
        <v>5</v>
      </c>
      <c r="F2435">
        <v>1780617600000</v>
      </c>
      <c r="G2435">
        <v>1780618629235</v>
      </c>
      <c r="H2435">
        <v>1029235</v>
      </c>
      <c r="I2435">
        <v>1029235</v>
      </c>
      <c r="J2435">
        <v>9553</v>
      </c>
      <c r="K2435">
        <v>45</v>
      </c>
      <c r="L2435">
        <v>54.68</v>
      </c>
      <c r="M2435" t="s">
        <v>925</v>
      </c>
      <c r="N2435" t="s">
        <v>926</v>
      </c>
      <c r="O2435">
        <v>36.15</v>
      </c>
      <c r="S2435">
        <v>22434</v>
      </c>
    </row>
    <row r="2436" spans="1:19" x14ac:dyDescent="0.2">
      <c r="A2436" t="s">
        <v>43</v>
      </c>
      <c r="B2436" t="s">
        <v>13</v>
      </c>
      <c r="C2436" t="s">
        <v>928</v>
      </c>
      <c r="D2436">
        <v>2</v>
      </c>
      <c r="E2436">
        <v>5</v>
      </c>
      <c r="F2436">
        <v>1780618500000</v>
      </c>
      <c r="G2436">
        <v>1780619553415</v>
      </c>
      <c r="H2436">
        <v>1053415</v>
      </c>
      <c r="I2436">
        <v>1053415</v>
      </c>
      <c r="J2436">
        <v>8514</v>
      </c>
      <c r="K2436">
        <v>46</v>
      </c>
      <c r="L2436">
        <v>53.82</v>
      </c>
      <c r="M2436" t="s">
        <v>925</v>
      </c>
      <c r="N2436" t="s">
        <v>926</v>
      </c>
      <c r="O2436">
        <v>36.31</v>
      </c>
      <c r="S2436">
        <v>22435</v>
      </c>
    </row>
    <row r="2437" spans="1:19" x14ac:dyDescent="0.2">
      <c r="A2437" t="s">
        <v>43</v>
      </c>
      <c r="B2437" t="s">
        <v>13</v>
      </c>
      <c r="C2437" t="s">
        <v>924</v>
      </c>
      <c r="D2437">
        <v>2</v>
      </c>
      <c r="E2437">
        <v>5</v>
      </c>
      <c r="F2437">
        <v>1780619400000</v>
      </c>
      <c r="G2437">
        <v>1780620847380</v>
      </c>
      <c r="H2437">
        <v>1447380</v>
      </c>
      <c r="I2437">
        <v>1447380</v>
      </c>
      <c r="J2437">
        <v>9326</v>
      </c>
      <c r="K2437">
        <v>57</v>
      </c>
      <c r="L2437">
        <v>58.24</v>
      </c>
      <c r="M2437" t="s">
        <v>925</v>
      </c>
      <c r="N2437" t="s">
        <v>926</v>
      </c>
      <c r="O2437">
        <v>34.5</v>
      </c>
      <c r="S2437">
        <v>22436</v>
      </c>
    </row>
    <row r="2438" spans="1:19" x14ac:dyDescent="0.2">
      <c r="A2438" t="s">
        <v>43</v>
      </c>
      <c r="B2438" t="s">
        <v>13</v>
      </c>
      <c r="C2438" t="s">
        <v>928</v>
      </c>
      <c r="D2438">
        <v>2</v>
      </c>
      <c r="E2438">
        <v>5</v>
      </c>
      <c r="F2438">
        <v>1780620300000</v>
      </c>
      <c r="G2438">
        <v>1780621827959</v>
      </c>
      <c r="H2438">
        <v>1527959</v>
      </c>
      <c r="I2438">
        <v>1527959</v>
      </c>
      <c r="J2438">
        <v>8205</v>
      </c>
      <c r="K2438">
        <v>64</v>
      </c>
      <c r="L2438">
        <v>46.95</v>
      </c>
      <c r="M2438" t="s">
        <v>925</v>
      </c>
      <c r="N2438" t="s">
        <v>929</v>
      </c>
      <c r="S2438">
        <v>22437</v>
      </c>
    </row>
    <row r="2439" spans="1:19" x14ac:dyDescent="0.2">
      <c r="A2439" t="s">
        <v>43</v>
      </c>
      <c r="B2439" t="s">
        <v>13</v>
      </c>
      <c r="C2439" t="s">
        <v>928</v>
      </c>
      <c r="D2439">
        <v>2</v>
      </c>
      <c r="E2439">
        <v>5</v>
      </c>
      <c r="F2439">
        <v>1780621200000</v>
      </c>
      <c r="G2439">
        <v>1780622709566</v>
      </c>
      <c r="H2439">
        <v>1509566</v>
      </c>
      <c r="I2439">
        <v>1509566</v>
      </c>
      <c r="J2439">
        <v>9593</v>
      </c>
      <c r="K2439">
        <v>61</v>
      </c>
      <c r="L2439">
        <v>61.84</v>
      </c>
      <c r="M2439" t="s">
        <v>925</v>
      </c>
      <c r="N2439" t="s">
        <v>926</v>
      </c>
      <c r="O2439">
        <v>40.590000000000003</v>
      </c>
      <c r="S2439">
        <v>22438</v>
      </c>
    </row>
    <row r="2440" spans="1:19" x14ac:dyDescent="0.2">
      <c r="A2440" t="s">
        <v>43</v>
      </c>
      <c r="B2440" t="s">
        <v>13</v>
      </c>
      <c r="C2440" t="s">
        <v>924</v>
      </c>
      <c r="D2440">
        <v>2</v>
      </c>
      <c r="E2440">
        <v>5</v>
      </c>
      <c r="F2440">
        <v>1780622100000</v>
      </c>
      <c r="G2440">
        <v>1780623264277</v>
      </c>
      <c r="H2440">
        <v>1164277</v>
      </c>
      <c r="I2440">
        <v>1164277</v>
      </c>
      <c r="J2440">
        <v>7998</v>
      </c>
      <c r="K2440">
        <v>54</v>
      </c>
      <c r="L2440">
        <v>56.48</v>
      </c>
      <c r="M2440" t="s">
        <v>925</v>
      </c>
      <c r="N2440" t="s">
        <v>926</v>
      </c>
      <c r="O2440">
        <v>41.09</v>
      </c>
      <c r="S2440">
        <v>22439</v>
      </c>
    </row>
    <row r="2441" spans="1:19" x14ac:dyDescent="0.2">
      <c r="A2441" t="s">
        <v>43</v>
      </c>
      <c r="B2441" t="s">
        <v>13</v>
      </c>
      <c r="C2441" t="s">
        <v>928</v>
      </c>
      <c r="D2441">
        <v>2</v>
      </c>
      <c r="E2441">
        <v>5</v>
      </c>
      <c r="F2441">
        <v>1780623000000</v>
      </c>
      <c r="G2441">
        <v>1780624331089</v>
      </c>
      <c r="H2441">
        <v>1331089</v>
      </c>
      <c r="I2441">
        <v>1331089</v>
      </c>
      <c r="J2441">
        <v>8033</v>
      </c>
      <c r="K2441">
        <v>52</v>
      </c>
      <c r="L2441">
        <v>56.13</v>
      </c>
      <c r="M2441" t="s">
        <v>925</v>
      </c>
      <c r="N2441" t="s">
        <v>926</v>
      </c>
      <c r="O2441">
        <v>35.99</v>
      </c>
      <c r="S2441">
        <v>22440</v>
      </c>
    </row>
    <row r="2442" spans="1:19" x14ac:dyDescent="0.2">
      <c r="A2442" t="s">
        <v>43</v>
      </c>
      <c r="B2442" t="s">
        <v>13</v>
      </c>
      <c r="C2442" t="s">
        <v>928</v>
      </c>
      <c r="D2442">
        <v>2</v>
      </c>
      <c r="E2442">
        <v>5</v>
      </c>
      <c r="F2442">
        <v>1780623900000</v>
      </c>
      <c r="G2442">
        <v>1780625000926</v>
      </c>
      <c r="H2442">
        <v>1100926</v>
      </c>
      <c r="I2442">
        <v>1100926</v>
      </c>
      <c r="J2442">
        <v>7651</v>
      </c>
      <c r="K2442">
        <v>43</v>
      </c>
      <c r="L2442">
        <v>41.24</v>
      </c>
      <c r="M2442" t="s">
        <v>925</v>
      </c>
      <c r="N2442" t="s">
        <v>929</v>
      </c>
      <c r="S2442">
        <v>22441</v>
      </c>
    </row>
    <row r="2443" spans="1:19" x14ac:dyDescent="0.2">
      <c r="A2443" t="s">
        <v>43</v>
      </c>
      <c r="B2443" t="s">
        <v>13</v>
      </c>
      <c r="C2443" t="s">
        <v>924</v>
      </c>
      <c r="D2443">
        <v>2</v>
      </c>
      <c r="E2443">
        <v>5</v>
      </c>
      <c r="F2443">
        <v>1780624800000</v>
      </c>
      <c r="G2443">
        <v>1780626185822</v>
      </c>
      <c r="H2443">
        <v>1385822</v>
      </c>
      <c r="I2443">
        <v>1385822</v>
      </c>
      <c r="J2443">
        <v>6989</v>
      </c>
      <c r="K2443">
        <v>56</v>
      </c>
      <c r="L2443">
        <v>56.28</v>
      </c>
      <c r="M2443" t="s">
        <v>925</v>
      </c>
      <c r="N2443" t="s">
        <v>926</v>
      </c>
      <c r="O2443">
        <v>37.75</v>
      </c>
      <c r="S2443">
        <v>22442</v>
      </c>
    </row>
    <row r="2444" spans="1:19" x14ac:dyDescent="0.2">
      <c r="A2444" t="s">
        <v>43</v>
      </c>
      <c r="B2444" t="s">
        <v>13</v>
      </c>
      <c r="C2444" t="s">
        <v>928</v>
      </c>
      <c r="D2444">
        <v>2</v>
      </c>
      <c r="E2444">
        <v>5</v>
      </c>
      <c r="F2444">
        <v>1780625700000</v>
      </c>
      <c r="G2444">
        <v>1780626890429</v>
      </c>
      <c r="H2444">
        <v>1190429</v>
      </c>
      <c r="I2444">
        <v>1190429</v>
      </c>
      <c r="J2444">
        <v>8936</v>
      </c>
      <c r="K2444">
        <v>54</v>
      </c>
      <c r="L2444">
        <v>60.28</v>
      </c>
      <c r="M2444" t="s">
        <v>925</v>
      </c>
      <c r="N2444" t="s">
        <v>926</v>
      </c>
      <c r="O2444">
        <v>46.77</v>
      </c>
      <c r="S2444">
        <v>22443</v>
      </c>
    </row>
    <row r="2445" spans="1:19" x14ac:dyDescent="0.2">
      <c r="A2445" t="s">
        <v>43</v>
      </c>
      <c r="B2445" t="s">
        <v>13</v>
      </c>
      <c r="C2445" t="s">
        <v>928</v>
      </c>
      <c r="D2445">
        <v>2</v>
      </c>
      <c r="E2445">
        <v>5</v>
      </c>
      <c r="F2445">
        <v>1780626600000</v>
      </c>
      <c r="G2445">
        <v>1780627665637</v>
      </c>
      <c r="H2445">
        <v>1065637</v>
      </c>
      <c r="I2445">
        <v>1065637</v>
      </c>
      <c r="J2445">
        <v>9041</v>
      </c>
      <c r="K2445">
        <v>49</v>
      </c>
      <c r="L2445">
        <v>53.84</v>
      </c>
      <c r="M2445" t="s">
        <v>925</v>
      </c>
      <c r="N2445" t="s">
        <v>926</v>
      </c>
      <c r="O2445">
        <v>34.64</v>
      </c>
      <c r="S2445">
        <v>22444</v>
      </c>
    </row>
    <row r="2446" spans="1:19" x14ac:dyDescent="0.2">
      <c r="A2446" t="s">
        <v>43</v>
      </c>
      <c r="B2446" t="s">
        <v>13</v>
      </c>
      <c r="C2446" t="s">
        <v>928</v>
      </c>
      <c r="D2446">
        <v>2</v>
      </c>
      <c r="E2446">
        <v>6</v>
      </c>
      <c r="F2446">
        <v>1780704000000</v>
      </c>
      <c r="G2446">
        <v>1780705636407</v>
      </c>
      <c r="H2446">
        <v>1636407</v>
      </c>
      <c r="I2446">
        <v>1636407</v>
      </c>
      <c r="J2446">
        <v>7714</v>
      </c>
      <c r="K2446">
        <v>65</v>
      </c>
      <c r="L2446">
        <v>47.74</v>
      </c>
      <c r="M2446" t="s">
        <v>925</v>
      </c>
      <c r="N2446" t="s">
        <v>929</v>
      </c>
      <c r="S2446">
        <v>22445</v>
      </c>
    </row>
    <row r="2447" spans="1:19" x14ac:dyDescent="0.2">
      <c r="A2447" t="s">
        <v>43</v>
      </c>
      <c r="B2447" t="s">
        <v>13</v>
      </c>
      <c r="C2447" t="s">
        <v>928</v>
      </c>
      <c r="D2447">
        <v>2</v>
      </c>
      <c r="E2447">
        <v>6</v>
      </c>
      <c r="F2447">
        <v>1780704900000</v>
      </c>
      <c r="G2447">
        <v>1780706172884</v>
      </c>
      <c r="H2447">
        <v>1272884</v>
      </c>
      <c r="I2447">
        <v>1272884</v>
      </c>
      <c r="J2447">
        <v>7375</v>
      </c>
      <c r="K2447">
        <v>58</v>
      </c>
      <c r="L2447">
        <v>54.63</v>
      </c>
      <c r="M2447" t="s">
        <v>925</v>
      </c>
      <c r="N2447" t="s">
        <v>926</v>
      </c>
      <c r="O2447">
        <v>35.729999999999997</v>
      </c>
      <c r="S2447">
        <v>22446</v>
      </c>
    </row>
    <row r="2448" spans="1:19" x14ac:dyDescent="0.2">
      <c r="A2448" t="s">
        <v>43</v>
      </c>
      <c r="B2448" t="s">
        <v>13</v>
      </c>
      <c r="C2448" t="s">
        <v>928</v>
      </c>
      <c r="D2448">
        <v>2</v>
      </c>
      <c r="E2448">
        <v>6</v>
      </c>
      <c r="F2448">
        <v>1780705800000</v>
      </c>
      <c r="G2448">
        <v>1780707315076</v>
      </c>
      <c r="H2448">
        <v>1515076</v>
      </c>
      <c r="I2448">
        <v>1515076</v>
      </c>
      <c r="J2448">
        <v>9767</v>
      </c>
      <c r="K2448">
        <v>60</v>
      </c>
      <c r="L2448">
        <v>60.67</v>
      </c>
      <c r="M2448" t="s">
        <v>925</v>
      </c>
      <c r="N2448" t="s">
        <v>926</v>
      </c>
      <c r="O2448">
        <v>37.26</v>
      </c>
      <c r="S2448">
        <v>22447</v>
      </c>
    </row>
    <row r="2449" spans="1:19" x14ac:dyDescent="0.2">
      <c r="A2449" t="s">
        <v>43</v>
      </c>
      <c r="B2449" t="s">
        <v>13</v>
      </c>
      <c r="C2449" t="s">
        <v>928</v>
      </c>
      <c r="D2449">
        <v>2</v>
      </c>
      <c r="E2449">
        <v>6</v>
      </c>
      <c r="F2449">
        <v>1780706700000</v>
      </c>
      <c r="G2449">
        <v>1780707794609</v>
      </c>
      <c r="H2449">
        <v>1094609</v>
      </c>
      <c r="I2449">
        <v>1094609</v>
      </c>
      <c r="J2449">
        <v>7098</v>
      </c>
      <c r="K2449">
        <v>49</v>
      </c>
      <c r="L2449">
        <v>56.47</v>
      </c>
      <c r="M2449" t="s">
        <v>925</v>
      </c>
      <c r="N2449" t="s">
        <v>926</v>
      </c>
      <c r="O2449">
        <v>45.23</v>
      </c>
      <c r="S2449">
        <v>22448</v>
      </c>
    </row>
    <row r="2450" spans="1:19" x14ac:dyDescent="0.2">
      <c r="A2450" t="s">
        <v>43</v>
      </c>
      <c r="B2450" t="s">
        <v>13</v>
      </c>
      <c r="C2450" t="s">
        <v>928</v>
      </c>
      <c r="D2450">
        <v>2</v>
      </c>
      <c r="E2450">
        <v>6</v>
      </c>
      <c r="F2450">
        <v>1780707600000</v>
      </c>
      <c r="G2450">
        <v>1780708852059</v>
      </c>
      <c r="H2450">
        <v>1252059</v>
      </c>
      <c r="I2450">
        <v>1252059</v>
      </c>
      <c r="J2450">
        <v>9849</v>
      </c>
      <c r="K2450">
        <v>50</v>
      </c>
      <c r="L2450">
        <v>57.92</v>
      </c>
      <c r="M2450" t="s">
        <v>925</v>
      </c>
      <c r="N2450" t="s">
        <v>926</v>
      </c>
      <c r="O2450">
        <v>37.28</v>
      </c>
      <c r="S2450">
        <v>22449</v>
      </c>
    </row>
    <row r="2451" spans="1:19" x14ac:dyDescent="0.2">
      <c r="A2451" t="s">
        <v>43</v>
      </c>
      <c r="B2451" t="s">
        <v>13</v>
      </c>
      <c r="C2451" t="s">
        <v>928</v>
      </c>
      <c r="D2451">
        <v>2</v>
      </c>
      <c r="E2451">
        <v>6</v>
      </c>
      <c r="F2451">
        <v>1780708500000</v>
      </c>
      <c r="G2451">
        <v>1780709550506</v>
      </c>
      <c r="H2451">
        <v>1050506</v>
      </c>
      <c r="I2451">
        <v>1050506</v>
      </c>
      <c r="J2451">
        <v>9162</v>
      </c>
      <c r="K2451">
        <v>39</v>
      </c>
      <c r="L2451">
        <v>59.38</v>
      </c>
      <c r="M2451" t="s">
        <v>925</v>
      </c>
      <c r="N2451" t="s">
        <v>926</v>
      </c>
      <c r="O2451">
        <v>47.6</v>
      </c>
      <c r="S2451">
        <v>22450</v>
      </c>
    </row>
    <row r="2452" spans="1:19" x14ac:dyDescent="0.2">
      <c r="A2452" t="s">
        <v>43</v>
      </c>
      <c r="B2452" t="s">
        <v>13</v>
      </c>
      <c r="C2452" t="s">
        <v>928</v>
      </c>
      <c r="D2452">
        <v>2</v>
      </c>
      <c r="E2452">
        <v>6</v>
      </c>
      <c r="F2452">
        <v>1780709400000</v>
      </c>
      <c r="G2452">
        <v>1780710941600</v>
      </c>
      <c r="H2452">
        <v>1541600</v>
      </c>
      <c r="I2452">
        <v>1541600</v>
      </c>
      <c r="J2452">
        <v>7910</v>
      </c>
      <c r="K2452">
        <v>59</v>
      </c>
      <c r="L2452">
        <v>58.79</v>
      </c>
      <c r="M2452" t="s">
        <v>925</v>
      </c>
      <c r="N2452" t="s">
        <v>926</v>
      </c>
      <c r="O2452">
        <v>37.19</v>
      </c>
      <c r="S2452">
        <v>22451</v>
      </c>
    </row>
    <row r="2453" spans="1:19" x14ac:dyDescent="0.2">
      <c r="A2453" t="s">
        <v>43</v>
      </c>
      <c r="B2453" t="s">
        <v>13</v>
      </c>
      <c r="C2453" t="s">
        <v>928</v>
      </c>
      <c r="D2453">
        <v>2</v>
      </c>
      <c r="E2453">
        <v>6</v>
      </c>
      <c r="F2453">
        <v>1780710300000</v>
      </c>
      <c r="G2453">
        <v>1780711293720</v>
      </c>
      <c r="H2453">
        <v>993720</v>
      </c>
      <c r="I2453">
        <v>993720</v>
      </c>
      <c r="J2453">
        <v>8232</v>
      </c>
      <c r="K2453">
        <v>42</v>
      </c>
      <c r="L2453">
        <v>56.07</v>
      </c>
      <c r="M2453" t="s">
        <v>925</v>
      </c>
      <c r="N2453" t="s">
        <v>926</v>
      </c>
      <c r="O2453">
        <v>43.81</v>
      </c>
      <c r="S2453">
        <v>22452</v>
      </c>
    </row>
    <row r="2454" spans="1:19" x14ac:dyDescent="0.2">
      <c r="A2454" t="s">
        <v>43</v>
      </c>
      <c r="B2454" t="s">
        <v>13</v>
      </c>
      <c r="C2454" t="s">
        <v>928</v>
      </c>
      <c r="D2454">
        <v>2</v>
      </c>
      <c r="E2454">
        <v>6</v>
      </c>
      <c r="F2454">
        <v>1780711200000</v>
      </c>
      <c r="G2454">
        <v>1780712758390</v>
      </c>
      <c r="H2454">
        <v>1558390</v>
      </c>
      <c r="I2454">
        <v>1558390</v>
      </c>
      <c r="J2454">
        <v>9915</v>
      </c>
      <c r="K2454">
        <v>66</v>
      </c>
      <c r="L2454">
        <v>60.77</v>
      </c>
      <c r="M2454" t="s">
        <v>925</v>
      </c>
      <c r="N2454" t="s">
        <v>926</v>
      </c>
      <c r="O2454">
        <v>36.01</v>
      </c>
      <c r="S2454">
        <v>22453</v>
      </c>
    </row>
    <row r="2455" spans="1:19" x14ac:dyDescent="0.2">
      <c r="A2455" t="s">
        <v>43</v>
      </c>
      <c r="B2455" t="s">
        <v>13</v>
      </c>
      <c r="C2455" t="s">
        <v>928</v>
      </c>
      <c r="D2455">
        <v>2</v>
      </c>
      <c r="E2455">
        <v>6</v>
      </c>
      <c r="F2455">
        <v>1780712100000</v>
      </c>
      <c r="G2455">
        <v>1780713649293</v>
      </c>
      <c r="H2455">
        <v>1549293</v>
      </c>
      <c r="I2455">
        <v>1549293</v>
      </c>
      <c r="J2455">
        <v>8237</v>
      </c>
      <c r="K2455">
        <v>60</v>
      </c>
      <c r="L2455">
        <v>56.46</v>
      </c>
      <c r="M2455" t="s">
        <v>925</v>
      </c>
      <c r="N2455" t="s">
        <v>926</v>
      </c>
      <c r="O2455">
        <v>30.69</v>
      </c>
      <c r="S2455">
        <v>22454</v>
      </c>
    </row>
    <row r="2456" spans="1:19" x14ac:dyDescent="0.2">
      <c r="A2456" t="s">
        <v>43</v>
      </c>
      <c r="B2456" t="s">
        <v>13</v>
      </c>
      <c r="C2456" t="s">
        <v>928</v>
      </c>
      <c r="D2456">
        <v>2</v>
      </c>
      <c r="E2456">
        <v>6</v>
      </c>
      <c r="F2456">
        <v>1780713000000</v>
      </c>
      <c r="G2456">
        <v>1780714160306</v>
      </c>
      <c r="H2456">
        <v>1160306</v>
      </c>
      <c r="I2456">
        <v>1160306</v>
      </c>
      <c r="J2456">
        <v>10416</v>
      </c>
      <c r="K2456">
        <v>46</v>
      </c>
      <c r="L2456">
        <v>44.86</v>
      </c>
      <c r="M2456" t="s">
        <v>925</v>
      </c>
      <c r="N2456" t="s">
        <v>929</v>
      </c>
      <c r="S2456">
        <v>22455</v>
      </c>
    </row>
    <row r="2457" spans="1:19" x14ac:dyDescent="0.2">
      <c r="A2457" t="s">
        <v>43</v>
      </c>
      <c r="B2457" t="s">
        <v>13</v>
      </c>
      <c r="C2457" t="s">
        <v>928</v>
      </c>
      <c r="D2457">
        <v>2</v>
      </c>
      <c r="E2457">
        <v>7</v>
      </c>
      <c r="F2457">
        <v>1780790400000</v>
      </c>
      <c r="G2457">
        <v>1780791987499</v>
      </c>
      <c r="H2457">
        <v>1587499</v>
      </c>
      <c r="I2457">
        <v>1587499</v>
      </c>
      <c r="J2457">
        <v>7744</v>
      </c>
      <c r="K2457">
        <v>66</v>
      </c>
      <c r="L2457">
        <v>57.93</v>
      </c>
      <c r="M2457" t="s">
        <v>925</v>
      </c>
      <c r="N2457" t="s">
        <v>926</v>
      </c>
      <c r="O2457">
        <v>34.479999999999997</v>
      </c>
      <c r="S2457">
        <v>22456</v>
      </c>
    </row>
    <row r="2458" spans="1:19" x14ac:dyDescent="0.2">
      <c r="A2458" t="s">
        <v>43</v>
      </c>
      <c r="B2458" t="s">
        <v>13</v>
      </c>
      <c r="C2458" t="s">
        <v>928</v>
      </c>
      <c r="D2458">
        <v>2</v>
      </c>
      <c r="E2458">
        <v>7</v>
      </c>
      <c r="F2458">
        <v>1780791300000</v>
      </c>
      <c r="G2458">
        <v>1780792604392</v>
      </c>
      <c r="H2458">
        <v>1304392</v>
      </c>
      <c r="I2458">
        <v>1304392</v>
      </c>
      <c r="J2458">
        <v>9919</v>
      </c>
      <c r="K2458">
        <v>57</v>
      </c>
      <c r="L2458">
        <v>57.45</v>
      </c>
      <c r="M2458" t="s">
        <v>925</v>
      </c>
      <c r="N2458" t="s">
        <v>926</v>
      </c>
      <c r="O2458">
        <v>34.69</v>
      </c>
      <c r="S2458">
        <v>22457</v>
      </c>
    </row>
    <row r="2459" spans="1:19" x14ac:dyDescent="0.2">
      <c r="A2459" t="s">
        <v>43</v>
      </c>
      <c r="B2459" t="s">
        <v>13</v>
      </c>
      <c r="C2459" t="s">
        <v>927</v>
      </c>
      <c r="D2459">
        <v>2</v>
      </c>
      <c r="E2459">
        <v>7</v>
      </c>
      <c r="F2459">
        <v>1780792200000</v>
      </c>
      <c r="G2459">
        <v>1780793625833</v>
      </c>
      <c r="H2459">
        <v>1425833</v>
      </c>
      <c r="I2459">
        <v>1425833</v>
      </c>
      <c r="J2459">
        <v>10195</v>
      </c>
      <c r="K2459">
        <v>55</v>
      </c>
      <c r="L2459">
        <v>58.88</v>
      </c>
      <c r="M2459" t="s">
        <v>925</v>
      </c>
      <c r="N2459" t="s">
        <v>926</v>
      </c>
      <c r="O2459">
        <v>34.21</v>
      </c>
      <c r="S2459">
        <v>22458</v>
      </c>
    </row>
    <row r="2460" spans="1:19" x14ac:dyDescent="0.2">
      <c r="A2460" t="s">
        <v>43</v>
      </c>
      <c r="B2460" t="s">
        <v>13</v>
      </c>
      <c r="C2460" t="s">
        <v>928</v>
      </c>
      <c r="D2460">
        <v>2</v>
      </c>
      <c r="E2460">
        <v>7</v>
      </c>
      <c r="F2460">
        <v>1780793100000</v>
      </c>
      <c r="G2460">
        <v>1780794310220</v>
      </c>
      <c r="H2460">
        <v>1210220</v>
      </c>
      <c r="I2460">
        <v>1210220</v>
      </c>
      <c r="J2460">
        <v>7987</v>
      </c>
      <c r="K2460">
        <v>51</v>
      </c>
      <c r="L2460">
        <v>52.97</v>
      </c>
      <c r="M2460" t="s">
        <v>925</v>
      </c>
      <c r="N2460" t="s">
        <v>926</v>
      </c>
      <c r="O2460">
        <v>31.8</v>
      </c>
      <c r="S2460">
        <v>22459</v>
      </c>
    </row>
    <row r="2461" spans="1:19" x14ac:dyDescent="0.2">
      <c r="A2461" t="s">
        <v>43</v>
      </c>
      <c r="B2461" t="s">
        <v>13</v>
      </c>
      <c r="C2461" t="s">
        <v>928</v>
      </c>
      <c r="D2461">
        <v>2</v>
      </c>
      <c r="E2461">
        <v>7</v>
      </c>
      <c r="F2461">
        <v>1780794000000</v>
      </c>
      <c r="G2461">
        <v>1780795258246</v>
      </c>
      <c r="H2461">
        <v>1258246</v>
      </c>
      <c r="I2461">
        <v>1258246</v>
      </c>
      <c r="J2461">
        <v>6935</v>
      </c>
      <c r="K2461">
        <v>52</v>
      </c>
      <c r="L2461">
        <v>56.32</v>
      </c>
      <c r="M2461" t="s">
        <v>925</v>
      </c>
      <c r="N2461" t="s">
        <v>926</v>
      </c>
      <c r="O2461">
        <v>41.2</v>
      </c>
      <c r="S2461">
        <v>22460</v>
      </c>
    </row>
    <row r="2462" spans="1:19" x14ac:dyDescent="0.2">
      <c r="A2462" t="s">
        <v>43</v>
      </c>
      <c r="B2462" t="s">
        <v>13</v>
      </c>
      <c r="C2462" t="s">
        <v>927</v>
      </c>
      <c r="D2462">
        <v>2</v>
      </c>
      <c r="E2462">
        <v>7</v>
      </c>
      <c r="F2462">
        <v>1780794900000</v>
      </c>
      <c r="G2462">
        <v>1780796472667</v>
      </c>
      <c r="H2462">
        <v>1572667</v>
      </c>
      <c r="I2462">
        <v>1572667</v>
      </c>
      <c r="J2462">
        <v>7645</v>
      </c>
      <c r="K2462">
        <v>66</v>
      </c>
      <c r="L2462">
        <v>61.66</v>
      </c>
      <c r="M2462" t="s">
        <v>925</v>
      </c>
      <c r="N2462" t="s">
        <v>926</v>
      </c>
      <c r="O2462">
        <v>43.78</v>
      </c>
      <c r="S2462">
        <v>22461</v>
      </c>
    </row>
    <row r="2463" spans="1:19" x14ac:dyDescent="0.2">
      <c r="A2463" t="s">
        <v>43</v>
      </c>
      <c r="B2463" t="s">
        <v>13</v>
      </c>
      <c r="C2463" t="s">
        <v>928</v>
      </c>
      <c r="D2463">
        <v>2</v>
      </c>
      <c r="E2463">
        <v>7</v>
      </c>
      <c r="F2463">
        <v>1780795800000</v>
      </c>
      <c r="G2463">
        <v>1780797429375</v>
      </c>
      <c r="H2463">
        <v>1629375</v>
      </c>
      <c r="I2463">
        <v>1629375</v>
      </c>
      <c r="J2463">
        <v>7690</v>
      </c>
      <c r="K2463">
        <v>68</v>
      </c>
      <c r="L2463">
        <v>58.21</v>
      </c>
      <c r="M2463" t="s">
        <v>925</v>
      </c>
      <c r="N2463" t="s">
        <v>926</v>
      </c>
      <c r="O2463">
        <v>34.229999999999997</v>
      </c>
      <c r="S2463">
        <v>22462</v>
      </c>
    </row>
    <row r="2464" spans="1:19" x14ac:dyDescent="0.2">
      <c r="A2464" t="s">
        <v>43</v>
      </c>
      <c r="B2464" t="s">
        <v>13</v>
      </c>
      <c r="C2464" t="s">
        <v>928</v>
      </c>
      <c r="D2464">
        <v>2</v>
      </c>
      <c r="E2464">
        <v>7</v>
      </c>
      <c r="F2464">
        <v>1780796700000</v>
      </c>
      <c r="G2464">
        <v>1780797876207</v>
      </c>
      <c r="H2464">
        <v>1176207</v>
      </c>
      <c r="I2464">
        <v>1176207</v>
      </c>
      <c r="J2464">
        <v>7589</v>
      </c>
      <c r="K2464">
        <v>55</v>
      </c>
      <c r="L2464">
        <v>55.37</v>
      </c>
      <c r="M2464" t="s">
        <v>925</v>
      </c>
      <c r="N2464" t="s">
        <v>926</v>
      </c>
      <c r="O2464">
        <v>39.299999999999997</v>
      </c>
      <c r="S2464">
        <v>22463</v>
      </c>
    </row>
    <row r="2465" spans="1:19" x14ac:dyDescent="0.2">
      <c r="A2465" t="s">
        <v>43</v>
      </c>
      <c r="B2465" t="s">
        <v>13</v>
      </c>
      <c r="C2465" t="s">
        <v>927</v>
      </c>
      <c r="D2465">
        <v>2</v>
      </c>
      <c r="E2465">
        <v>7</v>
      </c>
      <c r="F2465">
        <v>1780797600000</v>
      </c>
      <c r="G2465">
        <v>1780798560318</v>
      </c>
      <c r="H2465">
        <v>960318</v>
      </c>
      <c r="I2465">
        <v>960318</v>
      </c>
      <c r="J2465">
        <v>7081</v>
      </c>
      <c r="K2465">
        <v>43</v>
      </c>
      <c r="L2465">
        <v>52.29</v>
      </c>
      <c r="M2465" t="s">
        <v>925</v>
      </c>
      <c r="N2465" t="s">
        <v>926</v>
      </c>
      <c r="O2465">
        <v>38.93</v>
      </c>
      <c r="S2465">
        <v>22464</v>
      </c>
    </row>
    <row r="2466" spans="1:19" x14ac:dyDescent="0.2">
      <c r="A2466" t="s">
        <v>43</v>
      </c>
      <c r="B2466" t="s">
        <v>13</v>
      </c>
      <c r="C2466" t="s">
        <v>928</v>
      </c>
      <c r="D2466">
        <v>2</v>
      </c>
      <c r="E2466">
        <v>7</v>
      </c>
      <c r="F2466">
        <v>1780798500000</v>
      </c>
      <c r="G2466">
        <v>1780799737963</v>
      </c>
      <c r="H2466">
        <v>1237963</v>
      </c>
      <c r="I2466">
        <v>1237963</v>
      </c>
      <c r="J2466">
        <v>9064</v>
      </c>
      <c r="K2466">
        <v>47</v>
      </c>
      <c r="L2466">
        <v>58.97</v>
      </c>
      <c r="M2466" t="s">
        <v>925</v>
      </c>
      <c r="N2466" t="s">
        <v>926</v>
      </c>
      <c r="O2466">
        <v>42.18</v>
      </c>
      <c r="S2466">
        <v>22465</v>
      </c>
    </row>
    <row r="2467" spans="1:19" x14ac:dyDescent="0.2">
      <c r="A2467" t="s">
        <v>43</v>
      </c>
      <c r="B2467" t="s">
        <v>13</v>
      </c>
      <c r="C2467" t="s">
        <v>928</v>
      </c>
      <c r="D2467">
        <v>2</v>
      </c>
      <c r="E2467">
        <v>7</v>
      </c>
      <c r="F2467">
        <v>1780799400000</v>
      </c>
      <c r="G2467">
        <v>1780800515227</v>
      </c>
      <c r="H2467">
        <v>1115227</v>
      </c>
      <c r="I2467">
        <v>1115227</v>
      </c>
      <c r="J2467">
        <v>9610</v>
      </c>
      <c r="K2467">
        <v>42</v>
      </c>
      <c r="L2467">
        <v>58.62</v>
      </c>
      <c r="M2467" t="s">
        <v>925</v>
      </c>
      <c r="N2467" t="s">
        <v>926</v>
      </c>
      <c r="O2467">
        <v>43</v>
      </c>
      <c r="S2467">
        <v>22466</v>
      </c>
    </row>
    <row r="2468" spans="1:19" x14ac:dyDescent="0.2">
      <c r="A2468" t="s">
        <v>43</v>
      </c>
      <c r="B2468" t="s">
        <v>13</v>
      </c>
      <c r="C2468" t="s">
        <v>927</v>
      </c>
      <c r="D2468">
        <v>2</v>
      </c>
      <c r="E2468">
        <v>7</v>
      </c>
      <c r="F2468">
        <v>1780800300000</v>
      </c>
      <c r="G2468">
        <v>1780801394493</v>
      </c>
      <c r="H2468">
        <v>1094493</v>
      </c>
      <c r="I2468">
        <v>1094493</v>
      </c>
      <c r="J2468">
        <v>7593</v>
      </c>
      <c r="K2468">
        <v>43</v>
      </c>
      <c r="L2468">
        <v>58.03</v>
      </c>
      <c r="M2468" t="s">
        <v>925</v>
      </c>
      <c r="N2468" t="s">
        <v>926</v>
      </c>
      <c r="O2468">
        <v>47.54</v>
      </c>
      <c r="S2468">
        <v>22467</v>
      </c>
    </row>
    <row r="2469" spans="1:19" x14ac:dyDescent="0.2">
      <c r="A2469" t="s">
        <v>44</v>
      </c>
      <c r="B2469" t="s">
        <v>8</v>
      </c>
      <c r="C2469" t="s">
        <v>927</v>
      </c>
      <c r="D2469">
        <v>1</v>
      </c>
      <c r="E2469">
        <v>1</v>
      </c>
      <c r="F2469">
        <v>1779667200000</v>
      </c>
      <c r="G2469">
        <v>1779668745224</v>
      </c>
      <c r="H2469">
        <v>1545224</v>
      </c>
      <c r="I2469">
        <v>1545224</v>
      </c>
      <c r="J2469">
        <v>8118</v>
      </c>
      <c r="K2469">
        <v>68</v>
      </c>
      <c r="L2469">
        <v>57.05</v>
      </c>
      <c r="M2469" t="s">
        <v>925</v>
      </c>
      <c r="N2469" t="s">
        <v>926</v>
      </c>
      <c r="O2469">
        <v>32.49</v>
      </c>
      <c r="S2469">
        <v>22468</v>
      </c>
    </row>
    <row r="2470" spans="1:19" x14ac:dyDescent="0.2">
      <c r="A2470" t="s">
        <v>44</v>
      </c>
      <c r="B2470" t="s">
        <v>8</v>
      </c>
      <c r="C2470" t="s">
        <v>927</v>
      </c>
      <c r="D2470">
        <v>1</v>
      </c>
      <c r="E2470">
        <v>1</v>
      </c>
      <c r="F2470">
        <v>1779668100000</v>
      </c>
      <c r="G2470">
        <v>1779669461234</v>
      </c>
      <c r="H2470">
        <v>1361234</v>
      </c>
      <c r="I2470">
        <v>1361234</v>
      </c>
      <c r="J2470">
        <v>6930</v>
      </c>
      <c r="K2470">
        <v>57</v>
      </c>
      <c r="L2470">
        <v>57.97</v>
      </c>
      <c r="M2470" t="s">
        <v>925</v>
      </c>
      <c r="N2470" t="s">
        <v>926</v>
      </c>
      <c r="O2470">
        <v>42.45</v>
      </c>
      <c r="S2470">
        <v>22469</v>
      </c>
    </row>
    <row r="2471" spans="1:19" x14ac:dyDescent="0.2">
      <c r="A2471" t="s">
        <v>44</v>
      </c>
      <c r="B2471" t="s">
        <v>8</v>
      </c>
      <c r="C2471" t="s">
        <v>924</v>
      </c>
      <c r="D2471">
        <v>1</v>
      </c>
      <c r="E2471">
        <v>1</v>
      </c>
      <c r="F2471">
        <v>1779669000000</v>
      </c>
      <c r="G2471">
        <v>1779670089529</v>
      </c>
      <c r="H2471">
        <v>1089529</v>
      </c>
      <c r="I2471">
        <v>1089529</v>
      </c>
      <c r="J2471">
        <v>10534</v>
      </c>
      <c r="K2471">
        <v>40</v>
      </c>
      <c r="L2471">
        <v>58.33</v>
      </c>
      <c r="M2471" t="s">
        <v>925</v>
      </c>
      <c r="N2471" t="s">
        <v>926</v>
      </c>
      <c r="O2471">
        <v>40.49</v>
      </c>
      <c r="S2471">
        <v>22470</v>
      </c>
    </row>
    <row r="2472" spans="1:19" x14ac:dyDescent="0.2">
      <c r="A2472" t="s">
        <v>44</v>
      </c>
      <c r="B2472" t="s">
        <v>8</v>
      </c>
      <c r="C2472" t="s">
        <v>927</v>
      </c>
      <c r="D2472">
        <v>1</v>
      </c>
      <c r="E2472">
        <v>1</v>
      </c>
      <c r="F2472">
        <v>1779669900000</v>
      </c>
      <c r="G2472">
        <v>1779671499955</v>
      </c>
      <c r="H2472">
        <v>1599955</v>
      </c>
      <c r="I2472">
        <v>1599955</v>
      </c>
      <c r="J2472">
        <v>9684</v>
      </c>
      <c r="K2472">
        <v>63</v>
      </c>
      <c r="L2472">
        <v>65.55</v>
      </c>
      <c r="M2472" t="s">
        <v>925</v>
      </c>
      <c r="N2472" t="s">
        <v>926</v>
      </c>
      <c r="O2472">
        <v>46.69</v>
      </c>
      <c r="S2472">
        <v>22471</v>
      </c>
    </row>
    <row r="2473" spans="1:19" x14ac:dyDescent="0.2">
      <c r="A2473" t="s">
        <v>44</v>
      </c>
      <c r="B2473" t="s">
        <v>8</v>
      </c>
      <c r="C2473" t="s">
        <v>927</v>
      </c>
      <c r="D2473">
        <v>1</v>
      </c>
      <c r="E2473">
        <v>1</v>
      </c>
      <c r="F2473">
        <v>1779670800000</v>
      </c>
      <c r="G2473">
        <v>1779672042512</v>
      </c>
      <c r="H2473">
        <v>1242512</v>
      </c>
      <c r="I2473">
        <v>1242512</v>
      </c>
      <c r="J2473">
        <v>9612</v>
      </c>
      <c r="K2473">
        <v>55</v>
      </c>
      <c r="L2473">
        <v>62.21</v>
      </c>
      <c r="M2473" t="s">
        <v>925</v>
      </c>
      <c r="N2473" t="s">
        <v>926</v>
      </c>
      <c r="O2473">
        <v>48.13</v>
      </c>
      <c r="S2473">
        <v>22472</v>
      </c>
    </row>
    <row r="2474" spans="1:19" x14ac:dyDescent="0.2">
      <c r="A2474" t="s">
        <v>44</v>
      </c>
      <c r="B2474" t="s">
        <v>8</v>
      </c>
      <c r="C2474" t="s">
        <v>924</v>
      </c>
      <c r="D2474">
        <v>1</v>
      </c>
      <c r="E2474">
        <v>1</v>
      </c>
      <c r="F2474">
        <v>1779671700000</v>
      </c>
      <c r="G2474">
        <v>1779672566698</v>
      </c>
      <c r="H2474">
        <v>866698</v>
      </c>
      <c r="I2474">
        <v>866698</v>
      </c>
      <c r="J2474">
        <v>7115</v>
      </c>
      <c r="K2474">
        <v>32</v>
      </c>
      <c r="L2474">
        <v>52.7</v>
      </c>
      <c r="M2474" t="s">
        <v>925</v>
      </c>
      <c r="N2474" t="s">
        <v>926</v>
      </c>
      <c r="O2474">
        <v>42.17</v>
      </c>
      <c r="S2474">
        <v>22473</v>
      </c>
    </row>
    <row r="2475" spans="1:19" x14ac:dyDescent="0.2">
      <c r="A2475" t="s">
        <v>44</v>
      </c>
      <c r="B2475" t="s">
        <v>8</v>
      </c>
      <c r="C2475" t="s">
        <v>927</v>
      </c>
      <c r="D2475">
        <v>1</v>
      </c>
      <c r="E2475">
        <v>1</v>
      </c>
      <c r="F2475">
        <v>1779672600000</v>
      </c>
      <c r="G2475">
        <v>1779674206481</v>
      </c>
      <c r="H2475">
        <v>1606481</v>
      </c>
      <c r="I2475">
        <v>1606481</v>
      </c>
      <c r="J2475">
        <v>9217</v>
      </c>
      <c r="K2475">
        <v>63</v>
      </c>
      <c r="L2475">
        <v>58.41</v>
      </c>
      <c r="M2475" t="s">
        <v>925</v>
      </c>
      <c r="N2475" t="s">
        <v>926</v>
      </c>
      <c r="O2475">
        <v>31.17</v>
      </c>
      <c r="S2475">
        <v>22474</v>
      </c>
    </row>
    <row r="2476" spans="1:19" x14ac:dyDescent="0.2">
      <c r="A2476" t="s">
        <v>44</v>
      </c>
      <c r="B2476" t="s">
        <v>8</v>
      </c>
      <c r="C2476" t="s">
        <v>927</v>
      </c>
      <c r="D2476">
        <v>1</v>
      </c>
      <c r="E2476">
        <v>1</v>
      </c>
      <c r="F2476">
        <v>1779673500000</v>
      </c>
      <c r="G2476">
        <v>1779674932069</v>
      </c>
      <c r="H2476">
        <v>1432069</v>
      </c>
      <c r="I2476">
        <v>1432069</v>
      </c>
      <c r="J2476">
        <v>8803</v>
      </c>
      <c r="K2476">
        <v>55</v>
      </c>
      <c r="L2476">
        <v>59.04</v>
      </c>
      <c r="M2476" t="s">
        <v>925</v>
      </c>
      <c r="N2476" t="s">
        <v>926</v>
      </c>
      <c r="O2476">
        <v>38.15</v>
      </c>
      <c r="S2476">
        <v>22475</v>
      </c>
    </row>
    <row r="2477" spans="1:19" x14ac:dyDescent="0.2">
      <c r="A2477" t="s">
        <v>44</v>
      </c>
      <c r="B2477" t="s">
        <v>8</v>
      </c>
      <c r="C2477" t="s">
        <v>924</v>
      </c>
      <c r="D2477">
        <v>1</v>
      </c>
      <c r="E2477">
        <v>1</v>
      </c>
      <c r="F2477">
        <v>1779674400000</v>
      </c>
      <c r="G2477">
        <v>1779675817237</v>
      </c>
      <c r="H2477">
        <v>1417237</v>
      </c>
      <c r="I2477">
        <v>1417237</v>
      </c>
      <c r="J2477">
        <v>10112</v>
      </c>
      <c r="K2477">
        <v>55</v>
      </c>
      <c r="L2477">
        <v>63.32</v>
      </c>
      <c r="M2477" t="s">
        <v>925</v>
      </c>
      <c r="N2477" t="s">
        <v>926</v>
      </c>
      <c r="O2477">
        <v>44.97</v>
      </c>
      <c r="S2477">
        <v>22476</v>
      </c>
    </row>
    <row r="2478" spans="1:19" x14ac:dyDescent="0.2">
      <c r="A2478" t="s">
        <v>44</v>
      </c>
      <c r="B2478" t="s">
        <v>8</v>
      </c>
      <c r="C2478" t="s">
        <v>927</v>
      </c>
      <c r="D2478">
        <v>1</v>
      </c>
      <c r="E2478">
        <v>1</v>
      </c>
      <c r="F2478">
        <v>1779675300000</v>
      </c>
      <c r="G2478">
        <v>1779676336703</v>
      </c>
      <c r="H2478">
        <v>1036703</v>
      </c>
      <c r="I2478">
        <v>1036703</v>
      </c>
      <c r="J2478">
        <v>10417</v>
      </c>
      <c r="K2478">
        <v>47</v>
      </c>
      <c r="L2478">
        <v>43.38</v>
      </c>
      <c r="M2478" t="s">
        <v>925</v>
      </c>
      <c r="N2478" t="s">
        <v>929</v>
      </c>
      <c r="S2478">
        <v>22477</v>
      </c>
    </row>
    <row r="2479" spans="1:19" x14ac:dyDescent="0.2">
      <c r="A2479" t="s">
        <v>44</v>
      </c>
      <c r="B2479" t="s">
        <v>8</v>
      </c>
      <c r="C2479" t="s">
        <v>927</v>
      </c>
      <c r="D2479">
        <v>1</v>
      </c>
      <c r="E2479">
        <v>1</v>
      </c>
      <c r="F2479">
        <v>1779676200000</v>
      </c>
      <c r="G2479">
        <v>1779677536213</v>
      </c>
      <c r="H2479">
        <v>1336213</v>
      </c>
      <c r="I2479">
        <v>1336213</v>
      </c>
      <c r="J2479">
        <v>9158</v>
      </c>
      <c r="K2479">
        <v>51</v>
      </c>
      <c r="L2479">
        <v>58.07</v>
      </c>
      <c r="M2479" t="s">
        <v>925</v>
      </c>
      <c r="N2479" t="s">
        <v>926</v>
      </c>
      <c r="O2479">
        <v>37.35</v>
      </c>
      <c r="S2479">
        <v>22478</v>
      </c>
    </row>
    <row r="2480" spans="1:19" x14ac:dyDescent="0.2">
      <c r="A2480" t="s">
        <v>44</v>
      </c>
      <c r="B2480" t="s">
        <v>8</v>
      </c>
      <c r="C2480" t="s">
        <v>924</v>
      </c>
      <c r="D2480">
        <v>1</v>
      </c>
      <c r="E2480">
        <v>1</v>
      </c>
      <c r="F2480">
        <v>1779677100000</v>
      </c>
      <c r="G2480">
        <v>1779678351074</v>
      </c>
      <c r="H2480">
        <v>1251074</v>
      </c>
      <c r="I2480">
        <v>1251074</v>
      </c>
      <c r="J2480">
        <v>6836</v>
      </c>
      <c r="K2480">
        <v>50</v>
      </c>
      <c r="L2480">
        <v>53.61</v>
      </c>
      <c r="M2480" t="s">
        <v>925</v>
      </c>
      <c r="N2480" t="s">
        <v>926</v>
      </c>
      <c r="O2480">
        <v>35.33</v>
      </c>
      <c r="S2480">
        <v>22479</v>
      </c>
    </row>
    <row r="2481" spans="1:19" x14ac:dyDescent="0.2">
      <c r="A2481" t="s">
        <v>44</v>
      </c>
      <c r="B2481" t="s">
        <v>8</v>
      </c>
      <c r="C2481" t="s">
        <v>927</v>
      </c>
      <c r="D2481">
        <v>1</v>
      </c>
      <c r="E2481">
        <v>2</v>
      </c>
      <c r="F2481">
        <v>1779753600000</v>
      </c>
      <c r="G2481">
        <v>1779754753916</v>
      </c>
      <c r="H2481">
        <v>1153916</v>
      </c>
      <c r="I2481">
        <v>1153916</v>
      </c>
      <c r="J2481">
        <v>7331</v>
      </c>
      <c r="K2481">
        <v>50</v>
      </c>
      <c r="L2481">
        <v>56.76</v>
      </c>
      <c r="M2481" t="s">
        <v>925</v>
      </c>
      <c r="N2481" t="s">
        <v>926</v>
      </c>
      <c r="O2481">
        <v>43.78</v>
      </c>
      <c r="S2481">
        <v>22480</v>
      </c>
    </row>
    <row r="2482" spans="1:19" x14ac:dyDescent="0.2">
      <c r="A2482" t="s">
        <v>44</v>
      </c>
      <c r="B2482" t="s">
        <v>8</v>
      </c>
      <c r="C2482" t="s">
        <v>927</v>
      </c>
      <c r="D2482">
        <v>1</v>
      </c>
      <c r="E2482">
        <v>2</v>
      </c>
      <c r="F2482">
        <v>1779754500000</v>
      </c>
      <c r="G2482">
        <v>1779755984142</v>
      </c>
      <c r="H2482">
        <v>1484142</v>
      </c>
      <c r="I2482">
        <v>1484142</v>
      </c>
      <c r="J2482">
        <v>9926</v>
      </c>
      <c r="K2482">
        <v>63</v>
      </c>
      <c r="L2482">
        <v>62.77</v>
      </c>
      <c r="M2482" t="s">
        <v>925</v>
      </c>
      <c r="N2482" t="s">
        <v>926</v>
      </c>
      <c r="O2482">
        <v>42.51</v>
      </c>
      <c r="S2482">
        <v>22481</v>
      </c>
    </row>
    <row r="2483" spans="1:19" x14ac:dyDescent="0.2">
      <c r="A2483" t="s">
        <v>44</v>
      </c>
      <c r="B2483" t="s">
        <v>8</v>
      </c>
      <c r="C2483" t="s">
        <v>928</v>
      </c>
      <c r="D2483">
        <v>1</v>
      </c>
      <c r="E2483">
        <v>2</v>
      </c>
      <c r="F2483">
        <v>1779755400000</v>
      </c>
      <c r="G2483">
        <v>1779756848809</v>
      </c>
      <c r="H2483">
        <v>1448809</v>
      </c>
      <c r="I2483">
        <v>1448809</v>
      </c>
      <c r="J2483">
        <v>8393</v>
      </c>
      <c r="K2483">
        <v>64</v>
      </c>
      <c r="L2483">
        <v>60.88</v>
      </c>
      <c r="M2483" t="s">
        <v>925</v>
      </c>
      <c r="N2483" t="s">
        <v>926</v>
      </c>
      <c r="O2483">
        <v>43.11</v>
      </c>
      <c r="S2483">
        <v>22482</v>
      </c>
    </row>
    <row r="2484" spans="1:19" x14ac:dyDescent="0.2">
      <c r="A2484" t="s">
        <v>44</v>
      </c>
      <c r="B2484" t="s">
        <v>8</v>
      </c>
      <c r="C2484" t="s">
        <v>927</v>
      </c>
      <c r="D2484">
        <v>1</v>
      </c>
      <c r="E2484">
        <v>2</v>
      </c>
      <c r="F2484">
        <v>1779756300000</v>
      </c>
      <c r="G2484">
        <v>1779757549397</v>
      </c>
      <c r="H2484">
        <v>1249397</v>
      </c>
      <c r="I2484">
        <v>1249397</v>
      </c>
      <c r="J2484">
        <v>9409</v>
      </c>
      <c r="K2484">
        <v>57</v>
      </c>
      <c r="L2484">
        <v>58.36</v>
      </c>
      <c r="M2484" t="s">
        <v>925</v>
      </c>
      <c r="N2484" t="s">
        <v>926</v>
      </c>
      <c r="O2484">
        <v>39.54</v>
      </c>
      <c r="S2484">
        <v>22483</v>
      </c>
    </row>
    <row r="2485" spans="1:19" x14ac:dyDescent="0.2">
      <c r="A2485" t="s">
        <v>44</v>
      </c>
      <c r="B2485" t="s">
        <v>8</v>
      </c>
      <c r="C2485" t="s">
        <v>927</v>
      </c>
      <c r="D2485">
        <v>1</v>
      </c>
      <c r="E2485">
        <v>2</v>
      </c>
      <c r="F2485">
        <v>1779757200000</v>
      </c>
      <c r="G2485">
        <v>1779758280936</v>
      </c>
      <c r="H2485">
        <v>1080936</v>
      </c>
      <c r="I2485">
        <v>1080936</v>
      </c>
      <c r="J2485">
        <v>6821</v>
      </c>
      <c r="K2485">
        <v>45</v>
      </c>
      <c r="L2485">
        <v>55.16</v>
      </c>
      <c r="M2485" t="s">
        <v>925</v>
      </c>
      <c r="N2485" t="s">
        <v>926</v>
      </c>
      <c r="O2485">
        <v>43.27</v>
      </c>
      <c r="S2485">
        <v>22484</v>
      </c>
    </row>
    <row r="2486" spans="1:19" x14ac:dyDescent="0.2">
      <c r="A2486" t="s">
        <v>44</v>
      </c>
      <c r="B2486" t="s">
        <v>8</v>
      </c>
      <c r="C2486" t="s">
        <v>928</v>
      </c>
      <c r="D2486">
        <v>1</v>
      </c>
      <c r="E2486">
        <v>2</v>
      </c>
      <c r="F2486">
        <v>1779758100000</v>
      </c>
      <c r="G2486">
        <v>1779759581698</v>
      </c>
      <c r="H2486">
        <v>1481698</v>
      </c>
      <c r="I2486">
        <v>1481698</v>
      </c>
      <c r="J2486">
        <v>9498</v>
      </c>
      <c r="K2486">
        <v>55</v>
      </c>
      <c r="L2486">
        <v>62.73</v>
      </c>
      <c r="M2486" t="s">
        <v>925</v>
      </c>
      <c r="N2486" t="s">
        <v>926</v>
      </c>
      <c r="O2486">
        <v>43.62</v>
      </c>
      <c r="S2486">
        <v>22485</v>
      </c>
    </row>
    <row r="2487" spans="1:19" x14ac:dyDescent="0.2">
      <c r="A2487" t="s">
        <v>44</v>
      </c>
      <c r="B2487" t="s">
        <v>8</v>
      </c>
      <c r="C2487" t="s">
        <v>927</v>
      </c>
      <c r="D2487">
        <v>1</v>
      </c>
      <c r="E2487">
        <v>2</v>
      </c>
      <c r="F2487">
        <v>1779759000000</v>
      </c>
      <c r="G2487">
        <v>1779760166922</v>
      </c>
      <c r="H2487">
        <v>1166922</v>
      </c>
      <c r="I2487">
        <v>1166922</v>
      </c>
      <c r="J2487">
        <v>9230</v>
      </c>
      <c r="K2487">
        <v>49</v>
      </c>
      <c r="L2487">
        <v>60.37</v>
      </c>
      <c r="M2487" t="s">
        <v>925</v>
      </c>
      <c r="N2487" t="s">
        <v>926</v>
      </c>
      <c r="O2487">
        <v>46.77</v>
      </c>
      <c r="S2487">
        <v>22486</v>
      </c>
    </row>
    <row r="2488" spans="1:19" x14ac:dyDescent="0.2">
      <c r="A2488" t="s">
        <v>44</v>
      </c>
      <c r="B2488" t="s">
        <v>8</v>
      </c>
      <c r="C2488" t="s">
        <v>927</v>
      </c>
      <c r="D2488">
        <v>1</v>
      </c>
      <c r="E2488">
        <v>2</v>
      </c>
      <c r="F2488">
        <v>1779759900000</v>
      </c>
      <c r="G2488">
        <v>1779761275465</v>
      </c>
      <c r="H2488">
        <v>1375465</v>
      </c>
      <c r="I2488">
        <v>1375465</v>
      </c>
      <c r="J2488">
        <v>9356</v>
      </c>
      <c r="K2488">
        <v>51</v>
      </c>
      <c r="L2488">
        <v>63.01</v>
      </c>
      <c r="M2488" t="s">
        <v>925</v>
      </c>
      <c r="N2488" t="s">
        <v>926</v>
      </c>
      <c r="O2488">
        <v>47.32</v>
      </c>
      <c r="S2488">
        <v>22487</v>
      </c>
    </row>
    <row r="2489" spans="1:19" x14ac:dyDescent="0.2">
      <c r="A2489" t="s">
        <v>44</v>
      </c>
      <c r="B2489" t="s">
        <v>8</v>
      </c>
      <c r="C2489" t="s">
        <v>928</v>
      </c>
      <c r="D2489">
        <v>1</v>
      </c>
      <c r="E2489">
        <v>2</v>
      </c>
      <c r="F2489">
        <v>1779760800000</v>
      </c>
      <c r="G2489">
        <v>1779761644235</v>
      </c>
      <c r="H2489">
        <v>844235</v>
      </c>
      <c r="I2489">
        <v>844235</v>
      </c>
      <c r="J2489">
        <v>8603</v>
      </c>
      <c r="K2489">
        <v>39</v>
      </c>
      <c r="L2489">
        <v>39.159999999999997</v>
      </c>
      <c r="M2489" t="s">
        <v>925</v>
      </c>
      <c r="N2489" t="s">
        <v>929</v>
      </c>
      <c r="S2489">
        <v>22488</v>
      </c>
    </row>
    <row r="2490" spans="1:19" x14ac:dyDescent="0.2">
      <c r="A2490" t="s">
        <v>44</v>
      </c>
      <c r="B2490" t="s">
        <v>8</v>
      </c>
      <c r="C2490" t="s">
        <v>927</v>
      </c>
      <c r="D2490">
        <v>1</v>
      </c>
      <c r="E2490">
        <v>2</v>
      </c>
      <c r="F2490">
        <v>1779761700000</v>
      </c>
      <c r="G2490">
        <v>1779763225879</v>
      </c>
      <c r="H2490">
        <v>1525879</v>
      </c>
      <c r="I2490">
        <v>1525879</v>
      </c>
      <c r="J2490">
        <v>9390</v>
      </c>
      <c r="K2490">
        <v>60</v>
      </c>
      <c r="L2490">
        <v>58.06</v>
      </c>
      <c r="M2490" t="s">
        <v>925</v>
      </c>
      <c r="N2490" t="s">
        <v>926</v>
      </c>
      <c r="O2490">
        <v>31.94</v>
      </c>
      <c r="S2490">
        <v>22489</v>
      </c>
    </row>
    <row r="2491" spans="1:19" x14ac:dyDescent="0.2">
      <c r="A2491" t="s">
        <v>44</v>
      </c>
      <c r="B2491" t="s">
        <v>8</v>
      </c>
      <c r="C2491" t="s">
        <v>927</v>
      </c>
      <c r="D2491">
        <v>1</v>
      </c>
      <c r="E2491">
        <v>2</v>
      </c>
      <c r="F2491">
        <v>1779762600000</v>
      </c>
      <c r="G2491">
        <v>1779763938692</v>
      </c>
      <c r="H2491">
        <v>1338692</v>
      </c>
      <c r="I2491">
        <v>1338692</v>
      </c>
      <c r="J2491">
        <v>9464</v>
      </c>
      <c r="K2491">
        <v>60</v>
      </c>
      <c r="L2491">
        <v>59.77</v>
      </c>
      <c r="M2491" t="s">
        <v>925</v>
      </c>
      <c r="N2491" t="s">
        <v>926</v>
      </c>
      <c r="O2491">
        <v>40.42</v>
      </c>
      <c r="S2491">
        <v>22490</v>
      </c>
    </row>
    <row r="2492" spans="1:19" x14ac:dyDescent="0.2">
      <c r="A2492" t="s">
        <v>44</v>
      </c>
      <c r="B2492" t="s">
        <v>8</v>
      </c>
      <c r="C2492" t="s">
        <v>928</v>
      </c>
      <c r="D2492">
        <v>1</v>
      </c>
      <c r="E2492">
        <v>2</v>
      </c>
      <c r="F2492">
        <v>1779763500000</v>
      </c>
      <c r="G2492">
        <v>1779764864636</v>
      </c>
      <c r="H2492">
        <v>1364636</v>
      </c>
      <c r="I2492">
        <v>1364636</v>
      </c>
      <c r="J2492">
        <v>10130</v>
      </c>
      <c r="K2492">
        <v>55</v>
      </c>
      <c r="L2492">
        <v>56.87</v>
      </c>
      <c r="M2492" t="s">
        <v>925</v>
      </c>
      <c r="N2492" t="s">
        <v>926</v>
      </c>
      <c r="O2492">
        <v>31.24</v>
      </c>
      <c r="S2492">
        <v>22491</v>
      </c>
    </row>
    <row r="2493" spans="1:19" x14ac:dyDescent="0.2">
      <c r="A2493" t="s">
        <v>44</v>
      </c>
      <c r="B2493" t="s">
        <v>8</v>
      </c>
      <c r="C2493" t="s">
        <v>927</v>
      </c>
      <c r="D2493">
        <v>1</v>
      </c>
      <c r="E2493">
        <v>2</v>
      </c>
      <c r="F2493">
        <v>1779764400000</v>
      </c>
      <c r="G2493">
        <v>1779765610143</v>
      </c>
      <c r="H2493">
        <v>1210143</v>
      </c>
      <c r="I2493">
        <v>1210143</v>
      </c>
      <c r="J2493">
        <v>10246</v>
      </c>
      <c r="K2493">
        <v>54</v>
      </c>
      <c r="L2493">
        <v>60.59</v>
      </c>
      <c r="M2493" t="s">
        <v>925</v>
      </c>
      <c r="N2493" t="s">
        <v>926</v>
      </c>
      <c r="O2493">
        <v>43.49</v>
      </c>
      <c r="S2493">
        <v>22492</v>
      </c>
    </row>
    <row r="2494" spans="1:19" x14ac:dyDescent="0.2">
      <c r="A2494" t="s">
        <v>44</v>
      </c>
      <c r="B2494" t="s">
        <v>8</v>
      </c>
      <c r="C2494" t="s">
        <v>927</v>
      </c>
      <c r="D2494">
        <v>1</v>
      </c>
      <c r="E2494">
        <v>3</v>
      </c>
      <c r="F2494">
        <v>1779840000000</v>
      </c>
      <c r="G2494">
        <v>1779840969257</v>
      </c>
      <c r="H2494">
        <v>969257</v>
      </c>
      <c r="I2494">
        <v>969257</v>
      </c>
      <c r="J2494">
        <v>7774</v>
      </c>
      <c r="K2494">
        <v>41</v>
      </c>
      <c r="L2494">
        <v>53.05</v>
      </c>
      <c r="M2494" t="s">
        <v>925</v>
      </c>
      <c r="N2494" t="s">
        <v>926</v>
      </c>
      <c r="O2494">
        <v>38.630000000000003</v>
      </c>
      <c r="S2494">
        <v>22493</v>
      </c>
    </row>
    <row r="2495" spans="1:19" x14ac:dyDescent="0.2">
      <c r="A2495" t="s">
        <v>44</v>
      </c>
      <c r="B2495" t="s">
        <v>8</v>
      </c>
      <c r="C2495" t="s">
        <v>927</v>
      </c>
      <c r="D2495">
        <v>1</v>
      </c>
      <c r="E2495">
        <v>3</v>
      </c>
      <c r="F2495">
        <v>1779840900000</v>
      </c>
      <c r="G2495">
        <v>1779842007536</v>
      </c>
      <c r="H2495">
        <v>1107536</v>
      </c>
      <c r="I2495">
        <v>1107536</v>
      </c>
      <c r="J2495">
        <v>7826</v>
      </c>
      <c r="K2495">
        <v>48</v>
      </c>
      <c r="L2495">
        <v>53.07</v>
      </c>
      <c r="M2495" t="s">
        <v>925</v>
      </c>
      <c r="N2495" t="s">
        <v>926</v>
      </c>
      <c r="O2495">
        <v>35.06</v>
      </c>
      <c r="S2495">
        <v>22494</v>
      </c>
    </row>
    <row r="2496" spans="1:19" x14ac:dyDescent="0.2">
      <c r="A2496" t="s">
        <v>44</v>
      </c>
      <c r="B2496" t="s">
        <v>8</v>
      </c>
      <c r="C2496" t="s">
        <v>927</v>
      </c>
      <c r="D2496">
        <v>1</v>
      </c>
      <c r="E2496">
        <v>3</v>
      </c>
      <c r="F2496">
        <v>1779841800000</v>
      </c>
      <c r="G2496">
        <v>1779843344134</v>
      </c>
      <c r="H2496">
        <v>1544134</v>
      </c>
      <c r="I2496">
        <v>1544134</v>
      </c>
      <c r="J2496">
        <v>7954</v>
      </c>
      <c r="K2496">
        <v>65</v>
      </c>
      <c r="L2496">
        <v>58.82</v>
      </c>
      <c r="M2496" t="s">
        <v>925</v>
      </c>
      <c r="N2496" t="s">
        <v>926</v>
      </c>
      <c r="O2496">
        <v>37.07</v>
      </c>
      <c r="S2496">
        <v>22495</v>
      </c>
    </row>
    <row r="2497" spans="1:19" x14ac:dyDescent="0.2">
      <c r="A2497" t="s">
        <v>44</v>
      </c>
      <c r="B2497" t="s">
        <v>8</v>
      </c>
      <c r="C2497" t="s">
        <v>927</v>
      </c>
      <c r="D2497">
        <v>1</v>
      </c>
      <c r="E2497">
        <v>3</v>
      </c>
      <c r="F2497">
        <v>1779842700000</v>
      </c>
      <c r="G2497">
        <v>1779844260366</v>
      </c>
      <c r="H2497">
        <v>1560366</v>
      </c>
      <c r="I2497">
        <v>1560366</v>
      </c>
      <c r="J2497">
        <v>9516</v>
      </c>
      <c r="K2497">
        <v>68</v>
      </c>
      <c r="L2497">
        <v>64.599999999999994</v>
      </c>
      <c r="M2497" t="s">
        <v>925</v>
      </c>
      <c r="N2497" t="s">
        <v>926</v>
      </c>
      <c r="O2497">
        <v>45.94</v>
      </c>
      <c r="S2497">
        <v>22496</v>
      </c>
    </row>
    <row r="2498" spans="1:19" x14ac:dyDescent="0.2">
      <c r="A2498" t="s">
        <v>44</v>
      </c>
      <c r="B2498" t="s">
        <v>8</v>
      </c>
      <c r="C2498" t="s">
        <v>927</v>
      </c>
      <c r="D2498">
        <v>1</v>
      </c>
      <c r="E2498">
        <v>3</v>
      </c>
      <c r="F2498">
        <v>1779843600000</v>
      </c>
      <c r="G2498">
        <v>1779844771921</v>
      </c>
      <c r="H2498">
        <v>1171921</v>
      </c>
      <c r="I2498">
        <v>1171921</v>
      </c>
      <c r="J2498">
        <v>8023</v>
      </c>
      <c r="K2498">
        <v>49</v>
      </c>
      <c r="L2498">
        <v>55.59</v>
      </c>
      <c r="M2498" t="s">
        <v>925</v>
      </c>
      <c r="N2498" t="s">
        <v>926</v>
      </c>
      <c r="O2498">
        <v>38.76</v>
      </c>
      <c r="S2498">
        <v>22497</v>
      </c>
    </row>
    <row r="2499" spans="1:19" x14ac:dyDescent="0.2">
      <c r="A2499" t="s">
        <v>44</v>
      </c>
      <c r="B2499" t="s">
        <v>8</v>
      </c>
      <c r="C2499" t="s">
        <v>927</v>
      </c>
      <c r="D2499">
        <v>1</v>
      </c>
      <c r="E2499">
        <v>3</v>
      </c>
      <c r="F2499">
        <v>1779844500000</v>
      </c>
      <c r="G2499">
        <v>1779845550664</v>
      </c>
      <c r="H2499">
        <v>1050664</v>
      </c>
      <c r="I2499">
        <v>1050664</v>
      </c>
      <c r="J2499">
        <v>8410</v>
      </c>
      <c r="K2499">
        <v>42</v>
      </c>
      <c r="L2499">
        <v>56.33</v>
      </c>
      <c r="M2499" t="s">
        <v>925</v>
      </c>
      <c r="N2499" t="s">
        <v>926</v>
      </c>
      <c r="O2499">
        <v>42.49</v>
      </c>
      <c r="S2499">
        <v>22498</v>
      </c>
    </row>
    <row r="2500" spans="1:19" x14ac:dyDescent="0.2">
      <c r="A2500" t="s">
        <v>44</v>
      </c>
      <c r="B2500" t="s">
        <v>8</v>
      </c>
      <c r="C2500" t="s">
        <v>927</v>
      </c>
      <c r="D2500">
        <v>1</v>
      </c>
      <c r="E2500">
        <v>3</v>
      </c>
      <c r="F2500">
        <v>1779845400000</v>
      </c>
      <c r="G2500">
        <v>1779846476798</v>
      </c>
      <c r="H2500">
        <v>1076798</v>
      </c>
      <c r="I2500">
        <v>1076798</v>
      </c>
      <c r="J2500">
        <v>7657</v>
      </c>
      <c r="K2500">
        <v>44</v>
      </c>
      <c r="L2500">
        <v>56.33</v>
      </c>
      <c r="M2500" t="s">
        <v>925</v>
      </c>
      <c r="N2500" t="s">
        <v>926</v>
      </c>
      <c r="O2500">
        <v>43.86</v>
      </c>
      <c r="S2500">
        <v>22499</v>
      </c>
    </row>
    <row r="2501" spans="1:19" x14ac:dyDescent="0.2">
      <c r="A2501" t="s">
        <v>44</v>
      </c>
      <c r="B2501" t="s">
        <v>8</v>
      </c>
      <c r="C2501" t="s">
        <v>927</v>
      </c>
      <c r="D2501">
        <v>1</v>
      </c>
      <c r="E2501">
        <v>3</v>
      </c>
      <c r="F2501">
        <v>1779846300000</v>
      </c>
      <c r="G2501">
        <v>1779847697534</v>
      </c>
      <c r="H2501">
        <v>1397534</v>
      </c>
      <c r="I2501">
        <v>1397534</v>
      </c>
      <c r="J2501">
        <v>8082</v>
      </c>
      <c r="K2501">
        <v>55</v>
      </c>
      <c r="L2501">
        <v>61.62</v>
      </c>
      <c r="M2501" t="s">
        <v>925</v>
      </c>
      <c r="N2501" t="s">
        <v>926</v>
      </c>
      <c r="O2501">
        <v>46.94</v>
      </c>
      <c r="S2501">
        <v>22500</v>
      </c>
    </row>
    <row r="2502" spans="1:19" x14ac:dyDescent="0.2">
      <c r="A2502" t="s">
        <v>44</v>
      </c>
      <c r="B2502" t="s">
        <v>8</v>
      </c>
      <c r="C2502" t="s">
        <v>927</v>
      </c>
      <c r="D2502">
        <v>1</v>
      </c>
      <c r="E2502">
        <v>3</v>
      </c>
      <c r="F2502">
        <v>1779847200000</v>
      </c>
      <c r="G2502">
        <v>1779848291057</v>
      </c>
      <c r="H2502">
        <v>1091057</v>
      </c>
      <c r="I2502">
        <v>1091057</v>
      </c>
      <c r="J2502">
        <v>9955</v>
      </c>
      <c r="K2502">
        <v>50</v>
      </c>
      <c r="L2502">
        <v>57.64</v>
      </c>
      <c r="M2502" t="s">
        <v>925</v>
      </c>
      <c r="N2502" t="s">
        <v>926</v>
      </c>
      <c r="O2502">
        <v>40.39</v>
      </c>
      <c r="S2502">
        <v>22501</v>
      </c>
    </row>
    <row r="2503" spans="1:19" x14ac:dyDescent="0.2">
      <c r="A2503" t="s">
        <v>44</v>
      </c>
      <c r="B2503" t="s">
        <v>8</v>
      </c>
      <c r="C2503" t="s">
        <v>927</v>
      </c>
      <c r="D2503">
        <v>1</v>
      </c>
      <c r="E2503">
        <v>3</v>
      </c>
      <c r="F2503">
        <v>1779848100000</v>
      </c>
      <c r="G2503">
        <v>1779849402467</v>
      </c>
      <c r="H2503">
        <v>1302467</v>
      </c>
      <c r="I2503">
        <v>1302467</v>
      </c>
      <c r="J2503">
        <v>8438</v>
      </c>
      <c r="K2503">
        <v>58</v>
      </c>
      <c r="L2503">
        <v>56.51</v>
      </c>
      <c r="M2503" t="s">
        <v>925</v>
      </c>
      <c r="N2503" t="s">
        <v>926</v>
      </c>
      <c r="O2503">
        <v>36.51</v>
      </c>
      <c r="S2503">
        <v>22502</v>
      </c>
    </row>
    <row r="2504" spans="1:19" x14ac:dyDescent="0.2">
      <c r="A2504" t="s">
        <v>44</v>
      </c>
      <c r="B2504" t="s">
        <v>8</v>
      </c>
      <c r="C2504" t="s">
        <v>927</v>
      </c>
      <c r="D2504">
        <v>1</v>
      </c>
      <c r="E2504">
        <v>3</v>
      </c>
      <c r="F2504">
        <v>1779849000000</v>
      </c>
      <c r="G2504">
        <v>1779850015843</v>
      </c>
      <c r="H2504">
        <v>1015843</v>
      </c>
      <c r="I2504">
        <v>1015843</v>
      </c>
      <c r="J2504">
        <v>9226</v>
      </c>
      <c r="K2504">
        <v>43</v>
      </c>
      <c r="L2504">
        <v>54.73</v>
      </c>
      <c r="M2504" t="s">
        <v>925</v>
      </c>
      <c r="N2504" t="s">
        <v>926</v>
      </c>
      <c r="O2504">
        <v>37.47</v>
      </c>
      <c r="S2504">
        <v>22503</v>
      </c>
    </row>
    <row r="2505" spans="1:19" x14ac:dyDescent="0.2">
      <c r="A2505" t="s">
        <v>44</v>
      </c>
      <c r="B2505" t="s">
        <v>8</v>
      </c>
      <c r="C2505" t="s">
        <v>927</v>
      </c>
      <c r="D2505">
        <v>1</v>
      </c>
      <c r="E2505">
        <v>4</v>
      </c>
      <c r="F2505">
        <v>1779926400000</v>
      </c>
      <c r="G2505">
        <v>1779927822251</v>
      </c>
      <c r="H2505">
        <v>1422251</v>
      </c>
      <c r="I2505">
        <v>1422251</v>
      </c>
      <c r="J2505">
        <v>7170</v>
      </c>
      <c r="K2505">
        <v>53</v>
      </c>
      <c r="L2505">
        <v>58.28</v>
      </c>
      <c r="M2505" t="s">
        <v>925</v>
      </c>
      <c r="N2505" t="s">
        <v>926</v>
      </c>
      <c r="O2505">
        <v>40.99</v>
      </c>
      <c r="S2505">
        <v>22504</v>
      </c>
    </row>
    <row r="2506" spans="1:19" x14ac:dyDescent="0.2">
      <c r="A2506" t="s">
        <v>44</v>
      </c>
      <c r="B2506" t="s">
        <v>8</v>
      </c>
      <c r="C2506" t="s">
        <v>927</v>
      </c>
      <c r="D2506">
        <v>1</v>
      </c>
      <c r="E2506">
        <v>4</v>
      </c>
      <c r="F2506">
        <v>1779927300000</v>
      </c>
      <c r="G2506">
        <v>1779928299485</v>
      </c>
      <c r="H2506">
        <v>999485</v>
      </c>
      <c r="I2506">
        <v>999485</v>
      </c>
      <c r="J2506">
        <v>8321</v>
      </c>
      <c r="K2506">
        <v>38</v>
      </c>
      <c r="L2506">
        <v>56.23</v>
      </c>
      <c r="M2506" t="s">
        <v>925</v>
      </c>
      <c r="N2506" t="s">
        <v>926</v>
      </c>
      <c r="O2506">
        <v>43.79</v>
      </c>
      <c r="S2506">
        <v>22505</v>
      </c>
    </row>
    <row r="2507" spans="1:19" x14ac:dyDescent="0.2">
      <c r="A2507" t="s">
        <v>44</v>
      </c>
      <c r="B2507" t="s">
        <v>8</v>
      </c>
      <c r="C2507" t="s">
        <v>924</v>
      </c>
      <c r="D2507">
        <v>1</v>
      </c>
      <c r="E2507">
        <v>4</v>
      </c>
      <c r="F2507">
        <v>1779928200000</v>
      </c>
      <c r="G2507">
        <v>1779929079129</v>
      </c>
      <c r="H2507">
        <v>879129</v>
      </c>
      <c r="I2507">
        <v>879129</v>
      </c>
      <c r="J2507">
        <v>7124</v>
      </c>
      <c r="K2507">
        <v>33</v>
      </c>
      <c r="L2507">
        <v>51.59</v>
      </c>
      <c r="M2507" t="s">
        <v>925</v>
      </c>
      <c r="N2507" t="s">
        <v>926</v>
      </c>
      <c r="O2507">
        <v>39.25</v>
      </c>
      <c r="S2507">
        <v>22506</v>
      </c>
    </row>
    <row r="2508" spans="1:19" x14ac:dyDescent="0.2">
      <c r="A2508" t="s">
        <v>44</v>
      </c>
      <c r="B2508" t="s">
        <v>8</v>
      </c>
      <c r="C2508" t="s">
        <v>927</v>
      </c>
      <c r="D2508">
        <v>1</v>
      </c>
      <c r="E2508">
        <v>4</v>
      </c>
      <c r="F2508">
        <v>1779929100000</v>
      </c>
      <c r="G2508">
        <v>1779930250718</v>
      </c>
      <c r="H2508">
        <v>1150718</v>
      </c>
      <c r="I2508">
        <v>1150718</v>
      </c>
      <c r="J2508">
        <v>7375</v>
      </c>
      <c r="K2508">
        <v>47</v>
      </c>
      <c r="L2508">
        <v>54.49</v>
      </c>
      <c r="M2508" t="s">
        <v>925</v>
      </c>
      <c r="N2508" t="s">
        <v>926</v>
      </c>
      <c r="O2508">
        <v>38.47</v>
      </c>
      <c r="S2508">
        <v>22507</v>
      </c>
    </row>
    <row r="2509" spans="1:19" x14ac:dyDescent="0.2">
      <c r="A2509" t="s">
        <v>44</v>
      </c>
      <c r="B2509" t="s">
        <v>8</v>
      </c>
      <c r="C2509" t="s">
        <v>927</v>
      </c>
      <c r="D2509">
        <v>1</v>
      </c>
      <c r="E2509">
        <v>4</v>
      </c>
      <c r="F2509">
        <v>1779930000000</v>
      </c>
      <c r="G2509">
        <v>1779931047969</v>
      </c>
      <c r="H2509">
        <v>1047969</v>
      </c>
      <c r="I2509">
        <v>1047969</v>
      </c>
      <c r="J2509">
        <v>6824</v>
      </c>
      <c r="K2509">
        <v>44</v>
      </c>
      <c r="L2509">
        <v>49.79</v>
      </c>
      <c r="M2509" t="s">
        <v>925</v>
      </c>
      <c r="N2509" t="s">
        <v>926</v>
      </c>
      <c r="O2509">
        <v>31.6</v>
      </c>
      <c r="S2509">
        <v>22508</v>
      </c>
    </row>
    <row r="2510" spans="1:19" x14ac:dyDescent="0.2">
      <c r="A2510" t="s">
        <v>44</v>
      </c>
      <c r="B2510" t="s">
        <v>8</v>
      </c>
      <c r="C2510" t="s">
        <v>924</v>
      </c>
      <c r="D2510">
        <v>1</v>
      </c>
      <c r="E2510">
        <v>4</v>
      </c>
      <c r="F2510">
        <v>1779930900000</v>
      </c>
      <c r="G2510">
        <v>1779932052200</v>
      </c>
      <c r="H2510">
        <v>1152200</v>
      </c>
      <c r="I2510">
        <v>1152200</v>
      </c>
      <c r="J2510">
        <v>8909</v>
      </c>
      <c r="K2510">
        <v>52</v>
      </c>
      <c r="L2510">
        <v>53.78</v>
      </c>
      <c r="M2510" t="s">
        <v>925</v>
      </c>
      <c r="N2510" t="s">
        <v>926</v>
      </c>
      <c r="O2510">
        <v>32.69</v>
      </c>
      <c r="S2510">
        <v>22509</v>
      </c>
    </row>
    <row r="2511" spans="1:19" x14ac:dyDescent="0.2">
      <c r="A2511" t="s">
        <v>44</v>
      </c>
      <c r="B2511" t="s">
        <v>8</v>
      </c>
      <c r="C2511" t="s">
        <v>927</v>
      </c>
      <c r="D2511">
        <v>1</v>
      </c>
      <c r="E2511">
        <v>4</v>
      </c>
      <c r="F2511">
        <v>1779931800000</v>
      </c>
      <c r="G2511">
        <v>1779932706579</v>
      </c>
      <c r="H2511">
        <v>906579</v>
      </c>
      <c r="I2511">
        <v>906579</v>
      </c>
      <c r="J2511">
        <v>9500</v>
      </c>
      <c r="K2511">
        <v>41</v>
      </c>
      <c r="L2511">
        <v>40.85</v>
      </c>
      <c r="M2511" t="s">
        <v>925</v>
      </c>
      <c r="N2511" t="s">
        <v>929</v>
      </c>
      <c r="S2511">
        <v>22510</v>
      </c>
    </row>
    <row r="2512" spans="1:19" x14ac:dyDescent="0.2">
      <c r="A2512" t="s">
        <v>44</v>
      </c>
      <c r="B2512" t="s">
        <v>8</v>
      </c>
      <c r="C2512" t="s">
        <v>927</v>
      </c>
      <c r="D2512">
        <v>1</v>
      </c>
      <c r="E2512">
        <v>4</v>
      </c>
      <c r="F2512">
        <v>1779932700000</v>
      </c>
      <c r="G2512">
        <v>1779933658124</v>
      </c>
      <c r="H2512">
        <v>958124</v>
      </c>
      <c r="I2512">
        <v>958124</v>
      </c>
      <c r="J2512">
        <v>8542</v>
      </c>
      <c r="K2512">
        <v>41</v>
      </c>
      <c r="L2512">
        <v>53.37</v>
      </c>
      <c r="M2512" t="s">
        <v>925</v>
      </c>
      <c r="N2512" t="s">
        <v>926</v>
      </c>
      <c r="O2512">
        <v>37.6</v>
      </c>
      <c r="S2512">
        <v>22511</v>
      </c>
    </row>
    <row r="2513" spans="1:19" x14ac:dyDescent="0.2">
      <c r="A2513" t="s">
        <v>44</v>
      </c>
      <c r="B2513" t="s">
        <v>8</v>
      </c>
      <c r="C2513" t="s">
        <v>924</v>
      </c>
      <c r="D2513">
        <v>1</v>
      </c>
      <c r="E2513">
        <v>4</v>
      </c>
      <c r="F2513">
        <v>1779933600000</v>
      </c>
      <c r="G2513">
        <v>1779934444947</v>
      </c>
      <c r="H2513">
        <v>844947</v>
      </c>
      <c r="I2513">
        <v>844947</v>
      </c>
      <c r="J2513">
        <v>8376</v>
      </c>
      <c r="K2513">
        <v>35</v>
      </c>
      <c r="L2513">
        <v>52.62</v>
      </c>
      <c r="M2513" t="s">
        <v>925</v>
      </c>
      <c r="N2513" t="s">
        <v>926</v>
      </c>
      <c r="O2513">
        <v>39.159999999999997</v>
      </c>
      <c r="S2513">
        <v>22512</v>
      </c>
    </row>
    <row r="2514" spans="1:19" x14ac:dyDescent="0.2">
      <c r="A2514" t="s">
        <v>44</v>
      </c>
      <c r="B2514" t="s">
        <v>8</v>
      </c>
      <c r="C2514" t="s">
        <v>927</v>
      </c>
      <c r="D2514">
        <v>1</v>
      </c>
      <c r="E2514">
        <v>4</v>
      </c>
      <c r="F2514">
        <v>1779934500000</v>
      </c>
      <c r="G2514">
        <v>1779935904925</v>
      </c>
      <c r="H2514">
        <v>1404925</v>
      </c>
      <c r="I2514">
        <v>1404925</v>
      </c>
      <c r="J2514">
        <v>6928</v>
      </c>
      <c r="K2514">
        <v>56</v>
      </c>
      <c r="L2514">
        <v>59.59</v>
      </c>
      <c r="M2514" t="s">
        <v>925</v>
      </c>
      <c r="N2514" t="s">
        <v>926</v>
      </c>
      <c r="O2514">
        <v>45.13</v>
      </c>
      <c r="S2514">
        <v>22513</v>
      </c>
    </row>
    <row r="2515" spans="1:19" x14ac:dyDescent="0.2">
      <c r="A2515" t="s">
        <v>44</v>
      </c>
      <c r="B2515" t="s">
        <v>8</v>
      </c>
      <c r="C2515" t="s">
        <v>927</v>
      </c>
      <c r="D2515">
        <v>1</v>
      </c>
      <c r="E2515">
        <v>4</v>
      </c>
      <c r="F2515">
        <v>1779935400000</v>
      </c>
      <c r="G2515">
        <v>1779936794284</v>
      </c>
      <c r="H2515">
        <v>1394284</v>
      </c>
      <c r="I2515">
        <v>1394284</v>
      </c>
      <c r="J2515">
        <v>7157</v>
      </c>
      <c r="K2515">
        <v>53</v>
      </c>
      <c r="L2515">
        <v>44.25</v>
      </c>
      <c r="M2515" t="s">
        <v>925</v>
      </c>
      <c r="N2515" t="s">
        <v>929</v>
      </c>
      <c r="S2515">
        <v>22514</v>
      </c>
    </row>
    <row r="2516" spans="1:19" x14ac:dyDescent="0.2">
      <c r="A2516" t="s">
        <v>44</v>
      </c>
      <c r="B2516" t="s">
        <v>8</v>
      </c>
      <c r="C2516" t="s">
        <v>924</v>
      </c>
      <c r="D2516">
        <v>1</v>
      </c>
      <c r="E2516">
        <v>4</v>
      </c>
      <c r="F2516">
        <v>1779936300000</v>
      </c>
      <c r="G2516">
        <v>1779937497473</v>
      </c>
      <c r="H2516">
        <v>1197473</v>
      </c>
      <c r="I2516">
        <v>1197473</v>
      </c>
      <c r="J2516">
        <v>7075</v>
      </c>
      <c r="K2516">
        <v>50</v>
      </c>
      <c r="L2516">
        <v>55.47</v>
      </c>
      <c r="M2516" t="s">
        <v>925</v>
      </c>
      <c r="N2516" t="s">
        <v>926</v>
      </c>
      <c r="O2516">
        <v>40.369999999999997</v>
      </c>
      <c r="S2516">
        <v>22515</v>
      </c>
    </row>
    <row r="2517" spans="1:19" x14ac:dyDescent="0.2">
      <c r="A2517" t="s">
        <v>44</v>
      </c>
      <c r="B2517" t="s">
        <v>8</v>
      </c>
      <c r="C2517" t="s">
        <v>927</v>
      </c>
      <c r="D2517">
        <v>1</v>
      </c>
      <c r="E2517">
        <v>5</v>
      </c>
      <c r="F2517">
        <v>1780012800000</v>
      </c>
      <c r="G2517">
        <v>1780014134136</v>
      </c>
      <c r="H2517">
        <v>1334136</v>
      </c>
      <c r="I2517">
        <v>1334136</v>
      </c>
      <c r="J2517">
        <v>10549</v>
      </c>
      <c r="K2517">
        <v>49</v>
      </c>
      <c r="L2517">
        <v>62.66</v>
      </c>
      <c r="M2517" t="s">
        <v>925</v>
      </c>
      <c r="N2517" t="s">
        <v>926</v>
      </c>
      <c r="O2517">
        <v>44.37</v>
      </c>
      <c r="S2517">
        <v>22516</v>
      </c>
    </row>
    <row r="2518" spans="1:19" x14ac:dyDescent="0.2">
      <c r="A2518" t="s">
        <v>44</v>
      </c>
      <c r="B2518" t="s">
        <v>8</v>
      </c>
      <c r="C2518" t="s">
        <v>927</v>
      </c>
      <c r="D2518">
        <v>1</v>
      </c>
      <c r="E2518">
        <v>5</v>
      </c>
      <c r="F2518">
        <v>1780013700000</v>
      </c>
      <c r="G2518">
        <v>1780014873057</v>
      </c>
      <c r="H2518">
        <v>1173057</v>
      </c>
      <c r="I2518">
        <v>1173057</v>
      </c>
      <c r="J2518">
        <v>7655</v>
      </c>
      <c r="K2518">
        <v>50</v>
      </c>
      <c r="L2518">
        <v>57.65</v>
      </c>
      <c r="M2518" t="s">
        <v>925</v>
      </c>
      <c r="N2518" t="s">
        <v>926</v>
      </c>
      <c r="O2518">
        <v>44.5</v>
      </c>
      <c r="S2518">
        <v>22517</v>
      </c>
    </row>
    <row r="2519" spans="1:19" x14ac:dyDescent="0.2">
      <c r="A2519" t="s">
        <v>44</v>
      </c>
      <c r="B2519" t="s">
        <v>8</v>
      </c>
      <c r="C2519" t="s">
        <v>928</v>
      </c>
      <c r="D2519">
        <v>1</v>
      </c>
      <c r="E2519">
        <v>5</v>
      </c>
      <c r="F2519">
        <v>1780014600000</v>
      </c>
      <c r="G2519">
        <v>1780015641752</v>
      </c>
      <c r="H2519">
        <v>1041752</v>
      </c>
      <c r="I2519">
        <v>1041752</v>
      </c>
      <c r="J2519">
        <v>8639</v>
      </c>
      <c r="K2519">
        <v>40</v>
      </c>
      <c r="L2519">
        <v>51.89</v>
      </c>
      <c r="M2519" t="s">
        <v>925</v>
      </c>
      <c r="N2519" t="s">
        <v>926</v>
      </c>
      <c r="O2519">
        <v>31.79</v>
      </c>
      <c r="S2519">
        <v>22518</v>
      </c>
    </row>
    <row r="2520" spans="1:19" x14ac:dyDescent="0.2">
      <c r="A2520" t="s">
        <v>44</v>
      </c>
      <c r="B2520" t="s">
        <v>8</v>
      </c>
      <c r="C2520" t="s">
        <v>927</v>
      </c>
      <c r="D2520">
        <v>1</v>
      </c>
      <c r="E2520">
        <v>5</v>
      </c>
      <c r="F2520">
        <v>1780015500000</v>
      </c>
      <c r="G2520">
        <v>1780017037696</v>
      </c>
      <c r="H2520">
        <v>1537696</v>
      </c>
      <c r="I2520">
        <v>1537696</v>
      </c>
      <c r="J2520">
        <v>8304</v>
      </c>
      <c r="K2520">
        <v>65</v>
      </c>
      <c r="L2520">
        <v>62.64</v>
      </c>
      <c r="M2520" t="s">
        <v>925</v>
      </c>
      <c r="N2520" t="s">
        <v>926</v>
      </c>
      <c r="O2520">
        <v>45.18</v>
      </c>
      <c r="S2520">
        <v>22519</v>
      </c>
    </row>
    <row r="2521" spans="1:19" x14ac:dyDescent="0.2">
      <c r="A2521" t="s">
        <v>44</v>
      </c>
      <c r="B2521" t="s">
        <v>8</v>
      </c>
      <c r="C2521" t="s">
        <v>927</v>
      </c>
      <c r="D2521">
        <v>1</v>
      </c>
      <c r="E2521">
        <v>5</v>
      </c>
      <c r="F2521">
        <v>1780016400000</v>
      </c>
      <c r="G2521">
        <v>1780018141445</v>
      </c>
      <c r="H2521">
        <v>1741445</v>
      </c>
      <c r="I2521">
        <v>1741445</v>
      </c>
      <c r="J2521">
        <v>9358</v>
      </c>
      <c r="K2521">
        <v>70</v>
      </c>
      <c r="L2521">
        <v>50.72</v>
      </c>
      <c r="M2521" t="s">
        <v>925</v>
      </c>
      <c r="N2521" t="s">
        <v>929</v>
      </c>
      <c r="S2521">
        <v>22520</v>
      </c>
    </row>
    <row r="2522" spans="1:19" x14ac:dyDescent="0.2">
      <c r="A2522" t="s">
        <v>44</v>
      </c>
      <c r="B2522" t="s">
        <v>8</v>
      </c>
      <c r="C2522" t="s">
        <v>928</v>
      </c>
      <c r="D2522">
        <v>1</v>
      </c>
      <c r="E2522">
        <v>5</v>
      </c>
      <c r="F2522">
        <v>1780017300000</v>
      </c>
      <c r="G2522">
        <v>1780018315450</v>
      </c>
      <c r="H2522">
        <v>1015450</v>
      </c>
      <c r="I2522">
        <v>1015450</v>
      </c>
      <c r="J2522">
        <v>9623</v>
      </c>
      <c r="K2522">
        <v>44</v>
      </c>
      <c r="L2522">
        <v>56.86</v>
      </c>
      <c r="M2522" t="s">
        <v>925</v>
      </c>
      <c r="N2522" t="s">
        <v>926</v>
      </c>
      <c r="O2522">
        <v>41.38</v>
      </c>
      <c r="S2522">
        <v>22521</v>
      </c>
    </row>
    <row r="2523" spans="1:19" x14ac:dyDescent="0.2">
      <c r="A2523" t="s">
        <v>44</v>
      </c>
      <c r="B2523" t="s">
        <v>8</v>
      </c>
      <c r="C2523" t="s">
        <v>927</v>
      </c>
      <c r="D2523">
        <v>1</v>
      </c>
      <c r="E2523">
        <v>5</v>
      </c>
      <c r="F2523">
        <v>1780018200000</v>
      </c>
      <c r="G2523">
        <v>1780019417555</v>
      </c>
      <c r="H2523">
        <v>1217555</v>
      </c>
      <c r="I2523">
        <v>1217555</v>
      </c>
      <c r="J2523">
        <v>9651</v>
      </c>
      <c r="K2523">
        <v>51</v>
      </c>
      <c r="L2523">
        <v>55.81</v>
      </c>
      <c r="M2523" t="s">
        <v>925</v>
      </c>
      <c r="N2523" t="s">
        <v>926</v>
      </c>
      <c r="O2523">
        <v>33.76</v>
      </c>
      <c r="S2523">
        <v>22522</v>
      </c>
    </row>
    <row r="2524" spans="1:19" x14ac:dyDescent="0.2">
      <c r="A2524" t="s">
        <v>44</v>
      </c>
      <c r="B2524" t="s">
        <v>8</v>
      </c>
      <c r="C2524" t="s">
        <v>927</v>
      </c>
      <c r="D2524">
        <v>1</v>
      </c>
      <c r="E2524">
        <v>5</v>
      </c>
      <c r="F2524">
        <v>1780019100000</v>
      </c>
      <c r="G2524">
        <v>1780020248778</v>
      </c>
      <c r="H2524">
        <v>1148778</v>
      </c>
      <c r="I2524">
        <v>1148778</v>
      </c>
      <c r="J2524">
        <v>6967</v>
      </c>
      <c r="K2524">
        <v>46</v>
      </c>
      <c r="L2524">
        <v>56.56</v>
      </c>
      <c r="M2524" t="s">
        <v>925</v>
      </c>
      <c r="N2524" t="s">
        <v>926</v>
      </c>
      <c r="O2524">
        <v>44.43</v>
      </c>
      <c r="S2524">
        <v>22523</v>
      </c>
    </row>
    <row r="2525" spans="1:19" x14ac:dyDescent="0.2">
      <c r="A2525" t="s">
        <v>44</v>
      </c>
      <c r="B2525" t="s">
        <v>8</v>
      </c>
      <c r="C2525" t="s">
        <v>928</v>
      </c>
      <c r="D2525">
        <v>1</v>
      </c>
      <c r="E2525">
        <v>5</v>
      </c>
      <c r="F2525">
        <v>1780020000000</v>
      </c>
      <c r="G2525">
        <v>1780021365034</v>
      </c>
      <c r="H2525">
        <v>1365034</v>
      </c>
      <c r="I2525">
        <v>1365034</v>
      </c>
      <c r="J2525">
        <v>9794</v>
      </c>
      <c r="K2525">
        <v>54</v>
      </c>
      <c r="L2525">
        <v>60.24</v>
      </c>
      <c r="M2525" t="s">
        <v>925</v>
      </c>
      <c r="N2525" t="s">
        <v>926</v>
      </c>
      <c r="O2525">
        <v>39.97</v>
      </c>
      <c r="S2525">
        <v>22524</v>
      </c>
    </row>
    <row r="2526" spans="1:19" x14ac:dyDescent="0.2">
      <c r="A2526" t="s">
        <v>44</v>
      </c>
      <c r="B2526" t="s">
        <v>8</v>
      </c>
      <c r="C2526" t="s">
        <v>927</v>
      </c>
      <c r="D2526">
        <v>1</v>
      </c>
      <c r="E2526">
        <v>5</v>
      </c>
      <c r="F2526">
        <v>1780020900000</v>
      </c>
      <c r="G2526">
        <v>1780022451516</v>
      </c>
      <c r="H2526">
        <v>1551516</v>
      </c>
      <c r="I2526">
        <v>1551516</v>
      </c>
      <c r="J2526">
        <v>6942</v>
      </c>
      <c r="K2526">
        <v>60</v>
      </c>
      <c r="L2526">
        <v>59.25</v>
      </c>
      <c r="M2526" t="s">
        <v>925</v>
      </c>
      <c r="N2526" t="s">
        <v>926</v>
      </c>
      <c r="O2526">
        <v>40.590000000000003</v>
      </c>
      <c r="S2526">
        <v>22525</v>
      </c>
    </row>
    <row r="2527" spans="1:19" x14ac:dyDescent="0.2">
      <c r="A2527" t="s">
        <v>44</v>
      </c>
      <c r="B2527" t="s">
        <v>8</v>
      </c>
      <c r="C2527" t="s">
        <v>927</v>
      </c>
      <c r="D2527">
        <v>1</v>
      </c>
      <c r="E2527">
        <v>5</v>
      </c>
      <c r="F2527">
        <v>1780021800000</v>
      </c>
      <c r="G2527">
        <v>1780023225211</v>
      </c>
      <c r="H2527">
        <v>1425211</v>
      </c>
      <c r="I2527">
        <v>1425211</v>
      </c>
      <c r="J2527">
        <v>8991</v>
      </c>
      <c r="K2527">
        <v>59</v>
      </c>
      <c r="L2527">
        <v>59.95</v>
      </c>
      <c r="M2527" t="s">
        <v>925</v>
      </c>
      <c r="N2527" t="s">
        <v>926</v>
      </c>
      <c r="O2527">
        <v>39.94</v>
      </c>
      <c r="S2527">
        <v>22526</v>
      </c>
    </row>
    <row r="2528" spans="1:19" x14ac:dyDescent="0.2">
      <c r="A2528" t="s">
        <v>44</v>
      </c>
      <c r="B2528" t="s">
        <v>8</v>
      </c>
      <c r="C2528" t="s">
        <v>928</v>
      </c>
      <c r="D2528">
        <v>1</v>
      </c>
      <c r="E2528">
        <v>5</v>
      </c>
      <c r="F2528">
        <v>1780022700000</v>
      </c>
      <c r="G2528">
        <v>1780023574250</v>
      </c>
      <c r="H2528">
        <v>874250</v>
      </c>
      <c r="I2528">
        <v>874250</v>
      </c>
      <c r="J2528">
        <v>7383</v>
      </c>
      <c r="K2528">
        <v>35</v>
      </c>
      <c r="L2528">
        <v>50.78</v>
      </c>
      <c r="M2528" t="s">
        <v>925</v>
      </c>
      <c r="N2528" t="s">
        <v>926</v>
      </c>
      <c r="O2528">
        <v>36.78</v>
      </c>
      <c r="S2528">
        <v>22527</v>
      </c>
    </row>
    <row r="2529" spans="1:19" x14ac:dyDescent="0.2">
      <c r="A2529" t="s">
        <v>44</v>
      </c>
      <c r="B2529" t="s">
        <v>8</v>
      </c>
      <c r="C2529" t="s">
        <v>927</v>
      </c>
      <c r="D2529">
        <v>1</v>
      </c>
      <c r="E2529">
        <v>5</v>
      </c>
      <c r="F2529">
        <v>1780023600000</v>
      </c>
      <c r="G2529">
        <v>1780025054490</v>
      </c>
      <c r="H2529">
        <v>1454490</v>
      </c>
      <c r="I2529">
        <v>1454490</v>
      </c>
      <c r="J2529">
        <v>9634</v>
      </c>
      <c r="K2529">
        <v>54</v>
      </c>
      <c r="L2529">
        <v>47.57</v>
      </c>
      <c r="M2529" t="s">
        <v>925</v>
      </c>
      <c r="N2529" t="s">
        <v>929</v>
      </c>
      <c r="S2529">
        <v>22528</v>
      </c>
    </row>
    <row r="2530" spans="1:19" x14ac:dyDescent="0.2">
      <c r="A2530" t="s">
        <v>44</v>
      </c>
      <c r="B2530" t="s">
        <v>8</v>
      </c>
      <c r="C2530" t="s">
        <v>927</v>
      </c>
      <c r="D2530">
        <v>1</v>
      </c>
      <c r="E2530">
        <v>6</v>
      </c>
      <c r="F2530">
        <v>1780099200000</v>
      </c>
      <c r="G2530">
        <v>1780100683453</v>
      </c>
      <c r="H2530">
        <v>1483453</v>
      </c>
      <c r="I2530">
        <v>1483453</v>
      </c>
      <c r="J2530">
        <v>8150</v>
      </c>
      <c r="K2530">
        <v>56</v>
      </c>
      <c r="L2530">
        <v>57.75</v>
      </c>
      <c r="M2530" t="s">
        <v>925</v>
      </c>
      <c r="N2530" t="s">
        <v>926</v>
      </c>
      <c r="O2530">
        <v>35.61</v>
      </c>
      <c r="S2530">
        <v>22529</v>
      </c>
    </row>
    <row r="2531" spans="1:19" x14ac:dyDescent="0.2">
      <c r="A2531" t="s">
        <v>44</v>
      </c>
      <c r="B2531" t="s">
        <v>8</v>
      </c>
      <c r="C2531" t="s">
        <v>927</v>
      </c>
      <c r="D2531">
        <v>1</v>
      </c>
      <c r="E2531">
        <v>6</v>
      </c>
      <c r="F2531">
        <v>1780100100000</v>
      </c>
      <c r="G2531">
        <v>1780101821151</v>
      </c>
      <c r="H2531">
        <v>1721151</v>
      </c>
      <c r="I2531">
        <v>1721151</v>
      </c>
      <c r="J2531">
        <v>8277</v>
      </c>
      <c r="K2531">
        <v>73</v>
      </c>
      <c r="L2531">
        <v>65.27</v>
      </c>
      <c r="M2531" t="s">
        <v>925</v>
      </c>
      <c r="N2531" t="s">
        <v>926</v>
      </c>
      <c r="O2531">
        <v>46.75</v>
      </c>
      <c r="S2531">
        <v>22530</v>
      </c>
    </row>
    <row r="2532" spans="1:19" x14ac:dyDescent="0.2">
      <c r="A2532" t="s">
        <v>44</v>
      </c>
      <c r="B2532" t="s">
        <v>8</v>
      </c>
      <c r="C2532" t="s">
        <v>927</v>
      </c>
      <c r="D2532">
        <v>1</v>
      </c>
      <c r="E2532">
        <v>6</v>
      </c>
      <c r="F2532">
        <v>1780101000000</v>
      </c>
      <c r="G2532">
        <v>1780102726308</v>
      </c>
      <c r="H2532">
        <v>1726308</v>
      </c>
      <c r="I2532">
        <v>1726308</v>
      </c>
      <c r="J2532">
        <v>8882</v>
      </c>
      <c r="K2532">
        <v>70</v>
      </c>
      <c r="L2532">
        <v>60.36</v>
      </c>
      <c r="M2532" t="s">
        <v>925</v>
      </c>
      <c r="N2532" t="s">
        <v>926</v>
      </c>
      <c r="O2532">
        <v>33.6</v>
      </c>
      <c r="S2532">
        <v>22531</v>
      </c>
    </row>
    <row r="2533" spans="1:19" x14ac:dyDescent="0.2">
      <c r="A2533" t="s">
        <v>44</v>
      </c>
      <c r="B2533" t="s">
        <v>8</v>
      </c>
      <c r="C2533" t="s">
        <v>927</v>
      </c>
      <c r="D2533">
        <v>1</v>
      </c>
      <c r="E2533">
        <v>6</v>
      </c>
      <c r="F2533">
        <v>1780101900000</v>
      </c>
      <c r="G2533">
        <v>1780103279599</v>
      </c>
      <c r="H2533">
        <v>1379599</v>
      </c>
      <c r="I2533">
        <v>1379599</v>
      </c>
      <c r="J2533">
        <v>8017</v>
      </c>
      <c r="K2533">
        <v>61</v>
      </c>
      <c r="L2533">
        <v>61.59</v>
      </c>
      <c r="M2533" t="s">
        <v>925</v>
      </c>
      <c r="N2533" t="s">
        <v>926</v>
      </c>
      <c r="O2533">
        <v>47.49</v>
      </c>
      <c r="S2533">
        <v>22532</v>
      </c>
    </row>
    <row r="2534" spans="1:19" x14ac:dyDescent="0.2">
      <c r="A2534" t="s">
        <v>44</v>
      </c>
      <c r="B2534" t="s">
        <v>8</v>
      </c>
      <c r="C2534" t="s">
        <v>927</v>
      </c>
      <c r="D2534">
        <v>1</v>
      </c>
      <c r="E2534">
        <v>6</v>
      </c>
      <c r="F2534">
        <v>1780102800000</v>
      </c>
      <c r="G2534">
        <v>1780104169127</v>
      </c>
      <c r="H2534">
        <v>1369127</v>
      </c>
      <c r="I2534">
        <v>1369127</v>
      </c>
      <c r="J2534">
        <v>7570</v>
      </c>
      <c r="K2534">
        <v>54</v>
      </c>
      <c r="L2534">
        <v>55.11</v>
      </c>
      <c r="M2534" t="s">
        <v>925</v>
      </c>
      <c r="N2534" t="s">
        <v>926</v>
      </c>
      <c r="O2534">
        <v>33.89</v>
      </c>
      <c r="S2534">
        <v>22533</v>
      </c>
    </row>
    <row r="2535" spans="1:19" x14ac:dyDescent="0.2">
      <c r="A2535" t="s">
        <v>44</v>
      </c>
      <c r="B2535" t="s">
        <v>8</v>
      </c>
      <c r="C2535" t="s">
        <v>927</v>
      </c>
      <c r="D2535">
        <v>1</v>
      </c>
      <c r="E2535">
        <v>6</v>
      </c>
      <c r="F2535">
        <v>1780103700000</v>
      </c>
      <c r="G2535">
        <v>1780104963238</v>
      </c>
      <c r="H2535">
        <v>1263238</v>
      </c>
      <c r="I2535">
        <v>1263238</v>
      </c>
      <c r="J2535">
        <v>7772</v>
      </c>
      <c r="K2535">
        <v>56</v>
      </c>
      <c r="L2535">
        <v>59.02</v>
      </c>
      <c r="M2535" t="s">
        <v>925</v>
      </c>
      <c r="N2535" t="s">
        <v>926</v>
      </c>
      <c r="O2535">
        <v>45.1</v>
      </c>
      <c r="S2535">
        <v>22534</v>
      </c>
    </row>
    <row r="2536" spans="1:19" x14ac:dyDescent="0.2">
      <c r="A2536" t="s">
        <v>44</v>
      </c>
      <c r="B2536" t="s">
        <v>8</v>
      </c>
      <c r="C2536" t="s">
        <v>927</v>
      </c>
      <c r="D2536">
        <v>1</v>
      </c>
      <c r="E2536">
        <v>6</v>
      </c>
      <c r="F2536">
        <v>1780104600000</v>
      </c>
      <c r="G2536">
        <v>1780105987409</v>
      </c>
      <c r="H2536">
        <v>1387409</v>
      </c>
      <c r="I2536">
        <v>1387409</v>
      </c>
      <c r="J2536">
        <v>10125</v>
      </c>
      <c r="K2536">
        <v>58</v>
      </c>
      <c r="L2536">
        <v>61.21</v>
      </c>
      <c r="M2536" t="s">
        <v>925</v>
      </c>
      <c r="N2536" t="s">
        <v>926</v>
      </c>
      <c r="O2536">
        <v>40.78</v>
      </c>
      <c r="S2536">
        <v>22535</v>
      </c>
    </row>
    <row r="2537" spans="1:19" x14ac:dyDescent="0.2">
      <c r="A2537" t="s">
        <v>44</v>
      </c>
      <c r="B2537" t="s">
        <v>8</v>
      </c>
      <c r="C2537" t="s">
        <v>927</v>
      </c>
      <c r="D2537">
        <v>1</v>
      </c>
      <c r="E2537">
        <v>6</v>
      </c>
      <c r="F2537">
        <v>1780105500000</v>
      </c>
      <c r="G2537">
        <v>1780106709738</v>
      </c>
      <c r="H2537">
        <v>1209738</v>
      </c>
      <c r="I2537">
        <v>1209738</v>
      </c>
      <c r="J2537">
        <v>7348</v>
      </c>
      <c r="K2537">
        <v>56</v>
      </c>
      <c r="L2537">
        <v>58.29</v>
      </c>
      <c r="M2537" t="s">
        <v>925</v>
      </c>
      <c r="N2537" t="s">
        <v>926</v>
      </c>
      <c r="O2537">
        <v>45.89</v>
      </c>
      <c r="S2537">
        <v>22536</v>
      </c>
    </row>
    <row r="2538" spans="1:19" x14ac:dyDescent="0.2">
      <c r="A2538" t="s">
        <v>44</v>
      </c>
      <c r="B2538" t="s">
        <v>8</v>
      </c>
      <c r="C2538" t="s">
        <v>927</v>
      </c>
      <c r="D2538">
        <v>1</v>
      </c>
      <c r="E2538">
        <v>6</v>
      </c>
      <c r="F2538">
        <v>1780106400000</v>
      </c>
      <c r="G2538">
        <v>1780107517993</v>
      </c>
      <c r="H2538">
        <v>1117993</v>
      </c>
      <c r="I2538">
        <v>1117993</v>
      </c>
      <c r="J2538">
        <v>10282</v>
      </c>
      <c r="K2538">
        <v>52</v>
      </c>
      <c r="L2538">
        <v>56.66</v>
      </c>
      <c r="M2538" t="s">
        <v>925</v>
      </c>
      <c r="N2538" t="s">
        <v>926</v>
      </c>
      <c r="O2538">
        <v>36.57</v>
      </c>
      <c r="S2538">
        <v>22537</v>
      </c>
    </row>
    <row r="2539" spans="1:19" x14ac:dyDescent="0.2">
      <c r="A2539" t="s">
        <v>44</v>
      </c>
      <c r="B2539" t="s">
        <v>8</v>
      </c>
      <c r="C2539" t="s">
        <v>927</v>
      </c>
      <c r="D2539">
        <v>1</v>
      </c>
      <c r="E2539">
        <v>6</v>
      </c>
      <c r="F2539">
        <v>1780107300000</v>
      </c>
      <c r="G2539">
        <v>1780108591589</v>
      </c>
      <c r="H2539">
        <v>1291589</v>
      </c>
      <c r="I2539">
        <v>1291589</v>
      </c>
      <c r="J2539">
        <v>7409</v>
      </c>
      <c r="K2539">
        <v>50</v>
      </c>
      <c r="L2539">
        <v>59.15</v>
      </c>
      <c r="M2539" t="s">
        <v>925</v>
      </c>
      <c r="N2539" t="s">
        <v>926</v>
      </c>
      <c r="O2539">
        <v>45.66</v>
      </c>
      <c r="S2539">
        <v>22538</v>
      </c>
    </row>
    <row r="2540" spans="1:19" x14ac:dyDescent="0.2">
      <c r="A2540" t="s">
        <v>44</v>
      </c>
      <c r="B2540" t="s">
        <v>8</v>
      </c>
      <c r="C2540" t="s">
        <v>927</v>
      </c>
      <c r="D2540">
        <v>1</v>
      </c>
      <c r="E2540">
        <v>6</v>
      </c>
      <c r="F2540">
        <v>1780108200000</v>
      </c>
      <c r="G2540">
        <v>1780109842560</v>
      </c>
      <c r="H2540">
        <v>1642560</v>
      </c>
      <c r="I2540">
        <v>1642560</v>
      </c>
      <c r="J2540">
        <v>9776</v>
      </c>
      <c r="K2540">
        <v>68</v>
      </c>
      <c r="L2540">
        <v>63.85</v>
      </c>
      <c r="M2540" t="s">
        <v>925</v>
      </c>
      <c r="N2540" t="s">
        <v>926</v>
      </c>
      <c r="O2540">
        <v>41.44</v>
      </c>
      <c r="S2540">
        <v>22539</v>
      </c>
    </row>
    <row r="2541" spans="1:19" x14ac:dyDescent="0.2">
      <c r="A2541" t="s">
        <v>44</v>
      </c>
      <c r="B2541" t="s">
        <v>8</v>
      </c>
      <c r="C2541" t="s">
        <v>927</v>
      </c>
      <c r="D2541">
        <v>1</v>
      </c>
      <c r="E2541">
        <v>6</v>
      </c>
      <c r="F2541">
        <v>1780109100000</v>
      </c>
      <c r="G2541">
        <v>1780110172575</v>
      </c>
      <c r="H2541">
        <v>1072575</v>
      </c>
      <c r="I2541">
        <v>1072575</v>
      </c>
      <c r="J2541">
        <v>8865</v>
      </c>
      <c r="K2541">
        <v>46</v>
      </c>
      <c r="L2541">
        <v>59.88</v>
      </c>
      <c r="M2541" t="s">
        <v>925</v>
      </c>
      <c r="N2541" t="s">
        <v>926</v>
      </c>
      <c r="O2541">
        <v>48.99</v>
      </c>
      <c r="S2541">
        <v>22540</v>
      </c>
    </row>
    <row r="2542" spans="1:19" x14ac:dyDescent="0.2">
      <c r="A2542" t="s">
        <v>44</v>
      </c>
      <c r="B2542" t="s">
        <v>8</v>
      </c>
      <c r="C2542" t="s">
        <v>927</v>
      </c>
      <c r="D2542">
        <v>1</v>
      </c>
      <c r="E2542">
        <v>6</v>
      </c>
      <c r="F2542">
        <v>1780110000000</v>
      </c>
      <c r="G2542">
        <v>1780111674700</v>
      </c>
      <c r="H2542">
        <v>1674700</v>
      </c>
      <c r="I2542">
        <v>1674700</v>
      </c>
      <c r="J2542">
        <v>9944</v>
      </c>
      <c r="K2542">
        <v>72</v>
      </c>
      <c r="L2542">
        <v>67.13</v>
      </c>
      <c r="M2542" t="s">
        <v>931</v>
      </c>
      <c r="N2542" t="s">
        <v>926</v>
      </c>
      <c r="O2542">
        <v>47.8</v>
      </c>
      <c r="S2542">
        <v>22541</v>
      </c>
    </row>
    <row r="2543" spans="1:19" x14ac:dyDescent="0.2">
      <c r="A2543" t="s">
        <v>44</v>
      </c>
      <c r="B2543" t="s">
        <v>8</v>
      </c>
      <c r="C2543" t="s">
        <v>927</v>
      </c>
      <c r="D2543">
        <v>1</v>
      </c>
      <c r="E2543">
        <v>7</v>
      </c>
      <c r="F2543">
        <v>1780185600000</v>
      </c>
      <c r="G2543">
        <v>1780187144455</v>
      </c>
      <c r="H2543">
        <v>1544455</v>
      </c>
      <c r="I2543">
        <v>1544455</v>
      </c>
      <c r="J2543">
        <v>9452</v>
      </c>
      <c r="K2543">
        <v>58</v>
      </c>
      <c r="L2543">
        <v>62.21</v>
      </c>
      <c r="M2543" t="s">
        <v>925</v>
      </c>
      <c r="N2543" t="s">
        <v>926</v>
      </c>
      <c r="O2543">
        <v>40.96</v>
      </c>
      <c r="S2543">
        <v>22542</v>
      </c>
    </row>
    <row r="2544" spans="1:19" x14ac:dyDescent="0.2">
      <c r="A2544" t="s">
        <v>44</v>
      </c>
      <c r="B2544" t="s">
        <v>8</v>
      </c>
      <c r="C2544" t="s">
        <v>927</v>
      </c>
      <c r="D2544">
        <v>1</v>
      </c>
      <c r="E2544">
        <v>7</v>
      </c>
      <c r="F2544">
        <v>1780186500000</v>
      </c>
      <c r="G2544">
        <v>1780187517192</v>
      </c>
      <c r="H2544">
        <v>1017192</v>
      </c>
      <c r="I2544">
        <v>1017192</v>
      </c>
      <c r="J2544">
        <v>7950</v>
      </c>
      <c r="K2544">
        <v>49</v>
      </c>
      <c r="L2544">
        <v>54.17</v>
      </c>
      <c r="M2544" t="s">
        <v>925</v>
      </c>
      <c r="N2544" t="s">
        <v>926</v>
      </c>
      <c r="O2544">
        <v>39.549999999999997</v>
      </c>
      <c r="S2544">
        <v>22543</v>
      </c>
    </row>
    <row r="2545" spans="1:19" x14ac:dyDescent="0.2">
      <c r="A2545" t="s">
        <v>44</v>
      </c>
      <c r="B2545" t="s">
        <v>8</v>
      </c>
      <c r="C2545" t="s">
        <v>924</v>
      </c>
      <c r="D2545">
        <v>1</v>
      </c>
      <c r="E2545">
        <v>7</v>
      </c>
      <c r="F2545">
        <v>1780187400000</v>
      </c>
      <c r="G2545">
        <v>1780188632966</v>
      </c>
      <c r="H2545">
        <v>1232966</v>
      </c>
      <c r="I2545">
        <v>1232966</v>
      </c>
      <c r="J2545">
        <v>8848</v>
      </c>
      <c r="K2545">
        <v>46</v>
      </c>
      <c r="L2545">
        <v>55.79</v>
      </c>
      <c r="M2545" t="s">
        <v>925</v>
      </c>
      <c r="N2545" t="s">
        <v>926</v>
      </c>
      <c r="O2545">
        <v>35.49</v>
      </c>
      <c r="S2545">
        <v>22544</v>
      </c>
    </row>
    <row r="2546" spans="1:19" x14ac:dyDescent="0.2">
      <c r="A2546" t="s">
        <v>44</v>
      </c>
      <c r="B2546" t="s">
        <v>8</v>
      </c>
      <c r="C2546" t="s">
        <v>927</v>
      </c>
      <c r="D2546">
        <v>1</v>
      </c>
      <c r="E2546">
        <v>7</v>
      </c>
      <c r="F2546">
        <v>1780188300000</v>
      </c>
      <c r="G2546">
        <v>1780189651682</v>
      </c>
      <c r="H2546">
        <v>1351682</v>
      </c>
      <c r="I2546">
        <v>1351682</v>
      </c>
      <c r="J2546">
        <v>7261</v>
      </c>
      <c r="K2546">
        <v>52</v>
      </c>
      <c r="L2546">
        <v>60.27</v>
      </c>
      <c r="M2546" t="s">
        <v>925</v>
      </c>
      <c r="N2546" t="s">
        <v>926</v>
      </c>
      <c r="O2546">
        <v>47.14</v>
      </c>
      <c r="S2546">
        <v>22545</v>
      </c>
    </row>
    <row r="2547" spans="1:19" x14ac:dyDescent="0.2">
      <c r="A2547" t="s">
        <v>44</v>
      </c>
      <c r="B2547" t="s">
        <v>8</v>
      </c>
      <c r="C2547" t="s">
        <v>927</v>
      </c>
      <c r="D2547">
        <v>1</v>
      </c>
      <c r="E2547">
        <v>7</v>
      </c>
      <c r="F2547">
        <v>1780189200000</v>
      </c>
      <c r="G2547">
        <v>1780190836345</v>
      </c>
      <c r="H2547">
        <v>1636345</v>
      </c>
      <c r="I2547">
        <v>1636345</v>
      </c>
      <c r="J2547">
        <v>9947</v>
      </c>
      <c r="K2547">
        <v>69</v>
      </c>
      <c r="L2547">
        <v>60.54</v>
      </c>
      <c r="M2547" t="s">
        <v>925</v>
      </c>
      <c r="N2547" t="s">
        <v>926</v>
      </c>
      <c r="O2547">
        <v>33.43</v>
      </c>
      <c r="S2547">
        <v>22546</v>
      </c>
    </row>
    <row r="2548" spans="1:19" x14ac:dyDescent="0.2">
      <c r="A2548" t="s">
        <v>44</v>
      </c>
      <c r="B2548" t="s">
        <v>8</v>
      </c>
      <c r="C2548" t="s">
        <v>924</v>
      </c>
      <c r="D2548">
        <v>1</v>
      </c>
      <c r="E2548">
        <v>7</v>
      </c>
      <c r="F2548">
        <v>1780190100000</v>
      </c>
      <c r="G2548">
        <v>1780191295986</v>
      </c>
      <c r="H2548">
        <v>1195986</v>
      </c>
      <c r="I2548">
        <v>1195986</v>
      </c>
      <c r="J2548">
        <v>8903</v>
      </c>
      <c r="K2548">
        <v>47</v>
      </c>
      <c r="L2548">
        <v>61.2</v>
      </c>
      <c r="M2548" t="s">
        <v>925</v>
      </c>
      <c r="N2548" t="s">
        <v>926</v>
      </c>
      <c r="O2548">
        <v>48.85</v>
      </c>
      <c r="S2548">
        <v>22547</v>
      </c>
    </row>
    <row r="2549" spans="1:19" x14ac:dyDescent="0.2">
      <c r="A2549" t="s">
        <v>44</v>
      </c>
      <c r="B2549" t="s">
        <v>8</v>
      </c>
      <c r="C2549" t="s">
        <v>927</v>
      </c>
      <c r="D2549">
        <v>1</v>
      </c>
      <c r="E2549">
        <v>7</v>
      </c>
      <c r="F2549">
        <v>1780191000000</v>
      </c>
      <c r="G2549">
        <v>1780192380377</v>
      </c>
      <c r="H2549">
        <v>1380377</v>
      </c>
      <c r="I2549">
        <v>1380377</v>
      </c>
      <c r="J2549">
        <v>8605</v>
      </c>
      <c r="K2549">
        <v>58</v>
      </c>
      <c r="L2549">
        <v>55.88</v>
      </c>
      <c r="M2549" t="s">
        <v>925</v>
      </c>
      <c r="N2549" t="s">
        <v>926</v>
      </c>
      <c r="O2549">
        <v>32.630000000000003</v>
      </c>
      <c r="S2549">
        <v>22548</v>
      </c>
    </row>
    <row r="2550" spans="1:19" x14ac:dyDescent="0.2">
      <c r="A2550" t="s">
        <v>44</v>
      </c>
      <c r="B2550" t="s">
        <v>8</v>
      </c>
      <c r="C2550" t="s">
        <v>927</v>
      </c>
      <c r="D2550">
        <v>1</v>
      </c>
      <c r="E2550">
        <v>7</v>
      </c>
      <c r="F2550">
        <v>1780191900000</v>
      </c>
      <c r="G2550">
        <v>1780192954715</v>
      </c>
      <c r="H2550">
        <v>1054715</v>
      </c>
      <c r="I2550">
        <v>1054715</v>
      </c>
      <c r="J2550">
        <v>7747</v>
      </c>
      <c r="K2550">
        <v>44</v>
      </c>
      <c r="L2550">
        <v>52.42</v>
      </c>
      <c r="M2550" t="s">
        <v>925</v>
      </c>
      <c r="N2550" t="s">
        <v>926</v>
      </c>
      <c r="O2550">
        <v>35.08</v>
      </c>
      <c r="S2550">
        <v>22549</v>
      </c>
    </row>
    <row r="2551" spans="1:19" x14ac:dyDescent="0.2">
      <c r="A2551" t="s">
        <v>44</v>
      </c>
      <c r="B2551" t="s">
        <v>8</v>
      </c>
      <c r="C2551" t="s">
        <v>924</v>
      </c>
      <c r="D2551">
        <v>1</v>
      </c>
      <c r="E2551">
        <v>7</v>
      </c>
      <c r="F2551">
        <v>1780192800000</v>
      </c>
      <c r="G2551">
        <v>1780194405993</v>
      </c>
      <c r="H2551">
        <v>1605993</v>
      </c>
      <c r="I2551">
        <v>1605993</v>
      </c>
      <c r="J2551">
        <v>10208</v>
      </c>
      <c r="K2551">
        <v>61</v>
      </c>
      <c r="L2551">
        <v>65.33</v>
      </c>
      <c r="M2551" t="s">
        <v>925</v>
      </c>
      <c r="N2551" t="s">
        <v>926</v>
      </c>
      <c r="O2551">
        <v>44.63</v>
      </c>
      <c r="S2551">
        <v>22550</v>
      </c>
    </row>
    <row r="2552" spans="1:19" x14ac:dyDescent="0.2">
      <c r="A2552" t="s">
        <v>44</v>
      </c>
      <c r="B2552" t="s">
        <v>8</v>
      </c>
      <c r="C2552" t="s">
        <v>927</v>
      </c>
      <c r="D2552">
        <v>1</v>
      </c>
      <c r="E2552">
        <v>7</v>
      </c>
      <c r="F2552">
        <v>1780193700000</v>
      </c>
      <c r="G2552">
        <v>1780195223664</v>
      </c>
      <c r="H2552">
        <v>1523664</v>
      </c>
      <c r="I2552">
        <v>1523664</v>
      </c>
      <c r="J2552">
        <v>7312</v>
      </c>
      <c r="K2552">
        <v>64</v>
      </c>
      <c r="L2552">
        <v>57.33</v>
      </c>
      <c r="M2552" t="s">
        <v>925</v>
      </c>
      <c r="N2552" t="s">
        <v>926</v>
      </c>
      <c r="O2552">
        <v>35.85</v>
      </c>
      <c r="S2552">
        <v>22551</v>
      </c>
    </row>
    <row r="2553" spans="1:19" x14ac:dyDescent="0.2">
      <c r="A2553" t="s">
        <v>44</v>
      </c>
      <c r="B2553" t="s">
        <v>8</v>
      </c>
      <c r="C2553" t="s">
        <v>927</v>
      </c>
      <c r="D2553">
        <v>1</v>
      </c>
      <c r="E2553">
        <v>7</v>
      </c>
      <c r="F2553">
        <v>1780194600000</v>
      </c>
      <c r="G2553">
        <v>1780195930465</v>
      </c>
      <c r="H2553">
        <v>1330465</v>
      </c>
      <c r="I2553">
        <v>1330465</v>
      </c>
      <c r="J2553">
        <v>10569</v>
      </c>
      <c r="K2553">
        <v>60</v>
      </c>
      <c r="L2553">
        <v>61.86</v>
      </c>
      <c r="M2553" t="s">
        <v>925</v>
      </c>
      <c r="N2553" t="s">
        <v>926</v>
      </c>
      <c r="O2553">
        <v>42.55</v>
      </c>
      <c r="S2553">
        <v>22552</v>
      </c>
    </row>
    <row r="2554" spans="1:19" x14ac:dyDescent="0.2">
      <c r="A2554" t="s">
        <v>44</v>
      </c>
      <c r="B2554" t="s">
        <v>8</v>
      </c>
      <c r="C2554" t="s">
        <v>924</v>
      </c>
      <c r="D2554">
        <v>1</v>
      </c>
      <c r="E2554">
        <v>7</v>
      </c>
      <c r="F2554">
        <v>1780195500000</v>
      </c>
      <c r="G2554">
        <v>1780196654362</v>
      </c>
      <c r="H2554">
        <v>1154362</v>
      </c>
      <c r="I2554">
        <v>1154362</v>
      </c>
      <c r="J2554">
        <v>7144</v>
      </c>
      <c r="K2554">
        <v>45</v>
      </c>
      <c r="L2554">
        <v>41.35</v>
      </c>
      <c r="M2554" t="s">
        <v>925</v>
      </c>
      <c r="N2554" t="s">
        <v>929</v>
      </c>
      <c r="S2554">
        <v>22553</v>
      </c>
    </row>
    <row r="2555" spans="1:19" x14ac:dyDescent="0.2">
      <c r="A2555" t="s">
        <v>44</v>
      </c>
      <c r="B2555" t="s">
        <v>8</v>
      </c>
      <c r="C2555" t="s">
        <v>927</v>
      </c>
      <c r="D2555">
        <v>1</v>
      </c>
      <c r="E2555">
        <v>7</v>
      </c>
      <c r="F2555">
        <v>1780196400000</v>
      </c>
      <c r="G2555">
        <v>1780198059515</v>
      </c>
      <c r="H2555">
        <v>1659515</v>
      </c>
      <c r="I2555">
        <v>1659515</v>
      </c>
      <c r="J2555">
        <v>7660</v>
      </c>
      <c r="K2555">
        <v>69</v>
      </c>
      <c r="L2555">
        <v>58.79</v>
      </c>
      <c r="M2555" t="s">
        <v>925</v>
      </c>
      <c r="N2555" t="s">
        <v>926</v>
      </c>
      <c r="O2555">
        <v>34.880000000000003</v>
      </c>
      <c r="S2555">
        <v>22554</v>
      </c>
    </row>
    <row r="2556" spans="1:19" x14ac:dyDescent="0.2">
      <c r="A2556" t="s">
        <v>44</v>
      </c>
      <c r="B2556" t="s">
        <v>8</v>
      </c>
      <c r="C2556" t="s">
        <v>927</v>
      </c>
      <c r="D2556">
        <v>1</v>
      </c>
      <c r="E2556">
        <v>7</v>
      </c>
      <c r="F2556">
        <v>1780197300000</v>
      </c>
      <c r="G2556">
        <v>1780198365176</v>
      </c>
      <c r="H2556">
        <v>1065176</v>
      </c>
      <c r="I2556">
        <v>1065176</v>
      </c>
      <c r="J2556">
        <v>9678</v>
      </c>
      <c r="K2556">
        <v>49</v>
      </c>
      <c r="L2556">
        <v>58.31</v>
      </c>
      <c r="M2556" t="s">
        <v>925</v>
      </c>
      <c r="N2556" t="s">
        <v>926</v>
      </c>
      <c r="O2556">
        <v>43.34</v>
      </c>
      <c r="S2556">
        <v>22555</v>
      </c>
    </row>
    <row r="2557" spans="1:19" x14ac:dyDescent="0.2">
      <c r="A2557" t="s">
        <v>44</v>
      </c>
      <c r="B2557" t="s">
        <v>8</v>
      </c>
      <c r="C2557" t="s">
        <v>927</v>
      </c>
      <c r="D2557">
        <v>2</v>
      </c>
      <c r="E2557">
        <v>1</v>
      </c>
      <c r="F2557">
        <v>1780272000000</v>
      </c>
      <c r="G2557">
        <v>1780273066877</v>
      </c>
      <c r="H2557">
        <v>1066877</v>
      </c>
      <c r="I2557">
        <v>1016877</v>
      </c>
      <c r="J2557">
        <v>8659</v>
      </c>
      <c r="K2557">
        <v>44</v>
      </c>
      <c r="L2557">
        <v>55.95</v>
      </c>
      <c r="M2557" t="s">
        <v>925</v>
      </c>
      <c r="N2557" t="s">
        <v>926</v>
      </c>
      <c r="O2557">
        <v>40.56</v>
      </c>
      <c r="S2557">
        <v>22556</v>
      </c>
    </row>
    <row r="2558" spans="1:19" x14ac:dyDescent="0.2">
      <c r="A2558" t="s">
        <v>44</v>
      </c>
      <c r="B2558" t="s">
        <v>8</v>
      </c>
      <c r="C2558" t="s">
        <v>927</v>
      </c>
      <c r="D2558">
        <v>2</v>
      </c>
      <c r="E2558">
        <v>1</v>
      </c>
      <c r="F2558">
        <v>1780272900000</v>
      </c>
      <c r="G2558">
        <v>1780274248852</v>
      </c>
      <c r="H2558">
        <v>1348852</v>
      </c>
      <c r="I2558">
        <v>1283852</v>
      </c>
      <c r="J2558">
        <v>9465</v>
      </c>
      <c r="K2558">
        <v>57</v>
      </c>
      <c r="L2558">
        <v>60.7</v>
      </c>
      <c r="M2558" t="s">
        <v>925</v>
      </c>
      <c r="N2558" t="s">
        <v>926</v>
      </c>
      <c r="O2558">
        <v>42.34</v>
      </c>
      <c r="S2558">
        <v>22557</v>
      </c>
    </row>
    <row r="2559" spans="1:19" x14ac:dyDescent="0.2">
      <c r="A2559" t="s">
        <v>44</v>
      </c>
      <c r="B2559" t="s">
        <v>8</v>
      </c>
      <c r="C2559" t="s">
        <v>924</v>
      </c>
      <c r="D2559">
        <v>2</v>
      </c>
      <c r="E2559">
        <v>1</v>
      </c>
      <c r="F2559">
        <v>1780273800000</v>
      </c>
      <c r="G2559">
        <v>1780274693649</v>
      </c>
      <c r="H2559">
        <v>893649</v>
      </c>
      <c r="I2559">
        <v>813649</v>
      </c>
      <c r="J2559">
        <v>7529</v>
      </c>
      <c r="K2559">
        <v>38</v>
      </c>
      <c r="L2559">
        <v>52.51</v>
      </c>
      <c r="M2559" t="s">
        <v>925</v>
      </c>
      <c r="N2559" t="s">
        <v>926</v>
      </c>
      <c r="O2559">
        <v>39.93</v>
      </c>
      <c r="S2559">
        <v>22558</v>
      </c>
    </row>
    <row r="2560" spans="1:19" x14ac:dyDescent="0.2">
      <c r="A2560" t="s">
        <v>44</v>
      </c>
      <c r="B2560" t="s">
        <v>8</v>
      </c>
      <c r="C2560" t="s">
        <v>927</v>
      </c>
      <c r="D2560">
        <v>2</v>
      </c>
      <c r="E2560">
        <v>1</v>
      </c>
      <c r="F2560">
        <v>1780274700000</v>
      </c>
      <c r="G2560">
        <v>1780275605342</v>
      </c>
      <c r="H2560">
        <v>905342</v>
      </c>
      <c r="I2560">
        <v>870342</v>
      </c>
      <c r="J2560">
        <v>6985</v>
      </c>
      <c r="K2560">
        <v>36</v>
      </c>
      <c r="L2560">
        <v>50.88</v>
      </c>
      <c r="M2560" t="s">
        <v>925</v>
      </c>
      <c r="N2560" t="s">
        <v>926</v>
      </c>
      <c r="O2560">
        <v>37.299999999999997</v>
      </c>
      <c r="S2560">
        <v>22559</v>
      </c>
    </row>
    <row r="2561" spans="1:19" x14ac:dyDescent="0.2">
      <c r="A2561" t="s">
        <v>44</v>
      </c>
      <c r="B2561" t="s">
        <v>8</v>
      </c>
      <c r="C2561" t="s">
        <v>927</v>
      </c>
      <c r="D2561">
        <v>2</v>
      </c>
      <c r="E2561">
        <v>1</v>
      </c>
      <c r="F2561">
        <v>1780275600000</v>
      </c>
      <c r="G2561">
        <v>1780276931322</v>
      </c>
      <c r="H2561">
        <v>1331322</v>
      </c>
      <c r="I2561">
        <v>1281322</v>
      </c>
      <c r="J2561">
        <v>10142</v>
      </c>
      <c r="K2561">
        <v>50</v>
      </c>
      <c r="L2561">
        <v>59.44</v>
      </c>
      <c r="M2561" t="s">
        <v>925</v>
      </c>
      <c r="N2561" t="s">
        <v>926</v>
      </c>
      <c r="O2561">
        <v>38.04</v>
      </c>
      <c r="S2561">
        <v>22560</v>
      </c>
    </row>
    <row r="2562" spans="1:19" x14ac:dyDescent="0.2">
      <c r="A2562" t="s">
        <v>44</v>
      </c>
      <c r="B2562" t="s">
        <v>8</v>
      </c>
      <c r="C2562" t="s">
        <v>924</v>
      </c>
      <c r="D2562">
        <v>2</v>
      </c>
      <c r="E2562">
        <v>1</v>
      </c>
      <c r="F2562">
        <v>1780276500000</v>
      </c>
      <c r="G2562">
        <v>1780277864764</v>
      </c>
      <c r="H2562">
        <v>1364764</v>
      </c>
      <c r="I2562">
        <v>1299764</v>
      </c>
      <c r="J2562">
        <v>8931</v>
      </c>
      <c r="K2562">
        <v>58</v>
      </c>
      <c r="L2562">
        <v>60.25</v>
      </c>
      <c r="M2562" t="s">
        <v>925</v>
      </c>
      <c r="N2562" t="s">
        <v>926</v>
      </c>
      <c r="O2562">
        <v>42.32</v>
      </c>
      <c r="S2562">
        <v>22561</v>
      </c>
    </row>
    <row r="2563" spans="1:19" x14ac:dyDescent="0.2">
      <c r="A2563" t="s">
        <v>44</v>
      </c>
      <c r="B2563" t="s">
        <v>8</v>
      </c>
      <c r="C2563" t="s">
        <v>927</v>
      </c>
      <c r="D2563">
        <v>2</v>
      </c>
      <c r="E2563">
        <v>1</v>
      </c>
      <c r="F2563">
        <v>1780277400000</v>
      </c>
      <c r="G2563">
        <v>1780278367455</v>
      </c>
      <c r="H2563">
        <v>967455</v>
      </c>
      <c r="I2563">
        <v>887455</v>
      </c>
      <c r="J2563">
        <v>9308</v>
      </c>
      <c r="K2563">
        <v>40</v>
      </c>
      <c r="L2563">
        <v>55.05</v>
      </c>
      <c r="M2563" t="s">
        <v>925</v>
      </c>
      <c r="N2563" t="s">
        <v>926</v>
      </c>
      <c r="O2563">
        <v>39.229999999999997</v>
      </c>
      <c r="S2563">
        <v>22562</v>
      </c>
    </row>
    <row r="2564" spans="1:19" x14ac:dyDescent="0.2">
      <c r="A2564" t="s">
        <v>44</v>
      </c>
      <c r="B2564" t="s">
        <v>8</v>
      </c>
      <c r="C2564" t="s">
        <v>927</v>
      </c>
      <c r="D2564">
        <v>2</v>
      </c>
      <c r="E2564">
        <v>1</v>
      </c>
      <c r="F2564">
        <v>1780278300000</v>
      </c>
      <c r="G2564">
        <v>1780279155738</v>
      </c>
      <c r="H2564">
        <v>855738</v>
      </c>
      <c r="I2564">
        <v>820738</v>
      </c>
      <c r="J2564">
        <v>8798</v>
      </c>
      <c r="K2564">
        <v>43</v>
      </c>
      <c r="L2564">
        <v>51.18</v>
      </c>
      <c r="M2564" t="s">
        <v>925</v>
      </c>
      <c r="N2564" t="s">
        <v>926</v>
      </c>
      <c r="O2564">
        <v>34.409999999999997</v>
      </c>
      <c r="S2564">
        <v>22563</v>
      </c>
    </row>
    <row r="2565" spans="1:19" x14ac:dyDescent="0.2">
      <c r="A2565" t="s">
        <v>44</v>
      </c>
      <c r="B2565" t="s">
        <v>8</v>
      </c>
      <c r="C2565" t="s">
        <v>924</v>
      </c>
      <c r="D2565">
        <v>2</v>
      </c>
      <c r="E2565">
        <v>1</v>
      </c>
      <c r="F2565">
        <v>1780279200000</v>
      </c>
      <c r="G2565">
        <v>1780280703785</v>
      </c>
      <c r="H2565">
        <v>1503785</v>
      </c>
      <c r="I2565">
        <v>1453785</v>
      </c>
      <c r="J2565">
        <v>8243</v>
      </c>
      <c r="K2565">
        <v>62</v>
      </c>
      <c r="L2565">
        <v>56.91</v>
      </c>
      <c r="M2565" t="s">
        <v>925</v>
      </c>
      <c r="N2565" t="s">
        <v>926</v>
      </c>
      <c r="O2565">
        <v>32.869999999999997</v>
      </c>
      <c r="S2565">
        <v>22564</v>
      </c>
    </row>
    <row r="2566" spans="1:19" x14ac:dyDescent="0.2">
      <c r="A2566" t="s">
        <v>44</v>
      </c>
      <c r="B2566" t="s">
        <v>8</v>
      </c>
      <c r="C2566" t="s">
        <v>927</v>
      </c>
      <c r="D2566">
        <v>2</v>
      </c>
      <c r="E2566">
        <v>1</v>
      </c>
      <c r="F2566">
        <v>1780280100000</v>
      </c>
      <c r="G2566">
        <v>1780281487114</v>
      </c>
      <c r="H2566">
        <v>1387114</v>
      </c>
      <c r="I2566">
        <v>1322114</v>
      </c>
      <c r="J2566">
        <v>8399</v>
      </c>
      <c r="K2566">
        <v>61</v>
      </c>
      <c r="L2566">
        <v>59.8</v>
      </c>
      <c r="M2566" t="s">
        <v>925</v>
      </c>
      <c r="N2566" t="s">
        <v>926</v>
      </c>
      <c r="O2566">
        <v>42.13</v>
      </c>
      <c r="S2566">
        <v>22565</v>
      </c>
    </row>
    <row r="2567" spans="1:19" x14ac:dyDescent="0.2">
      <c r="A2567" t="s">
        <v>44</v>
      </c>
      <c r="B2567" t="s">
        <v>8</v>
      </c>
      <c r="C2567" t="s">
        <v>927</v>
      </c>
      <c r="D2567">
        <v>2</v>
      </c>
      <c r="E2567">
        <v>1</v>
      </c>
      <c r="F2567">
        <v>1780281000000</v>
      </c>
      <c r="G2567">
        <v>1780282332444</v>
      </c>
      <c r="H2567">
        <v>1332444</v>
      </c>
      <c r="I2567">
        <v>1252444</v>
      </c>
      <c r="J2567">
        <v>9304</v>
      </c>
      <c r="K2567">
        <v>55</v>
      </c>
      <c r="L2567">
        <v>58.06</v>
      </c>
      <c r="M2567" t="s">
        <v>925</v>
      </c>
      <c r="N2567" t="s">
        <v>926</v>
      </c>
      <c r="O2567">
        <v>37.04</v>
      </c>
      <c r="S2567">
        <v>22566</v>
      </c>
    </row>
    <row r="2568" spans="1:19" x14ac:dyDescent="0.2">
      <c r="A2568" t="s">
        <v>44</v>
      </c>
      <c r="B2568" t="s">
        <v>8</v>
      </c>
      <c r="C2568" t="s">
        <v>924</v>
      </c>
      <c r="D2568">
        <v>2</v>
      </c>
      <c r="E2568">
        <v>1</v>
      </c>
      <c r="F2568">
        <v>1780281900000</v>
      </c>
      <c r="G2568">
        <v>1780283127802</v>
      </c>
      <c r="H2568">
        <v>1227802</v>
      </c>
      <c r="I2568">
        <v>1227802</v>
      </c>
      <c r="J2568">
        <v>8650</v>
      </c>
      <c r="K2568">
        <v>48</v>
      </c>
      <c r="L2568">
        <v>43.82</v>
      </c>
      <c r="M2568" t="s">
        <v>925</v>
      </c>
      <c r="N2568" t="s">
        <v>929</v>
      </c>
      <c r="S2568">
        <v>22567</v>
      </c>
    </row>
    <row r="2569" spans="1:19" x14ac:dyDescent="0.2">
      <c r="A2569" t="s">
        <v>44</v>
      </c>
      <c r="B2569" t="s">
        <v>8</v>
      </c>
      <c r="C2569" t="s">
        <v>927</v>
      </c>
      <c r="D2569">
        <v>2</v>
      </c>
      <c r="E2569">
        <v>2</v>
      </c>
      <c r="F2569">
        <v>1780358400000</v>
      </c>
      <c r="G2569">
        <v>1780359504402</v>
      </c>
      <c r="H2569">
        <v>1104402</v>
      </c>
      <c r="I2569">
        <v>1054402</v>
      </c>
      <c r="J2569">
        <v>7242</v>
      </c>
      <c r="K2569">
        <v>49</v>
      </c>
      <c r="L2569">
        <v>54.43</v>
      </c>
      <c r="M2569" t="s">
        <v>925</v>
      </c>
      <c r="N2569" t="s">
        <v>926</v>
      </c>
      <c r="O2569">
        <v>39.86</v>
      </c>
      <c r="S2569">
        <v>22568</v>
      </c>
    </row>
    <row r="2570" spans="1:19" x14ac:dyDescent="0.2">
      <c r="A2570" t="s">
        <v>44</v>
      </c>
      <c r="B2570" t="s">
        <v>8</v>
      </c>
      <c r="C2570" t="s">
        <v>927</v>
      </c>
      <c r="D2570">
        <v>2</v>
      </c>
      <c r="E2570">
        <v>2</v>
      </c>
      <c r="F2570">
        <v>1780359300000</v>
      </c>
      <c r="G2570">
        <v>1780360853550</v>
      </c>
      <c r="H2570">
        <v>1553550</v>
      </c>
      <c r="I2570">
        <v>1488550</v>
      </c>
      <c r="J2570">
        <v>9656</v>
      </c>
      <c r="K2570">
        <v>68</v>
      </c>
      <c r="L2570">
        <v>60.35</v>
      </c>
      <c r="M2570" t="s">
        <v>925</v>
      </c>
      <c r="N2570" t="s">
        <v>926</v>
      </c>
      <c r="O2570">
        <v>35.840000000000003</v>
      </c>
      <c r="S2570">
        <v>22569</v>
      </c>
    </row>
    <row r="2571" spans="1:19" x14ac:dyDescent="0.2">
      <c r="A2571" t="s">
        <v>44</v>
      </c>
      <c r="B2571" t="s">
        <v>8</v>
      </c>
      <c r="C2571" t="s">
        <v>928</v>
      </c>
      <c r="D2571">
        <v>2</v>
      </c>
      <c r="E2571">
        <v>2</v>
      </c>
      <c r="F2571">
        <v>1780360200000</v>
      </c>
      <c r="G2571">
        <v>1780361597088</v>
      </c>
      <c r="H2571">
        <v>1397088</v>
      </c>
      <c r="I2571">
        <v>1317088</v>
      </c>
      <c r="J2571">
        <v>8608</v>
      </c>
      <c r="K2571">
        <v>56</v>
      </c>
      <c r="L2571">
        <v>45.8</v>
      </c>
      <c r="M2571" t="s">
        <v>925</v>
      </c>
      <c r="N2571" t="s">
        <v>929</v>
      </c>
      <c r="S2571">
        <v>22570</v>
      </c>
    </row>
    <row r="2572" spans="1:19" x14ac:dyDescent="0.2">
      <c r="A2572" t="s">
        <v>44</v>
      </c>
      <c r="B2572" t="s">
        <v>8</v>
      </c>
      <c r="C2572" t="s">
        <v>927</v>
      </c>
      <c r="D2572">
        <v>2</v>
      </c>
      <c r="E2572">
        <v>2</v>
      </c>
      <c r="F2572">
        <v>1780361100000</v>
      </c>
      <c r="G2572">
        <v>1780362254038</v>
      </c>
      <c r="H2572">
        <v>1154038</v>
      </c>
      <c r="I2572">
        <v>1119038</v>
      </c>
      <c r="J2572">
        <v>9009</v>
      </c>
      <c r="K2572">
        <v>44</v>
      </c>
      <c r="L2572">
        <v>57.81</v>
      </c>
      <c r="M2572" t="s">
        <v>925</v>
      </c>
      <c r="N2572" t="s">
        <v>926</v>
      </c>
      <c r="O2572">
        <v>41.74</v>
      </c>
      <c r="S2572">
        <v>22571</v>
      </c>
    </row>
    <row r="2573" spans="1:19" x14ac:dyDescent="0.2">
      <c r="A2573" t="s">
        <v>44</v>
      </c>
      <c r="B2573" t="s">
        <v>8</v>
      </c>
      <c r="C2573" t="s">
        <v>927</v>
      </c>
      <c r="D2573">
        <v>2</v>
      </c>
      <c r="E2573">
        <v>2</v>
      </c>
      <c r="F2573">
        <v>1780362000000</v>
      </c>
      <c r="G2573">
        <v>1780363040453</v>
      </c>
      <c r="H2573">
        <v>1040453</v>
      </c>
      <c r="I2573">
        <v>990453</v>
      </c>
      <c r="J2573">
        <v>8162</v>
      </c>
      <c r="K2573">
        <v>40</v>
      </c>
      <c r="L2573">
        <v>56.49</v>
      </c>
      <c r="M2573" t="s">
        <v>925</v>
      </c>
      <c r="N2573" t="s">
        <v>926</v>
      </c>
      <c r="O2573">
        <v>43.79</v>
      </c>
      <c r="S2573">
        <v>22572</v>
      </c>
    </row>
    <row r="2574" spans="1:19" x14ac:dyDescent="0.2">
      <c r="A2574" t="s">
        <v>44</v>
      </c>
      <c r="B2574" t="s">
        <v>8</v>
      </c>
      <c r="C2574" t="s">
        <v>928</v>
      </c>
      <c r="D2574">
        <v>2</v>
      </c>
      <c r="E2574">
        <v>2</v>
      </c>
      <c r="F2574">
        <v>1780362900000</v>
      </c>
      <c r="G2574">
        <v>1780364304060</v>
      </c>
      <c r="H2574">
        <v>1404060</v>
      </c>
      <c r="I2574">
        <v>1339060</v>
      </c>
      <c r="J2574">
        <v>8783</v>
      </c>
      <c r="K2574">
        <v>55</v>
      </c>
      <c r="L2574">
        <v>62.44</v>
      </c>
      <c r="M2574" t="s">
        <v>925</v>
      </c>
      <c r="N2574" t="s">
        <v>926</v>
      </c>
      <c r="O2574">
        <v>46.81</v>
      </c>
      <c r="S2574">
        <v>22573</v>
      </c>
    </row>
    <row r="2575" spans="1:19" x14ac:dyDescent="0.2">
      <c r="A2575" t="s">
        <v>44</v>
      </c>
      <c r="B2575" t="s">
        <v>8</v>
      </c>
      <c r="C2575" t="s">
        <v>927</v>
      </c>
      <c r="D2575">
        <v>2</v>
      </c>
      <c r="E2575">
        <v>2</v>
      </c>
      <c r="F2575">
        <v>1780363800000</v>
      </c>
      <c r="G2575">
        <v>1780364988822</v>
      </c>
      <c r="H2575">
        <v>1188822</v>
      </c>
      <c r="I2575">
        <v>1108822</v>
      </c>
      <c r="J2575">
        <v>7935</v>
      </c>
      <c r="K2575">
        <v>46</v>
      </c>
      <c r="L2575">
        <v>55.02</v>
      </c>
      <c r="M2575" t="s">
        <v>925</v>
      </c>
      <c r="N2575" t="s">
        <v>926</v>
      </c>
      <c r="O2575">
        <v>37.25</v>
      </c>
      <c r="S2575">
        <v>22574</v>
      </c>
    </row>
    <row r="2576" spans="1:19" x14ac:dyDescent="0.2">
      <c r="A2576" t="s">
        <v>44</v>
      </c>
      <c r="B2576" t="s">
        <v>8</v>
      </c>
      <c r="C2576" t="s">
        <v>927</v>
      </c>
      <c r="D2576">
        <v>2</v>
      </c>
      <c r="E2576">
        <v>2</v>
      </c>
      <c r="F2576">
        <v>1780364700000</v>
      </c>
      <c r="G2576">
        <v>1780365971159</v>
      </c>
      <c r="H2576">
        <v>1271159</v>
      </c>
      <c r="I2576">
        <v>1271159</v>
      </c>
      <c r="J2576">
        <v>8496</v>
      </c>
      <c r="K2576">
        <v>58</v>
      </c>
      <c r="L2576">
        <v>44.17</v>
      </c>
      <c r="M2576" t="s">
        <v>925</v>
      </c>
      <c r="N2576" t="s">
        <v>929</v>
      </c>
      <c r="S2576">
        <v>22575</v>
      </c>
    </row>
    <row r="2577" spans="1:19" x14ac:dyDescent="0.2">
      <c r="A2577" t="s">
        <v>44</v>
      </c>
      <c r="B2577" t="s">
        <v>8</v>
      </c>
      <c r="C2577" t="s">
        <v>928</v>
      </c>
      <c r="D2577">
        <v>2</v>
      </c>
      <c r="E2577">
        <v>2</v>
      </c>
      <c r="F2577">
        <v>1780365600000</v>
      </c>
      <c r="G2577">
        <v>1780366697385</v>
      </c>
      <c r="H2577">
        <v>1097385</v>
      </c>
      <c r="I2577">
        <v>1047385</v>
      </c>
      <c r="J2577">
        <v>9181</v>
      </c>
      <c r="K2577">
        <v>47</v>
      </c>
      <c r="L2577">
        <v>53.96</v>
      </c>
      <c r="M2577" t="s">
        <v>925</v>
      </c>
      <c r="N2577" t="s">
        <v>926</v>
      </c>
      <c r="O2577">
        <v>33.76</v>
      </c>
      <c r="S2577">
        <v>22576</v>
      </c>
    </row>
    <row r="2578" spans="1:19" x14ac:dyDescent="0.2">
      <c r="A2578" t="s">
        <v>44</v>
      </c>
      <c r="B2578" t="s">
        <v>8</v>
      </c>
      <c r="C2578" t="s">
        <v>927</v>
      </c>
      <c r="D2578">
        <v>2</v>
      </c>
      <c r="E2578">
        <v>2</v>
      </c>
      <c r="F2578">
        <v>1780366500000</v>
      </c>
      <c r="G2578">
        <v>1780367856848</v>
      </c>
      <c r="H2578">
        <v>1356848</v>
      </c>
      <c r="I2578">
        <v>1291848</v>
      </c>
      <c r="J2578">
        <v>9613</v>
      </c>
      <c r="K2578">
        <v>58</v>
      </c>
      <c r="L2578">
        <v>58.37</v>
      </c>
      <c r="M2578" t="s">
        <v>925</v>
      </c>
      <c r="N2578" t="s">
        <v>926</v>
      </c>
      <c r="O2578">
        <v>36.32</v>
      </c>
      <c r="S2578">
        <v>22577</v>
      </c>
    </row>
    <row r="2579" spans="1:19" x14ac:dyDescent="0.2">
      <c r="A2579" t="s">
        <v>44</v>
      </c>
      <c r="B2579" t="s">
        <v>8</v>
      </c>
      <c r="C2579" t="s">
        <v>927</v>
      </c>
      <c r="D2579">
        <v>2</v>
      </c>
      <c r="E2579">
        <v>2</v>
      </c>
      <c r="F2579">
        <v>1780367400000</v>
      </c>
      <c r="G2579">
        <v>1780368450714</v>
      </c>
      <c r="H2579">
        <v>1050714</v>
      </c>
      <c r="I2579">
        <v>970714</v>
      </c>
      <c r="J2579">
        <v>10252</v>
      </c>
      <c r="K2579">
        <v>42</v>
      </c>
      <c r="L2579">
        <v>55.24</v>
      </c>
      <c r="M2579" t="s">
        <v>925</v>
      </c>
      <c r="N2579" t="s">
        <v>926</v>
      </c>
      <c r="O2579">
        <v>35.03</v>
      </c>
      <c r="S2579">
        <v>22578</v>
      </c>
    </row>
    <row r="2580" spans="1:19" x14ac:dyDescent="0.2">
      <c r="A2580" t="s">
        <v>44</v>
      </c>
      <c r="B2580" t="s">
        <v>8</v>
      </c>
      <c r="C2580" t="s">
        <v>928</v>
      </c>
      <c r="D2580">
        <v>2</v>
      </c>
      <c r="E2580">
        <v>2</v>
      </c>
      <c r="F2580">
        <v>1780368300000</v>
      </c>
      <c r="G2580">
        <v>1780369465800</v>
      </c>
      <c r="H2580">
        <v>1165800</v>
      </c>
      <c r="I2580">
        <v>1130800</v>
      </c>
      <c r="J2580">
        <v>8232</v>
      </c>
      <c r="K2580">
        <v>51</v>
      </c>
      <c r="L2580">
        <v>59.81</v>
      </c>
      <c r="M2580" t="s">
        <v>925</v>
      </c>
      <c r="N2580" t="s">
        <v>926</v>
      </c>
      <c r="O2580">
        <v>48.18</v>
      </c>
      <c r="S2580">
        <v>22579</v>
      </c>
    </row>
    <row r="2581" spans="1:19" x14ac:dyDescent="0.2">
      <c r="A2581" t="s">
        <v>44</v>
      </c>
      <c r="B2581" t="s">
        <v>8</v>
      </c>
      <c r="C2581" t="s">
        <v>927</v>
      </c>
      <c r="D2581">
        <v>2</v>
      </c>
      <c r="E2581">
        <v>2</v>
      </c>
      <c r="F2581">
        <v>1780369200000</v>
      </c>
      <c r="G2581">
        <v>1780370506417</v>
      </c>
      <c r="H2581">
        <v>1306417</v>
      </c>
      <c r="I2581">
        <v>1306417</v>
      </c>
      <c r="J2581">
        <v>7521</v>
      </c>
      <c r="K2581">
        <v>51</v>
      </c>
      <c r="L2581">
        <v>43.57</v>
      </c>
      <c r="M2581" t="s">
        <v>925</v>
      </c>
      <c r="N2581" t="s">
        <v>929</v>
      </c>
      <c r="S2581">
        <v>22580</v>
      </c>
    </row>
    <row r="2582" spans="1:19" x14ac:dyDescent="0.2">
      <c r="A2582" t="s">
        <v>44</v>
      </c>
      <c r="B2582" t="s">
        <v>8</v>
      </c>
      <c r="C2582" t="s">
        <v>927</v>
      </c>
      <c r="D2582">
        <v>2</v>
      </c>
      <c r="E2582">
        <v>3</v>
      </c>
      <c r="F2582">
        <v>1780444800000</v>
      </c>
      <c r="G2582">
        <v>1780445683205</v>
      </c>
      <c r="H2582">
        <v>883205</v>
      </c>
      <c r="I2582">
        <v>883205</v>
      </c>
      <c r="J2582">
        <v>9050</v>
      </c>
      <c r="K2582">
        <v>35</v>
      </c>
      <c r="L2582">
        <v>40.1</v>
      </c>
      <c r="M2582" t="s">
        <v>925</v>
      </c>
      <c r="N2582" t="s">
        <v>929</v>
      </c>
      <c r="S2582">
        <v>22581</v>
      </c>
    </row>
    <row r="2583" spans="1:19" x14ac:dyDescent="0.2">
      <c r="A2583" t="s">
        <v>44</v>
      </c>
      <c r="B2583" t="s">
        <v>8</v>
      </c>
      <c r="C2583" t="s">
        <v>927</v>
      </c>
      <c r="D2583">
        <v>2</v>
      </c>
      <c r="E2583">
        <v>3</v>
      </c>
      <c r="F2583">
        <v>1780445700000</v>
      </c>
      <c r="G2583">
        <v>1780446846241</v>
      </c>
      <c r="H2583">
        <v>1146241</v>
      </c>
      <c r="I2583">
        <v>1081241</v>
      </c>
      <c r="J2583">
        <v>10159</v>
      </c>
      <c r="K2583">
        <v>53</v>
      </c>
      <c r="L2583">
        <v>59.46</v>
      </c>
      <c r="M2583" t="s">
        <v>925</v>
      </c>
      <c r="N2583" t="s">
        <v>926</v>
      </c>
      <c r="O2583">
        <v>42.71</v>
      </c>
      <c r="S2583">
        <v>22582</v>
      </c>
    </row>
    <row r="2584" spans="1:19" x14ac:dyDescent="0.2">
      <c r="A2584" t="s">
        <v>44</v>
      </c>
      <c r="B2584" t="s">
        <v>8</v>
      </c>
      <c r="C2584" t="s">
        <v>927</v>
      </c>
      <c r="D2584">
        <v>2</v>
      </c>
      <c r="E2584">
        <v>3</v>
      </c>
      <c r="F2584">
        <v>1780446600000</v>
      </c>
      <c r="G2584">
        <v>1780447449388</v>
      </c>
      <c r="H2584">
        <v>849388</v>
      </c>
      <c r="I2584">
        <v>849388</v>
      </c>
      <c r="J2584">
        <v>7446</v>
      </c>
      <c r="K2584">
        <v>39</v>
      </c>
      <c r="L2584">
        <v>38.01</v>
      </c>
      <c r="M2584" t="s">
        <v>925</v>
      </c>
      <c r="N2584" t="s">
        <v>929</v>
      </c>
      <c r="S2584">
        <v>22583</v>
      </c>
    </row>
    <row r="2585" spans="1:19" x14ac:dyDescent="0.2">
      <c r="A2585" t="s">
        <v>44</v>
      </c>
      <c r="B2585" t="s">
        <v>8</v>
      </c>
      <c r="C2585" t="s">
        <v>927</v>
      </c>
      <c r="D2585">
        <v>2</v>
      </c>
      <c r="E2585">
        <v>3</v>
      </c>
      <c r="F2585">
        <v>1780447500000</v>
      </c>
      <c r="G2585">
        <v>1780449045570</v>
      </c>
      <c r="H2585">
        <v>1545570</v>
      </c>
      <c r="I2585">
        <v>1510570</v>
      </c>
      <c r="J2585">
        <v>9363</v>
      </c>
      <c r="K2585">
        <v>60</v>
      </c>
      <c r="L2585">
        <v>59.27</v>
      </c>
      <c r="M2585" t="s">
        <v>925</v>
      </c>
      <c r="N2585" t="s">
        <v>926</v>
      </c>
      <c r="O2585">
        <v>34.32</v>
      </c>
      <c r="S2585">
        <v>22584</v>
      </c>
    </row>
    <row r="2586" spans="1:19" x14ac:dyDescent="0.2">
      <c r="A2586" t="s">
        <v>44</v>
      </c>
      <c r="B2586" t="s">
        <v>8</v>
      </c>
      <c r="C2586" t="s">
        <v>927</v>
      </c>
      <c r="D2586">
        <v>2</v>
      </c>
      <c r="E2586">
        <v>3</v>
      </c>
      <c r="F2586">
        <v>1780448400000</v>
      </c>
      <c r="G2586">
        <v>1780449811595</v>
      </c>
      <c r="H2586">
        <v>1411595</v>
      </c>
      <c r="I2586">
        <v>1361595</v>
      </c>
      <c r="J2586">
        <v>8260</v>
      </c>
      <c r="K2586">
        <v>56</v>
      </c>
      <c r="L2586">
        <v>56.99</v>
      </c>
      <c r="M2586" t="s">
        <v>925</v>
      </c>
      <c r="N2586" t="s">
        <v>926</v>
      </c>
      <c r="O2586">
        <v>35.36</v>
      </c>
      <c r="S2586">
        <v>22585</v>
      </c>
    </row>
    <row r="2587" spans="1:19" x14ac:dyDescent="0.2">
      <c r="A2587" t="s">
        <v>44</v>
      </c>
      <c r="B2587" t="s">
        <v>8</v>
      </c>
      <c r="C2587" t="s">
        <v>927</v>
      </c>
      <c r="D2587">
        <v>2</v>
      </c>
      <c r="E2587">
        <v>3</v>
      </c>
      <c r="F2587">
        <v>1780449300000</v>
      </c>
      <c r="G2587">
        <v>1780450807224</v>
      </c>
      <c r="H2587">
        <v>1507224</v>
      </c>
      <c r="I2587">
        <v>1442224</v>
      </c>
      <c r="J2587">
        <v>8908</v>
      </c>
      <c r="K2587">
        <v>59</v>
      </c>
      <c r="L2587">
        <v>63.73</v>
      </c>
      <c r="M2587" t="s">
        <v>925</v>
      </c>
      <c r="N2587" t="s">
        <v>926</v>
      </c>
      <c r="O2587">
        <v>46.88</v>
      </c>
      <c r="S2587">
        <v>22586</v>
      </c>
    </row>
    <row r="2588" spans="1:19" x14ac:dyDescent="0.2">
      <c r="A2588" t="s">
        <v>44</v>
      </c>
      <c r="B2588" t="s">
        <v>8</v>
      </c>
      <c r="C2588" t="s">
        <v>927</v>
      </c>
      <c r="D2588">
        <v>2</v>
      </c>
      <c r="E2588">
        <v>3</v>
      </c>
      <c r="F2588">
        <v>1780450200000</v>
      </c>
      <c r="G2588">
        <v>1780451150378</v>
      </c>
      <c r="H2588">
        <v>950378</v>
      </c>
      <c r="I2588">
        <v>870378</v>
      </c>
      <c r="J2588">
        <v>9385</v>
      </c>
      <c r="K2588">
        <v>35</v>
      </c>
      <c r="L2588">
        <v>56.39</v>
      </c>
      <c r="M2588" t="s">
        <v>925</v>
      </c>
      <c r="N2588" t="s">
        <v>926</v>
      </c>
      <c r="O2588">
        <v>42.57</v>
      </c>
      <c r="S2588">
        <v>22587</v>
      </c>
    </row>
    <row r="2589" spans="1:19" x14ac:dyDescent="0.2">
      <c r="A2589" t="s">
        <v>44</v>
      </c>
      <c r="B2589" t="s">
        <v>8</v>
      </c>
      <c r="C2589" t="s">
        <v>927</v>
      </c>
      <c r="D2589">
        <v>2</v>
      </c>
      <c r="E2589">
        <v>3</v>
      </c>
      <c r="F2589">
        <v>1780451100000</v>
      </c>
      <c r="G2589">
        <v>1780452443880</v>
      </c>
      <c r="H2589">
        <v>1343880</v>
      </c>
      <c r="I2589">
        <v>1308880</v>
      </c>
      <c r="J2589">
        <v>10004</v>
      </c>
      <c r="K2589">
        <v>51</v>
      </c>
      <c r="L2589">
        <v>58.31</v>
      </c>
      <c r="M2589" t="s">
        <v>925</v>
      </c>
      <c r="N2589" t="s">
        <v>926</v>
      </c>
      <c r="O2589">
        <v>35.46</v>
      </c>
      <c r="S2589">
        <v>22588</v>
      </c>
    </row>
    <row r="2590" spans="1:19" x14ac:dyDescent="0.2">
      <c r="A2590" t="s">
        <v>44</v>
      </c>
      <c r="B2590" t="s">
        <v>8</v>
      </c>
      <c r="C2590" t="s">
        <v>927</v>
      </c>
      <c r="D2590">
        <v>2</v>
      </c>
      <c r="E2590">
        <v>3</v>
      </c>
      <c r="F2590">
        <v>1780452000000</v>
      </c>
      <c r="G2590">
        <v>1780453117450</v>
      </c>
      <c r="H2590">
        <v>1117450</v>
      </c>
      <c r="I2590">
        <v>1067450</v>
      </c>
      <c r="J2590">
        <v>7613</v>
      </c>
      <c r="K2590">
        <v>42</v>
      </c>
      <c r="L2590">
        <v>53.65</v>
      </c>
      <c r="M2590" t="s">
        <v>925</v>
      </c>
      <c r="N2590" t="s">
        <v>926</v>
      </c>
      <c r="O2590">
        <v>36.72</v>
      </c>
      <c r="S2590">
        <v>22589</v>
      </c>
    </row>
    <row r="2591" spans="1:19" x14ac:dyDescent="0.2">
      <c r="A2591" t="s">
        <v>44</v>
      </c>
      <c r="B2591" t="s">
        <v>8</v>
      </c>
      <c r="C2591" t="s">
        <v>927</v>
      </c>
      <c r="D2591">
        <v>2</v>
      </c>
      <c r="E2591">
        <v>3</v>
      </c>
      <c r="F2591">
        <v>1780452900000</v>
      </c>
      <c r="G2591">
        <v>1780454282433</v>
      </c>
      <c r="H2591">
        <v>1382433</v>
      </c>
      <c r="I2591">
        <v>1317433</v>
      </c>
      <c r="J2591">
        <v>7833</v>
      </c>
      <c r="K2591">
        <v>57</v>
      </c>
      <c r="L2591">
        <v>56.32</v>
      </c>
      <c r="M2591" t="s">
        <v>925</v>
      </c>
      <c r="N2591" t="s">
        <v>926</v>
      </c>
      <c r="O2591">
        <v>35.659999999999997</v>
      </c>
      <c r="S2591">
        <v>22590</v>
      </c>
    </row>
    <row r="2592" spans="1:19" x14ac:dyDescent="0.2">
      <c r="A2592" t="s">
        <v>44</v>
      </c>
      <c r="B2592" t="s">
        <v>8</v>
      </c>
      <c r="C2592" t="s">
        <v>927</v>
      </c>
      <c r="D2592">
        <v>2</v>
      </c>
      <c r="E2592">
        <v>3</v>
      </c>
      <c r="F2592">
        <v>1780453800000</v>
      </c>
      <c r="G2592">
        <v>1780455148261</v>
      </c>
      <c r="H2592">
        <v>1348261</v>
      </c>
      <c r="I2592">
        <v>1268261</v>
      </c>
      <c r="J2592">
        <v>10266</v>
      </c>
      <c r="K2592">
        <v>50</v>
      </c>
      <c r="L2592">
        <v>46.96</v>
      </c>
      <c r="M2592" t="s">
        <v>925</v>
      </c>
      <c r="N2592" t="s">
        <v>929</v>
      </c>
      <c r="S2592">
        <v>22591</v>
      </c>
    </row>
    <row r="2593" spans="1:19" x14ac:dyDescent="0.2">
      <c r="A2593" t="s">
        <v>44</v>
      </c>
      <c r="B2593" t="s">
        <v>8</v>
      </c>
      <c r="C2593" t="s">
        <v>927</v>
      </c>
      <c r="D2593">
        <v>2</v>
      </c>
      <c r="E2593">
        <v>4</v>
      </c>
      <c r="F2593">
        <v>1780531200000</v>
      </c>
      <c r="G2593">
        <v>1780532547524</v>
      </c>
      <c r="H2593">
        <v>1347524</v>
      </c>
      <c r="I2593">
        <v>1297524</v>
      </c>
      <c r="J2593">
        <v>9959</v>
      </c>
      <c r="K2593">
        <v>52</v>
      </c>
      <c r="L2593">
        <v>57.59</v>
      </c>
      <c r="M2593" t="s">
        <v>925</v>
      </c>
      <c r="N2593" t="s">
        <v>926</v>
      </c>
      <c r="O2593">
        <v>33.799999999999997</v>
      </c>
      <c r="S2593">
        <v>22592</v>
      </c>
    </row>
    <row r="2594" spans="1:19" x14ac:dyDescent="0.2">
      <c r="A2594" t="s">
        <v>44</v>
      </c>
      <c r="B2594" t="s">
        <v>8</v>
      </c>
      <c r="C2594" t="s">
        <v>927</v>
      </c>
      <c r="D2594">
        <v>2</v>
      </c>
      <c r="E2594">
        <v>4</v>
      </c>
      <c r="F2594">
        <v>1780532100000</v>
      </c>
      <c r="G2594">
        <v>1780533691867</v>
      </c>
      <c r="H2594">
        <v>1591867</v>
      </c>
      <c r="I2594">
        <v>1526867</v>
      </c>
      <c r="J2594">
        <v>9394</v>
      </c>
      <c r="K2594">
        <v>67</v>
      </c>
      <c r="L2594">
        <v>61.38</v>
      </c>
      <c r="M2594" t="s">
        <v>925</v>
      </c>
      <c r="N2594" t="s">
        <v>926</v>
      </c>
      <c r="O2594">
        <v>37.97</v>
      </c>
      <c r="S2594">
        <v>22593</v>
      </c>
    </row>
    <row r="2595" spans="1:19" x14ac:dyDescent="0.2">
      <c r="A2595" t="s">
        <v>44</v>
      </c>
      <c r="B2595" t="s">
        <v>8</v>
      </c>
      <c r="C2595" t="s">
        <v>924</v>
      </c>
      <c r="D2595">
        <v>2</v>
      </c>
      <c r="E2595">
        <v>4</v>
      </c>
      <c r="F2595">
        <v>1780533000000</v>
      </c>
      <c r="G2595">
        <v>1780534106515</v>
      </c>
      <c r="H2595">
        <v>1106515</v>
      </c>
      <c r="I2595">
        <v>1026515</v>
      </c>
      <c r="J2595">
        <v>9035</v>
      </c>
      <c r="K2595">
        <v>44</v>
      </c>
      <c r="L2595">
        <v>58.07</v>
      </c>
      <c r="M2595" t="s">
        <v>925</v>
      </c>
      <c r="N2595" t="s">
        <v>926</v>
      </c>
      <c r="O2595">
        <v>43.46</v>
      </c>
      <c r="S2595">
        <v>22594</v>
      </c>
    </row>
    <row r="2596" spans="1:19" x14ac:dyDescent="0.2">
      <c r="A2596" t="s">
        <v>44</v>
      </c>
      <c r="B2596" t="s">
        <v>8</v>
      </c>
      <c r="C2596" t="s">
        <v>927</v>
      </c>
      <c r="D2596">
        <v>2</v>
      </c>
      <c r="E2596">
        <v>4</v>
      </c>
      <c r="F2596">
        <v>1780533900000</v>
      </c>
      <c r="G2596">
        <v>1780535378944</v>
      </c>
      <c r="H2596">
        <v>1478944</v>
      </c>
      <c r="I2596">
        <v>1443944</v>
      </c>
      <c r="J2596">
        <v>10377</v>
      </c>
      <c r="K2596">
        <v>64</v>
      </c>
      <c r="L2596">
        <v>60.94</v>
      </c>
      <c r="M2596" t="s">
        <v>925</v>
      </c>
      <c r="N2596" t="s">
        <v>926</v>
      </c>
      <c r="O2596">
        <v>37.159999999999997</v>
      </c>
      <c r="S2596">
        <v>22595</v>
      </c>
    </row>
    <row r="2597" spans="1:19" x14ac:dyDescent="0.2">
      <c r="A2597" t="s">
        <v>44</v>
      </c>
      <c r="B2597" t="s">
        <v>8</v>
      </c>
      <c r="C2597" t="s">
        <v>927</v>
      </c>
      <c r="D2597">
        <v>2</v>
      </c>
      <c r="E2597">
        <v>4</v>
      </c>
      <c r="F2597">
        <v>1780534800000</v>
      </c>
      <c r="G2597">
        <v>1780536398125</v>
      </c>
      <c r="H2597">
        <v>1598125</v>
      </c>
      <c r="I2597">
        <v>1548125</v>
      </c>
      <c r="J2597">
        <v>7032</v>
      </c>
      <c r="K2597">
        <v>70</v>
      </c>
      <c r="L2597">
        <v>57.34</v>
      </c>
      <c r="M2597" t="s">
        <v>925</v>
      </c>
      <c r="N2597" t="s">
        <v>926</v>
      </c>
      <c r="O2597">
        <v>34.75</v>
      </c>
      <c r="S2597">
        <v>22596</v>
      </c>
    </row>
    <row r="2598" spans="1:19" x14ac:dyDescent="0.2">
      <c r="A2598" t="s">
        <v>44</v>
      </c>
      <c r="B2598" t="s">
        <v>8</v>
      </c>
      <c r="C2598" t="s">
        <v>924</v>
      </c>
      <c r="D2598">
        <v>2</v>
      </c>
      <c r="E2598">
        <v>4</v>
      </c>
      <c r="F2598">
        <v>1780535700000</v>
      </c>
      <c r="G2598">
        <v>1780537050136</v>
      </c>
      <c r="H2598">
        <v>1350136</v>
      </c>
      <c r="I2598">
        <v>1285136</v>
      </c>
      <c r="J2598">
        <v>7505</v>
      </c>
      <c r="K2598">
        <v>51</v>
      </c>
      <c r="L2598">
        <v>59.02</v>
      </c>
      <c r="M2598" t="s">
        <v>925</v>
      </c>
      <c r="N2598" t="s">
        <v>926</v>
      </c>
      <c r="O2598">
        <v>43.64</v>
      </c>
      <c r="S2598">
        <v>22597</v>
      </c>
    </row>
    <row r="2599" spans="1:19" x14ac:dyDescent="0.2">
      <c r="A2599" t="s">
        <v>44</v>
      </c>
      <c r="B2599" t="s">
        <v>8</v>
      </c>
      <c r="C2599" t="s">
        <v>927</v>
      </c>
      <c r="D2599">
        <v>2</v>
      </c>
      <c r="E2599">
        <v>4</v>
      </c>
      <c r="F2599">
        <v>1780536600000</v>
      </c>
      <c r="G2599">
        <v>1780537876499</v>
      </c>
      <c r="H2599">
        <v>1276499</v>
      </c>
      <c r="I2599">
        <v>1196499</v>
      </c>
      <c r="J2599">
        <v>8386</v>
      </c>
      <c r="K2599">
        <v>57</v>
      </c>
      <c r="L2599">
        <v>55.57</v>
      </c>
      <c r="M2599" t="s">
        <v>925</v>
      </c>
      <c r="N2599" t="s">
        <v>926</v>
      </c>
      <c r="O2599">
        <v>35.119999999999997</v>
      </c>
      <c r="S2599">
        <v>22598</v>
      </c>
    </row>
    <row r="2600" spans="1:19" x14ac:dyDescent="0.2">
      <c r="A2600" t="s">
        <v>44</v>
      </c>
      <c r="B2600" t="s">
        <v>8</v>
      </c>
      <c r="C2600" t="s">
        <v>927</v>
      </c>
      <c r="D2600">
        <v>2</v>
      </c>
      <c r="E2600">
        <v>4</v>
      </c>
      <c r="F2600">
        <v>1780537500000</v>
      </c>
      <c r="G2600">
        <v>1780539052010</v>
      </c>
      <c r="H2600">
        <v>1552010</v>
      </c>
      <c r="I2600">
        <v>1517010</v>
      </c>
      <c r="J2600">
        <v>9545</v>
      </c>
      <c r="K2600">
        <v>66</v>
      </c>
      <c r="L2600">
        <v>48.65</v>
      </c>
      <c r="M2600" t="s">
        <v>925</v>
      </c>
      <c r="N2600" t="s">
        <v>929</v>
      </c>
      <c r="S2600">
        <v>22599</v>
      </c>
    </row>
    <row r="2601" spans="1:19" x14ac:dyDescent="0.2">
      <c r="A2601" t="s">
        <v>44</v>
      </c>
      <c r="B2601" t="s">
        <v>8</v>
      </c>
      <c r="C2601" t="s">
        <v>924</v>
      </c>
      <c r="D2601">
        <v>2</v>
      </c>
      <c r="E2601">
        <v>4</v>
      </c>
      <c r="F2601">
        <v>1780538400000</v>
      </c>
      <c r="G2601">
        <v>1780539265380</v>
      </c>
      <c r="H2601">
        <v>865380</v>
      </c>
      <c r="I2601">
        <v>815380</v>
      </c>
      <c r="J2601">
        <v>8214</v>
      </c>
      <c r="K2601">
        <v>34</v>
      </c>
      <c r="L2601">
        <v>56.64</v>
      </c>
      <c r="M2601" t="s">
        <v>925</v>
      </c>
      <c r="N2601" t="s">
        <v>926</v>
      </c>
      <c r="O2601">
        <v>48.42</v>
      </c>
      <c r="S2601">
        <v>22600</v>
      </c>
    </row>
    <row r="2602" spans="1:19" x14ac:dyDescent="0.2">
      <c r="A2602" t="s">
        <v>44</v>
      </c>
      <c r="B2602" t="s">
        <v>8</v>
      </c>
      <c r="C2602" t="s">
        <v>927</v>
      </c>
      <c r="D2602">
        <v>2</v>
      </c>
      <c r="E2602">
        <v>4</v>
      </c>
      <c r="F2602">
        <v>1780539300000</v>
      </c>
      <c r="G2602">
        <v>1780540394423</v>
      </c>
      <c r="H2602">
        <v>1094423</v>
      </c>
      <c r="I2602">
        <v>1029423</v>
      </c>
      <c r="J2602">
        <v>7706</v>
      </c>
      <c r="K2602">
        <v>43</v>
      </c>
      <c r="L2602">
        <v>51.65</v>
      </c>
      <c r="M2602" t="s">
        <v>925</v>
      </c>
      <c r="N2602" t="s">
        <v>926</v>
      </c>
      <c r="O2602">
        <v>32.4</v>
      </c>
      <c r="S2602">
        <v>22601</v>
      </c>
    </row>
    <row r="2603" spans="1:19" x14ac:dyDescent="0.2">
      <c r="A2603" t="s">
        <v>44</v>
      </c>
      <c r="B2603" t="s">
        <v>8</v>
      </c>
      <c r="C2603" t="s">
        <v>927</v>
      </c>
      <c r="D2603">
        <v>2</v>
      </c>
      <c r="E2603">
        <v>4</v>
      </c>
      <c r="F2603">
        <v>1780540200000</v>
      </c>
      <c r="G2603">
        <v>1780541343224</v>
      </c>
      <c r="H2603">
        <v>1143224</v>
      </c>
      <c r="I2603">
        <v>1063224</v>
      </c>
      <c r="J2603">
        <v>9582</v>
      </c>
      <c r="K2603">
        <v>52</v>
      </c>
      <c r="L2603">
        <v>60.3</v>
      </c>
      <c r="M2603" t="s">
        <v>925</v>
      </c>
      <c r="N2603" t="s">
        <v>926</v>
      </c>
      <c r="O2603">
        <v>46.26</v>
      </c>
      <c r="S2603">
        <v>22602</v>
      </c>
    </row>
    <row r="2604" spans="1:19" x14ac:dyDescent="0.2">
      <c r="A2604" t="s">
        <v>44</v>
      </c>
      <c r="B2604" t="s">
        <v>8</v>
      </c>
      <c r="C2604" t="s">
        <v>924</v>
      </c>
      <c r="D2604">
        <v>2</v>
      </c>
      <c r="E2604">
        <v>4</v>
      </c>
      <c r="F2604">
        <v>1780541100000</v>
      </c>
      <c r="G2604">
        <v>1780542481084</v>
      </c>
      <c r="H2604">
        <v>1381084</v>
      </c>
      <c r="I2604">
        <v>1381084</v>
      </c>
      <c r="J2604">
        <v>7783</v>
      </c>
      <c r="K2604">
        <v>59</v>
      </c>
      <c r="L2604">
        <v>44.74</v>
      </c>
      <c r="M2604" t="s">
        <v>925</v>
      </c>
      <c r="N2604" t="s">
        <v>929</v>
      </c>
      <c r="S2604">
        <v>22603</v>
      </c>
    </row>
    <row r="2605" spans="1:19" x14ac:dyDescent="0.2">
      <c r="A2605" t="s">
        <v>44</v>
      </c>
      <c r="B2605" t="s">
        <v>8</v>
      </c>
      <c r="C2605" t="s">
        <v>927</v>
      </c>
      <c r="D2605">
        <v>2</v>
      </c>
      <c r="E2605">
        <v>5</v>
      </c>
      <c r="F2605">
        <v>1780617600000</v>
      </c>
      <c r="G2605">
        <v>1780618971779</v>
      </c>
      <c r="H2605">
        <v>1371779</v>
      </c>
      <c r="I2605">
        <v>1321779</v>
      </c>
      <c r="J2605">
        <v>7708</v>
      </c>
      <c r="K2605">
        <v>52</v>
      </c>
      <c r="L2605">
        <v>61.54</v>
      </c>
      <c r="M2605" t="s">
        <v>925</v>
      </c>
      <c r="N2605" t="s">
        <v>926</v>
      </c>
      <c r="O2605">
        <v>48.41</v>
      </c>
      <c r="S2605">
        <v>22604</v>
      </c>
    </row>
    <row r="2606" spans="1:19" x14ac:dyDescent="0.2">
      <c r="A2606" t="s">
        <v>44</v>
      </c>
      <c r="B2606" t="s">
        <v>8</v>
      </c>
      <c r="C2606" t="s">
        <v>927</v>
      </c>
      <c r="D2606">
        <v>2</v>
      </c>
      <c r="E2606">
        <v>5</v>
      </c>
      <c r="F2606">
        <v>1780618500000</v>
      </c>
      <c r="G2606">
        <v>1780619809970</v>
      </c>
      <c r="H2606">
        <v>1309970</v>
      </c>
      <c r="I2606">
        <v>1244970</v>
      </c>
      <c r="J2606">
        <v>7510</v>
      </c>
      <c r="K2606">
        <v>59</v>
      </c>
      <c r="L2606">
        <v>59.96</v>
      </c>
      <c r="M2606" t="s">
        <v>925</v>
      </c>
      <c r="N2606" t="s">
        <v>926</v>
      </c>
      <c r="O2606">
        <v>46.81</v>
      </c>
      <c r="S2606">
        <v>22605</v>
      </c>
    </row>
    <row r="2607" spans="1:19" x14ac:dyDescent="0.2">
      <c r="A2607" t="s">
        <v>44</v>
      </c>
      <c r="B2607" t="s">
        <v>8</v>
      </c>
      <c r="C2607" t="s">
        <v>928</v>
      </c>
      <c r="D2607">
        <v>2</v>
      </c>
      <c r="E2607">
        <v>5</v>
      </c>
      <c r="F2607">
        <v>1780619400000</v>
      </c>
      <c r="G2607">
        <v>1780620484345</v>
      </c>
      <c r="H2607">
        <v>1084345</v>
      </c>
      <c r="I2607">
        <v>1004345</v>
      </c>
      <c r="J2607">
        <v>8262</v>
      </c>
      <c r="K2607">
        <v>48</v>
      </c>
      <c r="L2607">
        <v>54.32</v>
      </c>
      <c r="M2607" t="s">
        <v>925</v>
      </c>
      <c r="N2607" t="s">
        <v>926</v>
      </c>
      <c r="O2607">
        <v>37.380000000000003</v>
      </c>
      <c r="S2607">
        <v>22606</v>
      </c>
    </row>
    <row r="2608" spans="1:19" x14ac:dyDescent="0.2">
      <c r="A2608" t="s">
        <v>44</v>
      </c>
      <c r="B2608" t="s">
        <v>8</v>
      </c>
      <c r="C2608" t="s">
        <v>927</v>
      </c>
      <c r="D2608">
        <v>2</v>
      </c>
      <c r="E2608">
        <v>5</v>
      </c>
      <c r="F2608">
        <v>1780620300000</v>
      </c>
      <c r="G2608">
        <v>1780621443210</v>
      </c>
      <c r="H2608">
        <v>1143210</v>
      </c>
      <c r="I2608">
        <v>1108210</v>
      </c>
      <c r="J2608">
        <v>7212</v>
      </c>
      <c r="K2608">
        <v>50</v>
      </c>
      <c r="L2608">
        <v>51.06</v>
      </c>
      <c r="M2608" t="s">
        <v>925</v>
      </c>
      <c r="N2608" t="s">
        <v>926</v>
      </c>
      <c r="O2608">
        <v>31.11</v>
      </c>
      <c r="S2608">
        <v>22607</v>
      </c>
    </row>
    <row r="2609" spans="1:19" x14ac:dyDescent="0.2">
      <c r="A2609" t="s">
        <v>44</v>
      </c>
      <c r="B2609" t="s">
        <v>8</v>
      </c>
      <c r="C2609" t="s">
        <v>927</v>
      </c>
      <c r="D2609">
        <v>2</v>
      </c>
      <c r="E2609">
        <v>5</v>
      </c>
      <c r="F2609">
        <v>1780621200000</v>
      </c>
      <c r="G2609">
        <v>1780622336138</v>
      </c>
      <c r="H2609">
        <v>1136138</v>
      </c>
      <c r="I2609">
        <v>1086138</v>
      </c>
      <c r="J2609">
        <v>8743</v>
      </c>
      <c r="K2609">
        <v>45</v>
      </c>
      <c r="L2609">
        <v>53.7</v>
      </c>
      <c r="M2609" t="s">
        <v>925</v>
      </c>
      <c r="N2609" t="s">
        <v>926</v>
      </c>
      <c r="O2609">
        <v>33.35</v>
      </c>
      <c r="S2609">
        <v>22608</v>
      </c>
    </row>
    <row r="2610" spans="1:19" x14ac:dyDescent="0.2">
      <c r="A2610" t="s">
        <v>44</v>
      </c>
      <c r="B2610" t="s">
        <v>8</v>
      </c>
      <c r="C2610" t="s">
        <v>928</v>
      </c>
      <c r="D2610">
        <v>2</v>
      </c>
      <c r="E2610">
        <v>5</v>
      </c>
      <c r="F2610">
        <v>1780622100000</v>
      </c>
      <c r="G2610">
        <v>1780623063437</v>
      </c>
      <c r="H2610">
        <v>963437</v>
      </c>
      <c r="I2610">
        <v>898437</v>
      </c>
      <c r="J2610">
        <v>10588</v>
      </c>
      <c r="K2610">
        <v>47</v>
      </c>
      <c r="L2610">
        <v>60.06</v>
      </c>
      <c r="M2610" t="s">
        <v>925</v>
      </c>
      <c r="N2610" t="s">
        <v>926</v>
      </c>
      <c r="O2610">
        <v>47.55</v>
      </c>
      <c r="S2610">
        <v>22609</v>
      </c>
    </row>
    <row r="2611" spans="1:19" x14ac:dyDescent="0.2">
      <c r="A2611" t="s">
        <v>44</v>
      </c>
      <c r="B2611" t="s">
        <v>8</v>
      </c>
      <c r="C2611" t="s">
        <v>927</v>
      </c>
      <c r="D2611">
        <v>2</v>
      </c>
      <c r="E2611">
        <v>5</v>
      </c>
      <c r="F2611">
        <v>1780623000000</v>
      </c>
      <c r="G2611">
        <v>1780624117798</v>
      </c>
      <c r="H2611">
        <v>1117798</v>
      </c>
      <c r="I2611">
        <v>1037798</v>
      </c>
      <c r="J2611">
        <v>10252</v>
      </c>
      <c r="K2611">
        <v>46</v>
      </c>
      <c r="L2611">
        <v>59.23</v>
      </c>
      <c r="M2611" t="s">
        <v>925</v>
      </c>
      <c r="N2611" t="s">
        <v>926</v>
      </c>
      <c r="O2611">
        <v>42.63</v>
      </c>
      <c r="S2611">
        <v>22610</v>
      </c>
    </row>
    <row r="2612" spans="1:19" x14ac:dyDescent="0.2">
      <c r="A2612" t="s">
        <v>44</v>
      </c>
      <c r="B2612" t="s">
        <v>8</v>
      </c>
      <c r="C2612" t="s">
        <v>927</v>
      </c>
      <c r="D2612">
        <v>2</v>
      </c>
      <c r="E2612">
        <v>5</v>
      </c>
      <c r="F2612">
        <v>1780623900000</v>
      </c>
      <c r="G2612">
        <v>1780624802319</v>
      </c>
      <c r="H2612">
        <v>902319</v>
      </c>
      <c r="I2612">
        <v>867319</v>
      </c>
      <c r="J2612">
        <v>8259</v>
      </c>
      <c r="K2612">
        <v>45</v>
      </c>
      <c r="L2612">
        <v>54.67</v>
      </c>
      <c r="M2612" t="s">
        <v>925</v>
      </c>
      <c r="N2612" t="s">
        <v>926</v>
      </c>
      <c r="O2612">
        <v>42.78</v>
      </c>
      <c r="S2612">
        <v>22611</v>
      </c>
    </row>
    <row r="2613" spans="1:19" x14ac:dyDescent="0.2">
      <c r="A2613" t="s">
        <v>44</v>
      </c>
      <c r="B2613" t="s">
        <v>8</v>
      </c>
      <c r="C2613" t="s">
        <v>928</v>
      </c>
      <c r="D2613">
        <v>2</v>
      </c>
      <c r="E2613">
        <v>5</v>
      </c>
      <c r="F2613">
        <v>1780624800000</v>
      </c>
      <c r="G2613">
        <v>1780626016499</v>
      </c>
      <c r="H2613">
        <v>1216499</v>
      </c>
      <c r="I2613">
        <v>1166499</v>
      </c>
      <c r="J2613">
        <v>6936</v>
      </c>
      <c r="K2613">
        <v>54</v>
      </c>
      <c r="L2613">
        <v>53.83</v>
      </c>
      <c r="M2613" t="s">
        <v>925</v>
      </c>
      <c r="N2613" t="s">
        <v>926</v>
      </c>
      <c r="O2613">
        <v>36.44</v>
      </c>
      <c r="S2613">
        <v>22612</v>
      </c>
    </row>
    <row r="2614" spans="1:19" x14ac:dyDescent="0.2">
      <c r="A2614" t="s">
        <v>44</v>
      </c>
      <c r="B2614" t="s">
        <v>8</v>
      </c>
      <c r="C2614" t="s">
        <v>927</v>
      </c>
      <c r="D2614">
        <v>2</v>
      </c>
      <c r="E2614">
        <v>5</v>
      </c>
      <c r="F2614">
        <v>1780625700000</v>
      </c>
      <c r="G2614">
        <v>1780627427356</v>
      </c>
      <c r="H2614">
        <v>1727356</v>
      </c>
      <c r="I2614">
        <v>1662356</v>
      </c>
      <c r="J2614">
        <v>7409</v>
      </c>
      <c r="K2614">
        <v>65</v>
      </c>
      <c r="L2614">
        <v>65.02</v>
      </c>
      <c r="M2614" t="s">
        <v>925</v>
      </c>
      <c r="N2614" t="s">
        <v>926</v>
      </c>
      <c r="O2614">
        <v>48.34</v>
      </c>
      <c r="S2614">
        <v>22613</v>
      </c>
    </row>
    <row r="2615" spans="1:19" x14ac:dyDescent="0.2">
      <c r="A2615" t="s">
        <v>44</v>
      </c>
      <c r="B2615" t="s">
        <v>8</v>
      </c>
      <c r="C2615" t="s">
        <v>927</v>
      </c>
      <c r="D2615">
        <v>2</v>
      </c>
      <c r="E2615">
        <v>5</v>
      </c>
      <c r="F2615">
        <v>1780626600000</v>
      </c>
      <c r="G2615">
        <v>1780628126205</v>
      </c>
      <c r="H2615">
        <v>1526205</v>
      </c>
      <c r="I2615">
        <v>1446205</v>
      </c>
      <c r="J2615">
        <v>10407</v>
      </c>
      <c r="K2615">
        <v>62</v>
      </c>
      <c r="L2615">
        <v>61.91</v>
      </c>
      <c r="M2615" t="s">
        <v>925</v>
      </c>
      <c r="N2615" t="s">
        <v>926</v>
      </c>
      <c r="O2615">
        <v>38.159999999999997</v>
      </c>
      <c r="S2615">
        <v>22614</v>
      </c>
    </row>
    <row r="2616" spans="1:19" x14ac:dyDescent="0.2">
      <c r="A2616" t="s">
        <v>44</v>
      </c>
      <c r="B2616" t="s">
        <v>8</v>
      </c>
      <c r="C2616" t="s">
        <v>928</v>
      </c>
      <c r="D2616">
        <v>2</v>
      </c>
      <c r="E2616">
        <v>5</v>
      </c>
      <c r="F2616">
        <v>1780627500000</v>
      </c>
      <c r="G2616">
        <v>1780628617273</v>
      </c>
      <c r="H2616">
        <v>1117273</v>
      </c>
      <c r="I2616">
        <v>1117273</v>
      </c>
      <c r="J2616">
        <v>9369</v>
      </c>
      <c r="K2616">
        <v>44</v>
      </c>
      <c r="L2616">
        <v>43.24</v>
      </c>
      <c r="M2616" t="s">
        <v>925</v>
      </c>
      <c r="N2616" t="s">
        <v>929</v>
      </c>
      <c r="S2616">
        <v>22615</v>
      </c>
    </row>
    <row r="2617" spans="1:19" x14ac:dyDescent="0.2">
      <c r="A2617" t="s">
        <v>44</v>
      </c>
      <c r="B2617" t="s">
        <v>8</v>
      </c>
      <c r="C2617" t="s">
        <v>927</v>
      </c>
      <c r="D2617">
        <v>2</v>
      </c>
      <c r="E2617">
        <v>5</v>
      </c>
      <c r="F2617">
        <v>1780628400000</v>
      </c>
      <c r="G2617">
        <v>1780629245676</v>
      </c>
      <c r="H2617">
        <v>845676</v>
      </c>
      <c r="I2617">
        <v>795676</v>
      </c>
      <c r="J2617">
        <v>9400</v>
      </c>
      <c r="K2617">
        <v>38</v>
      </c>
      <c r="L2617">
        <v>56.35</v>
      </c>
      <c r="M2617" t="s">
        <v>925</v>
      </c>
      <c r="N2617" t="s">
        <v>926</v>
      </c>
      <c r="O2617">
        <v>45.06</v>
      </c>
      <c r="S2617">
        <v>22616</v>
      </c>
    </row>
    <row r="2618" spans="1:19" x14ac:dyDescent="0.2">
      <c r="A2618" t="s">
        <v>44</v>
      </c>
      <c r="B2618" t="s">
        <v>8</v>
      </c>
      <c r="C2618" t="s">
        <v>927</v>
      </c>
      <c r="D2618">
        <v>2</v>
      </c>
      <c r="E2618">
        <v>6</v>
      </c>
      <c r="F2618">
        <v>1780704000000</v>
      </c>
      <c r="G2618">
        <v>1780705215768</v>
      </c>
      <c r="H2618">
        <v>1215768</v>
      </c>
      <c r="I2618">
        <v>1165768</v>
      </c>
      <c r="J2618">
        <v>8415</v>
      </c>
      <c r="K2618">
        <v>51</v>
      </c>
      <c r="L2618">
        <v>54.58</v>
      </c>
      <c r="M2618" t="s">
        <v>925</v>
      </c>
      <c r="N2618" t="s">
        <v>926</v>
      </c>
      <c r="O2618">
        <v>34.26</v>
      </c>
      <c r="S2618">
        <v>22617</v>
      </c>
    </row>
    <row r="2619" spans="1:19" x14ac:dyDescent="0.2">
      <c r="A2619" t="s">
        <v>44</v>
      </c>
      <c r="B2619" t="s">
        <v>8</v>
      </c>
      <c r="C2619" t="s">
        <v>927</v>
      </c>
      <c r="D2619">
        <v>2</v>
      </c>
      <c r="E2619">
        <v>6</v>
      </c>
      <c r="F2619">
        <v>1780704900000</v>
      </c>
      <c r="G2619">
        <v>1780706613349</v>
      </c>
      <c r="H2619">
        <v>1713349</v>
      </c>
      <c r="I2619">
        <v>1648349</v>
      </c>
      <c r="J2619">
        <v>8747</v>
      </c>
      <c r="K2619">
        <v>64</v>
      </c>
      <c r="L2619">
        <v>60.58</v>
      </c>
      <c r="M2619" t="s">
        <v>925</v>
      </c>
      <c r="N2619" t="s">
        <v>926</v>
      </c>
      <c r="O2619">
        <v>34.79</v>
      </c>
      <c r="S2619">
        <v>22618</v>
      </c>
    </row>
    <row r="2620" spans="1:19" x14ac:dyDescent="0.2">
      <c r="A2620" t="s">
        <v>44</v>
      </c>
      <c r="B2620" t="s">
        <v>8</v>
      </c>
      <c r="C2620" t="s">
        <v>927</v>
      </c>
      <c r="D2620">
        <v>2</v>
      </c>
      <c r="E2620">
        <v>6</v>
      </c>
      <c r="F2620">
        <v>1780705800000</v>
      </c>
      <c r="G2620">
        <v>1780706969675</v>
      </c>
      <c r="H2620">
        <v>1169675</v>
      </c>
      <c r="I2620">
        <v>1089675</v>
      </c>
      <c r="J2620">
        <v>7702</v>
      </c>
      <c r="K2620">
        <v>54</v>
      </c>
      <c r="L2620">
        <v>56.88</v>
      </c>
      <c r="M2620" t="s">
        <v>925</v>
      </c>
      <c r="N2620" t="s">
        <v>926</v>
      </c>
      <c r="O2620">
        <v>42.68</v>
      </c>
      <c r="S2620">
        <v>22619</v>
      </c>
    </row>
    <row r="2621" spans="1:19" x14ac:dyDescent="0.2">
      <c r="A2621" t="s">
        <v>44</v>
      </c>
      <c r="B2621" t="s">
        <v>8</v>
      </c>
      <c r="C2621" t="s">
        <v>927</v>
      </c>
      <c r="D2621">
        <v>2</v>
      </c>
      <c r="E2621">
        <v>6</v>
      </c>
      <c r="F2621">
        <v>1780706700000</v>
      </c>
      <c r="G2621">
        <v>1780708065683</v>
      </c>
      <c r="H2621">
        <v>1365683</v>
      </c>
      <c r="I2621">
        <v>1330683</v>
      </c>
      <c r="J2621">
        <v>10291</v>
      </c>
      <c r="K2621">
        <v>61</v>
      </c>
      <c r="L2621">
        <v>60.71</v>
      </c>
      <c r="M2621" t="s">
        <v>925</v>
      </c>
      <c r="N2621" t="s">
        <v>926</v>
      </c>
      <c r="O2621">
        <v>39.729999999999997</v>
      </c>
      <c r="S2621">
        <v>22620</v>
      </c>
    </row>
    <row r="2622" spans="1:19" x14ac:dyDescent="0.2">
      <c r="A2622" t="s">
        <v>44</v>
      </c>
      <c r="B2622" t="s">
        <v>8</v>
      </c>
      <c r="C2622" t="s">
        <v>927</v>
      </c>
      <c r="D2622">
        <v>2</v>
      </c>
      <c r="E2622">
        <v>6</v>
      </c>
      <c r="F2622">
        <v>1780707600000</v>
      </c>
      <c r="G2622">
        <v>1780709001275</v>
      </c>
      <c r="H2622">
        <v>1401275</v>
      </c>
      <c r="I2622">
        <v>1351275</v>
      </c>
      <c r="J2622">
        <v>7176</v>
      </c>
      <c r="K2622">
        <v>52</v>
      </c>
      <c r="L2622">
        <v>57.8</v>
      </c>
      <c r="M2622" t="s">
        <v>925</v>
      </c>
      <c r="N2622" t="s">
        <v>926</v>
      </c>
      <c r="O2622">
        <v>40.380000000000003</v>
      </c>
      <c r="S2622">
        <v>22621</v>
      </c>
    </row>
    <row r="2623" spans="1:19" x14ac:dyDescent="0.2">
      <c r="A2623" t="s">
        <v>44</v>
      </c>
      <c r="B2623" t="s">
        <v>8</v>
      </c>
      <c r="C2623" t="s">
        <v>927</v>
      </c>
      <c r="D2623">
        <v>2</v>
      </c>
      <c r="E2623">
        <v>6</v>
      </c>
      <c r="F2623">
        <v>1780708500000</v>
      </c>
      <c r="G2623">
        <v>1780709837403</v>
      </c>
      <c r="H2623">
        <v>1337403</v>
      </c>
      <c r="I2623">
        <v>1272403</v>
      </c>
      <c r="J2623">
        <v>7602</v>
      </c>
      <c r="K2623">
        <v>53</v>
      </c>
      <c r="L2623">
        <v>54.31</v>
      </c>
      <c r="M2623" t="s">
        <v>925</v>
      </c>
      <c r="N2623" t="s">
        <v>926</v>
      </c>
      <c r="O2623">
        <v>32.75</v>
      </c>
      <c r="S2623">
        <v>22622</v>
      </c>
    </row>
    <row r="2624" spans="1:19" x14ac:dyDescent="0.2">
      <c r="A2624" t="s">
        <v>44</v>
      </c>
      <c r="B2624" t="s">
        <v>8</v>
      </c>
      <c r="C2624" t="s">
        <v>927</v>
      </c>
      <c r="D2624">
        <v>2</v>
      </c>
      <c r="E2624">
        <v>6</v>
      </c>
      <c r="F2624">
        <v>1780709400000</v>
      </c>
      <c r="G2624">
        <v>1780710522888</v>
      </c>
      <c r="H2624">
        <v>1122888</v>
      </c>
      <c r="I2624">
        <v>1042888</v>
      </c>
      <c r="J2624">
        <v>7713</v>
      </c>
      <c r="K2624">
        <v>52</v>
      </c>
      <c r="L2624">
        <v>58.49</v>
      </c>
      <c r="M2624" t="s">
        <v>925</v>
      </c>
      <c r="N2624" t="s">
        <v>926</v>
      </c>
      <c r="O2624">
        <v>47.58</v>
      </c>
      <c r="S2624">
        <v>22623</v>
      </c>
    </row>
    <row r="2625" spans="1:19" x14ac:dyDescent="0.2">
      <c r="A2625" t="s">
        <v>44</v>
      </c>
      <c r="B2625" t="s">
        <v>8</v>
      </c>
      <c r="C2625" t="s">
        <v>927</v>
      </c>
      <c r="D2625">
        <v>2</v>
      </c>
      <c r="E2625">
        <v>6</v>
      </c>
      <c r="F2625">
        <v>1780710300000</v>
      </c>
      <c r="G2625">
        <v>1780711954289</v>
      </c>
      <c r="H2625">
        <v>1654289</v>
      </c>
      <c r="I2625">
        <v>1619289</v>
      </c>
      <c r="J2625">
        <v>9379</v>
      </c>
      <c r="K2625">
        <v>64</v>
      </c>
      <c r="L2625">
        <v>66.099999999999994</v>
      </c>
      <c r="M2625" t="s">
        <v>925</v>
      </c>
      <c r="N2625" t="s">
        <v>926</v>
      </c>
      <c r="O2625">
        <v>47.42</v>
      </c>
      <c r="S2625">
        <v>22624</v>
      </c>
    </row>
    <row r="2626" spans="1:19" x14ac:dyDescent="0.2">
      <c r="A2626" t="s">
        <v>44</v>
      </c>
      <c r="B2626" t="s">
        <v>8</v>
      </c>
      <c r="C2626" t="s">
        <v>927</v>
      </c>
      <c r="D2626">
        <v>2</v>
      </c>
      <c r="E2626">
        <v>6</v>
      </c>
      <c r="F2626">
        <v>1780711200000</v>
      </c>
      <c r="G2626">
        <v>1780712214951</v>
      </c>
      <c r="H2626">
        <v>1014951</v>
      </c>
      <c r="I2626">
        <v>1014951</v>
      </c>
      <c r="J2626">
        <v>8756</v>
      </c>
      <c r="K2626">
        <v>46</v>
      </c>
      <c r="L2626">
        <v>41.37</v>
      </c>
      <c r="M2626" t="s">
        <v>925</v>
      </c>
      <c r="N2626" t="s">
        <v>929</v>
      </c>
      <c r="S2626">
        <v>22625</v>
      </c>
    </row>
    <row r="2627" spans="1:19" x14ac:dyDescent="0.2">
      <c r="A2627" t="s">
        <v>44</v>
      </c>
      <c r="B2627" t="s">
        <v>8</v>
      </c>
      <c r="C2627" t="s">
        <v>927</v>
      </c>
      <c r="D2627">
        <v>2</v>
      </c>
      <c r="E2627">
        <v>6</v>
      </c>
      <c r="F2627">
        <v>1780712100000</v>
      </c>
      <c r="G2627">
        <v>1780713334406</v>
      </c>
      <c r="H2627">
        <v>1234406</v>
      </c>
      <c r="I2627">
        <v>1169406</v>
      </c>
      <c r="J2627">
        <v>8894</v>
      </c>
      <c r="K2627">
        <v>47</v>
      </c>
      <c r="L2627">
        <v>56.64</v>
      </c>
      <c r="M2627" t="s">
        <v>925</v>
      </c>
      <c r="N2627" t="s">
        <v>926</v>
      </c>
      <c r="O2627">
        <v>37.299999999999997</v>
      </c>
      <c r="S2627">
        <v>22626</v>
      </c>
    </row>
    <row r="2628" spans="1:19" x14ac:dyDescent="0.2">
      <c r="A2628" t="s">
        <v>44</v>
      </c>
      <c r="B2628" t="s">
        <v>8</v>
      </c>
      <c r="C2628" t="s">
        <v>927</v>
      </c>
      <c r="D2628">
        <v>2</v>
      </c>
      <c r="E2628">
        <v>6</v>
      </c>
      <c r="F2628">
        <v>1780713000000</v>
      </c>
      <c r="G2628">
        <v>1780714125241</v>
      </c>
      <c r="H2628">
        <v>1125241</v>
      </c>
      <c r="I2628">
        <v>1045241</v>
      </c>
      <c r="J2628">
        <v>7283</v>
      </c>
      <c r="K2628">
        <v>43</v>
      </c>
      <c r="L2628">
        <v>57.78</v>
      </c>
      <c r="M2628" t="s">
        <v>925</v>
      </c>
      <c r="N2628" t="s">
        <v>926</v>
      </c>
      <c r="O2628">
        <v>47</v>
      </c>
      <c r="S2628">
        <v>22627</v>
      </c>
    </row>
    <row r="2629" spans="1:19" x14ac:dyDescent="0.2">
      <c r="A2629" t="s">
        <v>44</v>
      </c>
      <c r="B2629" t="s">
        <v>8</v>
      </c>
      <c r="C2629" t="s">
        <v>927</v>
      </c>
      <c r="D2629">
        <v>2</v>
      </c>
      <c r="E2629">
        <v>6</v>
      </c>
      <c r="F2629">
        <v>1780713900000</v>
      </c>
      <c r="G2629">
        <v>1780715367091</v>
      </c>
      <c r="H2629">
        <v>1467091</v>
      </c>
      <c r="I2629">
        <v>1432091</v>
      </c>
      <c r="J2629">
        <v>10414</v>
      </c>
      <c r="K2629">
        <v>62</v>
      </c>
      <c r="L2629">
        <v>60.19</v>
      </c>
      <c r="M2629" t="s">
        <v>925</v>
      </c>
      <c r="N2629" t="s">
        <v>926</v>
      </c>
      <c r="O2629">
        <v>35.630000000000003</v>
      </c>
      <c r="S2629">
        <v>22628</v>
      </c>
    </row>
    <row r="2630" spans="1:19" x14ac:dyDescent="0.2">
      <c r="A2630" t="s">
        <v>44</v>
      </c>
      <c r="B2630" t="s">
        <v>8</v>
      </c>
      <c r="C2630" t="s">
        <v>927</v>
      </c>
      <c r="D2630">
        <v>2</v>
      </c>
      <c r="E2630">
        <v>6</v>
      </c>
      <c r="F2630">
        <v>1780714800000</v>
      </c>
      <c r="G2630">
        <v>1780716139277</v>
      </c>
      <c r="H2630">
        <v>1339277</v>
      </c>
      <c r="I2630">
        <v>1289277</v>
      </c>
      <c r="J2630">
        <v>10379</v>
      </c>
      <c r="K2630">
        <v>60</v>
      </c>
      <c r="L2630">
        <v>62.32</v>
      </c>
      <c r="M2630" t="s">
        <v>925</v>
      </c>
      <c r="N2630" t="s">
        <v>926</v>
      </c>
      <c r="O2630">
        <v>43.89</v>
      </c>
      <c r="S2630">
        <v>22629</v>
      </c>
    </row>
    <row r="2631" spans="1:19" x14ac:dyDescent="0.2">
      <c r="A2631" t="s">
        <v>44</v>
      </c>
      <c r="B2631" t="s">
        <v>8</v>
      </c>
      <c r="C2631" t="s">
        <v>927</v>
      </c>
      <c r="D2631">
        <v>2</v>
      </c>
      <c r="E2631">
        <v>7</v>
      </c>
      <c r="F2631">
        <v>1780790400000</v>
      </c>
      <c r="G2631">
        <v>1780791968293</v>
      </c>
      <c r="H2631">
        <v>1568293</v>
      </c>
      <c r="I2631">
        <v>1518293</v>
      </c>
      <c r="J2631">
        <v>8549</v>
      </c>
      <c r="K2631">
        <v>69</v>
      </c>
      <c r="L2631">
        <v>58.23</v>
      </c>
      <c r="M2631" t="s">
        <v>925</v>
      </c>
      <c r="N2631" t="s">
        <v>926</v>
      </c>
      <c r="O2631">
        <v>33.51</v>
      </c>
      <c r="S2631">
        <v>22630</v>
      </c>
    </row>
    <row r="2632" spans="1:19" x14ac:dyDescent="0.2">
      <c r="A2632" t="s">
        <v>44</v>
      </c>
      <c r="B2632" t="s">
        <v>8</v>
      </c>
      <c r="C2632" t="s">
        <v>927</v>
      </c>
      <c r="D2632">
        <v>2</v>
      </c>
      <c r="E2632">
        <v>7</v>
      </c>
      <c r="F2632">
        <v>1780791300000</v>
      </c>
      <c r="G2632">
        <v>1780792949731</v>
      </c>
      <c r="H2632">
        <v>1649731</v>
      </c>
      <c r="I2632">
        <v>1584731</v>
      </c>
      <c r="J2632">
        <v>9934</v>
      </c>
      <c r="K2632">
        <v>62</v>
      </c>
      <c r="L2632">
        <v>60.82</v>
      </c>
      <c r="M2632" t="s">
        <v>925</v>
      </c>
      <c r="N2632" t="s">
        <v>926</v>
      </c>
      <c r="O2632">
        <v>33.78</v>
      </c>
      <c r="S2632">
        <v>22631</v>
      </c>
    </row>
    <row r="2633" spans="1:19" x14ac:dyDescent="0.2">
      <c r="A2633" t="s">
        <v>44</v>
      </c>
      <c r="B2633" t="s">
        <v>8</v>
      </c>
      <c r="C2633" t="s">
        <v>924</v>
      </c>
      <c r="D2633">
        <v>2</v>
      </c>
      <c r="E2633">
        <v>7</v>
      </c>
      <c r="F2633">
        <v>1780792200000</v>
      </c>
      <c r="G2633">
        <v>1780793423884</v>
      </c>
      <c r="H2633">
        <v>1223884</v>
      </c>
      <c r="I2633">
        <v>1143884</v>
      </c>
      <c r="J2633">
        <v>10622</v>
      </c>
      <c r="K2633">
        <v>45</v>
      </c>
      <c r="L2633">
        <v>58.26</v>
      </c>
      <c r="M2633" t="s">
        <v>925</v>
      </c>
      <c r="N2633" t="s">
        <v>926</v>
      </c>
      <c r="O2633">
        <v>36.700000000000003</v>
      </c>
      <c r="S2633">
        <v>22632</v>
      </c>
    </row>
    <row r="2634" spans="1:19" x14ac:dyDescent="0.2">
      <c r="A2634" t="s">
        <v>44</v>
      </c>
      <c r="B2634" t="s">
        <v>8</v>
      </c>
      <c r="C2634" t="s">
        <v>927</v>
      </c>
      <c r="D2634">
        <v>2</v>
      </c>
      <c r="E2634">
        <v>7</v>
      </c>
      <c r="F2634">
        <v>1780793100000</v>
      </c>
      <c r="G2634">
        <v>1780794668767</v>
      </c>
      <c r="H2634">
        <v>1568767</v>
      </c>
      <c r="I2634">
        <v>1533767</v>
      </c>
      <c r="J2634">
        <v>7467</v>
      </c>
      <c r="K2634">
        <v>64</v>
      </c>
      <c r="L2634">
        <v>55.88</v>
      </c>
      <c r="M2634" t="s">
        <v>925</v>
      </c>
      <c r="N2634" t="s">
        <v>926</v>
      </c>
      <c r="O2634">
        <v>30.93</v>
      </c>
      <c r="S2634">
        <v>22633</v>
      </c>
    </row>
    <row r="2635" spans="1:19" x14ac:dyDescent="0.2">
      <c r="A2635" t="s">
        <v>44</v>
      </c>
      <c r="B2635" t="s">
        <v>8</v>
      </c>
      <c r="C2635" t="s">
        <v>927</v>
      </c>
      <c r="D2635">
        <v>2</v>
      </c>
      <c r="E2635">
        <v>7</v>
      </c>
      <c r="F2635">
        <v>1780794000000</v>
      </c>
      <c r="G2635">
        <v>1780795428771</v>
      </c>
      <c r="H2635">
        <v>1428771</v>
      </c>
      <c r="I2635">
        <v>1378771</v>
      </c>
      <c r="J2635">
        <v>9010</v>
      </c>
      <c r="K2635">
        <v>63</v>
      </c>
      <c r="L2635">
        <v>63.46</v>
      </c>
      <c r="M2635" t="s">
        <v>925</v>
      </c>
      <c r="N2635" t="s">
        <v>926</v>
      </c>
      <c r="O2635">
        <v>47.96</v>
      </c>
      <c r="S2635">
        <v>22634</v>
      </c>
    </row>
    <row r="2636" spans="1:19" x14ac:dyDescent="0.2">
      <c r="A2636" t="s">
        <v>44</v>
      </c>
      <c r="B2636" t="s">
        <v>8</v>
      </c>
      <c r="C2636" t="s">
        <v>924</v>
      </c>
      <c r="D2636">
        <v>2</v>
      </c>
      <c r="E2636">
        <v>7</v>
      </c>
      <c r="F2636">
        <v>1780794900000</v>
      </c>
      <c r="G2636">
        <v>1780796481046</v>
      </c>
      <c r="H2636">
        <v>1581046</v>
      </c>
      <c r="I2636">
        <v>1516046</v>
      </c>
      <c r="J2636">
        <v>7444</v>
      </c>
      <c r="K2636">
        <v>67</v>
      </c>
      <c r="L2636">
        <v>56.64</v>
      </c>
      <c r="M2636" t="s">
        <v>925</v>
      </c>
      <c r="N2636" t="s">
        <v>926</v>
      </c>
      <c r="O2636">
        <v>32.46</v>
      </c>
      <c r="S2636">
        <v>22635</v>
      </c>
    </row>
    <row r="2637" spans="1:19" x14ac:dyDescent="0.2">
      <c r="A2637" t="s">
        <v>44</v>
      </c>
      <c r="B2637" t="s">
        <v>8</v>
      </c>
      <c r="C2637" t="s">
        <v>927</v>
      </c>
      <c r="D2637">
        <v>2</v>
      </c>
      <c r="E2637">
        <v>7</v>
      </c>
      <c r="F2637">
        <v>1780795800000</v>
      </c>
      <c r="G2637">
        <v>1780797522290</v>
      </c>
      <c r="H2637">
        <v>1722290</v>
      </c>
      <c r="I2637">
        <v>1642290</v>
      </c>
      <c r="J2637">
        <v>7500</v>
      </c>
      <c r="K2637">
        <v>70</v>
      </c>
      <c r="L2637">
        <v>57.52</v>
      </c>
      <c r="M2637" t="s">
        <v>925</v>
      </c>
      <c r="N2637" t="s">
        <v>926</v>
      </c>
      <c r="O2637">
        <v>30.78</v>
      </c>
      <c r="S2637">
        <v>22636</v>
      </c>
    </row>
    <row r="2638" spans="1:19" x14ac:dyDescent="0.2">
      <c r="A2638" t="s">
        <v>44</v>
      </c>
      <c r="B2638" t="s">
        <v>8</v>
      </c>
      <c r="C2638" t="s">
        <v>927</v>
      </c>
      <c r="D2638">
        <v>2</v>
      </c>
      <c r="E2638">
        <v>7</v>
      </c>
      <c r="F2638">
        <v>1780796700000</v>
      </c>
      <c r="G2638">
        <v>1780797774689</v>
      </c>
      <c r="H2638">
        <v>1074689</v>
      </c>
      <c r="I2638">
        <v>1039689</v>
      </c>
      <c r="J2638">
        <v>8117</v>
      </c>
      <c r="K2638">
        <v>43</v>
      </c>
      <c r="L2638">
        <v>55.45</v>
      </c>
      <c r="M2638" t="s">
        <v>925</v>
      </c>
      <c r="N2638" t="s">
        <v>926</v>
      </c>
      <c r="O2638">
        <v>40.65</v>
      </c>
      <c r="S2638">
        <v>22637</v>
      </c>
    </row>
    <row r="2639" spans="1:19" x14ac:dyDescent="0.2">
      <c r="A2639" t="s">
        <v>44</v>
      </c>
      <c r="B2639" t="s">
        <v>8</v>
      </c>
      <c r="C2639" t="s">
        <v>924</v>
      </c>
      <c r="D2639">
        <v>2</v>
      </c>
      <c r="E2639">
        <v>7</v>
      </c>
      <c r="F2639">
        <v>1780797600000</v>
      </c>
      <c r="G2639">
        <v>1780798991393</v>
      </c>
      <c r="H2639">
        <v>1391393</v>
      </c>
      <c r="I2639">
        <v>1341393</v>
      </c>
      <c r="J2639">
        <v>6900</v>
      </c>
      <c r="K2639">
        <v>58</v>
      </c>
      <c r="L2639">
        <v>60.16</v>
      </c>
      <c r="M2639" t="s">
        <v>925</v>
      </c>
      <c r="N2639" t="s">
        <v>926</v>
      </c>
      <c r="O2639">
        <v>46.87</v>
      </c>
      <c r="S2639">
        <v>22638</v>
      </c>
    </row>
    <row r="2640" spans="1:19" x14ac:dyDescent="0.2">
      <c r="A2640" t="s">
        <v>44</v>
      </c>
      <c r="B2640" t="s">
        <v>8</v>
      </c>
      <c r="C2640" t="s">
        <v>927</v>
      </c>
      <c r="D2640">
        <v>2</v>
      </c>
      <c r="E2640">
        <v>7</v>
      </c>
      <c r="F2640">
        <v>1780798500000</v>
      </c>
      <c r="G2640">
        <v>1780799701910</v>
      </c>
      <c r="H2640">
        <v>1201910</v>
      </c>
      <c r="I2640">
        <v>1136910</v>
      </c>
      <c r="J2640">
        <v>10494</v>
      </c>
      <c r="K2640">
        <v>50</v>
      </c>
      <c r="L2640">
        <v>60.85</v>
      </c>
      <c r="M2640" t="s">
        <v>925</v>
      </c>
      <c r="N2640" t="s">
        <v>926</v>
      </c>
      <c r="O2640">
        <v>43.62</v>
      </c>
      <c r="S2640">
        <v>22639</v>
      </c>
    </row>
    <row r="2641" spans="1:19" x14ac:dyDescent="0.2">
      <c r="A2641" t="s">
        <v>44</v>
      </c>
      <c r="B2641" t="s">
        <v>8</v>
      </c>
      <c r="C2641" t="s">
        <v>927</v>
      </c>
      <c r="D2641">
        <v>2</v>
      </c>
      <c r="E2641">
        <v>7</v>
      </c>
      <c r="F2641">
        <v>1780799400000</v>
      </c>
      <c r="G2641">
        <v>1780800481478</v>
      </c>
      <c r="H2641">
        <v>1081478</v>
      </c>
      <c r="I2641">
        <v>1001478</v>
      </c>
      <c r="J2641">
        <v>7221</v>
      </c>
      <c r="K2641">
        <v>41</v>
      </c>
      <c r="L2641">
        <v>54.84</v>
      </c>
      <c r="M2641" t="s">
        <v>925</v>
      </c>
      <c r="N2641" t="s">
        <v>926</v>
      </c>
      <c r="O2641">
        <v>41.43</v>
      </c>
      <c r="S2641">
        <v>22640</v>
      </c>
    </row>
    <row r="2642" spans="1:19" x14ac:dyDescent="0.2">
      <c r="A2642" t="s">
        <v>44</v>
      </c>
      <c r="B2642" t="s">
        <v>8</v>
      </c>
      <c r="C2642" t="s">
        <v>924</v>
      </c>
      <c r="D2642">
        <v>2</v>
      </c>
      <c r="E2642">
        <v>7</v>
      </c>
      <c r="F2642">
        <v>1780800300000</v>
      </c>
      <c r="G2642">
        <v>1780801508020</v>
      </c>
      <c r="H2642">
        <v>1208020</v>
      </c>
      <c r="I2642">
        <v>1173020</v>
      </c>
      <c r="J2642">
        <v>6867</v>
      </c>
      <c r="K2642">
        <v>50</v>
      </c>
      <c r="L2642">
        <v>53.79</v>
      </c>
      <c r="M2642" t="s">
        <v>925</v>
      </c>
      <c r="N2642" t="s">
        <v>926</v>
      </c>
      <c r="O2642">
        <v>36.75</v>
      </c>
      <c r="S2642">
        <v>22641</v>
      </c>
    </row>
    <row r="2643" spans="1:19" x14ac:dyDescent="0.2">
      <c r="A2643" t="s">
        <v>44</v>
      </c>
      <c r="B2643" t="s">
        <v>8</v>
      </c>
      <c r="C2643" t="s">
        <v>927</v>
      </c>
      <c r="D2643">
        <v>2</v>
      </c>
      <c r="E2643">
        <v>7</v>
      </c>
      <c r="F2643">
        <v>1780801200000</v>
      </c>
      <c r="G2643">
        <v>1780802158170</v>
      </c>
      <c r="H2643">
        <v>958170</v>
      </c>
      <c r="I2643">
        <v>908170</v>
      </c>
      <c r="J2643">
        <v>8950</v>
      </c>
      <c r="K2643">
        <v>44</v>
      </c>
      <c r="L2643">
        <v>55.19</v>
      </c>
      <c r="M2643" t="s">
        <v>925</v>
      </c>
      <c r="N2643" t="s">
        <v>926</v>
      </c>
      <c r="O2643">
        <v>40.729999999999997</v>
      </c>
      <c r="S2643">
        <v>22642</v>
      </c>
    </row>
    <row r="2644" spans="1:19" x14ac:dyDescent="0.2">
      <c r="A2644" t="s">
        <v>44</v>
      </c>
      <c r="B2644" t="s">
        <v>8</v>
      </c>
      <c r="C2644" t="s">
        <v>927</v>
      </c>
      <c r="D2644">
        <v>2</v>
      </c>
      <c r="E2644">
        <v>7</v>
      </c>
      <c r="F2644">
        <v>1780802100000</v>
      </c>
      <c r="G2644">
        <v>1780803796058</v>
      </c>
      <c r="H2644">
        <v>1696058</v>
      </c>
      <c r="I2644">
        <v>1631058</v>
      </c>
      <c r="J2644">
        <v>10265</v>
      </c>
      <c r="K2644">
        <v>65</v>
      </c>
      <c r="L2644">
        <v>64.09</v>
      </c>
      <c r="M2644" t="s">
        <v>925</v>
      </c>
      <c r="N2644" t="s">
        <v>926</v>
      </c>
      <c r="O2644">
        <v>39.340000000000003</v>
      </c>
      <c r="S2644">
        <v>22643</v>
      </c>
    </row>
    <row r="2645" spans="1:19" x14ac:dyDescent="0.2">
      <c r="A2645" t="s">
        <v>45</v>
      </c>
      <c r="B2645" t="s">
        <v>13</v>
      </c>
      <c r="C2645" t="s">
        <v>924</v>
      </c>
      <c r="D2645">
        <v>1</v>
      </c>
      <c r="E2645">
        <v>1</v>
      </c>
      <c r="F2645">
        <v>1779667200000</v>
      </c>
      <c r="G2645">
        <v>1779668056160</v>
      </c>
      <c r="H2645">
        <v>856160</v>
      </c>
      <c r="I2645">
        <v>856160</v>
      </c>
      <c r="J2645">
        <v>8261</v>
      </c>
      <c r="K2645">
        <v>38</v>
      </c>
      <c r="L2645">
        <v>38.950000000000003</v>
      </c>
      <c r="M2645" t="s">
        <v>925</v>
      </c>
      <c r="N2645" t="s">
        <v>929</v>
      </c>
      <c r="S2645">
        <v>22644</v>
      </c>
    </row>
    <row r="2646" spans="1:19" x14ac:dyDescent="0.2">
      <c r="A2646" t="s">
        <v>45</v>
      </c>
      <c r="B2646" t="s">
        <v>13</v>
      </c>
      <c r="C2646" t="s">
        <v>924</v>
      </c>
      <c r="D2646">
        <v>1</v>
      </c>
      <c r="E2646">
        <v>1</v>
      </c>
      <c r="F2646">
        <v>1779668100000</v>
      </c>
      <c r="G2646">
        <v>1779668982063</v>
      </c>
      <c r="H2646">
        <v>882063</v>
      </c>
      <c r="I2646">
        <v>882063</v>
      </c>
      <c r="J2646">
        <v>9900</v>
      </c>
      <c r="K2646">
        <v>33</v>
      </c>
      <c r="L2646">
        <v>57.84</v>
      </c>
      <c r="M2646" t="s">
        <v>925</v>
      </c>
      <c r="N2646" t="s">
        <v>926</v>
      </c>
      <c r="O2646">
        <v>46.27</v>
      </c>
      <c r="S2646">
        <v>22645</v>
      </c>
    </row>
    <row r="2647" spans="1:19" x14ac:dyDescent="0.2">
      <c r="A2647" t="s">
        <v>45</v>
      </c>
      <c r="B2647" t="s">
        <v>13</v>
      </c>
      <c r="C2647" t="s">
        <v>928</v>
      </c>
      <c r="D2647">
        <v>1</v>
      </c>
      <c r="E2647">
        <v>1</v>
      </c>
      <c r="F2647">
        <v>1779669000000</v>
      </c>
      <c r="G2647">
        <v>1779670262170</v>
      </c>
      <c r="H2647">
        <v>1262170</v>
      </c>
      <c r="I2647">
        <v>1262170</v>
      </c>
      <c r="J2647">
        <v>9755</v>
      </c>
      <c r="K2647">
        <v>56</v>
      </c>
      <c r="L2647">
        <v>45.39</v>
      </c>
      <c r="M2647" t="s">
        <v>925</v>
      </c>
      <c r="N2647" t="s">
        <v>929</v>
      </c>
      <c r="S2647">
        <v>22646</v>
      </c>
    </row>
    <row r="2648" spans="1:19" x14ac:dyDescent="0.2">
      <c r="A2648" t="s">
        <v>45</v>
      </c>
      <c r="B2648" t="s">
        <v>13</v>
      </c>
      <c r="C2648" t="s">
        <v>924</v>
      </c>
      <c r="D2648">
        <v>1</v>
      </c>
      <c r="E2648">
        <v>1</v>
      </c>
      <c r="F2648">
        <v>1779669900000</v>
      </c>
      <c r="G2648">
        <v>1779671277202</v>
      </c>
      <c r="H2648">
        <v>1377202</v>
      </c>
      <c r="I2648">
        <v>1377202</v>
      </c>
      <c r="J2648">
        <v>7381</v>
      </c>
      <c r="K2648">
        <v>59</v>
      </c>
      <c r="L2648">
        <v>54.17</v>
      </c>
      <c r="M2648" t="s">
        <v>925</v>
      </c>
      <c r="N2648" t="s">
        <v>926</v>
      </c>
      <c r="O2648">
        <v>32.01</v>
      </c>
      <c r="S2648">
        <v>22647</v>
      </c>
    </row>
    <row r="2649" spans="1:19" x14ac:dyDescent="0.2">
      <c r="A2649" t="s">
        <v>45</v>
      </c>
      <c r="B2649" t="s">
        <v>13</v>
      </c>
      <c r="C2649" t="s">
        <v>924</v>
      </c>
      <c r="D2649">
        <v>1</v>
      </c>
      <c r="E2649">
        <v>1</v>
      </c>
      <c r="F2649">
        <v>1779670800000</v>
      </c>
      <c r="G2649">
        <v>1779672071788</v>
      </c>
      <c r="H2649">
        <v>1271788</v>
      </c>
      <c r="I2649">
        <v>1271788</v>
      </c>
      <c r="J2649">
        <v>9620</v>
      </c>
      <c r="K2649">
        <v>53</v>
      </c>
      <c r="L2649">
        <v>59.26</v>
      </c>
      <c r="M2649" t="s">
        <v>925</v>
      </c>
      <c r="N2649" t="s">
        <v>926</v>
      </c>
      <c r="O2649">
        <v>40.51</v>
      </c>
      <c r="S2649">
        <v>22648</v>
      </c>
    </row>
    <row r="2650" spans="1:19" x14ac:dyDescent="0.2">
      <c r="A2650" t="s">
        <v>45</v>
      </c>
      <c r="B2650" t="s">
        <v>13</v>
      </c>
      <c r="C2650" t="s">
        <v>928</v>
      </c>
      <c r="D2650">
        <v>1</v>
      </c>
      <c r="E2650">
        <v>1</v>
      </c>
      <c r="F2650">
        <v>1779671700000</v>
      </c>
      <c r="G2650">
        <v>1779673176301</v>
      </c>
      <c r="H2650">
        <v>1476301</v>
      </c>
      <c r="I2650">
        <v>1476301</v>
      </c>
      <c r="J2650">
        <v>6813</v>
      </c>
      <c r="K2650">
        <v>58</v>
      </c>
      <c r="L2650">
        <v>54.61</v>
      </c>
      <c r="M2650" t="s">
        <v>925</v>
      </c>
      <c r="N2650" t="s">
        <v>926</v>
      </c>
      <c r="O2650">
        <v>32.06</v>
      </c>
      <c r="S2650">
        <v>22649</v>
      </c>
    </row>
    <row r="2651" spans="1:19" x14ac:dyDescent="0.2">
      <c r="A2651" t="s">
        <v>45</v>
      </c>
      <c r="B2651" t="s">
        <v>13</v>
      </c>
      <c r="C2651" t="s">
        <v>924</v>
      </c>
      <c r="D2651">
        <v>1</v>
      </c>
      <c r="E2651">
        <v>1</v>
      </c>
      <c r="F2651">
        <v>1779672600000</v>
      </c>
      <c r="G2651">
        <v>1779674046596</v>
      </c>
      <c r="H2651">
        <v>1446596</v>
      </c>
      <c r="I2651">
        <v>1446596</v>
      </c>
      <c r="J2651">
        <v>10023</v>
      </c>
      <c r="K2651">
        <v>59</v>
      </c>
      <c r="L2651">
        <v>64.099999999999994</v>
      </c>
      <c r="M2651" t="s">
        <v>925</v>
      </c>
      <c r="N2651" t="s">
        <v>926</v>
      </c>
      <c r="O2651">
        <v>46.28</v>
      </c>
      <c r="S2651">
        <v>22650</v>
      </c>
    </row>
    <row r="2652" spans="1:19" x14ac:dyDescent="0.2">
      <c r="A2652" t="s">
        <v>45</v>
      </c>
      <c r="B2652" t="s">
        <v>13</v>
      </c>
      <c r="C2652" t="s">
        <v>924</v>
      </c>
      <c r="D2652">
        <v>1</v>
      </c>
      <c r="E2652">
        <v>1</v>
      </c>
      <c r="F2652">
        <v>1779673500000</v>
      </c>
      <c r="G2652">
        <v>1779674459357</v>
      </c>
      <c r="H2652">
        <v>959357</v>
      </c>
      <c r="I2652">
        <v>959357</v>
      </c>
      <c r="J2652">
        <v>7566</v>
      </c>
      <c r="K2652">
        <v>46</v>
      </c>
      <c r="L2652">
        <v>55.08</v>
      </c>
      <c r="M2652" t="s">
        <v>925</v>
      </c>
      <c r="N2652" t="s">
        <v>926</v>
      </c>
      <c r="O2652">
        <v>44.15</v>
      </c>
      <c r="S2652">
        <v>22651</v>
      </c>
    </row>
    <row r="2653" spans="1:19" x14ac:dyDescent="0.2">
      <c r="A2653" t="s">
        <v>45</v>
      </c>
      <c r="B2653" t="s">
        <v>13</v>
      </c>
      <c r="C2653" t="s">
        <v>928</v>
      </c>
      <c r="D2653">
        <v>1</v>
      </c>
      <c r="E2653">
        <v>1</v>
      </c>
      <c r="F2653">
        <v>1779674400000</v>
      </c>
      <c r="G2653">
        <v>1779675818895</v>
      </c>
      <c r="H2653">
        <v>1418895</v>
      </c>
      <c r="I2653">
        <v>1418895</v>
      </c>
      <c r="J2653">
        <v>7014</v>
      </c>
      <c r="K2653">
        <v>53</v>
      </c>
      <c r="L2653">
        <v>57.77</v>
      </c>
      <c r="M2653" t="s">
        <v>925</v>
      </c>
      <c r="N2653" t="s">
        <v>926</v>
      </c>
      <c r="O2653">
        <v>40.31</v>
      </c>
      <c r="S2653">
        <v>22652</v>
      </c>
    </row>
    <row r="2654" spans="1:19" x14ac:dyDescent="0.2">
      <c r="A2654" t="s">
        <v>45</v>
      </c>
      <c r="B2654" t="s">
        <v>13</v>
      </c>
      <c r="C2654" t="s">
        <v>924</v>
      </c>
      <c r="D2654">
        <v>1</v>
      </c>
      <c r="E2654">
        <v>1</v>
      </c>
      <c r="F2654">
        <v>1779675300000</v>
      </c>
      <c r="G2654">
        <v>1779676274567</v>
      </c>
      <c r="H2654">
        <v>974567</v>
      </c>
      <c r="I2654">
        <v>974567</v>
      </c>
      <c r="J2654">
        <v>8807</v>
      </c>
      <c r="K2654">
        <v>39</v>
      </c>
      <c r="L2654">
        <v>53.48</v>
      </c>
      <c r="M2654" t="s">
        <v>925</v>
      </c>
      <c r="N2654" t="s">
        <v>926</v>
      </c>
      <c r="O2654">
        <v>36.72</v>
      </c>
      <c r="S2654">
        <v>22653</v>
      </c>
    </row>
    <row r="2655" spans="1:19" x14ac:dyDescent="0.2">
      <c r="A2655" t="s">
        <v>45</v>
      </c>
      <c r="B2655" t="s">
        <v>13</v>
      </c>
      <c r="C2655" t="s">
        <v>924</v>
      </c>
      <c r="D2655">
        <v>1</v>
      </c>
      <c r="E2655">
        <v>1</v>
      </c>
      <c r="F2655">
        <v>1779676200000</v>
      </c>
      <c r="G2655">
        <v>1779677701571</v>
      </c>
      <c r="H2655">
        <v>1501571</v>
      </c>
      <c r="I2655">
        <v>1501571</v>
      </c>
      <c r="J2655">
        <v>7024</v>
      </c>
      <c r="K2655">
        <v>55</v>
      </c>
      <c r="L2655">
        <v>58.29</v>
      </c>
      <c r="M2655" t="s">
        <v>925</v>
      </c>
      <c r="N2655" t="s">
        <v>926</v>
      </c>
      <c r="O2655">
        <v>39.4</v>
      </c>
      <c r="S2655">
        <v>22654</v>
      </c>
    </row>
    <row r="2656" spans="1:19" x14ac:dyDescent="0.2">
      <c r="A2656" t="s">
        <v>45</v>
      </c>
      <c r="B2656" t="s">
        <v>13</v>
      </c>
      <c r="C2656" t="s">
        <v>928</v>
      </c>
      <c r="D2656">
        <v>1</v>
      </c>
      <c r="E2656">
        <v>1</v>
      </c>
      <c r="F2656">
        <v>1779677100000</v>
      </c>
      <c r="G2656">
        <v>1779678097152</v>
      </c>
      <c r="H2656">
        <v>997152</v>
      </c>
      <c r="I2656">
        <v>997152</v>
      </c>
      <c r="J2656">
        <v>10025</v>
      </c>
      <c r="K2656">
        <v>41</v>
      </c>
      <c r="L2656">
        <v>59.55</v>
      </c>
      <c r="M2656" t="s">
        <v>925</v>
      </c>
      <c r="N2656" t="s">
        <v>926</v>
      </c>
      <c r="O2656">
        <v>47.02</v>
      </c>
      <c r="S2656">
        <v>22655</v>
      </c>
    </row>
    <row r="2657" spans="1:19" x14ac:dyDescent="0.2">
      <c r="A2657" t="s">
        <v>45</v>
      </c>
      <c r="B2657" t="s">
        <v>13</v>
      </c>
      <c r="C2657" t="s">
        <v>924</v>
      </c>
      <c r="D2657">
        <v>1</v>
      </c>
      <c r="E2657">
        <v>1</v>
      </c>
      <c r="F2657">
        <v>1779678000000</v>
      </c>
      <c r="G2657">
        <v>1779678883870</v>
      </c>
      <c r="H2657">
        <v>883870</v>
      </c>
      <c r="I2657">
        <v>883870</v>
      </c>
      <c r="J2657">
        <v>9576</v>
      </c>
      <c r="K2657">
        <v>35</v>
      </c>
      <c r="L2657">
        <v>51.38</v>
      </c>
      <c r="M2657" t="s">
        <v>925</v>
      </c>
      <c r="N2657" t="s">
        <v>926</v>
      </c>
      <c r="O2657">
        <v>32.090000000000003</v>
      </c>
      <c r="S2657">
        <v>22656</v>
      </c>
    </row>
    <row r="2658" spans="1:19" x14ac:dyDescent="0.2">
      <c r="A2658" t="s">
        <v>45</v>
      </c>
      <c r="B2658" t="s">
        <v>13</v>
      </c>
      <c r="C2658" t="s">
        <v>924</v>
      </c>
      <c r="D2658">
        <v>1</v>
      </c>
      <c r="E2658">
        <v>2</v>
      </c>
      <c r="F2658">
        <v>1779753600000</v>
      </c>
      <c r="G2658">
        <v>1779754592728</v>
      </c>
      <c r="H2658">
        <v>992728</v>
      </c>
      <c r="I2658">
        <v>992728</v>
      </c>
      <c r="J2658">
        <v>8180</v>
      </c>
      <c r="K2658">
        <v>39</v>
      </c>
      <c r="L2658">
        <v>40.5</v>
      </c>
      <c r="M2658" t="s">
        <v>925</v>
      </c>
      <c r="N2658" t="s">
        <v>929</v>
      </c>
      <c r="S2658">
        <v>22657</v>
      </c>
    </row>
    <row r="2659" spans="1:19" x14ac:dyDescent="0.2">
      <c r="A2659" t="s">
        <v>45</v>
      </c>
      <c r="B2659" t="s">
        <v>13</v>
      </c>
      <c r="C2659" t="s">
        <v>924</v>
      </c>
      <c r="D2659">
        <v>1</v>
      </c>
      <c r="E2659">
        <v>2</v>
      </c>
      <c r="F2659">
        <v>1779754500000</v>
      </c>
      <c r="G2659">
        <v>1779755430227</v>
      </c>
      <c r="H2659">
        <v>930227</v>
      </c>
      <c r="I2659">
        <v>930227</v>
      </c>
      <c r="J2659">
        <v>8985</v>
      </c>
      <c r="K2659">
        <v>35</v>
      </c>
      <c r="L2659">
        <v>55.42</v>
      </c>
      <c r="M2659" t="s">
        <v>925</v>
      </c>
      <c r="N2659" t="s">
        <v>926</v>
      </c>
      <c r="O2659">
        <v>41.89</v>
      </c>
      <c r="S2659">
        <v>22658</v>
      </c>
    </row>
    <row r="2660" spans="1:19" x14ac:dyDescent="0.2">
      <c r="A2660" t="s">
        <v>45</v>
      </c>
      <c r="B2660" t="s">
        <v>13</v>
      </c>
      <c r="C2660" t="s">
        <v>927</v>
      </c>
      <c r="D2660">
        <v>1</v>
      </c>
      <c r="E2660">
        <v>2</v>
      </c>
      <c r="F2660">
        <v>1779755400000</v>
      </c>
      <c r="G2660">
        <v>1779756867860</v>
      </c>
      <c r="H2660">
        <v>1467860</v>
      </c>
      <c r="I2660">
        <v>1467860</v>
      </c>
      <c r="J2660">
        <v>8820</v>
      </c>
      <c r="K2660">
        <v>59</v>
      </c>
      <c r="L2660">
        <v>59.47</v>
      </c>
      <c r="M2660" t="s">
        <v>925</v>
      </c>
      <c r="N2660" t="s">
        <v>926</v>
      </c>
      <c r="O2660">
        <v>38.19</v>
      </c>
      <c r="S2660">
        <v>22659</v>
      </c>
    </row>
    <row r="2661" spans="1:19" x14ac:dyDescent="0.2">
      <c r="A2661" t="s">
        <v>45</v>
      </c>
      <c r="B2661" t="s">
        <v>13</v>
      </c>
      <c r="C2661" t="s">
        <v>924</v>
      </c>
      <c r="D2661">
        <v>1</v>
      </c>
      <c r="E2661">
        <v>2</v>
      </c>
      <c r="F2661">
        <v>1779756300000</v>
      </c>
      <c r="G2661">
        <v>1779757144421</v>
      </c>
      <c r="H2661">
        <v>844421</v>
      </c>
      <c r="I2661">
        <v>844421</v>
      </c>
      <c r="J2661">
        <v>8958</v>
      </c>
      <c r="K2661">
        <v>38</v>
      </c>
      <c r="L2661">
        <v>50.23</v>
      </c>
      <c r="M2661" t="s">
        <v>925</v>
      </c>
      <c r="N2661" t="s">
        <v>926</v>
      </c>
      <c r="O2661">
        <v>32.04</v>
      </c>
      <c r="S2661">
        <v>22660</v>
      </c>
    </row>
    <row r="2662" spans="1:19" x14ac:dyDescent="0.2">
      <c r="A2662" t="s">
        <v>45</v>
      </c>
      <c r="B2662" t="s">
        <v>13</v>
      </c>
      <c r="C2662" t="s">
        <v>924</v>
      </c>
      <c r="D2662">
        <v>1</v>
      </c>
      <c r="E2662">
        <v>2</v>
      </c>
      <c r="F2662">
        <v>1779757200000</v>
      </c>
      <c r="G2662">
        <v>1779758455272</v>
      </c>
      <c r="H2662">
        <v>1255272</v>
      </c>
      <c r="I2662">
        <v>1255272</v>
      </c>
      <c r="J2662">
        <v>10396</v>
      </c>
      <c r="K2662">
        <v>47</v>
      </c>
      <c r="L2662">
        <v>57.26</v>
      </c>
      <c r="M2662" t="s">
        <v>925</v>
      </c>
      <c r="N2662" t="s">
        <v>926</v>
      </c>
      <c r="O2662">
        <v>34.200000000000003</v>
      </c>
      <c r="S2662">
        <v>22661</v>
      </c>
    </row>
    <row r="2663" spans="1:19" x14ac:dyDescent="0.2">
      <c r="A2663" t="s">
        <v>45</v>
      </c>
      <c r="B2663" t="s">
        <v>13</v>
      </c>
      <c r="C2663" t="s">
        <v>927</v>
      </c>
      <c r="D2663">
        <v>1</v>
      </c>
      <c r="E2663">
        <v>2</v>
      </c>
      <c r="F2663">
        <v>1779758100000</v>
      </c>
      <c r="G2663">
        <v>1779759388403</v>
      </c>
      <c r="H2663">
        <v>1288403</v>
      </c>
      <c r="I2663">
        <v>1288403</v>
      </c>
      <c r="J2663">
        <v>9509</v>
      </c>
      <c r="K2663">
        <v>58</v>
      </c>
      <c r="L2663">
        <v>55.92</v>
      </c>
      <c r="M2663" t="s">
        <v>925</v>
      </c>
      <c r="N2663" t="s">
        <v>926</v>
      </c>
      <c r="O2663">
        <v>32.61</v>
      </c>
      <c r="S2663">
        <v>22662</v>
      </c>
    </row>
    <row r="2664" spans="1:19" x14ac:dyDescent="0.2">
      <c r="A2664" t="s">
        <v>45</v>
      </c>
      <c r="B2664" t="s">
        <v>13</v>
      </c>
      <c r="C2664" t="s">
        <v>924</v>
      </c>
      <c r="D2664">
        <v>1</v>
      </c>
      <c r="E2664">
        <v>2</v>
      </c>
      <c r="F2664">
        <v>1779759000000</v>
      </c>
      <c r="G2664">
        <v>1779760254703</v>
      </c>
      <c r="H2664">
        <v>1254703</v>
      </c>
      <c r="I2664">
        <v>1254703</v>
      </c>
      <c r="J2664">
        <v>9100</v>
      </c>
      <c r="K2664">
        <v>53</v>
      </c>
      <c r="L2664">
        <v>57.71</v>
      </c>
      <c r="M2664" t="s">
        <v>925</v>
      </c>
      <c r="N2664" t="s">
        <v>926</v>
      </c>
      <c r="O2664">
        <v>38.74</v>
      </c>
      <c r="S2664">
        <v>22663</v>
      </c>
    </row>
    <row r="2665" spans="1:19" x14ac:dyDescent="0.2">
      <c r="A2665" t="s">
        <v>45</v>
      </c>
      <c r="B2665" t="s">
        <v>13</v>
      </c>
      <c r="C2665" t="s">
        <v>924</v>
      </c>
      <c r="D2665">
        <v>1</v>
      </c>
      <c r="E2665">
        <v>2</v>
      </c>
      <c r="F2665">
        <v>1779759900000</v>
      </c>
      <c r="G2665">
        <v>1779761182901</v>
      </c>
      <c r="H2665">
        <v>1282901</v>
      </c>
      <c r="I2665">
        <v>1282901</v>
      </c>
      <c r="J2665">
        <v>8318</v>
      </c>
      <c r="K2665">
        <v>59</v>
      </c>
      <c r="L2665">
        <v>58.41</v>
      </c>
      <c r="M2665" t="s">
        <v>925</v>
      </c>
      <c r="N2665" t="s">
        <v>926</v>
      </c>
      <c r="O2665">
        <v>41.73</v>
      </c>
      <c r="S2665">
        <v>22664</v>
      </c>
    </row>
    <row r="2666" spans="1:19" x14ac:dyDescent="0.2">
      <c r="A2666" t="s">
        <v>45</v>
      </c>
      <c r="B2666" t="s">
        <v>13</v>
      </c>
      <c r="C2666" t="s">
        <v>927</v>
      </c>
      <c r="D2666">
        <v>1</v>
      </c>
      <c r="E2666">
        <v>2</v>
      </c>
      <c r="F2666">
        <v>1779760800000</v>
      </c>
      <c r="G2666">
        <v>1779762378131</v>
      </c>
      <c r="H2666">
        <v>1578131</v>
      </c>
      <c r="I2666">
        <v>1578131</v>
      </c>
      <c r="J2666">
        <v>7020</v>
      </c>
      <c r="K2666">
        <v>58</v>
      </c>
      <c r="L2666">
        <v>56.26</v>
      </c>
      <c r="M2666" t="s">
        <v>925</v>
      </c>
      <c r="N2666" t="s">
        <v>926</v>
      </c>
      <c r="O2666">
        <v>32.770000000000003</v>
      </c>
      <c r="S2666">
        <v>22665</v>
      </c>
    </row>
    <row r="2667" spans="1:19" x14ac:dyDescent="0.2">
      <c r="A2667" t="s">
        <v>45</v>
      </c>
      <c r="B2667" t="s">
        <v>13</v>
      </c>
      <c r="C2667" t="s">
        <v>924</v>
      </c>
      <c r="D2667">
        <v>1</v>
      </c>
      <c r="E2667">
        <v>2</v>
      </c>
      <c r="F2667">
        <v>1779761700000</v>
      </c>
      <c r="G2667">
        <v>1779763228065</v>
      </c>
      <c r="H2667">
        <v>1528065</v>
      </c>
      <c r="I2667">
        <v>1528065</v>
      </c>
      <c r="J2667">
        <v>7476</v>
      </c>
      <c r="K2667">
        <v>58</v>
      </c>
      <c r="L2667">
        <v>62.67</v>
      </c>
      <c r="M2667" t="s">
        <v>925</v>
      </c>
      <c r="N2667" t="s">
        <v>926</v>
      </c>
      <c r="O2667">
        <v>47.71</v>
      </c>
      <c r="S2667">
        <v>22666</v>
      </c>
    </row>
    <row r="2668" spans="1:19" x14ac:dyDescent="0.2">
      <c r="A2668" t="s">
        <v>45</v>
      </c>
      <c r="B2668" t="s">
        <v>13</v>
      </c>
      <c r="C2668" t="s">
        <v>924</v>
      </c>
      <c r="D2668">
        <v>1</v>
      </c>
      <c r="E2668">
        <v>2</v>
      </c>
      <c r="F2668">
        <v>1779762600000</v>
      </c>
      <c r="G2668">
        <v>1779763912026</v>
      </c>
      <c r="H2668">
        <v>1312026</v>
      </c>
      <c r="I2668">
        <v>1312026</v>
      </c>
      <c r="J2668">
        <v>7140</v>
      </c>
      <c r="K2668">
        <v>58</v>
      </c>
      <c r="L2668">
        <v>57.56</v>
      </c>
      <c r="M2668" t="s">
        <v>925</v>
      </c>
      <c r="N2668" t="s">
        <v>926</v>
      </c>
      <c r="O2668">
        <v>42.17</v>
      </c>
      <c r="S2668">
        <v>22667</v>
      </c>
    </row>
    <row r="2669" spans="1:19" x14ac:dyDescent="0.2">
      <c r="A2669" t="s">
        <v>45</v>
      </c>
      <c r="B2669" t="s">
        <v>13</v>
      </c>
      <c r="C2669" t="s">
        <v>927</v>
      </c>
      <c r="D2669">
        <v>1</v>
      </c>
      <c r="E2669">
        <v>2</v>
      </c>
      <c r="F2669">
        <v>1779763500000</v>
      </c>
      <c r="G2669">
        <v>1779764651582</v>
      </c>
      <c r="H2669">
        <v>1151582</v>
      </c>
      <c r="I2669">
        <v>1151582</v>
      </c>
      <c r="J2669">
        <v>8434</v>
      </c>
      <c r="K2669">
        <v>52</v>
      </c>
      <c r="L2669">
        <v>60.16</v>
      </c>
      <c r="M2669" t="s">
        <v>925</v>
      </c>
      <c r="N2669" t="s">
        <v>926</v>
      </c>
      <c r="O2669">
        <v>48.81</v>
      </c>
      <c r="S2669">
        <v>22668</v>
      </c>
    </row>
    <row r="2670" spans="1:19" x14ac:dyDescent="0.2">
      <c r="A2670" t="s">
        <v>45</v>
      </c>
      <c r="B2670" t="s">
        <v>13</v>
      </c>
      <c r="C2670" t="s">
        <v>924</v>
      </c>
      <c r="D2670">
        <v>1</v>
      </c>
      <c r="E2670">
        <v>2</v>
      </c>
      <c r="F2670">
        <v>1779764400000</v>
      </c>
      <c r="G2670">
        <v>1779765285234</v>
      </c>
      <c r="H2670">
        <v>885234</v>
      </c>
      <c r="I2670">
        <v>885234</v>
      </c>
      <c r="J2670">
        <v>9066</v>
      </c>
      <c r="K2670">
        <v>37</v>
      </c>
      <c r="L2670">
        <v>50.64</v>
      </c>
      <c r="M2670" t="s">
        <v>925</v>
      </c>
      <c r="N2670" t="s">
        <v>926</v>
      </c>
      <c r="O2670">
        <v>31.68</v>
      </c>
      <c r="S2670">
        <v>22669</v>
      </c>
    </row>
    <row r="2671" spans="1:19" x14ac:dyDescent="0.2">
      <c r="A2671" t="s">
        <v>45</v>
      </c>
      <c r="B2671" t="s">
        <v>13</v>
      </c>
      <c r="C2671" t="s">
        <v>924</v>
      </c>
      <c r="D2671">
        <v>1</v>
      </c>
      <c r="E2671">
        <v>2</v>
      </c>
      <c r="F2671">
        <v>1779765300000</v>
      </c>
      <c r="G2671">
        <v>1779766278848</v>
      </c>
      <c r="H2671">
        <v>978848</v>
      </c>
      <c r="I2671">
        <v>978848</v>
      </c>
      <c r="J2671">
        <v>7173</v>
      </c>
      <c r="K2671">
        <v>37</v>
      </c>
      <c r="L2671">
        <v>50.37</v>
      </c>
      <c r="M2671" t="s">
        <v>925</v>
      </c>
      <c r="N2671" t="s">
        <v>926</v>
      </c>
      <c r="O2671">
        <v>33.76</v>
      </c>
      <c r="S2671">
        <v>22670</v>
      </c>
    </row>
    <row r="2672" spans="1:19" x14ac:dyDescent="0.2">
      <c r="A2672" t="s">
        <v>45</v>
      </c>
      <c r="B2672" t="s">
        <v>13</v>
      </c>
      <c r="C2672" t="s">
        <v>924</v>
      </c>
      <c r="D2672">
        <v>1</v>
      </c>
      <c r="E2672">
        <v>3</v>
      </c>
      <c r="F2672">
        <v>1779840000000</v>
      </c>
      <c r="G2672">
        <v>1779840911027</v>
      </c>
      <c r="H2672">
        <v>911027</v>
      </c>
      <c r="I2672">
        <v>911027</v>
      </c>
      <c r="J2672">
        <v>8581</v>
      </c>
      <c r="K2672">
        <v>36</v>
      </c>
      <c r="L2672">
        <v>54.39</v>
      </c>
      <c r="M2672" t="s">
        <v>925</v>
      </c>
      <c r="N2672" t="s">
        <v>926</v>
      </c>
      <c r="O2672">
        <v>41.05</v>
      </c>
      <c r="S2672">
        <v>22671</v>
      </c>
    </row>
    <row r="2673" spans="1:19" x14ac:dyDescent="0.2">
      <c r="A2673" t="s">
        <v>45</v>
      </c>
      <c r="B2673" t="s">
        <v>13</v>
      </c>
      <c r="C2673" t="s">
        <v>924</v>
      </c>
      <c r="D2673">
        <v>1</v>
      </c>
      <c r="E2673">
        <v>3</v>
      </c>
      <c r="F2673">
        <v>1779840900000</v>
      </c>
      <c r="G2673">
        <v>1779842254637</v>
      </c>
      <c r="H2673">
        <v>1354637</v>
      </c>
      <c r="I2673">
        <v>1354637</v>
      </c>
      <c r="J2673">
        <v>7265</v>
      </c>
      <c r="K2673">
        <v>61</v>
      </c>
      <c r="L2673">
        <v>60.97</v>
      </c>
      <c r="M2673" t="s">
        <v>925</v>
      </c>
      <c r="N2673" t="s">
        <v>926</v>
      </c>
      <c r="O2673">
        <v>48.69</v>
      </c>
      <c r="S2673">
        <v>22672</v>
      </c>
    </row>
    <row r="2674" spans="1:19" x14ac:dyDescent="0.2">
      <c r="A2674" t="s">
        <v>45</v>
      </c>
      <c r="B2674" t="s">
        <v>13</v>
      </c>
      <c r="C2674" t="s">
        <v>924</v>
      </c>
      <c r="D2674">
        <v>1</v>
      </c>
      <c r="E2674">
        <v>3</v>
      </c>
      <c r="F2674">
        <v>1779841800000</v>
      </c>
      <c r="G2674">
        <v>1779842688319</v>
      </c>
      <c r="H2674">
        <v>888319</v>
      </c>
      <c r="I2674">
        <v>888319</v>
      </c>
      <c r="J2674">
        <v>8650</v>
      </c>
      <c r="K2674">
        <v>43</v>
      </c>
      <c r="L2674">
        <v>54.6</v>
      </c>
      <c r="M2674" t="s">
        <v>925</v>
      </c>
      <c r="N2674" t="s">
        <v>926</v>
      </c>
      <c r="O2674">
        <v>41.93</v>
      </c>
      <c r="S2674">
        <v>22673</v>
      </c>
    </row>
    <row r="2675" spans="1:19" x14ac:dyDescent="0.2">
      <c r="A2675" t="s">
        <v>45</v>
      </c>
      <c r="B2675" t="s">
        <v>13</v>
      </c>
      <c r="C2675" t="s">
        <v>924</v>
      </c>
      <c r="D2675">
        <v>1</v>
      </c>
      <c r="E2675">
        <v>3</v>
      </c>
      <c r="F2675">
        <v>1779842700000</v>
      </c>
      <c r="G2675">
        <v>1779844234419</v>
      </c>
      <c r="H2675">
        <v>1534419</v>
      </c>
      <c r="I2675">
        <v>1534419</v>
      </c>
      <c r="J2675">
        <v>6879</v>
      </c>
      <c r="K2675">
        <v>61</v>
      </c>
      <c r="L2675">
        <v>59.41</v>
      </c>
      <c r="M2675" t="s">
        <v>925</v>
      </c>
      <c r="N2675" t="s">
        <v>926</v>
      </c>
      <c r="O2675">
        <v>41.57</v>
      </c>
      <c r="S2675">
        <v>22674</v>
      </c>
    </row>
    <row r="2676" spans="1:19" x14ac:dyDescent="0.2">
      <c r="A2676" t="s">
        <v>45</v>
      </c>
      <c r="B2676" t="s">
        <v>13</v>
      </c>
      <c r="C2676" t="s">
        <v>924</v>
      </c>
      <c r="D2676">
        <v>1</v>
      </c>
      <c r="E2676">
        <v>3</v>
      </c>
      <c r="F2676">
        <v>1779843600000</v>
      </c>
      <c r="G2676">
        <v>1779844937509</v>
      </c>
      <c r="H2676">
        <v>1337509</v>
      </c>
      <c r="I2676">
        <v>1337509</v>
      </c>
      <c r="J2676">
        <v>10118</v>
      </c>
      <c r="K2676">
        <v>49</v>
      </c>
      <c r="L2676">
        <v>58.09</v>
      </c>
      <c r="M2676" t="s">
        <v>925</v>
      </c>
      <c r="N2676" t="s">
        <v>926</v>
      </c>
      <c r="O2676">
        <v>34.799999999999997</v>
      </c>
      <c r="S2676">
        <v>22675</v>
      </c>
    </row>
    <row r="2677" spans="1:19" x14ac:dyDescent="0.2">
      <c r="A2677" t="s">
        <v>45</v>
      </c>
      <c r="B2677" t="s">
        <v>13</v>
      </c>
      <c r="C2677" t="s">
        <v>924</v>
      </c>
      <c r="D2677">
        <v>1</v>
      </c>
      <c r="E2677">
        <v>3</v>
      </c>
      <c r="F2677">
        <v>1779844500000</v>
      </c>
      <c r="G2677">
        <v>1779845435521</v>
      </c>
      <c r="H2677">
        <v>935521</v>
      </c>
      <c r="I2677">
        <v>935521</v>
      </c>
      <c r="J2677">
        <v>8921</v>
      </c>
      <c r="K2677">
        <v>35</v>
      </c>
      <c r="L2677">
        <v>57.74</v>
      </c>
      <c r="M2677" t="s">
        <v>925</v>
      </c>
      <c r="N2677" t="s">
        <v>926</v>
      </c>
      <c r="O2677">
        <v>47.31</v>
      </c>
      <c r="S2677">
        <v>22676</v>
      </c>
    </row>
    <row r="2678" spans="1:19" x14ac:dyDescent="0.2">
      <c r="A2678" t="s">
        <v>45</v>
      </c>
      <c r="B2678" t="s">
        <v>13</v>
      </c>
      <c r="C2678" t="s">
        <v>924</v>
      </c>
      <c r="D2678">
        <v>1</v>
      </c>
      <c r="E2678">
        <v>3</v>
      </c>
      <c r="F2678">
        <v>1779845400000</v>
      </c>
      <c r="G2678">
        <v>1779846619673</v>
      </c>
      <c r="H2678">
        <v>1219673</v>
      </c>
      <c r="I2678">
        <v>1219673</v>
      </c>
      <c r="J2678">
        <v>10535</v>
      </c>
      <c r="K2678">
        <v>53</v>
      </c>
      <c r="L2678">
        <v>45.7</v>
      </c>
      <c r="M2678" t="s">
        <v>925</v>
      </c>
      <c r="N2678" t="s">
        <v>929</v>
      </c>
      <c r="S2678">
        <v>22677</v>
      </c>
    </row>
    <row r="2679" spans="1:19" x14ac:dyDescent="0.2">
      <c r="A2679" t="s">
        <v>45</v>
      </c>
      <c r="B2679" t="s">
        <v>13</v>
      </c>
      <c r="C2679" t="s">
        <v>924</v>
      </c>
      <c r="D2679">
        <v>1</v>
      </c>
      <c r="E2679">
        <v>3</v>
      </c>
      <c r="F2679">
        <v>1779846300000</v>
      </c>
      <c r="G2679">
        <v>1779847156165</v>
      </c>
      <c r="H2679">
        <v>856165</v>
      </c>
      <c r="I2679">
        <v>856165</v>
      </c>
      <c r="J2679">
        <v>9108</v>
      </c>
      <c r="K2679">
        <v>38</v>
      </c>
      <c r="L2679">
        <v>53.41</v>
      </c>
      <c r="M2679" t="s">
        <v>925</v>
      </c>
      <c r="N2679" t="s">
        <v>926</v>
      </c>
      <c r="O2679">
        <v>38.74</v>
      </c>
      <c r="S2679">
        <v>22678</v>
      </c>
    </row>
    <row r="2680" spans="1:19" x14ac:dyDescent="0.2">
      <c r="A2680" t="s">
        <v>45</v>
      </c>
      <c r="B2680" t="s">
        <v>13</v>
      </c>
      <c r="C2680" t="s">
        <v>924</v>
      </c>
      <c r="D2680">
        <v>1</v>
      </c>
      <c r="E2680">
        <v>3</v>
      </c>
      <c r="F2680">
        <v>1779847200000</v>
      </c>
      <c r="G2680">
        <v>1779848721074</v>
      </c>
      <c r="H2680">
        <v>1521074</v>
      </c>
      <c r="I2680">
        <v>1521074</v>
      </c>
      <c r="J2680">
        <v>9031</v>
      </c>
      <c r="K2680">
        <v>62</v>
      </c>
      <c r="L2680">
        <v>57.38</v>
      </c>
      <c r="M2680" t="s">
        <v>925</v>
      </c>
      <c r="N2680" t="s">
        <v>926</v>
      </c>
      <c r="O2680">
        <v>31.44</v>
      </c>
      <c r="S2680">
        <v>22679</v>
      </c>
    </row>
    <row r="2681" spans="1:19" x14ac:dyDescent="0.2">
      <c r="A2681" t="s">
        <v>45</v>
      </c>
      <c r="B2681" t="s">
        <v>13</v>
      </c>
      <c r="C2681" t="s">
        <v>924</v>
      </c>
      <c r="D2681">
        <v>1</v>
      </c>
      <c r="E2681">
        <v>3</v>
      </c>
      <c r="F2681">
        <v>1779848100000</v>
      </c>
      <c r="G2681">
        <v>1779849507437</v>
      </c>
      <c r="H2681">
        <v>1407437</v>
      </c>
      <c r="I2681">
        <v>1407437</v>
      </c>
      <c r="J2681">
        <v>7602</v>
      </c>
      <c r="K2681">
        <v>59</v>
      </c>
      <c r="L2681">
        <v>54.69</v>
      </c>
      <c r="M2681" t="s">
        <v>925</v>
      </c>
      <c r="N2681" t="s">
        <v>926</v>
      </c>
      <c r="O2681">
        <v>31.87</v>
      </c>
      <c r="S2681">
        <v>22680</v>
      </c>
    </row>
    <row r="2682" spans="1:19" x14ac:dyDescent="0.2">
      <c r="A2682" t="s">
        <v>45</v>
      </c>
      <c r="B2682" t="s">
        <v>13</v>
      </c>
      <c r="C2682" t="s">
        <v>924</v>
      </c>
      <c r="D2682">
        <v>1</v>
      </c>
      <c r="E2682">
        <v>3</v>
      </c>
      <c r="F2682">
        <v>1779849000000</v>
      </c>
      <c r="G2682">
        <v>1779850606682</v>
      </c>
      <c r="H2682">
        <v>1606682</v>
      </c>
      <c r="I2682">
        <v>1606682</v>
      </c>
      <c r="J2682">
        <v>10243</v>
      </c>
      <c r="K2682">
        <v>60</v>
      </c>
      <c r="L2682">
        <v>65.099999999999994</v>
      </c>
      <c r="M2682" t="s">
        <v>925</v>
      </c>
      <c r="N2682" t="s">
        <v>926</v>
      </c>
      <c r="O2682">
        <v>43.98</v>
      </c>
      <c r="S2682">
        <v>22681</v>
      </c>
    </row>
    <row r="2683" spans="1:19" x14ac:dyDescent="0.2">
      <c r="A2683" t="s">
        <v>45</v>
      </c>
      <c r="B2683" t="s">
        <v>13</v>
      </c>
      <c r="C2683" t="s">
        <v>924</v>
      </c>
      <c r="D2683">
        <v>1</v>
      </c>
      <c r="E2683">
        <v>3</v>
      </c>
      <c r="F2683">
        <v>1779849900000</v>
      </c>
      <c r="G2683">
        <v>1779851213689</v>
      </c>
      <c r="H2683">
        <v>1313689</v>
      </c>
      <c r="I2683">
        <v>1313689</v>
      </c>
      <c r="J2683">
        <v>10075</v>
      </c>
      <c r="K2683">
        <v>60</v>
      </c>
      <c r="L2683">
        <v>60.41</v>
      </c>
      <c r="M2683" t="s">
        <v>925</v>
      </c>
      <c r="N2683" t="s">
        <v>926</v>
      </c>
      <c r="O2683">
        <v>40.9</v>
      </c>
      <c r="S2683">
        <v>22682</v>
      </c>
    </row>
    <row r="2684" spans="1:19" x14ac:dyDescent="0.2">
      <c r="A2684" t="s">
        <v>45</v>
      </c>
      <c r="B2684" t="s">
        <v>13</v>
      </c>
      <c r="C2684" t="s">
        <v>924</v>
      </c>
      <c r="D2684">
        <v>1</v>
      </c>
      <c r="E2684">
        <v>4</v>
      </c>
      <c r="F2684">
        <v>1779926400000</v>
      </c>
      <c r="G2684">
        <v>1779927669287</v>
      </c>
      <c r="H2684">
        <v>1269287</v>
      </c>
      <c r="I2684">
        <v>1269287</v>
      </c>
      <c r="J2684">
        <v>10434</v>
      </c>
      <c r="K2684">
        <v>58</v>
      </c>
      <c r="L2684">
        <v>59.61</v>
      </c>
      <c r="M2684" t="s">
        <v>925</v>
      </c>
      <c r="N2684" t="s">
        <v>926</v>
      </c>
      <c r="O2684">
        <v>39.21</v>
      </c>
      <c r="S2684">
        <v>22683</v>
      </c>
    </row>
    <row r="2685" spans="1:19" x14ac:dyDescent="0.2">
      <c r="A2685" t="s">
        <v>45</v>
      </c>
      <c r="B2685" t="s">
        <v>13</v>
      </c>
      <c r="C2685" t="s">
        <v>924</v>
      </c>
      <c r="D2685">
        <v>1</v>
      </c>
      <c r="E2685">
        <v>4</v>
      </c>
      <c r="F2685">
        <v>1779927300000</v>
      </c>
      <c r="G2685">
        <v>1779928258684</v>
      </c>
      <c r="H2685">
        <v>958684</v>
      </c>
      <c r="I2685">
        <v>958684</v>
      </c>
      <c r="J2685">
        <v>6952</v>
      </c>
      <c r="K2685">
        <v>42</v>
      </c>
      <c r="L2685">
        <v>53.51</v>
      </c>
      <c r="M2685" t="s">
        <v>925</v>
      </c>
      <c r="N2685" t="s">
        <v>926</v>
      </c>
      <c r="O2685">
        <v>42.16</v>
      </c>
      <c r="S2685">
        <v>22684</v>
      </c>
    </row>
    <row r="2686" spans="1:19" x14ac:dyDescent="0.2">
      <c r="A2686" t="s">
        <v>45</v>
      </c>
      <c r="B2686" t="s">
        <v>13</v>
      </c>
      <c r="C2686" t="s">
        <v>928</v>
      </c>
      <c r="D2686">
        <v>1</v>
      </c>
      <c r="E2686">
        <v>4</v>
      </c>
      <c r="F2686">
        <v>1779928200000</v>
      </c>
      <c r="G2686">
        <v>1779929256956</v>
      </c>
      <c r="H2686">
        <v>1056956</v>
      </c>
      <c r="I2686">
        <v>1056956</v>
      </c>
      <c r="J2686">
        <v>9428</v>
      </c>
      <c r="K2686">
        <v>46</v>
      </c>
      <c r="L2686">
        <v>52.68</v>
      </c>
      <c r="M2686" t="s">
        <v>925</v>
      </c>
      <c r="N2686" t="s">
        <v>926</v>
      </c>
      <c r="O2686">
        <v>31.14</v>
      </c>
      <c r="S2686">
        <v>22685</v>
      </c>
    </row>
    <row r="2687" spans="1:19" x14ac:dyDescent="0.2">
      <c r="A2687" t="s">
        <v>45</v>
      </c>
      <c r="B2687" t="s">
        <v>13</v>
      </c>
      <c r="C2687" t="s">
        <v>924</v>
      </c>
      <c r="D2687">
        <v>1</v>
      </c>
      <c r="E2687">
        <v>4</v>
      </c>
      <c r="F2687">
        <v>1779929100000</v>
      </c>
      <c r="G2687">
        <v>1779930659098</v>
      </c>
      <c r="H2687">
        <v>1559098</v>
      </c>
      <c r="I2687">
        <v>1559098</v>
      </c>
      <c r="J2687">
        <v>10486</v>
      </c>
      <c r="K2687">
        <v>60</v>
      </c>
      <c r="L2687">
        <v>63.48</v>
      </c>
      <c r="M2687" t="s">
        <v>925</v>
      </c>
      <c r="N2687" t="s">
        <v>926</v>
      </c>
      <c r="O2687">
        <v>40.78</v>
      </c>
      <c r="S2687">
        <v>22686</v>
      </c>
    </row>
    <row r="2688" spans="1:19" x14ac:dyDescent="0.2">
      <c r="A2688" t="s">
        <v>45</v>
      </c>
      <c r="B2688" t="s">
        <v>13</v>
      </c>
      <c r="C2688" t="s">
        <v>924</v>
      </c>
      <c r="D2688">
        <v>1</v>
      </c>
      <c r="E2688">
        <v>4</v>
      </c>
      <c r="F2688">
        <v>1779930000000</v>
      </c>
      <c r="G2688">
        <v>1779931718008</v>
      </c>
      <c r="H2688">
        <v>1718008</v>
      </c>
      <c r="I2688">
        <v>1718008</v>
      </c>
      <c r="J2688">
        <v>7313</v>
      </c>
      <c r="K2688">
        <v>69</v>
      </c>
      <c r="L2688">
        <v>64.63</v>
      </c>
      <c r="M2688" t="s">
        <v>925</v>
      </c>
      <c r="N2688" t="s">
        <v>926</v>
      </c>
      <c r="O2688">
        <v>47.93</v>
      </c>
      <c r="S2688">
        <v>22687</v>
      </c>
    </row>
    <row r="2689" spans="1:19" x14ac:dyDescent="0.2">
      <c r="A2689" t="s">
        <v>45</v>
      </c>
      <c r="B2689" t="s">
        <v>13</v>
      </c>
      <c r="C2689" t="s">
        <v>928</v>
      </c>
      <c r="D2689">
        <v>1</v>
      </c>
      <c r="E2689">
        <v>4</v>
      </c>
      <c r="F2689">
        <v>1779930900000</v>
      </c>
      <c r="G2689">
        <v>1779931771248</v>
      </c>
      <c r="H2689">
        <v>871248</v>
      </c>
      <c r="I2689">
        <v>871248</v>
      </c>
      <c r="J2689">
        <v>8534</v>
      </c>
      <c r="K2689">
        <v>35</v>
      </c>
      <c r="L2689">
        <v>54.3</v>
      </c>
      <c r="M2689" t="s">
        <v>925</v>
      </c>
      <c r="N2689" t="s">
        <v>926</v>
      </c>
      <c r="O2689">
        <v>41.98</v>
      </c>
      <c r="S2689">
        <v>22688</v>
      </c>
    </row>
    <row r="2690" spans="1:19" x14ac:dyDescent="0.2">
      <c r="A2690" t="s">
        <v>45</v>
      </c>
      <c r="B2690" t="s">
        <v>13</v>
      </c>
      <c r="C2690" t="s">
        <v>924</v>
      </c>
      <c r="D2690">
        <v>1</v>
      </c>
      <c r="E2690">
        <v>4</v>
      </c>
      <c r="F2690">
        <v>1779931800000</v>
      </c>
      <c r="G2690">
        <v>1779933179530</v>
      </c>
      <c r="H2690">
        <v>1379530</v>
      </c>
      <c r="I2690">
        <v>1379530</v>
      </c>
      <c r="J2690">
        <v>9156</v>
      </c>
      <c r="K2690">
        <v>55</v>
      </c>
      <c r="L2690">
        <v>60.79</v>
      </c>
      <c r="M2690" t="s">
        <v>925</v>
      </c>
      <c r="N2690" t="s">
        <v>926</v>
      </c>
      <c r="O2690">
        <v>42.6</v>
      </c>
      <c r="S2690">
        <v>22689</v>
      </c>
    </row>
    <row r="2691" spans="1:19" x14ac:dyDescent="0.2">
      <c r="A2691" t="s">
        <v>45</v>
      </c>
      <c r="B2691" t="s">
        <v>13</v>
      </c>
      <c r="C2691" t="s">
        <v>924</v>
      </c>
      <c r="D2691">
        <v>1</v>
      </c>
      <c r="E2691">
        <v>4</v>
      </c>
      <c r="F2691">
        <v>1779932700000</v>
      </c>
      <c r="G2691">
        <v>1779934296656</v>
      </c>
      <c r="H2691">
        <v>1596656</v>
      </c>
      <c r="I2691">
        <v>1596656</v>
      </c>
      <c r="J2691">
        <v>6829</v>
      </c>
      <c r="K2691">
        <v>65</v>
      </c>
      <c r="L2691">
        <v>46.33</v>
      </c>
      <c r="M2691" t="s">
        <v>925</v>
      </c>
      <c r="N2691" t="s">
        <v>929</v>
      </c>
      <c r="S2691">
        <v>22690</v>
      </c>
    </row>
    <row r="2692" spans="1:19" x14ac:dyDescent="0.2">
      <c r="A2692" t="s">
        <v>45</v>
      </c>
      <c r="B2692" t="s">
        <v>13</v>
      </c>
      <c r="C2692" t="s">
        <v>928</v>
      </c>
      <c r="D2692">
        <v>1</v>
      </c>
      <c r="E2692">
        <v>4</v>
      </c>
      <c r="F2692">
        <v>1779933600000</v>
      </c>
      <c r="G2692">
        <v>1779934545360</v>
      </c>
      <c r="H2692">
        <v>945360</v>
      </c>
      <c r="I2692">
        <v>945360</v>
      </c>
      <c r="J2692">
        <v>8865</v>
      </c>
      <c r="K2692">
        <v>36</v>
      </c>
      <c r="L2692">
        <v>40.65</v>
      </c>
      <c r="M2692" t="s">
        <v>925</v>
      </c>
      <c r="N2692" t="s">
        <v>929</v>
      </c>
      <c r="S2692">
        <v>22691</v>
      </c>
    </row>
    <row r="2693" spans="1:19" x14ac:dyDescent="0.2">
      <c r="A2693" t="s">
        <v>45</v>
      </c>
      <c r="B2693" t="s">
        <v>13</v>
      </c>
      <c r="C2693" t="s">
        <v>924</v>
      </c>
      <c r="D2693">
        <v>1</v>
      </c>
      <c r="E2693">
        <v>4</v>
      </c>
      <c r="F2693">
        <v>1779934500000</v>
      </c>
      <c r="G2693">
        <v>1779935827913</v>
      </c>
      <c r="H2693">
        <v>1327913</v>
      </c>
      <c r="I2693">
        <v>1327913</v>
      </c>
      <c r="J2693">
        <v>10374</v>
      </c>
      <c r="K2693">
        <v>58</v>
      </c>
      <c r="L2693">
        <v>58.33</v>
      </c>
      <c r="M2693" t="s">
        <v>925</v>
      </c>
      <c r="N2693" t="s">
        <v>926</v>
      </c>
      <c r="O2693">
        <v>34.909999999999997</v>
      </c>
      <c r="S2693">
        <v>22692</v>
      </c>
    </row>
    <row r="2694" spans="1:19" x14ac:dyDescent="0.2">
      <c r="A2694" t="s">
        <v>45</v>
      </c>
      <c r="B2694" t="s">
        <v>13</v>
      </c>
      <c r="C2694" t="s">
        <v>924</v>
      </c>
      <c r="D2694">
        <v>1</v>
      </c>
      <c r="E2694">
        <v>4</v>
      </c>
      <c r="F2694">
        <v>1779935400000</v>
      </c>
      <c r="G2694">
        <v>1779936723560</v>
      </c>
      <c r="H2694">
        <v>1323560</v>
      </c>
      <c r="I2694">
        <v>1323560</v>
      </c>
      <c r="J2694">
        <v>9118</v>
      </c>
      <c r="K2694">
        <v>57</v>
      </c>
      <c r="L2694">
        <v>58.06</v>
      </c>
      <c r="M2694" t="s">
        <v>925</v>
      </c>
      <c r="N2694" t="s">
        <v>926</v>
      </c>
      <c r="O2694">
        <v>37.75</v>
      </c>
      <c r="S2694">
        <v>22693</v>
      </c>
    </row>
    <row r="2695" spans="1:19" x14ac:dyDescent="0.2">
      <c r="A2695" t="s">
        <v>45</v>
      </c>
      <c r="B2695" t="s">
        <v>13</v>
      </c>
      <c r="C2695" t="s">
        <v>928</v>
      </c>
      <c r="D2695">
        <v>1</v>
      </c>
      <c r="E2695">
        <v>4</v>
      </c>
      <c r="F2695">
        <v>1779936300000</v>
      </c>
      <c r="G2695">
        <v>1779937145906</v>
      </c>
      <c r="H2695">
        <v>845906</v>
      </c>
      <c r="I2695">
        <v>845906</v>
      </c>
      <c r="J2695">
        <v>9249</v>
      </c>
      <c r="K2695">
        <v>41</v>
      </c>
      <c r="L2695">
        <v>54.39</v>
      </c>
      <c r="M2695" t="s">
        <v>925</v>
      </c>
      <c r="N2695" t="s">
        <v>926</v>
      </c>
      <c r="O2695">
        <v>40.9</v>
      </c>
      <c r="S2695">
        <v>22694</v>
      </c>
    </row>
    <row r="2696" spans="1:19" x14ac:dyDescent="0.2">
      <c r="A2696" t="s">
        <v>45</v>
      </c>
      <c r="B2696" t="s">
        <v>13</v>
      </c>
      <c r="C2696" t="s">
        <v>924</v>
      </c>
      <c r="D2696">
        <v>1</v>
      </c>
      <c r="E2696">
        <v>4</v>
      </c>
      <c r="F2696">
        <v>1779937200000</v>
      </c>
      <c r="G2696">
        <v>1779938463804</v>
      </c>
      <c r="H2696">
        <v>1263804</v>
      </c>
      <c r="I2696">
        <v>1263804</v>
      </c>
      <c r="J2696">
        <v>7694</v>
      </c>
      <c r="K2696">
        <v>54</v>
      </c>
      <c r="L2696">
        <v>54</v>
      </c>
      <c r="M2696" t="s">
        <v>925</v>
      </c>
      <c r="N2696" t="s">
        <v>926</v>
      </c>
      <c r="O2696">
        <v>33.630000000000003</v>
      </c>
      <c r="S2696">
        <v>22695</v>
      </c>
    </row>
    <row r="2697" spans="1:19" x14ac:dyDescent="0.2">
      <c r="A2697" t="s">
        <v>45</v>
      </c>
      <c r="B2697" t="s">
        <v>13</v>
      </c>
      <c r="C2697" t="s">
        <v>924</v>
      </c>
      <c r="D2697">
        <v>1</v>
      </c>
      <c r="E2697">
        <v>5</v>
      </c>
      <c r="F2697">
        <v>1780012800000</v>
      </c>
      <c r="G2697">
        <v>1780014072280</v>
      </c>
      <c r="H2697">
        <v>1272280</v>
      </c>
      <c r="I2697">
        <v>1272280</v>
      </c>
      <c r="J2697">
        <v>9310</v>
      </c>
      <c r="K2697">
        <v>57</v>
      </c>
      <c r="L2697">
        <v>56.45</v>
      </c>
      <c r="M2697" t="s">
        <v>925</v>
      </c>
      <c r="N2697" t="s">
        <v>926</v>
      </c>
      <c r="O2697">
        <v>34.79</v>
      </c>
      <c r="S2697">
        <v>22696</v>
      </c>
    </row>
    <row r="2698" spans="1:19" x14ac:dyDescent="0.2">
      <c r="A2698" t="s">
        <v>45</v>
      </c>
      <c r="B2698" t="s">
        <v>13</v>
      </c>
      <c r="C2698" t="s">
        <v>924</v>
      </c>
      <c r="D2698">
        <v>1</v>
      </c>
      <c r="E2698">
        <v>5</v>
      </c>
      <c r="F2698">
        <v>1780013700000</v>
      </c>
      <c r="G2698">
        <v>1780015101939</v>
      </c>
      <c r="H2698">
        <v>1401939</v>
      </c>
      <c r="I2698">
        <v>1401939</v>
      </c>
      <c r="J2698">
        <v>9602</v>
      </c>
      <c r="K2698">
        <v>51</v>
      </c>
      <c r="L2698">
        <v>63.5</v>
      </c>
      <c r="M2698" t="s">
        <v>925</v>
      </c>
      <c r="N2698" t="s">
        <v>926</v>
      </c>
      <c r="O2698">
        <v>47.15</v>
      </c>
      <c r="S2698">
        <v>22697</v>
      </c>
    </row>
    <row r="2699" spans="1:19" x14ac:dyDescent="0.2">
      <c r="A2699" t="s">
        <v>45</v>
      </c>
      <c r="B2699" t="s">
        <v>13</v>
      </c>
      <c r="C2699" t="s">
        <v>927</v>
      </c>
      <c r="D2699">
        <v>1</v>
      </c>
      <c r="E2699">
        <v>5</v>
      </c>
      <c r="F2699">
        <v>1780014600000</v>
      </c>
      <c r="G2699">
        <v>1780015969389</v>
      </c>
      <c r="H2699">
        <v>1369389</v>
      </c>
      <c r="I2699">
        <v>1369389</v>
      </c>
      <c r="J2699">
        <v>8606</v>
      </c>
      <c r="K2699">
        <v>58</v>
      </c>
      <c r="L2699">
        <v>58.97</v>
      </c>
      <c r="M2699" t="s">
        <v>925</v>
      </c>
      <c r="N2699" t="s">
        <v>926</v>
      </c>
      <c r="O2699">
        <v>40.08</v>
      </c>
      <c r="S2699">
        <v>22698</v>
      </c>
    </row>
    <row r="2700" spans="1:19" x14ac:dyDescent="0.2">
      <c r="A2700" t="s">
        <v>45</v>
      </c>
      <c r="B2700" t="s">
        <v>13</v>
      </c>
      <c r="C2700" t="s">
        <v>924</v>
      </c>
      <c r="D2700">
        <v>1</v>
      </c>
      <c r="E2700">
        <v>5</v>
      </c>
      <c r="F2700">
        <v>1780015500000</v>
      </c>
      <c r="G2700">
        <v>1780016886105</v>
      </c>
      <c r="H2700">
        <v>1386105</v>
      </c>
      <c r="I2700">
        <v>1386105</v>
      </c>
      <c r="J2700">
        <v>7602</v>
      </c>
      <c r="K2700">
        <v>60</v>
      </c>
      <c r="L2700">
        <v>60.09</v>
      </c>
      <c r="M2700" t="s">
        <v>925</v>
      </c>
      <c r="N2700" t="s">
        <v>926</v>
      </c>
      <c r="O2700">
        <v>44.95</v>
      </c>
      <c r="S2700">
        <v>22699</v>
      </c>
    </row>
    <row r="2701" spans="1:19" x14ac:dyDescent="0.2">
      <c r="A2701" t="s">
        <v>45</v>
      </c>
      <c r="B2701" t="s">
        <v>13</v>
      </c>
      <c r="C2701" t="s">
        <v>924</v>
      </c>
      <c r="D2701">
        <v>1</v>
      </c>
      <c r="E2701">
        <v>5</v>
      </c>
      <c r="F2701">
        <v>1780016400000</v>
      </c>
      <c r="G2701">
        <v>1780017887234</v>
      </c>
      <c r="H2701">
        <v>1487234</v>
      </c>
      <c r="I2701">
        <v>1487234</v>
      </c>
      <c r="J2701">
        <v>9267</v>
      </c>
      <c r="K2701">
        <v>55</v>
      </c>
      <c r="L2701">
        <v>63.87</v>
      </c>
      <c r="M2701" t="s">
        <v>925</v>
      </c>
      <c r="N2701" t="s">
        <v>926</v>
      </c>
      <c r="O2701">
        <v>46.74</v>
      </c>
      <c r="S2701">
        <v>22700</v>
      </c>
    </row>
    <row r="2702" spans="1:19" x14ac:dyDescent="0.2">
      <c r="A2702" t="s">
        <v>45</v>
      </c>
      <c r="B2702" t="s">
        <v>13</v>
      </c>
      <c r="C2702" t="s">
        <v>927</v>
      </c>
      <c r="D2702">
        <v>1</v>
      </c>
      <c r="E2702">
        <v>5</v>
      </c>
      <c r="F2702">
        <v>1780017300000</v>
      </c>
      <c r="G2702">
        <v>1780018715225</v>
      </c>
      <c r="H2702">
        <v>1415225</v>
      </c>
      <c r="I2702">
        <v>1415225</v>
      </c>
      <c r="J2702">
        <v>7601</v>
      </c>
      <c r="K2702">
        <v>57</v>
      </c>
      <c r="L2702">
        <v>54.41</v>
      </c>
      <c r="M2702" t="s">
        <v>925</v>
      </c>
      <c r="N2702" t="s">
        <v>926</v>
      </c>
      <c r="O2702">
        <v>31.01</v>
      </c>
      <c r="S2702">
        <v>22701</v>
      </c>
    </row>
    <row r="2703" spans="1:19" x14ac:dyDescent="0.2">
      <c r="A2703" t="s">
        <v>45</v>
      </c>
      <c r="B2703" t="s">
        <v>13</v>
      </c>
      <c r="C2703" t="s">
        <v>924</v>
      </c>
      <c r="D2703">
        <v>1</v>
      </c>
      <c r="E2703">
        <v>5</v>
      </c>
      <c r="F2703">
        <v>1780018200000</v>
      </c>
      <c r="G2703">
        <v>1780019410683</v>
      </c>
      <c r="H2703">
        <v>1210683</v>
      </c>
      <c r="I2703">
        <v>1210683</v>
      </c>
      <c r="J2703">
        <v>10209</v>
      </c>
      <c r="K2703">
        <v>53</v>
      </c>
      <c r="L2703">
        <v>45.25</v>
      </c>
      <c r="M2703" t="s">
        <v>925</v>
      </c>
      <c r="N2703" t="s">
        <v>929</v>
      </c>
      <c r="S2703">
        <v>22702</v>
      </c>
    </row>
    <row r="2704" spans="1:19" x14ac:dyDescent="0.2">
      <c r="A2704" t="s">
        <v>45</v>
      </c>
      <c r="B2704" t="s">
        <v>13</v>
      </c>
      <c r="C2704" t="s">
        <v>924</v>
      </c>
      <c r="D2704">
        <v>1</v>
      </c>
      <c r="E2704">
        <v>5</v>
      </c>
      <c r="F2704">
        <v>1780019100000</v>
      </c>
      <c r="G2704">
        <v>1780020104525</v>
      </c>
      <c r="H2704">
        <v>1004525</v>
      </c>
      <c r="I2704">
        <v>1004525</v>
      </c>
      <c r="J2704">
        <v>8718</v>
      </c>
      <c r="K2704">
        <v>47</v>
      </c>
      <c r="L2704">
        <v>56.93</v>
      </c>
      <c r="M2704" t="s">
        <v>925</v>
      </c>
      <c r="N2704" t="s">
        <v>926</v>
      </c>
      <c r="O2704">
        <v>44.23</v>
      </c>
      <c r="S2704">
        <v>22703</v>
      </c>
    </row>
    <row r="2705" spans="1:19" x14ac:dyDescent="0.2">
      <c r="A2705" t="s">
        <v>45</v>
      </c>
      <c r="B2705" t="s">
        <v>13</v>
      </c>
      <c r="C2705" t="s">
        <v>927</v>
      </c>
      <c r="D2705">
        <v>1</v>
      </c>
      <c r="E2705">
        <v>5</v>
      </c>
      <c r="F2705">
        <v>1780020000000</v>
      </c>
      <c r="G2705">
        <v>1780021346399</v>
      </c>
      <c r="H2705">
        <v>1346399</v>
      </c>
      <c r="I2705">
        <v>1346399</v>
      </c>
      <c r="J2705">
        <v>9746</v>
      </c>
      <c r="K2705">
        <v>61</v>
      </c>
      <c r="L2705">
        <v>56.4</v>
      </c>
      <c r="M2705" t="s">
        <v>925</v>
      </c>
      <c r="N2705" t="s">
        <v>926</v>
      </c>
      <c r="O2705">
        <v>31.64</v>
      </c>
      <c r="S2705">
        <v>22704</v>
      </c>
    </row>
    <row r="2706" spans="1:19" x14ac:dyDescent="0.2">
      <c r="A2706" t="s">
        <v>45</v>
      </c>
      <c r="B2706" t="s">
        <v>13</v>
      </c>
      <c r="C2706" t="s">
        <v>924</v>
      </c>
      <c r="D2706">
        <v>1</v>
      </c>
      <c r="E2706">
        <v>5</v>
      </c>
      <c r="F2706">
        <v>1780020900000</v>
      </c>
      <c r="G2706">
        <v>1780022036413</v>
      </c>
      <c r="H2706">
        <v>1136413</v>
      </c>
      <c r="I2706">
        <v>1136413</v>
      </c>
      <c r="J2706">
        <v>10124</v>
      </c>
      <c r="K2706">
        <v>46</v>
      </c>
      <c r="L2706">
        <v>44.27</v>
      </c>
      <c r="M2706" t="s">
        <v>925</v>
      </c>
      <c r="N2706" t="s">
        <v>929</v>
      </c>
      <c r="S2706">
        <v>22705</v>
      </c>
    </row>
    <row r="2707" spans="1:19" x14ac:dyDescent="0.2">
      <c r="A2707" t="s">
        <v>45</v>
      </c>
      <c r="B2707" t="s">
        <v>13</v>
      </c>
      <c r="C2707" t="s">
        <v>924</v>
      </c>
      <c r="D2707">
        <v>1</v>
      </c>
      <c r="E2707">
        <v>5</v>
      </c>
      <c r="F2707">
        <v>1780021800000</v>
      </c>
      <c r="G2707">
        <v>1780023339773</v>
      </c>
      <c r="H2707">
        <v>1539773</v>
      </c>
      <c r="I2707">
        <v>1539773</v>
      </c>
      <c r="J2707">
        <v>6801</v>
      </c>
      <c r="K2707">
        <v>58</v>
      </c>
      <c r="L2707">
        <v>60.41</v>
      </c>
      <c r="M2707" t="s">
        <v>925</v>
      </c>
      <c r="N2707" t="s">
        <v>926</v>
      </c>
      <c r="O2707">
        <v>43.97</v>
      </c>
      <c r="S2707">
        <v>22706</v>
      </c>
    </row>
    <row r="2708" spans="1:19" x14ac:dyDescent="0.2">
      <c r="A2708" t="s">
        <v>45</v>
      </c>
      <c r="B2708" t="s">
        <v>13</v>
      </c>
      <c r="C2708" t="s">
        <v>927</v>
      </c>
      <c r="D2708">
        <v>1</v>
      </c>
      <c r="E2708">
        <v>5</v>
      </c>
      <c r="F2708">
        <v>1780022700000</v>
      </c>
      <c r="G2708">
        <v>1780023933631</v>
      </c>
      <c r="H2708">
        <v>1233631</v>
      </c>
      <c r="I2708">
        <v>1233631</v>
      </c>
      <c r="J2708">
        <v>9327</v>
      </c>
      <c r="K2708">
        <v>51</v>
      </c>
      <c r="L2708">
        <v>61.17</v>
      </c>
      <c r="M2708" t="s">
        <v>925</v>
      </c>
      <c r="N2708" t="s">
        <v>926</v>
      </c>
      <c r="O2708">
        <v>46.7</v>
      </c>
      <c r="S2708">
        <v>22707</v>
      </c>
    </row>
    <row r="2709" spans="1:19" x14ac:dyDescent="0.2">
      <c r="A2709" t="s">
        <v>45</v>
      </c>
      <c r="B2709" t="s">
        <v>13</v>
      </c>
      <c r="C2709" t="s">
        <v>924</v>
      </c>
      <c r="D2709">
        <v>1</v>
      </c>
      <c r="E2709">
        <v>5</v>
      </c>
      <c r="F2709">
        <v>1780023600000</v>
      </c>
      <c r="G2709">
        <v>1780025044618</v>
      </c>
      <c r="H2709">
        <v>1444618</v>
      </c>
      <c r="I2709">
        <v>1444618</v>
      </c>
      <c r="J2709">
        <v>9593</v>
      </c>
      <c r="K2709">
        <v>59</v>
      </c>
      <c r="L2709">
        <v>64.23</v>
      </c>
      <c r="M2709" t="s">
        <v>925</v>
      </c>
      <c r="N2709" t="s">
        <v>926</v>
      </c>
      <c r="O2709">
        <v>47.79</v>
      </c>
      <c r="S2709">
        <v>22708</v>
      </c>
    </row>
    <row r="2710" spans="1:19" x14ac:dyDescent="0.2">
      <c r="A2710" t="s">
        <v>45</v>
      </c>
      <c r="B2710" t="s">
        <v>13</v>
      </c>
      <c r="C2710" t="s">
        <v>924</v>
      </c>
      <c r="D2710">
        <v>1</v>
      </c>
      <c r="E2710">
        <v>5</v>
      </c>
      <c r="F2710">
        <v>1780024500000</v>
      </c>
      <c r="G2710">
        <v>1780026022207</v>
      </c>
      <c r="H2710">
        <v>1522207</v>
      </c>
      <c r="I2710">
        <v>1522207</v>
      </c>
      <c r="J2710">
        <v>6934</v>
      </c>
      <c r="K2710">
        <v>63</v>
      </c>
      <c r="L2710">
        <v>57.3</v>
      </c>
      <c r="M2710" t="s">
        <v>925</v>
      </c>
      <c r="N2710" t="s">
        <v>926</v>
      </c>
      <c r="O2710">
        <v>36.83</v>
      </c>
      <c r="S2710">
        <v>22709</v>
      </c>
    </row>
    <row r="2711" spans="1:19" x14ac:dyDescent="0.2">
      <c r="A2711" t="s">
        <v>45</v>
      </c>
      <c r="B2711" t="s">
        <v>13</v>
      </c>
      <c r="C2711" t="s">
        <v>924</v>
      </c>
      <c r="D2711">
        <v>1</v>
      </c>
      <c r="E2711">
        <v>6</v>
      </c>
      <c r="F2711">
        <v>1780099200000</v>
      </c>
      <c r="G2711">
        <v>1780100772625</v>
      </c>
      <c r="H2711">
        <v>1572625</v>
      </c>
      <c r="I2711">
        <v>1572625</v>
      </c>
      <c r="J2711">
        <v>7846</v>
      </c>
      <c r="K2711">
        <v>59</v>
      </c>
      <c r="L2711">
        <v>60.44</v>
      </c>
      <c r="M2711" t="s">
        <v>925</v>
      </c>
      <c r="N2711" t="s">
        <v>926</v>
      </c>
      <c r="O2711">
        <v>40.42</v>
      </c>
      <c r="S2711">
        <v>22710</v>
      </c>
    </row>
    <row r="2712" spans="1:19" x14ac:dyDescent="0.2">
      <c r="A2712" t="s">
        <v>45</v>
      </c>
      <c r="B2712" t="s">
        <v>13</v>
      </c>
      <c r="C2712" t="s">
        <v>924</v>
      </c>
      <c r="D2712">
        <v>1</v>
      </c>
      <c r="E2712">
        <v>6</v>
      </c>
      <c r="F2712">
        <v>1780100100000</v>
      </c>
      <c r="G2712">
        <v>1780101490746</v>
      </c>
      <c r="H2712">
        <v>1390746</v>
      </c>
      <c r="I2712">
        <v>1390746</v>
      </c>
      <c r="J2712">
        <v>8247</v>
      </c>
      <c r="K2712">
        <v>58</v>
      </c>
      <c r="L2712">
        <v>58.65</v>
      </c>
      <c r="M2712" t="s">
        <v>925</v>
      </c>
      <c r="N2712" t="s">
        <v>926</v>
      </c>
      <c r="O2712">
        <v>39.76</v>
      </c>
      <c r="S2712">
        <v>22711</v>
      </c>
    </row>
    <row r="2713" spans="1:19" x14ac:dyDescent="0.2">
      <c r="A2713" t="s">
        <v>45</v>
      </c>
      <c r="B2713" t="s">
        <v>13</v>
      </c>
      <c r="C2713" t="s">
        <v>924</v>
      </c>
      <c r="D2713">
        <v>1</v>
      </c>
      <c r="E2713">
        <v>6</v>
      </c>
      <c r="F2713">
        <v>1780101000000</v>
      </c>
      <c r="G2713">
        <v>1780102516528</v>
      </c>
      <c r="H2713">
        <v>1516528</v>
      </c>
      <c r="I2713">
        <v>1516528</v>
      </c>
      <c r="J2713">
        <v>10267</v>
      </c>
      <c r="K2713">
        <v>65</v>
      </c>
      <c r="L2713">
        <v>48.98</v>
      </c>
      <c r="M2713" t="s">
        <v>925</v>
      </c>
      <c r="N2713" t="s">
        <v>929</v>
      </c>
      <c r="S2713">
        <v>22712</v>
      </c>
    </row>
    <row r="2714" spans="1:19" x14ac:dyDescent="0.2">
      <c r="A2714" t="s">
        <v>45</v>
      </c>
      <c r="B2714" t="s">
        <v>13</v>
      </c>
      <c r="C2714" t="s">
        <v>924</v>
      </c>
      <c r="D2714">
        <v>1</v>
      </c>
      <c r="E2714">
        <v>6</v>
      </c>
      <c r="F2714">
        <v>1780101900000</v>
      </c>
      <c r="G2714">
        <v>1780103495430</v>
      </c>
      <c r="H2714">
        <v>1595430</v>
      </c>
      <c r="I2714">
        <v>1595430</v>
      </c>
      <c r="J2714">
        <v>9343</v>
      </c>
      <c r="K2714">
        <v>60</v>
      </c>
      <c r="L2714">
        <v>60.37</v>
      </c>
      <c r="M2714" t="s">
        <v>925</v>
      </c>
      <c r="N2714" t="s">
        <v>926</v>
      </c>
      <c r="O2714">
        <v>35.69</v>
      </c>
      <c r="S2714">
        <v>22713</v>
      </c>
    </row>
    <row r="2715" spans="1:19" x14ac:dyDescent="0.2">
      <c r="A2715" t="s">
        <v>45</v>
      </c>
      <c r="B2715" t="s">
        <v>13</v>
      </c>
      <c r="C2715" t="s">
        <v>924</v>
      </c>
      <c r="D2715">
        <v>1</v>
      </c>
      <c r="E2715">
        <v>6</v>
      </c>
      <c r="F2715">
        <v>1780102800000</v>
      </c>
      <c r="G2715">
        <v>1780104106633</v>
      </c>
      <c r="H2715">
        <v>1306633</v>
      </c>
      <c r="I2715">
        <v>1306633</v>
      </c>
      <c r="J2715">
        <v>7738</v>
      </c>
      <c r="K2715">
        <v>53</v>
      </c>
      <c r="L2715">
        <v>54.53</v>
      </c>
      <c r="M2715" t="s">
        <v>925</v>
      </c>
      <c r="N2715" t="s">
        <v>926</v>
      </c>
      <c r="O2715">
        <v>33.659999999999997</v>
      </c>
      <c r="S2715">
        <v>22714</v>
      </c>
    </row>
    <row r="2716" spans="1:19" x14ac:dyDescent="0.2">
      <c r="A2716" t="s">
        <v>45</v>
      </c>
      <c r="B2716" t="s">
        <v>13</v>
      </c>
      <c r="C2716" t="s">
        <v>924</v>
      </c>
      <c r="D2716">
        <v>1</v>
      </c>
      <c r="E2716">
        <v>6</v>
      </c>
      <c r="F2716">
        <v>1780103700000</v>
      </c>
      <c r="G2716">
        <v>1780104957091</v>
      </c>
      <c r="H2716">
        <v>1257091</v>
      </c>
      <c r="I2716">
        <v>1257091</v>
      </c>
      <c r="J2716">
        <v>8788</v>
      </c>
      <c r="K2716">
        <v>53</v>
      </c>
      <c r="L2716">
        <v>58.26</v>
      </c>
      <c r="M2716" t="s">
        <v>925</v>
      </c>
      <c r="N2716" t="s">
        <v>926</v>
      </c>
      <c r="O2716">
        <v>40.78</v>
      </c>
      <c r="S2716">
        <v>22715</v>
      </c>
    </row>
    <row r="2717" spans="1:19" x14ac:dyDescent="0.2">
      <c r="A2717" t="s">
        <v>45</v>
      </c>
      <c r="B2717" t="s">
        <v>13</v>
      </c>
      <c r="C2717" t="s">
        <v>924</v>
      </c>
      <c r="D2717">
        <v>1</v>
      </c>
      <c r="E2717">
        <v>6</v>
      </c>
      <c r="F2717">
        <v>1780104600000</v>
      </c>
      <c r="G2717">
        <v>1780106271655</v>
      </c>
      <c r="H2717">
        <v>1671655</v>
      </c>
      <c r="I2717">
        <v>1671655</v>
      </c>
      <c r="J2717">
        <v>8650</v>
      </c>
      <c r="K2717">
        <v>73</v>
      </c>
      <c r="L2717">
        <v>64.13</v>
      </c>
      <c r="M2717" t="s">
        <v>925</v>
      </c>
      <c r="N2717" t="s">
        <v>926</v>
      </c>
      <c r="O2717">
        <v>44.36</v>
      </c>
      <c r="S2717">
        <v>22716</v>
      </c>
    </row>
    <row r="2718" spans="1:19" x14ac:dyDescent="0.2">
      <c r="A2718" t="s">
        <v>45</v>
      </c>
      <c r="B2718" t="s">
        <v>13</v>
      </c>
      <c r="C2718" t="s">
        <v>924</v>
      </c>
      <c r="D2718">
        <v>1</v>
      </c>
      <c r="E2718">
        <v>6</v>
      </c>
      <c r="F2718">
        <v>1780105500000</v>
      </c>
      <c r="G2718">
        <v>1780106981901</v>
      </c>
      <c r="H2718">
        <v>1481901</v>
      </c>
      <c r="I2718">
        <v>1481901</v>
      </c>
      <c r="J2718">
        <v>9095</v>
      </c>
      <c r="K2718">
        <v>57</v>
      </c>
      <c r="L2718">
        <v>57.56</v>
      </c>
      <c r="M2718" t="s">
        <v>925</v>
      </c>
      <c r="N2718" t="s">
        <v>926</v>
      </c>
      <c r="O2718">
        <v>32.67</v>
      </c>
      <c r="S2718">
        <v>22717</v>
      </c>
    </row>
    <row r="2719" spans="1:19" x14ac:dyDescent="0.2">
      <c r="A2719" t="s">
        <v>45</v>
      </c>
      <c r="B2719" t="s">
        <v>13</v>
      </c>
      <c r="C2719" t="s">
        <v>924</v>
      </c>
      <c r="D2719">
        <v>1</v>
      </c>
      <c r="E2719">
        <v>6</v>
      </c>
      <c r="F2719">
        <v>1780106400000</v>
      </c>
      <c r="G2719">
        <v>1780107552502</v>
      </c>
      <c r="H2719">
        <v>1152502</v>
      </c>
      <c r="I2719">
        <v>1152502</v>
      </c>
      <c r="J2719">
        <v>7790</v>
      </c>
      <c r="K2719">
        <v>49</v>
      </c>
      <c r="L2719">
        <v>54.88</v>
      </c>
      <c r="M2719" t="s">
        <v>925</v>
      </c>
      <c r="N2719" t="s">
        <v>926</v>
      </c>
      <c r="O2719">
        <v>38.229999999999997</v>
      </c>
      <c r="S2719">
        <v>22718</v>
      </c>
    </row>
    <row r="2720" spans="1:19" x14ac:dyDescent="0.2">
      <c r="A2720" t="s">
        <v>45</v>
      </c>
      <c r="B2720" t="s">
        <v>13</v>
      </c>
      <c r="C2720" t="s">
        <v>924</v>
      </c>
      <c r="D2720">
        <v>1</v>
      </c>
      <c r="E2720">
        <v>6</v>
      </c>
      <c r="F2720">
        <v>1780107300000</v>
      </c>
      <c r="G2720">
        <v>1780108800066</v>
      </c>
      <c r="H2720">
        <v>1500066</v>
      </c>
      <c r="I2720">
        <v>1500066</v>
      </c>
      <c r="J2720">
        <v>7362</v>
      </c>
      <c r="K2720">
        <v>65</v>
      </c>
      <c r="L2720">
        <v>45.73</v>
      </c>
      <c r="M2720" t="s">
        <v>925</v>
      </c>
      <c r="N2720" t="s">
        <v>929</v>
      </c>
      <c r="S2720">
        <v>22719</v>
      </c>
    </row>
    <row r="2721" spans="1:19" x14ac:dyDescent="0.2">
      <c r="A2721" t="s">
        <v>45</v>
      </c>
      <c r="B2721" t="s">
        <v>13</v>
      </c>
      <c r="C2721" t="s">
        <v>924</v>
      </c>
      <c r="D2721">
        <v>1</v>
      </c>
      <c r="E2721">
        <v>6</v>
      </c>
      <c r="F2721">
        <v>1780108200000</v>
      </c>
      <c r="G2721">
        <v>1780109539761</v>
      </c>
      <c r="H2721">
        <v>1339761</v>
      </c>
      <c r="I2721">
        <v>1339761</v>
      </c>
      <c r="J2721">
        <v>8864</v>
      </c>
      <c r="K2721">
        <v>50</v>
      </c>
      <c r="L2721">
        <v>62.78</v>
      </c>
      <c r="M2721" t="s">
        <v>925</v>
      </c>
      <c r="N2721" t="s">
        <v>926</v>
      </c>
      <c r="O2721">
        <v>49</v>
      </c>
      <c r="S2721">
        <v>22720</v>
      </c>
    </row>
    <row r="2722" spans="1:19" x14ac:dyDescent="0.2">
      <c r="A2722" t="s">
        <v>45</v>
      </c>
      <c r="B2722" t="s">
        <v>13</v>
      </c>
      <c r="C2722" t="s">
        <v>924</v>
      </c>
      <c r="D2722">
        <v>1</v>
      </c>
      <c r="E2722">
        <v>6</v>
      </c>
      <c r="F2722">
        <v>1780109100000</v>
      </c>
      <c r="G2722">
        <v>1780110531071</v>
      </c>
      <c r="H2722">
        <v>1431071</v>
      </c>
      <c r="I2722">
        <v>1431071</v>
      </c>
      <c r="J2722">
        <v>9620</v>
      </c>
      <c r="K2722">
        <v>58</v>
      </c>
      <c r="L2722">
        <v>58.32</v>
      </c>
      <c r="M2722" t="s">
        <v>925</v>
      </c>
      <c r="N2722" t="s">
        <v>926</v>
      </c>
      <c r="O2722">
        <v>34.299999999999997</v>
      </c>
      <c r="S2722">
        <v>22721</v>
      </c>
    </row>
    <row r="2723" spans="1:19" x14ac:dyDescent="0.2">
      <c r="A2723" t="s">
        <v>45</v>
      </c>
      <c r="B2723" t="s">
        <v>13</v>
      </c>
      <c r="C2723" t="s">
        <v>924</v>
      </c>
      <c r="D2723">
        <v>1</v>
      </c>
      <c r="E2723">
        <v>6</v>
      </c>
      <c r="F2723">
        <v>1780110000000</v>
      </c>
      <c r="G2723">
        <v>1780111163221</v>
      </c>
      <c r="H2723">
        <v>1163221</v>
      </c>
      <c r="I2723">
        <v>1163221</v>
      </c>
      <c r="J2723">
        <v>7153</v>
      </c>
      <c r="K2723">
        <v>54</v>
      </c>
      <c r="L2723">
        <v>55.25</v>
      </c>
      <c r="M2723" t="s">
        <v>925</v>
      </c>
      <c r="N2723" t="s">
        <v>926</v>
      </c>
      <c r="O2723">
        <v>40.520000000000003</v>
      </c>
      <c r="S2723">
        <v>22722</v>
      </c>
    </row>
    <row r="2724" spans="1:19" x14ac:dyDescent="0.2">
      <c r="A2724" t="s">
        <v>45</v>
      </c>
      <c r="B2724" t="s">
        <v>13</v>
      </c>
      <c r="C2724" t="s">
        <v>924</v>
      </c>
      <c r="D2724">
        <v>1</v>
      </c>
      <c r="E2724">
        <v>6</v>
      </c>
      <c r="F2724">
        <v>1780110900000</v>
      </c>
      <c r="G2724">
        <v>1780111975306</v>
      </c>
      <c r="H2724">
        <v>1075306</v>
      </c>
      <c r="I2724">
        <v>1075306</v>
      </c>
      <c r="J2724">
        <v>8325</v>
      </c>
      <c r="K2724">
        <v>43</v>
      </c>
      <c r="L2724">
        <v>58</v>
      </c>
      <c r="M2724" t="s">
        <v>925</v>
      </c>
      <c r="N2724" t="s">
        <v>926</v>
      </c>
      <c r="O2724">
        <v>45.99</v>
      </c>
      <c r="S2724">
        <v>22723</v>
      </c>
    </row>
    <row r="2725" spans="1:19" x14ac:dyDescent="0.2">
      <c r="A2725" t="s">
        <v>45</v>
      </c>
      <c r="B2725" t="s">
        <v>13</v>
      </c>
      <c r="C2725" t="s">
        <v>924</v>
      </c>
      <c r="D2725">
        <v>1</v>
      </c>
      <c r="E2725">
        <v>7</v>
      </c>
      <c r="F2725">
        <v>1780185600000</v>
      </c>
      <c r="G2725">
        <v>1780187191953</v>
      </c>
      <c r="H2725">
        <v>1591953</v>
      </c>
      <c r="I2725">
        <v>1591953</v>
      </c>
      <c r="J2725">
        <v>9855</v>
      </c>
      <c r="K2725">
        <v>64</v>
      </c>
      <c r="L2725">
        <v>63.44</v>
      </c>
      <c r="M2725" t="s">
        <v>925</v>
      </c>
      <c r="N2725" t="s">
        <v>926</v>
      </c>
      <c r="O2725">
        <v>41.54</v>
      </c>
      <c r="S2725">
        <v>22724</v>
      </c>
    </row>
    <row r="2726" spans="1:19" x14ac:dyDescent="0.2">
      <c r="A2726" t="s">
        <v>45</v>
      </c>
      <c r="B2726" t="s">
        <v>13</v>
      </c>
      <c r="C2726" t="s">
        <v>924</v>
      </c>
      <c r="D2726">
        <v>1</v>
      </c>
      <c r="E2726">
        <v>7</v>
      </c>
      <c r="F2726">
        <v>1780186500000</v>
      </c>
      <c r="G2726">
        <v>1780187811144</v>
      </c>
      <c r="H2726">
        <v>1311144</v>
      </c>
      <c r="I2726">
        <v>1311144</v>
      </c>
      <c r="J2726">
        <v>7773</v>
      </c>
      <c r="K2726">
        <v>57</v>
      </c>
      <c r="L2726">
        <v>54.08</v>
      </c>
      <c r="M2726" t="s">
        <v>925</v>
      </c>
      <c r="N2726" t="s">
        <v>926</v>
      </c>
      <c r="O2726">
        <v>32.42</v>
      </c>
      <c r="S2726">
        <v>22725</v>
      </c>
    </row>
    <row r="2727" spans="1:19" x14ac:dyDescent="0.2">
      <c r="A2727" t="s">
        <v>45</v>
      </c>
      <c r="B2727" t="s">
        <v>13</v>
      </c>
      <c r="C2727" t="s">
        <v>928</v>
      </c>
      <c r="D2727">
        <v>1</v>
      </c>
      <c r="E2727">
        <v>7</v>
      </c>
      <c r="F2727">
        <v>1780187400000</v>
      </c>
      <c r="G2727">
        <v>1780188656071</v>
      </c>
      <c r="H2727">
        <v>1256071</v>
      </c>
      <c r="I2727">
        <v>1256071</v>
      </c>
      <c r="J2727">
        <v>9577</v>
      </c>
      <c r="K2727">
        <v>47</v>
      </c>
      <c r="L2727">
        <v>55.34</v>
      </c>
      <c r="M2727" t="s">
        <v>925</v>
      </c>
      <c r="N2727" t="s">
        <v>926</v>
      </c>
      <c r="O2727">
        <v>31.89</v>
      </c>
      <c r="S2727">
        <v>22726</v>
      </c>
    </row>
    <row r="2728" spans="1:19" x14ac:dyDescent="0.2">
      <c r="A2728" t="s">
        <v>45</v>
      </c>
      <c r="B2728" t="s">
        <v>13</v>
      </c>
      <c r="C2728" t="s">
        <v>924</v>
      </c>
      <c r="D2728">
        <v>1</v>
      </c>
      <c r="E2728">
        <v>7</v>
      </c>
      <c r="F2728">
        <v>1780188300000</v>
      </c>
      <c r="G2728">
        <v>1780189401239</v>
      </c>
      <c r="H2728">
        <v>1101239</v>
      </c>
      <c r="I2728">
        <v>1101239</v>
      </c>
      <c r="J2728">
        <v>9930</v>
      </c>
      <c r="K2728">
        <v>43</v>
      </c>
      <c r="L2728">
        <v>43.64</v>
      </c>
      <c r="M2728" t="s">
        <v>925</v>
      </c>
      <c r="N2728" t="s">
        <v>929</v>
      </c>
      <c r="S2728">
        <v>22727</v>
      </c>
    </row>
    <row r="2729" spans="1:19" x14ac:dyDescent="0.2">
      <c r="A2729" t="s">
        <v>45</v>
      </c>
      <c r="B2729" t="s">
        <v>13</v>
      </c>
      <c r="C2729" t="s">
        <v>924</v>
      </c>
      <c r="D2729">
        <v>1</v>
      </c>
      <c r="E2729">
        <v>7</v>
      </c>
      <c r="F2729">
        <v>1780189200000</v>
      </c>
      <c r="G2729">
        <v>1780190919097</v>
      </c>
      <c r="H2729">
        <v>1719097</v>
      </c>
      <c r="I2729">
        <v>1719097</v>
      </c>
      <c r="J2729">
        <v>9325</v>
      </c>
      <c r="K2729">
        <v>66</v>
      </c>
      <c r="L2729">
        <v>50.42</v>
      </c>
      <c r="M2729" t="s">
        <v>925</v>
      </c>
      <c r="N2729" t="s">
        <v>929</v>
      </c>
      <c r="S2729">
        <v>22728</v>
      </c>
    </row>
    <row r="2730" spans="1:19" x14ac:dyDescent="0.2">
      <c r="A2730" t="s">
        <v>45</v>
      </c>
      <c r="B2730" t="s">
        <v>13</v>
      </c>
      <c r="C2730" t="s">
        <v>928</v>
      </c>
      <c r="D2730">
        <v>1</v>
      </c>
      <c r="E2730">
        <v>7</v>
      </c>
      <c r="F2730">
        <v>1780190100000</v>
      </c>
      <c r="G2730">
        <v>1780191259628</v>
      </c>
      <c r="H2730">
        <v>1159628</v>
      </c>
      <c r="I2730">
        <v>1159628</v>
      </c>
      <c r="J2730">
        <v>9025</v>
      </c>
      <c r="K2730">
        <v>53</v>
      </c>
      <c r="L2730">
        <v>43.39</v>
      </c>
      <c r="M2730" t="s">
        <v>925</v>
      </c>
      <c r="N2730" t="s">
        <v>929</v>
      </c>
      <c r="S2730">
        <v>22729</v>
      </c>
    </row>
    <row r="2731" spans="1:19" x14ac:dyDescent="0.2">
      <c r="A2731" t="s">
        <v>45</v>
      </c>
      <c r="B2731" t="s">
        <v>13</v>
      </c>
      <c r="C2731" t="s">
        <v>924</v>
      </c>
      <c r="D2731">
        <v>1</v>
      </c>
      <c r="E2731">
        <v>7</v>
      </c>
      <c r="F2731">
        <v>1780191000000</v>
      </c>
      <c r="G2731">
        <v>1780192530032</v>
      </c>
      <c r="H2731">
        <v>1530032</v>
      </c>
      <c r="I2731">
        <v>1530032</v>
      </c>
      <c r="J2731">
        <v>7099</v>
      </c>
      <c r="K2731">
        <v>58</v>
      </c>
      <c r="L2731">
        <v>45.81</v>
      </c>
      <c r="M2731" t="s">
        <v>925</v>
      </c>
      <c r="N2731" t="s">
        <v>929</v>
      </c>
      <c r="S2731">
        <v>22730</v>
      </c>
    </row>
    <row r="2732" spans="1:19" x14ac:dyDescent="0.2">
      <c r="A2732" t="s">
        <v>45</v>
      </c>
      <c r="B2732" t="s">
        <v>13</v>
      </c>
      <c r="C2732" t="s">
        <v>924</v>
      </c>
      <c r="D2732">
        <v>1</v>
      </c>
      <c r="E2732">
        <v>7</v>
      </c>
      <c r="F2732">
        <v>1780191900000</v>
      </c>
      <c r="G2732">
        <v>1780193502413</v>
      </c>
      <c r="H2732">
        <v>1602413</v>
      </c>
      <c r="I2732">
        <v>1602413</v>
      </c>
      <c r="J2732">
        <v>6989</v>
      </c>
      <c r="K2732">
        <v>70</v>
      </c>
      <c r="L2732">
        <v>57.53</v>
      </c>
      <c r="M2732" t="s">
        <v>925</v>
      </c>
      <c r="N2732" t="s">
        <v>926</v>
      </c>
      <c r="O2732">
        <v>35.200000000000003</v>
      </c>
      <c r="S2732">
        <v>22731</v>
      </c>
    </row>
    <row r="2733" spans="1:19" x14ac:dyDescent="0.2">
      <c r="A2733" t="s">
        <v>45</v>
      </c>
      <c r="B2733" t="s">
        <v>13</v>
      </c>
      <c r="C2733" t="s">
        <v>928</v>
      </c>
      <c r="D2733">
        <v>1</v>
      </c>
      <c r="E2733">
        <v>7</v>
      </c>
      <c r="F2733">
        <v>1780192800000</v>
      </c>
      <c r="G2733">
        <v>1780194278287</v>
      </c>
      <c r="H2733">
        <v>1478287</v>
      </c>
      <c r="I2733">
        <v>1478287</v>
      </c>
      <c r="J2733">
        <v>8664</v>
      </c>
      <c r="K2733">
        <v>56</v>
      </c>
      <c r="L2733">
        <v>46.84</v>
      </c>
      <c r="M2733" t="s">
        <v>925</v>
      </c>
      <c r="N2733" t="s">
        <v>929</v>
      </c>
      <c r="S2733">
        <v>22732</v>
      </c>
    </row>
    <row r="2734" spans="1:19" x14ac:dyDescent="0.2">
      <c r="A2734" t="s">
        <v>45</v>
      </c>
      <c r="B2734" t="s">
        <v>13</v>
      </c>
      <c r="C2734" t="s">
        <v>924</v>
      </c>
      <c r="D2734">
        <v>1</v>
      </c>
      <c r="E2734">
        <v>7</v>
      </c>
      <c r="F2734">
        <v>1780193700000</v>
      </c>
      <c r="G2734">
        <v>1780195248740</v>
      </c>
      <c r="H2734">
        <v>1548740</v>
      </c>
      <c r="I2734">
        <v>1548740</v>
      </c>
      <c r="J2734">
        <v>8635</v>
      </c>
      <c r="K2734">
        <v>65</v>
      </c>
      <c r="L2734">
        <v>63.53</v>
      </c>
      <c r="M2734" t="s">
        <v>925</v>
      </c>
      <c r="N2734" t="s">
        <v>926</v>
      </c>
      <c r="O2734">
        <v>46.11</v>
      </c>
      <c r="S2734">
        <v>22733</v>
      </c>
    </row>
    <row r="2735" spans="1:19" x14ac:dyDescent="0.2">
      <c r="A2735" t="s">
        <v>45</v>
      </c>
      <c r="B2735" t="s">
        <v>13</v>
      </c>
      <c r="C2735" t="s">
        <v>924</v>
      </c>
      <c r="D2735">
        <v>1</v>
      </c>
      <c r="E2735">
        <v>7</v>
      </c>
      <c r="F2735">
        <v>1780194600000</v>
      </c>
      <c r="G2735">
        <v>1780195621326</v>
      </c>
      <c r="H2735">
        <v>1021326</v>
      </c>
      <c r="I2735">
        <v>1021326</v>
      </c>
      <c r="J2735">
        <v>9522</v>
      </c>
      <c r="K2735">
        <v>42</v>
      </c>
      <c r="L2735">
        <v>53.71</v>
      </c>
      <c r="M2735" t="s">
        <v>925</v>
      </c>
      <c r="N2735" t="s">
        <v>926</v>
      </c>
      <c r="O2735">
        <v>34.17</v>
      </c>
      <c r="S2735">
        <v>22734</v>
      </c>
    </row>
    <row r="2736" spans="1:19" x14ac:dyDescent="0.2">
      <c r="A2736" t="s">
        <v>45</v>
      </c>
      <c r="B2736" t="s">
        <v>13</v>
      </c>
      <c r="C2736" t="s">
        <v>928</v>
      </c>
      <c r="D2736">
        <v>1</v>
      </c>
      <c r="E2736">
        <v>7</v>
      </c>
      <c r="F2736">
        <v>1780195500000</v>
      </c>
      <c r="G2736">
        <v>1780196498696</v>
      </c>
      <c r="H2736">
        <v>998696</v>
      </c>
      <c r="I2736">
        <v>998696</v>
      </c>
      <c r="J2736">
        <v>7107</v>
      </c>
      <c r="K2736">
        <v>37</v>
      </c>
      <c r="L2736">
        <v>39.450000000000003</v>
      </c>
      <c r="M2736" t="s">
        <v>925</v>
      </c>
      <c r="N2736" t="s">
        <v>929</v>
      </c>
      <c r="S2736">
        <v>22735</v>
      </c>
    </row>
    <row r="2737" spans="1:19" x14ac:dyDescent="0.2">
      <c r="A2737" t="s">
        <v>45</v>
      </c>
      <c r="B2737" t="s">
        <v>13</v>
      </c>
      <c r="C2737" t="s">
        <v>924</v>
      </c>
      <c r="D2737">
        <v>1</v>
      </c>
      <c r="E2737">
        <v>7</v>
      </c>
      <c r="F2737">
        <v>1780196400000</v>
      </c>
      <c r="G2737">
        <v>1780197742538</v>
      </c>
      <c r="H2737">
        <v>1342538</v>
      </c>
      <c r="I2737">
        <v>1342538</v>
      </c>
      <c r="J2737">
        <v>7686</v>
      </c>
      <c r="K2737">
        <v>55</v>
      </c>
      <c r="L2737">
        <v>54.61</v>
      </c>
      <c r="M2737" t="s">
        <v>925</v>
      </c>
      <c r="N2737" t="s">
        <v>926</v>
      </c>
      <c r="O2737">
        <v>33.1</v>
      </c>
      <c r="S2737">
        <v>22736</v>
      </c>
    </row>
    <row r="2738" spans="1:19" x14ac:dyDescent="0.2">
      <c r="A2738" t="s">
        <v>45</v>
      </c>
      <c r="B2738" t="s">
        <v>13</v>
      </c>
      <c r="C2738" t="s">
        <v>924</v>
      </c>
      <c r="D2738">
        <v>1</v>
      </c>
      <c r="E2738">
        <v>7</v>
      </c>
      <c r="F2738">
        <v>1780197300000</v>
      </c>
      <c r="G2738">
        <v>1780198636632</v>
      </c>
      <c r="H2738">
        <v>1336632</v>
      </c>
      <c r="I2738">
        <v>1336632</v>
      </c>
      <c r="J2738">
        <v>7594</v>
      </c>
      <c r="K2738">
        <v>54</v>
      </c>
      <c r="L2738">
        <v>58.54</v>
      </c>
      <c r="M2738" t="s">
        <v>925</v>
      </c>
      <c r="N2738" t="s">
        <v>926</v>
      </c>
      <c r="O2738">
        <v>42.62</v>
      </c>
      <c r="S2738">
        <v>22737</v>
      </c>
    </row>
    <row r="2739" spans="1:19" x14ac:dyDescent="0.2">
      <c r="A2739" t="s">
        <v>45</v>
      </c>
      <c r="B2739" t="s">
        <v>13</v>
      </c>
      <c r="C2739" t="s">
        <v>928</v>
      </c>
      <c r="D2739">
        <v>1</v>
      </c>
      <c r="E2739">
        <v>7</v>
      </c>
      <c r="F2739">
        <v>1780198200000</v>
      </c>
      <c r="G2739">
        <v>1780199850737</v>
      </c>
      <c r="H2739">
        <v>1650737</v>
      </c>
      <c r="I2739">
        <v>1650737</v>
      </c>
      <c r="J2739">
        <v>9989</v>
      </c>
      <c r="K2739">
        <v>61</v>
      </c>
      <c r="L2739">
        <v>50.3</v>
      </c>
      <c r="M2739" t="s">
        <v>925</v>
      </c>
      <c r="N2739" t="s">
        <v>929</v>
      </c>
      <c r="S2739">
        <v>22738</v>
      </c>
    </row>
    <row r="2740" spans="1:19" x14ac:dyDescent="0.2">
      <c r="A2740" t="s">
        <v>45</v>
      </c>
      <c r="B2740" t="s">
        <v>13</v>
      </c>
      <c r="C2740" t="s">
        <v>924</v>
      </c>
      <c r="D2740">
        <v>2</v>
      </c>
      <c r="E2740">
        <v>1</v>
      </c>
      <c r="F2740">
        <v>1780272000000</v>
      </c>
      <c r="G2740">
        <v>1780273249950</v>
      </c>
      <c r="H2740">
        <v>1249950</v>
      </c>
      <c r="I2740">
        <v>1249950</v>
      </c>
      <c r="J2740">
        <v>8988</v>
      </c>
      <c r="K2740">
        <v>51</v>
      </c>
      <c r="L2740">
        <v>62.02</v>
      </c>
      <c r="M2740" t="s">
        <v>925</v>
      </c>
      <c r="N2740" t="s">
        <v>926</v>
      </c>
      <c r="O2740">
        <v>49.16</v>
      </c>
      <c r="S2740">
        <v>22739</v>
      </c>
    </row>
    <row r="2741" spans="1:19" x14ac:dyDescent="0.2">
      <c r="A2741" t="s">
        <v>45</v>
      </c>
      <c r="B2741" t="s">
        <v>13</v>
      </c>
      <c r="C2741" t="s">
        <v>924</v>
      </c>
      <c r="D2741">
        <v>2</v>
      </c>
      <c r="E2741">
        <v>1</v>
      </c>
      <c r="F2741">
        <v>1780272900000</v>
      </c>
      <c r="G2741">
        <v>1780274051973</v>
      </c>
      <c r="H2741">
        <v>1151973</v>
      </c>
      <c r="I2741">
        <v>1151973</v>
      </c>
      <c r="J2741">
        <v>10469</v>
      </c>
      <c r="K2741">
        <v>46</v>
      </c>
      <c r="L2741">
        <v>58.86</v>
      </c>
      <c r="M2741" t="s">
        <v>925</v>
      </c>
      <c r="N2741" t="s">
        <v>926</v>
      </c>
      <c r="O2741">
        <v>40.33</v>
      </c>
      <c r="S2741">
        <v>22740</v>
      </c>
    </row>
    <row r="2742" spans="1:19" x14ac:dyDescent="0.2">
      <c r="A2742" t="s">
        <v>45</v>
      </c>
      <c r="B2742" t="s">
        <v>13</v>
      </c>
      <c r="C2742" t="s">
        <v>928</v>
      </c>
      <c r="D2742">
        <v>2</v>
      </c>
      <c r="E2742">
        <v>1</v>
      </c>
      <c r="F2742">
        <v>1780273800000</v>
      </c>
      <c r="G2742">
        <v>1780275290074</v>
      </c>
      <c r="H2742">
        <v>1490074</v>
      </c>
      <c r="I2742">
        <v>1490074</v>
      </c>
      <c r="J2742">
        <v>8672</v>
      </c>
      <c r="K2742">
        <v>59</v>
      </c>
      <c r="L2742">
        <v>63.61</v>
      </c>
      <c r="M2742" t="s">
        <v>925</v>
      </c>
      <c r="N2742" t="s">
        <v>926</v>
      </c>
      <c r="O2742">
        <v>47.67</v>
      </c>
      <c r="S2742">
        <v>22741</v>
      </c>
    </row>
    <row r="2743" spans="1:19" x14ac:dyDescent="0.2">
      <c r="A2743" t="s">
        <v>45</v>
      </c>
      <c r="B2743" t="s">
        <v>13</v>
      </c>
      <c r="C2743" t="s">
        <v>924</v>
      </c>
      <c r="D2743">
        <v>2</v>
      </c>
      <c r="E2743">
        <v>1</v>
      </c>
      <c r="F2743">
        <v>1780274700000</v>
      </c>
      <c r="G2743">
        <v>1780275603859</v>
      </c>
      <c r="H2743">
        <v>903859</v>
      </c>
      <c r="I2743">
        <v>903859</v>
      </c>
      <c r="J2743">
        <v>8758</v>
      </c>
      <c r="K2743">
        <v>44</v>
      </c>
      <c r="L2743">
        <v>50.6</v>
      </c>
      <c r="M2743" t="s">
        <v>925</v>
      </c>
      <c r="N2743" t="s">
        <v>926</v>
      </c>
      <c r="O2743">
        <v>31.96</v>
      </c>
      <c r="S2743">
        <v>22742</v>
      </c>
    </row>
    <row r="2744" spans="1:19" x14ac:dyDescent="0.2">
      <c r="A2744" t="s">
        <v>45</v>
      </c>
      <c r="B2744" t="s">
        <v>13</v>
      </c>
      <c r="C2744" t="s">
        <v>924</v>
      </c>
      <c r="D2744">
        <v>2</v>
      </c>
      <c r="E2744">
        <v>1</v>
      </c>
      <c r="F2744">
        <v>1780275600000</v>
      </c>
      <c r="G2744">
        <v>1780277022001</v>
      </c>
      <c r="H2744">
        <v>1422001</v>
      </c>
      <c r="I2744">
        <v>1422001</v>
      </c>
      <c r="J2744">
        <v>10151</v>
      </c>
      <c r="K2744">
        <v>57</v>
      </c>
      <c r="L2744">
        <v>60.97</v>
      </c>
      <c r="M2744" t="s">
        <v>925</v>
      </c>
      <c r="N2744" t="s">
        <v>926</v>
      </c>
      <c r="O2744">
        <v>39.28</v>
      </c>
      <c r="S2744">
        <v>22743</v>
      </c>
    </row>
    <row r="2745" spans="1:19" x14ac:dyDescent="0.2">
      <c r="A2745" t="s">
        <v>45</v>
      </c>
      <c r="B2745" t="s">
        <v>13</v>
      </c>
      <c r="C2745" t="s">
        <v>928</v>
      </c>
      <c r="D2745">
        <v>2</v>
      </c>
      <c r="E2745">
        <v>1</v>
      </c>
      <c r="F2745">
        <v>1780276500000</v>
      </c>
      <c r="G2745">
        <v>1780278093926</v>
      </c>
      <c r="H2745">
        <v>1593926</v>
      </c>
      <c r="I2745">
        <v>1593926</v>
      </c>
      <c r="J2745">
        <v>10632</v>
      </c>
      <c r="K2745">
        <v>64</v>
      </c>
      <c r="L2745">
        <v>62.07</v>
      </c>
      <c r="M2745" t="s">
        <v>925</v>
      </c>
      <c r="N2745" t="s">
        <v>926</v>
      </c>
      <c r="O2745">
        <v>36.22</v>
      </c>
      <c r="S2745">
        <v>22744</v>
      </c>
    </row>
    <row r="2746" spans="1:19" x14ac:dyDescent="0.2">
      <c r="A2746" t="s">
        <v>45</v>
      </c>
      <c r="B2746" t="s">
        <v>13</v>
      </c>
      <c r="C2746" t="s">
        <v>924</v>
      </c>
      <c r="D2746">
        <v>2</v>
      </c>
      <c r="E2746">
        <v>1</v>
      </c>
      <c r="F2746">
        <v>1780277400000</v>
      </c>
      <c r="G2746">
        <v>1780278625069</v>
      </c>
      <c r="H2746">
        <v>1225069</v>
      </c>
      <c r="I2746">
        <v>1225069</v>
      </c>
      <c r="J2746">
        <v>8767</v>
      </c>
      <c r="K2746">
        <v>57</v>
      </c>
      <c r="L2746">
        <v>43.91</v>
      </c>
      <c r="M2746" t="s">
        <v>925</v>
      </c>
      <c r="N2746" t="s">
        <v>929</v>
      </c>
      <c r="S2746">
        <v>22745</v>
      </c>
    </row>
    <row r="2747" spans="1:19" x14ac:dyDescent="0.2">
      <c r="A2747" t="s">
        <v>45</v>
      </c>
      <c r="B2747" t="s">
        <v>13</v>
      </c>
      <c r="C2747" t="s">
        <v>924</v>
      </c>
      <c r="D2747">
        <v>2</v>
      </c>
      <c r="E2747">
        <v>1</v>
      </c>
      <c r="F2747">
        <v>1780278300000</v>
      </c>
      <c r="G2747">
        <v>1780279542696</v>
      </c>
      <c r="H2747">
        <v>1242696</v>
      </c>
      <c r="I2747">
        <v>1242696</v>
      </c>
      <c r="J2747">
        <v>10316</v>
      </c>
      <c r="K2747">
        <v>49</v>
      </c>
      <c r="L2747">
        <v>62.68</v>
      </c>
      <c r="M2747" t="s">
        <v>925</v>
      </c>
      <c r="N2747" t="s">
        <v>926</v>
      </c>
      <c r="O2747">
        <v>47.33</v>
      </c>
      <c r="S2747">
        <v>22746</v>
      </c>
    </row>
    <row r="2748" spans="1:19" x14ac:dyDescent="0.2">
      <c r="A2748" t="s">
        <v>45</v>
      </c>
      <c r="B2748" t="s">
        <v>13</v>
      </c>
      <c r="C2748" t="s">
        <v>928</v>
      </c>
      <c r="D2748">
        <v>2</v>
      </c>
      <c r="E2748">
        <v>1</v>
      </c>
      <c r="F2748">
        <v>1780279200000</v>
      </c>
      <c r="G2748">
        <v>1780280728560</v>
      </c>
      <c r="H2748">
        <v>1528560</v>
      </c>
      <c r="I2748">
        <v>1528560</v>
      </c>
      <c r="J2748">
        <v>7000</v>
      </c>
      <c r="K2748">
        <v>62</v>
      </c>
      <c r="L2748">
        <v>58.35</v>
      </c>
      <c r="M2748" t="s">
        <v>925</v>
      </c>
      <c r="N2748" t="s">
        <v>926</v>
      </c>
      <c r="O2748">
        <v>38.94</v>
      </c>
      <c r="S2748">
        <v>22747</v>
      </c>
    </row>
    <row r="2749" spans="1:19" x14ac:dyDescent="0.2">
      <c r="A2749" t="s">
        <v>45</v>
      </c>
      <c r="B2749" t="s">
        <v>13</v>
      </c>
      <c r="C2749" t="s">
        <v>924</v>
      </c>
      <c r="D2749">
        <v>2</v>
      </c>
      <c r="E2749">
        <v>1</v>
      </c>
      <c r="F2749">
        <v>1780280100000</v>
      </c>
      <c r="G2749">
        <v>1780281859392</v>
      </c>
      <c r="H2749">
        <v>1759392</v>
      </c>
      <c r="I2749">
        <v>1759392</v>
      </c>
      <c r="J2749">
        <v>8546</v>
      </c>
      <c r="K2749">
        <v>66</v>
      </c>
      <c r="L2749">
        <v>62.95</v>
      </c>
      <c r="M2749" t="s">
        <v>925</v>
      </c>
      <c r="N2749" t="s">
        <v>926</v>
      </c>
      <c r="O2749">
        <v>39.68</v>
      </c>
      <c r="S2749">
        <v>22748</v>
      </c>
    </row>
    <row r="2750" spans="1:19" x14ac:dyDescent="0.2">
      <c r="A2750" t="s">
        <v>45</v>
      </c>
      <c r="B2750" t="s">
        <v>13</v>
      </c>
      <c r="C2750" t="s">
        <v>924</v>
      </c>
      <c r="D2750">
        <v>2</v>
      </c>
      <c r="E2750">
        <v>1</v>
      </c>
      <c r="F2750">
        <v>1780281000000</v>
      </c>
      <c r="G2750">
        <v>1780282244564</v>
      </c>
      <c r="H2750">
        <v>1244564</v>
      </c>
      <c r="I2750">
        <v>1244564</v>
      </c>
      <c r="J2750">
        <v>7900</v>
      </c>
      <c r="K2750">
        <v>51</v>
      </c>
      <c r="L2750">
        <v>60.57</v>
      </c>
      <c r="M2750" t="s">
        <v>925</v>
      </c>
      <c r="N2750" t="s">
        <v>926</v>
      </c>
      <c r="O2750">
        <v>48.85</v>
      </c>
      <c r="S2750">
        <v>22749</v>
      </c>
    </row>
    <row r="2751" spans="1:19" x14ac:dyDescent="0.2">
      <c r="A2751" t="s">
        <v>45</v>
      </c>
      <c r="B2751" t="s">
        <v>13</v>
      </c>
      <c r="C2751" t="s">
        <v>928</v>
      </c>
      <c r="D2751">
        <v>2</v>
      </c>
      <c r="E2751">
        <v>1</v>
      </c>
      <c r="F2751">
        <v>1780281900000</v>
      </c>
      <c r="G2751">
        <v>1780283462592</v>
      </c>
      <c r="H2751">
        <v>1562592</v>
      </c>
      <c r="I2751">
        <v>1562592</v>
      </c>
      <c r="J2751">
        <v>8312</v>
      </c>
      <c r="K2751">
        <v>67</v>
      </c>
      <c r="L2751">
        <v>59.32</v>
      </c>
      <c r="M2751" t="s">
        <v>925</v>
      </c>
      <c r="N2751" t="s">
        <v>926</v>
      </c>
      <c r="O2751">
        <v>36.82</v>
      </c>
      <c r="S2751">
        <v>22750</v>
      </c>
    </row>
    <row r="2752" spans="1:19" x14ac:dyDescent="0.2">
      <c r="A2752" t="s">
        <v>45</v>
      </c>
      <c r="B2752" t="s">
        <v>13</v>
      </c>
      <c r="C2752" t="s">
        <v>924</v>
      </c>
      <c r="D2752">
        <v>2</v>
      </c>
      <c r="E2752">
        <v>1</v>
      </c>
      <c r="F2752">
        <v>1780282800000</v>
      </c>
      <c r="G2752">
        <v>1780283681796</v>
      </c>
      <c r="H2752">
        <v>881796</v>
      </c>
      <c r="I2752">
        <v>881796</v>
      </c>
      <c r="J2752">
        <v>10246</v>
      </c>
      <c r="K2752">
        <v>43</v>
      </c>
      <c r="L2752">
        <v>55.57</v>
      </c>
      <c r="M2752" t="s">
        <v>925</v>
      </c>
      <c r="N2752" t="s">
        <v>926</v>
      </c>
      <c r="O2752">
        <v>40.08</v>
      </c>
      <c r="S2752">
        <v>22751</v>
      </c>
    </row>
    <row r="2753" spans="1:19" x14ac:dyDescent="0.2">
      <c r="A2753" t="s">
        <v>45</v>
      </c>
      <c r="B2753" t="s">
        <v>13</v>
      </c>
      <c r="C2753" t="s">
        <v>924</v>
      </c>
      <c r="D2753">
        <v>2</v>
      </c>
      <c r="E2753">
        <v>2</v>
      </c>
      <c r="F2753">
        <v>1780358400000</v>
      </c>
      <c r="G2753">
        <v>1780359763702</v>
      </c>
      <c r="H2753">
        <v>1363702</v>
      </c>
      <c r="I2753">
        <v>1363702</v>
      </c>
      <c r="J2753">
        <v>7420</v>
      </c>
      <c r="K2753">
        <v>60</v>
      </c>
      <c r="L2753">
        <v>54.2</v>
      </c>
      <c r="M2753" t="s">
        <v>925</v>
      </c>
      <c r="N2753" t="s">
        <v>926</v>
      </c>
      <c r="O2753">
        <v>32.32</v>
      </c>
      <c r="S2753">
        <v>22752</v>
      </c>
    </row>
    <row r="2754" spans="1:19" x14ac:dyDescent="0.2">
      <c r="A2754" t="s">
        <v>45</v>
      </c>
      <c r="B2754" t="s">
        <v>13</v>
      </c>
      <c r="C2754" t="s">
        <v>924</v>
      </c>
      <c r="D2754">
        <v>2</v>
      </c>
      <c r="E2754">
        <v>2</v>
      </c>
      <c r="F2754">
        <v>1780359300000</v>
      </c>
      <c r="G2754">
        <v>1780360189383</v>
      </c>
      <c r="H2754">
        <v>889383</v>
      </c>
      <c r="I2754">
        <v>889383</v>
      </c>
      <c r="J2754">
        <v>9294</v>
      </c>
      <c r="K2754">
        <v>42</v>
      </c>
      <c r="L2754">
        <v>53.66</v>
      </c>
      <c r="M2754" t="s">
        <v>925</v>
      </c>
      <c r="N2754" t="s">
        <v>926</v>
      </c>
      <c r="O2754">
        <v>38</v>
      </c>
      <c r="S2754">
        <v>22753</v>
      </c>
    </row>
    <row r="2755" spans="1:19" x14ac:dyDescent="0.2">
      <c r="A2755" t="s">
        <v>45</v>
      </c>
      <c r="B2755" t="s">
        <v>13</v>
      </c>
      <c r="C2755" t="s">
        <v>927</v>
      </c>
      <c r="D2755">
        <v>2</v>
      </c>
      <c r="E2755">
        <v>2</v>
      </c>
      <c r="F2755">
        <v>1780360200000</v>
      </c>
      <c r="G2755">
        <v>1780361232787</v>
      </c>
      <c r="H2755">
        <v>1032787</v>
      </c>
      <c r="I2755">
        <v>1032787</v>
      </c>
      <c r="J2755">
        <v>8053</v>
      </c>
      <c r="K2755">
        <v>39</v>
      </c>
      <c r="L2755">
        <v>54.61</v>
      </c>
      <c r="M2755" t="s">
        <v>925</v>
      </c>
      <c r="N2755" t="s">
        <v>926</v>
      </c>
      <c r="O2755">
        <v>39.909999999999997</v>
      </c>
      <c r="S2755">
        <v>22754</v>
      </c>
    </row>
    <row r="2756" spans="1:19" x14ac:dyDescent="0.2">
      <c r="A2756" t="s">
        <v>45</v>
      </c>
      <c r="B2756" t="s">
        <v>13</v>
      </c>
      <c r="C2756" t="s">
        <v>924</v>
      </c>
      <c r="D2756">
        <v>2</v>
      </c>
      <c r="E2756">
        <v>2</v>
      </c>
      <c r="F2756">
        <v>1780361100000</v>
      </c>
      <c r="G2756">
        <v>1780362091417</v>
      </c>
      <c r="H2756">
        <v>991417</v>
      </c>
      <c r="I2756">
        <v>991417</v>
      </c>
      <c r="J2756">
        <v>8420</v>
      </c>
      <c r="K2756">
        <v>43</v>
      </c>
      <c r="L2756">
        <v>51.47</v>
      </c>
      <c r="M2756" t="s">
        <v>925</v>
      </c>
      <c r="N2756" t="s">
        <v>926</v>
      </c>
      <c r="O2756">
        <v>32.659999999999997</v>
      </c>
      <c r="S2756">
        <v>22755</v>
      </c>
    </row>
    <row r="2757" spans="1:19" x14ac:dyDescent="0.2">
      <c r="A2757" t="s">
        <v>45</v>
      </c>
      <c r="B2757" t="s">
        <v>13</v>
      </c>
      <c r="C2757" t="s">
        <v>924</v>
      </c>
      <c r="D2757">
        <v>2</v>
      </c>
      <c r="E2757">
        <v>2</v>
      </c>
      <c r="F2757">
        <v>1780362000000</v>
      </c>
      <c r="G2757">
        <v>1780363100120</v>
      </c>
      <c r="H2757">
        <v>1100120</v>
      </c>
      <c r="I2757">
        <v>1100120</v>
      </c>
      <c r="J2757">
        <v>10059</v>
      </c>
      <c r="K2757">
        <v>51</v>
      </c>
      <c r="L2757">
        <v>60.4</v>
      </c>
      <c r="M2757" t="s">
        <v>925</v>
      </c>
      <c r="N2757" t="s">
        <v>926</v>
      </c>
      <c r="O2757">
        <v>46.32</v>
      </c>
      <c r="S2757">
        <v>22756</v>
      </c>
    </row>
    <row r="2758" spans="1:19" x14ac:dyDescent="0.2">
      <c r="A2758" t="s">
        <v>45</v>
      </c>
      <c r="B2758" t="s">
        <v>13</v>
      </c>
      <c r="C2758" t="s">
        <v>927</v>
      </c>
      <c r="D2758">
        <v>2</v>
      </c>
      <c r="E2758">
        <v>2</v>
      </c>
      <c r="F2758">
        <v>1780362900000</v>
      </c>
      <c r="G2758">
        <v>1780364252648</v>
      </c>
      <c r="H2758">
        <v>1352648</v>
      </c>
      <c r="I2758">
        <v>1352648</v>
      </c>
      <c r="J2758">
        <v>7076</v>
      </c>
      <c r="K2758">
        <v>58</v>
      </c>
      <c r="L2758">
        <v>59.54</v>
      </c>
      <c r="M2758" t="s">
        <v>925</v>
      </c>
      <c r="N2758" t="s">
        <v>926</v>
      </c>
      <c r="O2758">
        <v>45.92</v>
      </c>
      <c r="S2758">
        <v>22757</v>
      </c>
    </row>
    <row r="2759" spans="1:19" x14ac:dyDescent="0.2">
      <c r="A2759" t="s">
        <v>45</v>
      </c>
      <c r="B2759" t="s">
        <v>13</v>
      </c>
      <c r="C2759" t="s">
        <v>924</v>
      </c>
      <c r="D2759">
        <v>2</v>
      </c>
      <c r="E2759">
        <v>2</v>
      </c>
      <c r="F2759">
        <v>1780363800000</v>
      </c>
      <c r="G2759">
        <v>1780364897997</v>
      </c>
      <c r="H2759">
        <v>1097997</v>
      </c>
      <c r="I2759">
        <v>1097997</v>
      </c>
      <c r="J2759">
        <v>8275</v>
      </c>
      <c r="K2759">
        <v>49</v>
      </c>
      <c r="L2759">
        <v>52.86</v>
      </c>
      <c r="M2759" t="s">
        <v>925</v>
      </c>
      <c r="N2759" t="s">
        <v>926</v>
      </c>
      <c r="O2759">
        <v>33.6</v>
      </c>
      <c r="S2759">
        <v>22758</v>
      </c>
    </row>
    <row r="2760" spans="1:19" x14ac:dyDescent="0.2">
      <c r="A2760" t="s">
        <v>45</v>
      </c>
      <c r="B2760" t="s">
        <v>13</v>
      </c>
      <c r="C2760" t="s">
        <v>924</v>
      </c>
      <c r="D2760">
        <v>2</v>
      </c>
      <c r="E2760">
        <v>2</v>
      </c>
      <c r="F2760">
        <v>1780364700000</v>
      </c>
      <c r="G2760">
        <v>1780365873402</v>
      </c>
      <c r="H2760">
        <v>1173402</v>
      </c>
      <c r="I2760">
        <v>1173402</v>
      </c>
      <c r="J2760">
        <v>8678</v>
      </c>
      <c r="K2760">
        <v>51</v>
      </c>
      <c r="L2760">
        <v>57.3</v>
      </c>
      <c r="M2760" t="s">
        <v>925</v>
      </c>
      <c r="N2760" t="s">
        <v>926</v>
      </c>
      <c r="O2760">
        <v>40.950000000000003</v>
      </c>
      <c r="S2760">
        <v>22759</v>
      </c>
    </row>
    <row r="2761" spans="1:19" x14ac:dyDescent="0.2">
      <c r="A2761" t="s">
        <v>45</v>
      </c>
      <c r="B2761" t="s">
        <v>13</v>
      </c>
      <c r="C2761" t="s">
        <v>927</v>
      </c>
      <c r="D2761">
        <v>2</v>
      </c>
      <c r="E2761">
        <v>2</v>
      </c>
      <c r="F2761">
        <v>1780365600000</v>
      </c>
      <c r="G2761">
        <v>1780367109763</v>
      </c>
      <c r="H2761">
        <v>1509763</v>
      </c>
      <c r="I2761">
        <v>1509763</v>
      </c>
      <c r="J2761">
        <v>7147</v>
      </c>
      <c r="K2761">
        <v>60</v>
      </c>
      <c r="L2761">
        <v>61.59</v>
      </c>
      <c r="M2761" t="s">
        <v>925</v>
      </c>
      <c r="N2761" t="s">
        <v>926</v>
      </c>
      <c r="O2761">
        <v>46.54</v>
      </c>
      <c r="S2761">
        <v>22760</v>
      </c>
    </row>
    <row r="2762" spans="1:19" x14ac:dyDescent="0.2">
      <c r="A2762" t="s">
        <v>45</v>
      </c>
      <c r="B2762" t="s">
        <v>13</v>
      </c>
      <c r="C2762" t="s">
        <v>924</v>
      </c>
      <c r="D2762">
        <v>2</v>
      </c>
      <c r="E2762">
        <v>2</v>
      </c>
      <c r="F2762">
        <v>1780366500000</v>
      </c>
      <c r="G2762">
        <v>1780367529488</v>
      </c>
      <c r="H2762">
        <v>1029488</v>
      </c>
      <c r="I2762">
        <v>1029488</v>
      </c>
      <c r="J2762">
        <v>10033</v>
      </c>
      <c r="K2762">
        <v>45</v>
      </c>
      <c r="L2762">
        <v>58.34</v>
      </c>
      <c r="M2762" t="s">
        <v>925</v>
      </c>
      <c r="N2762" t="s">
        <v>926</v>
      </c>
      <c r="O2762">
        <v>43.37</v>
      </c>
      <c r="S2762">
        <v>22761</v>
      </c>
    </row>
    <row r="2763" spans="1:19" x14ac:dyDescent="0.2">
      <c r="A2763" t="s">
        <v>45</v>
      </c>
      <c r="B2763" t="s">
        <v>13</v>
      </c>
      <c r="C2763" t="s">
        <v>924</v>
      </c>
      <c r="D2763">
        <v>2</v>
      </c>
      <c r="E2763">
        <v>2</v>
      </c>
      <c r="F2763">
        <v>1780367400000</v>
      </c>
      <c r="G2763">
        <v>1780368543563</v>
      </c>
      <c r="H2763">
        <v>1143563</v>
      </c>
      <c r="I2763">
        <v>1143563</v>
      </c>
      <c r="J2763">
        <v>9947</v>
      </c>
      <c r="K2763">
        <v>53</v>
      </c>
      <c r="L2763">
        <v>59.9</v>
      </c>
      <c r="M2763" t="s">
        <v>925</v>
      </c>
      <c r="N2763" t="s">
        <v>926</v>
      </c>
      <c r="O2763">
        <v>44.36</v>
      </c>
      <c r="S2763">
        <v>22762</v>
      </c>
    </row>
    <row r="2764" spans="1:19" x14ac:dyDescent="0.2">
      <c r="A2764" t="s">
        <v>45</v>
      </c>
      <c r="B2764" t="s">
        <v>13</v>
      </c>
      <c r="C2764" t="s">
        <v>927</v>
      </c>
      <c r="D2764">
        <v>2</v>
      </c>
      <c r="E2764">
        <v>2</v>
      </c>
      <c r="F2764">
        <v>1780368300000</v>
      </c>
      <c r="G2764">
        <v>1780369526347</v>
      </c>
      <c r="H2764">
        <v>1226347</v>
      </c>
      <c r="I2764">
        <v>1226347</v>
      </c>
      <c r="J2764">
        <v>7346</v>
      </c>
      <c r="K2764">
        <v>56</v>
      </c>
      <c r="L2764">
        <v>57.55</v>
      </c>
      <c r="M2764" t="s">
        <v>925</v>
      </c>
      <c r="N2764" t="s">
        <v>926</v>
      </c>
      <c r="O2764">
        <v>43.77</v>
      </c>
      <c r="S2764">
        <v>22763</v>
      </c>
    </row>
    <row r="2765" spans="1:19" x14ac:dyDescent="0.2">
      <c r="A2765" t="s">
        <v>45</v>
      </c>
      <c r="B2765" t="s">
        <v>13</v>
      </c>
      <c r="C2765" t="s">
        <v>924</v>
      </c>
      <c r="D2765">
        <v>2</v>
      </c>
      <c r="E2765">
        <v>2</v>
      </c>
      <c r="F2765">
        <v>1780369200000</v>
      </c>
      <c r="G2765">
        <v>1780370112109</v>
      </c>
      <c r="H2765">
        <v>912109</v>
      </c>
      <c r="I2765">
        <v>912109</v>
      </c>
      <c r="J2765">
        <v>8898</v>
      </c>
      <c r="K2765">
        <v>43</v>
      </c>
      <c r="L2765">
        <v>40.29</v>
      </c>
      <c r="M2765" t="s">
        <v>925</v>
      </c>
      <c r="N2765" t="s">
        <v>929</v>
      </c>
      <c r="S2765">
        <v>22764</v>
      </c>
    </row>
    <row r="2766" spans="1:19" x14ac:dyDescent="0.2">
      <c r="A2766" t="s">
        <v>45</v>
      </c>
      <c r="B2766" t="s">
        <v>13</v>
      </c>
      <c r="C2766" t="s">
        <v>924</v>
      </c>
      <c r="D2766">
        <v>2</v>
      </c>
      <c r="E2766">
        <v>2</v>
      </c>
      <c r="F2766">
        <v>1780370100000</v>
      </c>
      <c r="G2766">
        <v>1780371604325</v>
      </c>
      <c r="H2766">
        <v>1504325</v>
      </c>
      <c r="I2766">
        <v>1504325</v>
      </c>
      <c r="J2766">
        <v>10077</v>
      </c>
      <c r="K2766">
        <v>58</v>
      </c>
      <c r="L2766">
        <v>62.91</v>
      </c>
      <c r="M2766" t="s">
        <v>925</v>
      </c>
      <c r="N2766" t="s">
        <v>926</v>
      </c>
      <c r="O2766">
        <v>41.93</v>
      </c>
      <c r="S2766">
        <v>22765</v>
      </c>
    </row>
    <row r="2767" spans="1:19" x14ac:dyDescent="0.2">
      <c r="A2767" t="s">
        <v>45</v>
      </c>
      <c r="B2767" t="s">
        <v>13</v>
      </c>
      <c r="C2767" t="s">
        <v>924</v>
      </c>
      <c r="D2767">
        <v>2</v>
      </c>
      <c r="E2767">
        <v>3</v>
      </c>
      <c r="F2767">
        <v>1780444800000</v>
      </c>
      <c r="G2767">
        <v>1780446130941</v>
      </c>
      <c r="H2767">
        <v>1330941</v>
      </c>
      <c r="I2767">
        <v>1330941</v>
      </c>
      <c r="J2767">
        <v>7609</v>
      </c>
      <c r="K2767">
        <v>51</v>
      </c>
      <c r="L2767">
        <v>59.08</v>
      </c>
      <c r="M2767" t="s">
        <v>925</v>
      </c>
      <c r="N2767" t="s">
        <v>926</v>
      </c>
      <c r="O2767">
        <v>43.99</v>
      </c>
      <c r="S2767">
        <v>22766</v>
      </c>
    </row>
    <row r="2768" spans="1:19" x14ac:dyDescent="0.2">
      <c r="A2768" t="s">
        <v>45</v>
      </c>
      <c r="B2768" t="s">
        <v>13</v>
      </c>
      <c r="C2768" t="s">
        <v>924</v>
      </c>
      <c r="D2768">
        <v>2</v>
      </c>
      <c r="E2768">
        <v>3</v>
      </c>
      <c r="F2768">
        <v>1780445700000</v>
      </c>
      <c r="G2768">
        <v>1780446979391</v>
      </c>
      <c r="H2768">
        <v>1279391</v>
      </c>
      <c r="I2768">
        <v>1279391</v>
      </c>
      <c r="J2768">
        <v>6921</v>
      </c>
      <c r="K2768">
        <v>58</v>
      </c>
      <c r="L2768">
        <v>53.09</v>
      </c>
      <c r="M2768" t="s">
        <v>925</v>
      </c>
      <c r="N2768" t="s">
        <v>926</v>
      </c>
      <c r="O2768">
        <v>33.18</v>
      </c>
      <c r="S2768">
        <v>22767</v>
      </c>
    </row>
    <row r="2769" spans="1:19" x14ac:dyDescent="0.2">
      <c r="A2769" t="s">
        <v>45</v>
      </c>
      <c r="B2769" t="s">
        <v>13</v>
      </c>
      <c r="C2769" t="s">
        <v>924</v>
      </c>
      <c r="D2769">
        <v>2</v>
      </c>
      <c r="E2769">
        <v>3</v>
      </c>
      <c r="F2769">
        <v>1780446600000</v>
      </c>
      <c r="G2769">
        <v>1780448171031</v>
      </c>
      <c r="H2769">
        <v>1571031</v>
      </c>
      <c r="I2769">
        <v>1571031</v>
      </c>
      <c r="J2769">
        <v>9267</v>
      </c>
      <c r="K2769">
        <v>60</v>
      </c>
      <c r="L2769">
        <v>58.85</v>
      </c>
      <c r="M2769" t="s">
        <v>925</v>
      </c>
      <c r="N2769" t="s">
        <v>926</v>
      </c>
      <c r="O2769">
        <v>32.950000000000003</v>
      </c>
      <c r="S2769">
        <v>22768</v>
      </c>
    </row>
    <row r="2770" spans="1:19" x14ac:dyDescent="0.2">
      <c r="A2770" t="s">
        <v>45</v>
      </c>
      <c r="B2770" t="s">
        <v>13</v>
      </c>
      <c r="C2770" t="s">
        <v>924</v>
      </c>
      <c r="D2770">
        <v>2</v>
      </c>
      <c r="E2770">
        <v>3</v>
      </c>
      <c r="F2770">
        <v>1780447500000</v>
      </c>
      <c r="G2770">
        <v>1780448628561</v>
      </c>
      <c r="H2770">
        <v>1128561</v>
      </c>
      <c r="I2770">
        <v>1128561</v>
      </c>
      <c r="J2770">
        <v>8598</v>
      </c>
      <c r="K2770">
        <v>45</v>
      </c>
      <c r="L2770">
        <v>56.61</v>
      </c>
      <c r="M2770" t="s">
        <v>925</v>
      </c>
      <c r="N2770" t="s">
        <v>926</v>
      </c>
      <c r="O2770">
        <v>40.68</v>
      </c>
      <c r="S2770">
        <v>22769</v>
      </c>
    </row>
    <row r="2771" spans="1:19" x14ac:dyDescent="0.2">
      <c r="A2771" t="s">
        <v>45</v>
      </c>
      <c r="B2771" t="s">
        <v>13</v>
      </c>
      <c r="C2771" t="s">
        <v>924</v>
      </c>
      <c r="D2771">
        <v>2</v>
      </c>
      <c r="E2771">
        <v>3</v>
      </c>
      <c r="F2771">
        <v>1780448400000</v>
      </c>
      <c r="G2771">
        <v>1780449538778</v>
      </c>
      <c r="H2771">
        <v>1138778</v>
      </c>
      <c r="I2771">
        <v>1138778</v>
      </c>
      <c r="J2771">
        <v>7688</v>
      </c>
      <c r="K2771">
        <v>48</v>
      </c>
      <c r="L2771">
        <v>53.31</v>
      </c>
      <c r="M2771" t="s">
        <v>925</v>
      </c>
      <c r="N2771" t="s">
        <v>926</v>
      </c>
      <c r="O2771">
        <v>35.19</v>
      </c>
      <c r="S2771">
        <v>22770</v>
      </c>
    </row>
    <row r="2772" spans="1:19" x14ac:dyDescent="0.2">
      <c r="A2772" t="s">
        <v>45</v>
      </c>
      <c r="B2772" t="s">
        <v>13</v>
      </c>
      <c r="C2772" t="s">
        <v>924</v>
      </c>
      <c r="D2772">
        <v>2</v>
      </c>
      <c r="E2772">
        <v>3</v>
      </c>
      <c r="F2772">
        <v>1780449300000</v>
      </c>
      <c r="G2772">
        <v>1780450165533</v>
      </c>
      <c r="H2772">
        <v>865533</v>
      </c>
      <c r="I2772">
        <v>865533</v>
      </c>
      <c r="J2772">
        <v>9540</v>
      </c>
      <c r="K2772">
        <v>36</v>
      </c>
      <c r="L2772">
        <v>58.2</v>
      </c>
      <c r="M2772" t="s">
        <v>925</v>
      </c>
      <c r="N2772" t="s">
        <v>926</v>
      </c>
      <c r="O2772">
        <v>48.5</v>
      </c>
      <c r="S2772">
        <v>22771</v>
      </c>
    </row>
    <row r="2773" spans="1:19" x14ac:dyDescent="0.2">
      <c r="A2773" t="s">
        <v>45</v>
      </c>
      <c r="B2773" t="s">
        <v>13</v>
      </c>
      <c r="C2773" t="s">
        <v>924</v>
      </c>
      <c r="D2773">
        <v>2</v>
      </c>
      <c r="E2773">
        <v>3</v>
      </c>
      <c r="F2773">
        <v>1780450200000</v>
      </c>
      <c r="G2773">
        <v>1780451547116</v>
      </c>
      <c r="H2773">
        <v>1347116</v>
      </c>
      <c r="I2773">
        <v>1347116</v>
      </c>
      <c r="J2773">
        <v>7257</v>
      </c>
      <c r="K2773">
        <v>58</v>
      </c>
      <c r="L2773">
        <v>55.18</v>
      </c>
      <c r="M2773" t="s">
        <v>925</v>
      </c>
      <c r="N2773" t="s">
        <v>926</v>
      </c>
      <c r="O2773">
        <v>35.450000000000003</v>
      </c>
      <c r="S2773">
        <v>22772</v>
      </c>
    </row>
    <row r="2774" spans="1:19" x14ac:dyDescent="0.2">
      <c r="A2774" t="s">
        <v>45</v>
      </c>
      <c r="B2774" t="s">
        <v>13</v>
      </c>
      <c r="C2774" t="s">
        <v>924</v>
      </c>
      <c r="D2774">
        <v>2</v>
      </c>
      <c r="E2774">
        <v>3</v>
      </c>
      <c r="F2774">
        <v>1780451100000</v>
      </c>
      <c r="G2774">
        <v>1780452309879</v>
      </c>
      <c r="H2774">
        <v>1209879</v>
      </c>
      <c r="I2774">
        <v>1209879</v>
      </c>
      <c r="J2774">
        <v>7210</v>
      </c>
      <c r="K2774">
        <v>50</v>
      </c>
      <c r="L2774">
        <v>54.12</v>
      </c>
      <c r="M2774" t="s">
        <v>925</v>
      </c>
      <c r="N2774" t="s">
        <v>926</v>
      </c>
      <c r="O2774">
        <v>36.56</v>
      </c>
      <c r="S2774">
        <v>22773</v>
      </c>
    </row>
    <row r="2775" spans="1:19" x14ac:dyDescent="0.2">
      <c r="A2775" t="s">
        <v>45</v>
      </c>
      <c r="B2775" t="s">
        <v>13</v>
      </c>
      <c r="C2775" t="s">
        <v>924</v>
      </c>
      <c r="D2775">
        <v>2</v>
      </c>
      <c r="E2775">
        <v>3</v>
      </c>
      <c r="F2775">
        <v>1780452000000</v>
      </c>
      <c r="G2775">
        <v>1780453023120</v>
      </c>
      <c r="H2775">
        <v>1023120</v>
      </c>
      <c r="I2775">
        <v>1023120</v>
      </c>
      <c r="J2775">
        <v>8841</v>
      </c>
      <c r="K2775">
        <v>41</v>
      </c>
      <c r="L2775">
        <v>55.73</v>
      </c>
      <c r="M2775" t="s">
        <v>925</v>
      </c>
      <c r="N2775" t="s">
        <v>926</v>
      </c>
      <c r="O2775">
        <v>40.65</v>
      </c>
      <c r="S2775">
        <v>22774</v>
      </c>
    </row>
    <row r="2776" spans="1:19" x14ac:dyDescent="0.2">
      <c r="A2776" t="s">
        <v>45</v>
      </c>
      <c r="B2776" t="s">
        <v>13</v>
      </c>
      <c r="C2776" t="s">
        <v>924</v>
      </c>
      <c r="D2776">
        <v>2</v>
      </c>
      <c r="E2776">
        <v>3</v>
      </c>
      <c r="F2776">
        <v>1780452900000</v>
      </c>
      <c r="G2776">
        <v>1780454435232</v>
      </c>
      <c r="H2776">
        <v>1535232</v>
      </c>
      <c r="I2776">
        <v>1535232</v>
      </c>
      <c r="J2776">
        <v>7682</v>
      </c>
      <c r="K2776">
        <v>65</v>
      </c>
      <c r="L2776">
        <v>58.85</v>
      </c>
      <c r="M2776" t="s">
        <v>925</v>
      </c>
      <c r="N2776" t="s">
        <v>926</v>
      </c>
      <c r="O2776">
        <v>38.090000000000003</v>
      </c>
      <c r="S2776">
        <v>22775</v>
      </c>
    </row>
    <row r="2777" spans="1:19" x14ac:dyDescent="0.2">
      <c r="A2777" t="s">
        <v>45</v>
      </c>
      <c r="B2777" t="s">
        <v>13</v>
      </c>
      <c r="C2777" t="s">
        <v>924</v>
      </c>
      <c r="D2777">
        <v>2</v>
      </c>
      <c r="E2777">
        <v>3</v>
      </c>
      <c r="F2777">
        <v>1780453800000</v>
      </c>
      <c r="G2777">
        <v>1780454734697</v>
      </c>
      <c r="H2777">
        <v>934697</v>
      </c>
      <c r="I2777">
        <v>934697</v>
      </c>
      <c r="J2777">
        <v>10493</v>
      </c>
      <c r="K2777">
        <v>37</v>
      </c>
      <c r="L2777">
        <v>58.48</v>
      </c>
      <c r="M2777" t="s">
        <v>925</v>
      </c>
      <c r="N2777" t="s">
        <v>926</v>
      </c>
      <c r="O2777">
        <v>44.86</v>
      </c>
      <c r="S2777">
        <v>22776</v>
      </c>
    </row>
    <row r="2778" spans="1:19" x14ac:dyDescent="0.2">
      <c r="A2778" t="s">
        <v>45</v>
      </c>
      <c r="B2778" t="s">
        <v>13</v>
      </c>
      <c r="C2778" t="s">
        <v>924</v>
      </c>
      <c r="D2778">
        <v>2</v>
      </c>
      <c r="E2778">
        <v>3</v>
      </c>
      <c r="F2778">
        <v>1780454700000</v>
      </c>
      <c r="G2778">
        <v>1780455624881</v>
      </c>
      <c r="H2778">
        <v>924881</v>
      </c>
      <c r="I2778">
        <v>924881</v>
      </c>
      <c r="J2778">
        <v>7737</v>
      </c>
      <c r="K2778">
        <v>43</v>
      </c>
      <c r="L2778">
        <v>53.11</v>
      </c>
      <c r="M2778" t="s">
        <v>925</v>
      </c>
      <c r="N2778" t="s">
        <v>926</v>
      </c>
      <c r="O2778">
        <v>39.99</v>
      </c>
      <c r="S2778">
        <v>22777</v>
      </c>
    </row>
    <row r="2779" spans="1:19" x14ac:dyDescent="0.2">
      <c r="A2779" t="s">
        <v>45</v>
      </c>
      <c r="B2779" t="s">
        <v>13</v>
      </c>
      <c r="C2779" t="s">
        <v>924</v>
      </c>
      <c r="D2779">
        <v>2</v>
      </c>
      <c r="E2779">
        <v>4</v>
      </c>
      <c r="F2779">
        <v>1780531200000</v>
      </c>
      <c r="G2779">
        <v>1780532503754</v>
      </c>
      <c r="H2779">
        <v>1303754</v>
      </c>
      <c r="I2779">
        <v>1303754</v>
      </c>
      <c r="J2779">
        <v>9013</v>
      </c>
      <c r="K2779">
        <v>59</v>
      </c>
      <c r="L2779">
        <v>62.63</v>
      </c>
      <c r="M2779" t="s">
        <v>925</v>
      </c>
      <c r="N2779" t="s">
        <v>926</v>
      </c>
      <c r="O2779">
        <v>49.16</v>
      </c>
      <c r="S2779">
        <v>22778</v>
      </c>
    </row>
    <row r="2780" spans="1:19" x14ac:dyDescent="0.2">
      <c r="A2780" t="s">
        <v>45</v>
      </c>
      <c r="B2780" t="s">
        <v>13</v>
      </c>
      <c r="C2780" t="s">
        <v>924</v>
      </c>
      <c r="D2780">
        <v>2</v>
      </c>
      <c r="E2780">
        <v>4</v>
      </c>
      <c r="F2780">
        <v>1780532100000</v>
      </c>
      <c r="G2780">
        <v>1780533663966</v>
      </c>
      <c r="H2780">
        <v>1563966</v>
      </c>
      <c r="I2780">
        <v>1563966</v>
      </c>
      <c r="J2780">
        <v>7805</v>
      </c>
      <c r="K2780">
        <v>61</v>
      </c>
      <c r="L2780">
        <v>46.96</v>
      </c>
      <c r="M2780" t="s">
        <v>925</v>
      </c>
      <c r="N2780" t="s">
        <v>929</v>
      </c>
      <c r="S2780">
        <v>22779</v>
      </c>
    </row>
    <row r="2781" spans="1:19" x14ac:dyDescent="0.2">
      <c r="A2781" t="s">
        <v>45</v>
      </c>
      <c r="B2781" t="s">
        <v>13</v>
      </c>
      <c r="C2781" t="s">
        <v>928</v>
      </c>
      <c r="D2781">
        <v>2</v>
      </c>
      <c r="E2781">
        <v>4</v>
      </c>
      <c r="F2781">
        <v>1780533000000</v>
      </c>
      <c r="G2781">
        <v>1780534009340</v>
      </c>
      <c r="H2781">
        <v>1009340</v>
      </c>
      <c r="I2781">
        <v>1009340</v>
      </c>
      <c r="J2781">
        <v>7050</v>
      </c>
      <c r="K2781">
        <v>39</v>
      </c>
      <c r="L2781">
        <v>50.73</v>
      </c>
      <c r="M2781" t="s">
        <v>925</v>
      </c>
      <c r="N2781" t="s">
        <v>926</v>
      </c>
      <c r="O2781">
        <v>34.15</v>
      </c>
      <c r="S2781">
        <v>22780</v>
      </c>
    </row>
    <row r="2782" spans="1:19" x14ac:dyDescent="0.2">
      <c r="A2782" t="s">
        <v>45</v>
      </c>
      <c r="B2782" t="s">
        <v>13</v>
      </c>
      <c r="C2782" t="s">
        <v>924</v>
      </c>
      <c r="D2782">
        <v>2</v>
      </c>
      <c r="E2782">
        <v>4</v>
      </c>
      <c r="F2782">
        <v>1780533900000</v>
      </c>
      <c r="G2782">
        <v>1780535482096</v>
      </c>
      <c r="H2782">
        <v>1582096</v>
      </c>
      <c r="I2782">
        <v>1582096</v>
      </c>
      <c r="J2782">
        <v>9779</v>
      </c>
      <c r="K2782">
        <v>61</v>
      </c>
      <c r="L2782">
        <v>65.83</v>
      </c>
      <c r="M2782" t="s">
        <v>925</v>
      </c>
      <c r="N2782" t="s">
        <v>926</v>
      </c>
      <c r="O2782">
        <v>47.56</v>
      </c>
      <c r="S2782">
        <v>22781</v>
      </c>
    </row>
    <row r="2783" spans="1:19" x14ac:dyDescent="0.2">
      <c r="A2783" t="s">
        <v>45</v>
      </c>
      <c r="B2783" t="s">
        <v>13</v>
      </c>
      <c r="C2783" t="s">
        <v>924</v>
      </c>
      <c r="D2783">
        <v>2</v>
      </c>
      <c r="E2783">
        <v>4</v>
      </c>
      <c r="F2783">
        <v>1780534800000</v>
      </c>
      <c r="G2783">
        <v>1780536226978</v>
      </c>
      <c r="H2783">
        <v>1426978</v>
      </c>
      <c r="I2783">
        <v>1426978</v>
      </c>
      <c r="J2783">
        <v>7905</v>
      </c>
      <c r="K2783">
        <v>62</v>
      </c>
      <c r="L2783">
        <v>61.92</v>
      </c>
      <c r="M2783" t="s">
        <v>925</v>
      </c>
      <c r="N2783" t="s">
        <v>926</v>
      </c>
      <c r="O2783">
        <v>47.38</v>
      </c>
      <c r="S2783">
        <v>22782</v>
      </c>
    </row>
    <row r="2784" spans="1:19" x14ac:dyDescent="0.2">
      <c r="A2784" t="s">
        <v>45</v>
      </c>
      <c r="B2784" t="s">
        <v>13</v>
      </c>
      <c r="C2784" t="s">
        <v>928</v>
      </c>
      <c r="D2784">
        <v>2</v>
      </c>
      <c r="E2784">
        <v>4</v>
      </c>
      <c r="F2784">
        <v>1780535700000</v>
      </c>
      <c r="G2784">
        <v>1780536747140</v>
      </c>
      <c r="H2784">
        <v>1047140</v>
      </c>
      <c r="I2784">
        <v>1047140</v>
      </c>
      <c r="J2784">
        <v>10631</v>
      </c>
      <c r="K2784">
        <v>44</v>
      </c>
      <c r="L2784">
        <v>56.26</v>
      </c>
      <c r="M2784" t="s">
        <v>925</v>
      </c>
      <c r="N2784" t="s">
        <v>926</v>
      </c>
      <c r="O2784">
        <v>36.479999999999997</v>
      </c>
      <c r="S2784">
        <v>22783</v>
      </c>
    </row>
    <row r="2785" spans="1:19" x14ac:dyDescent="0.2">
      <c r="A2785" t="s">
        <v>45</v>
      </c>
      <c r="B2785" t="s">
        <v>13</v>
      </c>
      <c r="C2785" t="s">
        <v>924</v>
      </c>
      <c r="D2785">
        <v>2</v>
      </c>
      <c r="E2785">
        <v>4</v>
      </c>
      <c r="F2785">
        <v>1780536600000</v>
      </c>
      <c r="G2785">
        <v>1780537492078</v>
      </c>
      <c r="H2785">
        <v>892078</v>
      </c>
      <c r="I2785">
        <v>892078</v>
      </c>
      <c r="J2785">
        <v>7963</v>
      </c>
      <c r="K2785">
        <v>37</v>
      </c>
      <c r="L2785">
        <v>50.45</v>
      </c>
      <c r="M2785" t="s">
        <v>925</v>
      </c>
      <c r="N2785" t="s">
        <v>926</v>
      </c>
      <c r="O2785">
        <v>34.020000000000003</v>
      </c>
      <c r="S2785">
        <v>22784</v>
      </c>
    </row>
    <row r="2786" spans="1:19" x14ac:dyDescent="0.2">
      <c r="A2786" t="s">
        <v>45</v>
      </c>
      <c r="B2786" t="s">
        <v>13</v>
      </c>
      <c r="C2786" t="s">
        <v>924</v>
      </c>
      <c r="D2786">
        <v>2</v>
      </c>
      <c r="E2786">
        <v>4</v>
      </c>
      <c r="F2786">
        <v>1780537500000</v>
      </c>
      <c r="G2786">
        <v>1780538952289</v>
      </c>
      <c r="H2786">
        <v>1452289</v>
      </c>
      <c r="I2786">
        <v>1452289</v>
      </c>
      <c r="J2786">
        <v>7464</v>
      </c>
      <c r="K2786">
        <v>63</v>
      </c>
      <c r="L2786">
        <v>56.5</v>
      </c>
      <c r="M2786" t="s">
        <v>925</v>
      </c>
      <c r="N2786" t="s">
        <v>926</v>
      </c>
      <c r="O2786">
        <v>35.299999999999997</v>
      </c>
      <c r="S2786">
        <v>22785</v>
      </c>
    </row>
    <row r="2787" spans="1:19" x14ac:dyDescent="0.2">
      <c r="A2787" t="s">
        <v>45</v>
      </c>
      <c r="B2787" t="s">
        <v>13</v>
      </c>
      <c r="C2787" t="s">
        <v>928</v>
      </c>
      <c r="D2787">
        <v>2</v>
      </c>
      <c r="E2787">
        <v>4</v>
      </c>
      <c r="F2787">
        <v>1780538400000</v>
      </c>
      <c r="G2787">
        <v>1780539467697</v>
      </c>
      <c r="H2787">
        <v>1067697</v>
      </c>
      <c r="I2787">
        <v>1067697</v>
      </c>
      <c r="J2787">
        <v>10293</v>
      </c>
      <c r="K2787">
        <v>50</v>
      </c>
      <c r="L2787">
        <v>60.19</v>
      </c>
      <c r="M2787" t="s">
        <v>925</v>
      </c>
      <c r="N2787" t="s">
        <v>926</v>
      </c>
      <c r="O2787">
        <v>46.01</v>
      </c>
      <c r="S2787">
        <v>22786</v>
      </c>
    </row>
    <row r="2788" spans="1:19" x14ac:dyDescent="0.2">
      <c r="A2788" t="s">
        <v>45</v>
      </c>
      <c r="B2788" t="s">
        <v>13</v>
      </c>
      <c r="C2788" t="s">
        <v>924</v>
      </c>
      <c r="D2788">
        <v>2</v>
      </c>
      <c r="E2788">
        <v>4</v>
      </c>
      <c r="F2788">
        <v>1780539300000</v>
      </c>
      <c r="G2788">
        <v>1780541059090</v>
      </c>
      <c r="H2788">
        <v>1759090</v>
      </c>
      <c r="I2788">
        <v>1759090</v>
      </c>
      <c r="J2788">
        <v>10256</v>
      </c>
      <c r="K2788">
        <v>65</v>
      </c>
      <c r="L2788">
        <v>65.2</v>
      </c>
      <c r="M2788" t="s">
        <v>925</v>
      </c>
      <c r="N2788" t="s">
        <v>926</v>
      </c>
      <c r="O2788">
        <v>40.36</v>
      </c>
      <c r="S2788">
        <v>22787</v>
      </c>
    </row>
    <row r="2789" spans="1:19" x14ac:dyDescent="0.2">
      <c r="A2789" t="s">
        <v>45</v>
      </c>
      <c r="B2789" t="s">
        <v>13</v>
      </c>
      <c r="C2789" t="s">
        <v>924</v>
      </c>
      <c r="D2789">
        <v>2</v>
      </c>
      <c r="E2789">
        <v>4</v>
      </c>
      <c r="F2789">
        <v>1780540200000</v>
      </c>
      <c r="G2789">
        <v>1780541279607</v>
      </c>
      <c r="H2789">
        <v>1079607</v>
      </c>
      <c r="I2789">
        <v>1079607</v>
      </c>
      <c r="J2789">
        <v>7955</v>
      </c>
      <c r="K2789">
        <v>44</v>
      </c>
      <c r="L2789">
        <v>53.89</v>
      </c>
      <c r="M2789" t="s">
        <v>925</v>
      </c>
      <c r="N2789" t="s">
        <v>926</v>
      </c>
      <c r="O2789">
        <v>37.32</v>
      </c>
      <c r="S2789">
        <v>22788</v>
      </c>
    </row>
    <row r="2790" spans="1:19" x14ac:dyDescent="0.2">
      <c r="A2790" t="s">
        <v>45</v>
      </c>
      <c r="B2790" t="s">
        <v>13</v>
      </c>
      <c r="C2790" t="s">
        <v>928</v>
      </c>
      <c r="D2790">
        <v>2</v>
      </c>
      <c r="E2790">
        <v>4</v>
      </c>
      <c r="F2790">
        <v>1780541100000</v>
      </c>
      <c r="G2790">
        <v>1780542077050</v>
      </c>
      <c r="H2790">
        <v>977050</v>
      </c>
      <c r="I2790">
        <v>977050</v>
      </c>
      <c r="J2790">
        <v>7436</v>
      </c>
      <c r="K2790">
        <v>44</v>
      </c>
      <c r="L2790">
        <v>39.53</v>
      </c>
      <c r="M2790" t="s">
        <v>925</v>
      </c>
      <c r="N2790" t="s">
        <v>929</v>
      </c>
      <c r="S2790">
        <v>22789</v>
      </c>
    </row>
    <row r="2791" spans="1:19" x14ac:dyDescent="0.2">
      <c r="A2791" t="s">
        <v>45</v>
      </c>
      <c r="B2791" t="s">
        <v>13</v>
      </c>
      <c r="C2791" t="s">
        <v>924</v>
      </c>
      <c r="D2791">
        <v>2</v>
      </c>
      <c r="E2791">
        <v>4</v>
      </c>
      <c r="F2791">
        <v>1780542000000</v>
      </c>
      <c r="G2791">
        <v>1780543557728</v>
      </c>
      <c r="H2791">
        <v>1557728</v>
      </c>
      <c r="I2791">
        <v>1557728</v>
      </c>
      <c r="J2791">
        <v>7706</v>
      </c>
      <c r="K2791">
        <v>64</v>
      </c>
      <c r="L2791">
        <v>63.39</v>
      </c>
      <c r="M2791" t="s">
        <v>925</v>
      </c>
      <c r="N2791" t="s">
        <v>926</v>
      </c>
      <c r="O2791">
        <v>48.04</v>
      </c>
      <c r="S2791">
        <v>22790</v>
      </c>
    </row>
    <row r="2792" spans="1:19" x14ac:dyDescent="0.2">
      <c r="A2792" t="s">
        <v>45</v>
      </c>
      <c r="B2792" t="s">
        <v>13</v>
      </c>
      <c r="C2792" t="s">
        <v>924</v>
      </c>
      <c r="D2792">
        <v>2</v>
      </c>
      <c r="E2792">
        <v>5</v>
      </c>
      <c r="F2792">
        <v>1780617600000</v>
      </c>
      <c r="G2792">
        <v>1780618817543</v>
      </c>
      <c r="H2792">
        <v>1217543</v>
      </c>
      <c r="I2792">
        <v>1217543</v>
      </c>
      <c r="J2792">
        <v>9787</v>
      </c>
      <c r="K2792">
        <v>53</v>
      </c>
      <c r="L2792">
        <v>58.35</v>
      </c>
      <c r="M2792" t="s">
        <v>925</v>
      </c>
      <c r="N2792" t="s">
        <v>926</v>
      </c>
      <c r="O2792">
        <v>39.299999999999997</v>
      </c>
      <c r="S2792">
        <v>22791</v>
      </c>
    </row>
    <row r="2793" spans="1:19" x14ac:dyDescent="0.2">
      <c r="A2793" t="s">
        <v>45</v>
      </c>
      <c r="B2793" t="s">
        <v>13</v>
      </c>
      <c r="C2793" t="s">
        <v>924</v>
      </c>
      <c r="D2793">
        <v>2</v>
      </c>
      <c r="E2793">
        <v>5</v>
      </c>
      <c r="F2793">
        <v>1780618500000</v>
      </c>
      <c r="G2793">
        <v>1780619572113</v>
      </c>
      <c r="H2793">
        <v>1072113</v>
      </c>
      <c r="I2793">
        <v>1072113</v>
      </c>
      <c r="J2793">
        <v>8523</v>
      </c>
      <c r="K2793">
        <v>40</v>
      </c>
      <c r="L2793">
        <v>55.06</v>
      </c>
      <c r="M2793" t="s">
        <v>925</v>
      </c>
      <c r="N2793" t="s">
        <v>926</v>
      </c>
      <c r="O2793">
        <v>38.700000000000003</v>
      </c>
      <c r="S2793">
        <v>22792</v>
      </c>
    </row>
    <row r="2794" spans="1:19" x14ac:dyDescent="0.2">
      <c r="A2794" t="s">
        <v>45</v>
      </c>
      <c r="B2794" t="s">
        <v>13</v>
      </c>
      <c r="C2794" t="s">
        <v>927</v>
      </c>
      <c r="D2794">
        <v>2</v>
      </c>
      <c r="E2794">
        <v>5</v>
      </c>
      <c r="F2794">
        <v>1780619400000</v>
      </c>
      <c r="G2794">
        <v>1780620663268</v>
      </c>
      <c r="H2794">
        <v>1263268</v>
      </c>
      <c r="I2794">
        <v>1263268</v>
      </c>
      <c r="J2794">
        <v>7277</v>
      </c>
      <c r="K2794">
        <v>52</v>
      </c>
      <c r="L2794">
        <v>52.62</v>
      </c>
      <c r="M2794" t="s">
        <v>925</v>
      </c>
      <c r="N2794" t="s">
        <v>926</v>
      </c>
      <c r="O2794">
        <v>31.55</v>
      </c>
      <c r="S2794">
        <v>22793</v>
      </c>
    </row>
    <row r="2795" spans="1:19" x14ac:dyDescent="0.2">
      <c r="A2795" t="s">
        <v>45</v>
      </c>
      <c r="B2795" t="s">
        <v>13</v>
      </c>
      <c r="C2795" t="s">
        <v>924</v>
      </c>
      <c r="D2795">
        <v>2</v>
      </c>
      <c r="E2795">
        <v>5</v>
      </c>
      <c r="F2795">
        <v>1780620300000</v>
      </c>
      <c r="G2795">
        <v>1780621558452</v>
      </c>
      <c r="H2795">
        <v>1258452</v>
      </c>
      <c r="I2795">
        <v>1258452</v>
      </c>
      <c r="J2795">
        <v>10143</v>
      </c>
      <c r="K2795">
        <v>54</v>
      </c>
      <c r="L2795">
        <v>59.02</v>
      </c>
      <c r="M2795" t="s">
        <v>925</v>
      </c>
      <c r="N2795" t="s">
        <v>926</v>
      </c>
      <c r="O2795">
        <v>38.89</v>
      </c>
      <c r="S2795">
        <v>22794</v>
      </c>
    </row>
    <row r="2796" spans="1:19" x14ac:dyDescent="0.2">
      <c r="A2796" t="s">
        <v>45</v>
      </c>
      <c r="B2796" t="s">
        <v>13</v>
      </c>
      <c r="C2796" t="s">
        <v>924</v>
      </c>
      <c r="D2796">
        <v>2</v>
      </c>
      <c r="E2796">
        <v>5</v>
      </c>
      <c r="F2796">
        <v>1780621200000</v>
      </c>
      <c r="G2796">
        <v>1780622785914</v>
      </c>
      <c r="H2796">
        <v>1585914</v>
      </c>
      <c r="I2796">
        <v>1585914</v>
      </c>
      <c r="J2796">
        <v>8755</v>
      </c>
      <c r="K2796">
        <v>68</v>
      </c>
      <c r="L2796">
        <v>63.06</v>
      </c>
      <c r="M2796" t="s">
        <v>925</v>
      </c>
      <c r="N2796" t="s">
        <v>926</v>
      </c>
      <c r="O2796">
        <v>43.75</v>
      </c>
      <c r="S2796">
        <v>22795</v>
      </c>
    </row>
    <row r="2797" spans="1:19" x14ac:dyDescent="0.2">
      <c r="A2797" t="s">
        <v>45</v>
      </c>
      <c r="B2797" t="s">
        <v>13</v>
      </c>
      <c r="C2797" t="s">
        <v>927</v>
      </c>
      <c r="D2797">
        <v>2</v>
      </c>
      <c r="E2797">
        <v>5</v>
      </c>
      <c r="F2797">
        <v>1780622100000</v>
      </c>
      <c r="G2797">
        <v>1780623294383</v>
      </c>
      <c r="H2797">
        <v>1194383</v>
      </c>
      <c r="I2797">
        <v>1194383</v>
      </c>
      <c r="J2797">
        <v>8551</v>
      </c>
      <c r="K2797">
        <v>48</v>
      </c>
      <c r="L2797">
        <v>53.94</v>
      </c>
      <c r="M2797" t="s">
        <v>925</v>
      </c>
      <c r="N2797" t="s">
        <v>926</v>
      </c>
      <c r="O2797">
        <v>32.94</v>
      </c>
      <c r="S2797">
        <v>22796</v>
      </c>
    </row>
    <row r="2798" spans="1:19" x14ac:dyDescent="0.2">
      <c r="A2798" t="s">
        <v>45</v>
      </c>
      <c r="B2798" t="s">
        <v>13</v>
      </c>
      <c r="C2798" t="s">
        <v>924</v>
      </c>
      <c r="D2798">
        <v>2</v>
      </c>
      <c r="E2798">
        <v>5</v>
      </c>
      <c r="F2798">
        <v>1780623000000</v>
      </c>
      <c r="G2798">
        <v>1780623938778</v>
      </c>
      <c r="H2798">
        <v>938778</v>
      </c>
      <c r="I2798">
        <v>938778</v>
      </c>
      <c r="J2798">
        <v>8424</v>
      </c>
      <c r="K2798">
        <v>46</v>
      </c>
      <c r="L2798">
        <v>40.11</v>
      </c>
      <c r="M2798" t="s">
        <v>925</v>
      </c>
      <c r="N2798" t="s">
        <v>929</v>
      </c>
      <c r="S2798">
        <v>22797</v>
      </c>
    </row>
    <row r="2799" spans="1:19" x14ac:dyDescent="0.2">
      <c r="A2799" t="s">
        <v>45</v>
      </c>
      <c r="B2799" t="s">
        <v>13</v>
      </c>
      <c r="C2799" t="s">
        <v>924</v>
      </c>
      <c r="D2799">
        <v>2</v>
      </c>
      <c r="E2799">
        <v>5</v>
      </c>
      <c r="F2799">
        <v>1780623900000</v>
      </c>
      <c r="G2799">
        <v>1780625427045</v>
      </c>
      <c r="H2799">
        <v>1527045</v>
      </c>
      <c r="I2799">
        <v>1527045</v>
      </c>
      <c r="J2799">
        <v>6914</v>
      </c>
      <c r="K2799">
        <v>66</v>
      </c>
      <c r="L2799">
        <v>45.58</v>
      </c>
      <c r="M2799" t="s">
        <v>925</v>
      </c>
      <c r="N2799" t="s">
        <v>929</v>
      </c>
      <c r="S2799">
        <v>22798</v>
      </c>
    </row>
    <row r="2800" spans="1:19" x14ac:dyDescent="0.2">
      <c r="A2800" t="s">
        <v>45</v>
      </c>
      <c r="B2800" t="s">
        <v>13</v>
      </c>
      <c r="C2800" t="s">
        <v>927</v>
      </c>
      <c r="D2800">
        <v>2</v>
      </c>
      <c r="E2800">
        <v>5</v>
      </c>
      <c r="F2800">
        <v>1780624800000</v>
      </c>
      <c r="G2800">
        <v>1780626042154</v>
      </c>
      <c r="H2800">
        <v>1242154</v>
      </c>
      <c r="I2800">
        <v>1242154</v>
      </c>
      <c r="J2800">
        <v>8463</v>
      </c>
      <c r="K2800">
        <v>50</v>
      </c>
      <c r="L2800">
        <v>60.24</v>
      </c>
      <c r="M2800" t="s">
        <v>925</v>
      </c>
      <c r="N2800" t="s">
        <v>926</v>
      </c>
      <c r="O2800">
        <v>46.63</v>
      </c>
      <c r="S2800">
        <v>22799</v>
      </c>
    </row>
    <row r="2801" spans="1:19" x14ac:dyDescent="0.2">
      <c r="A2801" t="s">
        <v>45</v>
      </c>
      <c r="B2801" t="s">
        <v>13</v>
      </c>
      <c r="C2801" t="s">
        <v>924</v>
      </c>
      <c r="D2801">
        <v>2</v>
      </c>
      <c r="E2801">
        <v>5</v>
      </c>
      <c r="F2801">
        <v>1780625700000</v>
      </c>
      <c r="G2801">
        <v>1780627032179</v>
      </c>
      <c r="H2801">
        <v>1332179</v>
      </c>
      <c r="I2801">
        <v>1332179</v>
      </c>
      <c r="J2801">
        <v>9489</v>
      </c>
      <c r="K2801">
        <v>52</v>
      </c>
      <c r="L2801">
        <v>58.46</v>
      </c>
      <c r="M2801" t="s">
        <v>925</v>
      </c>
      <c r="N2801" t="s">
        <v>926</v>
      </c>
      <c r="O2801">
        <v>37.49</v>
      </c>
      <c r="S2801">
        <v>22800</v>
      </c>
    </row>
    <row r="2802" spans="1:19" x14ac:dyDescent="0.2">
      <c r="A2802" t="s">
        <v>45</v>
      </c>
      <c r="B2802" t="s">
        <v>13</v>
      </c>
      <c r="C2802" t="s">
        <v>924</v>
      </c>
      <c r="D2802">
        <v>2</v>
      </c>
      <c r="E2802">
        <v>5</v>
      </c>
      <c r="F2802">
        <v>1780626600000</v>
      </c>
      <c r="G2802">
        <v>1780627774076</v>
      </c>
      <c r="H2802">
        <v>1174076</v>
      </c>
      <c r="I2802">
        <v>1174076</v>
      </c>
      <c r="J2802">
        <v>7208</v>
      </c>
      <c r="K2802">
        <v>50</v>
      </c>
      <c r="L2802">
        <v>59.16</v>
      </c>
      <c r="M2802" t="s">
        <v>925</v>
      </c>
      <c r="N2802" t="s">
        <v>926</v>
      </c>
      <c r="O2802">
        <v>49.18</v>
      </c>
      <c r="S2802">
        <v>22801</v>
      </c>
    </row>
    <row r="2803" spans="1:19" x14ac:dyDescent="0.2">
      <c r="A2803" t="s">
        <v>45</v>
      </c>
      <c r="B2803" t="s">
        <v>13</v>
      </c>
      <c r="C2803" t="s">
        <v>927</v>
      </c>
      <c r="D2803">
        <v>2</v>
      </c>
      <c r="E2803">
        <v>5</v>
      </c>
      <c r="F2803">
        <v>1780627500000</v>
      </c>
      <c r="G2803">
        <v>1780628364286</v>
      </c>
      <c r="H2803">
        <v>864286</v>
      </c>
      <c r="I2803">
        <v>864286</v>
      </c>
      <c r="J2803">
        <v>8513</v>
      </c>
      <c r="K2803">
        <v>35</v>
      </c>
      <c r="L2803">
        <v>56.19</v>
      </c>
      <c r="M2803" t="s">
        <v>925</v>
      </c>
      <c r="N2803" t="s">
        <v>926</v>
      </c>
      <c r="O2803">
        <v>46.61</v>
      </c>
      <c r="S2803">
        <v>22802</v>
      </c>
    </row>
    <row r="2804" spans="1:19" x14ac:dyDescent="0.2">
      <c r="A2804" t="s">
        <v>45</v>
      </c>
      <c r="B2804" t="s">
        <v>13</v>
      </c>
      <c r="C2804" t="s">
        <v>924</v>
      </c>
      <c r="D2804">
        <v>2</v>
      </c>
      <c r="E2804">
        <v>5</v>
      </c>
      <c r="F2804">
        <v>1780628400000</v>
      </c>
      <c r="G2804">
        <v>1780629582154</v>
      </c>
      <c r="H2804">
        <v>1182154</v>
      </c>
      <c r="I2804">
        <v>1182154</v>
      </c>
      <c r="J2804">
        <v>9175</v>
      </c>
      <c r="K2804">
        <v>47</v>
      </c>
      <c r="L2804">
        <v>56.9</v>
      </c>
      <c r="M2804" t="s">
        <v>925</v>
      </c>
      <c r="N2804" t="s">
        <v>926</v>
      </c>
      <c r="O2804">
        <v>38.479999999999997</v>
      </c>
      <c r="S2804">
        <v>22803</v>
      </c>
    </row>
    <row r="2805" spans="1:19" x14ac:dyDescent="0.2">
      <c r="A2805" t="s">
        <v>45</v>
      </c>
      <c r="B2805" t="s">
        <v>13</v>
      </c>
      <c r="C2805" t="s">
        <v>924</v>
      </c>
      <c r="D2805">
        <v>2</v>
      </c>
      <c r="E2805">
        <v>5</v>
      </c>
      <c r="F2805">
        <v>1780629300000</v>
      </c>
      <c r="G2805">
        <v>1780630692836</v>
      </c>
      <c r="H2805">
        <v>1392836</v>
      </c>
      <c r="I2805">
        <v>1392836</v>
      </c>
      <c r="J2805">
        <v>10098</v>
      </c>
      <c r="K2805">
        <v>62</v>
      </c>
      <c r="L2805">
        <v>47.32</v>
      </c>
      <c r="M2805" t="s">
        <v>925</v>
      </c>
      <c r="N2805" t="s">
        <v>929</v>
      </c>
      <c r="S2805">
        <v>22804</v>
      </c>
    </row>
    <row r="2806" spans="1:19" x14ac:dyDescent="0.2">
      <c r="A2806" t="s">
        <v>45</v>
      </c>
      <c r="B2806" t="s">
        <v>13</v>
      </c>
      <c r="C2806" t="s">
        <v>924</v>
      </c>
      <c r="D2806">
        <v>2</v>
      </c>
      <c r="E2806">
        <v>6</v>
      </c>
      <c r="F2806">
        <v>1780704000000</v>
      </c>
      <c r="G2806">
        <v>1780705520836</v>
      </c>
      <c r="H2806">
        <v>1520836</v>
      </c>
      <c r="I2806">
        <v>1520836</v>
      </c>
      <c r="J2806">
        <v>9441</v>
      </c>
      <c r="K2806">
        <v>64</v>
      </c>
      <c r="L2806">
        <v>62.52</v>
      </c>
      <c r="M2806" t="s">
        <v>925</v>
      </c>
      <c r="N2806" t="s">
        <v>926</v>
      </c>
      <c r="O2806">
        <v>42.29</v>
      </c>
      <c r="S2806">
        <v>22805</v>
      </c>
    </row>
    <row r="2807" spans="1:19" x14ac:dyDescent="0.2">
      <c r="A2807" t="s">
        <v>45</v>
      </c>
      <c r="B2807" t="s">
        <v>13</v>
      </c>
      <c r="C2807" t="s">
        <v>924</v>
      </c>
      <c r="D2807">
        <v>2</v>
      </c>
      <c r="E2807">
        <v>6</v>
      </c>
      <c r="F2807">
        <v>1780704900000</v>
      </c>
      <c r="G2807">
        <v>1780706268147</v>
      </c>
      <c r="H2807">
        <v>1368147</v>
      </c>
      <c r="I2807">
        <v>1368147</v>
      </c>
      <c r="J2807">
        <v>7650</v>
      </c>
      <c r="K2807">
        <v>52</v>
      </c>
      <c r="L2807">
        <v>56.51</v>
      </c>
      <c r="M2807" t="s">
        <v>925</v>
      </c>
      <c r="N2807" t="s">
        <v>926</v>
      </c>
      <c r="O2807">
        <v>36.97</v>
      </c>
      <c r="S2807">
        <v>22806</v>
      </c>
    </row>
    <row r="2808" spans="1:19" x14ac:dyDescent="0.2">
      <c r="A2808" t="s">
        <v>45</v>
      </c>
      <c r="B2808" t="s">
        <v>13</v>
      </c>
      <c r="C2808" t="s">
        <v>924</v>
      </c>
      <c r="D2808">
        <v>2</v>
      </c>
      <c r="E2808">
        <v>6</v>
      </c>
      <c r="F2808">
        <v>1780705800000</v>
      </c>
      <c r="G2808">
        <v>1780707083349</v>
      </c>
      <c r="H2808">
        <v>1283349</v>
      </c>
      <c r="I2808">
        <v>1283349</v>
      </c>
      <c r="J2808">
        <v>7781</v>
      </c>
      <c r="K2808">
        <v>49</v>
      </c>
      <c r="L2808">
        <v>59.32</v>
      </c>
      <c r="M2808" t="s">
        <v>925</v>
      </c>
      <c r="N2808" t="s">
        <v>926</v>
      </c>
      <c r="O2808">
        <v>45.27</v>
      </c>
      <c r="S2808">
        <v>22807</v>
      </c>
    </row>
    <row r="2809" spans="1:19" x14ac:dyDescent="0.2">
      <c r="A2809" t="s">
        <v>45</v>
      </c>
      <c r="B2809" t="s">
        <v>13</v>
      </c>
      <c r="C2809" t="s">
        <v>924</v>
      </c>
      <c r="D2809">
        <v>2</v>
      </c>
      <c r="E2809">
        <v>6</v>
      </c>
      <c r="F2809">
        <v>1780706700000</v>
      </c>
      <c r="G2809">
        <v>1780708159180</v>
      </c>
      <c r="H2809">
        <v>1459180</v>
      </c>
      <c r="I2809">
        <v>1459180</v>
      </c>
      <c r="J2809">
        <v>9196</v>
      </c>
      <c r="K2809">
        <v>60</v>
      </c>
      <c r="L2809">
        <v>57.68</v>
      </c>
      <c r="M2809" t="s">
        <v>925</v>
      </c>
      <c r="N2809" t="s">
        <v>926</v>
      </c>
      <c r="O2809">
        <v>33.25</v>
      </c>
      <c r="S2809">
        <v>22808</v>
      </c>
    </row>
    <row r="2810" spans="1:19" x14ac:dyDescent="0.2">
      <c r="A2810" t="s">
        <v>45</v>
      </c>
      <c r="B2810" t="s">
        <v>13</v>
      </c>
      <c r="C2810" t="s">
        <v>924</v>
      </c>
      <c r="D2810">
        <v>2</v>
      </c>
      <c r="E2810">
        <v>6</v>
      </c>
      <c r="F2810">
        <v>1780707600000</v>
      </c>
      <c r="G2810">
        <v>1780709234836</v>
      </c>
      <c r="H2810">
        <v>1634836</v>
      </c>
      <c r="I2810">
        <v>1634836</v>
      </c>
      <c r="J2810">
        <v>7227</v>
      </c>
      <c r="K2810">
        <v>61</v>
      </c>
      <c r="L2810">
        <v>61.65</v>
      </c>
      <c r="M2810" t="s">
        <v>925</v>
      </c>
      <c r="N2810" t="s">
        <v>926</v>
      </c>
      <c r="O2810">
        <v>43.32</v>
      </c>
      <c r="S2810">
        <v>22809</v>
      </c>
    </row>
    <row r="2811" spans="1:19" x14ac:dyDescent="0.2">
      <c r="A2811" t="s">
        <v>45</v>
      </c>
      <c r="B2811" t="s">
        <v>13</v>
      </c>
      <c r="C2811" t="s">
        <v>924</v>
      </c>
      <c r="D2811">
        <v>2</v>
      </c>
      <c r="E2811">
        <v>6</v>
      </c>
      <c r="F2811">
        <v>1780708500000</v>
      </c>
      <c r="G2811">
        <v>1780709635298</v>
      </c>
      <c r="H2811">
        <v>1135298</v>
      </c>
      <c r="I2811">
        <v>1135298</v>
      </c>
      <c r="J2811">
        <v>9180</v>
      </c>
      <c r="K2811">
        <v>54</v>
      </c>
      <c r="L2811">
        <v>54.56</v>
      </c>
      <c r="M2811" t="s">
        <v>925</v>
      </c>
      <c r="N2811" t="s">
        <v>926</v>
      </c>
      <c r="O2811">
        <v>34.18</v>
      </c>
      <c r="S2811">
        <v>22810</v>
      </c>
    </row>
    <row r="2812" spans="1:19" x14ac:dyDescent="0.2">
      <c r="A2812" t="s">
        <v>45</v>
      </c>
      <c r="B2812" t="s">
        <v>13</v>
      </c>
      <c r="C2812" t="s">
        <v>924</v>
      </c>
      <c r="D2812">
        <v>2</v>
      </c>
      <c r="E2812">
        <v>6</v>
      </c>
      <c r="F2812">
        <v>1780709400000</v>
      </c>
      <c r="G2812">
        <v>1780710562220</v>
      </c>
      <c r="H2812">
        <v>1162220</v>
      </c>
      <c r="I2812">
        <v>1162220</v>
      </c>
      <c r="J2812">
        <v>8057</v>
      </c>
      <c r="K2812">
        <v>49</v>
      </c>
      <c r="L2812">
        <v>53.83</v>
      </c>
      <c r="M2812" t="s">
        <v>925</v>
      </c>
      <c r="N2812" t="s">
        <v>926</v>
      </c>
      <c r="O2812">
        <v>34.82</v>
      </c>
      <c r="S2812">
        <v>22811</v>
      </c>
    </row>
    <row r="2813" spans="1:19" x14ac:dyDescent="0.2">
      <c r="A2813" t="s">
        <v>45</v>
      </c>
      <c r="B2813" t="s">
        <v>13</v>
      </c>
      <c r="C2813" t="s">
        <v>924</v>
      </c>
      <c r="D2813">
        <v>2</v>
      </c>
      <c r="E2813">
        <v>6</v>
      </c>
      <c r="F2813">
        <v>1780710300000</v>
      </c>
      <c r="G2813">
        <v>1780711752584</v>
      </c>
      <c r="H2813">
        <v>1452584</v>
      </c>
      <c r="I2813">
        <v>1452584</v>
      </c>
      <c r="J2813">
        <v>9810</v>
      </c>
      <c r="K2813">
        <v>65</v>
      </c>
      <c r="L2813">
        <v>61.31</v>
      </c>
      <c r="M2813" t="s">
        <v>925</v>
      </c>
      <c r="N2813" t="s">
        <v>926</v>
      </c>
      <c r="O2813">
        <v>40.200000000000003</v>
      </c>
      <c r="S2813">
        <v>22812</v>
      </c>
    </row>
    <row r="2814" spans="1:19" x14ac:dyDescent="0.2">
      <c r="A2814" t="s">
        <v>45</v>
      </c>
      <c r="B2814" t="s">
        <v>13</v>
      </c>
      <c r="C2814" t="s">
        <v>924</v>
      </c>
      <c r="D2814">
        <v>2</v>
      </c>
      <c r="E2814">
        <v>6</v>
      </c>
      <c r="F2814">
        <v>1780711200000</v>
      </c>
      <c r="G2814">
        <v>1780712248445</v>
      </c>
      <c r="H2814">
        <v>1048445</v>
      </c>
      <c r="I2814">
        <v>1048445</v>
      </c>
      <c r="J2814">
        <v>7272</v>
      </c>
      <c r="K2814">
        <v>45</v>
      </c>
      <c r="L2814">
        <v>50.52</v>
      </c>
      <c r="M2814" t="s">
        <v>925</v>
      </c>
      <c r="N2814" t="s">
        <v>926</v>
      </c>
      <c r="O2814">
        <v>32.1</v>
      </c>
      <c r="S2814">
        <v>22813</v>
      </c>
    </row>
    <row r="2815" spans="1:19" x14ac:dyDescent="0.2">
      <c r="A2815" t="s">
        <v>45</v>
      </c>
      <c r="B2815" t="s">
        <v>13</v>
      </c>
      <c r="C2815" t="s">
        <v>924</v>
      </c>
      <c r="D2815">
        <v>2</v>
      </c>
      <c r="E2815">
        <v>6</v>
      </c>
      <c r="F2815">
        <v>1780712100000</v>
      </c>
      <c r="G2815">
        <v>1780713681410</v>
      </c>
      <c r="H2815">
        <v>1581410</v>
      </c>
      <c r="I2815">
        <v>1581410</v>
      </c>
      <c r="J2815">
        <v>9398</v>
      </c>
      <c r="K2815">
        <v>60</v>
      </c>
      <c r="L2815">
        <v>66.069999999999993</v>
      </c>
      <c r="M2815" t="s">
        <v>925</v>
      </c>
      <c r="N2815" t="s">
        <v>926</v>
      </c>
      <c r="O2815">
        <v>49.15</v>
      </c>
      <c r="S2815">
        <v>22814</v>
      </c>
    </row>
    <row r="2816" spans="1:19" x14ac:dyDescent="0.2">
      <c r="A2816" t="s">
        <v>45</v>
      </c>
      <c r="B2816" t="s">
        <v>13</v>
      </c>
      <c r="C2816" t="s">
        <v>924</v>
      </c>
      <c r="D2816">
        <v>2</v>
      </c>
      <c r="E2816">
        <v>6</v>
      </c>
      <c r="F2816">
        <v>1780713000000</v>
      </c>
      <c r="G2816">
        <v>1780714218875</v>
      </c>
      <c r="H2816">
        <v>1218875</v>
      </c>
      <c r="I2816">
        <v>1218875</v>
      </c>
      <c r="J2816">
        <v>7470</v>
      </c>
      <c r="K2816">
        <v>49</v>
      </c>
      <c r="L2816">
        <v>56.39</v>
      </c>
      <c r="M2816" t="s">
        <v>925</v>
      </c>
      <c r="N2816" t="s">
        <v>926</v>
      </c>
      <c r="O2816">
        <v>40.92</v>
      </c>
      <c r="S2816">
        <v>22815</v>
      </c>
    </row>
    <row r="2817" spans="1:19" x14ac:dyDescent="0.2">
      <c r="A2817" t="s">
        <v>45</v>
      </c>
      <c r="B2817" t="s">
        <v>13</v>
      </c>
      <c r="C2817" t="s">
        <v>924</v>
      </c>
      <c r="D2817">
        <v>2</v>
      </c>
      <c r="E2817">
        <v>6</v>
      </c>
      <c r="F2817">
        <v>1780713900000</v>
      </c>
      <c r="G2817">
        <v>1780715478541</v>
      </c>
      <c r="H2817">
        <v>1578541</v>
      </c>
      <c r="I2817">
        <v>1578541</v>
      </c>
      <c r="J2817">
        <v>7604</v>
      </c>
      <c r="K2817">
        <v>65</v>
      </c>
      <c r="L2817">
        <v>63.89</v>
      </c>
      <c r="M2817" t="s">
        <v>925</v>
      </c>
      <c r="N2817" t="s">
        <v>926</v>
      </c>
      <c r="O2817">
        <v>48.95</v>
      </c>
      <c r="S2817">
        <v>22816</v>
      </c>
    </row>
    <row r="2818" spans="1:19" x14ac:dyDescent="0.2">
      <c r="A2818" t="s">
        <v>45</v>
      </c>
      <c r="B2818" t="s">
        <v>13</v>
      </c>
      <c r="C2818" t="s">
        <v>924</v>
      </c>
      <c r="D2818">
        <v>2</v>
      </c>
      <c r="E2818">
        <v>6</v>
      </c>
      <c r="F2818">
        <v>1780714800000</v>
      </c>
      <c r="G2818">
        <v>1780715857671</v>
      </c>
      <c r="H2818">
        <v>1057671</v>
      </c>
      <c r="I2818">
        <v>1057671</v>
      </c>
      <c r="J2818">
        <v>8741</v>
      </c>
      <c r="K2818">
        <v>46</v>
      </c>
      <c r="L2818">
        <v>56.36</v>
      </c>
      <c r="M2818" t="s">
        <v>925</v>
      </c>
      <c r="N2818" t="s">
        <v>926</v>
      </c>
      <c r="O2818">
        <v>41.51</v>
      </c>
      <c r="S2818">
        <v>22817</v>
      </c>
    </row>
    <row r="2819" spans="1:19" x14ac:dyDescent="0.2">
      <c r="A2819" t="s">
        <v>45</v>
      </c>
      <c r="B2819" t="s">
        <v>13</v>
      </c>
      <c r="C2819" t="s">
        <v>924</v>
      </c>
      <c r="D2819">
        <v>2</v>
      </c>
      <c r="E2819">
        <v>6</v>
      </c>
      <c r="F2819">
        <v>1780715700000</v>
      </c>
      <c r="G2819">
        <v>1780717194027</v>
      </c>
      <c r="H2819">
        <v>1494027</v>
      </c>
      <c r="I2819">
        <v>1494027</v>
      </c>
      <c r="J2819">
        <v>7030</v>
      </c>
      <c r="K2819">
        <v>57</v>
      </c>
      <c r="L2819">
        <v>45.31</v>
      </c>
      <c r="M2819" t="s">
        <v>925</v>
      </c>
      <c r="N2819" t="s">
        <v>929</v>
      </c>
      <c r="S2819">
        <v>22818</v>
      </c>
    </row>
    <row r="2820" spans="1:19" x14ac:dyDescent="0.2">
      <c r="A2820" t="s">
        <v>45</v>
      </c>
      <c r="B2820" t="s">
        <v>13</v>
      </c>
      <c r="C2820" t="s">
        <v>924</v>
      </c>
      <c r="D2820">
        <v>2</v>
      </c>
      <c r="E2820">
        <v>7</v>
      </c>
      <c r="F2820">
        <v>1780790400000</v>
      </c>
      <c r="G2820">
        <v>1780791630069</v>
      </c>
      <c r="H2820">
        <v>1230069</v>
      </c>
      <c r="I2820">
        <v>1230069</v>
      </c>
      <c r="J2820">
        <v>7776</v>
      </c>
      <c r="K2820">
        <v>52</v>
      </c>
      <c r="L2820">
        <v>53.85</v>
      </c>
      <c r="M2820" t="s">
        <v>925</v>
      </c>
      <c r="N2820" t="s">
        <v>926</v>
      </c>
      <c r="O2820">
        <v>33.92</v>
      </c>
      <c r="S2820">
        <v>22819</v>
      </c>
    </row>
    <row r="2821" spans="1:19" x14ac:dyDescent="0.2">
      <c r="A2821" t="s">
        <v>45</v>
      </c>
      <c r="B2821" t="s">
        <v>13</v>
      </c>
      <c r="C2821" t="s">
        <v>924</v>
      </c>
      <c r="D2821">
        <v>2</v>
      </c>
      <c r="E2821">
        <v>7</v>
      </c>
      <c r="F2821">
        <v>1780791300000</v>
      </c>
      <c r="G2821">
        <v>1780792538584</v>
      </c>
      <c r="H2821">
        <v>1238584</v>
      </c>
      <c r="I2821">
        <v>1238584</v>
      </c>
      <c r="J2821">
        <v>8046</v>
      </c>
      <c r="K2821">
        <v>51</v>
      </c>
      <c r="L2821">
        <v>43.31</v>
      </c>
      <c r="M2821" t="s">
        <v>925</v>
      </c>
      <c r="N2821" t="s">
        <v>929</v>
      </c>
      <c r="S2821">
        <v>22820</v>
      </c>
    </row>
    <row r="2822" spans="1:19" x14ac:dyDescent="0.2">
      <c r="A2822" t="s">
        <v>45</v>
      </c>
      <c r="B2822" t="s">
        <v>13</v>
      </c>
      <c r="C2822" t="s">
        <v>928</v>
      </c>
      <c r="D2822">
        <v>2</v>
      </c>
      <c r="E2822">
        <v>7</v>
      </c>
      <c r="F2822">
        <v>1780792200000</v>
      </c>
      <c r="G2822">
        <v>1780793244422</v>
      </c>
      <c r="H2822">
        <v>1044422</v>
      </c>
      <c r="I2822">
        <v>1044422</v>
      </c>
      <c r="J2822">
        <v>7378</v>
      </c>
      <c r="K2822">
        <v>46</v>
      </c>
      <c r="L2822">
        <v>53.68</v>
      </c>
      <c r="M2822" t="s">
        <v>925</v>
      </c>
      <c r="N2822" t="s">
        <v>926</v>
      </c>
      <c r="O2822">
        <v>39.26</v>
      </c>
      <c r="S2822">
        <v>22821</v>
      </c>
    </row>
    <row r="2823" spans="1:19" x14ac:dyDescent="0.2">
      <c r="A2823" t="s">
        <v>45</v>
      </c>
      <c r="B2823" t="s">
        <v>13</v>
      </c>
      <c r="C2823" t="s">
        <v>924</v>
      </c>
      <c r="D2823">
        <v>2</v>
      </c>
      <c r="E2823">
        <v>7</v>
      </c>
      <c r="F2823">
        <v>1780793100000</v>
      </c>
      <c r="G2823">
        <v>1780794617498</v>
      </c>
      <c r="H2823">
        <v>1517498</v>
      </c>
      <c r="I2823">
        <v>1517498</v>
      </c>
      <c r="J2823">
        <v>9399</v>
      </c>
      <c r="K2823">
        <v>59</v>
      </c>
      <c r="L2823">
        <v>59.46</v>
      </c>
      <c r="M2823" t="s">
        <v>925</v>
      </c>
      <c r="N2823" t="s">
        <v>926</v>
      </c>
      <c r="O2823">
        <v>35.369999999999997</v>
      </c>
      <c r="S2823">
        <v>22822</v>
      </c>
    </row>
    <row r="2824" spans="1:19" x14ac:dyDescent="0.2">
      <c r="A2824" t="s">
        <v>45</v>
      </c>
      <c r="B2824" t="s">
        <v>13</v>
      </c>
      <c r="C2824" t="s">
        <v>924</v>
      </c>
      <c r="D2824">
        <v>2</v>
      </c>
      <c r="E2824">
        <v>7</v>
      </c>
      <c r="F2824">
        <v>1780794000000</v>
      </c>
      <c r="G2824">
        <v>1780795293102</v>
      </c>
      <c r="H2824">
        <v>1293102</v>
      </c>
      <c r="I2824">
        <v>1293102</v>
      </c>
      <c r="J2824">
        <v>8495</v>
      </c>
      <c r="K2824">
        <v>56</v>
      </c>
      <c r="L2824">
        <v>58.38</v>
      </c>
      <c r="M2824" t="s">
        <v>925</v>
      </c>
      <c r="N2824" t="s">
        <v>926</v>
      </c>
      <c r="O2824">
        <v>40.92</v>
      </c>
      <c r="S2824">
        <v>22823</v>
      </c>
    </row>
    <row r="2825" spans="1:19" x14ac:dyDescent="0.2">
      <c r="A2825" t="s">
        <v>45</v>
      </c>
      <c r="B2825" t="s">
        <v>13</v>
      </c>
      <c r="C2825" t="s">
        <v>928</v>
      </c>
      <c r="D2825">
        <v>2</v>
      </c>
      <c r="E2825">
        <v>7</v>
      </c>
      <c r="F2825">
        <v>1780794900000</v>
      </c>
      <c r="G2825">
        <v>1780796116497</v>
      </c>
      <c r="H2825">
        <v>1216497</v>
      </c>
      <c r="I2825">
        <v>1216497</v>
      </c>
      <c r="J2825">
        <v>7415</v>
      </c>
      <c r="K2825">
        <v>55</v>
      </c>
      <c r="L2825">
        <v>55.67</v>
      </c>
      <c r="M2825" t="s">
        <v>925</v>
      </c>
      <c r="N2825" t="s">
        <v>926</v>
      </c>
      <c r="O2825">
        <v>39.46</v>
      </c>
      <c r="S2825">
        <v>22824</v>
      </c>
    </row>
    <row r="2826" spans="1:19" x14ac:dyDescent="0.2">
      <c r="A2826" t="s">
        <v>45</v>
      </c>
      <c r="B2826" t="s">
        <v>13</v>
      </c>
      <c r="C2826" t="s">
        <v>924</v>
      </c>
      <c r="D2826">
        <v>2</v>
      </c>
      <c r="E2826">
        <v>7</v>
      </c>
      <c r="F2826">
        <v>1780795800000</v>
      </c>
      <c r="G2826">
        <v>1780796879515</v>
      </c>
      <c r="H2826">
        <v>1079515</v>
      </c>
      <c r="I2826">
        <v>1079515</v>
      </c>
      <c r="J2826">
        <v>8583</v>
      </c>
      <c r="K2826">
        <v>49</v>
      </c>
      <c r="L2826">
        <v>57.23</v>
      </c>
      <c r="M2826" t="s">
        <v>925</v>
      </c>
      <c r="N2826" t="s">
        <v>926</v>
      </c>
      <c r="O2826">
        <v>43.41</v>
      </c>
      <c r="S2826">
        <v>22825</v>
      </c>
    </row>
    <row r="2827" spans="1:19" x14ac:dyDescent="0.2">
      <c r="A2827" t="s">
        <v>45</v>
      </c>
      <c r="B2827" t="s">
        <v>13</v>
      </c>
      <c r="C2827" t="s">
        <v>924</v>
      </c>
      <c r="D2827">
        <v>2</v>
      </c>
      <c r="E2827">
        <v>7</v>
      </c>
      <c r="F2827">
        <v>1780796700000</v>
      </c>
      <c r="G2827">
        <v>1780798194272</v>
      </c>
      <c r="H2827">
        <v>1494272</v>
      </c>
      <c r="I2827">
        <v>1494272</v>
      </c>
      <c r="J2827">
        <v>8541</v>
      </c>
      <c r="K2827">
        <v>63</v>
      </c>
      <c r="L2827">
        <v>58.58</v>
      </c>
      <c r="M2827" t="s">
        <v>925</v>
      </c>
      <c r="N2827" t="s">
        <v>926</v>
      </c>
      <c r="O2827">
        <v>36.200000000000003</v>
      </c>
      <c r="S2827">
        <v>22826</v>
      </c>
    </row>
    <row r="2828" spans="1:19" x14ac:dyDescent="0.2">
      <c r="A2828" t="s">
        <v>45</v>
      </c>
      <c r="B2828" t="s">
        <v>13</v>
      </c>
      <c r="C2828" t="s">
        <v>928</v>
      </c>
      <c r="D2828">
        <v>2</v>
      </c>
      <c r="E2828">
        <v>7</v>
      </c>
      <c r="F2828">
        <v>1780797600000</v>
      </c>
      <c r="G2828">
        <v>1780798908658</v>
      </c>
      <c r="H2828">
        <v>1308658</v>
      </c>
      <c r="I2828">
        <v>1308658</v>
      </c>
      <c r="J2828">
        <v>7720</v>
      </c>
      <c r="K2828">
        <v>50</v>
      </c>
      <c r="L2828">
        <v>59.33</v>
      </c>
      <c r="M2828" t="s">
        <v>925</v>
      </c>
      <c r="N2828" t="s">
        <v>926</v>
      </c>
      <c r="O2828">
        <v>44.82</v>
      </c>
      <c r="S2828">
        <v>22827</v>
      </c>
    </row>
    <row r="2829" spans="1:19" x14ac:dyDescent="0.2">
      <c r="A2829" t="s">
        <v>45</v>
      </c>
      <c r="B2829" t="s">
        <v>13</v>
      </c>
      <c r="C2829" t="s">
        <v>924</v>
      </c>
      <c r="D2829">
        <v>2</v>
      </c>
      <c r="E2829">
        <v>7</v>
      </c>
      <c r="F2829">
        <v>1780798500000</v>
      </c>
      <c r="G2829">
        <v>1780799718980</v>
      </c>
      <c r="H2829">
        <v>1218980</v>
      </c>
      <c r="I2829">
        <v>1218980</v>
      </c>
      <c r="J2829">
        <v>8893</v>
      </c>
      <c r="K2829">
        <v>57</v>
      </c>
      <c r="L2829">
        <v>60.27</v>
      </c>
      <c r="M2829" t="s">
        <v>925</v>
      </c>
      <c r="N2829" t="s">
        <v>926</v>
      </c>
      <c r="O2829">
        <v>46.12</v>
      </c>
      <c r="S2829">
        <v>22828</v>
      </c>
    </row>
    <row r="2830" spans="1:19" x14ac:dyDescent="0.2">
      <c r="A2830" t="s">
        <v>45</v>
      </c>
      <c r="B2830" t="s">
        <v>13</v>
      </c>
      <c r="C2830" t="s">
        <v>924</v>
      </c>
      <c r="D2830">
        <v>2</v>
      </c>
      <c r="E2830">
        <v>7</v>
      </c>
      <c r="F2830">
        <v>1780799400000</v>
      </c>
      <c r="G2830">
        <v>1780800726694</v>
      </c>
      <c r="H2830">
        <v>1326694</v>
      </c>
      <c r="I2830">
        <v>1326694</v>
      </c>
      <c r="J2830">
        <v>8583</v>
      </c>
      <c r="K2830">
        <v>59</v>
      </c>
      <c r="L2830">
        <v>60.83</v>
      </c>
      <c r="M2830" t="s">
        <v>925</v>
      </c>
      <c r="N2830" t="s">
        <v>926</v>
      </c>
      <c r="O2830">
        <v>45.55</v>
      </c>
      <c r="S2830">
        <v>22829</v>
      </c>
    </row>
    <row r="2831" spans="1:19" x14ac:dyDescent="0.2">
      <c r="A2831" t="s">
        <v>45</v>
      </c>
      <c r="B2831" t="s">
        <v>13</v>
      </c>
      <c r="C2831" t="s">
        <v>928</v>
      </c>
      <c r="D2831">
        <v>2</v>
      </c>
      <c r="E2831">
        <v>7</v>
      </c>
      <c r="F2831">
        <v>1780800300000</v>
      </c>
      <c r="G2831">
        <v>1780801618154</v>
      </c>
      <c r="H2831">
        <v>1318154</v>
      </c>
      <c r="I2831">
        <v>1318154</v>
      </c>
      <c r="J2831">
        <v>9417</v>
      </c>
      <c r="K2831">
        <v>59</v>
      </c>
      <c r="L2831">
        <v>45.71</v>
      </c>
      <c r="M2831" t="s">
        <v>925</v>
      </c>
      <c r="N2831" t="s">
        <v>929</v>
      </c>
      <c r="S2831">
        <v>22830</v>
      </c>
    </row>
    <row r="2832" spans="1:19" x14ac:dyDescent="0.2">
      <c r="A2832" t="s">
        <v>45</v>
      </c>
      <c r="B2832" t="s">
        <v>13</v>
      </c>
      <c r="C2832" t="s">
        <v>924</v>
      </c>
      <c r="D2832">
        <v>2</v>
      </c>
      <c r="E2832">
        <v>7</v>
      </c>
      <c r="F2832">
        <v>1780801200000</v>
      </c>
      <c r="G2832">
        <v>1780802349631</v>
      </c>
      <c r="H2832">
        <v>1149631</v>
      </c>
      <c r="I2832">
        <v>1149631</v>
      </c>
      <c r="J2832">
        <v>7896</v>
      </c>
      <c r="K2832">
        <v>47</v>
      </c>
      <c r="L2832">
        <v>53.36</v>
      </c>
      <c r="M2832" t="s">
        <v>925</v>
      </c>
      <c r="N2832" t="s">
        <v>926</v>
      </c>
      <c r="O2832">
        <v>34.479999999999997</v>
      </c>
      <c r="S2832">
        <v>22831</v>
      </c>
    </row>
    <row r="2833" spans="1:19" x14ac:dyDescent="0.2">
      <c r="A2833" t="s">
        <v>45</v>
      </c>
      <c r="B2833" t="s">
        <v>13</v>
      </c>
      <c r="C2833" t="s">
        <v>924</v>
      </c>
      <c r="D2833">
        <v>2</v>
      </c>
      <c r="E2833">
        <v>7</v>
      </c>
      <c r="F2833">
        <v>1780802100000</v>
      </c>
      <c r="G2833">
        <v>1780803490396</v>
      </c>
      <c r="H2833">
        <v>1390396</v>
      </c>
      <c r="I2833">
        <v>1390396</v>
      </c>
      <c r="J2833">
        <v>9715</v>
      </c>
      <c r="K2833">
        <v>62</v>
      </c>
      <c r="L2833">
        <v>64.349999999999994</v>
      </c>
      <c r="M2833" t="s">
        <v>925</v>
      </c>
      <c r="N2833" t="s">
        <v>926</v>
      </c>
      <c r="O2833">
        <v>49.1</v>
      </c>
      <c r="S2833">
        <v>22832</v>
      </c>
    </row>
    <row r="2834" spans="1:19" x14ac:dyDescent="0.2">
      <c r="A2834" t="s">
        <v>45</v>
      </c>
      <c r="B2834" t="s">
        <v>13</v>
      </c>
      <c r="C2834" t="s">
        <v>928</v>
      </c>
      <c r="D2834">
        <v>2</v>
      </c>
      <c r="E2834">
        <v>7</v>
      </c>
      <c r="F2834">
        <v>1780803000000</v>
      </c>
      <c r="G2834">
        <v>1780804458813</v>
      </c>
      <c r="H2834">
        <v>1458813</v>
      </c>
      <c r="I2834">
        <v>1458813</v>
      </c>
      <c r="J2834">
        <v>9990</v>
      </c>
      <c r="K2834">
        <v>58</v>
      </c>
      <c r="L2834">
        <v>64.11</v>
      </c>
      <c r="M2834" t="s">
        <v>925</v>
      </c>
      <c r="N2834" t="s">
        <v>926</v>
      </c>
      <c r="O2834">
        <v>46.09</v>
      </c>
      <c r="S2834">
        <v>22833</v>
      </c>
    </row>
    <row r="2835" spans="1:19" x14ac:dyDescent="0.2">
      <c r="A2835" t="s">
        <v>46</v>
      </c>
      <c r="B2835" t="s">
        <v>8</v>
      </c>
      <c r="C2835" t="s">
        <v>928</v>
      </c>
      <c r="D2835">
        <v>1</v>
      </c>
      <c r="E2835">
        <v>1</v>
      </c>
      <c r="F2835">
        <v>1779667200000</v>
      </c>
      <c r="G2835">
        <v>1779668344231</v>
      </c>
      <c r="H2835">
        <v>1144231</v>
      </c>
      <c r="I2835">
        <v>1144231</v>
      </c>
      <c r="J2835">
        <v>9025</v>
      </c>
      <c r="K2835">
        <v>44</v>
      </c>
      <c r="L2835">
        <v>59</v>
      </c>
      <c r="M2835" t="s">
        <v>925</v>
      </c>
      <c r="N2835" t="s">
        <v>926</v>
      </c>
      <c r="O2835">
        <v>44.71</v>
      </c>
      <c r="S2835">
        <v>22834</v>
      </c>
    </row>
    <row r="2836" spans="1:19" x14ac:dyDescent="0.2">
      <c r="A2836" t="s">
        <v>46</v>
      </c>
      <c r="B2836" t="s">
        <v>8</v>
      </c>
      <c r="C2836" t="s">
        <v>928</v>
      </c>
      <c r="D2836">
        <v>1</v>
      </c>
      <c r="E2836">
        <v>1</v>
      </c>
      <c r="F2836">
        <v>1779668100000</v>
      </c>
      <c r="G2836">
        <v>1779669048684</v>
      </c>
      <c r="H2836">
        <v>948684</v>
      </c>
      <c r="I2836">
        <v>948684</v>
      </c>
      <c r="J2836">
        <v>8614</v>
      </c>
      <c r="K2836">
        <v>43</v>
      </c>
      <c r="L2836">
        <v>56</v>
      </c>
      <c r="M2836" t="s">
        <v>925</v>
      </c>
      <c r="N2836" t="s">
        <v>926</v>
      </c>
      <c r="O2836">
        <v>43.76</v>
      </c>
      <c r="S2836">
        <v>22835</v>
      </c>
    </row>
    <row r="2837" spans="1:19" x14ac:dyDescent="0.2">
      <c r="A2837" t="s">
        <v>46</v>
      </c>
      <c r="B2837" t="s">
        <v>8</v>
      </c>
      <c r="C2837" t="s">
        <v>927</v>
      </c>
      <c r="D2837">
        <v>1</v>
      </c>
      <c r="E2837">
        <v>1</v>
      </c>
      <c r="F2837">
        <v>1779669000000</v>
      </c>
      <c r="G2837">
        <v>1779670532657</v>
      </c>
      <c r="H2837">
        <v>1532657</v>
      </c>
      <c r="I2837">
        <v>1532657</v>
      </c>
      <c r="J2837">
        <v>10598</v>
      </c>
      <c r="K2837">
        <v>60</v>
      </c>
      <c r="L2837">
        <v>63.24</v>
      </c>
      <c r="M2837" t="s">
        <v>925</v>
      </c>
      <c r="N2837" t="s">
        <v>926</v>
      </c>
      <c r="O2837">
        <v>40.58</v>
      </c>
      <c r="S2837">
        <v>22836</v>
      </c>
    </row>
    <row r="2838" spans="1:19" x14ac:dyDescent="0.2">
      <c r="A2838" t="s">
        <v>46</v>
      </c>
      <c r="B2838" t="s">
        <v>8</v>
      </c>
      <c r="C2838" t="s">
        <v>928</v>
      </c>
      <c r="D2838">
        <v>1</v>
      </c>
      <c r="E2838">
        <v>1</v>
      </c>
      <c r="F2838">
        <v>1779669900000</v>
      </c>
      <c r="G2838">
        <v>1779670943805</v>
      </c>
      <c r="H2838">
        <v>1043805</v>
      </c>
      <c r="I2838">
        <v>1043805</v>
      </c>
      <c r="J2838">
        <v>9503</v>
      </c>
      <c r="K2838">
        <v>50</v>
      </c>
      <c r="L2838">
        <v>58.93</v>
      </c>
      <c r="M2838" t="s">
        <v>925</v>
      </c>
      <c r="N2838" t="s">
        <v>926</v>
      </c>
      <c r="O2838">
        <v>45.8</v>
      </c>
      <c r="S2838">
        <v>22837</v>
      </c>
    </row>
    <row r="2839" spans="1:19" x14ac:dyDescent="0.2">
      <c r="A2839" t="s">
        <v>46</v>
      </c>
      <c r="B2839" t="s">
        <v>8</v>
      </c>
      <c r="C2839" t="s">
        <v>928</v>
      </c>
      <c r="D2839">
        <v>1</v>
      </c>
      <c r="E2839">
        <v>1</v>
      </c>
      <c r="F2839">
        <v>1779670800000</v>
      </c>
      <c r="G2839">
        <v>1779672228655</v>
      </c>
      <c r="H2839">
        <v>1428655</v>
      </c>
      <c r="I2839">
        <v>1428655</v>
      </c>
      <c r="J2839">
        <v>7857</v>
      </c>
      <c r="K2839">
        <v>63</v>
      </c>
      <c r="L2839">
        <v>56.24</v>
      </c>
      <c r="M2839" t="s">
        <v>925</v>
      </c>
      <c r="N2839" t="s">
        <v>926</v>
      </c>
      <c r="O2839">
        <v>34.25</v>
      </c>
      <c r="S2839">
        <v>22838</v>
      </c>
    </row>
    <row r="2840" spans="1:19" x14ac:dyDescent="0.2">
      <c r="A2840" t="s">
        <v>46</v>
      </c>
      <c r="B2840" t="s">
        <v>8</v>
      </c>
      <c r="C2840" t="s">
        <v>927</v>
      </c>
      <c r="D2840">
        <v>1</v>
      </c>
      <c r="E2840">
        <v>1</v>
      </c>
      <c r="F2840">
        <v>1779671700000</v>
      </c>
      <c r="G2840">
        <v>1779672912337</v>
      </c>
      <c r="H2840">
        <v>1212337</v>
      </c>
      <c r="I2840">
        <v>1212337</v>
      </c>
      <c r="J2840">
        <v>9694</v>
      </c>
      <c r="K2840">
        <v>45</v>
      </c>
      <c r="L2840">
        <v>60.21</v>
      </c>
      <c r="M2840" t="s">
        <v>925</v>
      </c>
      <c r="N2840" t="s">
        <v>926</v>
      </c>
      <c r="O2840">
        <v>44.03</v>
      </c>
      <c r="S2840">
        <v>22839</v>
      </c>
    </row>
    <row r="2841" spans="1:19" x14ac:dyDescent="0.2">
      <c r="A2841" t="s">
        <v>46</v>
      </c>
      <c r="B2841" t="s">
        <v>8</v>
      </c>
      <c r="C2841" t="s">
        <v>928</v>
      </c>
      <c r="D2841">
        <v>1</v>
      </c>
      <c r="E2841">
        <v>1</v>
      </c>
      <c r="F2841">
        <v>1779672600000</v>
      </c>
      <c r="G2841">
        <v>1779674219686</v>
      </c>
      <c r="H2841">
        <v>1619686</v>
      </c>
      <c r="I2841">
        <v>1619686</v>
      </c>
      <c r="J2841">
        <v>9493</v>
      </c>
      <c r="K2841">
        <v>71</v>
      </c>
      <c r="L2841">
        <v>61.44</v>
      </c>
      <c r="M2841" t="s">
        <v>925</v>
      </c>
      <c r="N2841" t="s">
        <v>926</v>
      </c>
      <c r="O2841">
        <v>37.159999999999997</v>
      </c>
      <c r="S2841">
        <v>22840</v>
      </c>
    </row>
    <row r="2842" spans="1:19" x14ac:dyDescent="0.2">
      <c r="A2842" t="s">
        <v>46</v>
      </c>
      <c r="B2842" t="s">
        <v>8</v>
      </c>
      <c r="C2842" t="s">
        <v>928</v>
      </c>
      <c r="D2842">
        <v>1</v>
      </c>
      <c r="E2842">
        <v>1</v>
      </c>
      <c r="F2842">
        <v>1779673500000</v>
      </c>
      <c r="G2842">
        <v>1779674894796</v>
      </c>
      <c r="H2842">
        <v>1394796</v>
      </c>
      <c r="I2842">
        <v>1394796</v>
      </c>
      <c r="J2842">
        <v>8822</v>
      </c>
      <c r="K2842">
        <v>61</v>
      </c>
      <c r="L2842">
        <v>63.13</v>
      </c>
      <c r="M2842" t="s">
        <v>925</v>
      </c>
      <c r="N2842" t="s">
        <v>926</v>
      </c>
      <c r="O2842">
        <v>48.55</v>
      </c>
      <c r="S2842">
        <v>22841</v>
      </c>
    </row>
    <row r="2843" spans="1:19" x14ac:dyDescent="0.2">
      <c r="A2843" t="s">
        <v>46</v>
      </c>
      <c r="B2843" t="s">
        <v>8</v>
      </c>
      <c r="C2843" t="s">
        <v>927</v>
      </c>
      <c r="D2843">
        <v>1</v>
      </c>
      <c r="E2843">
        <v>1</v>
      </c>
      <c r="F2843">
        <v>1779674400000</v>
      </c>
      <c r="G2843">
        <v>1779675456898</v>
      </c>
      <c r="H2843">
        <v>1056898</v>
      </c>
      <c r="I2843">
        <v>1056898</v>
      </c>
      <c r="J2843">
        <v>9925</v>
      </c>
      <c r="K2843">
        <v>49</v>
      </c>
      <c r="L2843">
        <v>60.04</v>
      </c>
      <c r="M2843" t="s">
        <v>925</v>
      </c>
      <c r="N2843" t="s">
        <v>926</v>
      </c>
      <c r="O2843">
        <v>46.93</v>
      </c>
      <c r="S2843">
        <v>22842</v>
      </c>
    </row>
    <row r="2844" spans="1:19" x14ac:dyDescent="0.2">
      <c r="A2844" t="s">
        <v>46</v>
      </c>
      <c r="B2844" t="s">
        <v>8</v>
      </c>
      <c r="C2844" t="s">
        <v>928</v>
      </c>
      <c r="D2844">
        <v>1</v>
      </c>
      <c r="E2844">
        <v>1</v>
      </c>
      <c r="F2844">
        <v>1779675300000</v>
      </c>
      <c r="G2844">
        <v>1779676866068</v>
      </c>
      <c r="H2844">
        <v>1566068</v>
      </c>
      <c r="I2844">
        <v>1566068</v>
      </c>
      <c r="J2844">
        <v>7486</v>
      </c>
      <c r="K2844">
        <v>61</v>
      </c>
      <c r="L2844">
        <v>56.19</v>
      </c>
      <c r="M2844" t="s">
        <v>925</v>
      </c>
      <c r="N2844" t="s">
        <v>926</v>
      </c>
      <c r="O2844">
        <v>31.67</v>
      </c>
      <c r="S2844">
        <v>22843</v>
      </c>
    </row>
    <row r="2845" spans="1:19" x14ac:dyDescent="0.2">
      <c r="A2845" t="s">
        <v>46</v>
      </c>
      <c r="B2845" t="s">
        <v>8</v>
      </c>
      <c r="C2845" t="s">
        <v>928</v>
      </c>
      <c r="D2845">
        <v>1</v>
      </c>
      <c r="E2845">
        <v>1</v>
      </c>
      <c r="F2845">
        <v>1779676200000</v>
      </c>
      <c r="G2845">
        <v>1779677592869</v>
      </c>
      <c r="H2845">
        <v>1392869</v>
      </c>
      <c r="I2845">
        <v>1392869</v>
      </c>
      <c r="J2845">
        <v>9551</v>
      </c>
      <c r="K2845">
        <v>56</v>
      </c>
      <c r="L2845">
        <v>64.099999999999994</v>
      </c>
      <c r="M2845" t="s">
        <v>925</v>
      </c>
      <c r="N2845" t="s">
        <v>926</v>
      </c>
      <c r="O2845">
        <v>48.89</v>
      </c>
      <c r="S2845">
        <v>22844</v>
      </c>
    </row>
    <row r="2846" spans="1:19" x14ac:dyDescent="0.2">
      <c r="A2846" t="s">
        <v>46</v>
      </c>
      <c r="B2846" t="s">
        <v>8</v>
      </c>
      <c r="C2846" t="s">
        <v>927</v>
      </c>
      <c r="D2846">
        <v>1</v>
      </c>
      <c r="E2846">
        <v>1</v>
      </c>
      <c r="F2846">
        <v>1779677100000</v>
      </c>
      <c r="G2846">
        <v>1779678355044</v>
      </c>
      <c r="H2846">
        <v>1255044</v>
      </c>
      <c r="I2846">
        <v>1255044</v>
      </c>
      <c r="J2846">
        <v>8099</v>
      </c>
      <c r="K2846">
        <v>49</v>
      </c>
      <c r="L2846">
        <v>59.29</v>
      </c>
      <c r="M2846" t="s">
        <v>925</v>
      </c>
      <c r="N2846" t="s">
        <v>926</v>
      </c>
      <c r="O2846">
        <v>45.07</v>
      </c>
      <c r="S2846">
        <v>22845</v>
      </c>
    </row>
    <row r="2847" spans="1:19" x14ac:dyDescent="0.2">
      <c r="A2847" t="s">
        <v>46</v>
      </c>
      <c r="B2847" t="s">
        <v>8</v>
      </c>
      <c r="C2847" t="s">
        <v>928</v>
      </c>
      <c r="D2847">
        <v>1</v>
      </c>
      <c r="E2847">
        <v>1</v>
      </c>
      <c r="F2847">
        <v>1779678000000</v>
      </c>
      <c r="G2847">
        <v>1779679481524</v>
      </c>
      <c r="H2847">
        <v>1481524</v>
      </c>
      <c r="I2847">
        <v>1481524</v>
      </c>
      <c r="J2847">
        <v>10505</v>
      </c>
      <c r="K2847">
        <v>63</v>
      </c>
      <c r="L2847">
        <v>65.27</v>
      </c>
      <c r="M2847" t="s">
        <v>925</v>
      </c>
      <c r="N2847" t="s">
        <v>926</v>
      </c>
      <c r="O2847">
        <v>46.84</v>
      </c>
      <c r="S2847">
        <v>22846</v>
      </c>
    </row>
    <row r="2848" spans="1:19" x14ac:dyDescent="0.2">
      <c r="A2848" t="s">
        <v>46</v>
      </c>
      <c r="B2848" t="s">
        <v>8</v>
      </c>
      <c r="C2848" t="s">
        <v>928</v>
      </c>
      <c r="D2848">
        <v>1</v>
      </c>
      <c r="E2848">
        <v>1</v>
      </c>
      <c r="F2848">
        <v>1779678900000</v>
      </c>
      <c r="G2848">
        <v>1779679880907</v>
      </c>
      <c r="H2848">
        <v>980907</v>
      </c>
      <c r="I2848">
        <v>980907</v>
      </c>
      <c r="J2848">
        <v>10163</v>
      </c>
      <c r="K2848">
        <v>46</v>
      </c>
      <c r="L2848">
        <v>42.44</v>
      </c>
      <c r="M2848" t="s">
        <v>925</v>
      </c>
      <c r="N2848" t="s">
        <v>929</v>
      </c>
      <c r="S2848">
        <v>22847</v>
      </c>
    </row>
    <row r="2849" spans="1:19" x14ac:dyDescent="0.2">
      <c r="A2849" t="s">
        <v>46</v>
      </c>
      <c r="B2849" t="s">
        <v>8</v>
      </c>
      <c r="C2849" t="s">
        <v>928</v>
      </c>
      <c r="D2849">
        <v>1</v>
      </c>
      <c r="E2849">
        <v>2</v>
      </c>
      <c r="F2849">
        <v>1779753600000</v>
      </c>
      <c r="G2849">
        <v>1779754471926</v>
      </c>
      <c r="H2849">
        <v>871926</v>
      </c>
      <c r="I2849">
        <v>871926</v>
      </c>
      <c r="J2849">
        <v>8704</v>
      </c>
      <c r="K2849">
        <v>35</v>
      </c>
      <c r="L2849">
        <v>55.45</v>
      </c>
      <c r="M2849" t="s">
        <v>925</v>
      </c>
      <c r="N2849" t="s">
        <v>926</v>
      </c>
      <c r="O2849">
        <v>44.17</v>
      </c>
      <c r="S2849">
        <v>22848</v>
      </c>
    </row>
    <row r="2850" spans="1:19" x14ac:dyDescent="0.2">
      <c r="A2850" t="s">
        <v>46</v>
      </c>
      <c r="B2850" t="s">
        <v>8</v>
      </c>
      <c r="C2850" t="s">
        <v>928</v>
      </c>
      <c r="D2850">
        <v>1</v>
      </c>
      <c r="E2850">
        <v>2</v>
      </c>
      <c r="F2850">
        <v>1779754500000</v>
      </c>
      <c r="G2850">
        <v>1779755830005</v>
      </c>
      <c r="H2850">
        <v>1330005</v>
      </c>
      <c r="I2850">
        <v>1330005</v>
      </c>
      <c r="J2850">
        <v>7725</v>
      </c>
      <c r="K2850">
        <v>52</v>
      </c>
      <c r="L2850">
        <v>54.25</v>
      </c>
      <c r="M2850" t="s">
        <v>925</v>
      </c>
      <c r="N2850" t="s">
        <v>926</v>
      </c>
      <c r="O2850">
        <v>32.46</v>
      </c>
      <c r="S2850">
        <v>22849</v>
      </c>
    </row>
    <row r="2851" spans="1:19" x14ac:dyDescent="0.2">
      <c r="A2851" t="s">
        <v>46</v>
      </c>
      <c r="B2851" t="s">
        <v>8</v>
      </c>
      <c r="C2851" t="s">
        <v>924</v>
      </c>
      <c r="D2851">
        <v>1</v>
      </c>
      <c r="E2851">
        <v>2</v>
      </c>
      <c r="F2851">
        <v>1779755400000</v>
      </c>
      <c r="G2851">
        <v>1779756700034</v>
      </c>
      <c r="H2851">
        <v>1300034</v>
      </c>
      <c r="I2851">
        <v>1300034</v>
      </c>
      <c r="J2851">
        <v>10240</v>
      </c>
      <c r="K2851">
        <v>55</v>
      </c>
      <c r="L2851">
        <v>60.98</v>
      </c>
      <c r="M2851" t="s">
        <v>925</v>
      </c>
      <c r="N2851" t="s">
        <v>926</v>
      </c>
      <c r="O2851">
        <v>42.15</v>
      </c>
      <c r="S2851">
        <v>22850</v>
      </c>
    </row>
    <row r="2852" spans="1:19" x14ac:dyDescent="0.2">
      <c r="A2852" t="s">
        <v>46</v>
      </c>
      <c r="B2852" t="s">
        <v>8</v>
      </c>
      <c r="C2852" t="s">
        <v>928</v>
      </c>
      <c r="D2852">
        <v>1</v>
      </c>
      <c r="E2852">
        <v>2</v>
      </c>
      <c r="F2852">
        <v>1779756300000</v>
      </c>
      <c r="G2852">
        <v>1779757733863</v>
      </c>
      <c r="H2852">
        <v>1433863</v>
      </c>
      <c r="I2852">
        <v>1433863</v>
      </c>
      <c r="J2852">
        <v>9428</v>
      </c>
      <c r="K2852">
        <v>55</v>
      </c>
      <c r="L2852">
        <v>61.61</v>
      </c>
      <c r="M2852" t="s">
        <v>925</v>
      </c>
      <c r="N2852" t="s">
        <v>926</v>
      </c>
      <c r="O2852">
        <v>42.41</v>
      </c>
      <c r="S2852">
        <v>22851</v>
      </c>
    </row>
    <row r="2853" spans="1:19" x14ac:dyDescent="0.2">
      <c r="A2853" t="s">
        <v>46</v>
      </c>
      <c r="B2853" t="s">
        <v>8</v>
      </c>
      <c r="C2853" t="s">
        <v>928</v>
      </c>
      <c r="D2853">
        <v>1</v>
      </c>
      <c r="E2853">
        <v>2</v>
      </c>
      <c r="F2853">
        <v>1779757200000</v>
      </c>
      <c r="G2853">
        <v>1779758562820</v>
      </c>
      <c r="H2853">
        <v>1362820</v>
      </c>
      <c r="I2853">
        <v>1362820</v>
      </c>
      <c r="J2853">
        <v>9532</v>
      </c>
      <c r="K2853">
        <v>54</v>
      </c>
      <c r="L2853">
        <v>58.12</v>
      </c>
      <c r="M2853" t="s">
        <v>925</v>
      </c>
      <c r="N2853" t="s">
        <v>926</v>
      </c>
      <c r="O2853">
        <v>35.81</v>
      </c>
      <c r="S2853">
        <v>22852</v>
      </c>
    </row>
    <row r="2854" spans="1:19" x14ac:dyDescent="0.2">
      <c r="A2854" t="s">
        <v>46</v>
      </c>
      <c r="B2854" t="s">
        <v>8</v>
      </c>
      <c r="C2854" t="s">
        <v>924</v>
      </c>
      <c r="D2854">
        <v>1</v>
      </c>
      <c r="E2854">
        <v>2</v>
      </c>
      <c r="F2854">
        <v>1779758100000</v>
      </c>
      <c r="G2854">
        <v>1779759129923</v>
      </c>
      <c r="H2854">
        <v>1029923</v>
      </c>
      <c r="I2854">
        <v>1029923</v>
      </c>
      <c r="J2854">
        <v>9581</v>
      </c>
      <c r="K2854">
        <v>49</v>
      </c>
      <c r="L2854">
        <v>54.82</v>
      </c>
      <c r="M2854" t="s">
        <v>925</v>
      </c>
      <c r="N2854" t="s">
        <v>926</v>
      </c>
      <c r="O2854">
        <v>36.39</v>
      </c>
      <c r="S2854">
        <v>22853</v>
      </c>
    </row>
    <row r="2855" spans="1:19" x14ac:dyDescent="0.2">
      <c r="A2855" t="s">
        <v>46</v>
      </c>
      <c r="B2855" t="s">
        <v>8</v>
      </c>
      <c r="C2855" t="s">
        <v>928</v>
      </c>
      <c r="D2855">
        <v>1</v>
      </c>
      <c r="E2855">
        <v>2</v>
      </c>
      <c r="F2855">
        <v>1779759000000</v>
      </c>
      <c r="G2855">
        <v>1779760546178</v>
      </c>
      <c r="H2855">
        <v>1546178</v>
      </c>
      <c r="I2855">
        <v>1546178</v>
      </c>
      <c r="J2855">
        <v>7108</v>
      </c>
      <c r="K2855">
        <v>62</v>
      </c>
      <c r="L2855">
        <v>59.76</v>
      </c>
      <c r="M2855" t="s">
        <v>925</v>
      </c>
      <c r="N2855" t="s">
        <v>926</v>
      </c>
      <c r="O2855">
        <v>41.47</v>
      </c>
      <c r="S2855">
        <v>22854</v>
      </c>
    </row>
    <row r="2856" spans="1:19" x14ac:dyDescent="0.2">
      <c r="A2856" t="s">
        <v>46</v>
      </c>
      <c r="B2856" t="s">
        <v>8</v>
      </c>
      <c r="C2856" t="s">
        <v>928</v>
      </c>
      <c r="D2856">
        <v>1</v>
      </c>
      <c r="E2856">
        <v>2</v>
      </c>
      <c r="F2856">
        <v>1779759900000</v>
      </c>
      <c r="G2856">
        <v>1779761279456</v>
      </c>
      <c r="H2856">
        <v>1379456</v>
      </c>
      <c r="I2856">
        <v>1379456</v>
      </c>
      <c r="J2856">
        <v>9153</v>
      </c>
      <c r="K2856">
        <v>58</v>
      </c>
      <c r="L2856">
        <v>57.21</v>
      </c>
      <c r="M2856" t="s">
        <v>925</v>
      </c>
      <c r="N2856" t="s">
        <v>926</v>
      </c>
      <c r="O2856">
        <v>34.29</v>
      </c>
      <c r="S2856">
        <v>22855</v>
      </c>
    </row>
    <row r="2857" spans="1:19" x14ac:dyDescent="0.2">
      <c r="A2857" t="s">
        <v>46</v>
      </c>
      <c r="B2857" t="s">
        <v>8</v>
      </c>
      <c r="C2857" t="s">
        <v>924</v>
      </c>
      <c r="D2857">
        <v>1</v>
      </c>
      <c r="E2857">
        <v>2</v>
      </c>
      <c r="F2857">
        <v>1779760800000</v>
      </c>
      <c r="G2857">
        <v>1779762200748</v>
      </c>
      <c r="H2857">
        <v>1400748</v>
      </c>
      <c r="I2857">
        <v>1400748</v>
      </c>
      <c r="J2857">
        <v>9208</v>
      </c>
      <c r="K2857">
        <v>60</v>
      </c>
      <c r="L2857">
        <v>58.77</v>
      </c>
      <c r="M2857" t="s">
        <v>925</v>
      </c>
      <c r="N2857" t="s">
        <v>926</v>
      </c>
      <c r="O2857">
        <v>37.22</v>
      </c>
      <c r="S2857">
        <v>22856</v>
      </c>
    </row>
    <row r="2858" spans="1:19" x14ac:dyDescent="0.2">
      <c r="A2858" t="s">
        <v>46</v>
      </c>
      <c r="B2858" t="s">
        <v>8</v>
      </c>
      <c r="C2858" t="s">
        <v>928</v>
      </c>
      <c r="D2858">
        <v>1</v>
      </c>
      <c r="E2858">
        <v>2</v>
      </c>
      <c r="F2858">
        <v>1779761700000</v>
      </c>
      <c r="G2858">
        <v>1779763242875</v>
      </c>
      <c r="H2858">
        <v>1542875</v>
      </c>
      <c r="I2858">
        <v>1542875</v>
      </c>
      <c r="J2858">
        <v>7815</v>
      </c>
      <c r="K2858">
        <v>59</v>
      </c>
      <c r="L2858">
        <v>46.72</v>
      </c>
      <c r="M2858" t="s">
        <v>925</v>
      </c>
      <c r="N2858" t="s">
        <v>929</v>
      </c>
      <c r="S2858">
        <v>22857</v>
      </c>
    </row>
    <row r="2859" spans="1:19" x14ac:dyDescent="0.2">
      <c r="A2859" t="s">
        <v>46</v>
      </c>
      <c r="B2859" t="s">
        <v>8</v>
      </c>
      <c r="C2859" t="s">
        <v>928</v>
      </c>
      <c r="D2859">
        <v>1</v>
      </c>
      <c r="E2859">
        <v>2</v>
      </c>
      <c r="F2859">
        <v>1779762600000</v>
      </c>
      <c r="G2859">
        <v>1779763503305</v>
      </c>
      <c r="H2859">
        <v>903305</v>
      </c>
      <c r="I2859">
        <v>903305</v>
      </c>
      <c r="J2859">
        <v>7939</v>
      </c>
      <c r="K2859">
        <v>37</v>
      </c>
      <c r="L2859">
        <v>52.47</v>
      </c>
      <c r="M2859" t="s">
        <v>925</v>
      </c>
      <c r="N2859" t="s">
        <v>926</v>
      </c>
      <c r="O2859">
        <v>38.51</v>
      </c>
      <c r="S2859">
        <v>22858</v>
      </c>
    </row>
    <row r="2860" spans="1:19" x14ac:dyDescent="0.2">
      <c r="A2860" t="s">
        <v>46</v>
      </c>
      <c r="B2860" t="s">
        <v>8</v>
      </c>
      <c r="C2860" t="s">
        <v>924</v>
      </c>
      <c r="D2860">
        <v>1</v>
      </c>
      <c r="E2860">
        <v>2</v>
      </c>
      <c r="F2860">
        <v>1779763500000</v>
      </c>
      <c r="G2860">
        <v>1779764822995</v>
      </c>
      <c r="H2860">
        <v>1322995</v>
      </c>
      <c r="I2860">
        <v>1322995</v>
      </c>
      <c r="J2860">
        <v>9011</v>
      </c>
      <c r="K2860">
        <v>54</v>
      </c>
      <c r="L2860">
        <v>59.78</v>
      </c>
      <c r="M2860" t="s">
        <v>925</v>
      </c>
      <c r="N2860" t="s">
        <v>926</v>
      </c>
      <c r="O2860">
        <v>42.06</v>
      </c>
      <c r="S2860">
        <v>22859</v>
      </c>
    </row>
    <row r="2861" spans="1:19" x14ac:dyDescent="0.2">
      <c r="A2861" t="s">
        <v>46</v>
      </c>
      <c r="B2861" t="s">
        <v>8</v>
      </c>
      <c r="C2861" t="s">
        <v>928</v>
      </c>
      <c r="D2861">
        <v>1</v>
      </c>
      <c r="E2861">
        <v>2</v>
      </c>
      <c r="F2861">
        <v>1779764400000</v>
      </c>
      <c r="G2861">
        <v>1779765734314</v>
      </c>
      <c r="H2861">
        <v>1334314</v>
      </c>
      <c r="I2861">
        <v>1334314</v>
      </c>
      <c r="J2861">
        <v>7494</v>
      </c>
      <c r="K2861">
        <v>60</v>
      </c>
      <c r="L2861">
        <v>58.84</v>
      </c>
      <c r="M2861" t="s">
        <v>925</v>
      </c>
      <c r="N2861" t="s">
        <v>926</v>
      </c>
      <c r="O2861">
        <v>43.65</v>
      </c>
      <c r="S2861">
        <v>22860</v>
      </c>
    </row>
    <row r="2862" spans="1:19" x14ac:dyDescent="0.2">
      <c r="A2862" t="s">
        <v>46</v>
      </c>
      <c r="B2862" t="s">
        <v>8</v>
      </c>
      <c r="C2862" t="s">
        <v>928</v>
      </c>
      <c r="D2862">
        <v>1</v>
      </c>
      <c r="E2862">
        <v>2</v>
      </c>
      <c r="F2862">
        <v>1779765300000</v>
      </c>
      <c r="G2862">
        <v>1779766348275</v>
      </c>
      <c r="H2862">
        <v>1048275</v>
      </c>
      <c r="I2862">
        <v>1048275</v>
      </c>
      <c r="J2862">
        <v>8114</v>
      </c>
      <c r="K2862">
        <v>49</v>
      </c>
      <c r="L2862">
        <v>52.42</v>
      </c>
      <c r="M2862" t="s">
        <v>925</v>
      </c>
      <c r="N2862" t="s">
        <v>926</v>
      </c>
      <c r="O2862">
        <v>34.270000000000003</v>
      </c>
      <c r="S2862">
        <v>22861</v>
      </c>
    </row>
    <row r="2863" spans="1:19" x14ac:dyDescent="0.2">
      <c r="A2863" t="s">
        <v>46</v>
      </c>
      <c r="B2863" t="s">
        <v>8</v>
      </c>
      <c r="C2863" t="s">
        <v>924</v>
      </c>
      <c r="D2863">
        <v>1</v>
      </c>
      <c r="E2863">
        <v>2</v>
      </c>
      <c r="F2863">
        <v>1779766200000</v>
      </c>
      <c r="G2863">
        <v>1779767405698</v>
      </c>
      <c r="H2863">
        <v>1205698</v>
      </c>
      <c r="I2863">
        <v>1205698</v>
      </c>
      <c r="J2863">
        <v>10361</v>
      </c>
      <c r="K2863">
        <v>48</v>
      </c>
      <c r="L2863">
        <v>57.64</v>
      </c>
      <c r="M2863" t="s">
        <v>925</v>
      </c>
      <c r="N2863" t="s">
        <v>926</v>
      </c>
      <c r="O2863">
        <v>36.409999999999997</v>
      </c>
      <c r="S2863">
        <v>22862</v>
      </c>
    </row>
    <row r="2864" spans="1:19" x14ac:dyDescent="0.2">
      <c r="A2864" t="s">
        <v>46</v>
      </c>
      <c r="B2864" t="s">
        <v>8</v>
      </c>
      <c r="C2864" t="s">
        <v>928</v>
      </c>
      <c r="D2864">
        <v>1</v>
      </c>
      <c r="E2864">
        <v>3</v>
      </c>
      <c r="F2864">
        <v>1779840000000</v>
      </c>
      <c r="G2864">
        <v>1779841540584</v>
      </c>
      <c r="H2864">
        <v>1540584</v>
      </c>
      <c r="I2864">
        <v>1540584</v>
      </c>
      <c r="J2864">
        <v>8762</v>
      </c>
      <c r="K2864">
        <v>62</v>
      </c>
      <c r="L2864">
        <v>64</v>
      </c>
      <c r="M2864" t="s">
        <v>925</v>
      </c>
      <c r="N2864" t="s">
        <v>926</v>
      </c>
      <c r="O2864">
        <v>47.06</v>
      </c>
      <c r="S2864">
        <v>22863</v>
      </c>
    </row>
    <row r="2865" spans="1:19" x14ac:dyDescent="0.2">
      <c r="A2865" t="s">
        <v>46</v>
      </c>
      <c r="B2865" t="s">
        <v>8</v>
      </c>
      <c r="C2865" t="s">
        <v>928</v>
      </c>
      <c r="D2865">
        <v>1</v>
      </c>
      <c r="E2865">
        <v>3</v>
      </c>
      <c r="F2865">
        <v>1779840900000</v>
      </c>
      <c r="G2865">
        <v>1779841827371</v>
      </c>
      <c r="H2865">
        <v>927371</v>
      </c>
      <c r="I2865">
        <v>927371</v>
      </c>
      <c r="J2865">
        <v>8371</v>
      </c>
      <c r="K2865">
        <v>44</v>
      </c>
      <c r="L2865">
        <v>55.98</v>
      </c>
      <c r="M2865" t="s">
        <v>925</v>
      </c>
      <c r="N2865" t="s">
        <v>926</v>
      </c>
      <c r="O2865">
        <v>44.91</v>
      </c>
      <c r="S2865">
        <v>22864</v>
      </c>
    </row>
    <row r="2866" spans="1:19" x14ac:dyDescent="0.2">
      <c r="A2866" t="s">
        <v>46</v>
      </c>
      <c r="B2866" t="s">
        <v>8</v>
      </c>
      <c r="C2866" t="s">
        <v>928</v>
      </c>
      <c r="D2866">
        <v>1</v>
      </c>
      <c r="E2866">
        <v>3</v>
      </c>
      <c r="F2866">
        <v>1779841800000</v>
      </c>
      <c r="G2866">
        <v>1779842668450</v>
      </c>
      <c r="H2866">
        <v>868450</v>
      </c>
      <c r="I2866">
        <v>868450</v>
      </c>
      <c r="J2866">
        <v>7186</v>
      </c>
      <c r="K2866">
        <v>34</v>
      </c>
      <c r="L2866">
        <v>48.69</v>
      </c>
      <c r="M2866" t="s">
        <v>925</v>
      </c>
      <c r="N2866" t="s">
        <v>926</v>
      </c>
      <c r="O2866">
        <v>32.6</v>
      </c>
      <c r="S2866">
        <v>22865</v>
      </c>
    </row>
    <row r="2867" spans="1:19" x14ac:dyDescent="0.2">
      <c r="A2867" t="s">
        <v>46</v>
      </c>
      <c r="B2867" t="s">
        <v>8</v>
      </c>
      <c r="C2867" t="s">
        <v>928</v>
      </c>
      <c r="D2867">
        <v>1</v>
      </c>
      <c r="E2867">
        <v>3</v>
      </c>
      <c r="F2867">
        <v>1779842700000</v>
      </c>
      <c r="G2867">
        <v>1779844007391</v>
      </c>
      <c r="H2867">
        <v>1307391</v>
      </c>
      <c r="I2867">
        <v>1307391</v>
      </c>
      <c r="J2867">
        <v>8602</v>
      </c>
      <c r="K2867">
        <v>55</v>
      </c>
      <c r="L2867">
        <v>55.45</v>
      </c>
      <c r="M2867" t="s">
        <v>925</v>
      </c>
      <c r="N2867" t="s">
        <v>926</v>
      </c>
      <c r="O2867">
        <v>33.479999999999997</v>
      </c>
      <c r="S2867">
        <v>22866</v>
      </c>
    </row>
    <row r="2868" spans="1:19" x14ac:dyDescent="0.2">
      <c r="A2868" t="s">
        <v>46</v>
      </c>
      <c r="B2868" t="s">
        <v>8</v>
      </c>
      <c r="C2868" t="s">
        <v>928</v>
      </c>
      <c r="D2868">
        <v>1</v>
      </c>
      <c r="E2868">
        <v>3</v>
      </c>
      <c r="F2868">
        <v>1779843600000</v>
      </c>
      <c r="G2868">
        <v>1779844974809</v>
      </c>
      <c r="H2868">
        <v>1374809</v>
      </c>
      <c r="I2868">
        <v>1374809</v>
      </c>
      <c r="J2868">
        <v>7727</v>
      </c>
      <c r="K2868">
        <v>58</v>
      </c>
      <c r="L2868">
        <v>57.49</v>
      </c>
      <c r="M2868" t="s">
        <v>925</v>
      </c>
      <c r="N2868" t="s">
        <v>926</v>
      </c>
      <c r="O2868">
        <v>38.86</v>
      </c>
      <c r="S2868">
        <v>22867</v>
      </c>
    </row>
    <row r="2869" spans="1:19" x14ac:dyDescent="0.2">
      <c r="A2869" t="s">
        <v>46</v>
      </c>
      <c r="B2869" t="s">
        <v>8</v>
      </c>
      <c r="C2869" t="s">
        <v>928</v>
      </c>
      <c r="D2869">
        <v>1</v>
      </c>
      <c r="E2869">
        <v>3</v>
      </c>
      <c r="F2869">
        <v>1779844500000</v>
      </c>
      <c r="G2869">
        <v>1779845662519</v>
      </c>
      <c r="H2869">
        <v>1162519</v>
      </c>
      <c r="I2869">
        <v>1162519</v>
      </c>
      <c r="J2869">
        <v>10190</v>
      </c>
      <c r="K2869">
        <v>46</v>
      </c>
      <c r="L2869">
        <v>61.26</v>
      </c>
      <c r="M2869" t="s">
        <v>925</v>
      </c>
      <c r="N2869" t="s">
        <v>926</v>
      </c>
      <c r="O2869">
        <v>46.4</v>
      </c>
      <c r="S2869">
        <v>22868</v>
      </c>
    </row>
    <row r="2870" spans="1:19" x14ac:dyDescent="0.2">
      <c r="A2870" t="s">
        <v>46</v>
      </c>
      <c r="B2870" t="s">
        <v>8</v>
      </c>
      <c r="C2870" t="s">
        <v>928</v>
      </c>
      <c r="D2870">
        <v>1</v>
      </c>
      <c r="E2870">
        <v>3</v>
      </c>
      <c r="F2870">
        <v>1779845400000</v>
      </c>
      <c r="G2870">
        <v>1779846319197</v>
      </c>
      <c r="H2870">
        <v>919197</v>
      </c>
      <c r="I2870">
        <v>919197</v>
      </c>
      <c r="J2870">
        <v>9736</v>
      </c>
      <c r="K2870">
        <v>44</v>
      </c>
      <c r="L2870">
        <v>52.9</v>
      </c>
      <c r="M2870" t="s">
        <v>925</v>
      </c>
      <c r="N2870" t="s">
        <v>926</v>
      </c>
      <c r="O2870">
        <v>34.299999999999997</v>
      </c>
      <c r="S2870">
        <v>22869</v>
      </c>
    </row>
    <row r="2871" spans="1:19" x14ac:dyDescent="0.2">
      <c r="A2871" t="s">
        <v>46</v>
      </c>
      <c r="B2871" t="s">
        <v>8</v>
      </c>
      <c r="C2871" t="s">
        <v>928</v>
      </c>
      <c r="D2871">
        <v>1</v>
      </c>
      <c r="E2871">
        <v>3</v>
      </c>
      <c r="F2871">
        <v>1779846300000</v>
      </c>
      <c r="G2871">
        <v>1779847509907</v>
      </c>
      <c r="H2871">
        <v>1209907</v>
      </c>
      <c r="I2871">
        <v>1209907</v>
      </c>
      <c r="J2871">
        <v>7138</v>
      </c>
      <c r="K2871">
        <v>46</v>
      </c>
      <c r="L2871">
        <v>42.01</v>
      </c>
      <c r="M2871" t="s">
        <v>925</v>
      </c>
      <c r="N2871" t="s">
        <v>929</v>
      </c>
      <c r="S2871">
        <v>22870</v>
      </c>
    </row>
    <row r="2872" spans="1:19" x14ac:dyDescent="0.2">
      <c r="A2872" t="s">
        <v>46</v>
      </c>
      <c r="B2872" t="s">
        <v>8</v>
      </c>
      <c r="C2872" t="s">
        <v>928</v>
      </c>
      <c r="D2872">
        <v>1</v>
      </c>
      <c r="E2872">
        <v>3</v>
      </c>
      <c r="F2872">
        <v>1779847200000</v>
      </c>
      <c r="G2872">
        <v>1779848230255</v>
      </c>
      <c r="H2872">
        <v>1030255</v>
      </c>
      <c r="I2872">
        <v>1030255</v>
      </c>
      <c r="J2872">
        <v>7325</v>
      </c>
      <c r="K2872">
        <v>48</v>
      </c>
      <c r="L2872">
        <v>54.85</v>
      </c>
      <c r="M2872" t="s">
        <v>925</v>
      </c>
      <c r="N2872" t="s">
        <v>926</v>
      </c>
      <c r="O2872">
        <v>42.47</v>
      </c>
      <c r="S2872">
        <v>22871</v>
      </c>
    </row>
    <row r="2873" spans="1:19" x14ac:dyDescent="0.2">
      <c r="A2873" t="s">
        <v>46</v>
      </c>
      <c r="B2873" t="s">
        <v>8</v>
      </c>
      <c r="C2873" t="s">
        <v>928</v>
      </c>
      <c r="D2873">
        <v>1</v>
      </c>
      <c r="E2873">
        <v>3</v>
      </c>
      <c r="F2873">
        <v>1779848100000</v>
      </c>
      <c r="G2873">
        <v>1779849767836</v>
      </c>
      <c r="H2873">
        <v>1667836</v>
      </c>
      <c r="I2873">
        <v>1667836</v>
      </c>
      <c r="J2873">
        <v>8460</v>
      </c>
      <c r="K2873">
        <v>71</v>
      </c>
      <c r="L2873">
        <v>60.2</v>
      </c>
      <c r="M2873" t="s">
        <v>925</v>
      </c>
      <c r="N2873" t="s">
        <v>926</v>
      </c>
      <c r="O2873">
        <v>35.82</v>
      </c>
      <c r="S2873">
        <v>22872</v>
      </c>
    </row>
    <row r="2874" spans="1:19" x14ac:dyDescent="0.2">
      <c r="A2874" t="s">
        <v>46</v>
      </c>
      <c r="B2874" t="s">
        <v>8</v>
      </c>
      <c r="C2874" t="s">
        <v>928</v>
      </c>
      <c r="D2874">
        <v>1</v>
      </c>
      <c r="E2874">
        <v>3</v>
      </c>
      <c r="F2874">
        <v>1779849000000</v>
      </c>
      <c r="G2874">
        <v>1779850442649</v>
      </c>
      <c r="H2874">
        <v>1442649</v>
      </c>
      <c r="I2874">
        <v>1442649</v>
      </c>
      <c r="J2874">
        <v>10050</v>
      </c>
      <c r="K2874">
        <v>58</v>
      </c>
      <c r="L2874">
        <v>64.38</v>
      </c>
      <c r="M2874" t="s">
        <v>925</v>
      </c>
      <c r="N2874" t="s">
        <v>926</v>
      </c>
      <c r="O2874">
        <v>46.96</v>
      </c>
      <c r="S2874">
        <v>22873</v>
      </c>
    </row>
    <row r="2875" spans="1:19" x14ac:dyDescent="0.2">
      <c r="A2875" t="s">
        <v>46</v>
      </c>
      <c r="B2875" t="s">
        <v>8</v>
      </c>
      <c r="C2875" t="s">
        <v>928</v>
      </c>
      <c r="D2875">
        <v>1</v>
      </c>
      <c r="E2875">
        <v>3</v>
      </c>
      <c r="F2875">
        <v>1779849900000</v>
      </c>
      <c r="G2875">
        <v>1779850809471</v>
      </c>
      <c r="H2875">
        <v>909471</v>
      </c>
      <c r="I2875">
        <v>909471</v>
      </c>
      <c r="J2875">
        <v>7497</v>
      </c>
      <c r="K2875">
        <v>35</v>
      </c>
      <c r="L2875">
        <v>50.17</v>
      </c>
      <c r="M2875" t="s">
        <v>925</v>
      </c>
      <c r="N2875" t="s">
        <v>926</v>
      </c>
      <c r="O2875">
        <v>34.19</v>
      </c>
      <c r="S2875">
        <v>22874</v>
      </c>
    </row>
    <row r="2876" spans="1:19" x14ac:dyDescent="0.2">
      <c r="A2876" t="s">
        <v>46</v>
      </c>
      <c r="B2876" t="s">
        <v>8</v>
      </c>
      <c r="C2876" t="s">
        <v>928</v>
      </c>
      <c r="D2876">
        <v>1</v>
      </c>
      <c r="E2876">
        <v>3</v>
      </c>
      <c r="F2876">
        <v>1779850800000</v>
      </c>
      <c r="G2876">
        <v>1779851747675</v>
      </c>
      <c r="H2876">
        <v>947675</v>
      </c>
      <c r="I2876">
        <v>947675</v>
      </c>
      <c r="J2876">
        <v>9160</v>
      </c>
      <c r="K2876">
        <v>38</v>
      </c>
      <c r="L2876">
        <v>58.04</v>
      </c>
      <c r="M2876" t="s">
        <v>925</v>
      </c>
      <c r="N2876" t="s">
        <v>926</v>
      </c>
      <c r="O2876">
        <v>47.07</v>
      </c>
      <c r="S2876">
        <v>22875</v>
      </c>
    </row>
    <row r="2877" spans="1:19" x14ac:dyDescent="0.2">
      <c r="A2877" t="s">
        <v>46</v>
      </c>
      <c r="B2877" t="s">
        <v>8</v>
      </c>
      <c r="C2877" t="s">
        <v>928</v>
      </c>
      <c r="D2877">
        <v>1</v>
      </c>
      <c r="E2877">
        <v>4</v>
      </c>
      <c r="F2877">
        <v>1779926400000</v>
      </c>
      <c r="G2877">
        <v>1779927498926</v>
      </c>
      <c r="H2877">
        <v>1098926</v>
      </c>
      <c r="I2877">
        <v>1098926</v>
      </c>
      <c r="J2877">
        <v>10541</v>
      </c>
      <c r="K2877">
        <v>41</v>
      </c>
      <c r="L2877">
        <v>56.53</v>
      </c>
      <c r="M2877" t="s">
        <v>925</v>
      </c>
      <c r="N2877" t="s">
        <v>926</v>
      </c>
      <c r="O2877">
        <v>36.06</v>
      </c>
      <c r="S2877">
        <v>22876</v>
      </c>
    </row>
    <row r="2878" spans="1:19" x14ac:dyDescent="0.2">
      <c r="A2878" t="s">
        <v>46</v>
      </c>
      <c r="B2878" t="s">
        <v>8</v>
      </c>
      <c r="C2878" t="s">
        <v>928</v>
      </c>
      <c r="D2878">
        <v>1</v>
      </c>
      <c r="E2878">
        <v>4</v>
      </c>
      <c r="F2878">
        <v>1779927300000</v>
      </c>
      <c r="G2878">
        <v>1779928491007</v>
      </c>
      <c r="H2878">
        <v>1191007</v>
      </c>
      <c r="I2878">
        <v>1191007</v>
      </c>
      <c r="J2878">
        <v>10311</v>
      </c>
      <c r="K2878">
        <v>48</v>
      </c>
      <c r="L2878">
        <v>56.7</v>
      </c>
      <c r="M2878" t="s">
        <v>925</v>
      </c>
      <c r="N2878" t="s">
        <v>926</v>
      </c>
      <c r="O2878">
        <v>34.75</v>
      </c>
      <c r="S2878">
        <v>22877</v>
      </c>
    </row>
    <row r="2879" spans="1:19" x14ac:dyDescent="0.2">
      <c r="A2879" t="s">
        <v>46</v>
      </c>
      <c r="B2879" t="s">
        <v>8</v>
      </c>
      <c r="C2879" t="s">
        <v>927</v>
      </c>
      <c r="D2879">
        <v>1</v>
      </c>
      <c r="E2879">
        <v>4</v>
      </c>
      <c r="F2879">
        <v>1779928200000</v>
      </c>
      <c r="G2879">
        <v>1779929073594</v>
      </c>
      <c r="H2879">
        <v>873594</v>
      </c>
      <c r="I2879">
        <v>873594</v>
      </c>
      <c r="J2879">
        <v>9825</v>
      </c>
      <c r="K2879">
        <v>35</v>
      </c>
      <c r="L2879">
        <v>55.23</v>
      </c>
      <c r="M2879" t="s">
        <v>925</v>
      </c>
      <c r="N2879" t="s">
        <v>926</v>
      </c>
      <c r="O2879">
        <v>40.630000000000003</v>
      </c>
      <c r="S2879">
        <v>22878</v>
      </c>
    </row>
    <row r="2880" spans="1:19" x14ac:dyDescent="0.2">
      <c r="A2880" t="s">
        <v>46</v>
      </c>
      <c r="B2880" t="s">
        <v>8</v>
      </c>
      <c r="C2880" t="s">
        <v>928</v>
      </c>
      <c r="D2880">
        <v>1</v>
      </c>
      <c r="E2880">
        <v>4</v>
      </c>
      <c r="F2880">
        <v>1779929100000</v>
      </c>
      <c r="G2880">
        <v>1779930473355</v>
      </c>
      <c r="H2880">
        <v>1373355</v>
      </c>
      <c r="I2880">
        <v>1373355</v>
      </c>
      <c r="J2880">
        <v>9841</v>
      </c>
      <c r="K2880">
        <v>51</v>
      </c>
      <c r="L2880">
        <v>58.7</v>
      </c>
      <c r="M2880" t="s">
        <v>925</v>
      </c>
      <c r="N2880" t="s">
        <v>926</v>
      </c>
      <c r="O2880">
        <v>36.06</v>
      </c>
      <c r="S2880">
        <v>22879</v>
      </c>
    </row>
    <row r="2881" spans="1:19" x14ac:dyDescent="0.2">
      <c r="A2881" t="s">
        <v>46</v>
      </c>
      <c r="B2881" t="s">
        <v>8</v>
      </c>
      <c r="C2881" t="s">
        <v>928</v>
      </c>
      <c r="D2881">
        <v>1</v>
      </c>
      <c r="E2881">
        <v>4</v>
      </c>
      <c r="F2881">
        <v>1779930000000</v>
      </c>
      <c r="G2881">
        <v>1779931739934</v>
      </c>
      <c r="H2881">
        <v>1739934</v>
      </c>
      <c r="I2881">
        <v>1739934</v>
      </c>
      <c r="J2881">
        <v>7577</v>
      </c>
      <c r="K2881">
        <v>67</v>
      </c>
      <c r="L2881">
        <v>58.64</v>
      </c>
      <c r="M2881" t="s">
        <v>925</v>
      </c>
      <c r="N2881" t="s">
        <v>926</v>
      </c>
      <c r="O2881">
        <v>32.74</v>
      </c>
      <c r="S2881">
        <v>22880</v>
      </c>
    </row>
    <row r="2882" spans="1:19" x14ac:dyDescent="0.2">
      <c r="A2882" t="s">
        <v>46</v>
      </c>
      <c r="B2882" t="s">
        <v>8</v>
      </c>
      <c r="C2882" t="s">
        <v>927</v>
      </c>
      <c r="D2882">
        <v>1</v>
      </c>
      <c r="E2882">
        <v>4</v>
      </c>
      <c r="F2882">
        <v>1779930900000</v>
      </c>
      <c r="G2882">
        <v>1779932460734</v>
      </c>
      <c r="H2882">
        <v>1560734</v>
      </c>
      <c r="I2882">
        <v>1560734</v>
      </c>
      <c r="J2882">
        <v>7869</v>
      </c>
      <c r="K2882">
        <v>61</v>
      </c>
      <c r="L2882">
        <v>59.21</v>
      </c>
      <c r="M2882" t="s">
        <v>925</v>
      </c>
      <c r="N2882" t="s">
        <v>926</v>
      </c>
      <c r="O2882">
        <v>37.799999999999997</v>
      </c>
      <c r="S2882">
        <v>22881</v>
      </c>
    </row>
    <row r="2883" spans="1:19" x14ac:dyDescent="0.2">
      <c r="A2883" t="s">
        <v>46</v>
      </c>
      <c r="B2883" t="s">
        <v>8</v>
      </c>
      <c r="C2883" t="s">
        <v>928</v>
      </c>
      <c r="D2883">
        <v>1</v>
      </c>
      <c r="E2883">
        <v>4</v>
      </c>
      <c r="F2883">
        <v>1779931800000</v>
      </c>
      <c r="G2883">
        <v>1779933260885</v>
      </c>
      <c r="H2883">
        <v>1460885</v>
      </c>
      <c r="I2883">
        <v>1460885</v>
      </c>
      <c r="J2883">
        <v>7592</v>
      </c>
      <c r="K2883">
        <v>58</v>
      </c>
      <c r="L2883">
        <v>56.73</v>
      </c>
      <c r="M2883" t="s">
        <v>925</v>
      </c>
      <c r="N2883" t="s">
        <v>926</v>
      </c>
      <c r="O2883">
        <v>35.29</v>
      </c>
      <c r="S2883">
        <v>22882</v>
      </c>
    </row>
    <row r="2884" spans="1:19" x14ac:dyDescent="0.2">
      <c r="A2884" t="s">
        <v>46</v>
      </c>
      <c r="B2884" t="s">
        <v>8</v>
      </c>
      <c r="C2884" t="s">
        <v>928</v>
      </c>
      <c r="D2884">
        <v>1</v>
      </c>
      <c r="E2884">
        <v>4</v>
      </c>
      <c r="F2884">
        <v>1779932700000</v>
      </c>
      <c r="G2884">
        <v>1779934164207</v>
      </c>
      <c r="H2884">
        <v>1464207</v>
      </c>
      <c r="I2884">
        <v>1464207</v>
      </c>
      <c r="J2884">
        <v>8832</v>
      </c>
      <c r="K2884">
        <v>56</v>
      </c>
      <c r="L2884">
        <v>56.6</v>
      </c>
      <c r="M2884" t="s">
        <v>925</v>
      </c>
      <c r="N2884" t="s">
        <v>926</v>
      </c>
      <c r="O2884">
        <v>31.58</v>
      </c>
      <c r="S2884">
        <v>22883</v>
      </c>
    </row>
    <row r="2885" spans="1:19" x14ac:dyDescent="0.2">
      <c r="A2885" t="s">
        <v>46</v>
      </c>
      <c r="B2885" t="s">
        <v>8</v>
      </c>
      <c r="C2885" t="s">
        <v>927</v>
      </c>
      <c r="D2885">
        <v>1</v>
      </c>
      <c r="E2885">
        <v>4</v>
      </c>
      <c r="F2885">
        <v>1779933600000</v>
      </c>
      <c r="G2885">
        <v>1779934599560</v>
      </c>
      <c r="H2885">
        <v>999560</v>
      </c>
      <c r="I2885">
        <v>999560</v>
      </c>
      <c r="J2885">
        <v>7869</v>
      </c>
      <c r="K2885">
        <v>43</v>
      </c>
      <c r="L2885">
        <v>40.26</v>
      </c>
      <c r="M2885" t="s">
        <v>925</v>
      </c>
      <c r="N2885" t="s">
        <v>929</v>
      </c>
      <c r="S2885">
        <v>22884</v>
      </c>
    </row>
    <row r="2886" spans="1:19" x14ac:dyDescent="0.2">
      <c r="A2886" t="s">
        <v>46</v>
      </c>
      <c r="B2886" t="s">
        <v>8</v>
      </c>
      <c r="C2886" t="s">
        <v>928</v>
      </c>
      <c r="D2886">
        <v>1</v>
      </c>
      <c r="E2886">
        <v>4</v>
      </c>
      <c r="F2886">
        <v>1779934500000</v>
      </c>
      <c r="G2886">
        <v>1779935691330</v>
      </c>
      <c r="H2886">
        <v>1191330</v>
      </c>
      <c r="I2886">
        <v>1191330</v>
      </c>
      <c r="J2886">
        <v>7167</v>
      </c>
      <c r="K2886">
        <v>46</v>
      </c>
      <c r="L2886">
        <v>54.08</v>
      </c>
      <c r="M2886" t="s">
        <v>925</v>
      </c>
      <c r="N2886" t="s">
        <v>926</v>
      </c>
      <c r="O2886">
        <v>37.049999999999997</v>
      </c>
      <c r="S2886">
        <v>22885</v>
      </c>
    </row>
    <row r="2887" spans="1:19" x14ac:dyDescent="0.2">
      <c r="A2887" t="s">
        <v>46</v>
      </c>
      <c r="B2887" t="s">
        <v>8</v>
      </c>
      <c r="C2887" t="s">
        <v>928</v>
      </c>
      <c r="D2887">
        <v>1</v>
      </c>
      <c r="E2887">
        <v>4</v>
      </c>
      <c r="F2887">
        <v>1779935400000</v>
      </c>
      <c r="G2887">
        <v>1779936402580</v>
      </c>
      <c r="H2887">
        <v>1002580</v>
      </c>
      <c r="I2887">
        <v>1002580</v>
      </c>
      <c r="J2887">
        <v>8236</v>
      </c>
      <c r="K2887">
        <v>45</v>
      </c>
      <c r="L2887">
        <v>53.32</v>
      </c>
      <c r="M2887" t="s">
        <v>925</v>
      </c>
      <c r="N2887" t="s">
        <v>926</v>
      </c>
      <c r="O2887">
        <v>37.18</v>
      </c>
      <c r="S2887">
        <v>22886</v>
      </c>
    </row>
    <row r="2888" spans="1:19" x14ac:dyDescent="0.2">
      <c r="A2888" t="s">
        <v>46</v>
      </c>
      <c r="B2888" t="s">
        <v>8</v>
      </c>
      <c r="C2888" t="s">
        <v>927</v>
      </c>
      <c r="D2888">
        <v>1</v>
      </c>
      <c r="E2888">
        <v>4</v>
      </c>
      <c r="F2888">
        <v>1779936300000</v>
      </c>
      <c r="G2888">
        <v>1779937557195</v>
      </c>
      <c r="H2888">
        <v>1257195</v>
      </c>
      <c r="I2888">
        <v>1257195</v>
      </c>
      <c r="J2888">
        <v>7705</v>
      </c>
      <c r="K2888">
        <v>58</v>
      </c>
      <c r="L2888">
        <v>43.18</v>
      </c>
      <c r="M2888" t="s">
        <v>925</v>
      </c>
      <c r="N2888" t="s">
        <v>929</v>
      </c>
      <c r="S2888">
        <v>22887</v>
      </c>
    </row>
    <row r="2889" spans="1:19" x14ac:dyDescent="0.2">
      <c r="A2889" t="s">
        <v>46</v>
      </c>
      <c r="B2889" t="s">
        <v>8</v>
      </c>
      <c r="C2889" t="s">
        <v>928</v>
      </c>
      <c r="D2889">
        <v>1</v>
      </c>
      <c r="E2889">
        <v>4</v>
      </c>
      <c r="F2889">
        <v>1779937200000</v>
      </c>
      <c r="G2889">
        <v>1779938259348</v>
      </c>
      <c r="H2889">
        <v>1059348</v>
      </c>
      <c r="I2889">
        <v>1059348</v>
      </c>
      <c r="J2889">
        <v>6922</v>
      </c>
      <c r="K2889">
        <v>41</v>
      </c>
      <c r="L2889">
        <v>53.81</v>
      </c>
      <c r="M2889" t="s">
        <v>925</v>
      </c>
      <c r="N2889" t="s">
        <v>926</v>
      </c>
      <c r="O2889">
        <v>40.39</v>
      </c>
      <c r="S2889">
        <v>22888</v>
      </c>
    </row>
    <row r="2890" spans="1:19" x14ac:dyDescent="0.2">
      <c r="A2890" t="s">
        <v>46</v>
      </c>
      <c r="B2890" t="s">
        <v>8</v>
      </c>
      <c r="C2890" t="s">
        <v>928</v>
      </c>
      <c r="D2890">
        <v>1</v>
      </c>
      <c r="E2890">
        <v>4</v>
      </c>
      <c r="F2890">
        <v>1779938100000</v>
      </c>
      <c r="G2890">
        <v>1779939015338</v>
      </c>
      <c r="H2890">
        <v>915338</v>
      </c>
      <c r="I2890">
        <v>915338</v>
      </c>
      <c r="J2890">
        <v>7824</v>
      </c>
      <c r="K2890">
        <v>42</v>
      </c>
      <c r="L2890">
        <v>50.91</v>
      </c>
      <c r="M2890" t="s">
        <v>925</v>
      </c>
      <c r="N2890" t="s">
        <v>926</v>
      </c>
      <c r="O2890">
        <v>34.869999999999997</v>
      </c>
      <c r="S2890">
        <v>22889</v>
      </c>
    </row>
    <row r="2891" spans="1:19" x14ac:dyDescent="0.2">
      <c r="A2891" t="s">
        <v>46</v>
      </c>
      <c r="B2891" t="s">
        <v>8</v>
      </c>
      <c r="C2891" t="s">
        <v>928</v>
      </c>
      <c r="D2891">
        <v>1</v>
      </c>
      <c r="E2891">
        <v>5</v>
      </c>
      <c r="F2891">
        <v>1780012800000</v>
      </c>
      <c r="G2891">
        <v>1780013836742</v>
      </c>
      <c r="H2891">
        <v>1036742</v>
      </c>
      <c r="I2891">
        <v>1036742</v>
      </c>
      <c r="J2891">
        <v>7449</v>
      </c>
      <c r="K2891">
        <v>42</v>
      </c>
      <c r="L2891">
        <v>40.26</v>
      </c>
      <c r="M2891" t="s">
        <v>925</v>
      </c>
      <c r="N2891" t="s">
        <v>929</v>
      </c>
      <c r="S2891">
        <v>22890</v>
      </c>
    </row>
    <row r="2892" spans="1:19" x14ac:dyDescent="0.2">
      <c r="A2892" t="s">
        <v>46</v>
      </c>
      <c r="B2892" t="s">
        <v>8</v>
      </c>
      <c r="C2892" t="s">
        <v>928</v>
      </c>
      <c r="D2892">
        <v>1</v>
      </c>
      <c r="E2892">
        <v>5</v>
      </c>
      <c r="F2892">
        <v>1780013700000</v>
      </c>
      <c r="G2892">
        <v>1780014617956</v>
      </c>
      <c r="H2892">
        <v>917956</v>
      </c>
      <c r="I2892">
        <v>917956</v>
      </c>
      <c r="J2892">
        <v>8489</v>
      </c>
      <c r="K2892">
        <v>45</v>
      </c>
      <c r="L2892">
        <v>52.97</v>
      </c>
      <c r="M2892" t="s">
        <v>925</v>
      </c>
      <c r="N2892" t="s">
        <v>926</v>
      </c>
      <c r="O2892">
        <v>37.83</v>
      </c>
      <c r="S2892">
        <v>22891</v>
      </c>
    </row>
    <row r="2893" spans="1:19" x14ac:dyDescent="0.2">
      <c r="A2893" t="s">
        <v>46</v>
      </c>
      <c r="B2893" t="s">
        <v>8</v>
      </c>
      <c r="C2893" t="s">
        <v>924</v>
      </c>
      <c r="D2893">
        <v>1</v>
      </c>
      <c r="E2893">
        <v>5</v>
      </c>
      <c r="F2893">
        <v>1780014600000</v>
      </c>
      <c r="G2893">
        <v>1780015577311</v>
      </c>
      <c r="H2893">
        <v>977311</v>
      </c>
      <c r="I2893">
        <v>977311</v>
      </c>
      <c r="J2893">
        <v>9309</v>
      </c>
      <c r="K2893">
        <v>40</v>
      </c>
      <c r="L2893">
        <v>55.77</v>
      </c>
      <c r="M2893" t="s">
        <v>925</v>
      </c>
      <c r="N2893" t="s">
        <v>926</v>
      </c>
      <c r="O2893">
        <v>40.64</v>
      </c>
      <c r="S2893">
        <v>22892</v>
      </c>
    </row>
    <row r="2894" spans="1:19" x14ac:dyDescent="0.2">
      <c r="A2894" t="s">
        <v>46</v>
      </c>
      <c r="B2894" t="s">
        <v>8</v>
      </c>
      <c r="C2894" t="s">
        <v>928</v>
      </c>
      <c r="D2894">
        <v>1</v>
      </c>
      <c r="E2894">
        <v>5</v>
      </c>
      <c r="F2894">
        <v>1780015500000</v>
      </c>
      <c r="G2894">
        <v>1780016365543</v>
      </c>
      <c r="H2894">
        <v>865543</v>
      </c>
      <c r="I2894">
        <v>865543</v>
      </c>
      <c r="J2894">
        <v>7742</v>
      </c>
      <c r="K2894">
        <v>38</v>
      </c>
      <c r="L2894">
        <v>50.92</v>
      </c>
      <c r="M2894" t="s">
        <v>925</v>
      </c>
      <c r="N2894" t="s">
        <v>926</v>
      </c>
      <c r="O2894">
        <v>36.369999999999997</v>
      </c>
      <c r="S2894">
        <v>22893</v>
      </c>
    </row>
    <row r="2895" spans="1:19" x14ac:dyDescent="0.2">
      <c r="A2895" t="s">
        <v>46</v>
      </c>
      <c r="B2895" t="s">
        <v>8</v>
      </c>
      <c r="C2895" t="s">
        <v>928</v>
      </c>
      <c r="D2895">
        <v>1</v>
      </c>
      <c r="E2895">
        <v>5</v>
      </c>
      <c r="F2895">
        <v>1780016400000</v>
      </c>
      <c r="G2895">
        <v>1780017505119</v>
      </c>
      <c r="H2895">
        <v>1105119</v>
      </c>
      <c r="I2895">
        <v>1105119</v>
      </c>
      <c r="J2895">
        <v>7550</v>
      </c>
      <c r="K2895">
        <v>43</v>
      </c>
      <c r="L2895">
        <v>53.85</v>
      </c>
      <c r="M2895" t="s">
        <v>925</v>
      </c>
      <c r="N2895" t="s">
        <v>926</v>
      </c>
      <c r="O2895">
        <v>37.67</v>
      </c>
      <c r="S2895">
        <v>22894</v>
      </c>
    </row>
    <row r="2896" spans="1:19" x14ac:dyDescent="0.2">
      <c r="A2896" t="s">
        <v>46</v>
      </c>
      <c r="B2896" t="s">
        <v>8</v>
      </c>
      <c r="C2896" t="s">
        <v>924</v>
      </c>
      <c r="D2896">
        <v>1</v>
      </c>
      <c r="E2896">
        <v>5</v>
      </c>
      <c r="F2896">
        <v>1780017300000</v>
      </c>
      <c r="G2896">
        <v>1780018486735</v>
      </c>
      <c r="H2896">
        <v>1186735</v>
      </c>
      <c r="I2896">
        <v>1186735</v>
      </c>
      <c r="J2896">
        <v>7987</v>
      </c>
      <c r="K2896">
        <v>55</v>
      </c>
      <c r="L2896">
        <v>59.43</v>
      </c>
      <c r="M2896" t="s">
        <v>925</v>
      </c>
      <c r="N2896" t="s">
        <v>926</v>
      </c>
      <c r="O2896">
        <v>47.41</v>
      </c>
      <c r="S2896">
        <v>22895</v>
      </c>
    </row>
    <row r="2897" spans="1:19" x14ac:dyDescent="0.2">
      <c r="A2897" t="s">
        <v>46</v>
      </c>
      <c r="B2897" t="s">
        <v>8</v>
      </c>
      <c r="C2897" t="s">
        <v>928</v>
      </c>
      <c r="D2897">
        <v>1</v>
      </c>
      <c r="E2897">
        <v>5</v>
      </c>
      <c r="F2897">
        <v>1780018200000</v>
      </c>
      <c r="G2897">
        <v>1780019554997</v>
      </c>
      <c r="H2897">
        <v>1354997</v>
      </c>
      <c r="I2897">
        <v>1354997</v>
      </c>
      <c r="J2897">
        <v>8241</v>
      </c>
      <c r="K2897">
        <v>53</v>
      </c>
      <c r="L2897">
        <v>56.94</v>
      </c>
      <c r="M2897" t="s">
        <v>925</v>
      </c>
      <c r="N2897" t="s">
        <v>926</v>
      </c>
      <c r="O2897">
        <v>36.700000000000003</v>
      </c>
      <c r="S2897">
        <v>22896</v>
      </c>
    </row>
    <row r="2898" spans="1:19" x14ac:dyDescent="0.2">
      <c r="A2898" t="s">
        <v>46</v>
      </c>
      <c r="B2898" t="s">
        <v>8</v>
      </c>
      <c r="C2898" t="s">
        <v>928</v>
      </c>
      <c r="D2898">
        <v>1</v>
      </c>
      <c r="E2898">
        <v>5</v>
      </c>
      <c r="F2898">
        <v>1780019100000</v>
      </c>
      <c r="G2898">
        <v>1780020133320</v>
      </c>
      <c r="H2898">
        <v>1033320</v>
      </c>
      <c r="I2898">
        <v>1033320</v>
      </c>
      <c r="J2898">
        <v>8835</v>
      </c>
      <c r="K2898">
        <v>48</v>
      </c>
      <c r="L2898">
        <v>55.8</v>
      </c>
      <c r="M2898" t="s">
        <v>925</v>
      </c>
      <c r="N2898" t="s">
        <v>926</v>
      </c>
      <c r="O2898">
        <v>40.57</v>
      </c>
      <c r="S2898">
        <v>22897</v>
      </c>
    </row>
    <row r="2899" spans="1:19" x14ac:dyDescent="0.2">
      <c r="A2899" t="s">
        <v>46</v>
      </c>
      <c r="B2899" t="s">
        <v>8</v>
      </c>
      <c r="C2899" t="s">
        <v>924</v>
      </c>
      <c r="D2899">
        <v>1</v>
      </c>
      <c r="E2899">
        <v>5</v>
      </c>
      <c r="F2899">
        <v>1780020000000</v>
      </c>
      <c r="G2899">
        <v>1780020993979</v>
      </c>
      <c r="H2899">
        <v>993979</v>
      </c>
      <c r="I2899">
        <v>993979</v>
      </c>
      <c r="J2899">
        <v>7933</v>
      </c>
      <c r="K2899">
        <v>37</v>
      </c>
      <c r="L2899">
        <v>51.91</v>
      </c>
      <c r="M2899" t="s">
        <v>925</v>
      </c>
      <c r="N2899" t="s">
        <v>926</v>
      </c>
      <c r="O2899">
        <v>34.93</v>
      </c>
      <c r="S2899">
        <v>22898</v>
      </c>
    </row>
    <row r="2900" spans="1:19" x14ac:dyDescent="0.2">
      <c r="A2900" t="s">
        <v>46</v>
      </c>
      <c r="B2900" t="s">
        <v>8</v>
      </c>
      <c r="C2900" t="s">
        <v>928</v>
      </c>
      <c r="D2900">
        <v>1</v>
      </c>
      <c r="E2900">
        <v>5</v>
      </c>
      <c r="F2900">
        <v>1780020900000</v>
      </c>
      <c r="G2900">
        <v>1780022115601</v>
      </c>
      <c r="H2900">
        <v>1215601</v>
      </c>
      <c r="I2900">
        <v>1215601</v>
      </c>
      <c r="J2900">
        <v>8208</v>
      </c>
      <c r="K2900">
        <v>52</v>
      </c>
      <c r="L2900">
        <v>60.61</v>
      </c>
      <c r="M2900" t="s">
        <v>925</v>
      </c>
      <c r="N2900" t="s">
        <v>926</v>
      </c>
      <c r="O2900">
        <v>48.84</v>
      </c>
      <c r="S2900">
        <v>22899</v>
      </c>
    </row>
    <row r="2901" spans="1:19" x14ac:dyDescent="0.2">
      <c r="A2901" t="s">
        <v>46</v>
      </c>
      <c r="B2901" t="s">
        <v>8</v>
      </c>
      <c r="C2901" t="s">
        <v>928</v>
      </c>
      <c r="D2901">
        <v>1</v>
      </c>
      <c r="E2901">
        <v>5</v>
      </c>
      <c r="F2901">
        <v>1780021800000</v>
      </c>
      <c r="G2901">
        <v>1780022935765</v>
      </c>
      <c r="H2901">
        <v>1135765</v>
      </c>
      <c r="I2901">
        <v>1135765</v>
      </c>
      <c r="J2901">
        <v>10264</v>
      </c>
      <c r="K2901">
        <v>45</v>
      </c>
      <c r="L2901">
        <v>56.53</v>
      </c>
      <c r="M2901" t="s">
        <v>925</v>
      </c>
      <c r="N2901" t="s">
        <v>926</v>
      </c>
      <c r="O2901">
        <v>35.86</v>
      </c>
      <c r="S2901">
        <v>22900</v>
      </c>
    </row>
    <row r="2902" spans="1:19" x14ac:dyDescent="0.2">
      <c r="A2902" t="s">
        <v>46</v>
      </c>
      <c r="B2902" t="s">
        <v>8</v>
      </c>
      <c r="C2902" t="s">
        <v>924</v>
      </c>
      <c r="D2902">
        <v>1</v>
      </c>
      <c r="E2902">
        <v>5</v>
      </c>
      <c r="F2902">
        <v>1780022700000</v>
      </c>
      <c r="G2902">
        <v>1780023957619</v>
      </c>
      <c r="H2902">
        <v>1257619</v>
      </c>
      <c r="I2902">
        <v>1257619</v>
      </c>
      <c r="J2902">
        <v>8004</v>
      </c>
      <c r="K2902">
        <v>53</v>
      </c>
      <c r="L2902">
        <v>59.66</v>
      </c>
      <c r="M2902" t="s">
        <v>925</v>
      </c>
      <c r="N2902" t="s">
        <v>926</v>
      </c>
      <c r="O2902">
        <v>46.12</v>
      </c>
      <c r="S2902">
        <v>22901</v>
      </c>
    </row>
    <row r="2903" spans="1:19" x14ac:dyDescent="0.2">
      <c r="A2903" t="s">
        <v>46</v>
      </c>
      <c r="B2903" t="s">
        <v>8</v>
      </c>
      <c r="C2903" t="s">
        <v>928</v>
      </c>
      <c r="D2903">
        <v>1</v>
      </c>
      <c r="E2903">
        <v>5</v>
      </c>
      <c r="F2903">
        <v>1780023600000</v>
      </c>
      <c r="G2903">
        <v>1780024672631</v>
      </c>
      <c r="H2903">
        <v>1072631</v>
      </c>
      <c r="I2903">
        <v>1072631</v>
      </c>
      <c r="J2903">
        <v>8820</v>
      </c>
      <c r="K2903">
        <v>51</v>
      </c>
      <c r="L2903">
        <v>52.22</v>
      </c>
      <c r="M2903" t="s">
        <v>925</v>
      </c>
      <c r="N2903" t="s">
        <v>926</v>
      </c>
      <c r="O2903">
        <v>31.29</v>
      </c>
      <c r="S2903">
        <v>22902</v>
      </c>
    </row>
    <row r="2904" spans="1:19" x14ac:dyDescent="0.2">
      <c r="A2904" t="s">
        <v>46</v>
      </c>
      <c r="B2904" t="s">
        <v>8</v>
      </c>
      <c r="C2904" t="s">
        <v>928</v>
      </c>
      <c r="D2904">
        <v>1</v>
      </c>
      <c r="E2904">
        <v>5</v>
      </c>
      <c r="F2904">
        <v>1780024500000</v>
      </c>
      <c r="G2904">
        <v>1780025628963</v>
      </c>
      <c r="H2904">
        <v>1128963</v>
      </c>
      <c r="I2904">
        <v>1128963</v>
      </c>
      <c r="J2904">
        <v>7629</v>
      </c>
      <c r="K2904">
        <v>43</v>
      </c>
      <c r="L2904">
        <v>55.89</v>
      </c>
      <c r="M2904" t="s">
        <v>925</v>
      </c>
      <c r="N2904" t="s">
        <v>926</v>
      </c>
      <c r="O2904">
        <v>41.6</v>
      </c>
      <c r="S2904">
        <v>22903</v>
      </c>
    </row>
    <row r="2905" spans="1:19" x14ac:dyDescent="0.2">
      <c r="A2905" t="s">
        <v>46</v>
      </c>
      <c r="B2905" t="s">
        <v>8</v>
      </c>
      <c r="C2905" t="s">
        <v>924</v>
      </c>
      <c r="D2905">
        <v>1</v>
      </c>
      <c r="E2905">
        <v>5</v>
      </c>
      <c r="F2905">
        <v>1780025400000</v>
      </c>
      <c r="G2905">
        <v>1780027083044</v>
      </c>
      <c r="H2905">
        <v>1683044</v>
      </c>
      <c r="I2905">
        <v>1683044</v>
      </c>
      <c r="J2905">
        <v>10567</v>
      </c>
      <c r="K2905">
        <v>69</v>
      </c>
      <c r="L2905">
        <v>62.58</v>
      </c>
      <c r="M2905" t="s">
        <v>925</v>
      </c>
      <c r="N2905" t="s">
        <v>926</v>
      </c>
      <c r="O2905">
        <v>35.33</v>
      </c>
      <c r="S2905">
        <v>22904</v>
      </c>
    </row>
    <row r="2906" spans="1:19" x14ac:dyDescent="0.2">
      <c r="A2906" t="s">
        <v>46</v>
      </c>
      <c r="B2906" t="s">
        <v>8</v>
      </c>
      <c r="C2906" t="s">
        <v>928</v>
      </c>
      <c r="D2906">
        <v>1</v>
      </c>
      <c r="E2906">
        <v>6</v>
      </c>
      <c r="F2906">
        <v>1780099200000</v>
      </c>
      <c r="G2906">
        <v>1780100765934</v>
      </c>
      <c r="H2906">
        <v>1565934</v>
      </c>
      <c r="I2906">
        <v>1565934</v>
      </c>
      <c r="J2906">
        <v>8656</v>
      </c>
      <c r="K2906">
        <v>63</v>
      </c>
      <c r="L2906">
        <v>64.52</v>
      </c>
      <c r="M2906" t="s">
        <v>925</v>
      </c>
      <c r="N2906" t="s">
        <v>926</v>
      </c>
      <c r="O2906">
        <v>47.91</v>
      </c>
      <c r="S2906">
        <v>22905</v>
      </c>
    </row>
    <row r="2907" spans="1:19" x14ac:dyDescent="0.2">
      <c r="A2907" t="s">
        <v>46</v>
      </c>
      <c r="B2907" t="s">
        <v>8</v>
      </c>
      <c r="C2907" t="s">
        <v>928</v>
      </c>
      <c r="D2907">
        <v>1</v>
      </c>
      <c r="E2907">
        <v>6</v>
      </c>
      <c r="F2907">
        <v>1780100100000</v>
      </c>
      <c r="G2907">
        <v>1780101474165</v>
      </c>
      <c r="H2907">
        <v>1374165</v>
      </c>
      <c r="I2907">
        <v>1374165</v>
      </c>
      <c r="J2907">
        <v>7879</v>
      </c>
      <c r="K2907">
        <v>59</v>
      </c>
      <c r="L2907">
        <v>57.74</v>
      </c>
      <c r="M2907" t="s">
        <v>925</v>
      </c>
      <c r="N2907" t="s">
        <v>926</v>
      </c>
      <c r="O2907">
        <v>39.049999999999997</v>
      </c>
      <c r="S2907">
        <v>22906</v>
      </c>
    </row>
    <row r="2908" spans="1:19" x14ac:dyDescent="0.2">
      <c r="A2908" t="s">
        <v>46</v>
      </c>
      <c r="B2908" t="s">
        <v>8</v>
      </c>
      <c r="C2908" t="s">
        <v>928</v>
      </c>
      <c r="D2908">
        <v>1</v>
      </c>
      <c r="E2908">
        <v>6</v>
      </c>
      <c r="F2908">
        <v>1780101000000</v>
      </c>
      <c r="G2908">
        <v>1780102158778</v>
      </c>
      <c r="H2908">
        <v>1158778</v>
      </c>
      <c r="I2908">
        <v>1158778</v>
      </c>
      <c r="J2908">
        <v>8636</v>
      </c>
      <c r="K2908">
        <v>51</v>
      </c>
      <c r="L2908">
        <v>55.53</v>
      </c>
      <c r="M2908" t="s">
        <v>925</v>
      </c>
      <c r="N2908" t="s">
        <v>926</v>
      </c>
      <c r="O2908">
        <v>37.31</v>
      </c>
      <c r="S2908">
        <v>22907</v>
      </c>
    </row>
    <row r="2909" spans="1:19" x14ac:dyDescent="0.2">
      <c r="A2909" t="s">
        <v>46</v>
      </c>
      <c r="B2909" t="s">
        <v>8</v>
      </c>
      <c r="C2909" t="s">
        <v>928</v>
      </c>
      <c r="D2909">
        <v>1</v>
      </c>
      <c r="E2909">
        <v>6</v>
      </c>
      <c r="F2909">
        <v>1780101900000</v>
      </c>
      <c r="G2909">
        <v>1780103615422</v>
      </c>
      <c r="H2909">
        <v>1715422</v>
      </c>
      <c r="I2909">
        <v>1715422</v>
      </c>
      <c r="J2909">
        <v>8986</v>
      </c>
      <c r="K2909">
        <v>66</v>
      </c>
      <c r="L2909">
        <v>50.02</v>
      </c>
      <c r="M2909" t="s">
        <v>925</v>
      </c>
      <c r="N2909" t="s">
        <v>929</v>
      </c>
      <c r="S2909">
        <v>22908</v>
      </c>
    </row>
    <row r="2910" spans="1:19" x14ac:dyDescent="0.2">
      <c r="A2910" t="s">
        <v>46</v>
      </c>
      <c r="B2910" t="s">
        <v>8</v>
      </c>
      <c r="C2910" t="s">
        <v>928</v>
      </c>
      <c r="D2910">
        <v>1</v>
      </c>
      <c r="E2910">
        <v>6</v>
      </c>
      <c r="F2910">
        <v>1780102800000</v>
      </c>
      <c r="G2910">
        <v>1780104272877</v>
      </c>
      <c r="H2910">
        <v>1472877</v>
      </c>
      <c r="I2910">
        <v>1472877</v>
      </c>
      <c r="J2910">
        <v>7025</v>
      </c>
      <c r="K2910">
        <v>66</v>
      </c>
      <c r="L2910">
        <v>57.83</v>
      </c>
      <c r="M2910" t="s">
        <v>925</v>
      </c>
      <c r="N2910" t="s">
        <v>926</v>
      </c>
      <c r="O2910">
        <v>39.049999999999997</v>
      </c>
      <c r="S2910">
        <v>22909</v>
      </c>
    </row>
    <row r="2911" spans="1:19" x14ac:dyDescent="0.2">
      <c r="A2911" t="s">
        <v>46</v>
      </c>
      <c r="B2911" t="s">
        <v>8</v>
      </c>
      <c r="C2911" t="s">
        <v>928</v>
      </c>
      <c r="D2911">
        <v>1</v>
      </c>
      <c r="E2911">
        <v>6</v>
      </c>
      <c r="F2911">
        <v>1780103700000</v>
      </c>
      <c r="G2911">
        <v>1780104881384</v>
      </c>
      <c r="H2911">
        <v>1181384</v>
      </c>
      <c r="I2911">
        <v>1181384</v>
      </c>
      <c r="J2911">
        <v>10371</v>
      </c>
      <c r="K2911">
        <v>53</v>
      </c>
      <c r="L2911">
        <v>60.59</v>
      </c>
      <c r="M2911" t="s">
        <v>925</v>
      </c>
      <c r="N2911" t="s">
        <v>926</v>
      </c>
      <c r="O2911">
        <v>43.87</v>
      </c>
      <c r="S2911">
        <v>22910</v>
      </c>
    </row>
    <row r="2912" spans="1:19" x14ac:dyDescent="0.2">
      <c r="A2912" t="s">
        <v>46</v>
      </c>
      <c r="B2912" t="s">
        <v>8</v>
      </c>
      <c r="C2912" t="s">
        <v>928</v>
      </c>
      <c r="D2912">
        <v>1</v>
      </c>
      <c r="E2912">
        <v>6</v>
      </c>
      <c r="F2912">
        <v>1780104600000</v>
      </c>
      <c r="G2912">
        <v>1780105936883</v>
      </c>
      <c r="H2912">
        <v>1336883</v>
      </c>
      <c r="I2912">
        <v>1336883</v>
      </c>
      <c r="J2912">
        <v>8500</v>
      </c>
      <c r="K2912">
        <v>53</v>
      </c>
      <c r="L2912">
        <v>59.86</v>
      </c>
      <c r="M2912" t="s">
        <v>925</v>
      </c>
      <c r="N2912" t="s">
        <v>926</v>
      </c>
      <c r="O2912">
        <v>43.26</v>
      </c>
      <c r="S2912">
        <v>22911</v>
      </c>
    </row>
    <row r="2913" spans="1:19" x14ac:dyDescent="0.2">
      <c r="A2913" t="s">
        <v>46</v>
      </c>
      <c r="B2913" t="s">
        <v>8</v>
      </c>
      <c r="C2913" t="s">
        <v>928</v>
      </c>
      <c r="D2913">
        <v>1</v>
      </c>
      <c r="E2913">
        <v>6</v>
      </c>
      <c r="F2913">
        <v>1780105500000</v>
      </c>
      <c r="G2913">
        <v>1780106908755</v>
      </c>
      <c r="H2913">
        <v>1408755</v>
      </c>
      <c r="I2913">
        <v>1408755</v>
      </c>
      <c r="J2913">
        <v>8132</v>
      </c>
      <c r="K2913">
        <v>54</v>
      </c>
      <c r="L2913">
        <v>57.19</v>
      </c>
      <c r="M2913" t="s">
        <v>925</v>
      </c>
      <c r="N2913" t="s">
        <v>926</v>
      </c>
      <c r="O2913">
        <v>36.229999999999997</v>
      </c>
      <c r="S2913">
        <v>22912</v>
      </c>
    </row>
    <row r="2914" spans="1:19" x14ac:dyDescent="0.2">
      <c r="A2914" t="s">
        <v>46</v>
      </c>
      <c r="B2914" t="s">
        <v>8</v>
      </c>
      <c r="C2914" t="s">
        <v>928</v>
      </c>
      <c r="D2914">
        <v>1</v>
      </c>
      <c r="E2914">
        <v>6</v>
      </c>
      <c r="F2914">
        <v>1780106400000</v>
      </c>
      <c r="G2914">
        <v>1780107406189</v>
      </c>
      <c r="H2914">
        <v>1006189</v>
      </c>
      <c r="I2914">
        <v>1006189</v>
      </c>
      <c r="J2914">
        <v>9175</v>
      </c>
      <c r="K2914">
        <v>49</v>
      </c>
      <c r="L2914">
        <v>59.5</v>
      </c>
      <c r="M2914" t="s">
        <v>925</v>
      </c>
      <c r="N2914" t="s">
        <v>926</v>
      </c>
      <c r="O2914">
        <v>48.95</v>
      </c>
      <c r="S2914">
        <v>22913</v>
      </c>
    </row>
    <row r="2915" spans="1:19" x14ac:dyDescent="0.2">
      <c r="A2915" t="s">
        <v>46</v>
      </c>
      <c r="B2915" t="s">
        <v>8</v>
      </c>
      <c r="C2915" t="s">
        <v>928</v>
      </c>
      <c r="D2915">
        <v>1</v>
      </c>
      <c r="E2915">
        <v>6</v>
      </c>
      <c r="F2915">
        <v>1780107300000</v>
      </c>
      <c r="G2915">
        <v>1780109124902</v>
      </c>
      <c r="H2915">
        <v>1824902</v>
      </c>
      <c r="I2915">
        <v>1824902</v>
      </c>
      <c r="J2915">
        <v>8499</v>
      </c>
      <c r="K2915">
        <v>70</v>
      </c>
      <c r="L2915">
        <v>50.82</v>
      </c>
      <c r="M2915" t="s">
        <v>925</v>
      </c>
      <c r="N2915" t="s">
        <v>929</v>
      </c>
      <c r="S2915">
        <v>22914</v>
      </c>
    </row>
    <row r="2916" spans="1:19" x14ac:dyDescent="0.2">
      <c r="A2916" t="s">
        <v>46</v>
      </c>
      <c r="B2916" t="s">
        <v>8</v>
      </c>
      <c r="C2916" t="s">
        <v>928</v>
      </c>
      <c r="D2916">
        <v>1</v>
      </c>
      <c r="E2916">
        <v>6</v>
      </c>
      <c r="F2916">
        <v>1780108200000</v>
      </c>
      <c r="G2916">
        <v>1780109508858</v>
      </c>
      <c r="H2916">
        <v>1308858</v>
      </c>
      <c r="I2916">
        <v>1308858</v>
      </c>
      <c r="J2916">
        <v>9517</v>
      </c>
      <c r="K2916">
        <v>56</v>
      </c>
      <c r="L2916">
        <v>58.01</v>
      </c>
      <c r="M2916" t="s">
        <v>925</v>
      </c>
      <c r="N2916" t="s">
        <v>926</v>
      </c>
      <c r="O2916">
        <v>36.950000000000003</v>
      </c>
      <c r="S2916">
        <v>22915</v>
      </c>
    </row>
    <row r="2917" spans="1:19" x14ac:dyDescent="0.2">
      <c r="A2917" t="s">
        <v>46</v>
      </c>
      <c r="B2917" t="s">
        <v>8</v>
      </c>
      <c r="C2917" t="s">
        <v>928</v>
      </c>
      <c r="D2917">
        <v>1</v>
      </c>
      <c r="E2917">
        <v>6</v>
      </c>
      <c r="F2917">
        <v>1780109100000</v>
      </c>
      <c r="G2917">
        <v>1780110333489</v>
      </c>
      <c r="H2917">
        <v>1233489</v>
      </c>
      <c r="I2917">
        <v>1233489</v>
      </c>
      <c r="J2917">
        <v>9389</v>
      </c>
      <c r="K2917">
        <v>48</v>
      </c>
      <c r="L2917">
        <v>55.92</v>
      </c>
      <c r="M2917" t="s">
        <v>925</v>
      </c>
      <c r="N2917" t="s">
        <v>926</v>
      </c>
      <c r="O2917">
        <v>34.33</v>
      </c>
      <c r="S2917">
        <v>22916</v>
      </c>
    </row>
    <row r="2918" spans="1:19" x14ac:dyDescent="0.2">
      <c r="A2918" t="s">
        <v>46</v>
      </c>
      <c r="B2918" t="s">
        <v>8</v>
      </c>
      <c r="C2918" t="s">
        <v>928</v>
      </c>
      <c r="D2918">
        <v>1</v>
      </c>
      <c r="E2918">
        <v>6</v>
      </c>
      <c r="F2918">
        <v>1780110000000</v>
      </c>
      <c r="G2918">
        <v>1780111447420</v>
      </c>
      <c r="H2918">
        <v>1447420</v>
      </c>
      <c r="I2918">
        <v>1447420</v>
      </c>
      <c r="J2918">
        <v>7904</v>
      </c>
      <c r="K2918">
        <v>60</v>
      </c>
      <c r="L2918">
        <v>45.67</v>
      </c>
      <c r="M2918" t="s">
        <v>925</v>
      </c>
      <c r="N2918" t="s">
        <v>929</v>
      </c>
      <c r="S2918">
        <v>22917</v>
      </c>
    </row>
    <row r="2919" spans="1:19" x14ac:dyDescent="0.2">
      <c r="A2919" t="s">
        <v>46</v>
      </c>
      <c r="B2919" t="s">
        <v>8</v>
      </c>
      <c r="C2919" t="s">
        <v>928</v>
      </c>
      <c r="D2919">
        <v>1</v>
      </c>
      <c r="E2919">
        <v>6</v>
      </c>
      <c r="F2919">
        <v>1780110900000</v>
      </c>
      <c r="G2919">
        <v>1780112208779</v>
      </c>
      <c r="H2919">
        <v>1308779</v>
      </c>
      <c r="I2919">
        <v>1308779</v>
      </c>
      <c r="J2919">
        <v>10589</v>
      </c>
      <c r="K2919">
        <v>57</v>
      </c>
      <c r="L2919">
        <v>46.82</v>
      </c>
      <c r="M2919" t="s">
        <v>925</v>
      </c>
      <c r="N2919" t="s">
        <v>929</v>
      </c>
      <c r="S2919">
        <v>22918</v>
      </c>
    </row>
    <row r="2920" spans="1:19" x14ac:dyDescent="0.2">
      <c r="A2920" t="s">
        <v>46</v>
      </c>
      <c r="B2920" t="s">
        <v>8</v>
      </c>
      <c r="C2920" t="s">
        <v>928</v>
      </c>
      <c r="D2920">
        <v>1</v>
      </c>
      <c r="E2920">
        <v>6</v>
      </c>
      <c r="F2920">
        <v>1780111800000</v>
      </c>
      <c r="G2920">
        <v>1780113449602</v>
      </c>
      <c r="H2920">
        <v>1649602</v>
      </c>
      <c r="I2920">
        <v>1649602</v>
      </c>
      <c r="J2920">
        <v>9711</v>
      </c>
      <c r="K2920">
        <v>63</v>
      </c>
      <c r="L2920">
        <v>64.42</v>
      </c>
      <c r="M2920" t="s">
        <v>925</v>
      </c>
      <c r="N2920" t="s">
        <v>926</v>
      </c>
      <c r="O2920">
        <v>42.75</v>
      </c>
      <c r="S2920">
        <v>22919</v>
      </c>
    </row>
    <row r="2921" spans="1:19" x14ac:dyDescent="0.2">
      <c r="A2921" t="s">
        <v>46</v>
      </c>
      <c r="B2921" t="s">
        <v>8</v>
      </c>
      <c r="C2921" t="s">
        <v>928</v>
      </c>
      <c r="D2921">
        <v>1</v>
      </c>
      <c r="E2921">
        <v>7</v>
      </c>
      <c r="F2921">
        <v>1780185600000</v>
      </c>
      <c r="G2921">
        <v>1780186711271</v>
      </c>
      <c r="H2921">
        <v>1111271</v>
      </c>
      <c r="I2921">
        <v>1111271</v>
      </c>
      <c r="J2921">
        <v>8011</v>
      </c>
      <c r="K2921">
        <v>47</v>
      </c>
      <c r="L2921">
        <v>52.15</v>
      </c>
      <c r="M2921" t="s">
        <v>925</v>
      </c>
      <c r="N2921" t="s">
        <v>926</v>
      </c>
      <c r="O2921">
        <v>32.33</v>
      </c>
      <c r="S2921">
        <v>22920</v>
      </c>
    </row>
    <row r="2922" spans="1:19" x14ac:dyDescent="0.2">
      <c r="A2922" t="s">
        <v>46</v>
      </c>
      <c r="B2922" t="s">
        <v>8</v>
      </c>
      <c r="C2922" t="s">
        <v>928</v>
      </c>
      <c r="D2922">
        <v>1</v>
      </c>
      <c r="E2922">
        <v>7</v>
      </c>
      <c r="F2922">
        <v>1780186500000</v>
      </c>
      <c r="G2922">
        <v>1780188145563</v>
      </c>
      <c r="H2922">
        <v>1645563</v>
      </c>
      <c r="I2922">
        <v>1645563</v>
      </c>
      <c r="J2922">
        <v>10231</v>
      </c>
      <c r="K2922">
        <v>63</v>
      </c>
      <c r="L2922">
        <v>50.49</v>
      </c>
      <c r="M2922" t="s">
        <v>925</v>
      </c>
      <c r="N2922" t="s">
        <v>929</v>
      </c>
      <c r="S2922">
        <v>22921</v>
      </c>
    </row>
    <row r="2923" spans="1:19" x14ac:dyDescent="0.2">
      <c r="A2923" t="s">
        <v>46</v>
      </c>
      <c r="B2923" t="s">
        <v>8</v>
      </c>
      <c r="C2923" t="s">
        <v>927</v>
      </c>
      <c r="D2923">
        <v>1</v>
      </c>
      <c r="E2923">
        <v>7</v>
      </c>
      <c r="F2923">
        <v>1780187400000</v>
      </c>
      <c r="G2923">
        <v>1780189069022</v>
      </c>
      <c r="H2923">
        <v>1669022</v>
      </c>
      <c r="I2923">
        <v>1669022</v>
      </c>
      <c r="J2923">
        <v>10368</v>
      </c>
      <c r="K2923">
        <v>63</v>
      </c>
      <c r="L2923">
        <v>64.78</v>
      </c>
      <c r="M2923" t="s">
        <v>925</v>
      </c>
      <c r="N2923" t="s">
        <v>926</v>
      </c>
      <c r="O2923">
        <v>41.34</v>
      </c>
      <c r="S2923">
        <v>22922</v>
      </c>
    </row>
    <row r="2924" spans="1:19" x14ac:dyDescent="0.2">
      <c r="A2924" t="s">
        <v>46</v>
      </c>
      <c r="B2924" t="s">
        <v>8</v>
      </c>
      <c r="C2924" t="s">
        <v>928</v>
      </c>
      <c r="D2924">
        <v>1</v>
      </c>
      <c r="E2924">
        <v>7</v>
      </c>
      <c r="F2924">
        <v>1780188300000</v>
      </c>
      <c r="G2924">
        <v>1780189303253</v>
      </c>
      <c r="H2924">
        <v>1003253</v>
      </c>
      <c r="I2924">
        <v>1003253</v>
      </c>
      <c r="J2924">
        <v>7866</v>
      </c>
      <c r="K2924">
        <v>44</v>
      </c>
      <c r="L2924">
        <v>53.19</v>
      </c>
      <c r="M2924" t="s">
        <v>925</v>
      </c>
      <c r="N2924" t="s">
        <v>926</v>
      </c>
      <c r="O2924">
        <v>37.85</v>
      </c>
      <c r="S2924">
        <v>22923</v>
      </c>
    </row>
    <row r="2925" spans="1:19" x14ac:dyDescent="0.2">
      <c r="A2925" t="s">
        <v>46</v>
      </c>
      <c r="B2925" t="s">
        <v>8</v>
      </c>
      <c r="C2925" t="s">
        <v>928</v>
      </c>
      <c r="D2925">
        <v>1</v>
      </c>
      <c r="E2925">
        <v>7</v>
      </c>
      <c r="F2925">
        <v>1780189200000</v>
      </c>
      <c r="G2925">
        <v>1780190540581</v>
      </c>
      <c r="H2925">
        <v>1340581</v>
      </c>
      <c r="I2925">
        <v>1340581</v>
      </c>
      <c r="J2925">
        <v>9084</v>
      </c>
      <c r="K2925">
        <v>59</v>
      </c>
      <c r="L2925">
        <v>59.55</v>
      </c>
      <c r="M2925" t="s">
        <v>925</v>
      </c>
      <c r="N2925" t="s">
        <v>926</v>
      </c>
      <c r="O2925">
        <v>40.89</v>
      </c>
      <c r="S2925">
        <v>22924</v>
      </c>
    </row>
    <row r="2926" spans="1:19" x14ac:dyDescent="0.2">
      <c r="A2926" t="s">
        <v>46</v>
      </c>
      <c r="B2926" t="s">
        <v>8</v>
      </c>
      <c r="C2926" t="s">
        <v>927</v>
      </c>
      <c r="D2926">
        <v>1</v>
      </c>
      <c r="E2926">
        <v>7</v>
      </c>
      <c r="F2926">
        <v>1780190100000</v>
      </c>
      <c r="G2926">
        <v>1780191764327</v>
      </c>
      <c r="H2926">
        <v>1664327</v>
      </c>
      <c r="I2926">
        <v>1664327</v>
      </c>
      <c r="J2926">
        <v>7080</v>
      </c>
      <c r="K2926">
        <v>62</v>
      </c>
      <c r="L2926">
        <v>58.5</v>
      </c>
      <c r="M2926" t="s">
        <v>925</v>
      </c>
      <c r="N2926" t="s">
        <v>926</v>
      </c>
      <c r="O2926">
        <v>35.65</v>
      </c>
      <c r="S2926">
        <v>22925</v>
      </c>
    </row>
    <row r="2927" spans="1:19" x14ac:dyDescent="0.2">
      <c r="A2927" t="s">
        <v>46</v>
      </c>
      <c r="B2927" t="s">
        <v>8</v>
      </c>
      <c r="C2927" t="s">
        <v>928</v>
      </c>
      <c r="D2927">
        <v>1</v>
      </c>
      <c r="E2927">
        <v>7</v>
      </c>
      <c r="F2927">
        <v>1780191000000</v>
      </c>
      <c r="G2927">
        <v>1780192692289</v>
      </c>
      <c r="H2927">
        <v>1692289</v>
      </c>
      <c r="I2927">
        <v>1692289</v>
      </c>
      <c r="J2927">
        <v>10506</v>
      </c>
      <c r="K2927">
        <v>68</v>
      </c>
      <c r="L2927">
        <v>61.59</v>
      </c>
      <c r="M2927" t="s">
        <v>925</v>
      </c>
      <c r="N2927" t="s">
        <v>926</v>
      </c>
      <c r="O2927">
        <v>32.96</v>
      </c>
      <c r="S2927">
        <v>22926</v>
      </c>
    </row>
    <row r="2928" spans="1:19" x14ac:dyDescent="0.2">
      <c r="A2928" t="s">
        <v>46</v>
      </c>
      <c r="B2928" t="s">
        <v>8</v>
      </c>
      <c r="C2928" t="s">
        <v>928</v>
      </c>
      <c r="D2928">
        <v>1</v>
      </c>
      <c r="E2928">
        <v>7</v>
      </c>
      <c r="F2928">
        <v>1780191900000</v>
      </c>
      <c r="G2928">
        <v>1780193078745</v>
      </c>
      <c r="H2928">
        <v>1178745</v>
      </c>
      <c r="I2928">
        <v>1178745</v>
      </c>
      <c r="J2928">
        <v>8983</v>
      </c>
      <c r="K2928">
        <v>55</v>
      </c>
      <c r="L2928">
        <v>43.58</v>
      </c>
      <c r="M2928" t="s">
        <v>925</v>
      </c>
      <c r="N2928" t="s">
        <v>929</v>
      </c>
      <c r="S2928">
        <v>22927</v>
      </c>
    </row>
    <row r="2929" spans="1:19" x14ac:dyDescent="0.2">
      <c r="A2929" t="s">
        <v>46</v>
      </c>
      <c r="B2929" t="s">
        <v>8</v>
      </c>
      <c r="C2929" t="s">
        <v>927</v>
      </c>
      <c r="D2929">
        <v>1</v>
      </c>
      <c r="E2929">
        <v>7</v>
      </c>
      <c r="F2929">
        <v>1780192800000</v>
      </c>
      <c r="G2929">
        <v>1780194228816</v>
      </c>
      <c r="H2929">
        <v>1428816</v>
      </c>
      <c r="I2929">
        <v>1428816</v>
      </c>
      <c r="J2929">
        <v>8246</v>
      </c>
      <c r="K2929">
        <v>60</v>
      </c>
      <c r="L2929">
        <v>61.67</v>
      </c>
      <c r="M2929" t="s">
        <v>925</v>
      </c>
      <c r="N2929" t="s">
        <v>926</v>
      </c>
      <c r="O2929">
        <v>45.84</v>
      </c>
      <c r="S2929">
        <v>22928</v>
      </c>
    </row>
    <row r="2930" spans="1:19" x14ac:dyDescent="0.2">
      <c r="A2930" t="s">
        <v>46</v>
      </c>
      <c r="B2930" t="s">
        <v>8</v>
      </c>
      <c r="C2930" t="s">
        <v>928</v>
      </c>
      <c r="D2930">
        <v>1</v>
      </c>
      <c r="E2930">
        <v>7</v>
      </c>
      <c r="F2930">
        <v>1780193700000</v>
      </c>
      <c r="G2930">
        <v>1780194849574</v>
      </c>
      <c r="H2930">
        <v>1149574</v>
      </c>
      <c r="I2930">
        <v>1149574</v>
      </c>
      <c r="J2930">
        <v>8889</v>
      </c>
      <c r="K2930">
        <v>52</v>
      </c>
      <c r="L2930">
        <v>43.13</v>
      </c>
      <c r="M2930" t="s">
        <v>925</v>
      </c>
      <c r="N2930" t="s">
        <v>929</v>
      </c>
      <c r="S2930">
        <v>22929</v>
      </c>
    </row>
    <row r="2931" spans="1:19" x14ac:dyDescent="0.2">
      <c r="A2931" t="s">
        <v>46</v>
      </c>
      <c r="B2931" t="s">
        <v>8</v>
      </c>
      <c r="C2931" t="s">
        <v>928</v>
      </c>
      <c r="D2931">
        <v>1</v>
      </c>
      <c r="E2931">
        <v>7</v>
      </c>
      <c r="F2931">
        <v>1780194600000</v>
      </c>
      <c r="G2931">
        <v>1780196320687</v>
      </c>
      <c r="H2931">
        <v>1720687</v>
      </c>
      <c r="I2931">
        <v>1720687</v>
      </c>
      <c r="J2931">
        <v>7782</v>
      </c>
      <c r="K2931">
        <v>66</v>
      </c>
      <c r="L2931">
        <v>61.63</v>
      </c>
      <c r="M2931" t="s">
        <v>925</v>
      </c>
      <c r="N2931" t="s">
        <v>926</v>
      </c>
      <c r="O2931">
        <v>39.64</v>
      </c>
      <c r="S2931">
        <v>22930</v>
      </c>
    </row>
    <row r="2932" spans="1:19" x14ac:dyDescent="0.2">
      <c r="A2932" t="s">
        <v>46</v>
      </c>
      <c r="B2932" t="s">
        <v>8</v>
      </c>
      <c r="C2932" t="s">
        <v>927</v>
      </c>
      <c r="D2932">
        <v>1</v>
      </c>
      <c r="E2932">
        <v>7</v>
      </c>
      <c r="F2932">
        <v>1780195500000</v>
      </c>
      <c r="G2932">
        <v>1780196908048</v>
      </c>
      <c r="H2932">
        <v>1408048</v>
      </c>
      <c r="I2932">
        <v>1408048</v>
      </c>
      <c r="J2932">
        <v>7213</v>
      </c>
      <c r="K2932">
        <v>60</v>
      </c>
      <c r="L2932">
        <v>44.47</v>
      </c>
      <c r="M2932" t="s">
        <v>925</v>
      </c>
      <c r="N2932" t="s">
        <v>929</v>
      </c>
      <c r="S2932">
        <v>22931</v>
      </c>
    </row>
    <row r="2933" spans="1:19" x14ac:dyDescent="0.2">
      <c r="A2933" t="s">
        <v>46</v>
      </c>
      <c r="B2933" t="s">
        <v>8</v>
      </c>
      <c r="C2933" t="s">
        <v>928</v>
      </c>
      <c r="D2933">
        <v>1</v>
      </c>
      <c r="E2933">
        <v>7</v>
      </c>
      <c r="F2933">
        <v>1780196400000</v>
      </c>
      <c r="G2933">
        <v>1780197656760</v>
      </c>
      <c r="H2933">
        <v>1256760</v>
      </c>
      <c r="I2933">
        <v>1256760</v>
      </c>
      <c r="J2933">
        <v>8966</v>
      </c>
      <c r="K2933">
        <v>52</v>
      </c>
      <c r="L2933">
        <v>59.17</v>
      </c>
      <c r="M2933" t="s">
        <v>925</v>
      </c>
      <c r="N2933" t="s">
        <v>926</v>
      </c>
      <c r="O2933">
        <v>42.42</v>
      </c>
      <c r="S2933">
        <v>22932</v>
      </c>
    </row>
    <row r="2934" spans="1:19" x14ac:dyDescent="0.2">
      <c r="A2934" t="s">
        <v>46</v>
      </c>
      <c r="B2934" t="s">
        <v>8</v>
      </c>
      <c r="C2934" t="s">
        <v>928</v>
      </c>
      <c r="D2934">
        <v>1</v>
      </c>
      <c r="E2934">
        <v>7</v>
      </c>
      <c r="F2934">
        <v>1780197300000</v>
      </c>
      <c r="G2934">
        <v>1780198688737</v>
      </c>
      <c r="H2934">
        <v>1388737</v>
      </c>
      <c r="I2934">
        <v>1388737</v>
      </c>
      <c r="J2934">
        <v>9933</v>
      </c>
      <c r="K2934">
        <v>54</v>
      </c>
      <c r="L2934">
        <v>62.99</v>
      </c>
      <c r="M2934" t="s">
        <v>925</v>
      </c>
      <c r="N2934" t="s">
        <v>926</v>
      </c>
      <c r="O2934">
        <v>45.41</v>
      </c>
      <c r="S2934">
        <v>22933</v>
      </c>
    </row>
    <row r="2935" spans="1:19" x14ac:dyDescent="0.2">
      <c r="A2935" t="s">
        <v>46</v>
      </c>
      <c r="B2935" t="s">
        <v>8</v>
      </c>
      <c r="C2935" t="s">
        <v>927</v>
      </c>
      <c r="D2935">
        <v>1</v>
      </c>
      <c r="E2935">
        <v>7</v>
      </c>
      <c r="F2935">
        <v>1780198200000</v>
      </c>
      <c r="G2935">
        <v>1780199493561</v>
      </c>
      <c r="H2935">
        <v>1293561</v>
      </c>
      <c r="I2935">
        <v>1293561</v>
      </c>
      <c r="J2935">
        <v>7221</v>
      </c>
      <c r="K2935">
        <v>50</v>
      </c>
      <c r="L2935">
        <v>54.52</v>
      </c>
      <c r="M2935" t="s">
        <v>925</v>
      </c>
      <c r="N2935" t="s">
        <v>926</v>
      </c>
      <c r="O2935">
        <v>35.36</v>
      </c>
      <c r="S2935">
        <v>22934</v>
      </c>
    </row>
    <row r="2936" spans="1:19" x14ac:dyDescent="0.2">
      <c r="A2936" t="s">
        <v>46</v>
      </c>
      <c r="B2936" t="s">
        <v>8</v>
      </c>
      <c r="C2936" t="s">
        <v>928</v>
      </c>
      <c r="D2936">
        <v>1</v>
      </c>
      <c r="E2936">
        <v>7</v>
      </c>
      <c r="F2936">
        <v>1780199100000</v>
      </c>
      <c r="G2936">
        <v>1780200144736</v>
      </c>
      <c r="H2936">
        <v>1044736</v>
      </c>
      <c r="I2936">
        <v>1044736</v>
      </c>
      <c r="J2936">
        <v>8623</v>
      </c>
      <c r="K2936">
        <v>40</v>
      </c>
      <c r="L2936">
        <v>57.11</v>
      </c>
      <c r="M2936" t="s">
        <v>925</v>
      </c>
      <c r="N2936" t="s">
        <v>926</v>
      </c>
      <c r="O2936">
        <v>43.9</v>
      </c>
      <c r="S2936">
        <v>22935</v>
      </c>
    </row>
    <row r="2937" spans="1:19" x14ac:dyDescent="0.2">
      <c r="A2937" t="s">
        <v>46</v>
      </c>
      <c r="B2937" t="s">
        <v>8</v>
      </c>
      <c r="C2937" t="s">
        <v>928</v>
      </c>
      <c r="D2937">
        <v>2</v>
      </c>
      <c r="E2937">
        <v>1</v>
      </c>
      <c r="F2937">
        <v>1780272000000</v>
      </c>
      <c r="G2937">
        <v>1780273129984</v>
      </c>
      <c r="H2937">
        <v>1129984</v>
      </c>
      <c r="I2937">
        <v>1079984</v>
      </c>
      <c r="J2937">
        <v>8374</v>
      </c>
      <c r="K2937">
        <v>49</v>
      </c>
      <c r="L2937">
        <v>52.85</v>
      </c>
      <c r="M2937" t="s">
        <v>925</v>
      </c>
      <c r="N2937" t="s">
        <v>926</v>
      </c>
      <c r="O2937">
        <v>32.5</v>
      </c>
      <c r="S2937">
        <v>22936</v>
      </c>
    </row>
    <row r="2938" spans="1:19" x14ac:dyDescent="0.2">
      <c r="A2938" t="s">
        <v>46</v>
      </c>
      <c r="B2938" t="s">
        <v>8</v>
      </c>
      <c r="C2938" t="s">
        <v>928</v>
      </c>
      <c r="D2938">
        <v>2</v>
      </c>
      <c r="E2938">
        <v>1</v>
      </c>
      <c r="F2938">
        <v>1780272900000</v>
      </c>
      <c r="G2938">
        <v>1780273782651</v>
      </c>
      <c r="H2938">
        <v>882651</v>
      </c>
      <c r="I2938">
        <v>882651</v>
      </c>
      <c r="J2938">
        <v>6196</v>
      </c>
      <c r="K2938">
        <v>41</v>
      </c>
      <c r="L2938">
        <v>44.92</v>
      </c>
      <c r="M2938" t="s">
        <v>925</v>
      </c>
      <c r="N2938" t="s">
        <v>926</v>
      </c>
      <c r="O2938">
        <v>26.13</v>
      </c>
      <c r="S2938">
        <v>22937</v>
      </c>
    </row>
    <row r="2939" spans="1:19" x14ac:dyDescent="0.2">
      <c r="A2939" t="s">
        <v>46</v>
      </c>
      <c r="B2939" t="s">
        <v>8</v>
      </c>
      <c r="C2939" t="s">
        <v>927</v>
      </c>
      <c r="D2939">
        <v>2</v>
      </c>
      <c r="E2939">
        <v>1</v>
      </c>
      <c r="F2939">
        <v>1780273800000</v>
      </c>
      <c r="G2939">
        <v>1780274846721</v>
      </c>
      <c r="H2939">
        <v>1046721</v>
      </c>
      <c r="I2939">
        <v>966721</v>
      </c>
      <c r="J2939">
        <v>8811</v>
      </c>
      <c r="K2939">
        <v>46</v>
      </c>
      <c r="L2939">
        <v>53.04</v>
      </c>
      <c r="M2939" t="s">
        <v>925</v>
      </c>
      <c r="N2939" t="s">
        <v>926</v>
      </c>
      <c r="O2939">
        <v>33.869999999999997</v>
      </c>
      <c r="S2939">
        <v>22938</v>
      </c>
    </row>
    <row r="2940" spans="1:19" x14ac:dyDescent="0.2">
      <c r="A2940" t="s">
        <v>46</v>
      </c>
      <c r="B2940" t="s">
        <v>8</v>
      </c>
      <c r="C2940" t="s">
        <v>928</v>
      </c>
      <c r="D2940">
        <v>2</v>
      </c>
      <c r="E2940">
        <v>1</v>
      </c>
      <c r="F2940">
        <v>1780274700000</v>
      </c>
      <c r="G2940">
        <v>1780275985892</v>
      </c>
      <c r="H2940">
        <v>1285892</v>
      </c>
      <c r="I2940">
        <v>1250892</v>
      </c>
      <c r="J2940">
        <v>8378</v>
      </c>
      <c r="K2940">
        <v>54</v>
      </c>
      <c r="L2940">
        <v>58.07</v>
      </c>
      <c r="M2940" t="s">
        <v>925</v>
      </c>
      <c r="N2940" t="s">
        <v>926</v>
      </c>
      <c r="O2940">
        <v>40.700000000000003</v>
      </c>
      <c r="S2940">
        <v>22939</v>
      </c>
    </row>
    <row r="2941" spans="1:19" x14ac:dyDescent="0.2">
      <c r="A2941" t="s">
        <v>46</v>
      </c>
      <c r="B2941" t="s">
        <v>8</v>
      </c>
      <c r="C2941" t="s">
        <v>928</v>
      </c>
      <c r="D2941">
        <v>2</v>
      </c>
      <c r="E2941">
        <v>1</v>
      </c>
      <c r="F2941">
        <v>1780275600000</v>
      </c>
      <c r="G2941">
        <v>1780276836559</v>
      </c>
      <c r="H2941">
        <v>1236559</v>
      </c>
      <c r="I2941">
        <v>1186559</v>
      </c>
      <c r="J2941">
        <v>6924</v>
      </c>
      <c r="K2941">
        <v>54</v>
      </c>
      <c r="L2941">
        <v>54.63</v>
      </c>
      <c r="M2941" t="s">
        <v>925</v>
      </c>
      <c r="N2941" t="s">
        <v>926</v>
      </c>
      <c r="O2941">
        <v>37.85</v>
      </c>
      <c r="S2941">
        <v>22940</v>
      </c>
    </row>
    <row r="2942" spans="1:19" x14ac:dyDescent="0.2">
      <c r="A2942" t="s">
        <v>46</v>
      </c>
      <c r="B2942" t="s">
        <v>8</v>
      </c>
      <c r="C2942" t="s">
        <v>927</v>
      </c>
      <c r="D2942">
        <v>2</v>
      </c>
      <c r="E2942">
        <v>1</v>
      </c>
      <c r="F2942">
        <v>1780276500000</v>
      </c>
      <c r="G2942">
        <v>1780277157344</v>
      </c>
      <c r="H2942">
        <v>657344</v>
      </c>
      <c r="I2942">
        <v>592344</v>
      </c>
      <c r="J2942">
        <v>7565</v>
      </c>
      <c r="K2942">
        <v>34</v>
      </c>
      <c r="L2942">
        <v>49.74</v>
      </c>
      <c r="M2942" t="s">
        <v>925</v>
      </c>
      <c r="N2942" t="s">
        <v>926</v>
      </c>
      <c r="O2942">
        <v>39.340000000000003</v>
      </c>
      <c r="S2942">
        <v>22941</v>
      </c>
    </row>
    <row r="2943" spans="1:19" x14ac:dyDescent="0.2">
      <c r="A2943" t="s">
        <v>46</v>
      </c>
      <c r="B2943" t="s">
        <v>8</v>
      </c>
      <c r="C2943" t="s">
        <v>928</v>
      </c>
      <c r="D2943">
        <v>2</v>
      </c>
      <c r="E2943">
        <v>1</v>
      </c>
      <c r="F2943">
        <v>1780277400000</v>
      </c>
      <c r="G2943">
        <v>1780278594175</v>
      </c>
      <c r="H2943">
        <v>1194175</v>
      </c>
      <c r="I2943">
        <v>1114175</v>
      </c>
      <c r="J2943">
        <v>6220</v>
      </c>
      <c r="K2943">
        <v>52</v>
      </c>
      <c r="L2943">
        <v>53.05</v>
      </c>
      <c r="M2943" t="s">
        <v>925</v>
      </c>
      <c r="N2943" t="s">
        <v>926</v>
      </c>
      <c r="O2943">
        <v>37.11</v>
      </c>
      <c r="S2943">
        <v>22942</v>
      </c>
    </row>
    <row r="2944" spans="1:19" x14ac:dyDescent="0.2">
      <c r="A2944" t="s">
        <v>46</v>
      </c>
      <c r="B2944" t="s">
        <v>8</v>
      </c>
      <c r="C2944" t="s">
        <v>928</v>
      </c>
      <c r="D2944">
        <v>2</v>
      </c>
      <c r="E2944">
        <v>1</v>
      </c>
      <c r="F2944">
        <v>1780278300000</v>
      </c>
      <c r="G2944">
        <v>1780279405407</v>
      </c>
      <c r="H2944">
        <v>1105407</v>
      </c>
      <c r="I2944">
        <v>1070407</v>
      </c>
      <c r="J2944">
        <v>7853</v>
      </c>
      <c r="K2944">
        <v>50</v>
      </c>
      <c r="L2944">
        <v>53.74</v>
      </c>
      <c r="M2944" t="s">
        <v>925</v>
      </c>
      <c r="N2944" t="s">
        <v>926</v>
      </c>
      <c r="O2944">
        <v>36.58</v>
      </c>
      <c r="S2944">
        <v>22943</v>
      </c>
    </row>
    <row r="2945" spans="1:19" x14ac:dyDescent="0.2">
      <c r="A2945" t="s">
        <v>46</v>
      </c>
      <c r="B2945" t="s">
        <v>8</v>
      </c>
      <c r="C2945" t="s">
        <v>927</v>
      </c>
      <c r="D2945">
        <v>2</v>
      </c>
      <c r="E2945">
        <v>1</v>
      </c>
      <c r="F2945">
        <v>1780279200000</v>
      </c>
      <c r="G2945">
        <v>1780280006948</v>
      </c>
      <c r="H2945">
        <v>806948</v>
      </c>
      <c r="I2945">
        <v>756948</v>
      </c>
      <c r="J2945">
        <v>9295</v>
      </c>
      <c r="K2945">
        <v>40</v>
      </c>
      <c r="L2945">
        <v>53.13</v>
      </c>
      <c r="M2945" t="s">
        <v>925</v>
      </c>
      <c r="N2945" t="s">
        <v>926</v>
      </c>
      <c r="O2945">
        <v>38.840000000000003</v>
      </c>
      <c r="S2945">
        <v>22944</v>
      </c>
    </row>
    <row r="2946" spans="1:19" x14ac:dyDescent="0.2">
      <c r="A2946" t="s">
        <v>46</v>
      </c>
      <c r="B2946" t="s">
        <v>8</v>
      </c>
      <c r="C2946" t="s">
        <v>928</v>
      </c>
      <c r="D2946">
        <v>2</v>
      </c>
      <c r="E2946">
        <v>1</v>
      </c>
      <c r="F2946">
        <v>1780280100000</v>
      </c>
      <c r="G2946">
        <v>1780281170542</v>
      </c>
      <c r="H2946">
        <v>1070542</v>
      </c>
      <c r="I2946">
        <v>1070542</v>
      </c>
      <c r="J2946">
        <v>8694</v>
      </c>
      <c r="K2946">
        <v>45</v>
      </c>
      <c r="L2946">
        <v>41.98</v>
      </c>
      <c r="M2946" t="s">
        <v>925</v>
      </c>
      <c r="N2946" t="s">
        <v>929</v>
      </c>
      <c r="S2946">
        <v>22945</v>
      </c>
    </row>
    <row r="2947" spans="1:19" x14ac:dyDescent="0.2">
      <c r="A2947" t="s">
        <v>46</v>
      </c>
      <c r="B2947" t="s">
        <v>8</v>
      </c>
      <c r="C2947" t="s">
        <v>928</v>
      </c>
      <c r="D2947">
        <v>2</v>
      </c>
      <c r="E2947">
        <v>1</v>
      </c>
      <c r="F2947">
        <v>1780281000000</v>
      </c>
      <c r="G2947">
        <v>1780281662329</v>
      </c>
      <c r="H2947">
        <v>662329</v>
      </c>
      <c r="I2947">
        <v>582329</v>
      </c>
      <c r="J2947">
        <v>9008</v>
      </c>
      <c r="K2947">
        <v>35</v>
      </c>
      <c r="L2947">
        <v>51.01</v>
      </c>
      <c r="M2947" t="s">
        <v>925</v>
      </c>
      <c r="N2947" t="s">
        <v>926</v>
      </c>
      <c r="O2947">
        <v>38.31</v>
      </c>
      <c r="S2947">
        <v>22946</v>
      </c>
    </row>
    <row r="2948" spans="1:19" x14ac:dyDescent="0.2">
      <c r="A2948" t="s">
        <v>46</v>
      </c>
      <c r="B2948" t="s">
        <v>8</v>
      </c>
      <c r="C2948" t="s">
        <v>927</v>
      </c>
      <c r="D2948">
        <v>2</v>
      </c>
      <c r="E2948">
        <v>1</v>
      </c>
      <c r="F2948">
        <v>1780281900000</v>
      </c>
      <c r="G2948">
        <v>1780282897650</v>
      </c>
      <c r="H2948">
        <v>997650</v>
      </c>
      <c r="I2948">
        <v>997650</v>
      </c>
      <c r="J2948">
        <v>8537</v>
      </c>
      <c r="K2948">
        <v>48</v>
      </c>
      <c r="L2948">
        <v>40.94</v>
      </c>
      <c r="M2948" t="s">
        <v>925</v>
      </c>
      <c r="N2948" t="s">
        <v>929</v>
      </c>
      <c r="S2948">
        <v>22947</v>
      </c>
    </row>
    <row r="2949" spans="1:19" x14ac:dyDescent="0.2">
      <c r="A2949" t="s">
        <v>46</v>
      </c>
      <c r="B2949" t="s">
        <v>8</v>
      </c>
      <c r="C2949" t="s">
        <v>928</v>
      </c>
      <c r="D2949">
        <v>2</v>
      </c>
      <c r="E2949">
        <v>2</v>
      </c>
      <c r="F2949">
        <v>1780358400000</v>
      </c>
      <c r="G2949">
        <v>1780359199551</v>
      </c>
      <c r="H2949">
        <v>799551</v>
      </c>
      <c r="I2949">
        <v>749551</v>
      </c>
      <c r="J2949">
        <v>7887</v>
      </c>
      <c r="K2949">
        <v>40</v>
      </c>
      <c r="L2949">
        <v>52.43</v>
      </c>
      <c r="M2949" t="s">
        <v>925</v>
      </c>
      <c r="N2949" t="s">
        <v>926</v>
      </c>
      <c r="O2949">
        <v>41.16</v>
      </c>
      <c r="S2949">
        <v>22948</v>
      </c>
    </row>
    <row r="2950" spans="1:19" x14ac:dyDescent="0.2">
      <c r="A2950" t="s">
        <v>46</v>
      </c>
      <c r="B2950" t="s">
        <v>8</v>
      </c>
      <c r="C2950" t="s">
        <v>928</v>
      </c>
      <c r="D2950">
        <v>2</v>
      </c>
      <c r="E2950">
        <v>2</v>
      </c>
      <c r="F2950">
        <v>1780359300000</v>
      </c>
      <c r="G2950">
        <v>1780360010268</v>
      </c>
      <c r="H2950">
        <v>710268</v>
      </c>
      <c r="I2950">
        <v>710268</v>
      </c>
      <c r="J2950">
        <v>9026</v>
      </c>
      <c r="K2950">
        <v>29</v>
      </c>
      <c r="L2950">
        <v>38</v>
      </c>
      <c r="M2950" t="s">
        <v>925</v>
      </c>
      <c r="N2950" t="s">
        <v>929</v>
      </c>
      <c r="S2950">
        <v>22949</v>
      </c>
    </row>
    <row r="2951" spans="1:19" x14ac:dyDescent="0.2">
      <c r="A2951" t="s">
        <v>46</v>
      </c>
      <c r="B2951" t="s">
        <v>8</v>
      </c>
      <c r="C2951" t="s">
        <v>924</v>
      </c>
      <c r="D2951">
        <v>2</v>
      </c>
      <c r="E2951">
        <v>2</v>
      </c>
      <c r="F2951">
        <v>1780360200000</v>
      </c>
      <c r="G2951">
        <v>1780361170400</v>
      </c>
      <c r="H2951">
        <v>970400</v>
      </c>
      <c r="I2951">
        <v>890400</v>
      </c>
      <c r="J2951">
        <v>9760</v>
      </c>
      <c r="K2951">
        <v>38</v>
      </c>
      <c r="L2951">
        <v>51.69</v>
      </c>
      <c r="M2951" t="s">
        <v>925</v>
      </c>
      <c r="N2951" t="s">
        <v>926</v>
      </c>
      <c r="O2951">
        <v>30.12</v>
      </c>
      <c r="S2951">
        <v>22950</v>
      </c>
    </row>
    <row r="2952" spans="1:19" x14ac:dyDescent="0.2">
      <c r="A2952" t="s">
        <v>46</v>
      </c>
      <c r="B2952" t="s">
        <v>8</v>
      </c>
      <c r="C2952" t="s">
        <v>928</v>
      </c>
      <c r="D2952">
        <v>2</v>
      </c>
      <c r="E2952">
        <v>2</v>
      </c>
      <c r="F2952">
        <v>1780361100000</v>
      </c>
      <c r="G2952">
        <v>1780362274144</v>
      </c>
      <c r="H2952">
        <v>1174144</v>
      </c>
      <c r="I2952">
        <v>1139144</v>
      </c>
      <c r="J2952">
        <v>6450</v>
      </c>
      <c r="K2952">
        <v>53</v>
      </c>
      <c r="L2952">
        <v>51.25</v>
      </c>
      <c r="M2952" t="s">
        <v>925</v>
      </c>
      <c r="N2952" t="s">
        <v>926</v>
      </c>
      <c r="O2952">
        <v>32.81</v>
      </c>
      <c r="S2952">
        <v>22951</v>
      </c>
    </row>
    <row r="2953" spans="1:19" x14ac:dyDescent="0.2">
      <c r="A2953" t="s">
        <v>46</v>
      </c>
      <c r="B2953" t="s">
        <v>8</v>
      </c>
      <c r="C2953" t="s">
        <v>928</v>
      </c>
      <c r="D2953">
        <v>2</v>
      </c>
      <c r="E2953">
        <v>2</v>
      </c>
      <c r="F2953">
        <v>1780362000000</v>
      </c>
      <c r="G2953">
        <v>1780363136444</v>
      </c>
      <c r="H2953">
        <v>1136444</v>
      </c>
      <c r="I2953">
        <v>1086444</v>
      </c>
      <c r="J2953">
        <v>8271</v>
      </c>
      <c r="K2953">
        <v>51</v>
      </c>
      <c r="L2953">
        <v>56.71</v>
      </c>
      <c r="M2953" t="s">
        <v>925</v>
      </c>
      <c r="N2953" t="s">
        <v>926</v>
      </c>
      <c r="O2953">
        <v>41.6</v>
      </c>
      <c r="S2953">
        <v>22952</v>
      </c>
    </row>
    <row r="2954" spans="1:19" x14ac:dyDescent="0.2">
      <c r="A2954" t="s">
        <v>46</v>
      </c>
      <c r="B2954" t="s">
        <v>8</v>
      </c>
      <c r="C2954" t="s">
        <v>924</v>
      </c>
      <c r="D2954">
        <v>2</v>
      </c>
      <c r="E2954">
        <v>2</v>
      </c>
      <c r="F2954">
        <v>1780362900000</v>
      </c>
      <c r="G2954">
        <v>1780364138371</v>
      </c>
      <c r="H2954">
        <v>1238371</v>
      </c>
      <c r="I2954">
        <v>1173371</v>
      </c>
      <c r="J2954">
        <v>9392</v>
      </c>
      <c r="K2954">
        <v>50</v>
      </c>
      <c r="L2954">
        <v>53.97</v>
      </c>
      <c r="M2954" t="s">
        <v>925</v>
      </c>
      <c r="N2954" t="s">
        <v>926</v>
      </c>
      <c r="O2954">
        <v>29.66</v>
      </c>
      <c r="S2954">
        <v>22953</v>
      </c>
    </row>
    <row r="2955" spans="1:19" x14ac:dyDescent="0.2">
      <c r="A2955" t="s">
        <v>46</v>
      </c>
      <c r="B2955" t="s">
        <v>8</v>
      </c>
      <c r="C2955" t="s">
        <v>928</v>
      </c>
      <c r="D2955">
        <v>2</v>
      </c>
      <c r="E2955">
        <v>2</v>
      </c>
      <c r="F2955">
        <v>1780363800000</v>
      </c>
      <c r="G2955">
        <v>1780365188959</v>
      </c>
      <c r="H2955">
        <v>1388959</v>
      </c>
      <c r="I2955">
        <v>1308959</v>
      </c>
      <c r="J2955">
        <v>6510</v>
      </c>
      <c r="K2955">
        <v>56</v>
      </c>
      <c r="L2955">
        <v>52.44</v>
      </c>
      <c r="M2955" t="s">
        <v>925</v>
      </c>
      <c r="N2955" t="s">
        <v>926</v>
      </c>
      <c r="O2955">
        <v>30.01</v>
      </c>
      <c r="S2955">
        <v>22954</v>
      </c>
    </row>
    <row r="2956" spans="1:19" x14ac:dyDescent="0.2">
      <c r="A2956" t="s">
        <v>46</v>
      </c>
      <c r="B2956" t="s">
        <v>8</v>
      </c>
      <c r="C2956" t="s">
        <v>928</v>
      </c>
      <c r="D2956">
        <v>2</v>
      </c>
      <c r="E2956">
        <v>2</v>
      </c>
      <c r="F2956">
        <v>1780364700000</v>
      </c>
      <c r="G2956">
        <v>1780365409575</v>
      </c>
      <c r="H2956">
        <v>709575</v>
      </c>
      <c r="I2956">
        <v>674575</v>
      </c>
      <c r="J2956">
        <v>7061</v>
      </c>
      <c r="K2956">
        <v>27</v>
      </c>
      <c r="L2956">
        <v>50.52</v>
      </c>
      <c r="M2956" t="s">
        <v>925</v>
      </c>
      <c r="N2956" t="s">
        <v>926</v>
      </c>
      <c r="O2956">
        <v>41.19</v>
      </c>
      <c r="S2956">
        <v>22955</v>
      </c>
    </row>
    <row r="2957" spans="1:19" x14ac:dyDescent="0.2">
      <c r="A2957" t="s">
        <v>46</v>
      </c>
      <c r="B2957" t="s">
        <v>8</v>
      </c>
      <c r="C2957" t="s">
        <v>924</v>
      </c>
      <c r="D2957">
        <v>2</v>
      </c>
      <c r="E2957">
        <v>2</v>
      </c>
      <c r="F2957">
        <v>1780365600000</v>
      </c>
      <c r="G2957">
        <v>1780366683344</v>
      </c>
      <c r="H2957">
        <v>1083344</v>
      </c>
      <c r="I2957">
        <v>1033344</v>
      </c>
      <c r="J2957">
        <v>7631</v>
      </c>
      <c r="K2957">
        <v>44</v>
      </c>
      <c r="L2957">
        <v>54.52</v>
      </c>
      <c r="M2957" t="s">
        <v>925</v>
      </c>
      <c r="N2957" t="s">
        <v>926</v>
      </c>
      <c r="O2957">
        <v>39.56</v>
      </c>
      <c r="S2957">
        <v>22956</v>
      </c>
    </row>
    <row r="2958" spans="1:19" x14ac:dyDescent="0.2">
      <c r="A2958" t="s">
        <v>46</v>
      </c>
      <c r="B2958" t="s">
        <v>8</v>
      </c>
      <c r="C2958" t="s">
        <v>928</v>
      </c>
      <c r="D2958">
        <v>2</v>
      </c>
      <c r="E2958">
        <v>2</v>
      </c>
      <c r="F2958">
        <v>1780366500000</v>
      </c>
      <c r="G2958">
        <v>1780367945536</v>
      </c>
      <c r="H2958">
        <v>1445536</v>
      </c>
      <c r="I2958">
        <v>1380536</v>
      </c>
      <c r="J2958">
        <v>9486</v>
      </c>
      <c r="K2958">
        <v>64</v>
      </c>
      <c r="L2958">
        <v>47.31</v>
      </c>
      <c r="M2958" t="s">
        <v>925</v>
      </c>
      <c r="N2958" t="s">
        <v>929</v>
      </c>
      <c r="S2958">
        <v>22957</v>
      </c>
    </row>
    <row r="2959" spans="1:19" x14ac:dyDescent="0.2">
      <c r="A2959" t="s">
        <v>46</v>
      </c>
      <c r="B2959" t="s">
        <v>8</v>
      </c>
      <c r="C2959" t="s">
        <v>928</v>
      </c>
      <c r="D2959">
        <v>2</v>
      </c>
      <c r="E2959">
        <v>2</v>
      </c>
      <c r="F2959">
        <v>1780367400000</v>
      </c>
      <c r="G2959">
        <v>1780368121804</v>
      </c>
      <c r="H2959">
        <v>721804</v>
      </c>
      <c r="I2959">
        <v>641804</v>
      </c>
      <c r="J2959">
        <v>6965</v>
      </c>
      <c r="K2959">
        <v>34</v>
      </c>
      <c r="L2959">
        <v>47.32</v>
      </c>
      <c r="M2959" t="s">
        <v>925</v>
      </c>
      <c r="N2959" t="s">
        <v>926</v>
      </c>
      <c r="O2959">
        <v>33.69</v>
      </c>
      <c r="S2959">
        <v>22958</v>
      </c>
    </row>
    <row r="2960" spans="1:19" x14ac:dyDescent="0.2">
      <c r="A2960" t="s">
        <v>46</v>
      </c>
      <c r="B2960" t="s">
        <v>8</v>
      </c>
      <c r="C2960" t="s">
        <v>924</v>
      </c>
      <c r="D2960">
        <v>2</v>
      </c>
      <c r="E2960">
        <v>2</v>
      </c>
      <c r="F2960">
        <v>1780368300000</v>
      </c>
      <c r="G2960">
        <v>1780369135066</v>
      </c>
      <c r="H2960">
        <v>835066</v>
      </c>
      <c r="I2960">
        <v>835066</v>
      </c>
      <c r="J2960">
        <v>7039</v>
      </c>
      <c r="K2960">
        <v>32</v>
      </c>
      <c r="L2960">
        <v>37.409999999999997</v>
      </c>
      <c r="M2960" t="s">
        <v>925</v>
      </c>
      <c r="N2960" t="s">
        <v>929</v>
      </c>
      <c r="S2960">
        <v>22959</v>
      </c>
    </row>
    <row r="2961" spans="1:19" x14ac:dyDescent="0.2">
      <c r="A2961" t="s">
        <v>46</v>
      </c>
      <c r="B2961" t="s">
        <v>8</v>
      </c>
      <c r="C2961" t="s">
        <v>928</v>
      </c>
      <c r="D2961">
        <v>2</v>
      </c>
      <c r="E2961">
        <v>2</v>
      </c>
      <c r="F2961">
        <v>1780369200000</v>
      </c>
      <c r="G2961">
        <v>1780370151980</v>
      </c>
      <c r="H2961">
        <v>951980</v>
      </c>
      <c r="I2961">
        <v>901980</v>
      </c>
      <c r="J2961">
        <v>9398</v>
      </c>
      <c r="K2961">
        <v>44</v>
      </c>
      <c r="L2961">
        <v>51.78</v>
      </c>
      <c r="M2961" t="s">
        <v>925</v>
      </c>
      <c r="N2961" t="s">
        <v>926</v>
      </c>
      <c r="O2961">
        <v>31.76</v>
      </c>
      <c r="S2961">
        <v>22960</v>
      </c>
    </row>
    <row r="2962" spans="1:19" x14ac:dyDescent="0.2">
      <c r="A2962" t="s">
        <v>46</v>
      </c>
      <c r="B2962" t="s">
        <v>8</v>
      </c>
      <c r="C2962" t="s">
        <v>928</v>
      </c>
      <c r="D2962">
        <v>2</v>
      </c>
      <c r="E2962">
        <v>3</v>
      </c>
      <c r="F2962">
        <v>1780444800000</v>
      </c>
      <c r="G2962">
        <v>1780445807769</v>
      </c>
      <c r="H2962">
        <v>1007769</v>
      </c>
      <c r="I2962">
        <v>957769</v>
      </c>
      <c r="J2962">
        <v>9517</v>
      </c>
      <c r="K2962">
        <v>48</v>
      </c>
      <c r="L2962">
        <v>55.08</v>
      </c>
      <c r="M2962" t="s">
        <v>925</v>
      </c>
      <c r="N2962" t="s">
        <v>926</v>
      </c>
      <c r="O2962">
        <v>37.72</v>
      </c>
      <c r="S2962">
        <v>22961</v>
      </c>
    </row>
    <row r="2963" spans="1:19" x14ac:dyDescent="0.2">
      <c r="A2963" t="s">
        <v>46</v>
      </c>
      <c r="B2963" t="s">
        <v>8</v>
      </c>
      <c r="C2963" t="s">
        <v>928</v>
      </c>
      <c r="D2963">
        <v>2</v>
      </c>
      <c r="E2963">
        <v>3</v>
      </c>
      <c r="F2963">
        <v>1780445700000</v>
      </c>
      <c r="G2963">
        <v>1780447042674</v>
      </c>
      <c r="H2963">
        <v>1342674</v>
      </c>
      <c r="I2963">
        <v>1342674</v>
      </c>
      <c r="J2963">
        <v>7579</v>
      </c>
      <c r="K2963">
        <v>60</v>
      </c>
      <c r="L2963">
        <v>44.07</v>
      </c>
      <c r="M2963" t="s">
        <v>925</v>
      </c>
      <c r="N2963" t="s">
        <v>929</v>
      </c>
      <c r="S2963">
        <v>22962</v>
      </c>
    </row>
    <row r="2964" spans="1:19" x14ac:dyDescent="0.2">
      <c r="A2964" t="s">
        <v>46</v>
      </c>
      <c r="B2964" t="s">
        <v>8</v>
      </c>
      <c r="C2964" t="s">
        <v>928</v>
      </c>
      <c r="D2964">
        <v>2</v>
      </c>
      <c r="E2964">
        <v>3</v>
      </c>
      <c r="F2964">
        <v>1780446600000</v>
      </c>
      <c r="G2964">
        <v>1780447698206</v>
      </c>
      <c r="H2964">
        <v>1098206</v>
      </c>
      <c r="I2964">
        <v>1098206</v>
      </c>
      <c r="J2964">
        <v>8495</v>
      </c>
      <c r="K2964">
        <v>46</v>
      </c>
      <c r="L2964">
        <v>42.1</v>
      </c>
      <c r="M2964" t="s">
        <v>925</v>
      </c>
      <c r="N2964" t="s">
        <v>929</v>
      </c>
      <c r="S2964">
        <v>22963</v>
      </c>
    </row>
    <row r="2965" spans="1:19" x14ac:dyDescent="0.2">
      <c r="A2965" t="s">
        <v>46</v>
      </c>
      <c r="B2965" t="s">
        <v>8</v>
      </c>
      <c r="C2965" t="s">
        <v>928</v>
      </c>
      <c r="D2965">
        <v>2</v>
      </c>
      <c r="E2965">
        <v>3</v>
      </c>
      <c r="F2965">
        <v>1780447500000</v>
      </c>
      <c r="G2965">
        <v>1780448245081</v>
      </c>
      <c r="H2965">
        <v>745081</v>
      </c>
      <c r="I2965">
        <v>745081</v>
      </c>
      <c r="J2965">
        <v>6174</v>
      </c>
      <c r="K2965">
        <v>36</v>
      </c>
      <c r="L2965">
        <v>35.42</v>
      </c>
      <c r="M2965" t="s">
        <v>925</v>
      </c>
      <c r="N2965" t="s">
        <v>929</v>
      </c>
      <c r="S2965">
        <v>22964</v>
      </c>
    </row>
    <row r="2966" spans="1:19" x14ac:dyDescent="0.2">
      <c r="A2966" t="s">
        <v>46</v>
      </c>
      <c r="B2966" t="s">
        <v>8</v>
      </c>
      <c r="C2966" t="s">
        <v>928</v>
      </c>
      <c r="D2966">
        <v>2</v>
      </c>
      <c r="E2966">
        <v>3</v>
      </c>
      <c r="F2966">
        <v>1780448400000</v>
      </c>
      <c r="G2966">
        <v>1780449871191</v>
      </c>
      <c r="H2966">
        <v>1471191</v>
      </c>
      <c r="I2966">
        <v>1421191</v>
      </c>
      <c r="J2966">
        <v>7376</v>
      </c>
      <c r="K2966">
        <v>62</v>
      </c>
      <c r="L2966">
        <v>59.65</v>
      </c>
      <c r="M2966" t="s">
        <v>925</v>
      </c>
      <c r="N2966" t="s">
        <v>926</v>
      </c>
      <c r="O2966">
        <v>42.4</v>
      </c>
      <c r="S2966">
        <v>22965</v>
      </c>
    </row>
    <row r="2967" spans="1:19" x14ac:dyDescent="0.2">
      <c r="A2967" t="s">
        <v>46</v>
      </c>
      <c r="B2967" t="s">
        <v>8</v>
      </c>
      <c r="C2967" t="s">
        <v>928</v>
      </c>
      <c r="D2967">
        <v>2</v>
      </c>
      <c r="E2967">
        <v>3</v>
      </c>
      <c r="F2967">
        <v>1780449300000</v>
      </c>
      <c r="G2967">
        <v>1780450241337</v>
      </c>
      <c r="H2967">
        <v>941337</v>
      </c>
      <c r="I2967">
        <v>876337</v>
      </c>
      <c r="J2967">
        <v>8665</v>
      </c>
      <c r="K2967">
        <v>46</v>
      </c>
      <c r="L2967">
        <v>55.07</v>
      </c>
      <c r="M2967" t="s">
        <v>925</v>
      </c>
      <c r="N2967" t="s">
        <v>926</v>
      </c>
      <c r="O2967">
        <v>41.63</v>
      </c>
      <c r="S2967">
        <v>22966</v>
      </c>
    </row>
    <row r="2968" spans="1:19" x14ac:dyDescent="0.2">
      <c r="A2968" t="s">
        <v>46</v>
      </c>
      <c r="B2968" t="s">
        <v>8</v>
      </c>
      <c r="C2968" t="s">
        <v>928</v>
      </c>
      <c r="D2968">
        <v>2</v>
      </c>
      <c r="E2968">
        <v>3</v>
      </c>
      <c r="F2968">
        <v>1780450200000</v>
      </c>
      <c r="G2968">
        <v>1780451329249</v>
      </c>
      <c r="H2968">
        <v>1129249</v>
      </c>
      <c r="I2968">
        <v>1049249</v>
      </c>
      <c r="J2968">
        <v>9760</v>
      </c>
      <c r="K2968">
        <v>53</v>
      </c>
      <c r="L2968">
        <v>55.02</v>
      </c>
      <c r="M2968" t="s">
        <v>925</v>
      </c>
      <c r="N2968" t="s">
        <v>926</v>
      </c>
      <c r="O2968">
        <v>33.869999999999997</v>
      </c>
      <c r="S2968">
        <v>22967</v>
      </c>
    </row>
    <row r="2969" spans="1:19" x14ac:dyDescent="0.2">
      <c r="A2969" t="s">
        <v>46</v>
      </c>
      <c r="B2969" t="s">
        <v>8</v>
      </c>
      <c r="C2969" t="s">
        <v>928</v>
      </c>
      <c r="D2969">
        <v>2</v>
      </c>
      <c r="E2969">
        <v>3</v>
      </c>
      <c r="F2969">
        <v>1780451100000</v>
      </c>
      <c r="G2969">
        <v>1780451752993</v>
      </c>
      <c r="H2969">
        <v>652993</v>
      </c>
      <c r="I2969">
        <v>617993</v>
      </c>
      <c r="J2969">
        <v>6331</v>
      </c>
      <c r="K2969">
        <v>25</v>
      </c>
      <c r="L2969">
        <v>47.98</v>
      </c>
      <c r="M2969" t="s">
        <v>925</v>
      </c>
      <c r="N2969" t="s">
        <v>926</v>
      </c>
      <c r="O2969">
        <v>38.68</v>
      </c>
      <c r="S2969">
        <v>22968</v>
      </c>
    </row>
    <row r="2970" spans="1:19" x14ac:dyDescent="0.2">
      <c r="A2970" t="s">
        <v>46</v>
      </c>
      <c r="B2970" t="s">
        <v>8</v>
      </c>
      <c r="C2970" t="s">
        <v>928</v>
      </c>
      <c r="D2970">
        <v>2</v>
      </c>
      <c r="E2970">
        <v>3</v>
      </c>
      <c r="F2970">
        <v>1780452000000</v>
      </c>
      <c r="G2970">
        <v>1780452899738</v>
      </c>
      <c r="H2970">
        <v>899738</v>
      </c>
      <c r="I2970">
        <v>849738</v>
      </c>
      <c r="J2970">
        <v>6765</v>
      </c>
      <c r="K2970">
        <v>41</v>
      </c>
      <c r="L2970">
        <v>50.79</v>
      </c>
      <c r="M2970" t="s">
        <v>925</v>
      </c>
      <c r="N2970" t="s">
        <v>926</v>
      </c>
      <c r="O2970">
        <v>37.83</v>
      </c>
      <c r="S2970">
        <v>22969</v>
      </c>
    </row>
    <row r="2971" spans="1:19" x14ac:dyDescent="0.2">
      <c r="A2971" t="s">
        <v>46</v>
      </c>
      <c r="B2971" t="s">
        <v>8</v>
      </c>
      <c r="C2971" t="s">
        <v>928</v>
      </c>
      <c r="D2971">
        <v>2</v>
      </c>
      <c r="E2971">
        <v>3</v>
      </c>
      <c r="F2971">
        <v>1780452900000</v>
      </c>
      <c r="G2971">
        <v>1780454196321</v>
      </c>
      <c r="H2971">
        <v>1296321</v>
      </c>
      <c r="I2971">
        <v>1231321</v>
      </c>
      <c r="J2971">
        <v>9655</v>
      </c>
      <c r="K2971">
        <v>54</v>
      </c>
      <c r="L2971">
        <v>60.37</v>
      </c>
      <c r="M2971" t="s">
        <v>925</v>
      </c>
      <c r="N2971" t="s">
        <v>926</v>
      </c>
      <c r="O2971">
        <v>42.39</v>
      </c>
      <c r="S2971">
        <v>22970</v>
      </c>
    </row>
    <row r="2972" spans="1:19" x14ac:dyDescent="0.2">
      <c r="A2972" t="s">
        <v>46</v>
      </c>
      <c r="B2972" t="s">
        <v>8</v>
      </c>
      <c r="C2972" t="s">
        <v>928</v>
      </c>
      <c r="D2972">
        <v>2</v>
      </c>
      <c r="E2972">
        <v>3</v>
      </c>
      <c r="F2972">
        <v>1780453800000</v>
      </c>
      <c r="G2972">
        <v>1780455189022</v>
      </c>
      <c r="H2972">
        <v>1389022</v>
      </c>
      <c r="I2972">
        <v>1309022</v>
      </c>
      <c r="J2972">
        <v>9493</v>
      </c>
      <c r="K2972">
        <v>52</v>
      </c>
      <c r="L2972">
        <v>61.63</v>
      </c>
      <c r="M2972" t="s">
        <v>925</v>
      </c>
      <c r="N2972" t="s">
        <v>926</v>
      </c>
      <c r="O2972">
        <v>43.4</v>
      </c>
      <c r="S2972">
        <v>22971</v>
      </c>
    </row>
    <row r="2973" spans="1:19" x14ac:dyDescent="0.2">
      <c r="A2973" t="s">
        <v>46</v>
      </c>
      <c r="B2973" t="s">
        <v>8</v>
      </c>
      <c r="C2973" t="s">
        <v>928</v>
      </c>
      <c r="D2973">
        <v>2</v>
      </c>
      <c r="E2973">
        <v>4</v>
      </c>
      <c r="F2973">
        <v>1780531200000</v>
      </c>
      <c r="G2973">
        <v>1780532599984</v>
      </c>
      <c r="H2973">
        <v>1399984</v>
      </c>
      <c r="I2973">
        <v>1349984</v>
      </c>
      <c r="J2973">
        <v>6170</v>
      </c>
      <c r="K2973">
        <v>59</v>
      </c>
      <c r="L2973">
        <v>52.24</v>
      </c>
      <c r="M2973" t="s">
        <v>925</v>
      </c>
      <c r="N2973" t="s">
        <v>926</v>
      </c>
      <c r="O2973">
        <v>30.18</v>
      </c>
      <c r="S2973">
        <v>22972</v>
      </c>
    </row>
    <row r="2974" spans="1:19" x14ac:dyDescent="0.2">
      <c r="A2974" t="s">
        <v>46</v>
      </c>
      <c r="B2974" t="s">
        <v>8</v>
      </c>
      <c r="C2974" t="s">
        <v>928</v>
      </c>
      <c r="D2974">
        <v>2</v>
      </c>
      <c r="E2974">
        <v>4</v>
      </c>
      <c r="F2974">
        <v>1780532100000</v>
      </c>
      <c r="G2974">
        <v>1780533035415</v>
      </c>
      <c r="H2974">
        <v>935415</v>
      </c>
      <c r="I2974">
        <v>935415</v>
      </c>
      <c r="J2974">
        <v>9015</v>
      </c>
      <c r="K2974">
        <v>46</v>
      </c>
      <c r="L2974">
        <v>40.69</v>
      </c>
      <c r="M2974" t="s">
        <v>925</v>
      </c>
      <c r="N2974" t="s">
        <v>929</v>
      </c>
      <c r="S2974">
        <v>22973</v>
      </c>
    </row>
    <row r="2975" spans="1:19" x14ac:dyDescent="0.2">
      <c r="A2975" t="s">
        <v>46</v>
      </c>
      <c r="B2975" t="s">
        <v>8</v>
      </c>
      <c r="C2975" t="s">
        <v>927</v>
      </c>
      <c r="D2975">
        <v>2</v>
      </c>
      <c r="E2975">
        <v>4</v>
      </c>
      <c r="F2975">
        <v>1780533000000</v>
      </c>
      <c r="G2975">
        <v>1780534209536</v>
      </c>
      <c r="H2975">
        <v>1209536</v>
      </c>
      <c r="I2975">
        <v>1129536</v>
      </c>
      <c r="J2975">
        <v>7179</v>
      </c>
      <c r="K2975">
        <v>54</v>
      </c>
      <c r="L2975">
        <v>50.44</v>
      </c>
      <c r="M2975" t="s">
        <v>925</v>
      </c>
      <c r="N2975" t="s">
        <v>926</v>
      </c>
      <c r="O2975">
        <v>28.1</v>
      </c>
      <c r="S2975">
        <v>22974</v>
      </c>
    </row>
    <row r="2976" spans="1:19" x14ac:dyDescent="0.2">
      <c r="A2976" t="s">
        <v>46</v>
      </c>
      <c r="B2976" t="s">
        <v>8</v>
      </c>
      <c r="C2976" t="s">
        <v>928</v>
      </c>
      <c r="D2976">
        <v>2</v>
      </c>
      <c r="E2976">
        <v>4</v>
      </c>
      <c r="F2976">
        <v>1780533900000</v>
      </c>
      <c r="G2976">
        <v>1780535018243</v>
      </c>
      <c r="H2976">
        <v>1118243</v>
      </c>
      <c r="I2976">
        <v>1083243</v>
      </c>
      <c r="J2976">
        <v>7699</v>
      </c>
      <c r="K2976">
        <v>46</v>
      </c>
      <c r="L2976">
        <v>54.46</v>
      </c>
      <c r="M2976" t="s">
        <v>925</v>
      </c>
      <c r="N2976" t="s">
        <v>926</v>
      </c>
      <c r="O2976">
        <v>38.340000000000003</v>
      </c>
      <c r="S2976">
        <v>22975</v>
      </c>
    </row>
    <row r="2977" spans="1:19" x14ac:dyDescent="0.2">
      <c r="A2977" t="s">
        <v>46</v>
      </c>
      <c r="B2977" t="s">
        <v>8</v>
      </c>
      <c r="C2977" t="s">
        <v>928</v>
      </c>
      <c r="D2977">
        <v>2</v>
      </c>
      <c r="E2977">
        <v>4</v>
      </c>
      <c r="F2977">
        <v>1780534800000</v>
      </c>
      <c r="G2977">
        <v>1780535584025</v>
      </c>
      <c r="H2977">
        <v>784025</v>
      </c>
      <c r="I2977">
        <v>734025</v>
      </c>
      <c r="J2977">
        <v>8641</v>
      </c>
      <c r="K2977">
        <v>29</v>
      </c>
      <c r="L2977">
        <v>51.76</v>
      </c>
      <c r="M2977" t="s">
        <v>925</v>
      </c>
      <c r="N2977" t="s">
        <v>926</v>
      </c>
      <c r="O2977">
        <v>37.979999999999997</v>
      </c>
      <c r="S2977">
        <v>22976</v>
      </c>
    </row>
    <row r="2978" spans="1:19" x14ac:dyDescent="0.2">
      <c r="A2978" t="s">
        <v>46</v>
      </c>
      <c r="B2978" t="s">
        <v>8</v>
      </c>
      <c r="C2978" t="s">
        <v>927</v>
      </c>
      <c r="D2978">
        <v>2</v>
      </c>
      <c r="E2978">
        <v>4</v>
      </c>
      <c r="F2978">
        <v>1780535700000</v>
      </c>
      <c r="G2978">
        <v>1780536936111</v>
      </c>
      <c r="H2978">
        <v>1236111</v>
      </c>
      <c r="I2978">
        <v>1171111</v>
      </c>
      <c r="J2978">
        <v>7074</v>
      </c>
      <c r="K2978">
        <v>57</v>
      </c>
      <c r="L2978">
        <v>57.18</v>
      </c>
      <c r="M2978" t="s">
        <v>925</v>
      </c>
      <c r="N2978" t="s">
        <v>926</v>
      </c>
      <c r="O2978">
        <v>43.38</v>
      </c>
      <c r="S2978">
        <v>22977</v>
      </c>
    </row>
    <row r="2979" spans="1:19" x14ac:dyDescent="0.2">
      <c r="A2979" t="s">
        <v>46</v>
      </c>
      <c r="B2979" t="s">
        <v>8</v>
      </c>
      <c r="C2979" t="s">
        <v>928</v>
      </c>
      <c r="D2979">
        <v>2</v>
      </c>
      <c r="E2979">
        <v>4</v>
      </c>
      <c r="F2979">
        <v>1780536600000</v>
      </c>
      <c r="G2979">
        <v>1780537459135</v>
      </c>
      <c r="H2979">
        <v>859135</v>
      </c>
      <c r="I2979">
        <v>859135</v>
      </c>
      <c r="J2979">
        <v>7414</v>
      </c>
      <c r="K2979">
        <v>33</v>
      </c>
      <c r="L2979">
        <v>38.090000000000003</v>
      </c>
      <c r="M2979" t="s">
        <v>925</v>
      </c>
      <c r="N2979" t="s">
        <v>929</v>
      </c>
      <c r="S2979">
        <v>22978</v>
      </c>
    </row>
    <row r="2980" spans="1:19" x14ac:dyDescent="0.2">
      <c r="A2980" t="s">
        <v>46</v>
      </c>
      <c r="B2980" t="s">
        <v>8</v>
      </c>
      <c r="C2980" t="s">
        <v>928</v>
      </c>
      <c r="D2980">
        <v>2</v>
      </c>
      <c r="E2980">
        <v>4</v>
      </c>
      <c r="F2980">
        <v>1780537500000</v>
      </c>
      <c r="G2980">
        <v>1780538465928</v>
      </c>
      <c r="H2980">
        <v>965928</v>
      </c>
      <c r="I2980">
        <v>930928</v>
      </c>
      <c r="J2980">
        <v>6635</v>
      </c>
      <c r="K2980">
        <v>40</v>
      </c>
      <c r="L2980">
        <v>49.39</v>
      </c>
      <c r="M2980" t="s">
        <v>925</v>
      </c>
      <c r="N2980" t="s">
        <v>926</v>
      </c>
      <c r="O2980">
        <v>33.25</v>
      </c>
      <c r="S2980">
        <v>22979</v>
      </c>
    </row>
    <row r="2981" spans="1:19" x14ac:dyDescent="0.2">
      <c r="A2981" t="s">
        <v>46</v>
      </c>
      <c r="B2981" t="s">
        <v>8</v>
      </c>
      <c r="C2981" t="s">
        <v>927</v>
      </c>
      <c r="D2981">
        <v>2</v>
      </c>
      <c r="E2981">
        <v>4</v>
      </c>
      <c r="F2981">
        <v>1780538400000</v>
      </c>
      <c r="G2981">
        <v>1780539559253</v>
      </c>
      <c r="H2981">
        <v>1159253</v>
      </c>
      <c r="I2981">
        <v>1109253</v>
      </c>
      <c r="J2981">
        <v>8798</v>
      </c>
      <c r="K2981">
        <v>46</v>
      </c>
      <c r="L2981">
        <v>50.8</v>
      </c>
      <c r="M2981" t="s">
        <v>925</v>
      </c>
      <c r="N2981" t="s">
        <v>926</v>
      </c>
      <c r="O2981">
        <v>25.87</v>
      </c>
      <c r="S2981">
        <v>22980</v>
      </c>
    </row>
    <row r="2982" spans="1:19" x14ac:dyDescent="0.2">
      <c r="A2982" t="s">
        <v>46</v>
      </c>
      <c r="B2982" t="s">
        <v>8</v>
      </c>
      <c r="C2982" t="s">
        <v>928</v>
      </c>
      <c r="D2982">
        <v>2</v>
      </c>
      <c r="E2982">
        <v>4</v>
      </c>
      <c r="F2982">
        <v>1780539300000</v>
      </c>
      <c r="G2982">
        <v>1780540269586</v>
      </c>
      <c r="H2982">
        <v>969586</v>
      </c>
      <c r="I2982">
        <v>904586</v>
      </c>
      <c r="J2982">
        <v>8721</v>
      </c>
      <c r="K2982">
        <v>36</v>
      </c>
      <c r="L2982">
        <v>55.89</v>
      </c>
      <c r="M2982" t="s">
        <v>925</v>
      </c>
      <c r="N2982" t="s">
        <v>926</v>
      </c>
      <c r="O2982">
        <v>42.68</v>
      </c>
      <c r="S2982">
        <v>22981</v>
      </c>
    </row>
    <row r="2983" spans="1:19" x14ac:dyDescent="0.2">
      <c r="A2983" t="s">
        <v>46</v>
      </c>
      <c r="B2983" t="s">
        <v>8</v>
      </c>
      <c r="C2983" t="s">
        <v>928</v>
      </c>
      <c r="D2983">
        <v>2</v>
      </c>
      <c r="E2983">
        <v>4</v>
      </c>
      <c r="F2983">
        <v>1780540200000</v>
      </c>
      <c r="G2983">
        <v>1780541107474</v>
      </c>
      <c r="H2983">
        <v>907474</v>
      </c>
      <c r="I2983">
        <v>827474</v>
      </c>
      <c r="J2983">
        <v>9862</v>
      </c>
      <c r="K2983">
        <v>39</v>
      </c>
      <c r="L2983">
        <v>50.45</v>
      </c>
      <c r="M2983" t="s">
        <v>925</v>
      </c>
      <c r="N2983" t="s">
        <v>926</v>
      </c>
      <c r="O2983">
        <v>28.56</v>
      </c>
      <c r="S2983">
        <v>22982</v>
      </c>
    </row>
    <row r="2984" spans="1:19" x14ac:dyDescent="0.2">
      <c r="A2984" t="s">
        <v>46</v>
      </c>
      <c r="B2984" t="s">
        <v>8</v>
      </c>
      <c r="C2984" t="s">
        <v>927</v>
      </c>
      <c r="D2984">
        <v>2</v>
      </c>
      <c r="E2984">
        <v>4</v>
      </c>
      <c r="F2984">
        <v>1780541100000</v>
      </c>
      <c r="G2984">
        <v>1780541847599</v>
      </c>
      <c r="H2984">
        <v>747599</v>
      </c>
      <c r="I2984">
        <v>712599</v>
      </c>
      <c r="J2984">
        <v>9170</v>
      </c>
      <c r="K2984">
        <v>30</v>
      </c>
      <c r="L2984">
        <v>49.88</v>
      </c>
      <c r="M2984" t="s">
        <v>925</v>
      </c>
      <c r="N2984" t="s">
        <v>926</v>
      </c>
      <c r="O2984">
        <v>33.1</v>
      </c>
      <c r="S2984">
        <v>22983</v>
      </c>
    </row>
    <row r="2985" spans="1:19" x14ac:dyDescent="0.2">
      <c r="A2985" t="s">
        <v>46</v>
      </c>
      <c r="B2985" t="s">
        <v>8</v>
      </c>
      <c r="C2985" t="s">
        <v>928</v>
      </c>
      <c r="D2985">
        <v>2</v>
      </c>
      <c r="E2985">
        <v>5</v>
      </c>
      <c r="F2985">
        <v>1780617600000</v>
      </c>
      <c r="G2985">
        <v>1780618326007</v>
      </c>
      <c r="H2985">
        <v>726007</v>
      </c>
      <c r="I2985">
        <v>676007</v>
      </c>
      <c r="J2985">
        <v>9519</v>
      </c>
      <c r="K2985">
        <v>30</v>
      </c>
      <c r="L2985">
        <v>52.36</v>
      </c>
      <c r="M2985" t="s">
        <v>925</v>
      </c>
      <c r="N2985" t="s">
        <v>926</v>
      </c>
      <c r="O2985">
        <v>38.479999999999997</v>
      </c>
      <c r="S2985">
        <v>22984</v>
      </c>
    </row>
    <row r="2986" spans="1:19" x14ac:dyDescent="0.2">
      <c r="A2986" t="s">
        <v>46</v>
      </c>
      <c r="B2986" t="s">
        <v>8</v>
      </c>
      <c r="C2986" t="s">
        <v>928</v>
      </c>
      <c r="D2986">
        <v>2</v>
      </c>
      <c r="E2986">
        <v>5</v>
      </c>
      <c r="F2986">
        <v>1780618500000</v>
      </c>
      <c r="G2986">
        <v>1780619512829</v>
      </c>
      <c r="H2986">
        <v>1012829</v>
      </c>
      <c r="I2986">
        <v>947829</v>
      </c>
      <c r="J2986">
        <v>6376</v>
      </c>
      <c r="K2986">
        <v>44</v>
      </c>
      <c r="L2986">
        <v>47.93</v>
      </c>
      <c r="M2986" t="s">
        <v>925</v>
      </c>
      <c r="N2986" t="s">
        <v>926</v>
      </c>
      <c r="O2986">
        <v>29.36</v>
      </c>
      <c r="S2986">
        <v>22985</v>
      </c>
    </row>
    <row r="2987" spans="1:19" x14ac:dyDescent="0.2">
      <c r="A2987" t="s">
        <v>46</v>
      </c>
      <c r="B2987" t="s">
        <v>8</v>
      </c>
      <c r="C2987" t="s">
        <v>924</v>
      </c>
      <c r="D2987">
        <v>2</v>
      </c>
      <c r="E2987">
        <v>5</v>
      </c>
      <c r="F2987">
        <v>1780619400000</v>
      </c>
      <c r="G2987">
        <v>1780620119802</v>
      </c>
      <c r="H2987">
        <v>719802</v>
      </c>
      <c r="I2987">
        <v>639802</v>
      </c>
      <c r="J2987">
        <v>9092</v>
      </c>
      <c r="K2987">
        <v>34</v>
      </c>
      <c r="L2987">
        <v>53.06</v>
      </c>
      <c r="M2987" t="s">
        <v>925</v>
      </c>
      <c r="N2987" t="s">
        <v>926</v>
      </c>
      <c r="O2987">
        <v>41.4</v>
      </c>
      <c r="S2987">
        <v>22986</v>
      </c>
    </row>
    <row r="2988" spans="1:19" x14ac:dyDescent="0.2">
      <c r="A2988" t="s">
        <v>46</v>
      </c>
      <c r="B2988" t="s">
        <v>8</v>
      </c>
      <c r="C2988" t="s">
        <v>928</v>
      </c>
      <c r="D2988">
        <v>2</v>
      </c>
      <c r="E2988">
        <v>5</v>
      </c>
      <c r="F2988">
        <v>1780620300000</v>
      </c>
      <c r="G2988">
        <v>1780621122525</v>
      </c>
      <c r="H2988">
        <v>822525</v>
      </c>
      <c r="I2988">
        <v>787525</v>
      </c>
      <c r="J2988">
        <v>7685</v>
      </c>
      <c r="K2988">
        <v>38</v>
      </c>
      <c r="L2988">
        <v>47.22</v>
      </c>
      <c r="M2988" t="s">
        <v>925</v>
      </c>
      <c r="N2988" t="s">
        <v>926</v>
      </c>
      <c r="O2988">
        <v>29</v>
      </c>
      <c r="S2988">
        <v>22987</v>
      </c>
    </row>
    <row r="2989" spans="1:19" x14ac:dyDescent="0.2">
      <c r="A2989" t="s">
        <v>46</v>
      </c>
      <c r="B2989" t="s">
        <v>8</v>
      </c>
      <c r="C2989" t="s">
        <v>928</v>
      </c>
      <c r="D2989">
        <v>2</v>
      </c>
      <c r="E2989">
        <v>5</v>
      </c>
      <c r="F2989">
        <v>1780621200000</v>
      </c>
      <c r="G2989">
        <v>1780622671493</v>
      </c>
      <c r="H2989">
        <v>1471493</v>
      </c>
      <c r="I2989">
        <v>1421493</v>
      </c>
      <c r="J2989">
        <v>7160</v>
      </c>
      <c r="K2989">
        <v>62</v>
      </c>
      <c r="L2989">
        <v>54.35</v>
      </c>
      <c r="M2989" t="s">
        <v>925</v>
      </c>
      <c r="N2989" t="s">
        <v>926</v>
      </c>
      <c r="O2989">
        <v>30.64</v>
      </c>
      <c r="S2989">
        <v>22988</v>
      </c>
    </row>
    <row r="2990" spans="1:19" x14ac:dyDescent="0.2">
      <c r="A2990" t="s">
        <v>46</v>
      </c>
      <c r="B2990" t="s">
        <v>8</v>
      </c>
      <c r="C2990" t="s">
        <v>924</v>
      </c>
      <c r="D2990">
        <v>2</v>
      </c>
      <c r="E2990">
        <v>5</v>
      </c>
      <c r="F2990">
        <v>1780622100000</v>
      </c>
      <c r="G2990">
        <v>1780622794328</v>
      </c>
      <c r="H2990">
        <v>694328</v>
      </c>
      <c r="I2990">
        <v>629328</v>
      </c>
      <c r="J2990">
        <v>8826</v>
      </c>
      <c r="K2990">
        <v>35</v>
      </c>
      <c r="L2990">
        <v>50.44</v>
      </c>
      <c r="M2990" t="s">
        <v>925</v>
      </c>
      <c r="N2990" t="s">
        <v>926</v>
      </c>
      <c r="O2990">
        <v>36.67</v>
      </c>
      <c r="S2990">
        <v>22989</v>
      </c>
    </row>
    <row r="2991" spans="1:19" x14ac:dyDescent="0.2">
      <c r="A2991" t="s">
        <v>46</v>
      </c>
      <c r="B2991" t="s">
        <v>8</v>
      </c>
      <c r="C2991" t="s">
        <v>928</v>
      </c>
      <c r="D2991">
        <v>2</v>
      </c>
      <c r="E2991">
        <v>5</v>
      </c>
      <c r="F2991">
        <v>1780623000000</v>
      </c>
      <c r="G2991">
        <v>1780624251941</v>
      </c>
      <c r="H2991">
        <v>1251941</v>
      </c>
      <c r="I2991">
        <v>1171941</v>
      </c>
      <c r="J2991">
        <v>6902</v>
      </c>
      <c r="K2991">
        <v>55</v>
      </c>
      <c r="L2991">
        <v>54.6</v>
      </c>
      <c r="M2991" t="s">
        <v>925</v>
      </c>
      <c r="N2991" t="s">
        <v>926</v>
      </c>
      <c r="O2991">
        <v>37.44</v>
      </c>
      <c r="S2991">
        <v>22990</v>
      </c>
    </row>
    <row r="2992" spans="1:19" x14ac:dyDescent="0.2">
      <c r="A2992" t="s">
        <v>46</v>
      </c>
      <c r="B2992" t="s">
        <v>8</v>
      </c>
      <c r="C2992" t="s">
        <v>928</v>
      </c>
      <c r="D2992">
        <v>2</v>
      </c>
      <c r="E2992">
        <v>5</v>
      </c>
      <c r="F2992">
        <v>1780623900000</v>
      </c>
      <c r="G2992">
        <v>1780624863074</v>
      </c>
      <c r="H2992">
        <v>963074</v>
      </c>
      <c r="I2992">
        <v>928074</v>
      </c>
      <c r="J2992">
        <v>9444</v>
      </c>
      <c r="K2992">
        <v>44</v>
      </c>
      <c r="L2992">
        <v>54.5</v>
      </c>
      <c r="M2992" t="s">
        <v>925</v>
      </c>
      <c r="N2992" t="s">
        <v>926</v>
      </c>
      <c r="O2992">
        <v>37.68</v>
      </c>
      <c r="S2992">
        <v>22991</v>
      </c>
    </row>
    <row r="2993" spans="1:19" x14ac:dyDescent="0.2">
      <c r="A2993" t="s">
        <v>46</v>
      </c>
      <c r="B2993" t="s">
        <v>8</v>
      </c>
      <c r="C2993" t="s">
        <v>924</v>
      </c>
      <c r="D2993">
        <v>2</v>
      </c>
      <c r="E2993">
        <v>5</v>
      </c>
      <c r="F2993">
        <v>1780624800000</v>
      </c>
      <c r="G2993">
        <v>1780625655257</v>
      </c>
      <c r="H2993">
        <v>855257</v>
      </c>
      <c r="I2993">
        <v>805257</v>
      </c>
      <c r="J2993">
        <v>6826</v>
      </c>
      <c r="K2993">
        <v>34</v>
      </c>
      <c r="L2993">
        <v>50.13</v>
      </c>
      <c r="M2993" t="s">
        <v>925</v>
      </c>
      <c r="N2993" t="s">
        <v>926</v>
      </c>
      <c r="O2993">
        <v>37.24</v>
      </c>
      <c r="S2993">
        <v>22992</v>
      </c>
    </row>
    <row r="2994" spans="1:19" x14ac:dyDescent="0.2">
      <c r="A2994" t="s">
        <v>46</v>
      </c>
      <c r="B2994" t="s">
        <v>8</v>
      </c>
      <c r="C2994" t="s">
        <v>928</v>
      </c>
      <c r="D2994">
        <v>2</v>
      </c>
      <c r="E2994">
        <v>5</v>
      </c>
      <c r="F2994">
        <v>1780625700000</v>
      </c>
      <c r="G2994">
        <v>1780627029329</v>
      </c>
      <c r="H2994">
        <v>1329329</v>
      </c>
      <c r="I2994">
        <v>1264329</v>
      </c>
      <c r="J2994">
        <v>7172</v>
      </c>
      <c r="K2994">
        <v>53</v>
      </c>
      <c r="L2994">
        <v>56.89</v>
      </c>
      <c r="M2994" t="s">
        <v>925</v>
      </c>
      <c r="N2994" t="s">
        <v>926</v>
      </c>
      <c r="O2994">
        <v>40.090000000000003</v>
      </c>
      <c r="S2994">
        <v>22993</v>
      </c>
    </row>
    <row r="2995" spans="1:19" x14ac:dyDescent="0.2">
      <c r="A2995" t="s">
        <v>46</v>
      </c>
      <c r="B2995" t="s">
        <v>8</v>
      </c>
      <c r="C2995" t="s">
        <v>928</v>
      </c>
      <c r="D2995">
        <v>2</v>
      </c>
      <c r="E2995">
        <v>5</v>
      </c>
      <c r="F2995">
        <v>1780626600000</v>
      </c>
      <c r="G2995">
        <v>1780627402389</v>
      </c>
      <c r="H2995">
        <v>802389</v>
      </c>
      <c r="I2995">
        <v>722389</v>
      </c>
      <c r="J2995">
        <v>8445</v>
      </c>
      <c r="K2995">
        <v>34</v>
      </c>
      <c r="L2995">
        <v>52.39</v>
      </c>
      <c r="M2995" t="s">
        <v>925</v>
      </c>
      <c r="N2995" t="s">
        <v>926</v>
      </c>
      <c r="O2995">
        <v>39.51</v>
      </c>
      <c r="S2995">
        <v>22994</v>
      </c>
    </row>
    <row r="2996" spans="1:19" x14ac:dyDescent="0.2">
      <c r="A2996" t="s">
        <v>46</v>
      </c>
      <c r="B2996" t="s">
        <v>8</v>
      </c>
      <c r="C2996" t="s">
        <v>924</v>
      </c>
      <c r="D2996">
        <v>2</v>
      </c>
      <c r="E2996">
        <v>5</v>
      </c>
      <c r="F2996">
        <v>1780627500000</v>
      </c>
      <c r="G2996">
        <v>1780628824202</v>
      </c>
      <c r="H2996">
        <v>1324202</v>
      </c>
      <c r="I2996">
        <v>1289202</v>
      </c>
      <c r="J2996">
        <v>8607</v>
      </c>
      <c r="K2996">
        <v>58</v>
      </c>
      <c r="L2996">
        <v>57.81</v>
      </c>
      <c r="M2996" t="s">
        <v>925</v>
      </c>
      <c r="N2996" t="s">
        <v>926</v>
      </c>
      <c r="O2996">
        <v>38.54</v>
      </c>
      <c r="S2996">
        <v>22995</v>
      </c>
    </row>
    <row r="2997" spans="1:19" x14ac:dyDescent="0.2">
      <c r="A2997" t="s">
        <v>46</v>
      </c>
      <c r="B2997" t="s">
        <v>8</v>
      </c>
      <c r="C2997" t="s">
        <v>928</v>
      </c>
      <c r="D2997">
        <v>2</v>
      </c>
      <c r="E2997">
        <v>5</v>
      </c>
      <c r="F2997">
        <v>1780628400000</v>
      </c>
      <c r="G2997">
        <v>1780629186802</v>
      </c>
      <c r="H2997">
        <v>786802</v>
      </c>
      <c r="I2997">
        <v>736802</v>
      </c>
      <c r="J2997">
        <v>8658</v>
      </c>
      <c r="K2997">
        <v>37</v>
      </c>
      <c r="L2997">
        <v>48.1</v>
      </c>
      <c r="M2997" t="s">
        <v>925</v>
      </c>
      <c r="N2997" t="s">
        <v>926</v>
      </c>
      <c r="O2997">
        <v>29.35</v>
      </c>
      <c r="S2997">
        <v>22996</v>
      </c>
    </row>
    <row r="2998" spans="1:19" x14ac:dyDescent="0.2">
      <c r="A2998" t="s">
        <v>46</v>
      </c>
      <c r="B2998" t="s">
        <v>8</v>
      </c>
      <c r="C2998" t="s">
        <v>928</v>
      </c>
      <c r="D2998">
        <v>2</v>
      </c>
      <c r="E2998">
        <v>6</v>
      </c>
      <c r="F2998">
        <v>1780704000000</v>
      </c>
      <c r="G2998">
        <v>1780705442962</v>
      </c>
      <c r="H2998">
        <v>1442962</v>
      </c>
      <c r="I2998">
        <v>1392962</v>
      </c>
      <c r="J2998">
        <v>7529</v>
      </c>
      <c r="K2998">
        <v>53</v>
      </c>
      <c r="L2998">
        <v>55.48</v>
      </c>
      <c r="M2998" t="s">
        <v>925</v>
      </c>
      <c r="N2998" t="s">
        <v>926</v>
      </c>
      <c r="O2998">
        <v>33.01</v>
      </c>
      <c r="S2998">
        <v>22997</v>
      </c>
    </row>
    <row r="2999" spans="1:19" x14ac:dyDescent="0.2">
      <c r="A2999" t="s">
        <v>46</v>
      </c>
      <c r="B2999" t="s">
        <v>8</v>
      </c>
      <c r="C2999" t="s">
        <v>928</v>
      </c>
      <c r="D2999">
        <v>2</v>
      </c>
      <c r="E2999">
        <v>6</v>
      </c>
      <c r="F2999">
        <v>1780704900000</v>
      </c>
      <c r="G2999">
        <v>1780706025151</v>
      </c>
      <c r="H2999">
        <v>1125151</v>
      </c>
      <c r="I2999">
        <v>1060151</v>
      </c>
      <c r="J2999">
        <v>8141</v>
      </c>
      <c r="K2999">
        <v>43</v>
      </c>
      <c r="L2999">
        <v>56.33</v>
      </c>
      <c r="M2999" t="s">
        <v>925</v>
      </c>
      <c r="N2999" t="s">
        <v>926</v>
      </c>
      <c r="O2999">
        <v>41.34</v>
      </c>
      <c r="S2999">
        <v>22998</v>
      </c>
    </row>
    <row r="3000" spans="1:19" x14ac:dyDescent="0.2">
      <c r="A3000" t="s">
        <v>46</v>
      </c>
      <c r="B3000" t="s">
        <v>8</v>
      </c>
      <c r="C3000" t="s">
        <v>928</v>
      </c>
      <c r="D3000">
        <v>2</v>
      </c>
      <c r="E3000">
        <v>6</v>
      </c>
      <c r="F3000">
        <v>1780705800000</v>
      </c>
      <c r="G3000">
        <v>1780707175101</v>
      </c>
      <c r="H3000">
        <v>1375101</v>
      </c>
      <c r="I3000">
        <v>1295101</v>
      </c>
      <c r="J3000">
        <v>7132</v>
      </c>
      <c r="K3000">
        <v>58</v>
      </c>
      <c r="L3000">
        <v>58.84</v>
      </c>
      <c r="M3000" t="s">
        <v>925</v>
      </c>
      <c r="N3000" t="s">
        <v>926</v>
      </c>
      <c r="O3000">
        <v>43.58</v>
      </c>
      <c r="S3000">
        <v>22999</v>
      </c>
    </row>
    <row r="3001" spans="1:19" x14ac:dyDescent="0.2">
      <c r="A3001" t="s">
        <v>46</v>
      </c>
      <c r="B3001" t="s">
        <v>8</v>
      </c>
      <c r="C3001" t="s">
        <v>928</v>
      </c>
      <c r="D3001">
        <v>2</v>
      </c>
      <c r="E3001">
        <v>6</v>
      </c>
      <c r="F3001">
        <v>1780706700000</v>
      </c>
      <c r="G3001">
        <v>1780707815749</v>
      </c>
      <c r="H3001">
        <v>1115749</v>
      </c>
      <c r="I3001">
        <v>1080749</v>
      </c>
      <c r="J3001">
        <v>7378</v>
      </c>
      <c r="K3001">
        <v>47</v>
      </c>
      <c r="L3001">
        <v>50.39</v>
      </c>
      <c r="M3001" t="s">
        <v>925</v>
      </c>
      <c r="N3001" t="s">
        <v>926</v>
      </c>
      <c r="O3001">
        <v>29.81</v>
      </c>
      <c r="S3001">
        <v>23000</v>
      </c>
    </row>
    <row r="3002" spans="1:19" x14ac:dyDescent="0.2">
      <c r="A3002" t="s">
        <v>46</v>
      </c>
      <c r="B3002" t="s">
        <v>8</v>
      </c>
      <c r="C3002" t="s">
        <v>928</v>
      </c>
      <c r="D3002">
        <v>2</v>
      </c>
      <c r="E3002">
        <v>6</v>
      </c>
      <c r="F3002">
        <v>1780707600000</v>
      </c>
      <c r="G3002">
        <v>1780708783049</v>
      </c>
      <c r="H3002">
        <v>1183049</v>
      </c>
      <c r="I3002">
        <v>1133049</v>
      </c>
      <c r="J3002">
        <v>7638</v>
      </c>
      <c r="K3002">
        <v>48</v>
      </c>
      <c r="L3002">
        <v>50.06</v>
      </c>
      <c r="M3002" t="s">
        <v>925</v>
      </c>
      <c r="N3002" t="s">
        <v>926</v>
      </c>
      <c r="O3002">
        <v>26.65</v>
      </c>
      <c r="S3002">
        <v>23001</v>
      </c>
    </row>
    <row r="3003" spans="1:19" x14ac:dyDescent="0.2">
      <c r="A3003" t="s">
        <v>46</v>
      </c>
      <c r="B3003" t="s">
        <v>8</v>
      </c>
      <c r="C3003" t="s">
        <v>928</v>
      </c>
      <c r="D3003">
        <v>2</v>
      </c>
      <c r="E3003">
        <v>6</v>
      </c>
      <c r="F3003">
        <v>1780708500000</v>
      </c>
      <c r="G3003">
        <v>1780709676699</v>
      </c>
      <c r="H3003">
        <v>1176699</v>
      </c>
      <c r="I3003">
        <v>1111699</v>
      </c>
      <c r="J3003">
        <v>7671</v>
      </c>
      <c r="K3003">
        <v>52</v>
      </c>
      <c r="L3003">
        <v>50.69</v>
      </c>
      <c r="M3003" t="s">
        <v>925</v>
      </c>
      <c r="N3003" t="s">
        <v>926</v>
      </c>
      <c r="O3003">
        <v>28.2</v>
      </c>
      <c r="S3003">
        <v>23002</v>
      </c>
    </row>
    <row r="3004" spans="1:19" x14ac:dyDescent="0.2">
      <c r="A3004" t="s">
        <v>46</v>
      </c>
      <c r="B3004" t="s">
        <v>8</v>
      </c>
      <c r="C3004" t="s">
        <v>928</v>
      </c>
      <c r="D3004">
        <v>2</v>
      </c>
      <c r="E3004">
        <v>6</v>
      </c>
      <c r="F3004">
        <v>1780709400000</v>
      </c>
      <c r="G3004">
        <v>1780710369546</v>
      </c>
      <c r="H3004">
        <v>969546</v>
      </c>
      <c r="I3004">
        <v>889546</v>
      </c>
      <c r="J3004">
        <v>9430</v>
      </c>
      <c r="K3004">
        <v>39</v>
      </c>
      <c r="L3004">
        <v>54.61</v>
      </c>
      <c r="M3004" t="s">
        <v>925</v>
      </c>
      <c r="N3004" t="s">
        <v>926</v>
      </c>
      <c r="O3004">
        <v>37.82</v>
      </c>
      <c r="S3004">
        <v>23003</v>
      </c>
    </row>
    <row r="3005" spans="1:19" x14ac:dyDescent="0.2">
      <c r="A3005" t="s">
        <v>46</v>
      </c>
      <c r="B3005" t="s">
        <v>8</v>
      </c>
      <c r="C3005" t="s">
        <v>928</v>
      </c>
      <c r="D3005">
        <v>2</v>
      </c>
      <c r="E3005">
        <v>6</v>
      </c>
      <c r="F3005">
        <v>1780710300000</v>
      </c>
      <c r="G3005">
        <v>1780711319998</v>
      </c>
      <c r="H3005">
        <v>1019998</v>
      </c>
      <c r="I3005">
        <v>984998</v>
      </c>
      <c r="J3005">
        <v>9903</v>
      </c>
      <c r="K3005">
        <v>40</v>
      </c>
      <c r="L3005">
        <v>54.49</v>
      </c>
      <c r="M3005" t="s">
        <v>925</v>
      </c>
      <c r="N3005" t="s">
        <v>926</v>
      </c>
      <c r="O3005">
        <v>35</v>
      </c>
      <c r="S3005">
        <v>23004</v>
      </c>
    </row>
    <row r="3006" spans="1:19" x14ac:dyDescent="0.2">
      <c r="A3006" t="s">
        <v>46</v>
      </c>
      <c r="B3006" t="s">
        <v>8</v>
      </c>
      <c r="C3006" t="s">
        <v>928</v>
      </c>
      <c r="D3006">
        <v>2</v>
      </c>
      <c r="E3006">
        <v>6</v>
      </c>
      <c r="F3006">
        <v>1780711200000</v>
      </c>
      <c r="G3006">
        <v>1780712273429</v>
      </c>
      <c r="H3006">
        <v>1073429</v>
      </c>
      <c r="I3006">
        <v>1023429</v>
      </c>
      <c r="J3006">
        <v>6997</v>
      </c>
      <c r="K3006">
        <v>46</v>
      </c>
      <c r="L3006">
        <v>50.81</v>
      </c>
      <c r="M3006" t="s">
        <v>925</v>
      </c>
      <c r="N3006" t="s">
        <v>926</v>
      </c>
      <c r="O3006">
        <v>32.880000000000003</v>
      </c>
      <c r="S3006">
        <v>23005</v>
      </c>
    </row>
    <row r="3007" spans="1:19" x14ac:dyDescent="0.2">
      <c r="A3007" t="s">
        <v>46</v>
      </c>
      <c r="B3007" t="s">
        <v>8</v>
      </c>
      <c r="C3007" t="s">
        <v>928</v>
      </c>
      <c r="D3007">
        <v>2</v>
      </c>
      <c r="E3007">
        <v>6</v>
      </c>
      <c r="F3007">
        <v>1780712100000</v>
      </c>
      <c r="G3007">
        <v>1780713312268</v>
      </c>
      <c r="H3007">
        <v>1212268</v>
      </c>
      <c r="I3007">
        <v>1147268</v>
      </c>
      <c r="J3007">
        <v>6330</v>
      </c>
      <c r="K3007">
        <v>50</v>
      </c>
      <c r="L3007">
        <v>54.18</v>
      </c>
      <c r="M3007" t="s">
        <v>925</v>
      </c>
      <c r="N3007" t="s">
        <v>926</v>
      </c>
      <c r="O3007">
        <v>38.99</v>
      </c>
      <c r="S3007">
        <v>23006</v>
      </c>
    </row>
    <row r="3008" spans="1:19" x14ac:dyDescent="0.2">
      <c r="A3008" t="s">
        <v>46</v>
      </c>
      <c r="B3008" t="s">
        <v>8</v>
      </c>
      <c r="C3008" t="s">
        <v>928</v>
      </c>
      <c r="D3008">
        <v>2</v>
      </c>
      <c r="E3008">
        <v>6</v>
      </c>
      <c r="F3008">
        <v>1780713000000</v>
      </c>
      <c r="G3008">
        <v>1780714441342</v>
      </c>
      <c r="H3008">
        <v>1441342</v>
      </c>
      <c r="I3008">
        <v>1361342</v>
      </c>
      <c r="J3008">
        <v>6656</v>
      </c>
      <c r="K3008">
        <v>62</v>
      </c>
      <c r="L3008">
        <v>53.61</v>
      </c>
      <c r="M3008" t="s">
        <v>925</v>
      </c>
      <c r="N3008" t="s">
        <v>926</v>
      </c>
      <c r="O3008">
        <v>31.04</v>
      </c>
      <c r="S3008">
        <v>23007</v>
      </c>
    </row>
    <row r="3009" spans="1:19" x14ac:dyDescent="0.2">
      <c r="A3009" t="s">
        <v>46</v>
      </c>
      <c r="B3009" t="s">
        <v>8</v>
      </c>
      <c r="C3009" t="s">
        <v>928</v>
      </c>
      <c r="D3009">
        <v>2</v>
      </c>
      <c r="E3009">
        <v>6</v>
      </c>
      <c r="F3009">
        <v>1780713900000</v>
      </c>
      <c r="G3009">
        <v>1780715438310</v>
      </c>
      <c r="H3009">
        <v>1538310</v>
      </c>
      <c r="I3009">
        <v>1503310</v>
      </c>
      <c r="J3009">
        <v>8689</v>
      </c>
      <c r="K3009">
        <v>66</v>
      </c>
      <c r="L3009">
        <v>56.66</v>
      </c>
      <c r="M3009" t="s">
        <v>925</v>
      </c>
      <c r="N3009" t="s">
        <v>926</v>
      </c>
      <c r="O3009">
        <v>30.23</v>
      </c>
      <c r="S3009">
        <v>23008</v>
      </c>
    </row>
    <row r="3010" spans="1:19" x14ac:dyDescent="0.2">
      <c r="A3010" t="s">
        <v>46</v>
      </c>
      <c r="B3010" t="s">
        <v>8</v>
      </c>
      <c r="C3010" t="s">
        <v>928</v>
      </c>
      <c r="D3010">
        <v>2</v>
      </c>
      <c r="E3010">
        <v>6</v>
      </c>
      <c r="F3010">
        <v>1780714800000</v>
      </c>
      <c r="G3010">
        <v>1780715741795</v>
      </c>
      <c r="H3010">
        <v>941795</v>
      </c>
      <c r="I3010">
        <v>891795</v>
      </c>
      <c r="J3010">
        <v>8092</v>
      </c>
      <c r="K3010">
        <v>45</v>
      </c>
      <c r="L3010">
        <v>51.98</v>
      </c>
      <c r="M3010" t="s">
        <v>925</v>
      </c>
      <c r="N3010" t="s">
        <v>926</v>
      </c>
      <c r="O3010">
        <v>35.979999999999997</v>
      </c>
      <c r="S3010">
        <v>23009</v>
      </c>
    </row>
    <row r="3011" spans="1:19" x14ac:dyDescent="0.2">
      <c r="A3011" t="s">
        <v>46</v>
      </c>
      <c r="B3011" t="s">
        <v>8</v>
      </c>
      <c r="C3011" t="s">
        <v>928</v>
      </c>
      <c r="D3011">
        <v>2</v>
      </c>
      <c r="E3011">
        <v>7</v>
      </c>
      <c r="F3011">
        <v>1780790400000</v>
      </c>
      <c r="G3011">
        <v>1780791868184</v>
      </c>
      <c r="H3011">
        <v>1468184</v>
      </c>
      <c r="I3011">
        <v>1418184</v>
      </c>
      <c r="J3011">
        <v>8075</v>
      </c>
      <c r="K3011">
        <v>55</v>
      </c>
      <c r="L3011">
        <v>60.86</v>
      </c>
      <c r="M3011" t="s">
        <v>925</v>
      </c>
      <c r="N3011" t="s">
        <v>926</v>
      </c>
      <c r="O3011">
        <v>43.43</v>
      </c>
      <c r="S3011">
        <v>23010</v>
      </c>
    </row>
    <row r="3012" spans="1:19" x14ac:dyDescent="0.2">
      <c r="A3012" t="s">
        <v>46</v>
      </c>
      <c r="B3012" t="s">
        <v>8</v>
      </c>
      <c r="C3012" t="s">
        <v>928</v>
      </c>
      <c r="D3012">
        <v>2</v>
      </c>
      <c r="E3012">
        <v>7</v>
      </c>
      <c r="F3012">
        <v>1780791300000</v>
      </c>
      <c r="G3012">
        <v>1780792707304</v>
      </c>
      <c r="H3012">
        <v>1407304</v>
      </c>
      <c r="I3012">
        <v>1342304</v>
      </c>
      <c r="J3012">
        <v>9156</v>
      </c>
      <c r="K3012">
        <v>55</v>
      </c>
      <c r="L3012">
        <v>60.86</v>
      </c>
      <c r="M3012" t="s">
        <v>925</v>
      </c>
      <c r="N3012" t="s">
        <v>926</v>
      </c>
      <c r="O3012">
        <v>42.06</v>
      </c>
      <c r="S3012">
        <v>23011</v>
      </c>
    </row>
    <row r="3013" spans="1:19" x14ac:dyDescent="0.2">
      <c r="A3013" t="s">
        <v>46</v>
      </c>
      <c r="B3013" t="s">
        <v>8</v>
      </c>
      <c r="C3013" t="s">
        <v>927</v>
      </c>
      <c r="D3013">
        <v>2</v>
      </c>
      <c r="E3013">
        <v>7</v>
      </c>
      <c r="F3013">
        <v>1780792200000</v>
      </c>
      <c r="G3013">
        <v>1780793033147</v>
      </c>
      <c r="H3013">
        <v>833147</v>
      </c>
      <c r="I3013">
        <v>753147</v>
      </c>
      <c r="J3013">
        <v>7037</v>
      </c>
      <c r="K3013">
        <v>37</v>
      </c>
      <c r="L3013">
        <v>47.23</v>
      </c>
      <c r="M3013" t="s">
        <v>925</v>
      </c>
      <c r="N3013" t="s">
        <v>926</v>
      </c>
      <c r="O3013">
        <v>30.49</v>
      </c>
      <c r="S3013">
        <v>23012</v>
      </c>
    </row>
    <row r="3014" spans="1:19" x14ac:dyDescent="0.2">
      <c r="A3014" t="s">
        <v>46</v>
      </c>
      <c r="B3014" t="s">
        <v>8</v>
      </c>
      <c r="C3014" t="s">
        <v>928</v>
      </c>
      <c r="D3014">
        <v>2</v>
      </c>
      <c r="E3014">
        <v>7</v>
      </c>
      <c r="F3014">
        <v>1780793100000</v>
      </c>
      <c r="G3014">
        <v>1780794191602</v>
      </c>
      <c r="H3014">
        <v>1091602</v>
      </c>
      <c r="I3014">
        <v>1056602</v>
      </c>
      <c r="J3014">
        <v>6362</v>
      </c>
      <c r="K3014">
        <v>41</v>
      </c>
      <c r="L3014">
        <v>48.77</v>
      </c>
      <c r="M3014" t="s">
        <v>925</v>
      </c>
      <c r="N3014" t="s">
        <v>926</v>
      </c>
      <c r="O3014">
        <v>29.37</v>
      </c>
      <c r="S3014">
        <v>23013</v>
      </c>
    </row>
    <row r="3015" spans="1:19" x14ac:dyDescent="0.2">
      <c r="A3015" t="s">
        <v>46</v>
      </c>
      <c r="B3015" t="s">
        <v>8</v>
      </c>
      <c r="C3015" t="s">
        <v>928</v>
      </c>
      <c r="D3015">
        <v>2</v>
      </c>
      <c r="E3015">
        <v>7</v>
      </c>
      <c r="F3015">
        <v>1780794000000</v>
      </c>
      <c r="G3015">
        <v>1780795295128</v>
      </c>
      <c r="H3015">
        <v>1295128</v>
      </c>
      <c r="I3015">
        <v>1245128</v>
      </c>
      <c r="J3015">
        <v>6230</v>
      </c>
      <c r="K3015">
        <v>50</v>
      </c>
      <c r="L3015">
        <v>49.77</v>
      </c>
      <c r="M3015" t="s">
        <v>925</v>
      </c>
      <c r="N3015" t="s">
        <v>926</v>
      </c>
      <c r="O3015">
        <v>26.92</v>
      </c>
      <c r="S3015">
        <v>23014</v>
      </c>
    </row>
    <row r="3016" spans="1:19" x14ac:dyDescent="0.2">
      <c r="A3016" t="s">
        <v>46</v>
      </c>
      <c r="B3016" t="s">
        <v>8</v>
      </c>
      <c r="C3016" t="s">
        <v>927</v>
      </c>
      <c r="D3016">
        <v>2</v>
      </c>
      <c r="E3016">
        <v>7</v>
      </c>
      <c r="F3016">
        <v>1780794900000</v>
      </c>
      <c r="G3016">
        <v>1780796284922</v>
      </c>
      <c r="H3016">
        <v>1384922</v>
      </c>
      <c r="I3016">
        <v>1319922</v>
      </c>
      <c r="J3016">
        <v>9871</v>
      </c>
      <c r="K3016">
        <v>52</v>
      </c>
      <c r="L3016">
        <v>56.88</v>
      </c>
      <c r="M3016" t="s">
        <v>925</v>
      </c>
      <c r="N3016" t="s">
        <v>926</v>
      </c>
      <c r="O3016">
        <v>31.46</v>
      </c>
      <c r="S3016">
        <v>23015</v>
      </c>
    </row>
    <row r="3017" spans="1:19" x14ac:dyDescent="0.2">
      <c r="A3017" t="s">
        <v>46</v>
      </c>
      <c r="B3017" t="s">
        <v>8</v>
      </c>
      <c r="C3017" t="s">
        <v>928</v>
      </c>
      <c r="D3017">
        <v>2</v>
      </c>
      <c r="E3017">
        <v>7</v>
      </c>
      <c r="F3017">
        <v>1780795800000</v>
      </c>
      <c r="G3017">
        <v>1780796750038</v>
      </c>
      <c r="H3017">
        <v>950038</v>
      </c>
      <c r="I3017">
        <v>870038</v>
      </c>
      <c r="J3017">
        <v>9583</v>
      </c>
      <c r="K3017">
        <v>39</v>
      </c>
      <c r="L3017">
        <v>53.85</v>
      </c>
      <c r="M3017" t="s">
        <v>925</v>
      </c>
      <c r="N3017" t="s">
        <v>926</v>
      </c>
      <c r="O3017">
        <v>36.119999999999997</v>
      </c>
      <c r="S3017">
        <v>23016</v>
      </c>
    </row>
    <row r="3018" spans="1:19" x14ac:dyDescent="0.2">
      <c r="A3018" t="s">
        <v>46</v>
      </c>
      <c r="B3018" t="s">
        <v>8</v>
      </c>
      <c r="C3018" t="s">
        <v>928</v>
      </c>
      <c r="D3018">
        <v>2</v>
      </c>
      <c r="E3018">
        <v>7</v>
      </c>
      <c r="F3018">
        <v>1780796700000</v>
      </c>
      <c r="G3018">
        <v>1780797511467</v>
      </c>
      <c r="H3018">
        <v>811467</v>
      </c>
      <c r="I3018">
        <v>811467</v>
      </c>
      <c r="J3018">
        <v>7140</v>
      </c>
      <c r="K3018">
        <v>31</v>
      </c>
      <c r="L3018">
        <v>37.229999999999997</v>
      </c>
      <c r="M3018" t="s">
        <v>925</v>
      </c>
      <c r="N3018" t="s">
        <v>929</v>
      </c>
      <c r="S3018">
        <v>23017</v>
      </c>
    </row>
    <row r="3019" spans="1:19" x14ac:dyDescent="0.2">
      <c r="A3019" t="s">
        <v>46</v>
      </c>
      <c r="B3019" t="s">
        <v>8</v>
      </c>
      <c r="C3019" t="s">
        <v>927</v>
      </c>
      <c r="D3019">
        <v>2</v>
      </c>
      <c r="E3019">
        <v>7</v>
      </c>
      <c r="F3019">
        <v>1780797600000</v>
      </c>
      <c r="G3019">
        <v>1780798384401</v>
      </c>
      <c r="H3019">
        <v>784401</v>
      </c>
      <c r="I3019">
        <v>734401</v>
      </c>
      <c r="J3019">
        <v>6905</v>
      </c>
      <c r="K3019">
        <v>40</v>
      </c>
      <c r="L3019">
        <v>46.2</v>
      </c>
      <c r="M3019" t="s">
        <v>925</v>
      </c>
      <c r="N3019" t="s">
        <v>926</v>
      </c>
      <c r="O3019">
        <v>29.68</v>
      </c>
      <c r="S3019">
        <v>23018</v>
      </c>
    </row>
    <row r="3020" spans="1:19" x14ac:dyDescent="0.2">
      <c r="A3020" t="s">
        <v>46</v>
      </c>
      <c r="B3020" t="s">
        <v>8</v>
      </c>
      <c r="C3020" t="s">
        <v>928</v>
      </c>
      <c r="D3020">
        <v>2</v>
      </c>
      <c r="E3020">
        <v>7</v>
      </c>
      <c r="F3020">
        <v>1780798500000</v>
      </c>
      <c r="G3020">
        <v>1780800163793</v>
      </c>
      <c r="H3020">
        <v>1663793</v>
      </c>
      <c r="I3020">
        <v>1598793</v>
      </c>
      <c r="J3020">
        <v>6387</v>
      </c>
      <c r="K3020">
        <v>64</v>
      </c>
      <c r="L3020">
        <v>54.34</v>
      </c>
      <c r="M3020" t="s">
        <v>925</v>
      </c>
      <c r="N3020" t="s">
        <v>926</v>
      </c>
      <c r="O3020">
        <v>27.85</v>
      </c>
      <c r="S3020">
        <v>23019</v>
      </c>
    </row>
    <row r="3021" spans="1:19" x14ac:dyDescent="0.2">
      <c r="A3021" t="s">
        <v>46</v>
      </c>
      <c r="B3021" t="s">
        <v>8</v>
      </c>
      <c r="C3021" t="s">
        <v>928</v>
      </c>
      <c r="D3021">
        <v>2</v>
      </c>
      <c r="E3021">
        <v>7</v>
      </c>
      <c r="F3021">
        <v>1780799400000</v>
      </c>
      <c r="G3021">
        <v>1780800872745</v>
      </c>
      <c r="H3021">
        <v>1472745</v>
      </c>
      <c r="I3021">
        <v>1392745</v>
      </c>
      <c r="J3021">
        <v>7345</v>
      </c>
      <c r="K3021">
        <v>65</v>
      </c>
      <c r="L3021">
        <v>55.05</v>
      </c>
      <c r="M3021" t="s">
        <v>925</v>
      </c>
      <c r="N3021" t="s">
        <v>926</v>
      </c>
      <c r="O3021">
        <v>31.74</v>
      </c>
      <c r="S3021">
        <v>23020</v>
      </c>
    </row>
    <row r="3022" spans="1:19" x14ac:dyDescent="0.2">
      <c r="A3022" t="s">
        <v>46</v>
      </c>
      <c r="B3022" t="s">
        <v>8</v>
      </c>
      <c r="C3022" t="s">
        <v>927</v>
      </c>
      <c r="D3022">
        <v>2</v>
      </c>
      <c r="E3022">
        <v>7</v>
      </c>
      <c r="F3022">
        <v>1780800300000</v>
      </c>
      <c r="G3022">
        <v>1780801271167</v>
      </c>
      <c r="H3022">
        <v>971167</v>
      </c>
      <c r="I3022">
        <v>936167</v>
      </c>
      <c r="J3022">
        <v>8329</v>
      </c>
      <c r="K3022">
        <v>42</v>
      </c>
      <c r="L3022">
        <v>48.92</v>
      </c>
      <c r="M3022" t="s">
        <v>925</v>
      </c>
      <c r="N3022" t="s">
        <v>926</v>
      </c>
      <c r="O3022">
        <v>27.5</v>
      </c>
      <c r="S3022">
        <v>23021</v>
      </c>
    </row>
    <row r="3023" spans="1:19" x14ac:dyDescent="0.2">
      <c r="A3023" t="s">
        <v>46</v>
      </c>
      <c r="B3023" t="s">
        <v>8</v>
      </c>
      <c r="C3023" t="s">
        <v>928</v>
      </c>
      <c r="D3023">
        <v>2</v>
      </c>
      <c r="E3023">
        <v>7</v>
      </c>
      <c r="F3023">
        <v>1780801200000</v>
      </c>
      <c r="G3023">
        <v>1780802122889</v>
      </c>
      <c r="H3023">
        <v>922889</v>
      </c>
      <c r="I3023">
        <v>872889</v>
      </c>
      <c r="J3023">
        <v>6569</v>
      </c>
      <c r="K3023">
        <v>42</v>
      </c>
      <c r="L3023">
        <v>52.59</v>
      </c>
      <c r="M3023" t="s">
        <v>925</v>
      </c>
      <c r="N3023" t="s">
        <v>926</v>
      </c>
      <c r="O3023">
        <v>41.96</v>
      </c>
      <c r="S3023">
        <v>23022</v>
      </c>
    </row>
    <row r="3024" spans="1:19" x14ac:dyDescent="0.2">
      <c r="A3024" t="s">
        <v>46</v>
      </c>
      <c r="B3024" t="s">
        <v>8</v>
      </c>
      <c r="C3024" t="s">
        <v>928</v>
      </c>
      <c r="D3024">
        <v>2</v>
      </c>
      <c r="E3024">
        <v>7</v>
      </c>
      <c r="F3024">
        <v>1780802100000</v>
      </c>
      <c r="G3024">
        <v>1780802916656</v>
      </c>
      <c r="H3024">
        <v>816656</v>
      </c>
      <c r="I3024">
        <v>751656</v>
      </c>
      <c r="J3024">
        <v>6969</v>
      </c>
      <c r="K3024">
        <v>35</v>
      </c>
      <c r="L3024">
        <v>47</v>
      </c>
      <c r="M3024" t="s">
        <v>925</v>
      </c>
      <c r="N3024" t="s">
        <v>926</v>
      </c>
      <c r="O3024">
        <v>30.55</v>
      </c>
      <c r="S3024">
        <v>23023</v>
      </c>
    </row>
    <row r="3025" spans="1:19" x14ac:dyDescent="0.2">
      <c r="A3025" t="s">
        <v>47</v>
      </c>
      <c r="B3025" t="s">
        <v>13</v>
      </c>
      <c r="C3025" t="s">
        <v>927</v>
      </c>
      <c r="D3025">
        <v>1</v>
      </c>
      <c r="E3025">
        <v>1</v>
      </c>
      <c r="F3025">
        <v>1779667200000</v>
      </c>
      <c r="G3025">
        <v>1779668183250</v>
      </c>
      <c r="H3025">
        <v>983250</v>
      </c>
      <c r="I3025">
        <v>983250</v>
      </c>
      <c r="J3025">
        <v>9910</v>
      </c>
      <c r="K3025">
        <v>40</v>
      </c>
      <c r="L3025">
        <v>57.8</v>
      </c>
      <c r="M3025" t="s">
        <v>925</v>
      </c>
      <c r="N3025" t="s">
        <v>926</v>
      </c>
      <c r="O3025">
        <v>43.61</v>
      </c>
      <c r="S3025">
        <v>23024</v>
      </c>
    </row>
    <row r="3026" spans="1:19" x14ac:dyDescent="0.2">
      <c r="A3026" t="s">
        <v>47</v>
      </c>
      <c r="B3026" t="s">
        <v>13</v>
      </c>
      <c r="C3026" t="s">
        <v>927</v>
      </c>
      <c r="D3026">
        <v>1</v>
      </c>
      <c r="E3026">
        <v>1</v>
      </c>
      <c r="F3026">
        <v>1779668100000</v>
      </c>
      <c r="G3026">
        <v>1779668965922</v>
      </c>
      <c r="H3026">
        <v>865922</v>
      </c>
      <c r="I3026">
        <v>865922</v>
      </c>
      <c r="J3026">
        <v>9648</v>
      </c>
      <c r="K3026">
        <v>34</v>
      </c>
      <c r="L3026">
        <v>57.65</v>
      </c>
      <c r="M3026" t="s">
        <v>925</v>
      </c>
      <c r="N3026" t="s">
        <v>926</v>
      </c>
      <c r="O3026">
        <v>46.91</v>
      </c>
      <c r="S3026">
        <v>23025</v>
      </c>
    </row>
    <row r="3027" spans="1:19" x14ac:dyDescent="0.2">
      <c r="A3027" t="s">
        <v>47</v>
      </c>
      <c r="B3027" t="s">
        <v>13</v>
      </c>
      <c r="C3027" t="s">
        <v>924</v>
      </c>
      <c r="D3027">
        <v>1</v>
      </c>
      <c r="E3027">
        <v>1</v>
      </c>
      <c r="F3027">
        <v>1779669000000</v>
      </c>
      <c r="G3027">
        <v>1779670051914</v>
      </c>
      <c r="H3027">
        <v>1051914</v>
      </c>
      <c r="I3027">
        <v>1051914</v>
      </c>
      <c r="J3027">
        <v>9412</v>
      </c>
      <c r="K3027">
        <v>50</v>
      </c>
      <c r="L3027">
        <v>56.51</v>
      </c>
      <c r="M3027" t="s">
        <v>925</v>
      </c>
      <c r="N3027" t="s">
        <v>926</v>
      </c>
      <c r="O3027">
        <v>40.22</v>
      </c>
      <c r="S3027">
        <v>23026</v>
      </c>
    </row>
    <row r="3028" spans="1:19" x14ac:dyDescent="0.2">
      <c r="A3028" t="s">
        <v>47</v>
      </c>
      <c r="B3028" t="s">
        <v>13</v>
      </c>
      <c r="C3028" t="s">
        <v>927</v>
      </c>
      <c r="D3028">
        <v>1</v>
      </c>
      <c r="E3028">
        <v>1</v>
      </c>
      <c r="F3028">
        <v>1779669900000</v>
      </c>
      <c r="G3028">
        <v>1779671299039</v>
      </c>
      <c r="H3028">
        <v>1399039</v>
      </c>
      <c r="I3028">
        <v>1399039</v>
      </c>
      <c r="J3028">
        <v>9480</v>
      </c>
      <c r="K3028">
        <v>60</v>
      </c>
      <c r="L3028">
        <v>57.11</v>
      </c>
      <c r="M3028" t="s">
        <v>925</v>
      </c>
      <c r="N3028" t="s">
        <v>926</v>
      </c>
      <c r="O3028">
        <v>32.67</v>
      </c>
      <c r="S3028">
        <v>23027</v>
      </c>
    </row>
    <row r="3029" spans="1:19" x14ac:dyDescent="0.2">
      <c r="A3029" t="s">
        <v>47</v>
      </c>
      <c r="B3029" t="s">
        <v>13</v>
      </c>
      <c r="C3029" t="s">
        <v>927</v>
      </c>
      <c r="D3029">
        <v>1</v>
      </c>
      <c r="E3029">
        <v>1</v>
      </c>
      <c r="F3029">
        <v>1779670800000</v>
      </c>
      <c r="G3029">
        <v>1779672410318</v>
      </c>
      <c r="H3029">
        <v>1610318</v>
      </c>
      <c r="I3029">
        <v>1610318</v>
      </c>
      <c r="J3029">
        <v>8246</v>
      </c>
      <c r="K3029">
        <v>70</v>
      </c>
      <c r="L3029">
        <v>59.66</v>
      </c>
      <c r="M3029" t="s">
        <v>925</v>
      </c>
      <c r="N3029" t="s">
        <v>926</v>
      </c>
      <c r="O3029">
        <v>36.590000000000003</v>
      </c>
      <c r="S3029">
        <v>23028</v>
      </c>
    </row>
    <row r="3030" spans="1:19" x14ac:dyDescent="0.2">
      <c r="A3030" t="s">
        <v>47</v>
      </c>
      <c r="B3030" t="s">
        <v>13</v>
      </c>
      <c r="C3030" t="s">
        <v>924</v>
      </c>
      <c r="D3030">
        <v>1</v>
      </c>
      <c r="E3030">
        <v>1</v>
      </c>
      <c r="F3030">
        <v>1779671700000</v>
      </c>
      <c r="G3030">
        <v>1779673124549</v>
      </c>
      <c r="H3030">
        <v>1424549</v>
      </c>
      <c r="I3030">
        <v>1424549</v>
      </c>
      <c r="J3030">
        <v>9463</v>
      </c>
      <c r="K3030">
        <v>62</v>
      </c>
      <c r="L3030">
        <v>57.83</v>
      </c>
      <c r="M3030" t="s">
        <v>925</v>
      </c>
      <c r="N3030" t="s">
        <v>926</v>
      </c>
      <c r="O3030">
        <v>33.75</v>
      </c>
      <c r="S3030">
        <v>23029</v>
      </c>
    </row>
    <row r="3031" spans="1:19" x14ac:dyDescent="0.2">
      <c r="A3031" t="s">
        <v>47</v>
      </c>
      <c r="B3031" t="s">
        <v>13</v>
      </c>
      <c r="C3031" t="s">
        <v>927</v>
      </c>
      <c r="D3031">
        <v>1</v>
      </c>
      <c r="E3031">
        <v>1</v>
      </c>
      <c r="F3031">
        <v>1779672600000</v>
      </c>
      <c r="G3031">
        <v>1779673976178</v>
      </c>
      <c r="H3031">
        <v>1376178</v>
      </c>
      <c r="I3031">
        <v>1376178</v>
      </c>
      <c r="J3031">
        <v>10158</v>
      </c>
      <c r="K3031">
        <v>61</v>
      </c>
      <c r="L3031">
        <v>64.069999999999993</v>
      </c>
      <c r="M3031" t="s">
        <v>925</v>
      </c>
      <c r="N3031" t="s">
        <v>926</v>
      </c>
      <c r="O3031">
        <v>47.62</v>
      </c>
      <c r="S3031">
        <v>23030</v>
      </c>
    </row>
    <row r="3032" spans="1:19" x14ac:dyDescent="0.2">
      <c r="A3032" t="s">
        <v>47</v>
      </c>
      <c r="B3032" t="s">
        <v>13</v>
      </c>
      <c r="C3032" t="s">
        <v>927</v>
      </c>
      <c r="D3032">
        <v>1</v>
      </c>
      <c r="E3032">
        <v>1</v>
      </c>
      <c r="F3032">
        <v>1779673500000</v>
      </c>
      <c r="G3032">
        <v>1779674890147</v>
      </c>
      <c r="H3032">
        <v>1390147</v>
      </c>
      <c r="I3032">
        <v>1390147</v>
      </c>
      <c r="J3032">
        <v>8746</v>
      </c>
      <c r="K3032">
        <v>51</v>
      </c>
      <c r="L3032">
        <v>61.3</v>
      </c>
      <c r="M3032" t="s">
        <v>925</v>
      </c>
      <c r="N3032" t="s">
        <v>926</v>
      </c>
      <c r="O3032">
        <v>44.62</v>
      </c>
      <c r="S3032">
        <v>23031</v>
      </c>
    </row>
    <row r="3033" spans="1:19" x14ac:dyDescent="0.2">
      <c r="A3033" t="s">
        <v>47</v>
      </c>
      <c r="B3033" t="s">
        <v>13</v>
      </c>
      <c r="C3033" t="s">
        <v>924</v>
      </c>
      <c r="D3033">
        <v>1</v>
      </c>
      <c r="E3033">
        <v>1</v>
      </c>
      <c r="F3033">
        <v>1779674400000</v>
      </c>
      <c r="G3033">
        <v>1779675536760</v>
      </c>
      <c r="H3033">
        <v>1136760</v>
      </c>
      <c r="I3033">
        <v>1136760</v>
      </c>
      <c r="J3033">
        <v>7153</v>
      </c>
      <c r="K3033">
        <v>48</v>
      </c>
      <c r="L3033">
        <v>57.89</v>
      </c>
      <c r="M3033" t="s">
        <v>925</v>
      </c>
      <c r="N3033" t="s">
        <v>926</v>
      </c>
      <c r="O3033">
        <v>47.33</v>
      </c>
      <c r="S3033">
        <v>23032</v>
      </c>
    </row>
    <row r="3034" spans="1:19" x14ac:dyDescent="0.2">
      <c r="A3034" t="s">
        <v>47</v>
      </c>
      <c r="B3034" t="s">
        <v>13</v>
      </c>
      <c r="C3034" t="s">
        <v>927</v>
      </c>
      <c r="D3034">
        <v>1</v>
      </c>
      <c r="E3034">
        <v>1</v>
      </c>
      <c r="F3034">
        <v>1779675300000</v>
      </c>
      <c r="G3034">
        <v>1779676818564</v>
      </c>
      <c r="H3034">
        <v>1518564</v>
      </c>
      <c r="I3034">
        <v>1518564</v>
      </c>
      <c r="J3034">
        <v>7979</v>
      </c>
      <c r="K3034">
        <v>63</v>
      </c>
      <c r="L3034">
        <v>62.24</v>
      </c>
      <c r="M3034" t="s">
        <v>925</v>
      </c>
      <c r="N3034" t="s">
        <v>926</v>
      </c>
      <c r="O3034">
        <v>45.6</v>
      </c>
      <c r="S3034">
        <v>23033</v>
      </c>
    </row>
    <row r="3035" spans="1:19" x14ac:dyDescent="0.2">
      <c r="A3035" t="s">
        <v>47</v>
      </c>
      <c r="B3035" t="s">
        <v>13</v>
      </c>
      <c r="C3035" t="s">
        <v>927</v>
      </c>
      <c r="D3035">
        <v>1</v>
      </c>
      <c r="E3035">
        <v>1</v>
      </c>
      <c r="F3035">
        <v>1779676200000</v>
      </c>
      <c r="G3035">
        <v>1779677729259</v>
      </c>
      <c r="H3035">
        <v>1529259</v>
      </c>
      <c r="I3035">
        <v>1529259</v>
      </c>
      <c r="J3035">
        <v>7380</v>
      </c>
      <c r="K3035">
        <v>58</v>
      </c>
      <c r="L3035">
        <v>62.37</v>
      </c>
      <c r="M3035" t="s">
        <v>925</v>
      </c>
      <c r="N3035" t="s">
        <v>926</v>
      </c>
      <c r="O3035">
        <v>47.24</v>
      </c>
      <c r="S3035">
        <v>23034</v>
      </c>
    </row>
    <row r="3036" spans="1:19" x14ac:dyDescent="0.2">
      <c r="A3036" t="s">
        <v>47</v>
      </c>
      <c r="B3036" t="s">
        <v>13</v>
      </c>
      <c r="C3036" t="s">
        <v>924</v>
      </c>
      <c r="D3036">
        <v>1</v>
      </c>
      <c r="E3036">
        <v>1</v>
      </c>
      <c r="F3036">
        <v>1779677100000</v>
      </c>
      <c r="G3036">
        <v>1779678339540</v>
      </c>
      <c r="H3036">
        <v>1239540</v>
      </c>
      <c r="I3036">
        <v>1239540</v>
      </c>
      <c r="J3036">
        <v>10309</v>
      </c>
      <c r="K3036">
        <v>54</v>
      </c>
      <c r="L3036">
        <v>55.8</v>
      </c>
      <c r="M3036" t="s">
        <v>925</v>
      </c>
      <c r="N3036" t="s">
        <v>926</v>
      </c>
      <c r="O3036">
        <v>31.44</v>
      </c>
      <c r="S3036">
        <v>23035</v>
      </c>
    </row>
    <row r="3037" spans="1:19" x14ac:dyDescent="0.2">
      <c r="A3037" t="s">
        <v>47</v>
      </c>
      <c r="B3037" t="s">
        <v>13</v>
      </c>
      <c r="C3037" t="s">
        <v>927</v>
      </c>
      <c r="D3037">
        <v>1</v>
      </c>
      <c r="E3037">
        <v>1</v>
      </c>
      <c r="F3037">
        <v>1779678000000</v>
      </c>
      <c r="G3037">
        <v>1779678912384</v>
      </c>
      <c r="H3037">
        <v>912384</v>
      </c>
      <c r="I3037">
        <v>912384</v>
      </c>
      <c r="J3037">
        <v>9675</v>
      </c>
      <c r="K3037">
        <v>41</v>
      </c>
      <c r="L3037">
        <v>55.7</v>
      </c>
      <c r="M3037" t="s">
        <v>925</v>
      </c>
      <c r="N3037" t="s">
        <v>926</v>
      </c>
      <c r="O3037">
        <v>41.13</v>
      </c>
      <c r="S3037">
        <v>23036</v>
      </c>
    </row>
    <row r="3038" spans="1:19" x14ac:dyDescent="0.2">
      <c r="A3038" t="s">
        <v>47</v>
      </c>
      <c r="B3038" t="s">
        <v>13</v>
      </c>
      <c r="C3038" t="s">
        <v>927</v>
      </c>
      <c r="D3038">
        <v>1</v>
      </c>
      <c r="E3038">
        <v>1</v>
      </c>
      <c r="F3038">
        <v>1779678900000</v>
      </c>
      <c r="G3038">
        <v>1779679982062</v>
      </c>
      <c r="H3038">
        <v>1082062</v>
      </c>
      <c r="I3038">
        <v>1082062</v>
      </c>
      <c r="J3038">
        <v>10247</v>
      </c>
      <c r="K3038">
        <v>43</v>
      </c>
      <c r="L3038">
        <v>58.61</v>
      </c>
      <c r="M3038" t="s">
        <v>925</v>
      </c>
      <c r="N3038" t="s">
        <v>926</v>
      </c>
      <c r="O3038">
        <v>42.1</v>
      </c>
      <c r="S3038">
        <v>23037</v>
      </c>
    </row>
    <row r="3039" spans="1:19" x14ac:dyDescent="0.2">
      <c r="A3039" t="s">
        <v>47</v>
      </c>
      <c r="B3039" t="s">
        <v>13</v>
      </c>
      <c r="C3039" t="s">
        <v>924</v>
      </c>
      <c r="D3039">
        <v>1</v>
      </c>
      <c r="E3039">
        <v>1</v>
      </c>
      <c r="F3039">
        <v>1779679800000</v>
      </c>
      <c r="G3039">
        <v>1779680890965</v>
      </c>
      <c r="H3039">
        <v>1090965</v>
      </c>
      <c r="I3039">
        <v>1090965</v>
      </c>
      <c r="J3039">
        <v>9883</v>
      </c>
      <c r="K3039">
        <v>43</v>
      </c>
      <c r="L3039">
        <v>54.45</v>
      </c>
      <c r="M3039" t="s">
        <v>925</v>
      </c>
      <c r="N3039" t="s">
        <v>926</v>
      </c>
      <c r="O3039">
        <v>33.18</v>
      </c>
      <c r="S3039">
        <v>23038</v>
      </c>
    </row>
    <row r="3040" spans="1:19" x14ac:dyDescent="0.2">
      <c r="A3040" t="s">
        <v>47</v>
      </c>
      <c r="B3040" t="s">
        <v>13</v>
      </c>
      <c r="C3040" t="s">
        <v>927</v>
      </c>
      <c r="D3040">
        <v>1</v>
      </c>
      <c r="E3040">
        <v>2</v>
      </c>
      <c r="F3040">
        <v>1779753600000</v>
      </c>
      <c r="G3040">
        <v>1779754860856</v>
      </c>
      <c r="H3040">
        <v>1260856</v>
      </c>
      <c r="I3040">
        <v>1260856</v>
      </c>
      <c r="J3040">
        <v>9975</v>
      </c>
      <c r="K3040">
        <v>48</v>
      </c>
      <c r="L3040">
        <v>58.39</v>
      </c>
      <c r="M3040" t="s">
        <v>925</v>
      </c>
      <c r="N3040" t="s">
        <v>926</v>
      </c>
      <c r="O3040">
        <v>37.799999999999997</v>
      </c>
      <c r="S3040">
        <v>23039</v>
      </c>
    </row>
    <row r="3041" spans="1:19" x14ac:dyDescent="0.2">
      <c r="A3041" t="s">
        <v>47</v>
      </c>
      <c r="B3041" t="s">
        <v>13</v>
      </c>
      <c r="C3041" t="s">
        <v>927</v>
      </c>
      <c r="D3041">
        <v>1</v>
      </c>
      <c r="E3041">
        <v>2</v>
      </c>
      <c r="F3041">
        <v>1779754500000</v>
      </c>
      <c r="G3041">
        <v>1779755657683</v>
      </c>
      <c r="H3041">
        <v>1157683</v>
      </c>
      <c r="I3041">
        <v>1157683</v>
      </c>
      <c r="J3041">
        <v>9175</v>
      </c>
      <c r="K3041">
        <v>49</v>
      </c>
      <c r="L3041">
        <v>43.53</v>
      </c>
      <c r="M3041" t="s">
        <v>925</v>
      </c>
      <c r="N3041" t="s">
        <v>929</v>
      </c>
      <c r="S3041">
        <v>23040</v>
      </c>
    </row>
    <row r="3042" spans="1:19" x14ac:dyDescent="0.2">
      <c r="A3042" t="s">
        <v>47</v>
      </c>
      <c r="B3042" t="s">
        <v>13</v>
      </c>
      <c r="C3042" t="s">
        <v>928</v>
      </c>
      <c r="D3042">
        <v>1</v>
      </c>
      <c r="E3042">
        <v>2</v>
      </c>
      <c r="F3042">
        <v>1779755400000</v>
      </c>
      <c r="G3042">
        <v>1779756694104</v>
      </c>
      <c r="H3042">
        <v>1294104</v>
      </c>
      <c r="I3042">
        <v>1294104</v>
      </c>
      <c r="J3042">
        <v>10433</v>
      </c>
      <c r="K3042">
        <v>57</v>
      </c>
      <c r="L3042">
        <v>60.24</v>
      </c>
      <c r="M3042" t="s">
        <v>925</v>
      </c>
      <c r="N3042" t="s">
        <v>926</v>
      </c>
      <c r="O3042">
        <v>40.049999999999997</v>
      </c>
      <c r="S3042">
        <v>23041</v>
      </c>
    </row>
    <row r="3043" spans="1:19" x14ac:dyDescent="0.2">
      <c r="A3043" t="s">
        <v>47</v>
      </c>
      <c r="B3043" t="s">
        <v>13</v>
      </c>
      <c r="C3043" t="s">
        <v>927</v>
      </c>
      <c r="D3043">
        <v>1</v>
      </c>
      <c r="E3043">
        <v>2</v>
      </c>
      <c r="F3043">
        <v>1779756300000</v>
      </c>
      <c r="G3043">
        <v>1779757527768</v>
      </c>
      <c r="H3043">
        <v>1227768</v>
      </c>
      <c r="I3043">
        <v>1227768</v>
      </c>
      <c r="J3043">
        <v>8696</v>
      </c>
      <c r="K3043">
        <v>56</v>
      </c>
      <c r="L3043">
        <v>54.72</v>
      </c>
      <c r="M3043" t="s">
        <v>925</v>
      </c>
      <c r="N3043" t="s">
        <v>926</v>
      </c>
      <c r="O3043">
        <v>33.53</v>
      </c>
      <c r="S3043">
        <v>23042</v>
      </c>
    </row>
    <row r="3044" spans="1:19" x14ac:dyDescent="0.2">
      <c r="A3044" t="s">
        <v>47</v>
      </c>
      <c r="B3044" t="s">
        <v>13</v>
      </c>
      <c r="C3044" t="s">
        <v>927</v>
      </c>
      <c r="D3044">
        <v>1</v>
      </c>
      <c r="E3044">
        <v>2</v>
      </c>
      <c r="F3044">
        <v>1779757200000</v>
      </c>
      <c r="G3044">
        <v>1779758823622</v>
      </c>
      <c r="H3044">
        <v>1623622</v>
      </c>
      <c r="I3044">
        <v>1623622</v>
      </c>
      <c r="J3044">
        <v>7052</v>
      </c>
      <c r="K3044">
        <v>61</v>
      </c>
      <c r="L3044">
        <v>56.91</v>
      </c>
      <c r="M3044" t="s">
        <v>925</v>
      </c>
      <c r="N3044" t="s">
        <v>926</v>
      </c>
      <c r="O3044">
        <v>33.049999999999997</v>
      </c>
      <c r="S3044">
        <v>23043</v>
      </c>
    </row>
    <row r="3045" spans="1:19" x14ac:dyDescent="0.2">
      <c r="A3045" t="s">
        <v>47</v>
      </c>
      <c r="B3045" t="s">
        <v>13</v>
      </c>
      <c r="C3045" t="s">
        <v>928</v>
      </c>
      <c r="D3045">
        <v>1</v>
      </c>
      <c r="E3045">
        <v>2</v>
      </c>
      <c r="F3045">
        <v>1779758100000</v>
      </c>
      <c r="G3045">
        <v>1779759427448</v>
      </c>
      <c r="H3045">
        <v>1327448</v>
      </c>
      <c r="I3045">
        <v>1327448</v>
      </c>
      <c r="J3045">
        <v>8237</v>
      </c>
      <c r="K3045">
        <v>59</v>
      </c>
      <c r="L3045">
        <v>58.38</v>
      </c>
      <c r="M3045" t="s">
        <v>925</v>
      </c>
      <c r="N3045" t="s">
        <v>926</v>
      </c>
      <c r="O3045">
        <v>40.76</v>
      </c>
      <c r="S3045">
        <v>23044</v>
      </c>
    </row>
    <row r="3046" spans="1:19" x14ac:dyDescent="0.2">
      <c r="A3046" t="s">
        <v>47</v>
      </c>
      <c r="B3046" t="s">
        <v>13</v>
      </c>
      <c r="C3046" t="s">
        <v>927</v>
      </c>
      <c r="D3046">
        <v>1</v>
      </c>
      <c r="E3046">
        <v>2</v>
      </c>
      <c r="F3046">
        <v>1779759000000</v>
      </c>
      <c r="G3046">
        <v>1779760585664</v>
      </c>
      <c r="H3046">
        <v>1585664</v>
      </c>
      <c r="I3046">
        <v>1585664</v>
      </c>
      <c r="J3046">
        <v>7410</v>
      </c>
      <c r="K3046">
        <v>70</v>
      </c>
      <c r="L3046">
        <v>62.22</v>
      </c>
      <c r="M3046" t="s">
        <v>925</v>
      </c>
      <c r="N3046" t="s">
        <v>926</v>
      </c>
      <c r="O3046">
        <v>45.4</v>
      </c>
      <c r="S3046">
        <v>23045</v>
      </c>
    </row>
    <row r="3047" spans="1:19" x14ac:dyDescent="0.2">
      <c r="A3047" t="s">
        <v>47</v>
      </c>
      <c r="B3047" t="s">
        <v>13</v>
      </c>
      <c r="C3047" t="s">
        <v>927</v>
      </c>
      <c r="D3047">
        <v>1</v>
      </c>
      <c r="E3047">
        <v>2</v>
      </c>
      <c r="F3047">
        <v>1779759900000</v>
      </c>
      <c r="G3047">
        <v>1779761129192</v>
      </c>
      <c r="H3047">
        <v>1229192</v>
      </c>
      <c r="I3047">
        <v>1229192</v>
      </c>
      <c r="J3047">
        <v>8711</v>
      </c>
      <c r="K3047">
        <v>47</v>
      </c>
      <c r="L3047">
        <v>43.9</v>
      </c>
      <c r="M3047" t="s">
        <v>925</v>
      </c>
      <c r="N3047" t="s">
        <v>929</v>
      </c>
      <c r="S3047">
        <v>23046</v>
      </c>
    </row>
    <row r="3048" spans="1:19" x14ac:dyDescent="0.2">
      <c r="A3048" t="s">
        <v>47</v>
      </c>
      <c r="B3048" t="s">
        <v>13</v>
      </c>
      <c r="C3048" t="s">
        <v>928</v>
      </c>
      <c r="D3048">
        <v>1</v>
      </c>
      <c r="E3048">
        <v>2</v>
      </c>
      <c r="F3048">
        <v>1779760800000</v>
      </c>
      <c r="G3048">
        <v>1779761691686</v>
      </c>
      <c r="H3048">
        <v>891686</v>
      </c>
      <c r="I3048">
        <v>891686</v>
      </c>
      <c r="J3048">
        <v>7333</v>
      </c>
      <c r="K3048">
        <v>38</v>
      </c>
      <c r="L3048">
        <v>49.57</v>
      </c>
      <c r="M3048" t="s">
        <v>925</v>
      </c>
      <c r="N3048" t="s">
        <v>926</v>
      </c>
      <c r="O3048">
        <v>33.67</v>
      </c>
      <c r="S3048">
        <v>23047</v>
      </c>
    </row>
    <row r="3049" spans="1:19" x14ac:dyDescent="0.2">
      <c r="A3049" t="s">
        <v>47</v>
      </c>
      <c r="B3049" t="s">
        <v>13</v>
      </c>
      <c r="C3049" t="s">
        <v>927</v>
      </c>
      <c r="D3049">
        <v>1</v>
      </c>
      <c r="E3049">
        <v>2</v>
      </c>
      <c r="F3049">
        <v>1779761700000</v>
      </c>
      <c r="G3049">
        <v>1779762966864</v>
      </c>
      <c r="H3049">
        <v>1266864</v>
      </c>
      <c r="I3049">
        <v>1266864</v>
      </c>
      <c r="J3049">
        <v>7234</v>
      </c>
      <c r="K3049">
        <v>47</v>
      </c>
      <c r="L3049">
        <v>59.02</v>
      </c>
      <c r="M3049" t="s">
        <v>925</v>
      </c>
      <c r="N3049" t="s">
        <v>926</v>
      </c>
      <c r="O3049">
        <v>46.45</v>
      </c>
      <c r="S3049">
        <v>23048</v>
      </c>
    </row>
    <row r="3050" spans="1:19" x14ac:dyDescent="0.2">
      <c r="A3050" t="s">
        <v>47</v>
      </c>
      <c r="B3050" t="s">
        <v>13</v>
      </c>
      <c r="C3050" t="s">
        <v>927</v>
      </c>
      <c r="D3050">
        <v>1</v>
      </c>
      <c r="E3050">
        <v>2</v>
      </c>
      <c r="F3050">
        <v>1779762600000</v>
      </c>
      <c r="G3050">
        <v>1779763565249</v>
      </c>
      <c r="H3050">
        <v>965249</v>
      </c>
      <c r="I3050">
        <v>965249</v>
      </c>
      <c r="J3050">
        <v>8860</v>
      </c>
      <c r="K3050">
        <v>40</v>
      </c>
      <c r="L3050">
        <v>58.66</v>
      </c>
      <c r="M3050" t="s">
        <v>925</v>
      </c>
      <c r="N3050" t="s">
        <v>926</v>
      </c>
      <c r="O3050">
        <v>48.86</v>
      </c>
      <c r="S3050">
        <v>23049</v>
      </c>
    </row>
    <row r="3051" spans="1:19" x14ac:dyDescent="0.2">
      <c r="A3051" t="s">
        <v>47</v>
      </c>
      <c r="B3051" t="s">
        <v>13</v>
      </c>
      <c r="C3051" t="s">
        <v>928</v>
      </c>
      <c r="D3051">
        <v>1</v>
      </c>
      <c r="E3051">
        <v>2</v>
      </c>
      <c r="F3051">
        <v>1779763500000</v>
      </c>
      <c r="G3051">
        <v>1779764732318</v>
      </c>
      <c r="H3051">
        <v>1232318</v>
      </c>
      <c r="I3051">
        <v>1232318</v>
      </c>
      <c r="J3051">
        <v>9840</v>
      </c>
      <c r="K3051">
        <v>52</v>
      </c>
      <c r="L3051">
        <v>45.12</v>
      </c>
      <c r="M3051" t="s">
        <v>925</v>
      </c>
      <c r="N3051" t="s">
        <v>929</v>
      </c>
      <c r="S3051">
        <v>23050</v>
      </c>
    </row>
    <row r="3052" spans="1:19" x14ac:dyDescent="0.2">
      <c r="A3052" t="s">
        <v>47</v>
      </c>
      <c r="B3052" t="s">
        <v>13</v>
      </c>
      <c r="C3052" t="s">
        <v>927</v>
      </c>
      <c r="D3052">
        <v>1</v>
      </c>
      <c r="E3052">
        <v>2</v>
      </c>
      <c r="F3052">
        <v>1779764400000</v>
      </c>
      <c r="G3052">
        <v>1779765349485</v>
      </c>
      <c r="H3052">
        <v>949485</v>
      </c>
      <c r="I3052">
        <v>949485</v>
      </c>
      <c r="J3052">
        <v>10259</v>
      </c>
      <c r="K3052">
        <v>37</v>
      </c>
      <c r="L3052">
        <v>56.15</v>
      </c>
      <c r="M3052" t="s">
        <v>925</v>
      </c>
      <c r="N3052" t="s">
        <v>926</v>
      </c>
      <c r="O3052">
        <v>39.700000000000003</v>
      </c>
      <c r="S3052">
        <v>23051</v>
      </c>
    </row>
    <row r="3053" spans="1:19" x14ac:dyDescent="0.2">
      <c r="A3053" t="s">
        <v>47</v>
      </c>
      <c r="B3053" t="s">
        <v>13</v>
      </c>
      <c r="C3053" t="s">
        <v>927</v>
      </c>
      <c r="D3053">
        <v>1</v>
      </c>
      <c r="E3053">
        <v>2</v>
      </c>
      <c r="F3053">
        <v>1779765300000</v>
      </c>
      <c r="G3053">
        <v>1779766229021</v>
      </c>
      <c r="H3053">
        <v>929021</v>
      </c>
      <c r="I3053">
        <v>929021</v>
      </c>
      <c r="J3053">
        <v>7363</v>
      </c>
      <c r="K3053">
        <v>37</v>
      </c>
      <c r="L3053">
        <v>49.48</v>
      </c>
      <c r="M3053" t="s">
        <v>925</v>
      </c>
      <c r="N3053" t="s">
        <v>926</v>
      </c>
      <c r="O3053">
        <v>32.450000000000003</v>
      </c>
      <c r="S3053">
        <v>23052</v>
      </c>
    </row>
    <row r="3054" spans="1:19" x14ac:dyDescent="0.2">
      <c r="A3054" t="s">
        <v>47</v>
      </c>
      <c r="B3054" t="s">
        <v>13</v>
      </c>
      <c r="C3054" t="s">
        <v>928</v>
      </c>
      <c r="D3054">
        <v>1</v>
      </c>
      <c r="E3054">
        <v>2</v>
      </c>
      <c r="F3054">
        <v>1779766200000</v>
      </c>
      <c r="G3054">
        <v>1779767594822</v>
      </c>
      <c r="H3054">
        <v>1394822</v>
      </c>
      <c r="I3054">
        <v>1394822</v>
      </c>
      <c r="J3054">
        <v>10062</v>
      </c>
      <c r="K3054">
        <v>59</v>
      </c>
      <c r="L3054">
        <v>60.16</v>
      </c>
      <c r="M3054" t="s">
        <v>925</v>
      </c>
      <c r="N3054" t="s">
        <v>926</v>
      </c>
      <c r="O3054">
        <v>38.32</v>
      </c>
      <c r="S3054">
        <v>23053</v>
      </c>
    </row>
    <row r="3055" spans="1:19" x14ac:dyDescent="0.2">
      <c r="A3055" t="s">
        <v>47</v>
      </c>
      <c r="B3055" t="s">
        <v>13</v>
      </c>
      <c r="C3055" t="s">
        <v>927</v>
      </c>
      <c r="D3055">
        <v>1</v>
      </c>
      <c r="E3055">
        <v>2</v>
      </c>
      <c r="F3055">
        <v>1779767100000</v>
      </c>
      <c r="G3055">
        <v>1779768564095</v>
      </c>
      <c r="H3055">
        <v>1464095</v>
      </c>
      <c r="I3055">
        <v>1464095</v>
      </c>
      <c r="J3055">
        <v>10571</v>
      </c>
      <c r="K3055">
        <v>60</v>
      </c>
      <c r="L3055">
        <v>48.67</v>
      </c>
      <c r="M3055" t="s">
        <v>925</v>
      </c>
      <c r="N3055" t="s">
        <v>929</v>
      </c>
      <c r="S3055">
        <v>23054</v>
      </c>
    </row>
    <row r="3056" spans="1:19" x14ac:dyDescent="0.2">
      <c r="A3056" t="s">
        <v>47</v>
      </c>
      <c r="B3056" t="s">
        <v>13</v>
      </c>
      <c r="C3056" t="s">
        <v>927</v>
      </c>
      <c r="D3056">
        <v>1</v>
      </c>
      <c r="E3056">
        <v>3</v>
      </c>
      <c r="F3056">
        <v>1779840000000</v>
      </c>
      <c r="G3056">
        <v>1779841463979</v>
      </c>
      <c r="H3056">
        <v>1463979</v>
      </c>
      <c r="I3056">
        <v>1463979</v>
      </c>
      <c r="J3056">
        <v>10115</v>
      </c>
      <c r="K3056">
        <v>59</v>
      </c>
      <c r="L3056">
        <v>63.47</v>
      </c>
      <c r="M3056" t="s">
        <v>925</v>
      </c>
      <c r="N3056" t="s">
        <v>926</v>
      </c>
      <c r="O3056">
        <v>44.13</v>
      </c>
      <c r="S3056">
        <v>23055</v>
      </c>
    </row>
    <row r="3057" spans="1:19" x14ac:dyDescent="0.2">
      <c r="A3057" t="s">
        <v>47</v>
      </c>
      <c r="B3057" t="s">
        <v>13</v>
      </c>
      <c r="C3057" t="s">
        <v>927</v>
      </c>
      <c r="D3057">
        <v>1</v>
      </c>
      <c r="E3057">
        <v>3</v>
      </c>
      <c r="F3057">
        <v>1779840900000</v>
      </c>
      <c r="G3057">
        <v>1779841921893</v>
      </c>
      <c r="H3057">
        <v>1021893</v>
      </c>
      <c r="I3057">
        <v>1021893</v>
      </c>
      <c r="J3057">
        <v>7155</v>
      </c>
      <c r="K3057">
        <v>43</v>
      </c>
      <c r="L3057">
        <v>50.72</v>
      </c>
      <c r="M3057" t="s">
        <v>925</v>
      </c>
      <c r="N3057" t="s">
        <v>926</v>
      </c>
      <c r="O3057">
        <v>33.54</v>
      </c>
      <c r="S3057">
        <v>23056</v>
      </c>
    </row>
    <row r="3058" spans="1:19" x14ac:dyDescent="0.2">
      <c r="A3058" t="s">
        <v>47</v>
      </c>
      <c r="B3058" t="s">
        <v>13</v>
      </c>
      <c r="C3058" t="s">
        <v>927</v>
      </c>
      <c r="D3058">
        <v>1</v>
      </c>
      <c r="E3058">
        <v>3</v>
      </c>
      <c r="F3058">
        <v>1779841800000</v>
      </c>
      <c r="G3058">
        <v>1779843117782</v>
      </c>
      <c r="H3058">
        <v>1317782</v>
      </c>
      <c r="I3058">
        <v>1317782</v>
      </c>
      <c r="J3058">
        <v>9979</v>
      </c>
      <c r="K3058">
        <v>52</v>
      </c>
      <c r="L3058">
        <v>59.21</v>
      </c>
      <c r="M3058" t="s">
        <v>925</v>
      </c>
      <c r="N3058" t="s">
        <v>926</v>
      </c>
      <c r="O3058">
        <v>38.270000000000003</v>
      </c>
      <c r="S3058">
        <v>23057</v>
      </c>
    </row>
    <row r="3059" spans="1:19" x14ac:dyDescent="0.2">
      <c r="A3059" t="s">
        <v>47</v>
      </c>
      <c r="B3059" t="s">
        <v>13</v>
      </c>
      <c r="C3059" t="s">
        <v>927</v>
      </c>
      <c r="D3059">
        <v>1</v>
      </c>
      <c r="E3059">
        <v>3</v>
      </c>
      <c r="F3059">
        <v>1779842700000</v>
      </c>
      <c r="G3059">
        <v>1779843965231</v>
      </c>
      <c r="H3059">
        <v>1265231</v>
      </c>
      <c r="I3059">
        <v>1265231</v>
      </c>
      <c r="J3059">
        <v>8262</v>
      </c>
      <c r="K3059">
        <v>48</v>
      </c>
      <c r="L3059">
        <v>57.17</v>
      </c>
      <c r="M3059" t="s">
        <v>925</v>
      </c>
      <c r="N3059" t="s">
        <v>926</v>
      </c>
      <c r="O3059">
        <v>39.450000000000003</v>
      </c>
      <c r="S3059">
        <v>23058</v>
      </c>
    </row>
    <row r="3060" spans="1:19" x14ac:dyDescent="0.2">
      <c r="A3060" t="s">
        <v>47</v>
      </c>
      <c r="B3060" t="s">
        <v>13</v>
      </c>
      <c r="C3060" t="s">
        <v>927</v>
      </c>
      <c r="D3060">
        <v>1</v>
      </c>
      <c r="E3060">
        <v>3</v>
      </c>
      <c r="F3060">
        <v>1779843600000</v>
      </c>
      <c r="G3060">
        <v>1779845252447</v>
      </c>
      <c r="H3060">
        <v>1652447</v>
      </c>
      <c r="I3060">
        <v>1652447</v>
      </c>
      <c r="J3060">
        <v>9002</v>
      </c>
      <c r="K3060">
        <v>71</v>
      </c>
      <c r="L3060">
        <v>61.85</v>
      </c>
      <c r="M3060" t="s">
        <v>925</v>
      </c>
      <c r="N3060" t="s">
        <v>926</v>
      </c>
      <c r="O3060">
        <v>38.6</v>
      </c>
      <c r="S3060">
        <v>23059</v>
      </c>
    </row>
    <row r="3061" spans="1:19" x14ac:dyDescent="0.2">
      <c r="A3061" t="s">
        <v>47</v>
      </c>
      <c r="B3061" t="s">
        <v>13</v>
      </c>
      <c r="C3061" t="s">
        <v>927</v>
      </c>
      <c r="D3061">
        <v>1</v>
      </c>
      <c r="E3061">
        <v>3</v>
      </c>
      <c r="F3061">
        <v>1779844500000</v>
      </c>
      <c r="G3061">
        <v>1779845412827</v>
      </c>
      <c r="H3061">
        <v>912827</v>
      </c>
      <c r="I3061">
        <v>912827</v>
      </c>
      <c r="J3061">
        <v>9573</v>
      </c>
      <c r="K3061">
        <v>42</v>
      </c>
      <c r="L3061">
        <v>41.01</v>
      </c>
      <c r="M3061" t="s">
        <v>925</v>
      </c>
      <c r="N3061" t="s">
        <v>929</v>
      </c>
      <c r="S3061">
        <v>23060</v>
      </c>
    </row>
    <row r="3062" spans="1:19" x14ac:dyDescent="0.2">
      <c r="A3062" t="s">
        <v>47</v>
      </c>
      <c r="B3062" t="s">
        <v>13</v>
      </c>
      <c r="C3062" t="s">
        <v>927</v>
      </c>
      <c r="D3062">
        <v>1</v>
      </c>
      <c r="E3062">
        <v>3</v>
      </c>
      <c r="F3062">
        <v>1779845400000</v>
      </c>
      <c r="G3062">
        <v>1779846892453</v>
      </c>
      <c r="H3062">
        <v>1492453</v>
      </c>
      <c r="I3062">
        <v>1492453</v>
      </c>
      <c r="J3062">
        <v>7336</v>
      </c>
      <c r="K3062">
        <v>55</v>
      </c>
      <c r="L3062">
        <v>57.15</v>
      </c>
      <c r="M3062" t="s">
        <v>925</v>
      </c>
      <c r="N3062" t="s">
        <v>926</v>
      </c>
      <c r="O3062">
        <v>36.15</v>
      </c>
      <c r="S3062">
        <v>23061</v>
      </c>
    </row>
    <row r="3063" spans="1:19" x14ac:dyDescent="0.2">
      <c r="A3063" t="s">
        <v>47</v>
      </c>
      <c r="B3063" t="s">
        <v>13</v>
      </c>
      <c r="C3063" t="s">
        <v>927</v>
      </c>
      <c r="D3063">
        <v>1</v>
      </c>
      <c r="E3063">
        <v>3</v>
      </c>
      <c r="F3063">
        <v>1779846300000</v>
      </c>
      <c r="G3063">
        <v>1779847439994</v>
      </c>
      <c r="H3063">
        <v>1139994</v>
      </c>
      <c r="I3063">
        <v>1139994</v>
      </c>
      <c r="J3063">
        <v>8336</v>
      </c>
      <c r="K3063">
        <v>52</v>
      </c>
      <c r="L3063">
        <v>42.43</v>
      </c>
      <c r="M3063" t="s">
        <v>925</v>
      </c>
      <c r="N3063" t="s">
        <v>929</v>
      </c>
      <c r="S3063">
        <v>23062</v>
      </c>
    </row>
    <row r="3064" spans="1:19" x14ac:dyDescent="0.2">
      <c r="A3064" t="s">
        <v>47</v>
      </c>
      <c r="B3064" t="s">
        <v>13</v>
      </c>
      <c r="C3064" t="s">
        <v>927</v>
      </c>
      <c r="D3064">
        <v>1</v>
      </c>
      <c r="E3064">
        <v>3</v>
      </c>
      <c r="F3064">
        <v>1779847200000</v>
      </c>
      <c r="G3064">
        <v>1779848491957</v>
      </c>
      <c r="H3064">
        <v>1291957</v>
      </c>
      <c r="I3064">
        <v>1291957</v>
      </c>
      <c r="J3064">
        <v>8584</v>
      </c>
      <c r="K3064">
        <v>55</v>
      </c>
      <c r="L3064">
        <v>61.04</v>
      </c>
      <c r="M3064" t="s">
        <v>925</v>
      </c>
      <c r="N3064" t="s">
        <v>926</v>
      </c>
      <c r="O3064">
        <v>46.92</v>
      </c>
      <c r="S3064">
        <v>23063</v>
      </c>
    </row>
    <row r="3065" spans="1:19" x14ac:dyDescent="0.2">
      <c r="A3065" t="s">
        <v>47</v>
      </c>
      <c r="B3065" t="s">
        <v>13</v>
      </c>
      <c r="C3065" t="s">
        <v>927</v>
      </c>
      <c r="D3065">
        <v>1</v>
      </c>
      <c r="E3065">
        <v>3</v>
      </c>
      <c r="F3065">
        <v>1779848100000</v>
      </c>
      <c r="G3065">
        <v>1779849641177</v>
      </c>
      <c r="H3065">
        <v>1541177</v>
      </c>
      <c r="I3065">
        <v>1541177</v>
      </c>
      <c r="J3065">
        <v>8404</v>
      </c>
      <c r="K3065">
        <v>67</v>
      </c>
      <c r="L3065">
        <v>62.05</v>
      </c>
      <c r="M3065" t="s">
        <v>925</v>
      </c>
      <c r="N3065" t="s">
        <v>926</v>
      </c>
      <c r="O3065">
        <v>43.46</v>
      </c>
      <c r="S3065">
        <v>23064</v>
      </c>
    </row>
    <row r="3066" spans="1:19" x14ac:dyDescent="0.2">
      <c r="A3066" t="s">
        <v>47</v>
      </c>
      <c r="B3066" t="s">
        <v>13</v>
      </c>
      <c r="C3066" t="s">
        <v>927</v>
      </c>
      <c r="D3066">
        <v>1</v>
      </c>
      <c r="E3066">
        <v>3</v>
      </c>
      <c r="F3066">
        <v>1779849000000</v>
      </c>
      <c r="G3066">
        <v>1779849950095</v>
      </c>
      <c r="H3066">
        <v>950095</v>
      </c>
      <c r="I3066">
        <v>950095</v>
      </c>
      <c r="J3066">
        <v>8430</v>
      </c>
      <c r="K3066">
        <v>40</v>
      </c>
      <c r="L3066">
        <v>50.32</v>
      </c>
      <c r="M3066" t="s">
        <v>925</v>
      </c>
      <c r="N3066" t="s">
        <v>926</v>
      </c>
      <c r="O3066">
        <v>31.01</v>
      </c>
      <c r="S3066">
        <v>23065</v>
      </c>
    </row>
    <row r="3067" spans="1:19" x14ac:dyDescent="0.2">
      <c r="A3067" t="s">
        <v>47</v>
      </c>
      <c r="B3067" t="s">
        <v>13</v>
      </c>
      <c r="C3067" t="s">
        <v>927</v>
      </c>
      <c r="D3067">
        <v>1</v>
      </c>
      <c r="E3067">
        <v>3</v>
      </c>
      <c r="F3067">
        <v>1779849900000</v>
      </c>
      <c r="G3067">
        <v>1779851055203</v>
      </c>
      <c r="H3067">
        <v>1155203</v>
      </c>
      <c r="I3067">
        <v>1155203</v>
      </c>
      <c r="J3067">
        <v>7887</v>
      </c>
      <c r="K3067">
        <v>50</v>
      </c>
      <c r="L3067">
        <v>58.58</v>
      </c>
      <c r="M3067" t="s">
        <v>925</v>
      </c>
      <c r="N3067" t="s">
        <v>926</v>
      </c>
      <c r="O3067">
        <v>46.5</v>
      </c>
      <c r="S3067">
        <v>23066</v>
      </c>
    </row>
    <row r="3068" spans="1:19" x14ac:dyDescent="0.2">
      <c r="A3068" t="s">
        <v>47</v>
      </c>
      <c r="B3068" t="s">
        <v>13</v>
      </c>
      <c r="C3068" t="s">
        <v>927</v>
      </c>
      <c r="D3068">
        <v>1</v>
      </c>
      <c r="E3068">
        <v>3</v>
      </c>
      <c r="F3068">
        <v>1779850800000</v>
      </c>
      <c r="G3068">
        <v>1779852006091</v>
      </c>
      <c r="H3068">
        <v>1206091</v>
      </c>
      <c r="I3068">
        <v>1206091</v>
      </c>
      <c r="J3068">
        <v>7303</v>
      </c>
      <c r="K3068">
        <v>53</v>
      </c>
      <c r="L3068">
        <v>56.66</v>
      </c>
      <c r="M3068" t="s">
        <v>925</v>
      </c>
      <c r="N3068" t="s">
        <v>926</v>
      </c>
      <c r="O3068">
        <v>42.33</v>
      </c>
      <c r="S3068">
        <v>23067</v>
      </c>
    </row>
    <row r="3069" spans="1:19" x14ac:dyDescent="0.2">
      <c r="A3069" t="s">
        <v>47</v>
      </c>
      <c r="B3069" t="s">
        <v>13</v>
      </c>
      <c r="C3069" t="s">
        <v>927</v>
      </c>
      <c r="D3069">
        <v>1</v>
      </c>
      <c r="E3069">
        <v>3</v>
      </c>
      <c r="F3069">
        <v>1779851700000</v>
      </c>
      <c r="G3069">
        <v>1779852869175</v>
      </c>
      <c r="H3069">
        <v>1169175</v>
      </c>
      <c r="I3069">
        <v>1169175</v>
      </c>
      <c r="J3069">
        <v>10161</v>
      </c>
      <c r="K3069">
        <v>44</v>
      </c>
      <c r="L3069">
        <v>61.73</v>
      </c>
      <c r="M3069" t="s">
        <v>925</v>
      </c>
      <c r="N3069" t="s">
        <v>926</v>
      </c>
      <c r="O3069">
        <v>47.39</v>
      </c>
      <c r="S3069">
        <v>23068</v>
      </c>
    </row>
    <row r="3070" spans="1:19" x14ac:dyDescent="0.2">
      <c r="A3070" t="s">
        <v>47</v>
      </c>
      <c r="B3070" t="s">
        <v>13</v>
      </c>
      <c r="C3070" t="s">
        <v>927</v>
      </c>
      <c r="D3070">
        <v>1</v>
      </c>
      <c r="E3070">
        <v>4</v>
      </c>
      <c r="F3070">
        <v>1779926400000</v>
      </c>
      <c r="G3070">
        <v>1779927519529</v>
      </c>
      <c r="H3070">
        <v>1119529</v>
      </c>
      <c r="I3070">
        <v>1119529</v>
      </c>
      <c r="J3070">
        <v>7637</v>
      </c>
      <c r="K3070">
        <v>46</v>
      </c>
      <c r="L3070">
        <v>52.01</v>
      </c>
      <c r="M3070" t="s">
        <v>925</v>
      </c>
      <c r="N3070" t="s">
        <v>926</v>
      </c>
      <c r="O3070">
        <v>32.799999999999997</v>
      </c>
      <c r="S3070">
        <v>23069</v>
      </c>
    </row>
    <row r="3071" spans="1:19" x14ac:dyDescent="0.2">
      <c r="A3071" t="s">
        <v>47</v>
      </c>
      <c r="B3071" t="s">
        <v>13</v>
      </c>
      <c r="C3071" t="s">
        <v>927</v>
      </c>
      <c r="D3071">
        <v>1</v>
      </c>
      <c r="E3071">
        <v>4</v>
      </c>
      <c r="F3071">
        <v>1779927300000</v>
      </c>
      <c r="G3071">
        <v>1779928469756</v>
      </c>
      <c r="H3071">
        <v>1169756</v>
      </c>
      <c r="I3071">
        <v>1169756</v>
      </c>
      <c r="J3071">
        <v>7925</v>
      </c>
      <c r="K3071">
        <v>54</v>
      </c>
      <c r="L3071">
        <v>54.71</v>
      </c>
      <c r="M3071" t="s">
        <v>925</v>
      </c>
      <c r="N3071" t="s">
        <v>926</v>
      </c>
      <c r="O3071">
        <v>37.020000000000003</v>
      </c>
      <c r="S3071">
        <v>23070</v>
      </c>
    </row>
    <row r="3072" spans="1:19" x14ac:dyDescent="0.2">
      <c r="A3072" t="s">
        <v>47</v>
      </c>
      <c r="B3072" t="s">
        <v>13</v>
      </c>
      <c r="C3072" t="s">
        <v>924</v>
      </c>
      <c r="D3072">
        <v>1</v>
      </c>
      <c r="E3072">
        <v>4</v>
      </c>
      <c r="F3072">
        <v>1779928200000</v>
      </c>
      <c r="G3072">
        <v>1779929730831</v>
      </c>
      <c r="H3072">
        <v>1530831</v>
      </c>
      <c r="I3072">
        <v>1530831</v>
      </c>
      <c r="J3072">
        <v>6913</v>
      </c>
      <c r="K3072">
        <v>59</v>
      </c>
      <c r="L3072">
        <v>45.63</v>
      </c>
      <c r="M3072" t="s">
        <v>925</v>
      </c>
      <c r="N3072" t="s">
        <v>929</v>
      </c>
      <c r="S3072">
        <v>23071</v>
      </c>
    </row>
    <row r="3073" spans="1:19" x14ac:dyDescent="0.2">
      <c r="A3073" t="s">
        <v>47</v>
      </c>
      <c r="B3073" t="s">
        <v>13</v>
      </c>
      <c r="C3073" t="s">
        <v>927</v>
      </c>
      <c r="D3073">
        <v>1</v>
      </c>
      <c r="E3073">
        <v>4</v>
      </c>
      <c r="F3073">
        <v>1779929100000</v>
      </c>
      <c r="G3073">
        <v>1779930003986</v>
      </c>
      <c r="H3073">
        <v>903986</v>
      </c>
      <c r="I3073">
        <v>903986</v>
      </c>
      <c r="J3073">
        <v>9619</v>
      </c>
      <c r="K3073">
        <v>43</v>
      </c>
      <c r="L3073">
        <v>54.7</v>
      </c>
      <c r="M3073" t="s">
        <v>925</v>
      </c>
      <c r="N3073" t="s">
        <v>926</v>
      </c>
      <c r="O3073">
        <v>39.159999999999997</v>
      </c>
      <c r="S3073">
        <v>23072</v>
      </c>
    </row>
    <row r="3074" spans="1:19" x14ac:dyDescent="0.2">
      <c r="A3074" t="s">
        <v>47</v>
      </c>
      <c r="B3074" t="s">
        <v>13</v>
      </c>
      <c r="C3074" t="s">
        <v>927</v>
      </c>
      <c r="D3074">
        <v>1</v>
      </c>
      <c r="E3074">
        <v>4</v>
      </c>
      <c r="F3074">
        <v>1779930000000</v>
      </c>
      <c r="G3074">
        <v>1779931143849</v>
      </c>
      <c r="H3074">
        <v>1143849</v>
      </c>
      <c r="I3074">
        <v>1143849</v>
      </c>
      <c r="J3074">
        <v>6931</v>
      </c>
      <c r="K3074">
        <v>46</v>
      </c>
      <c r="L3074">
        <v>53.7</v>
      </c>
      <c r="M3074" t="s">
        <v>925</v>
      </c>
      <c r="N3074" t="s">
        <v>926</v>
      </c>
      <c r="O3074">
        <v>38</v>
      </c>
      <c r="S3074">
        <v>23073</v>
      </c>
    </row>
    <row r="3075" spans="1:19" x14ac:dyDescent="0.2">
      <c r="A3075" t="s">
        <v>47</v>
      </c>
      <c r="B3075" t="s">
        <v>13</v>
      </c>
      <c r="C3075" t="s">
        <v>924</v>
      </c>
      <c r="D3075">
        <v>1</v>
      </c>
      <c r="E3075">
        <v>4</v>
      </c>
      <c r="F3075">
        <v>1779930900000</v>
      </c>
      <c r="G3075">
        <v>1779931970936</v>
      </c>
      <c r="H3075">
        <v>1070936</v>
      </c>
      <c r="I3075">
        <v>1070936</v>
      </c>
      <c r="J3075">
        <v>7179</v>
      </c>
      <c r="K3075">
        <v>48</v>
      </c>
      <c r="L3075">
        <v>57.34</v>
      </c>
      <c r="M3075" t="s">
        <v>925</v>
      </c>
      <c r="N3075" t="s">
        <v>926</v>
      </c>
      <c r="O3075">
        <v>47.63</v>
      </c>
      <c r="S3075">
        <v>23074</v>
      </c>
    </row>
    <row r="3076" spans="1:19" x14ac:dyDescent="0.2">
      <c r="A3076" t="s">
        <v>47</v>
      </c>
      <c r="B3076" t="s">
        <v>13</v>
      </c>
      <c r="C3076" t="s">
        <v>927</v>
      </c>
      <c r="D3076">
        <v>1</v>
      </c>
      <c r="E3076">
        <v>4</v>
      </c>
      <c r="F3076">
        <v>1779931800000</v>
      </c>
      <c r="G3076">
        <v>1779932663254</v>
      </c>
      <c r="H3076">
        <v>863254</v>
      </c>
      <c r="I3076">
        <v>863254</v>
      </c>
      <c r="J3076">
        <v>8072</v>
      </c>
      <c r="K3076">
        <v>43</v>
      </c>
      <c r="L3076">
        <v>51.09</v>
      </c>
      <c r="M3076" t="s">
        <v>925</v>
      </c>
      <c r="N3076" t="s">
        <v>926</v>
      </c>
      <c r="O3076">
        <v>35.94</v>
      </c>
      <c r="S3076">
        <v>23075</v>
      </c>
    </row>
    <row r="3077" spans="1:19" x14ac:dyDescent="0.2">
      <c r="A3077" t="s">
        <v>47</v>
      </c>
      <c r="B3077" t="s">
        <v>13</v>
      </c>
      <c r="C3077" t="s">
        <v>927</v>
      </c>
      <c r="D3077">
        <v>1</v>
      </c>
      <c r="E3077">
        <v>4</v>
      </c>
      <c r="F3077">
        <v>1779932700000</v>
      </c>
      <c r="G3077">
        <v>1779934118644</v>
      </c>
      <c r="H3077">
        <v>1418644</v>
      </c>
      <c r="I3077">
        <v>1418644</v>
      </c>
      <c r="J3077">
        <v>10144</v>
      </c>
      <c r="K3077">
        <v>62</v>
      </c>
      <c r="L3077">
        <v>63.71</v>
      </c>
      <c r="M3077" t="s">
        <v>925</v>
      </c>
      <c r="N3077" t="s">
        <v>926</v>
      </c>
      <c r="O3077">
        <v>45.75</v>
      </c>
      <c r="S3077">
        <v>23076</v>
      </c>
    </row>
    <row r="3078" spans="1:19" x14ac:dyDescent="0.2">
      <c r="A3078" t="s">
        <v>47</v>
      </c>
      <c r="B3078" t="s">
        <v>13</v>
      </c>
      <c r="C3078" t="s">
        <v>924</v>
      </c>
      <c r="D3078">
        <v>1</v>
      </c>
      <c r="E3078">
        <v>4</v>
      </c>
      <c r="F3078">
        <v>1779933600000</v>
      </c>
      <c r="G3078">
        <v>1779934466937</v>
      </c>
      <c r="H3078">
        <v>866937</v>
      </c>
      <c r="I3078">
        <v>866937</v>
      </c>
      <c r="J3078">
        <v>8523</v>
      </c>
      <c r="K3078">
        <v>33</v>
      </c>
      <c r="L3078">
        <v>51.9</v>
      </c>
      <c r="M3078" t="s">
        <v>925</v>
      </c>
      <c r="N3078" t="s">
        <v>926</v>
      </c>
      <c r="O3078">
        <v>36.520000000000003</v>
      </c>
      <c r="S3078">
        <v>23077</v>
      </c>
    </row>
    <row r="3079" spans="1:19" x14ac:dyDescent="0.2">
      <c r="A3079" t="s">
        <v>47</v>
      </c>
      <c r="B3079" t="s">
        <v>13</v>
      </c>
      <c r="C3079" t="s">
        <v>927</v>
      </c>
      <c r="D3079">
        <v>1</v>
      </c>
      <c r="E3079">
        <v>4</v>
      </c>
      <c r="F3079">
        <v>1779934500000</v>
      </c>
      <c r="G3079">
        <v>1779935549882</v>
      </c>
      <c r="H3079">
        <v>1049882</v>
      </c>
      <c r="I3079">
        <v>1049882</v>
      </c>
      <c r="J3079">
        <v>8277</v>
      </c>
      <c r="K3079">
        <v>50</v>
      </c>
      <c r="L3079">
        <v>57.17</v>
      </c>
      <c r="M3079" t="s">
        <v>925</v>
      </c>
      <c r="N3079" t="s">
        <v>926</v>
      </c>
      <c r="O3079">
        <v>44.84</v>
      </c>
      <c r="S3079">
        <v>23078</v>
      </c>
    </row>
    <row r="3080" spans="1:19" x14ac:dyDescent="0.2">
      <c r="A3080" t="s">
        <v>47</v>
      </c>
      <c r="B3080" t="s">
        <v>13</v>
      </c>
      <c r="C3080" t="s">
        <v>927</v>
      </c>
      <c r="D3080">
        <v>1</v>
      </c>
      <c r="E3080">
        <v>4</v>
      </c>
      <c r="F3080">
        <v>1779935400000</v>
      </c>
      <c r="G3080">
        <v>1779936501005</v>
      </c>
      <c r="H3080">
        <v>1101005</v>
      </c>
      <c r="I3080">
        <v>1101005</v>
      </c>
      <c r="J3080">
        <v>10312</v>
      </c>
      <c r="K3080">
        <v>48</v>
      </c>
      <c r="L3080">
        <v>44.04</v>
      </c>
      <c r="M3080" t="s">
        <v>925</v>
      </c>
      <c r="N3080" t="s">
        <v>929</v>
      </c>
      <c r="S3080">
        <v>23079</v>
      </c>
    </row>
    <row r="3081" spans="1:19" x14ac:dyDescent="0.2">
      <c r="A3081" t="s">
        <v>47</v>
      </c>
      <c r="B3081" t="s">
        <v>13</v>
      </c>
      <c r="C3081" t="s">
        <v>924</v>
      </c>
      <c r="D3081">
        <v>1</v>
      </c>
      <c r="E3081">
        <v>4</v>
      </c>
      <c r="F3081">
        <v>1779936300000</v>
      </c>
      <c r="G3081">
        <v>1779937826378</v>
      </c>
      <c r="H3081">
        <v>1526378</v>
      </c>
      <c r="I3081">
        <v>1526378</v>
      </c>
      <c r="J3081">
        <v>7843</v>
      </c>
      <c r="K3081">
        <v>60</v>
      </c>
      <c r="L3081">
        <v>62.34</v>
      </c>
      <c r="M3081" t="s">
        <v>925</v>
      </c>
      <c r="N3081" t="s">
        <v>926</v>
      </c>
      <c r="O3081">
        <v>46.01</v>
      </c>
      <c r="S3081">
        <v>23080</v>
      </c>
    </row>
    <row r="3082" spans="1:19" x14ac:dyDescent="0.2">
      <c r="A3082" t="s">
        <v>47</v>
      </c>
      <c r="B3082" t="s">
        <v>13</v>
      </c>
      <c r="C3082" t="s">
        <v>927</v>
      </c>
      <c r="D3082">
        <v>1</v>
      </c>
      <c r="E3082">
        <v>4</v>
      </c>
      <c r="F3082">
        <v>1779937200000</v>
      </c>
      <c r="G3082">
        <v>1779938393724</v>
      </c>
      <c r="H3082">
        <v>1193724</v>
      </c>
      <c r="I3082">
        <v>1193724</v>
      </c>
      <c r="J3082">
        <v>9914</v>
      </c>
      <c r="K3082">
        <v>48</v>
      </c>
      <c r="L3082">
        <v>44.73</v>
      </c>
      <c r="M3082" t="s">
        <v>925</v>
      </c>
      <c r="N3082" t="s">
        <v>929</v>
      </c>
      <c r="S3082">
        <v>23081</v>
      </c>
    </row>
    <row r="3083" spans="1:19" x14ac:dyDescent="0.2">
      <c r="A3083" t="s">
        <v>47</v>
      </c>
      <c r="B3083" t="s">
        <v>13</v>
      </c>
      <c r="C3083" t="s">
        <v>927</v>
      </c>
      <c r="D3083">
        <v>1</v>
      </c>
      <c r="E3083">
        <v>4</v>
      </c>
      <c r="F3083">
        <v>1779938100000</v>
      </c>
      <c r="G3083">
        <v>1779939243207</v>
      </c>
      <c r="H3083">
        <v>1143207</v>
      </c>
      <c r="I3083">
        <v>1143207</v>
      </c>
      <c r="J3083">
        <v>7965</v>
      </c>
      <c r="K3083">
        <v>44</v>
      </c>
      <c r="L3083">
        <v>59.39</v>
      </c>
      <c r="M3083" t="s">
        <v>925</v>
      </c>
      <c r="N3083" t="s">
        <v>926</v>
      </c>
      <c r="O3083">
        <v>48.48</v>
      </c>
      <c r="S3083">
        <v>23082</v>
      </c>
    </row>
    <row r="3084" spans="1:19" x14ac:dyDescent="0.2">
      <c r="A3084" t="s">
        <v>47</v>
      </c>
      <c r="B3084" t="s">
        <v>13</v>
      </c>
      <c r="C3084" t="s">
        <v>924</v>
      </c>
      <c r="D3084">
        <v>1</v>
      </c>
      <c r="E3084">
        <v>4</v>
      </c>
      <c r="F3084">
        <v>1779939000000</v>
      </c>
      <c r="G3084">
        <v>1779940692846</v>
      </c>
      <c r="H3084">
        <v>1692846</v>
      </c>
      <c r="I3084">
        <v>1692846</v>
      </c>
      <c r="J3084">
        <v>9722</v>
      </c>
      <c r="K3084">
        <v>66</v>
      </c>
      <c r="L3084">
        <v>65.08</v>
      </c>
      <c r="M3084" t="s">
        <v>925</v>
      </c>
      <c r="N3084" t="s">
        <v>926</v>
      </c>
      <c r="O3084">
        <v>43.18</v>
      </c>
      <c r="S3084">
        <v>23083</v>
      </c>
    </row>
    <row r="3085" spans="1:19" x14ac:dyDescent="0.2">
      <c r="A3085" t="s">
        <v>47</v>
      </c>
      <c r="B3085" t="s">
        <v>13</v>
      </c>
      <c r="C3085" t="s">
        <v>927</v>
      </c>
      <c r="D3085">
        <v>1</v>
      </c>
      <c r="E3085">
        <v>5</v>
      </c>
      <c r="F3085">
        <v>1780012800000</v>
      </c>
      <c r="G3085">
        <v>1780013728297</v>
      </c>
      <c r="H3085">
        <v>928297</v>
      </c>
      <c r="I3085">
        <v>928297</v>
      </c>
      <c r="J3085">
        <v>6987</v>
      </c>
      <c r="K3085">
        <v>43</v>
      </c>
      <c r="L3085">
        <v>54.01</v>
      </c>
      <c r="M3085" t="s">
        <v>925</v>
      </c>
      <c r="N3085" t="s">
        <v>926</v>
      </c>
      <c r="O3085">
        <v>44</v>
      </c>
      <c r="S3085">
        <v>23084</v>
      </c>
    </row>
    <row r="3086" spans="1:19" x14ac:dyDescent="0.2">
      <c r="A3086" t="s">
        <v>47</v>
      </c>
      <c r="B3086" t="s">
        <v>13</v>
      </c>
      <c r="C3086" t="s">
        <v>927</v>
      </c>
      <c r="D3086">
        <v>1</v>
      </c>
      <c r="E3086">
        <v>5</v>
      </c>
      <c r="F3086">
        <v>1780013700000</v>
      </c>
      <c r="G3086">
        <v>1780015063277</v>
      </c>
      <c r="H3086">
        <v>1363277</v>
      </c>
      <c r="I3086">
        <v>1363277</v>
      </c>
      <c r="J3086">
        <v>7923</v>
      </c>
      <c r="K3086">
        <v>58</v>
      </c>
      <c r="L3086">
        <v>44.68</v>
      </c>
      <c r="M3086" t="s">
        <v>925</v>
      </c>
      <c r="N3086" t="s">
        <v>929</v>
      </c>
      <c r="S3086">
        <v>23085</v>
      </c>
    </row>
    <row r="3087" spans="1:19" x14ac:dyDescent="0.2">
      <c r="A3087" t="s">
        <v>47</v>
      </c>
      <c r="B3087" t="s">
        <v>13</v>
      </c>
      <c r="C3087" t="s">
        <v>928</v>
      </c>
      <c r="D3087">
        <v>1</v>
      </c>
      <c r="E3087">
        <v>5</v>
      </c>
      <c r="F3087">
        <v>1780014600000</v>
      </c>
      <c r="G3087">
        <v>1780015528063</v>
      </c>
      <c r="H3087">
        <v>928063</v>
      </c>
      <c r="I3087">
        <v>928063</v>
      </c>
      <c r="J3087">
        <v>8422</v>
      </c>
      <c r="K3087">
        <v>44</v>
      </c>
      <c r="L3087">
        <v>55</v>
      </c>
      <c r="M3087" t="s">
        <v>925</v>
      </c>
      <c r="N3087" t="s">
        <v>926</v>
      </c>
      <c r="O3087">
        <v>42.46</v>
      </c>
      <c r="S3087">
        <v>23086</v>
      </c>
    </row>
    <row r="3088" spans="1:19" x14ac:dyDescent="0.2">
      <c r="A3088" t="s">
        <v>47</v>
      </c>
      <c r="B3088" t="s">
        <v>13</v>
      </c>
      <c r="C3088" t="s">
        <v>927</v>
      </c>
      <c r="D3088">
        <v>1</v>
      </c>
      <c r="E3088">
        <v>5</v>
      </c>
      <c r="F3088">
        <v>1780015500000</v>
      </c>
      <c r="G3088">
        <v>1780016926850</v>
      </c>
      <c r="H3088">
        <v>1426850</v>
      </c>
      <c r="I3088">
        <v>1426850</v>
      </c>
      <c r="J3088">
        <v>10059</v>
      </c>
      <c r="K3088">
        <v>59</v>
      </c>
      <c r="L3088">
        <v>61.17</v>
      </c>
      <c r="M3088" t="s">
        <v>925</v>
      </c>
      <c r="N3088" t="s">
        <v>926</v>
      </c>
      <c r="O3088">
        <v>39.86</v>
      </c>
      <c r="S3088">
        <v>23087</v>
      </c>
    </row>
    <row r="3089" spans="1:19" x14ac:dyDescent="0.2">
      <c r="A3089" t="s">
        <v>47</v>
      </c>
      <c r="B3089" t="s">
        <v>13</v>
      </c>
      <c r="C3089" t="s">
        <v>927</v>
      </c>
      <c r="D3089">
        <v>1</v>
      </c>
      <c r="E3089">
        <v>5</v>
      </c>
      <c r="F3089">
        <v>1780016400000</v>
      </c>
      <c r="G3089">
        <v>1780017410397</v>
      </c>
      <c r="H3089">
        <v>1010397</v>
      </c>
      <c r="I3089">
        <v>1010397</v>
      </c>
      <c r="J3089">
        <v>7371</v>
      </c>
      <c r="K3089">
        <v>47</v>
      </c>
      <c r="L3089">
        <v>55.42</v>
      </c>
      <c r="M3089" t="s">
        <v>925</v>
      </c>
      <c r="N3089" t="s">
        <v>926</v>
      </c>
      <c r="O3089">
        <v>44.18</v>
      </c>
      <c r="S3089">
        <v>23088</v>
      </c>
    </row>
    <row r="3090" spans="1:19" x14ac:dyDescent="0.2">
      <c r="A3090" t="s">
        <v>47</v>
      </c>
      <c r="B3090" t="s">
        <v>13</v>
      </c>
      <c r="C3090" t="s">
        <v>928</v>
      </c>
      <c r="D3090">
        <v>1</v>
      </c>
      <c r="E3090">
        <v>5</v>
      </c>
      <c r="F3090">
        <v>1780017300000</v>
      </c>
      <c r="G3090">
        <v>1780018370451</v>
      </c>
      <c r="H3090">
        <v>1070451</v>
      </c>
      <c r="I3090">
        <v>1070451</v>
      </c>
      <c r="J3090">
        <v>9544</v>
      </c>
      <c r="K3090">
        <v>48</v>
      </c>
      <c r="L3090">
        <v>57.84</v>
      </c>
      <c r="M3090" t="s">
        <v>925</v>
      </c>
      <c r="N3090" t="s">
        <v>926</v>
      </c>
      <c r="O3090">
        <v>42.48</v>
      </c>
      <c r="S3090">
        <v>23089</v>
      </c>
    </row>
    <row r="3091" spans="1:19" x14ac:dyDescent="0.2">
      <c r="A3091" t="s">
        <v>47</v>
      </c>
      <c r="B3091" t="s">
        <v>13</v>
      </c>
      <c r="C3091" t="s">
        <v>927</v>
      </c>
      <c r="D3091">
        <v>1</v>
      </c>
      <c r="E3091">
        <v>5</v>
      </c>
      <c r="F3091">
        <v>1780018200000</v>
      </c>
      <c r="G3091">
        <v>1780019372885</v>
      </c>
      <c r="H3091">
        <v>1172885</v>
      </c>
      <c r="I3091">
        <v>1172885</v>
      </c>
      <c r="J3091">
        <v>7370</v>
      </c>
      <c r="K3091">
        <v>47</v>
      </c>
      <c r="L3091">
        <v>57.84</v>
      </c>
      <c r="M3091" t="s">
        <v>925</v>
      </c>
      <c r="N3091" t="s">
        <v>926</v>
      </c>
      <c r="O3091">
        <v>45.72</v>
      </c>
      <c r="S3091">
        <v>23090</v>
      </c>
    </row>
    <row r="3092" spans="1:19" x14ac:dyDescent="0.2">
      <c r="A3092" t="s">
        <v>47</v>
      </c>
      <c r="B3092" t="s">
        <v>13</v>
      </c>
      <c r="C3092" t="s">
        <v>927</v>
      </c>
      <c r="D3092">
        <v>1</v>
      </c>
      <c r="E3092">
        <v>5</v>
      </c>
      <c r="F3092">
        <v>1780019100000</v>
      </c>
      <c r="G3092">
        <v>1780020608983</v>
      </c>
      <c r="H3092">
        <v>1508983</v>
      </c>
      <c r="I3092">
        <v>1508983</v>
      </c>
      <c r="J3092">
        <v>9220</v>
      </c>
      <c r="K3092">
        <v>59</v>
      </c>
      <c r="L3092">
        <v>47.79</v>
      </c>
      <c r="M3092" t="s">
        <v>925</v>
      </c>
      <c r="N3092" t="s">
        <v>929</v>
      </c>
      <c r="S3092">
        <v>23091</v>
      </c>
    </row>
    <row r="3093" spans="1:19" x14ac:dyDescent="0.2">
      <c r="A3093" t="s">
        <v>47</v>
      </c>
      <c r="B3093" t="s">
        <v>13</v>
      </c>
      <c r="C3093" t="s">
        <v>928</v>
      </c>
      <c r="D3093">
        <v>1</v>
      </c>
      <c r="E3093">
        <v>5</v>
      </c>
      <c r="F3093">
        <v>1780020000000</v>
      </c>
      <c r="G3093">
        <v>1780020957144</v>
      </c>
      <c r="H3093">
        <v>957144</v>
      </c>
      <c r="I3093">
        <v>957144</v>
      </c>
      <c r="J3093">
        <v>8671</v>
      </c>
      <c r="K3093">
        <v>44</v>
      </c>
      <c r="L3093">
        <v>57.28</v>
      </c>
      <c r="M3093" t="s">
        <v>925</v>
      </c>
      <c r="N3093" t="s">
        <v>926</v>
      </c>
      <c r="O3093">
        <v>46.37</v>
      </c>
      <c r="S3093">
        <v>23092</v>
      </c>
    </row>
    <row r="3094" spans="1:19" x14ac:dyDescent="0.2">
      <c r="A3094" t="s">
        <v>47</v>
      </c>
      <c r="B3094" t="s">
        <v>13</v>
      </c>
      <c r="C3094" t="s">
        <v>927</v>
      </c>
      <c r="D3094">
        <v>1</v>
      </c>
      <c r="E3094">
        <v>5</v>
      </c>
      <c r="F3094">
        <v>1780020900000</v>
      </c>
      <c r="G3094">
        <v>1780022435248</v>
      </c>
      <c r="H3094">
        <v>1535248</v>
      </c>
      <c r="I3094">
        <v>1535248</v>
      </c>
      <c r="J3094">
        <v>9583</v>
      </c>
      <c r="K3094">
        <v>64</v>
      </c>
      <c r="L3094">
        <v>63.6</v>
      </c>
      <c r="M3094" t="s">
        <v>925</v>
      </c>
      <c r="N3094" t="s">
        <v>926</v>
      </c>
      <c r="O3094">
        <v>44.05</v>
      </c>
      <c r="S3094">
        <v>23093</v>
      </c>
    </row>
    <row r="3095" spans="1:19" x14ac:dyDescent="0.2">
      <c r="A3095" t="s">
        <v>47</v>
      </c>
      <c r="B3095" t="s">
        <v>13</v>
      </c>
      <c r="C3095" t="s">
        <v>927</v>
      </c>
      <c r="D3095">
        <v>1</v>
      </c>
      <c r="E3095">
        <v>5</v>
      </c>
      <c r="F3095">
        <v>1780021800000</v>
      </c>
      <c r="G3095">
        <v>1780022756959</v>
      </c>
      <c r="H3095">
        <v>956959</v>
      </c>
      <c r="I3095">
        <v>956959</v>
      </c>
      <c r="J3095">
        <v>9224</v>
      </c>
      <c r="K3095">
        <v>36</v>
      </c>
      <c r="L3095">
        <v>53.86</v>
      </c>
      <c r="M3095" t="s">
        <v>925</v>
      </c>
      <c r="N3095" t="s">
        <v>926</v>
      </c>
      <c r="O3095">
        <v>36.950000000000003</v>
      </c>
      <c r="S3095">
        <v>23094</v>
      </c>
    </row>
    <row r="3096" spans="1:19" x14ac:dyDescent="0.2">
      <c r="A3096" t="s">
        <v>47</v>
      </c>
      <c r="B3096" t="s">
        <v>13</v>
      </c>
      <c r="C3096" t="s">
        <v>928</v>
      </c>
      <c r="D3096">
        <v>1</v>
      </c>
      <c r="E3096">
        <v>5</v>
      </c>
      <c r="F3096">
        <v>1780022700000</v>
      </c>
      <c r="G3096">
        <v>1780024036639</v>
      </c>
      <c r="H3096">
        <v>1336639</v>
      </c>
      <c r="I3096">
        <v>1336639</v>
      </c>
      <c r="J3096">
        <v>9907</v>
      </c>
      <c r="K3096">
        <v>59</v>
      </c>
      <c r="L3096">
        <v>46.44</v>
      </c>
      <c r="M3096" t="s">
        <v>925</v>
      </c>
      <c r="N3096" t="s">
        <v>929</v>
      </c>
      <c r="S3096">
        <v>23095</v>
      </c>
    </row>
    <row r="3097" spans="1:19" x14ac:dyDescent="0.2">
      <c r="A3097" t="s">
        <v>47</v>
      </c>
      <c r="B3097" t="s">
        <v>13</v>
      </c>
      <c r="C3097" t="s">
        <v>927</v>
      </c>
      <c r="D3097">
        <v>1</v>
      </c>
      <c r="E3097">
        <v>5</v>
      </c>
      <c r="F3097">
        <v>1780023600000</v>
      </c>
      <c r="G3097">
        <v>1780024824022</v>
      </c>
      <c r="H3097">
        <v>1224022</v>
      </c>
      <c r="I3097">
        <v>1224022</v>
      </c>
      <c r="J3097">
        <v>8917</v>
      </c>
      <c r="K3097">
        <v>48</v>
      </c>
      <c r="L3097">
        <v>59.63</v>
      </c>
      <c r="M3097" t="s">
        <v>925</v>
      </c>
      <c r="N3097" t="s">
        <v>926</v>
      </c>
      <c r="O3097">
        <v>44.45</v>
      </c>
      <c r="S3097">
        <v>23096</v>
      </c>
    </row>
    <row r="3098" spans="1:19" x14ac:dyDescent="0.2">
      <c r="A3098" t="s">
        <v>47</v>
      </c>
      <c r="B3098" t="s">
        <v>13</v>
      </c>
      <c r="C3098" t="s">
        <v>927</v>
      </c>
      <c r="D3098">
        <v>1</v>
      </c>
      <c r="E3098">
        <v>5</v>
      </c>
      <c r="F3098">
        <v>1780024500000</v>
      </c>
      <c r="G3098">
        <v>1780025911285</v>
      </c>
      <c r="H3098">
        <v>1411285</v>
      </c>
      <c r="I3098">
        <v>1411285</v>
      </c>
      <c r="J3098">
        <v>10046</v>
      </c>
      <c r="K3098">
        <v>56</v>
      </c>
      <c r="L3098">
        <v>61.97</v>
      </c>
      <c r="M3098" t="s">
        <v>925</v>
      </c>
      <c r="N3098" t="s">
        <v>926</v>
      </c>
      <c r="O3098">
        <v>42.16</v>
      </c>
      <c r="S3098">
        <v>23097</v>
      </c>
    </row>
    <row r="3099" spans="1:19" x14ac:dyDescent="0.2">
      <c r="A3099" t="s">
        <v>47</v>
      </c>
      <c r="B3099" t="s">
        <v>13</v>
      </c>
      <c r="C3099" t="s">
        <v>928</v>
      </c>
      <c r="D3099">
        <v>1</v>
      </c>
      <c r="E3099">
        <v>5</v>
      </c>
      <c r="F3099">
        <v>1780025400000</v>
      </c>
      <c r="G3099">
        <v>1780026869545</v>
      </c>
      <c r="H3099">
        <v>1469545</v>
      </c>
      <c r="I3099">
        <v>1469545</v>
      </c>
      <c r="J3099">
        <v>9556</v>
      </c>
      <c r="K3099">
        <v>63</v>
      </c>
      <c r="L3099">
        <v>47.67</v>
      </c>
      <c r="M3099" t="s">
        <v>925</v>
      </c>
      <c r="N3099" t="s">
        <v>929</v>
      </c>
      <c r="S3099">
        <v>23098</v>
      </c>
    </row>
    <row r="3100" spans="1:19" x14ac:dyDescent="0.2">
      <c r="A3100" t="s">
        <v>47</v>
      </c>
      <c r="B3100" t="s">
        <v>13</v>
      </c>
      <c r="C3100" t="s">
        <v>927</v>
      </c>
      <c r="D3100">
        <v>1</v>
      </c>
      <c r="E3100">
        <v>5</v>
      </c>
      <c r="F3100">
        <v>1780026300000</v>
      </c>
      <c r="G3100">
        <v>1780027777803</v>
      </c>
      <c r="H3100">
        <v>1477803</v>
      </c>
      <c r="I3100">
        <v>1477803</v>
      </c>
      <c r="J3100">
        <v>8055</v>
      </c>
      <c r="K3100">
        <v>55</v>
      </c>
      <c r="L3100">
        <v>62.36</v>
      </c>
      <c r="M3100" t="s">
        <v>925</v>
      </c>
      <c r="N3100" t="s">
        <v>926</v>
      </c>
      <c r="O3100">
        <v>46.72</v>
      </c>
      <c r="S3100">
        <v>23099</v>
      </c>
    </row>
    <row r="3101" spans="1:19" x14ac:dyDescent="0.2">
      <c r="A3101" t="s">
        <v>47</v>
      </c>
      <c r="B3101" t="s">
        <v>13</v>
      </c>
      <c r="C3101" t="s">
        <v>927</v>
      </c>
      <c r="D3101">
        <v>1</v>
      </c>
      <c r="E3101">
        <v>6</v>
      </c>
      <c r="F3101">
        <v>1780099200000</v>
      </c>
      <c r="G3101">
        <v>1780100293270</v>
      </c>
      <c r="H3101">
        <v>1093270</v>
      </c>
      <c r="I3101">
        <v>1093270</v>
      </c>
      <c r="J3101">
        <v>7504</v>
      </c>
      <c r="K3101">
        <v>41</v>
      </c>
      <c r="L3101">
        <v>56.12</v>
      </c>
      <c r="M3101" t="s">
        <v>925</v>
      </c>
      <c r="N3101" t="s">
        <v>926</v>
      </c>
      <c r="O3101">
        <v>43.37</v>
      </c>
      <c r="S3101">
        <v>23100</v>
      </c>
    </row>
    <row r="3102" spans="1:19" x14ac:dyDescent="0.2">
      <c r="A3102" t="s">
        <v>47</v>
      </c>
      <c r="B3102" t="s">
        <v>13</v>
      </c>
      <c r="C3102" t="s">
        <v>927</v>
      </c>
      <c r="D3102">
        <v>1</v>
      </c>
      <c r="E3102">
        <v>6</v>
      </c>
      <c r="F3102">
        <v>1780100100000</v>
      </c>
      <c r="G3102">
        <v>1780101801273</v>
      </c>
      <c r="H3102">
        <v>1701273</v>
      </c>
      <c r="I3102">
        <v>1701273</v>
      </c>
      <c r="J3102">
        <v>8799</v>
      </c>
      <c r="K3102">
        <v>66</v>
      </c>
      <c r="L3102">
        <v>61.14</v>
      </c>
      <c r="M3102" t="s">
        <v>925</v>
      </c>
      <c r="N3102" t="s">
        <v>926</v>
      </c>
      <c r="O3102">
        <v>36.25</v>
      </c>
      <c r="S3102">
        <v>23101</v>
      </c>
    </row>
    <row r="3103" spans="1:19" x14ac:dyDescent="0.2">
      <c r="A3103" t="s">
        <v>47</v>
      </c>
      <c r="B3103" t="s">
        <v>13</v>
      </c>
      <c r="C3103" t="s">
        <v>927</v>
      </c>
      <c r="D3103">
        <v>1</v>
      </c>
      <c r="E3103">
        <v>6</v>
      </c>
      <c r="F3103">
        <v>1780101000000</v>
      </c>
      <c r="G3103">
        <v>1780101975522</v>
      </c>
      <c r="H3103">
        <v>975522</v>
      </c>
      <c r="I3103">
        <v>975522</v>
      </c>
      <c r="J3103">
        <v>10018</v>
      </c>
      <c r="K3103">
        <v>37</v>
      </c>
      <c r="L3103">
        <v>56.16</v>
      </c>
      <c r="M3103" t="s">
        <v>925</v>
      </c>
      <c r="N3103" t="s">
        <v>926</v>
      </c>
      <c r="O3103">
        <v>39.71</v>
      </c>
      <c r="S3103">
        <v>23102</v>
      </c>
    </row>
    <row r="3104" spans="1:19" x14ac:dyDescent="0.2">
      <c r="A3104" t="s">
        <v>47</v>
      </c>
      <c r="B3104" t="s">
        <v>13</v>
      </c>
      <c r="C3104" t="s">
        <v>927</v>
      </c>
      <c r="D3104">
        <v>1</v>
      </c>
      <c r="E3104">
        <v>6</v>
      </c>
      <c r="F3104">
        <v>1780101900000</v>
      </c>
      <c r="G3104">
        <v>1780103093558</v>
      </c>
      <c r="H3104">
        <v>1193558</v>
      </c>
      <c r="I3104">
        <v>1193558</v>
      </c>
      <c r="J3104">
        <v>9684</v>
      </c>
      <c r="K3104">
        <v>45</v>
      </c>
      <c r="L3104">
        <v>56.61</v>
      </c>
      <c r="M3104" t="s">
        <v>925</v>
      </c>
      <c r="N3104" t="s">
        <v>926</v>
      </c>
      <c r="O3104">
        <v>36.14</v>
      </c>
      <c r="S3104">
        <v>23103</v>
      </c>
    </row>
    <row r="3105" spans="1:19" x14ac:dyDescent="0.2">
      <c r="A3105" t="s">
        <v>47</v>
      </c>
      <c r="B3105" t="s">
        <v>13</v>
      </c>
      <c r="C3105" t="s">
        <v>927</v>
      </c>
      <c r="D3105">
        <v>1</v>
      </c>
      <c r="E3105">
        <v>6</v>
      </c>
      <c r="F3105">
        <v>1780102800000</v>
      </c>
      <c r="G3105">
        <v>1780104036512</v>
      </c>
      <c r="H3105">
        <v>1236512</v>
      </c>
      <c r="I3105">
        <v>1236512</v>
      </c>
      <c r="J3105">
        <v>7138</v>
      </c>
      <c r="K3105">
        <v>53</v>
      </c>
      <c r="L3105">
        <v>42.33</v>
      </c>
      <c r="M3105" t="s">
        <v>925</v>
      </c>
      <c r="N3105" t="s">
        <v>929</v>
      </c>
      <c r="S3105">
        <v>23104</v>
      </c>
    </row>
    <row r="3106" spans="1:19" x14ac:dyDescent="0.2">
      <c r="A3106" t="s">
        <v>47</v>
      </c>
      <c r="B3106" t="s">
        <v>13</v>
      </c>
      <c r="C3106" t="s">
        <v>927</v>
      </c>
      <c r="D3106">
        <v>1</v>
      </c>
      <c r="E3106">
        <v>6</v>
      </c>
      <c r="F3106">
        <v>1780103700000</v>
      </c>
      <c r="G3106">
        <v>1780105070381</v>
      </c>
      <c r="H3106">
        <v>1370381</v>
      </c>
      <c r="I3106">
        <v>1370381</v>
      </c>
      <c r="J3106">
        <v>9412</v>
      </c>
      <c r="K3106">
        <v>57</v>
      </c>
      <c r="L3106">
        <v>58.38</v>
      </c>
      <c r="M3106" t="s">
        <v>925</v>
      </c>
      <c r="N3106" t="s">
        <v>926</v>
      </c>
      <c r="O3106">
        <v>36.54</v>
      </c>
      <c r="S3106">
        <v>23105</v>
      </c>
    </row>
    <row r="3107" spans="1:19" x14ac:dyDescent="0.2">
      <c r="A3107" t="s">
        <v>47</v>
      </c>
      <c r="B3107" t="s">
        <v>13</v>
      </c>
      <c r="C3107" t="s">
        <v>927</v>
      </c>
      <c r="D3107">
        <v>1</v>
      </c>
      <c r="E3107">
        <v>6</v>
      </c>
      <c r="F3107">
        <v>1780104600000</v>
      </c>
      <c r="G3107">
        <v>1780106220620</v>
      </c>
      <c r="H3107">
        <v>1620620</v>
      </c>
      <c r="I3107">
        <v>1620620</v>
      </c>
      <c r="J3107">
        <v>7907</v>
      </c>
      <c r="K3107">
        <v>61</v>
      </c>
      <c r="L3107">
        <v>58.03</v>
      </c>
      <c r="M3107" t="s">
        <v>925</v>
      </c>
      <c r="N3107" t="s">
        <v>926</v>
      </c>
      <c r="O3107">
        <v>33.44</v>
      </c>
      <c r="S3107">
        <v>23106</v>
      </c>
    </row>
    <row r="3108" spans="1:19" x14ac:dyDescent="0.2">
      <c r="A3108" t="s">
        <v>47</v>
      </c>
      <c r="B3108" t="s">
        <v>13</v>
      </c>
      <c r="C3108" t="s">
        <v>927</v>
      </c>
      <c r="D3108">
        <v>1</v>
      </c>
      <c r="E3108">
        <v>6</v>
      </c>
      <c r="F3108">
        <v>1780105500000</v>
      </c>
      <c r="G3108">
        <v>1780107051911</v>
      </c>
      <c r="H3108">
        <v>1551911</v>
      </c>
      <c r="I3108">
        <v>1551911</v>
      </c>
      <c r="J3108">
        <v>8638</v>
      </c>
      <c r="K3108">
        <v>58</v>
      </c>
      <c r="L3108">
        <v>47.69</v>
      </c>
      <c r="M3108" t="s">
        <v>925</v>
      </c>
      <c r="N3108" t="s">
        <v>929</v>
      </c>
      <c r="S3108">
        <v>23107</v>
      </c>
    </row>
    <row r="3109" spans="1:19" x14ac:dyDescent="0.2">
      <c r="A3109" t="s">
        <v>47</v>
      </c>
      <c r="B3109" t="s">
        <v>13</v>
      </c>
      <c r="C3109" t="s">
        <v>927</v>
      </c>
      <c r="D3109">
        <v>1</v>
      </c>
      <c r="E3109">
        <v>6</v>
      </c>
      <c r="F3109">
        <v>1780106400000</v>
      </c>
      <c r="G3109">
        <v>1780107429303</v>
      </c>
      <c r="H3109">
        <v>1029303</v>
      </c>
      <c r="I3109">
        <v>1029303</v>
      </c>
      <c r="J3109">
        <v>7885</v>
      </c>
      <c r="K3109">
        <v>45</v>
      </c>
      <c r="L3109">
        <v>40.630000000000003</v>
      </c>
      <c r="M3109" t="s">
        <v>925</v>
      </c>
      <c r="N3109" t="s">
        <v>929</v>
      </c>
      <c r="S3109">
        <v>23108</v>
      </c>
    </row>
    <row r="3110" spans="1:19" x14ac:dyDescent="0.2">
      <c r="A3110" t="s">
        <v>47</v>
      </c>
      <c r="B3110" t="s">
        <v>13</v>
      </c>
      <c r="C3110" t="s">
        <v>927</v>
      </c>
      <c r="D3110">
        <v>1</v>
      </c>
      <c r="E3110">
        <v>6</v>
      </c>
      <c r="F3110">
        <v>1780107300000</v>
      </c>
      <c r="G3110">
        <v>1780108928202</v>
      </c>
      <c r="H3110">
        <v>1628202</v>
      </c>
      <c r="I3110">
        <v>1628202</v>
      </c>
      <c r="J3110">
        <v>7178</v>
      </c>
      <c r="K3110">
        <v>63</v>
      </c>
      <c r="L3110">
        <v>47.08</v>
      </c>
      <c r="M3110" t="s">
        <v>925</v>
      </c>
      <c r="N3110" t="s">
        <v>929</v>
      </c>
      <c r="S3110">
        <v>23109</v>
      </c>
    </row>
    <row r="3111" spans="1:19" x14ac:dyDescent="0.2">
      <c r="A3111" t="s">
        <v>47</v>
      </c>
      <c r="B3111" t="s">
        <v>13</v>
      </c>
      <c r="C3111" t="s">
        <v>927</v>
      </c>
      <c r="D3111">
        <v>1</v>
      </c>
      <c r="E3111">
        <v>6</v>
      </c>
      <c r="F3111">
        <v>1780108200000</v>
      </c>
      <c r="G3111">
        <v>1780109387292</v>
      </c>
      <c r="H3111">
        <v>1187292</v>
      </c>
      <c r="I3111">
        <v>1187292</v>
      </c>
      <c r="J3111">
        <v>7970</v>
      </c>
      <c r="K3111">
        <v>46</v>
      </c>
      <c r="L3111">
        <v>53.22</v>
      </c>
      <c r="M3111" t="s">
        <v>925</v>
      </c>
      <c r="N3111" t="s">
        <v>926</v>
      </c>
      <c r="O3111">
        <v>32.99</v>
      </c>
      <c r="S3111">
        <v>23110</v>
      </c>
    </row>
    <row r="3112" spans="1:19" x14ac:dyDescent="0.2">
      <c r="A3112" t="s">
        <v>47</v>
      </c>
      <c r="B3112" t="s">
        <v>13</v>
      </c>
      <c r="C3112" t="s">
        <v>927</v>
      </c>
      <c r="D3112">
        <v>1</v>
      </c>
      <c r="E3112">
        <v>6</v>
      </c>
      <c r="F3112">
        <v>1780109100000</v>
      </c>
      <c r="G3112">
        <v>1780110437335</v>
      </c>
      <c r="H3112">
        <v>1337335</v>
      </c>
      <c r="I3112">
        <v>1337335</v>
      </c>
      <c r="J3112">
        <v>7315</v>
      </c>
      <c r="K3112">
        <v>53</v>
      </c>
      <c r="L3112">
        <v>43.73</v>
      </c>
      <c r="M3112" t="s">
        <v>925</v>
      </c>
      <c r="N3112" t="s">
        <v>929</v>
      </c>
      <c r="S3112">
        <v>23111</v>
      </c>
    </row>
    <row r="3113" spans="1:19" x14ac:dyDescent="0.2">
      <c r="A3113" t="s">
        <v>47</v>
      </c>
      <c r="B3113" t="s">
        <v>13</v>
      </c>
      <c r="C3113" t="s">
        <v>927</v>
      </c>
      <c r="D3113">
        <v>1</v>
      </c>
      <c r="E3113">
        <v>6</v>
      </c>
      <c r="F3113">
        <v>1780110000000</v>
      </c>
      <c r="G3113">
        <v>1780111182635</v>
      </c>
      <c r="H3113">
        <v>1182635</v>
      </c>
      <c r="I3113">
        <v>1182635</v>
      </c>
      <c r="J3113">
        <v>7151</v>
      </c>
      <c r="K3113">
        <v>52</v>
      </c>
      <c r="L3113">
        <v>56.06</v>
      </c>
      <c r="M3113" t="s">
        <v>925</v>
      </c>
      <c r="N3113" t="s">
        <v>926</v>
      </c>
      <c r="O3113">
        <v>41.91</v>
      </c>
      <c r="S3113">
        <v>23112</v>
      </c>
    </row>
    <row r="3114" spans="1:19" x14ac:dyDescent="0.2">
      <c r="A3114" t="s">
        <v>47</v>
      </c>
      <c r="B3114" t="s">
        <v>13</v>
      </c>
      <c r="C3114" t="s">
        <v>927</v>
      </c>
      <c r="D3114">
        <v>1</v>
      </c>
      <c r="E3114">
        <v>6</v>
      </c>
      <c r="F3114">
        <v>1780110900000</v>
      </c>
      <c r="G3114">
        <v>1780111937637</v>
      </c>
      <c r="H3114">
        <v>1037637</v>
      </c>
      <c r="I3114">
        <v>1037637</v>
      </c>
      <c r="J3114">
        <v>9189</v>
      </c>
      <c r="K3114">
        <v>45</v>
      </c>
      <c r="L3114">
        <v>42.1</v>
      </c>
      <c r="M3114" t="s">
        <v>925</v>
      </c>
      <c r="N3114" t="s">
        <v>929</v>
      </c>
      <c r="S3114">
        <v>23113</v>
      </c>
    </row>
    <row r="3115" spans="1:19" x14ac:dyDescent="0.2">
      <c r="A3115" t="s">
        <v>47</v>
      </c>
      <c r="B3115" t="s">
        <v>13</v>
      </c>
      <c r="C3115" t="s">
        <v>927</v>
      </c>
      <c r="D3115">
        <v>1</v>
      </c>
      <c r="E3115">
        <v>6</v>
      </c>
      <c r="F3115">
        <v>1780111800000</v>
      </c>
      <c r="G3115">
        <v>1780113132187</v>
      </c>
      <c r="H3115">
        <v>1332187</v>
      </c>
      <c r="I3115">
        <v>1332187</v>
      </c>
      <c r="J3115">
        <v>8824</v>
      </c>
      <c r="K3115">
        <v>52</v>
      </c>
      <c r="L3115">
        <v>45.25</v>
      </c>
      <c r="M3115" t="s">
        <v>925</v>
      </c>
      <c r="N3115" t="s">
        <v>929</v>
      </c>
      <c r="S3115">
        <v>23114</v>
      </c>
    </row>
    <row r="3116" spans="1:19" x14ac:dyDescent="0.2">
      <c r="A3116" t="s">
        <v>47</v>
      </c>
      <c r="B3116" t="s">
        <v>13</v>
      </c>
      <c r="C3116" t="s">
        <v>927</v>
      </c>
      <c r="D3116">
        <v>1</v>
      </c>
      <c r="E3116">
        <v>6</v>
      </c>
      <c r="F3116">
        <v>1780112700000</v>
      </c>
      <c r="G3116">
        <v>1780113765748</v>
      </c>
      <c r="H3116">
        <v>1065748</v>
      </c>
      <c r="I3116">
        <v>1065748</v>
      </c>
      <c r="J3116">
        <v>7221</v>
      </c>
      <c r="K3116">
        <v>40</v>
      </c>
      <c r="L3116">
        <v>52.93</v>
      </c>
      <c r="M3116" t="s">
        <v>925</v>
      </c>
      <c r="N3116" t="s">
        <v>926</v>
      </c>
      <c r="O3116">
        <v>37.4</v>
      </c>
      <c r="S3116">
        <v>23115</v>
      </c>
    </row>
    <row r="3117" spans="1:19" x14ac:dyDescent="0.2">
      <c r="A3117" t="s">
        <v>47</v>
      </c>
      <c r="B3117" t="s">
        <v>13</v>
      </c>
      <c r="C3117" t="s">
        <v>927</v>
      </c>
      <c r="D3117">
        <v>1</v>
      </c>
      <c r="E3117">
        <v>7</v>
      </c>
      <c r="F3117">
        <v>1780185600000</v>
      </c>
      <c r="G3117">
        <v>1780186947870</v>
      </c>
      <c r="H3117">
        <v>1347870</v>
      </c>
      <c r="I3117">
        <v>1347870</v>
      </c>
      <c r="J3117">
        <v>9269</v>
      </c>
      <c r="K3117">
        <v>50</v>
      </c>
      <c r="L3117">
        <v>59.67</v>
      </c>
      <c r="M3117" t="s">
        <v>925</v>
      </c>
      <c r="N3117" t="s">
        <v>926</v>
      </c>
      <c r="O3117">
        <v>40.479999999999997</v>
      </c>
      <c r="S3117">
        <v>23116</v>
      </c>
    </row>
    <row r="3118" spans="1:19" x14ac:dyDescent="0.2">
      <c r="A3118" t="s">
        <v>47</v>
      </c>
      <c r="B3118" t="s">
        <v>13</v>
      </c>
      <c r="C3118" t="s">
        <v>927</v>
      </c>
      <c r="D3118">
        <v>1</v>
      </c>
      <c r="E3118">
        <v>7</v>
      </c>
      <c r="F3118">
        <v>1780186500000</v>
      </c>
      <c r="G3118">
        <v>1780188079004</v>
      </c>
      <c r="H3118">
        <v>1579004</v>
      </c>
      <c r="I3118">
        <v>1579004</v>
      </c>
      <c r="J3118">
        <v>7312</v>
      </c>
      <c r="K3118">
        <v>63</v>
      </c>
      <c r="L3118">
        <v>46.63</v>
      </c>
      <c r="M3118" t="s">
        <v>925</v>
      </c>
      <c r="N3118" t="s">
        <v>929</v>
      </c>
      <c r="S3118">
        <v>23117</v>
      </c>
    </row>
    <row r="3119" spans="1:19" x14ac:dyDescent="0.2">
      <c r="A3119" t="s">
        <v>47</v>
      </c>
      <c r="B3119" t="s">
        <v>13</v>
      </c>
      <c r="C3119" t="s">
        <v>924</v>
      </c>
      <c r="D3119">
        <v>1</v>
      </c>
      <c r="E3119">
        <v>7</v>
      </c>
      <c r="F3119">
        <v>1780187400000</v>
      </c>
      <c r="G3119">
        <v>1780188557931</v>
      </c>
      <c r="H3119">
        <v>1157931</v>
      </c>
      <c r="I3119">
        <v>1157931</v>
      </c>
      <c r="J3119">
        <v>8129</v>
      </c>
      <c r="K3119">
        <v>49</v>
      </c>
      <c r="L3119">
        <v>54.82</v>
      </c>
      <c r="M3119" t="s">
        <v>925</v>
      </c>
      <c r="N3119" t="s">
        <v>926</v>
      </c>
      <c r="O3119">
        <v>37.03</v>
      </c>
      <c r="S3119">
        <v>23118</v>
      </c>
    </row>
    <row r="3120" spans="1:19" x14ac:dyDescent="0.2">
      <c r="A3120" t="s">
        <v>47</v>
      </c>
      <c r="B3120" t="s">
        <v>13</v>
      </c>
      <c r="C3120" t="s">
        <v>927</v>
      </c>
      <c r="D3120">
        <v>1</v>
      </c>
      <c r="E3120">
        <v>7</v>
      </c>
      <c r="F3120">
        <v>1780188300000</v>
      </c>
      <c r="G3120">
        <v>1780189710702</v>
      </c>
      <c r="H3120">
        <v>1410702</v>
      </c>
      <c r="I3120">
        <v>1410702</v>
      </c>
      <c r="J3120">
        <v>9199</v>
      </c>
      <c r="K3120">
        <v>54</v>
      </c>
      <c r="L3120">
        <v>63.78</v>
      </c>
      <c r="M3120" t="s">
        <v>925</v>
      </c>
      <c r="N3120" t="s">
        <v>926</v>
      </c>
      <c r="O3120">
        <v>48.65</v>
      </c>
      <c r="S3120">
        <v>23119</v>
      </c>
    </row>
    <row r="3121" spans="1:19" x14ac:dyDescent="0.2">
      <c r="A3121" t="s">
        <v>47</v>
      </c>
      <c r="B3121" t="s">
        <v>13</v>
      </c>
      <c r="C3121" t="s">
        <v>927</v>
      </c>
      <c r="D3121">
        <v>1</v>
      </c>
      <c r="E3121">
        <v>7</v>
      </c>
      <c r="F3121">
        <v>1780189200000</v>
      </c>
      <c r="G3121">
        <v>1780190798828</v>
      </c>
      <c r="H3121">
        <v>1598828</v>
      </c>
      <c r="I3121">
        <v>1598828</v>
      </c>
      <c r="J3121">
        <v>9988</v>
      </c>
      <c r="K3121">
        <v>61</v>
      </c>
      <c r="L3121">
        <v>59.34</v>
      </c>
      <c r="M3121" t="s">
        <v>925</v>
      </c>
      <c r="N3121" t="s">
        <v>926</v>
      </c>
      <c r="O3121">
        <v>31.47</v>
      </c>
      <c r="S3121">
        <v>23120</v>
      </c>
    </row>
    <row r="3122" spans="1:19" x14ac:dyDescent="0.2">
      <c r="A3122" t="s">
        <v>47</v>
      </c>
      <c r="B3122" t="s">
        <v>13</v>
      </c>
      <c r="C3122" t="s">
        <v>924</v>
      </c>
      <c r="D3122">
        <v>1</v>
      </c>
      <c r="E3122">
        <v>7</v>
      </c>
      <c r="F3122">
        <v>1780190100000</v>
      </c>
      <c r="G3122">
        <v>1780191165176</v>
      </c>
      <c r="H3122">
        <v>1065176</v>
      </c>
      <c r="I3122">
        <v>1065176</v>
      </c>
      <c r="J3122">
        <v>8801</v>
      </c>
      <c r="K3122">
        <v>41</v>
      </c>
      <c r="L3122">
        <v>55.1</v>
      </c>
      <c r="M3122" t="s">
        <v>925</v>
      </c>
      <c r="N3122" t="s">
        <v>926</v>
      </c>
      <c r="O3122">
        <v>38.229999999999997</v>
      </c>
      <c r="S3122">
        <v>23121</v>
      </c>
    </row>
    <row r="3123" spans="1:19" x14ac:dyDescent="0.2">
      <c r="A3123" t="s">
        <v>47</v>
      </c>
      <c r="B3123" t="s">
        <v>13</v>
      </c>
      <c r="C3123" t="s">
        <v>927</v>
      </c>
      <c r="D3123">
        <v>1</v>
      </c>
      <c r="E3123">
        <v>7</v>
      </c>
      <c r="F3123">
        <v>1780191000000</v>
      </c>
      <c r="G3123">
        <v>1780192232895</v>
      </c>
      <c r="H3123">
        <v>1232895</v>
      </c>
      <c r="I3123">
        <v>1232895</v>
      </c>
      <c r="J3123">
        <v>7773</v>
      </c>
      <c r="K3123">
        <v>51</v>
      </c>
      <c r="L3123">
        <v>56.56</v>
      </c>
      <c r="M3123" t="s">
        <v>925</v>
      </c>
      <c r="N3123" t="s">
        <v>926</v>
      </c>
      <c r="O3123">
        <v>40.14</v>
      </c>
      <c r="S3123">
        <v>23122</v>
      </c>
    </row>
    <row r="3124" spans="1:19" x14ac:dyDescent="0.2">
      <c r="A3124" t="s">
        <v>47</v>
      </c>
      <c r="B3124" t="s">
        <v>13</v>
      </c>
      <c r="C3124" t="s">
        <v>927</v>
      </c>
      <c r="D3124">
        <v>1</v>
      </c>
      <c r="E3124">
        <v>7</v>
      </c>
      <c r="F3124">
        <v>1780191900000</v>
      </c>
      <c r="G3124">
        <v>1780193352384</v>
      </c>
      <c r="H3124">
        <v>1452384</v>
      </c>
      <c r="I3124">
        <v>1452384</v>
      </c>
      <c r="J3124">
        <v>8073</v>
      </c>
      <c r="K3124">
        <v>54</v>
      </c>
      <c r="L3124">
        <v>56.65</v>
      </c>
      <c r="M3124" t="s">
        <v>925</v>
      </c>
      <c r="N3124" t="s">
        <v>926</v>
      </c>
      <c r="O3124">
        <v>34.04</v>
      </c>
      <c r="S3124">
        <v>23123</v>
      </c>
    </row>
    <row r="3125" spans="1:19" x14ac:dyDescent="0.2">
      <c r="A3125" t="s">
        <v>47</v>
      </c>
      <c r="B3125" t="s">
        <v>13</v>
      </c>
      <c r="C3125" t="s">
        <v>924</v>
      </c>
      <c r="D3125">
        <v>1</v>
      </c>
      <c r="E3125">
        <v>7</v>
      </c>
      <c r="F3125">
        <v>1780192800000</v>
      </c>
      <c r="G3125">
        <v>1780194414476</v>
      </c>
      <c r="H3125">
        <v>1614476</v>
      </c>
      <c r="I3125">
        <v>1614476</v>
      </c>
      <c r="J3125">
        <v>10527</v>
      </c>
      <c r="K3125">
        <v>68</v>
      </c>
      <c r="L3125">
        <v>61.34</v>
      </c>
      <c r="M3125" t="s">
        <v>925</v>
      </c>
      <c r="N3125" t="s">
        <v>926</v>
      </c>
      <c r="O3125">
        <v>34.28</v>
      </c>
      <c r="S3125">
        <v>23124</v>
      </c>
    </row>
    <row r="3126" spans="1:19" x14ac:dyDescent="0.2">
      <c r="A3126" t="s">
        <v>47</v>
      </c>
      <c r="B3126" t="s">
        <v>13</v>
      </c>
      <c r="C3126" t="s">
        <v>927</v>
      </c>
      <c r="D3126">
        <v>1</v>
      </c>
      <c r="E3126">
        <v>7</v>
      </c>
      <c r="F3126">
        <v>1780193700000</v>
      </c>
      <c r="G3126">
        <v>1780195202691</v>
      </c>
      <c r="H3126">
        <v>1502691</v>
      </c>
      <c r="I3126">
        <v>1502691</v>
      </c>
      <c r="J3126">
        <v>6898</v>
      </c>
      <c r="K3126">
        <v>55</v>
      </c>
      <c r="L3126">
        <v>55.56</v>
      </c>
      <c r="M3126" t="s">
        <v>925</v>
      </c>
      <c r="N3126" t="s">
        <v>926</v>
      </c>
      <c r="O3126">
        <v>33.36</v>
      </c>
      <c r="S3126">
        <v>23125</v>
      </c>
    </row>
    <row r="3127" spans="1:19" x14ac:dyDescent="0.2">
      <c r="A3127" t="s">
        <v>47</v>
      </c>
      <c r="B3127" t="s">
        <v>13</v>
      </c>
      <c r="C3127" t="s">
        <v>927</v>
      </c>
      <c r="D3127">
        <v>1</v>
      </c>
      <c r="E3127">
        <v>7</v>
      </c>
      <c r="F3127">
        <v>1780194600000</v>
      </c>
      <c r="G3127">
        <v>1780195759778</v>
      </c>
      <c r="H3127">
        <v>1159778</v>
      </c>
      <c r="I3127">
        <v>1159778</v>
      </c>
      <c r="J3127">
        <v>8326</v>
      </c>
      <c r="K3127">
        <v>51</v>
      </c>
      <c r="L3127">
        <v>56.43</v>
      </c>
      <c r="M3127" t="s">
        <v>925</v>
      </c>
      <c r="N3127" t="s">
        <v>926</v>
      </c>
      <c r="O3127">
        <v>40.21</v>
      </c>
      <c r="S3127">
        <v>23126</v>
      </c>
    </row>
    <row r="3128" spans="1:19" x14ac:dyDescent="0.2">
      <c r="A3128" t="s">
        <v>47</v>
      </c>
      <c r="B3128" t="s">
        <v>13</v>
      </c>
      <c r="C3128" t="s">
        <v>924</v>
      </c>
      <c r="D3128">
        <v>1</v>
      </c>
      <c r="E3128">
        <v>7</v>
      </c>
      <c r="F3128">
        <v>1780195500000</v>
      </c>
      <c r="G3128">
        <v>1780196721211</v>
      </c>
      <c r="H3128">
        <v>1221211</v>
      </c>
      <c r="I3128">
        <v>1221211</v>
      </c>
      <c r="J3128">
        <v>8730</v>
      </c>
      <c r="K3128">
        <v>48</v>
      </c>
      <c r="L3128">
        <v>43.82</v>
      </c>
      <c r="M3128" t="s">
        <v>925</v>
      </c>
      <c r="N3128" t="s">
        <v>929</v>
      </c>
      <c r="S3128">
        <v>23127</v>
      </c>
    </row>
    <row r="3129" spans="1:19" x14ac:dyDescent="0.2">
      <c r="A3129" t="s">
        <v>47</v>
      </c>
      <c r="B3129" t="s">
        <v>13</v>
      </c>
      <c r="C3129" t="s">
        <v>927</v>
      </c>
      <c r="D3129">
        <v>1</v>
      </c>
      <c r="E3129">
        <v>7</v>
      </c>
      <c r="F3129">
        <v>1780196400000</v>
      </c>
      <c r="G3129">
        <v>1780198125042</v>
      </c>
      <c r="H3129">
        <v>1725042</v>
      </c>
      <c r="I3129">
        <v>1725042</v>
      </c>
      <c r="J3129">
        <v>7442</v>
      </c>
      <c r="K3129">
        <v>68</v>
      </c>
      <c r="L3129">
        <v>63.36</v>
      </c>
      <c r="M3129" t="s">
        <v>925</v>
      </c>
      <c r="N3129" t="s">
        <v>926</v>
      </c>
      <c r="O3129">
        <v>44.46</v>
      </c>
      <c r="S3129">
        <v>23128</v>
      </c>
    </row>
    <row r="3130" spans="1:19" x14ac:dyDescent="0.2">
      <c r="A3130" t="s">
        <v>47</v>
      </c>
      <c r="B3130" t="s">
        <v>13</v>
      </c>
      <c r="C3130" t="s">
        <v>927</v>
      </c>
      <c r="D3130">
        <v>1</v>
      </c>
      <c r="E3130">
        <v>7</v>
      </c>
      <c r="F3130">
        <v>1780197300000</v>
      </c>
      <c r="G3130">
        <v>1780198280197</v>
      </c>
      <c r="H3130">
        <v>980197</v>
      </c>
      <c r="I3130">
        <v>980197</v>
      </c>
      <c r="J3130">
        <v>7492</v>
      </c>
      <c r="K3130">
        <v>45</v>
      </c>
      <c r="L3130">
        <v>49.66</v>
      </c>
      <c r="M3130" t="s">
        <v>925</v>
      </c>
      <c r="N3130" t="s">
        <v>926</v>
      </c>
      <c r="O3130">
        <v>31.23</v>
      </c>
      <c r="S3130">
        <v>23129</v>
      </c>
    </row>
    <row r="3131" spans="1:19" x14ac:dyDescent="0.2">
      <c r="A3131" t="s">
        <v>47</v>
      </c>
      <c r="B3131" t="s">
        <v>13</v>
      </c>
      <c r="C3131" t="s">
        <v>924</v>
      </c>
      <c r="D3131">
        <v>1</v>
      </c>
      <c r="E3131">
        <v>7</v>
      </c>
      <c r="F3131">
        <v>1780198200000</v>
      </c>
      <c r="G3131">
        <v>1780199605270</v>
      </c>
      <c r="H3131">
        <v>1405270</v>
      </c>
      <c r="I3131">
        <v>1405270</v>
      </c>
      <c r="J3131">
        <v>7298</v>
      </c>
      <c r="K3131">
        <v>61</v>
      </c>
      <c r="L3131">
        <v>59.6</v>
      </c>
      <c r="M3131" t="s">
        <v>925</v>
      </c>
      <c r="N3131" t="s">
        <v>926</v>
      </c>
      <c r="O3131">
        <v>44.14</v>
      </c>
      <c r="S3131">
        <v>23130</v>
      </c>
    </row>
    <row r="3132" spans="1:19" x14ac:dyDescent="0.2">
      <c r="A3132" t="s">
        <v>47</v>
      </c>
      <c r="B3132" t="s">
        <v>13</v>
      </c>
      <c r="C3132" t="s">
        <v>927</v>
      </c>
      <c r="D3132">
        <v>1</v>
      </c>
      <c r="E3132">
        <v>7</v>
      </c>
      <c r="F3132">
        <v>1780199100000</v>
      </c>
      <c r="G3132">
        <v>1780200456108</v>
      </c>
      <c r="H3132">
        <v>1356108</v>
      </c>
      <c r="I3132">
        <v>1356108</v>
      </c>
      <c r="J3132">
        <v>8744</v>
      </c>
      <c r="K3132">
        <v>61</v>
      </c>
      <c r="L3132">
        <v>57.25</v>
      </c>
      <c r="M3132" t="s">
        <v>925</v>
      </c>
      <c r="N3132" t="s">
        <v>926</v>
      </c>
      <c r="O3132">
        <v>36.049999999999997</v>
      </c>
      <c r="S3132">
        <v>23131</v>
      </c>
    </row>
    <row r="3133" spans="1:19" x14ac:dyDescent="0.2">
      <c r="A3133" t="s">
        <v>47</v>
      </c>
      <c r="B3133" t="s">
        <v>13</v>
      </c>
      <c r="C3133" t="s">
        <v>927</v>
      </c>
      <c r="D3133">
        <v>1</v>
      </c>
      <c r="E3133">
        <v>7</v>
      </c>
      <c r="F3133">
        <v>1780200000000</v>
      </c>
      <c r="G3133">
        <v>1780201091716</v>
      </c>
      <c r="H3133">
        <v>1091716</v>
      </c>
      <c r="I3133">
        <v>1091716</v>
      </c>
      <c r="J3133">
        <v>7022</v>
      </c>
      <c r="K3133">
        <v>46</v>
      </c>
      <c r="L3133">
        <v>53.09</v>
      </c>
      <c r="M3133" t="s">
        <v>925</v>
      </c>
      <c r="N3133" t="s">
        <v>926</v>
      </c>
      <c r="O3133">
        <v>37.65</v>
      </c>
      <c r="S3133">
        <v>23132</v>
      </c>
    </row>
    <row r="3134" spans="1:19" x14ac:dyDescent="0.2">
      <c r="A3134" t="s">
        <v>47</v>
      </c>
      <c r="B3134" t="s">
        <v>13</v>
      </c>
      <c r="C3134" t="s">
        <v>927</v>
      </c>
      <c r="D3134">
        <v>2</v>
      </c>
      <c r="E3134">
        <v>1</v>
      </c>
      <c r="F3134">
        <v>1780272000000</v>
      </c>
      <c r="G3134">
        <v>1780273161139</v>
      </c>
      <c r="H3134">
        <v>1161139</v>
      </c>
      <c r="I3134">
        <v>1161139</v>
      </c>
      <c r="J3134">
        <v>9655</v>
      </c>
      <c r="K3134">
        <v>50</v>
      </c>
      <c r="L3134">
        <v>57.88</v>
      </c>
      <c r="M3134" t="s">
        <v>925</v>
      </c>
      <c r="N3134" t="s">
        <v>926</v>
      </c>
      <c r="O3134">
        <v>39.99</v>
      </c>
      <c r="S3134">
        <v>23133</v>
      </c>
    </row>
    <row r="3135" spans="1:19" x14ac:dyDescent="0.2">
      <c r="A3135" t="s">
        <v>47</v>
      </c>
      <c r="B3135" t="s">
        <v>13</v>
      </c>
      <c r="C3135" t="s">
        <v>927</v>
      </c>
      <c r="D3135">
        <v>2</v>
      </c>
      <c r="E3135">
        <v>1</v>
      </c>
      <c r="F3135">
        <v>1780272900000</v>
      </c>
      <c r="G3135">
        <v>1780274322196</v>
      </c>
      <c r="H3135">
        <v>1422196</v>
      </c>
      <c r="I3135">
        <v>1422196</v>
      </c>
      <c r="J3135">
        <v>8603</v>
      </c>
      <c r="K3135">
        <v>61</v>
      </c>
      <c r="L3135">
        <v>61.61</v>
      </c>
      <c r="M3135" t="s">
        <v>925</v>
      </c>
      <c r="N3135" t="s">
        <v>926</v>
      </c>
      <c r="O3135">
        <v>44.91</v>
      </c>
      <c r="S3135">
        <v>23134</v>
      </c>
    </row>
    <row r="3136" spans="1:19" x14ac:dyDescent="0.2">
      <c r="A3136" t="s">
        <v>47</v>
      </c>
      <c r="B3136" t="s">
        <v>13</v>
      </c>
      <c r="C3136" t="s">
        <v>924</v>
      </c>
      <c r="D3136">
        <v>2</v>
      </c>
      <c r="E3136">
        <v>1</v>
      </c>
      <c r="F3136">
        <v>1780273800000</v>
      </c>
      <c r="G3136">
        <v>1780275284305</v>
      </c>
      <c r="H3136">
        <v>1484305</v>
      </c>
      <c r="I3136">
        <v>1484305</v>
      </c>
      <c r="J3136">
        <v>9078</v>
      </c>
      <c r="K3136">
        <v>60</v>
      </c>
      <c r="L3136">
        <v>58.26</v>
      </c>
      <c r="M3136" t="s">
        <v>925</v>
      </c>
      <c r="N3136" t="s">
        <v>926</v>
      </c>
      <c r="O3136">
        <v>34.270000000000003</v>
      </c>
      <c r="S3136">
        <v>23135</v>
      </c>
    </row>
    <row r="3137" spans="1:19" x14ac:dyDescent="0.2">
      <c r="A3137" t="s">
        <v>47</v>
      </c>
      <c r="B3137" t="s">
        <v>13</v>
      </c>
      <c r="C3137" t="s">
        <v>927</v>
      </c>
      <c r="D3137">
        <v>2</v>
      </c>
      <c r="E3137">
        <v>1</v>
      </c>
      <c r="F3137">
        <v>1780274700000</v>
      </c>
      <c r="G3137">
        <v>1780276156183</v>
      </c>
      <c r="H3137">
        <v>1456183</v>
      </c>
      <c r="I3137">
        <v>1456183</v>
      </c>
      <c r="J3137">
        <v>10377</v>
      </c>
      <c r="K3137">
        <v>65</v>
      </c>
      <c r="L3137">
        <v>48.37</v>
      </c>
      <c r="M3137" t="s">
        <v>925</v>
      </c>
      <c r="N3137" t="s">
        <v>929</v>
      </c>
      <c r="S3137">
        <v>23136</v>
      </c>
    </row>
    <row r="3138" spans="1:19" x14ac:dyDescent="0.2">
      <c r="A3138" t="s">
        <v>47</v>
      </c>
      <c r="B3138" t="s">
        <v>13</v>
      </c>
      <c r="C3138" t="s">
        <v>927</v>
      </c>
      <c r="D3138">
        <v>2</v>
      </c>
      <c r="E3138">
        <v>1</v>
      </c>
      <c r="F3138">
        <v>1780275600000</v>
      </c>
      <c r="G3138">
        <v>1780277175490</v>
      </c>
      <c r="H3138">
        <v>1575490</v>
      </c>
      <c r="I3138">
        <v>1575490</v>
      </c>
      <c r="J3138">
        <v>8463</v>
      </c>
      <c r="K3138">
        <v>58</v>
      </c>
      <c r="L3138">
        <v>62.11</v>
      </c>
      <c r="M3138" t="s">
        <v>925</v>
      </c>
      <c r="N3138" t="s">
        <v>926</v>
      </c>
      <c r="O3138">
        <v>42.59</v>
      </c>
      <c r="S3138">
        <v>23137</v>
      </c>
    </row>
    <row r="3139" spans="1:19" x14ac:dyDescent="0.2">
      <c r="A3139" t="s">
        <v>47</v>
      </c>
      <c r="B3139" t="s">
        <v>13</v>
      </c>
      <c r="C3139" t="s">
        <v>924</v>
      </c>
      <c r="D3139">
        <v>2</v>
      </c>
      <c r="E3139">
        <v>1</v>
      </c>
      <c r="F3139">
        <v>1780276500000</v>
      </c>
      <c r="G3139">
        <v>1780277727555</v>
      </c>
      <c r="H3139">
        <v>1227555</v>
      </c>
      <c r="I3139">
        <v>1227555</v>
      </c>
      <c r="J3139">
        <v>8585</v>
      </c>
      <c r="K3139">
        <v>48</v>
      </c>
      <c r="L3139">
        <v>59.94</v>
      </c>
      <c r="M3139" t="s">
        <v>925</v>
      </c>
      <c r="N3139" t="s">
        <v>926</v>
      </c>
      <c r="O3139">
        <v>45.98</v>
      </c>
      <c r="S3139">
        <v>23138</v>
      </c>
    </row>
    <row r="3140" spans="1:19" x14ac:dyDescent="0.2">
      <c r="A3140" t="s">
        <v>47</v>
      </c>
      <c r="B3140" t="s">
        <v>13</v>
      </c>
      <c r="C3140" t="s">
        <v>927</v>
      </c>
      <c r="D3140">
        <v>2</v>
      </c>
      <c r="E3140">
        <v>1</v>
      </c>
      <c r="F3140">
        <v>1780277400000</v>
      </c>
      <c r="G3140">
        <v>1780278724863</v>
      </c>
      <c r="H3140">
        <v>1324863</v>
      </c>
      <c r="I3140">
        <v>1324863</v>
      </c>
      <c r="J3140">
        <v>9625</v>
      </c>
      <c r="K3140">
        <v>58</v>
      </c>
      <c r="L3140">
        <v>60</v>
      </c>
      <c r="M3140" t="s">
        <v>925</v>
      </c>
      <c r="N3140" t="s">
        <v>926</v>
      </c>
      <c r="O3140">
        <v>40.880000000000003</v>
      </c>
      <c r="S3140">
        <v>23139</v>
      </c>
    </row>
    <row r="3141" spans="1:19" x14ac:dyDescent="0.2">
      <c r="A3141" t="s">
        <v>47</v>
      </c>
      <c r="B3141" t="s">
        <v>13</v>
      </c>
      <c r="C3141" t="s">
        <v>927</v>
      </c>
      <c r="D3141">
        <v>2</v>
      </c>
      <c r="E3141">
        <v>1</v>
      </c>
      <c r="F3141">
        <v>1780278300000</v>
      </c>
      <c r="G3141">
        <v>1780279891647</v>
      </c>
      <c r="H3141">
        <v>1591647</v>
      </c>
      <c r="I3141">
        <v>1591647</v>
      </c>
      <c r="J3141">
        <v>7378</v>
      </c>
      <c r="K3141">
        <v>68</v>
      </c>
      <c r="L3141">
        <v>63.72</v>
      </c>
      <c r="M3141" t="s">
        <v>925</v>
      </c>
      <c r="N3141" t="s">
        <v>926</v>
      </c>
      <c r="O3141">
        <v>48.81</v>
      </c>
      <c r="S3141">
        <v>23140</v>
      </c>
    </row>
    <row r="3142" spans="1:19" x14ac:dyDescent="0.2">
      <c r="A3142" t="s">
        <v>47</v>
      </c>
      <c r="B3142" t="s">
        <v>13</v>
      </c>
      <c r="C3142" t="s">
        <v>924</v>
      </c>
      <c r="D3142">
        <v>2</v>
      </c>
      <c r="E3142">
        <v>1</v>
      </c>
      <c r="F3142">
        <v>1780279200000</v>
      </c>
      <c r="G3142">
        <v>1780280398698</v>
      </c>
      <c r="H3142">
        <v>1198698</v>
      </c>
      <c r="I3142">
        <v>1198698</v>
      </c>
      <c r="J3142">
        <v>7184</v>
      </c>
      <c r="K3142">
        <v>55</v>
      </c>
      <c r="L3142">
        <v>52.08</v>
      </c>
      <c r="M3142" t="s">
        <v>925</v>
      </c>
      <c r="N3142" t="s">
        <v>926</v>
      </c>
      <c r="O3142">
        <v>32.17</v>
      </c>
      <c r="S3142">
        <v>23141</v>
      </c>
    </row>
    <row r="3143" spans="1:19" x14ac:dyDescent="0.2">
      <c r="A3143" t="s">
        <v>47</v>
      </c>
      <c r="B3143" t="s">
        <v>13</v>
      </c>
      <c r="C3143" t="s">
        <v>927</v>
      </c>
      <c r="D3143">
        <v>2</v>
      </c>
      <c r="E3143">
        <v>1</v>
      </c>
      <c r="F3143">
        <v>1780280100000</v>
      </c>
      <c r="G3143">
        <v>1780281455747</v>
      </c>
      <c r="H3143">
        <v>1355747</v>
      </c>
      <c r="I3143">
        <v>1355747</v>
      </c>
      <c r="J3143">
        <v>9134</v>
      </c>
      <c r="K3143">
        <v>60</v>
      </c>
      <c r="L3143">
        <v>57.77</v>
      </c>
      <c r="M3143" t="s">
        <v>925</v>
      </c>
      <c r="N3143" t="s">
        <v>926</v>
      </c>
      <c r="O3143">
        <v>36.22</v>
      </c>
      <c r="S3143">
        <v>23142</v>
      </c>
    </row>
    <row r="3144" spans="1:19" x14ac:dyDescent="0.2">
      <c r="A3144" t="s">
        <v>47</v>
      </c>
      <c r="B3144" t="s">
        <v>13</v>
      </c>
      <c r="C3144" t="s">
        <v>927</v>
      </c>
      <c r="D3144">
        <v>2</v>
      </c>
      <c r="E3144">
        <v>1</v>
      </c>
      <c r="F3144">
        <v>1780281000000</v>
      </c>
      <c r="G3144">
        <v>1780282437140</v>
      </c>
      <c r="H3144">
        <v>1437140</v>
      </c>
      <c r="I3144">
        <v>1437140</v>
      </c>
      <c r="J3144">
        <v>9851</v>
      </c>
      <c r="K3144">
        <v>59</v>
      </c>
      <c r="L3144">
        <v>63.74</v>
      </c>
      <c r="M3144" t="s">
        <v>925</v>
      </c>
      <c r="N3144" t="s">
        <v>926</v>
      </c>
      <c r="O3144">
        <v>46.13</v>
      </c>
      <c r="S3144">
        <v>23143</v>
      </c>
    </row>
    <row r="3145" spans="1:19" x14ac:dyDescent="0.2">
      <c r="A3145" t="s">
        <v>47</v>
      </c>
      <c r="B3145" t="s">
        <v>13</v>
      </c>
      <c r="C3145" t="s">
        <v>924</v>
      </c>
      <c r="D3145">
        <v>2</v>
      </c>
      <c r="E3145">
        <v>1</v>
      </c>
      <c r="F3145">
        <v>1780281900000</v>
      </c>
      <c r="G3145">
        <v>1780282876080</v>
      </c>
      <c r="H3145">
        <v>976080</v>
      </c>
      <c r="I3145">
        <v>976080</v>
      </c>
      <c r="J3145">
        <v>8773</v>
      </c>
      <c r="K3145">
        <v>36</v>
      </c>
      <c r="L3145">
        <v>57.53</v>
      </c>
      <c r="M3145" t="s">
        <v>925</v>
      </c>
      <c r="N3145" t="s">
        <v>926</v>
      </c>
      <c r="O3145">
        <v>46.2</v>
      </c>
      <c r="S3145">
        <v>23144</v>
      </c>
    </row>
    <row r="3146" spans="1:19" x14ac:dyDescent="0.2">
      <c r="A3146" t="s">
        <v>47</v>
      </c>
      <c r="B3146" t="s">
        <v>13</v>
      </c>
      <c r="C3146" t="s">
        <v>927</v>
      </c>
      <c r="D3146">
        <v>2</v>
      </c>
      <c r="E3146">
        <v>1</v>
      </c>
      <c r="F3146">
        <v>1780282800000</v>
      </c>
      <c r="G3146">
        <v>1780283736177</v>
      </c>
      <c r="H3146">
        <v>936177</v>
      </c>
      <c r="I3146">
        <v>936177</v>
      </c>
      <c r="J3146">
        <v>10449</v>
      </c>
      <c r="K3146">
        <v>46</v>
      </c>
      <c r="L3146">
        <v>60.14</v>
      </c>
      <c r="M3146" t="s">
        <v>925</v>
      </c>
      <c r="N3146" t="s">
        <v>926</v>
      </c>
      <c r="O3146">
        <v>48.8</v>
      </c>
      <c r="S3146">
        <v>23145</v>
      </c>
    </row>
    <row r="3147" spans="1:19" x14ac:dyDescent="0.2">
      <c r="A3147" t="s">
        <v>47</v>
      </c>
      <c r="B3147" t="s">
        <v>13</v>
      </c>
      <c r="C3147" t="s">
        <v>927</v>
      </c>
      <c r="D3147">
        <v>2</v>
      </c>
      <c r="E3147">
        <v>1</v>
      </c>
      <c r="F3147">
        <v>1780283700000</v>
      </c>
      <c r="G3147">
        <v>1780285036407</v>
      </c>
      <c r="H3147">
        <v>1336407</v>
      </c>
      <c r="I3147">
        <v>1336407</v>
      </c>
      <c r="J3147">
        <v>6935</v>
      </c>
      <c r="K3147">
        <v>58</v>
      </c>
      <c r="L3147">
        <v>59.98</v>
      </c>
      <c r="M3147" t="s">
        <v>925</v>
      </c>
      <c r="N3147" t="s">
        <v>926</v>
      </c>
      <c r="O3147">
        <v>47.74</v>
      </c>
      <c r="S3147">
        <v>23146</v>
      </c>
    </row>
    <row r="3148" spans="1:19" x14ac:dyDescent="0.2">
      <c r="A3148" t="s">
        <v>47</v>
      </c>
      <c r="B3148" t="s">
        <v>13</v>
      </c>
      <c r="C3148" t="s">
        <v>924</v>
      </c>
      <c r="D3148">
        <v>2</v>
      </c>
      <c r="E3148">
        <v>1</v>
      </c>
      <c r="F3148">
        <v>1780284600000</v>
      </c>
      <c r="G3148">
        <v>1780286215542</v>
      </c>
      <c r="H3148">
        <v>1615542</v>
      </c>
      <c r="I3148">
        <v>1615542</v>
      </c>
      <c r="J3148">
        <v>7790</v>
      </c>
      <c r="K3148">
        <v>69</v>
      </c>
      <c r="L3148">
        <v>61.48</v>
      </c>
      <c r="M3148" t="s">
        <v>925</v>
      </c>
      <c r="N3148" t="s">
        <v>926</v>
      </c>
      <c r="O3148">
        <v>41.92</v>
      </c>
      <c r="S3148">
        <v>23147</v>
      </c>
    </row>
    <row r="3149" spans="1:19" x14ac:dyDescent="0.2">
      <c r="A3149" t="s">
        <v>47</v>
      </c>
      <c r="B3149" t="s">
        <v>13</v>
      </c>
      <c r="C3149" t="s">
        <v>927</v>
      </c>
      <c r="D3149">
        <v>2</v>
      </c>
      <c r="E3149">
        <v>1</v>
      </c>
      <c r="F3149">
        <v>1780285500000</v>
      </c>
      <c r="G3149">
        <v>1780286762400</v>
      </c>
      <c r="H3149">
        <v>1262400</v>
      </c>
      <c r="I3149">
        <v>1262400</v>
      </c>
      <c r="J3149">
        <v>9883</v>
      </c>
      <c r="K3149">
        <v>52</v>
      </c>
      <c r="L3149">
        <v>45.53</v>
      </c>
      <c r="M3149" t="s">
        <v>925</v>
      </c>
      <c r="N3149" t="s">
        <v>929</v>
      </c>
      <c r="S3149">
        <v>23148</v>
      </c>
    </row>
    <row r="3150" spans="1:19" x14ac:dyDescent="0.2">
      <c r="A3150" t="s">
        <v>47</v>
      </c>
      <c r="B3150" t="s">
        <v>13</v>
      </c>
      <c r="C3150" t="s">
        <v>927</v>
      </c>
      <c r="D3150">
        <v>2</v>
      </c>
      <c r="E3150">
        <v>2</v>
      </c>
      <c r="F3150">
        <v>1780358400000</v>
      </c>
      <c r="G3150">
        <v>1780359493680</v>
      </c>
      <c r="H3150">
        <v>1093680</v>
      </c>
      <c r="I3150">
        <v>1093680</v>
      </c>
      <c r="J3150">
        <v>7482</v>
      </c>
      <c r="K3150">
        <v>51</v>
      </c>
      <c r="L3150">
        <v>57.98</v>
      </c>
      <c r="M3150" t="s">
        <v>925</v>
      </c>
      <c r="N3150" t="s">
        <v>926</v>
      </c>
      <c r="O3150">
        <v>47.75</v>
      </c>
      <c r="S3150">
        <v>23149</v>
      </c>
    </row>
    <row r="3151" spans="1:19" x14ac:dyDescent="0.2">
      <c r="A3151" t="s">
        <v>47</v>
      </c>
      <c r="B3151" t="s">
        <v>13</v>
      </c>
      <c r="C3151" t="s">
        <v>927</v>
      </c>
      <c r="D3151">
        <v>2</v>
      </c>
      <c r="E3151">
        <v>2</v>
      </c>
      <c r="F3151">
        <v>1780359300000</v>
      </c>
      <c r="G3151">
        <v>1780360693910</v>
      </c>
      <c r="H3151">
        <v>1393910</v>
      </c>
      <c r="I3151">
        <v>1393910</v>
      </c>
      <c r="J3151">
        <v>8504</v>
      </c>
      <c r="K3151">
        <v>61</v>
      </c>
      <c r="L3151">
        <v>56.55</v>
      </c>
      <c r="M3151" t="s">
        <v>925</v>
      </c>
      <c r="N3151" t="s">
        <v>926</v>
      </c>
      <c r="O3151">
        <v>34.119999999999997</v>
      </c>
      <c r="S3151">
        <v>23150</v>
      </c>
    </row>
    <row r="3152" spans="1:19" x14ac:dyDescent="0.2">
      <c r="A3152" t="s">
        <v>47</v>
      </c>
      <c r="B3152" t="s">
        <v>13</v>
      </c>
      <c r="C3152" t="s">
        <v>928</v>
      </c>
      <c r="D3152">
        <v>2</v>
      </c>
      <c r="E3152">
        <v>2</v>
      </c>
      <c r="F3152">
        <v>1780360200000</v>
      </c>
      <c r="G3152">
        <v>1780361310098</v>
      </c>
      <c r="H3152">
        <v>1110098</v>
      </c>
      <c r="I3152">
        <v>1110098</v>
      </c>
      <c r="J3152">
        <v>10447</v>
      </c>
      <c r="K3152">
        <v>49</v>
      </c>
      <c r="L3152">
        <v>58.2</v>
      </c>
      <c r="M3152" t="s">
        <v>925</v>
      </c>
      <c r="N3152" t="s">
        <v>926</v>
      </c>
      <c r="O3152">
        <v>39.92</v>
      </c>
      <c r="S3152">
        <v>23151</v>
      </c>
    </row>
    <row r="3153" spans="1:19" x14ac:dyDescent="0.2">
      <c r="A3153" t="s">
        <v>47</v>
      </c>
      <c r="B3153" t="s">
        <v>13</v>
      </c>
      <c r="C3153" t="s">
        <v>927</v>
      </c>
      <c r="D3153">
        <v>2</v>
      </c>
      <c r="E3153">
        <v>2</v>
      </c>
      <c r="F3153">
        <v>1780361100000</v>
      </c>
      <c r="G3153">
        <v>1780362160464</v>
      </c>
      <c r="H3153">
        <v>1060464</v>
      </c>
      <c r="I3153">
        <v>1060464</v>
      </c>
      <c r="J3153">
        <v>10367</v>
      </c>
      <c r="K3153">
        <v>48</v>
      </c>
      <c r="L3153">
        <v>60.34</v>
      </c>
      <c r="M3153" t="s">
        <v>925</v>
      </c>
      <c r="N3153" t="s">
        <v>926</v>
      </c>
      <c r="O3153">
        <v>46.36</v>
      </c>
      <c r="S3153">
        <v>23152</v>
      </c>
    </row>
    <row r="3154" spans="1:19" x14ac:dyDescent="0.2">
      <c r="A3154" t="s">
        <v>47</v>
      </c>
      <c r="B3154" t="s">
        <v>13</v>
      </c>
      <c r="C3154" t="s">
        <v>927</v>
      </c>
      <c r="D3154">
        <v>2</v>
      </c>
      <c r="E3154">
        <v>2</v>
      </c>
      <c r="F3154">
        <v>1780362000000</v>
      </c>
      <c r="G3154">
        <v>1780363129280</v>
      </c>
      <c r="H3154">
        <v>1129280</v>
      </c>
      <c r="I3154">
        <v>1129280</v>
      </c>
      <c r="J3154">
        <v>8446</v>
      </c>
      <c r="K3154">
        <v>53</v>
      </c>
      <c r="L3154">
        <v>59.75</v>
      </c>
      <c r="M3154" t="s">
        <v>925</v>
      </c>
      <c r="N3154" t="s">
        <v>926</v>
      </c>
      <c r="O3154">
        <v>48.38</v>
      </c>
      <c r="S3154">
        <v>23153</v>
      </c>
    </row>
    <row r="3155" spans="1:19" x14ac:dyDescent="0.2">
      <c r="A3155" t="s">
        <v>47</v>
      </c>
      <c r="B3155" t="s">
        <v>13</v>
      </c>
      <c r="C3155" t="s">
        <v>928</v>
      </c>
      <c r="D3155">
        <v>2</v>
      </c>
      <c r="E3155">
        <v>2</v>
      </c>
      <c r="F3155">
        <v>1780362900000</v>
      </c>
      <c r="G3155">
        <v>1780364107180</v>
      </c>
      <c r="H3155">
        <v>1207180</v>
      </c>
      <c r="I3155">
        <v>1207180</v>
      </c>
      <c r="J3155">
        <v>10224</v>
      </c>
      <c r="K3155">
        <v>45</v>
      </c>
      <c r="L3155">
        <v>61.88</v>
      </c>
      <c r="M3155" t="s">
        <v>925</v>
      </c>
      <c r="N3155" t="s">
        <v>926</v>
      </c>
      <c r="O3155">
        <v>46.61</v>
      </c>
      <c r="S3155">
        <v>23154</v>
      </c>
    </row>
    <row r="3156" spans="1:19" x14ac:dyDescent="0.2">
      <c r="A3156" t="s">
        <v>47</v>
      </c>
      <c r="B3156" t="s">
        <v>13</v>
      </c>
      <c r="C3156" t="s">
        <v>927</v>
      </c>
      <c r="D3156">
        <v>2</v>
      </c>
      <c r="E3156">
        <v>2</v>
      </c>
      <c r="F3156">
        <v>1780363800000</v>
      </c>
      <c r="G3156">
        <v>1780365405945</v>
      </c>
      <c r="H3156">
        <v>1605945</v>
      </c>
      <c r="I3156">
        <v>1605945</v>
      </c>
      <c r="J3156">
        <v>7346</v>
      </c>
      <c r="K3156">
        <v>66</v>
      </c>
      <c r="L3156">
        <v>62.28</v>
      </c>
      <c r="M3156" t="s">
        <v>925</v>
      </c>
      <c r="N3156" t="s">
        <v>926</v>
      </c>
      <c r="O3156">
        <v>45.2</v>
      </c>
      <c r="S3156">
        <v>23155</v>
      </c>
    </row>
    <row r="3157" spans="1:19" x14ac:dyDescent="0.2">
      <c r="A3157" t="s">
        <v>47</v>
      </c>
      <c r="B3157" t="s">
        <v>13</v>
      </c>
      <c r="C3157" t="s">
        <v>927</v>
      </c>
      <c r="D3157">
        <v>2</v>
      </c>
      <c r="E3157">
        <v>2</v>
      </c>
      <c r="F3157">
        <v>1780364700000</v>
      </c>
      <c r="G3157">
        <v>1780366289554</v>
      </c>
      <c r="H3157">
        <v>1589554</v>
      </c>
      <c r="I3157">
        <v>1589554</v>
      </c>
      <c r="J3157">
        <v>8570</v>
      </c>
      <c r="K3157">
        <v>68</v>
      </c>
      <c r="L3157">
        <v>63.55</v>
      </c>
      <c r="M3157" t="s">
        <v>925</v>
      </c>
      <c r="N3157" t="s">
        <v>926</v>
      </c>
      <c r="O3157">
        <v>45.29</v>
      </c>
      <c r="S3157">
        <v>23156</v>
      </c>
    </row>
    <row r="3158" spans="1:19" x14ac:dyDescent="0.2">
      <c r="A3158" t="s">
        <v>47</v>
      </c>
      <c r="B3158" t="s">
        <v>13</v>
      </c>
      <c r="C3158" t="s">
        <v>928</v>
      </c>
      <c r="D3158">
        <v>2</v>
      </c>
      <c r="E3158">
        <v>2</v>
      </c>
      <c r="F3158">
        <v>1780365600000</v>
      </c>
      <c r="G3158">
        <v>1780366795324</v>
      </c>
      <c r="H3158">
        <v>1195324</v>
      </c>
      <c r="I3158">
        <v>1195324</v>
      </c>
      <c r="J3158">
        <v>9930</v>
      </c>
      <c r="K3158">
        <v>55</v>
      </c>
      <c r="L3158">
        <v>62.75</v>
      </c>
      <c r="M3158" t="s">
        <v>925</v>
      </c>
      <c r="N3158" t="s">
        <v>926</v>
      </c>
      <c r="O3158">
        <v>49.71</v>
      </c>
      <c r="S3158">
        <v>23157</v>
      </c>
    </row>
    <row r="3159" spans="1:19" x14ac:dyDescent="0.2">
      <c r="A3159" t="s">
        <v>47</v>
      </c>
      <c r="B3159" t="s">
        <v>13</v>
      </c>
      <c r="C3159" t="s">
        <v>927</v>
      </c>
      <c r="D3159">
        <v>2</v>
      </c>
      <c r="E3159">
        <v>2</v>
      </c>
      <c r="F3159">
        <v>1780366500000</v>
      </c>
      <c r="G3159">
        <v>1780368192198</v>
      </c>
      <c r="H3159">
        <v>1692198</v>
      </c>
      <c r="I3159">
        <v>1692198</v>
      </c>
      <c r="J3159">
        <v>10357</v>
      </c>
      <c r="K3159">
        <v>73</v>
      </c>
      <c r="L3159">
        <v>61.64</v>
      </c>
      <c r="M3159" t="s">
        <v>925</v>
      </c>
      <c r="N3159" t="s">
        <v>926</v>
      </c>
      <c r="O3159">
        <v>33.49</v>
      </c>
      <c r="S3159">
        <v>23158</v>
      </c>
    </row>
    <row r="3160" spans="1:19" x14ac:dyDescent="0.2">
      <c r="A3160" t="s">
        <v>47</v>
      </c>
      <c r="B3160" t="s">
        <v>13</v>
      </c>
      <c r="C3160" t="s">
        <v>927</v>
      </c>
      <c r="D3160">
        <v>2</v>
      </c>
      <c r="E3160">
        <v>2</v>
      </c>
      <c r="F3160">
        <v>1780367400000</v>
      </c>
      <c r="G3160">
        <v>1780368369381</v>
      </c>
      <c r="H3160">
        <v>969381</v>
      </c>
      <c r="I3160">
        <v>969381</v>
      </c>
      <c r="J3160">
        <v>9983</v>
      </c>
      <c r="K3160">
        <v>38</v>
      </c>
      <c r="L3160">
        <v>57.21</v>
      </c>
      <c r="M3160" t="s">
        <v>925</v>
      </c>
      <c r="N3160" t="s">
        <v>926</v>
      </c>
      <c r="O3160">
        <v>42.4</v>
      </c>
      <c r="S3160">
        <v>23159</v>
      </c>
    </row>
    <row r="3161" spans="1:19" x14ac:dyDescent="0.2">
      <c r="A3161" t="s">
        <v>47</v>
      </c>
      <c r="B3161" t="s">
        <v>13</v>
      </c>
      <c r="C3161" t="s">
        <v>928</v>
      </c>
      <c r="D3161">
        <v>2</v>
      </c>
      <c r="E3161">
        <v>2</v>
      </c>
      <c r="F3161">
        <v>1780368300000</v>
      </c>
      <c r="G3161">
        <v>1780369520702</v>
      </c>
      <c r="H3161">
        <v>1220702</v>
      </c>
      <c r="I3161">
        <v>1220702</v>
      </c>
      <c r="J3161">
        <v>9685</v>
      </c>
      <c r="K3161">
        <v>56</v>
      </c>
      <c r="L3161">
        <v>61.42</v>
      </c>
      <c r="M3161" t="s">
        <v>925</v>
      </c>
      <c r="N3161" t="s">
        <v>926</v>
      </c>
      <c r="O3161">
        <v>46.64</v>
      </c>
      <c r="S3161">
        <v>23160</v>
      </c>
    </row>
    <row r="3162" spans="1:19" x14ac:dyDescent="0.2">
      <c r="A3162" t="s">
        <v>47</v>
      </c>
      <c r="B3162" t="s">
        <v>13</v>
      </c>
      <c r="C3162" t="s">
        <v>927</v>
      </c>
      <c r="D3162">
        <v>2</v>
      </c>
      <c r="E3162">
        <v>2</v>
      </c>
      <c r="F3162">
        <v>1780369200000</v>
      </c>
      <c r="G3162">
        <v>1780370699835</v>
      </c>
      <c r="H3162">
        <v>1499835</v>
      </c>
      <c r="I3162">
        <v>1499835</v>
      </c>
      <c r="J3162">
        <v>9704</v>
      </c>
      <c r="K3162">
        <v>66</v>
      </c>
      <c r="L3162">
        <v>65.430000000000007</v>
      </c>
      <c r="M3162" t="s">
        <v>925</v>
      </c>
      <c r="N3162" t="s">
        <v>926</v>
      </c>
      <c r="O3162">
        <v>48.9</v>
      </c>
      <c r="S3162">
        <v>23161</v>
      </c>
    </row>
    <row r="3163" spans="1:19" x14ac:dyDescent="0.2">
      <c r="A3163" t="s">
        <v>47</v>
      </c>
      <c r="B3163" t="s">
        <v>13</v>
      </c>
      <c r="C3163" t="s">
        <v>927</v>
      </c>
      <c r="D3163">
        <v>2</v>
      </c>
      <c r="E3163">
        <v>2</v>
      </c>
      <c r="F3163">
        <v>1780370100000</v>
      </c>
      <c r="G3163">
        <v>1780371687499</v>
      </c>
      <c r="H3163">
        <v>1587499</v>
      </c>
      <c r="I3163">
        <v>1587499</v>
      </c>
      <c r="J3163">
        <v>10639</v>
      </c>
      <c r="K3163">
        <v>70</v>
      </c>
      <c r="L3163">
        <v>67.3</v>
      </c>
      <c r="M3163" t="s">
        <v>931</v>
      </c>
      <c r="N3163" t="s">
        <v>926</v>
      </c>
      <c r="O3163">
        <v>48.53</v>
      </c>
      <c r="S3163">
        <v>23162</v>
      </c>
    </row>
    <row r="3164" spans="1:19" x14ac:dyDescent="0.2">
      <c r="A3164" t="s">
        <v>47</v>
      </c>
      <c r="B3164" t="s">
        <v>13</v>
      </c>
      <c r="C3164" t="s">
        <v>928</v>
      </c>
      <c r="D3164">
        <v>2</v>
      </c>
      <c r="E3164">
        <v>2</v>
      </c>
      <c r="F3164">
        <v>1780371000000</v>
      </c>
      <c r="G3164">
        <v>1780372642776</v>
      </c>
      <c r="H3164">
        <v>1642776</v>
      </c>
      <c r="I3164">
        <v>1642776</v>
      </c>
      <c r="J3164">
        <v>7213</v>
      </c>
      <c r="K3164">
        <v>61</v>
      </c>
      <c r="L3164">
        <v>58.21</v>
      </c>
      <c r="M3164" t="s">
        <v>925</v>
      </c>
      <c r="N3164" t="s">
        <v>926</v>
      </c>
      <c r="O3164">
        <v>35.159999999999997</v>
      </c>
      <c r="S3164">
        <v>23163</v>
      </c>
    </row>
    <row r="3165" spans="1:19" x14ac:dyDescent="0.2">
      <c r="A3165" t="s">
        <v>47</v>
      </c>
      <c r="B3165" t="s">
        <v>13</v>
      </c>
      <c r="C3165" t="s">
        <v>927</v>
      </c>
      <c r="D3165">
        <v>2</v>
      </c>
      <c r="E3165">
        <v>2</v>
      </c>
      <c r="F3165">
        <v>1780371900000</v>
      </c>
      <c r="G3165">
        <v>1780373349558</v>
      </c>
      <c r="H3165">
        <v>1449558</v>
      </c>
      <c r="I3165">
        <v>1449558</v>
      </c>
      <c r="J3165">
        <v>9094</v>
      </c>
      <c r="K3165">
        <v>60</v>
      </c>
      <c r="L3165">
        <v>64.34</v>
      </c>
      <c r="M3165" t="s">
        <v>925</v>
      </c>
      <c r="N3165" t="s">
        <v>926</v>
      </c>
      <c r="O3165">
        <v>49.25</v>
      </c>
      <c r="S3165">
        <v>23164</v>
      </c>
    </row>
    <row r="3166" spans="1:19" x14ac:dyDescent="0.2">
      <c r="A3166" t="s">
        <v>47</v>
      </c>
      <c r="B3166" t="s">
        <v>13</v>
      </c>
      <c r="C3166" t="s">
        <v>927</v>
      </c>
      <c r="D3166">
        <v>2</v>
      </c>
      <c r="E3166">
        <v>2</v>
      </c>
      <c r="F3166">
        <v>1780372800000</v>
      </c>
      <c r="G3166">
        <v>1780374253408</v>
      </c>
      <c r="H3166">
        <v>1453408</v>
      </c>
      <c r="I3166">
        <v>1453408</v>
      </c>
      <c r="J3166">
        <v>9989</v>
      </c>
      <c r="K3166">
        <v>55</v>
      </c>
      <c r="L3166">
        <v>65.069999999999993</v>
      </c>
      <c r="M3166" t="s">
        <v>925</v>
      </c>
      <c r="N3166" t="s">
        <v>926</v>
      </c>
      <c r="O3166">
        <v>48.46</v>
      </c>
      <c r="S3166">
        <v>23165</v>
      </c>
    </row>
    <row r="3167" spans="1:19" x14ac:dyDescent="0.2">
      <c r="A3167" t="s">
        <v>47</v>
      </c>
      <c r="B3167" t="s">
        <v>13</v>
      </c>
      <c r="C3167" t="s">
        <v>927</v>
      </c>
      <c r="D3167">
        <v>2</v>
      </c>
      <c r="E3167">
        <v>3</v>
      </c>
      <c r="F3167">
        <v>1780444800000</v>
      </c>
      <c r="G3167">
        <v>1780445842991</v>
      </c>
      <c r="H3167">
        <v>1042991</v>
      </c>
      <c r="I3167">
        <v>1042991</v>
      </c>
      <c r="J3167">
        <v>10164</v>
      </c>
      <c r="K3167">
        <v>39</v>
      </c>
      <c r="L3167">
        <v>43.19</v>
      </c>
      <c r="M3167" t="s">
        <v>925</v>
      </c>
      <c r="N3167" t="s">
        <v>929</v>
      </c>
      <c r="S3167">
        <v>23166</v>
      </c>
    </row>
    <row r="3168" spans="1:19" x14ac:dyDescent="0.2">
      <c r="A3168" t="s">
        <v>47</v>
      </c>
      <c r="B3168" t="s">
        <v>13</v>
      </c>
      <c r="C3168" t="s">
        <v>927</v>
      </c>
      <c r="D3168">
        <v>2</v>
      </c>
      <c r="E3168">
        <v>3</v>
      </c>
      <c r="F3168">
        <v>1780445700000</v>
      </c>
      <c r="G3168">
        <v>1780446804031</v>
      </c>
      <c r="H3168">
        <v>1104031</v>
      </c>
      <c r="I3168">
        <v>1104031</v>
      </c>
      <c r="J3168">
        <v>8431</v>
      </c>
      <c r="K3168">
        <v>43</v>
      </c>
      <c r="L3168">
        <v>58.07</v>
      </c>
      <c r="M3168" t="s">
        <v>925</v>
      </c>
      <c r="N3168" t="s">
        <v>926</v>
      </c>
      <c r="O3168">
        <v>45.14</v>
      </c>
      <c r="S3168">
        <v>23167</v>
      </c>
    </row>
    <row r="3169" spans="1:19" x14ac:dyDescent="0.2">
      <c r="A3169" t="s">
        <v>47</v>
      </c>
      <c r="B3169" t="s">
        <v>13</v>
      </c>
      <c r="C3169" t="s">
        <v>927</v>
      </c>
      <c r="D3169">
        <v>2</v>
      </c>
      <c r="E3169">
        <v>3</v>
      </c>
      <c r="F3169">
        <v>1780446600000</v>
      </c>
      <c r="G3169">
        <v>1780448252100</v>
      </c>
      <c r="H3169">
        <v>1652100</v>
      </c>
      <c r="I3169">
        <v>1652100</v>
      </c>
      <c r="J3169">
        <v>7695</v>
      </c>
      <c r="K3169">
        <v>65</v>
      </c>
      <c r="L3169">
        <v>61.79</v>
      </c>
      <c r="M3169" t="s">
        <v>925</v>
      </c>
      <c r="N3169" t="s">
        <v>926</v>
      </c>
      <c r="O3169">
        <v>41.96</v>
      </c>
      <c r="S3169">
        <v>23168</v>
      </c>
    </row>
    <row r="3170" spans="1:19" x14ac:dyDescent="0.2">
      <c r="A3170" t="s">
        <v>47</v>
      </c>
      <c r="B3170" t="s">
        <v>13</v>
      </c>
      <c r="C3170" t="s">
        <v>927</v>
      </c>
      <c r="D3170">
        <v>2</v>
      </c>
      <c r="E3170">
        <v>3</v>
      </c>
      <c r="F3170">
        <v>1780447500000</v>
      </c>
      <c r="G3170">
        <v>1780448762009</v>
      </c>
      <c r="H3170">
        <v>1262009</v>
      </c>
      <c r="I3170">
        <v>1262009</v>
      </c>
      <c r="J3170">
        <v>9748</v>
      </c>
      <c r="K3170">
        <v>47</v>
      </c>
      <c r="L3170">
        <v>63.11</v>
      </c>
      <c r="M3170" t="s">
        <v>925</v>
      </c>
      <c r="N3170" t="s">
        <v>926</v>
      </c>
      <c r="O3170">
        <v>49.38</v>
      </c>
      <c r="S3170">
        <v>23169</v>
      </c>
    </row>
    <row r="3171" spans="1:19" x14ac:dyDescent="0.2">
      <c r="A3171" t="s">
        <v>47</v>
      </c>
      <c r="B3171" t="s">
        <v>13</v>
      </c>
      <c r="C3171" t="s">
        <v>927</v>
      </c>
      <c r="D3171">
        <v>2</v>
      </c>
      <c r="E3171">
        <v>3</v>
      </c>
      <c r="F3171">
        <v>1780448400000</v>
      </c>
      <c r="G3171">
        <v>1780450079820</v>
      </c>
      <c r="H3171">
        <v>1679820</v>
      </c>
      <c r="I3171">
        <v>1679820</v>
      </c>
      <c r="J3171">
        <v>8173</v>
      </c>
      <c r="K3171">
        <v>68</v>
      </c>
      <c r="L3171">
        <v>48.74</v>
      </c>
      <c r="M3171" t="s">
        <v>925</v>
      </c>
      <c r="N3171" t="s">
        <v>929</v>
      </c>
      <c r="S3171">
        <v>23170</v>
      </c>
    </row>
    <row r="3172" spans="1:19" x14ac:dyDescent="0.2">
      <c r="A3172" t="s">
        <v>47</v>
      </c>
      <c r="B3172" t="s">
        <v>13</v>
      </c>
      <c r="C3172" t="s">
        <v>927</v>
      </c>
      <c r="D3172">
        <v>2</v>
      </c>
      <c r="E3172">
        <v>3</v>
      </c>
      <c r="F3172">
        <v>1780449300000</v>
      </c>
      <c r="G3172">
        <v>1780450492246</v>
      </c>
      <c r="H3172">
        <v>1192246</v>
      </c>
      <c r="I3172">
        <v>1192246</v>
      </c>
      <c r="J3172">
        <v>7913</v>
      </c>
      <c r="K3172">
        <v>47</v>
      </c>
      <c r="L3172">
        <v>54.29</v>
      </c>
      <c r="M3172" t="s">
        <v>925</v>
      </c>
      <c r="N3172" t="s">
        <v>926</v>
      </c>
      <c r="O3172">
        <v>35.51</v>
      </c>
      <c r="S3172">
        <v>23171</v>
      </c>
    </row>
    <row r="3173" spans="1:19" x14ac:dyDescent="0.2">
      <c r="A3173" t="s">
        <v>47</v>
      </c>
      <c r="B3173" t="s">
        <v>13</v>
      </c>
      <c r="C3173" t="s">
        <v>927</v>
      </c>
      <c r="D3173">
        <v>2</v>
      </c>
      <c r="E3173">
        <v>3</v>
      </c>
      <c r="F3173">
        <v>1780450200000</v>
      </c>
      <c r="G3173">
        <v>1780451241085</v>
      </c>
      <c r="H3173">
        <v>1041085</v>
      </c>
      <c r="I3173">
        <v>1041085</v>
      </c>
      <c r="J3173">
        <v>9673</v>
      </c>
      <c r="K3173">
        <v>39</v>
      </c>
      <c r="L3173">
        <v>55.78</v>
      </c>
      <c r="M3173" t="s">
        <v>925</v>
      </c>
      <c r="N3173" t="s">
        <v>926</v>
      </c>
      <c r="O3173">
        <v>38.08</v>
      </c>
      <c r="S3173">
        <v>23172</v>
      </c>
    </row>
    <row r="3174" spans="1:19" x14ac:dyDescent="0.2">
      <c r="A3174" t="s">
        <v>47</v>
      </c>
      <c r="B3174" t="s">
        <v>13</v>
      </c>
      <c r="C3174" t="s">
        <v>927</v>
      </c>
      <c r="D3174">
        <v>2</v>
      </c>
      <c r="E3174">
        <v>3</v>
      </c>
      <c r="F3174">
        <v>1780451100000</v>
      </c>
      <c r="G3174">
        <v>1780452562425</v>
      </c>
      <c r="H3174">
        <v>1462425</v>
      </c>
      <c r="I3174">
        <v>1462425</v>
      </c>
      <c r="J3174">
        <v>9001</v>
      </c>
      <c r="K3174">
        <v>65</v>
      </c>
      <c r="L3174">
        <v>57.36</v>
      </c>
      <c r="M3174" t="s">
        <v>925</v>
      </c>
      <c r="N3174" t="s">
        <v>926</v>
      </c>
      <c r="O3174">
        <v>32.94</v>
      </c>
      <c r="S3174">
        <v>23173</v>
      </c>
    </row>
    <row r="3175" spans="1:19" x14ac:dyDescent="0.2">
      <c r="A3175" t="s">
        <v>47</v>
      </c>
      <c r="B3175" t="s">
        <v>13</v>
      </c>
      <c r="C3175" t="s">
        <v>927</v>
      </c>
      <c r="D3175">
        <v>2</v>
      </c>
      <c r="E3175">
        <v>3</v>
      </c>
      <c r="F3175">
        <v>1780452000000</v>
      </c>
      <c r="G3175">
        <v>1780453139165</v>
      </c>
      <c r="H3175">
        <v>1139165</v>
      </c>
      <c r="I3175">
        <v>1139165</v>
      </c>
      <c r="J3175">
        <v>10568</v>
      </c>
      <c r="K3175">
        <v>43</v>
      </c>
      <c r="L3175">
        <v>44.77</v>
      </c>
      <c r="M3175" t="s">
        <v>925</v>
      </c>
      <c r="N3175" t="s">
        <v>929</v>
      </c>
      <c r="S3175">
        <v>23174</v>
      </c>
    </row>
    <row r="3176" spans="1:19" x14ac:dyDescent="0.2">
      <c r="A3176" t="s">
        <v>47</v>
      </c>
      <c r="B3176" t="s">
        <v>13</v>
      </c>
      <c r="C3176" t="s">
        <v>927</v>
      </c>
      <c r="D3176">
        <v>2</v>
      </c>
      <c r="E3176">
        <v>3</v>
      </c>
      <c r="F3176">
        <v>1780452900000</v>
      </c>
      <c r="G3176">
        <v>1780454117896</v>
      </c>
      <c r="H3176">
        <v>1217896</v>
      </c>
      <c r="I3176">
        <v>1217896</v>
      </c>
      <c r="J3176">
        <v>7261</v>
      </c>
      <c r="K3176">
        <v>51</v>
      </c>
      <c r="L3176">
        <v>42.24</v>
      </c>
      <c r="M3176" t="s">
        <v>925</v>
      </c>
      <c r="N3176" t="s">
        <v>929</v>
      </c>
      <c r="S3176">
        <v>23175</v>
      </c>
    </row>
    <row r="3177" spans="1:19" x14ac:dyDescent="0.2">
      <c r="A3177" t="s">
        <v>47</v>
      </c>
      <c r="B3177" t="s">
        <v>13</v>
      </c>
      <c r="C3177" t="s">
        <v>927</v>
      </c>
      <c r="D3177">
        <v>2</v>
      </c>
      <c r="E3177">
        <v>3</v>
      </c>
      <c r="F3177">
        <v>1780453800000</v>
      </c>
      <c r="G3177">
        <v>1780455247002</v>
      </c>
      <c r="H3177">
        <v>1447002</v>
      </c>
      <c r="I3177">
        <v>1447002</v>
      </c>
      <c r="J3177">
        <v>7640</v>
      </c>
      <c r="K3177">
        <v>60</v>
      </c>
      <c r="L3177">
        <v>55.81</v>
      </c>
      <c r="M3177" t="s">
        <v>925</v>
      </c>
      <c r="N3177" t="s">
        <v>926</v>
      </c>
      <c r="O3177">
        <v>33.380000000000003</v>
      </c>
      <c r="S3177">
        <v>23176</v>
      </c>
    </row>
    <row r="3178" spans="1:19" x14ac:dyDescent="0.2">
      <c r="A3178" t="s">
        <v>47</v>
      </c>
      <c r="B3178" t="s">
        <v>13</v>
      </c>
      <c r="C3178" t="s">
        <v>927</v>
      </c>
      <c r="D3178">
        <v>2</v>
      </c>
      <c r="E3178">
        <v>3</v>
      </c>
      <c r="F3178">
        <v>1780454700000</v>
      </c>
      <c r="G3178">
        <v>1780456009253</v>
      </c>
      <c r="H3178">
        <v>1309253</v>
      </c>
      <c r="I3178">
        <v>1309253</v>
      </c>
      <c r="J3178">
        <v>8183</v>
      </c>
      <c r="K3178">
        <v>55</v>
      </c>
      <c r="L3178">
        <v>61.68</v>
      </c>
      <c r="M3178" t="s">
        <v>925</v>
      </c>
      <c r="N3178" t="s">
        <v>926</v>
      </c>
      <c r="O3178">
        <v>49.03</v>
      </c>
      <c r="S3178">
        <v>23177</v>
      </c>
    </row>
    <row r="3179" spans="1:19" x14ac:dyDescent="0.2">
      <c r="A3179" t="s">
        <v>47</v>
      </c>
      <c r="B3179" t="s">
        <v>13</v>
      </c>
      <c r="C3179" t="s">
        <v>927</v>
      </c>
      <c r="D3179">
        <v>2</v>
      </c>
      <c r="E3179">
        <v>3</v>
      </c>
      <c r="F3179">
        <v>1780455600000</v>
      </c>
      <c r="G3179">
        <v>1780457230721</v>
      </c>
      <c r="H3179">
        <v>1630721</v>
      </c>
      <c r="I3179">
        <v>1630721</v>
      </c>
      <c r="J3179">
        <v>7097</v>
      </c>
      <c r="K3179">
        <v>61</v>
      </c>
      <c r="L3179">
        <v>57.12</v>
      </c>
      <c r="M3179" t="s">
        <v>925</v>
      </c>
      <c r="N3179" t="s">
        <v>926</v>
      </c>
      <c r="O3179">
        <v>33.24</v>
      </c>
      <c r="S3179">
        <v>23178</v>
      </c>
    </row>
    <row r="3180" spans="1:19" x14ac:dyDescent="0.2">
      <c r="A3180" t="s">
        <v>47</v>
      </c>
      <c r="B3180" t="s">
        <v>13</v>
      </c>
      <c r="C3180" t="s">
        <v>927</v>
      </c>
      <c r="D3180">
        <v>2</v>
      </c>
      <c r="E3180">
        <v>3</v>
      </c>
      <c r="F3180">
        <v>1780456500000</v>
      </c>
      <c r="G3180">
        <v>1780457452095</v>
      </c>
      <c r="H3180">
        <v>952095</v>
      </c>
      <c r="I3180">
        <v>952095</v>
      </c>
      <c r="J3180">
        <v>9072</v>
      </c>
      <c r="K3180">
        <v>41</v>
      </c>
      <c r="L3180">
        <v>55.62</v>
      </c>
      <c r="M3180" t="s">
        <v>925</v>
      </c>
      <c r="N3180" t="s">
        <v>926</v>
      </c>
      <c r="O3180">
        <v>41.57</v>
      </c>
      <c r="S3180">
        <v>23179</v>
      </c>
    </row>
    <row r="3181" spans="1:19" x14ac:dyDescent="0.2">
      <c r="A3181" t="s">
        <v>47</v>
      </c>
      <c r="B3181" t="s">
        <v>13</v>
      </c>
      <c r="C3181" t="s">
        <v>927</v>
      </c>
      <c r="D3181">
        <v>2</v>
      </c>
      <c r="E3181">
        <v>3</v>
      </c>
      <c r="F3181">
        <v>1780457400000</v>
      </c>
      <c r="G3181">
        <v>1780458561709</v>
      </c>
      <c r="H3181">
        <v>1161709</v>
      </c>
      <c r="I3181">
        <v>1161709</v>
      </c>
      <c r="J3181">
        <v>7850</v>
      </c>
      <c r="K3181">
        <v>53</v>
      </c>
      <c r="L3181">
        <v>57.05</v>
      </c>
      <c r="M3181" t="s">
        <v>925</v>
      </c>
      <c r="N3181" t="s">
        <v>926</v>
      </c>
      <c r="O3181">
        <v>42.87</v>
      </c>
      <c r="S3181">
        <v>23180</v>
      </c>
    </row>
    <row r="3182" spans="1:19" x14ac:dyDescent="0.2">
      <c r="A3182" t="s">
        <v>47</v>
      </c>
      <c r="B3182" t="s">
        <v>13</v>
      </c>
      <c r="C3182" t="s">
        <v>927</v>
      </c>
      <c r="D3182">
        <v>2</v>
      </c>
      <c r="E3182">
        <v>4</v>
      </c>
      <c r="F3182">
        <v>1780531200000</v>
      </c>
      <c r="G3182">
        <v>1780532426929</v>
      </c>
      <c r="H3182">
        <v>1226929</v>
      </c>
      <c r="I3182">
        <v>1226929</v>
      </c>
      <c r="J3182">
        <v>7955</v>
      </c>
      <c r="K3182">
        <v>47</v>
      </c>
      <c r="L3182">
        <v>53.78</v>
      </c>
      <c r="M3182" t="s">
        <v>925</v>
      </c>
      <c r="N3182" t="s">
        <v>926</v>
      </c>
      <c r="O3182">
        <v>33.340000000000003</v>
      </c>
      <c r="S3182">
        <v>23181</v>
      </c>
    </row>
    <row r="3183" spans="1:19" x14ac:dyDescent="0.2">
      <c r="A3183" t="s">
        <v>47</v>
      </c>
      <c r="B3183" t="s">
        <v>13</v>
      </c>
      <c r="C3183" t="s">
        <v>927</v>
      </c>
      <c r="D3183">
        <v>2</v>
      </c>
      <c r="E3183">
        <v>4</v>
      </c>
      <c r="F3183">
        <v>1780532100000</v>
      </c>
      <c r="G3183">
        <v>1780533737380</v>
      </c>
      <c r="H3183">
        <v>1637380</v>
      </c>
      <c r="I3183">
        <v>1637380</v>
      </c>
      <c r="J3183">
        <v>9491</v>
      </c>
      <c r="K3183">
        <v>65</v>
      </c>
      <c r="L3183">
        <v>49.61</v>
      </c>
      <c r="M3183" t="s">
        <v>925</v>
      </c>
      <c r="N3183" t="s">
        <v>929</v>
      </c>
      <c r="S3183">
        <v>23182</v>
      </c>
    </row>
    <row r="3184" spans="1:19" x14ac:dyDescent="0.2">
      <c r="A3184" t="s">
        <v>47</v>
      </c>
      <c r="B3184" t="s">
        <v>13</v>
      </c>
      <c r="C3184" t="s">
        <v>924</v>
      </c>
      <c r="D3184">
        <v>2</v>
      </c>
      <c r="E3184">
        <v>4</v>
      </c>
      <c r="F3184">
        <v>1780533000000</v>
      </c>
      <c r="G3184">
        <v>1780534489389</v>
      </c>
      <c r="H3184">
        <v>1489389</v>
      </c>
      <c r="I3184">
        <v>1489389</v>
      </c>
      <c r="J3184">
        <v>8183</v>
      </c>
      <c r="K3184">
        <v>59</v>
      </c>
      <c r="L3184">
        <v>59</v>
      </c>
      <c r="M3184" t="s">
        <v>925</v>
      </c>
      <c r="N3184" t="s">
        <v>926</v>
      </c>
      <c r="O3184">
        <v>38.270000000000003</v>
      </c>
      <c r="S3184">
        <v>23183</v>
      </c>
    </row>
    <row r="3185" spans="1:19" x14ac:dyDescent="0.2">
      <c r="A3185" t="s">
        <v>47</v>
      </c>
      <c r="B3185" t="s">
        <v>13</v>
      </c>
      <c r="C3185" t="s">
        <v>927</v>
      </c>
      <c r="D3185">
        <v>2</v>
      </c>
      <c r="E3185">
        <v>4</v>
      </c>
      <c r="F3185">
        <v>1780533900000</v>
      </c>
      <c r="G3185">
        <v>1780535442799</v>
      </c>
      <c r="H3185">
        <v>1542799</v>
      </c>
      <c r="I3185">
        <v>1542799</v>
      </c>
      <c r="J3185">
        <v>9882</v>
      </c>
      <c r="K3185">
        <v>62</v>
      </c>
      <c r="L3185">
        <v>65.78</v>
      </c>
      <c r="M3185" t="s">
        <v>925</v>
      </c>
      <c r="N3185" t="s">
        <v>926</v>
      </c>
      <c r="O3185">
        <v>48.14</v>
      </c>
      <c r="S3185">
        <v>23184</v>
      </c>
    </row>
    <row r="3186" spans="1:19" x14ac:dyDescent="0.2">
      <c r="A3186" t="s">
        <v>47</v>
      </c>
      <c r="B3186" t="s">
        <v>13</v>
      </c>
      <c r="C3186" t="s">
        <v>927</v>
      </c>
      <c r="D3186">
        <v>2</v>
      </c>
      <c r="E3186">
        <v>4</v>
      </c>
      <c r="F3186">
        <v>1780534800000</v>
      </c>
      <c r="G3186">
        <v>1780536026530</v>
      </c>
      <c r="H3186">
        <v>1226530</v>
      </c>
      <c r="I3186">
        <v>1226530</v>
      </c>
      <c r="J3186">
        <v>7848</v>
      </c>
      <c r="K3186">
        <v>46</v>
      </c>
      <c r="L3186">
        <v>54.63</v>
      </c>
      <c r="M3186" t="s">
        <v>925</v>
      </c>
      <c r="N3186" t="s">
        <v>926</v>
      </c>
      <c r="O3186">
        <v>35.619999999999997</v>
      </c>
      <c r="S3186">
        <v>23185</v>
      </c>
    </row>
    <row r="3187" spans="1:19" x14ac:dyDescent="0.2">
      <c r="A3187" t="s">
        <v>47</v>
      </c>
      <c r="B3187" t="s">
        <v>13</v>
      </c>
      <c r="C3187" t="s">
        <v>924</v>
      </c>
      <c r="D3187">
        <v>2</v>
      </c>
      <c r="E3187">
        <v>4</v>
      </c>
      <c r="F3187">
        <v>1780535700000</v>
      </c>
      <c r="G3187">
        <v>1780537109786</v>
      </c>
      <c r="H3187">
        <v>1409786</v>
      </c>
      <c r="I3187">
        <v>1409786</v>
      </c>
      <c r="J3187">
        <v>7182</v>
      </c>
      <c r="K3187">
        <v>60</v>
      </c>
      <c r="L3187">
        <v>57.75</v>
      </c>
      <c r="M3187" t="s">
        <v>925</v>
      </c>
      <c r="N3187" t="s">
        <v>926</v>
      </c>
      <c r="O3187">
        <v>40.03</v>
      </c>
      <c r="S3187">
        <v>23186</v>
      </c>
    </row>
    <row r="3188" spans="1:19" x14ac:dyDescent="0.2">
      <c r="A3188" t="s">
        <v>47</v>
      </c>
      <c r="B3188" t="s">
        <v>13</v>
      </c>
      <c r="C3188" t="s">
        <v>927</v>
      </c>
      <c r="D3188">
        <v>2</v>
      </c>
      <c r="E3188">
        <v>4</v>
      </c>
      <c r="F3188">
        <v>1780536600000</v>
      </c>
      <c r="G3188">
        <v>1780537741269</v>
      </c>
      <c r="H3188">
        <v>1141269</v>
      </c>
      <c r="I3188">
        <v>1141269</v>
      </c>
      <c r="J3188">
        <v>8570</v>
      </c>
      <c r="K3188">
        <v>52</v>
      </c>
      <c r="L3188">
        <v>55.92</v>
      </c>
      <c r="M3188" t="s">
        <v>925</v>
      </c>
      <c r="N3188" t="s">
        <v>926</v>
      </c>
      <c r="O3188">
        <v>38.83</v>
      </c>
      <c r="S3188">
        <v>23187</v>
      </c>
    </row>
    <row r="3189" spans="1:19" x14ac:dyDescent="0.2">
      <c r="A3189" t="s">
        <v>47</v>
      </c>
      <c r="B3189" t="s">
        <v>13</v>
      </c>
      <c r="C3189" t="s">
        <v>927</v>
      </c>
      <c r="D3189">
        <v>2</v>
      </c>
      <c r="E3189">
        <v>4</v>
      </c>
      <c r="F3189">
        <v>1780537500000</v>
      </c>
      <c r="G3189">
        <v>1780538989970</v>
      </c>
      <c r="H3189">
        <v>1489970</v>
      </c>
      <c r="I3189">
        <v>1489970</v>
      </c>
      <c r="J3189">
        <v>8223</v>
      </c>
      <c r="K3189">
        <v>65</v>
      </c>
      <c r="L3189">
        <v>60.12</v>
      </c>
      <c r="M3189" t="s">
        <v>925</v>
      </c>
      <c r="N3189" t="s">
        <v>926</v>
      </c>
      <c r="O3189">
        <v>40.74</v>
      </c>
      <c r="S3189">
        <v>23188</v>
      </c>
    </row>
    <row r="3190" spans="1:19" x14ac:dyDescent="0.2">
      <c r="A3190" t="s">
        <v>47</v>
      </c>
      <c r="B3190" t="s">
        <v>13</v>
      </c>
      <c r="C3190" t="s">
        <v>924</v>
      </c>
      <c r="D3190">
        <v>2</v>
      </c>
      <c r="E3190">
        <v>4</v>
      </c>
      <c r="F3190">
        <v>1780538400000</v>
      </c>
      <c r="G3190">
        <v>1780539472489</v>
      </c>
      <c r="H3190">
        <v>1072489</v>
      </c>
      <c r="I3190">
        <v>1072489</v>
      </c>
      <c r="J3190">
        <v>10306</v>
      </c>
      <c r="K3190">
        <v>45</v>
      </c>
      <c r="L3190">
        <v>43.69</v>
      </c>
      <c r="M3190" t="s">
        <v>925</v>
      </c>
      <c r="N3190" t="s">
        <v>929</v>
      </c>
      <c r="S3190">
        <v>23189</v>
      </c>
    </row>
    <row r="3191" spans="1:19" x14ac:dyDescent="0.2">
      <c r="A3191" t="s">
        <v>47</v>
      </c>
      <c r="B3191" t="s">
        <v>13</v>
      </c>
      <c r="C3191" t="s">
        <v>927</v>
      </c>
      <c r="D3191">
        <v>2</v>
      </c>
      <c r="E3191">
        <v>4</v>
      </c>
      <c r="F3191">
        <v>1780539300000</v>
      </c>
      <c r="G3191">
        <v>1780540367733</v>
      </c>
      <c r="H3191">
        <v>1067733</v>
      </c>
      <c r="I3191">
        <v>1067733</v>
      </c>
      <c r="J3191">
        <v>7663</v>
      </c>
      <c r="K3191">
        <v>39</v>
      </c>
      <c r="L3191">
        <v>56.28</v>
      </c>
      <c r="M3191" t="s">
        <v>925</v>
      </c>
      <c r="N3191" t="s">
        <v>926</v>
      </c>
      <c r="O3191">
        <v>43.97</v>
      </c>
      <c r="S3191">
        <v>23190</v>
      </c>
    </row>
    <row r="3192" spans="1:19" x14ac:dyDescent="0.2">
      <c r="A3192" t="s">
        <v>47</v>
      </c>
      <c r="B3192" t="s">
        <v>13</v>
      </c>
      <c r="C3192" t="s">
        <v>927</v>
      </c>
      <c r="D3192">
        <v>2</v>
      </c>
      <c r="E3192">
        <v>4</v>
      </c>
      <c r="F3192">
        <v>1780540200000</v>
      </c>
      <c r="G3192">
        <v>1780541420690</v>
      </c>
      <c r="H3192">
        <v>1220690</v>
      </c>
      <c r="I3192">
        <v>1220690</v>
      </c>
      <c r="J3192">
        <v>8595</v>
      </c>
      <c r="K3192">
        <v>47</v>
      </c>
      <c r="L3192">
        <v>60.47</v>
      </c>
      <c r="M3192" t="s">
        <v>925</v>
      </c>
      <c r="N3192" t="s">
        <v>926</v>
      </c>
      <c r="O3192">
        <v>47.36</v>
      </c>
      <c r="S3192">
        <v>23191</v>
      </c>
    </row>
    <row r="3193" spans="1:19" x14ac:dyDescent="0.2">
      <c r="A3193" t="s">
        <v>47</v>
      </c>
      <c r="B3193" t="s">
        <v>13</v>
      </c>
      <c r="C3193" t="s">
        <v>924</v>
      </c>
      <c r="D3193">
        <v>2</v>
      </c>
      <c r="E3193">
        <v>4</v>
      </c>
      <c r="F3193">
        <v>1780541100000</v>
      </c>
      <c r="G3193">
        <v>1780542249492</v>
      </c>
      <c r="H3193">
        <v>1149492</v>
      </c>
      <c r="I3193">
        <v>1149492</v>
      </c>
      <c r="J3193">
        <v>8342</v>
      </c>
      <c r="K3193">
        <v>47</v>
      </c>
      <c r="L3193">
        <v>59.59</v>
      </c>
      <c r="M3193" t="s">
        <v>925</v>
      </c>
      <c r="N3193" t="s">
        <v>926</v>
      </c>
      <c r="O3193">
        <v>47.78</v>
      </c>
      <c r="S3193">
        <v>23192</v>
      </c>
    </row>
    <row r="3194" spans="1:19" x14ac:dyDescent="0.2">
      <c r="A3194" t="s">
        <v>47</v>
      </c>
      <c r="B3194" t="s">
        <v>13</v>
      </c>
      <c r="C3194" t="s">
        <v>927</v>
      </c>
      <c r="D3194">
        <v>2</v>
      </c>
      <c r="E3194">
        <v>4</v>
      </c>
      <c r="F3194">
        <v>1780542000000</v>
      </c>
      <c r="G3194">
        <v>1780543577079</v>
      </c>
      <c r="H3194">
        <v>1577079</v>
      </c>
      <c r="I3194">
        <v>1577079</v>
      </c>
      <c r="J3194">
        <v>8744</v>
      </c>
      <c r="K3194">
        <v>64</v>
      </c>
      <c r="L3194">
        <v>61.4</v>
      </c>
      <c r="M3194" t="s">
        <v>925</v>
      </c>
      <c r="N3194" t="s">
        <v>926</v>
      </c>
      <c r="O3194">
        <v>40.14</v>
      </c>
      <c r="S3194">
        <v>23193</v>
      </c>
    </row>
    <row r="3195" spans="1:19" x14ac:dyDescent="0.2">
      <c r="A3195" t="s">
        <v>47</v>
      </c>
      <c r="B3195" t="s">
        <v>13</v>
      </c>
      <c r="C3195" t="s">
        <v>927</v>
      </c>
      <c r="D3195">
        <v>2</v>
      </c>
      <c r="E3195">
        <v>4</v>
      </c>
      <c r="F3195">
        <v>1780542900000</v>
      </c>
      <c r="G3195">
        <v>1780543934430</v>
      </c>
      <c r="H3195">
        <v>1034430</v>
      </c>
      <c r="I3195">
        <v>1034430</v>
      </c>
      <c r="J3195">
        <v>7201</v>
      </c>
      <c r="K3195">
        <v>43</v>
      </c>
      <c r="L3195">
        <v>50.36</v>
      </c>
      <c r="M3195" t="s">
        <v>925</v>
      </c>
      <c r="N3195" t="s">
        <v>926</v>
      </c>
      <c r="O3195">
        <v>32.25</v>
      </c>
      <c r="S3195">
        <v>23194</v>
      </c>
    </row>
    <row r="3196" spans="1:19" x14ac:dyDescent="0.2">
      <c r="A3196" t="s">
        <v>47</v>
      </c>
      <c r="B3196" t="s">
        <v>13</v>
      </c>
      <c r="C3196" t="s">
        <v>924</v>
      </c>
      <c r="D3196">
        <v>2</v>
      </c>
      <c r="E3196">
        <v>4</v>
      </c>
      <c r="F3196">
        <v>1780543800000</v>
      </c>
      <c r="G3196">
        <v>1780545157772</v>
      </c>
      <c r="H3196">
        <v>1357772</v>
      </c>
      <c r="I3196">
        <v>1357772</v>
      </c>
      <c r="J3196">
        <v>9425</v>
      </c>
      <c r="K3196">
        <v>59</v>
      </c>
      <c r="L3196">
        <v>57.53</v>
      </c>
      <c r="M3196" t="s">
        <v>925</v>
      </c>
      <c r="N3196" t="s">
        <v>926</v>
      </c>
      <c r="O3196">
        <v>34.85</v>
      </c>
      <c r="S3196">
        <v>23195</v>
      </c>
    </row>
    <row r="3197" spans="1:19" x14ac:dyDescent="0.2">
      <c r="A3197" t="s">
        <v>47</v>
      </c>
      <c r="B3197" t="s">
        <v>13</v>
      </c>
      <c r="C3197" t="s">
        <v>927</v>
      </c>
      <c r="D3197">
        <v>2</v>
      </c>
      <c r="E3197">
        <v>4</v>
      </c>
      <c r="F3197">
        <v>1780544700000</v>
      </c>
      <c r="G3197">
        <v>1780545873814</v>
      </c>
      <c r="H3197">
        <v>1173814</v>
      </c>
      <c r="I3197">
        <v>1173814</v>
      </c>
      <c r="J3197">
        <v>10142</v>
      </c>
      <c r="K3197">
        <v>52</v>
      </c>
      <c r="L3197">
        <v>44.74</v>
      </c>
      <c r="M3197" t="s">
        <v>925</v>
      </c>
      <c r="N3197" t="s">
        <v>929</v>
      </c>
      <c r="S3197">
        <v>23196</v>
      </c>
    </row>
    <row r="3198" spans="1:19" x14ac:dyDescent="0.2">
      <c r="A3198" t="s">
        <v>47</v>
      </c>
      <c r="B3198" t="s">
        <v>13</v>
      </c>
      <c r="C3198" t="s">
        <v>927</v>
      </c>
      <c r="D3198">
        <v>2</v>
      </c>
      <c r="E3198">
        <v>5</v>
      </c>
      <c r="F3198">
        <v>1780617600000</v>
      </c>
      <c r="G3198">
        <v>1780618934368</v>
      </c>
      <c r="H3198">
        <v>1334368</v>
      </c>
      <c r="I3198">
        <v>1334368</v>
      </c>
      <c r="J3198">
        <v>7704</v>
      </c>
      <c r="K3198">
        <v>53</v>
      </c>
      <c r="L3198">
        <v>61.2</v>
      </c>
      <c r="M3198" t="s">
        <v>925</v>
      </c>
      <c r="N3198" t="s">
        <v>926</v>
      </c>
      <c r="O3198">
        <v>48.57</v>
      </c>
      <c r="S3198">
        <v>23197</v>
      </c>
    </row>
    <row r="3199" spans="1:19" x14ac:dyDescent="0.2">
      <c r="A3199" t="s">
        <v>47</v>
      </c>
      <c r="B3199" t="s">
        <v>13</v>
      </c>
      <c r="C3199" t="s">
        <v>927</v>
      </c>
      <c r="D3199">
        <v>2</v>
      </c>
      <c r="E3199">
        <v>5</v>
      </c>
      <c r="F3199">
        <v>1780618500000</v>
      </c>
      <c r="G3199">
        <v>1780619665711</v>
      </c>
      <c r="H3199">
        <v>1165711</v>
      </c>
      <c r="I3199">
        <v>1165711</v>
      </c>
      <c r="J3199">
        <v>7596</v>
      </c>
      <c r="K3199">
        <v>50</v>
      </c>
      <c r="L3199">
        <v>57.39</v>
      </c>
      <c r="M3199" t="s">
        <v>925</v>
      </c>
      <c r="N3199" t="s">
        <v>926</v>
      </c>
      <c r="O3199">
        <v>44.25</v>
      </c>
      <c r="S3199">
        <v>23198</v>
      </c>
    </row>
    <row r="3200" spans="1:19" x14ac:dyDescent="0.2">
      <c r="A3200" t="s">
        <v>47</v>
      </c>
      <c r="B3200" t="s">
        <v>13</v>
      </c>
      <c r="C3200" t="s">
        <v>928</v>
      </c>
      <c r="D3200">
        <v>2</v>
      </c>
      <c r="E3200">
        <v>5</v>
      </c>
      <c r="F3200">
        <v>1780619400000</v>
      </c>
      <c r="G3200">
        <v>1780620625307</v>
      </c>
      <c r="H3200">
        <v>1225307</v>
      </c>
      <c r="I3200">
        <v>1225307</v>
      </c>
      <c r="J3200">
        <v>9895</v>
      </c>
      <c r="K3200">
        <v>48</v>
      </c>
      <c r="L3200">
        <v>62.55</v>
      </c>
      <c r="M3200" t="s">
        <v>925</v>
      </c>
      <c r="N3200" t="s">
        <v>926</v>
      </c>
      <c r="O3200">
        <v>48.6</v>
      </c>
      <c r="S3200">
        <v>23199</v>
      </c>
    </row>
    <row r="3201" spans="1:19" x14ac:dyDescent="0.2">
      <c r="A3201" t="s">
        <v>47</v>
      </c>
      <c r="B3201" t="s">
        <v>13</v>
      </c>
      <c r="C3201" t="s">
        <v>927</v>
      </c>
      <c r="D3201">
        <v>2</v>
      </c>
      <c r="E3201">
        <v>5</v>
      </c>
      <c r="F3201">
        <v>1780620300000</v>
      </c>
      <c r="G3201">
        <v>1780621713394</v>
      </c>
      <c r="H3201">
        <v>1413394</v>
      </c>
      <c r="I3201">
        <v>1413394</v>
      </c>
      <c r="J3201">
        <v>10096</v>
      </c>
      <c r="K3201">
        <v>52</v>
      </c>
      <c r="L3201">
        <v>47.56</v>
      </c>
      <c r="M3201" t="s">
        <v>925</v>
      </c>
      <c r="N3201" t="s">
        <v>929</v>
      </c>
      <c r="S3201">
        <v>23200</v>
      </c>
    </row>
    <row r="3202" spans="1:19" x14ac:dyDescent="0.2">
      <c r="A3202" t="s">
        <v>47</v>
      </c>
      <c r="B3202" t="s">
        <v>13</v>
      </c>
      <c r="C3202" t="s">
        <v>927</v>
      </c>
      <c r="D3202">
        <v>2</v>
      </c>
      <c r="E3202">
        <v>5</v>
      </c>
      <c r="F3202">
        <v>1780621200000</v>
      </c>
      <c r="G3202">
        <v>1780622374986</v>
      </c>
      <c r="H3202">
        <v>1174986</v>
      </c>
      <c r="I3202">
        <v>1174986</v>
      </c>
      <c r="J3202">
        <v>9168</v>
      </c>
      <c r="K3202">
        <v>52</v>
      </c>
      <c r="L3202">
        <v>56.42</v>
      </c>
      <c r="M3202" t="s">
        <v>925</v>
      </c>
      <c r="N3202" t="s">
        <v>926</v>
      </c>
      <c r="O3202">
        <v>37.549999999999997</v>
      </c>
      <c r="S3202">
        <v>23201</v>
      </c>
    </row>
    <row r="3203" spans="1:19" x14ac:dyDescent="0.2">
      <c r="A3203" t="s">
        <v>47</v>
      </c>
      <c r="B3203" t="s">
        <v>13</v>
      </c>
      <c r="C3203" t="s">
        <v>928</v>
      </c>
      <c r="D3203">
        <v>2</v>
      </c>
      <c r="E3203">
        <v>5</v>
      </c>
      <c r="F3203">
        <v>1780622100000</v>
      </c>
      <c r="G3203">
        <v>1780623120715</v>
      </c>
      <c r="H3203">
        <v>1020715</v>
      </c>
      <c r="I3203">
        <v>1020715</v>
      </c>
      <c r="J3203">
        <v>10397</v>
      </c>
      <c r="K3203">
        <v>43</v>
      </c>
      <c r="L3203">
        <v>58.22</v>
      </c>
      <c r="M3203" t="s">
        <v>925</v>
      </c>
      <c r="N3203" t="s">
        <v>926</v>
      </c>
      <c r="O3203">
        <v>42.34</v>
      </c>
      <c r="S3203">
        <v>23202</v>
      </c>
    </row>
    <row r="3204" spans="1:19" x14ac:dyDescent="0.2">
      <c r="A3204" t="s">
        <v>47</v>
      </c>
      <c r="B3204" t="s">
        <v>13</v>
      </c>
      <c r="C3204" t="s">
        <v>927</v>
      </c>
      <c r="D3204">
        <v>2</v>
      </c>
      <c r="E3204">
        <v>5</v>
      </c>
      <c r="F3204">
        <v>1780623000000</v>
      </c>
      <c r="G3204">
        <v>1780624492723</v>
      </c>
      <c r="H3204">
        <v>1492723</v>
      </c>
      <c r="I3204">
        <v>1492723</v>
      </c>
      <c r="J3204">
        <v>9486</v>
      </c>
      <c r="K3204">
        <v>59</v>
      </c>
      <c r="L3204">
        <v>47.87</v>
      </c>
      <c r="M3204" t="s">
        <v>925</v>
      </c>
      <c r="N3204" t="s">
        <v>929</v>
      </c>
      <c r="S3204">
        <v>23203</v>
      </c>
    </row>
    <row r="3205" spans="1:19" x14ac:dyDescent="0.2">
      <c r="A3205" t="s">
        <v>47</v>
      </c>
      <c r="B3205" t="s">
        <v>13</v>
      </c>
      <c r="C3205" t="s">
        <v>927</v>
      </c>
      <c r="D3205">
        <v>2</v>
      </c>
      <c r="E3205">
        <v>5</v>
      </c>
      <c r="F3205">
        <v>1780623900000</v>
      </c>
      <c r="G3205">
        <v>1780625433849</v>
      </c>
      <c r="H3205">
        <v>1533849</v>
      </c>
      <c r="I3205">
        <v>1533849</v>
      </c>
      <c r="J3205">
        <v>10404</v>
      </c>
      <c r="K3205">
        <v>61</v>
      </c>
      <c r="L3205">
        <v>59.47</v>
      </c>
      <c r="M3205" t="s">
        <v>925</v>
      </c>
      <c r="N3205" t="s">
        <v>926</v>
      </c>
      <c r="O3205">
        <v>32.29</v>
      </c>
      <c r="S3205">
        <v>23204</v>
      </c>
    </row>
    <row r="3206" spans="1:19" x14ac:dyDescent="0.2">
      <c r="A3206" t="s">
        <v>47</v>
      </c>
      <c r="B3206" t="s">
        <v>13</v>
      </c>
      <c r="C3206" t="s">
        <v>928</v>
      </c>
      <c r="D3206">
        <v>2</v>
      </c>
      <c r="E3206">
        <v>5</v>
      </c>
      <c r="F3206">
        <v>1780624800000</v>
      </c>
      <c r="G3206">
        <v>1780626143380</v>
      </c>
      <c r="H3206">
        <v>1343380</v>
      </c>
      <c r="I3206">
        <v>1343380</v>
      </c>
      <c r="J3206">
        <v>8308</v>
      </c>
      <c r="K3206">
        <v>51</v>
      </c>
      <c r="L3206">
        <v>60.9</v>
      </c>
      <c r="M3206" t="s">
        <v>925</v>
      </c>
      <c r="N3206" t="s">
        <v>926</v>
      </c>
      <c r="O3206">
        <v>46.02</v>
      </c>
      <c r="S3206">
        <v>23205</v>
      </c>
    </row>
    <row r="3207" spans="1:19" x14ac:dyDescent="0.2">
      <c r="A3207" t="s">
        <v>47</v>
      </c>
      <c r="B3207" t="s">
        <v>13</v>
      </c>
      <c r="C3207" t="s">
        <v>927</v>
      </c>
      <c r="D3207">
        <v>2</v>
      </c>
      <c r="E3207">
        <v>5</v>
      </c>
      <c r="F3207">
        <v>1780625700000</v>
      </c>
      <c r="G3207">
        <v>1780627427714</v>
      </c>
      <c r="H3207">
        <v>1727714</v>
      </c>
      <c r="I3207">
        <v>1727714</v>
      </c>
      <c r="J3207">
        <v>8071</v>
      </c>
      <c r="K3207">
        <v>72</v>
      </c>
      <c r="L3207">
        <v>62.5</v>
      </c>
      <c r="M3207" t="s">
        <v>925</v>
      </c>
      <c r="N3207" t="s">
        <v>926</v>
      </c>
      <c r="O3207">
        <v>40.71</v>
      </c>
      <c r="S3207">
        <v>23206</v>
      </c>
    </row>
    <row r="3208" spans="1:19" x14ac:dyDescent="0.2">
      <c r="A3208" t="s">
        <v>47</v>
      </c>
      <c r="B3208" t="s">
        <v>13</v>
      </c>
      <c r="C3208" t="s">
        <v>927</v>
      </c>
      <c r="D3208">
        <v>2</v>
      </c>
      <c r="E3208">
        <v>5</v>
      </c>
      <c r="F3208">
        <v>1780626600000</v>
      </c>
      <c r="G3208">
        <v>1780628008704</v>
      </c>
      <c r="H3208">
        <v>1408704</v>
      </c>
      <c r="I3208">
        <v>1408704</v>
      </c>
      <c r="J3208">
        <v>9082</v>
      </c>
      <c r="K3208">
        <v>57</v>
      </c>
      <c r="L3208">
        <v>59.31</v>
      </c>
      <c r="M3208" t="s">
        <v>925</v>
      </c>
      <c r="N3208" t="s">
        <v>926</v>
      </c>
      <c r="O3208">
        <v>38.61</v>
      </c>
      <c r="S3208">
        <v>23207</v>
      </c>
    </row>
    <row r="3209" spans="1:19" x14ac:dyDescent="0.2">
      <c r="A3209" t="s">
        <v>47</v>
      </c>
      <c r="B3209" t="s">
        <v>13</v>
      </c>
      <c r="C3209" t="s">
        <v>928</v>
      </c>
      <c r="D3209">
        <v>2</v>
      </c>
      <c r="E3209">
        <v>5</v>
      </c>
      <c r="F3209">
        <v>1780627500000</v>
      </c>
      <c r="G3209">
        <v>1780629097039</v>
      </c>
      <c r="H3209">
        <v>1597039</v>
      </c>
      <c r="I3209">
        <v>1597039</v>
      </c>
      <c r="J3209">
        <v>7997</v>
      </c>
      <c r="K3209">
        <v>59</v>
      </c>
      <c r="L3209">
        <v>60.39</v>
      </c>
      <c r="M3209" t="s">
        <v>925</v>
      </c>
      <c r="N3209" t="s">
        <v>926</v>
      </c>
      <c r="O3209">
        <v>39.29</v>
      </c>
      <c r="S3209">
        <v>23208</v>
      </c>
    </row>
    <row r="3210" spans="1:19" x14ac:dyDescent="0.2">
      <c r="A3210" t="s">
        <v>47</v>
      </c>
      <c r="B3210" t="s">
        <v>13</v>
      </c>
      <c r="C3210" t="s">
        <v>927</v>
      </c>
      <c r="D3210">
        <v>2</v>
      </c>
      <c r="E3210">
        <v>5</v>
      </c>
      <c r="F3210">
        <v>1780628400000</v>
      </c>
      <c r="G3210">
        <v>1780629566927</v>
      </c>
      <c r="H3210">
        <v>1166927</v>
      </c>
      <c r="I3210">
        <v>1166927</v>
      </c>
      <c r="J3210">
        <v>6960</v>
      </c>
      <c r="K3210">
        <v>50</v>
      </c>
      <c r="L3210">
        <v>52.79</v>
      </c>
      <c r="M3210" t="s">
        <v>925</v>
      </c>
      <c r="N3210" t="s">
        <v>926</v>
      </c>
      <c r="O3210">
        <v>35.22</v>
      </c>
      <c r="S3210">
        <v>23209</v>
      </c>
    </row>
    <row r="3211" spans="1:19" x14ac:dyDescent="0.2">
      <c r="A3211" t="s">
        <v>47</v>
      </c>
      <c r="B3211" t="s">
        <v>13</v>
      </c>
      <c r="C3211" t="s">
        <v>927</v>
      </c>
      <c r="D3211">
        <v>2</v>
      </c>
      <c r="E3211">
        <v>5</v>
      </c>
      <c r="F3211">
        <v>1780629300000</v>
      </c>
      <c r="G3211">
        <v>1780630418261</v>
      </c>
      <c r="H3211">
        <v>1118261</v>
      </c>
      <c r="I3211">
        <v>1118261</v>
      </c>
      <c r="J3211">
        <v>9860</v>
      </c>
      <c r="K3211">
        <v>44</v>
      </c>
      <c r="L3211">
        <v>59.87</v>
      </c>
      <c r="M3211" t="s">
        <v>925</v>
      </c>
      <c r="N3211" t="s">
        <v>926</v>
      </c>
      <c r="O3211">
        <v>45.16</v>
      </c>
      <c r="S3211">
        <v>23210</v>
      </c>
    </row>
    <row r="3212" spans="1:19" x14ac:dyDescent="0.2">
      <c r="A3212" t="s">
        <v>47</v>
      </c>
      <c r="B3212" t="s">
        <v>13</v>
      </c>
      <c r="C3212" t="s">
        <v>928</v>
      </c>
      <c r="D3212">
        <v>2</v>
      </c>
      <c r="E3212">
        <v>5</v>
      </c>
      <c r="F3212">
        <v>1780630200000</v>
      </c>
      <c r="G3212">
        <v>1780631657764</v>
      </c>
      <c r="H3212">
        <v>1457764</v>
      </c>
      <c r="I3212">
        <v>1457764</v>
      </c>
      <c r="J3212">
        <v>8738</v>
      </c>
      <c r="K3212">
        <v>57</v>
      </c>
      <c r="L3212">
        <v>60.29</v>
      </c>
      <c r="M3212" t="s">
        <v>925</v>
      </c>
      <c r="N3212" t="s">
        <v>926</v>
      </c>
      <c r="O3212">
        <v>40.590000000000003</v>
      </c>
      <c r="S3212">
        <v>23211</v>
      </c>
    </row>
    <row r="3213" spans="1:19" x14ac:dyDescent="0.2">
      <c r="A3213" t="s">
        <v>47</v>
      </c>
      <c r="B3213" t="s">
        <v>13</v>
      </c>
      <c r="C3213" t="s">
        <v>927</v>
      </c>
      <c r="D3213">
        <v>2</v>
      </c>
      <c r="E3213">
        <v>5</v>
      </c>
      <c r="F3213">
        <v>1780631100000</v>
      </c>
      <c r="G3213">
        <v>1780632203008</v>
      </c>
      <c r="H3213">
        <v>1103008</v>
      </c>
      <c r="I3213">
        <v>1103008</v>
      </c>
      <c r="J3213">
        <v>8294</v>
      </c>
      <c r="K3213">
        <v>44</v>
      </c>
      <c r="L3213">
        <v>52.86</v>
      </c>
      <c r="M3213" t="s">
        <v>925</v>
      </c>
      <c r="N3213" t="s">
        <v>926</v>
      </c>
      <c r="O3213">
        <v>33.43</v>
      </c>
      <c r="S3213">
        <v>23212</v>
      </c>
    </row>
    <row r="3214" spans="1:19" x14ac:dyDescent="0.2">
      <c r="A3214" t="s">
        <v>47</v>
      </c>
      <c r="B3214" t="s">
        <v>13</v>
      </c>
      <c r="C3214" t="s">
        <v>927</v>
      </c>
      <c r="D3214">
        <v>2</v>
      </c>
      <c r="E3214">
        <v>5</v>
      </c>
      <c r="F3214">
        <v>1780632000000</v>
      </c>
      <c r="G3214">
        <v>1780632890251</v>
      </c>
      <c r="H3214">
        <v>890251</v>
      </c>
      <c r="I3214">
        <v>890251</v>
      </c>
      <c r="J3214">
        <v>8437</v>
      </c>
      <c r="K3214">
        <v>37</v>
      </c>
      <c r="L3214">
        <v>39.54</v>
      </c>
      <c r="M3214" t="s">
        <v>925</v>
      </c>
      <c r="N3214" t="s">
        <v>929</v>
      </c>
      <c r="S3214">
        <v>23213</v>
      </c>
    </row>
    <row r="3215" spans="1:19" x14ac:dyDescent="0.2">
      <c r="A3215" t="s">
        <v>47</v>
      </c>
      <c r="B3215" t="s">
        <v>13</v>
      </c>
      <c r="C3215" t="s">
        <v>927</v>
      </c>
      <c r="D3215">
        <v>2</v>
      </c>
      <c r="E3215">
        <v>6</v>
      </c>
      <c r="F3215">
        <v>1780704000000</v>
      </c>
      <c r="G3215">
        <v>1780705771259</v>
      </c>
      <c r="H3215">
        <v>1771259</v>
      </c>
      <c r="I3215">
        <v>1771259</v>
      </c>
      <c r="J3215">
        <v>10079</v>
      </c>
      <c r="K3215">
        <v>74</v>
      </c>
      <c r="L3215">
        <v>64.739999999999995</v>
      </c>
      <c r="M3215" t="s">
        <v>925</v>
      </c>
      <c r="N3215" t="s">
        <v>926</v>
      </c>
      <c r="O3215">
        <v>39.44</v>
      </c>
      <c r="S3215">
        <v>23214</v>
      </c>
    </row>
    <row r="3216" spans="1:19" x14ac:dyDescent="0.2">
      <c r="A3216" t="s">
        <v>47</v>
      </c>
      <c r="B3216" t="s">
        <v>13</v>
      </c>
      <c r="C3216" t="s">
        <v>927</v>
      </c>
      <c r="D3216">
        <v>2</v>
      </c>
      <c r="E3216">
        <v>6</v>
      </c>
      <c r="F3216">
        <v>1780704900000</v>
      </c>
      <c r="G3216">
        <v>1780706151470</v>
      </c>
      <c r="H3216">
        <v>1251470</v>
      </c>
      <c r="I3216">
        <v>1251470</v>
      </c>
      <c r="J3216">
        <v>10058</v>
      </c>
      <c r="K3216">
        <v>47</v>
      </c>
      <c r="L3216">
        <v>45.58</v>
      </c>
      <c r="M3216" t="s">
        <v>925</v>
      </c>
      <c r="N3216" t="s">
        <v>929</v>
      </c>
      <c r="S3216">
        <v>23215</v>
      </c>
    </row>
    <row r="3217" spans="1:19" x14ac:dyDescent="0.2">
      <c r="A3217" t="s">
        <v>47</v>
      </c>
      <c r="B3217" t="s">
        <v>13</v>
      </c>
      <c r="C3217" t="s">
        <v>927</v>
      </c>
      <c r="D3217">
        <v>2</v>
      </c>
      <c r="E3217">
        <v>6</v>
      </c>
      <c r="F3217">
        <v>1780705800000</v>
      </c>
      <c r="G3217">
        <v>1780707417281</v>
      </c>
      <c r="H3217">
        <v>1617281</v>
      </c>
      <c r="I3217">
        <v>1617281</v>
      </c>
      <c r="J3217">
        <v>8106</v>
      </c>
      <c r="K3217">
        <v>60</v>
      </c>
      <c r="L3217">
        <v>47.92</v>
      </c>
      <c r="M3217" t="s">
        <v>925</v>
      </c>
      <c r="N3217" t="s">
        <v>929</v>
      </c>
      <c r="S3217">
        <v>23216</v>
      </c>
    </row>
    <row r="3218" spans="1:19" x14ac:dyDescent="0.2">
      <c r="A3218" t="s">
        <v>47</v>
      </c>
      <c r="B3218" t="s">
        <v>13</v>
      </c>
      <c r="C3218" t="s">
        <v>927</v>
      </c>
      <c r="D3218">
        <v>2</v>
      </c>
      <c r="E3218">
        <v>6</v>
      </c>
      <c r="F3218">
        <v>1780706700000</v>
      </c>
      <c r="G3218">
        <v>1780708147366</v>
      </c>
      <c r="H3218">
        <v>1447366</v>
      </c>
      <c r="I3218">
        <v>1447366</v>
      </c>
      <c r="J3218">
        <v>8927</v>
      </c>
      <c r="K3218">
        <v>59</v>
      </c>
      <c r="L3218">
        <v>61.33</v>
      </c>
      <c r="M3218" t="s">
        <v>925</v>
      </c>
      <c r="N3218" t="s">
        <v>926</v>
      </c>
      <c r="O3218">
        <v>42.76</v>
      </c>
      <c r="S3218">
        <v>23217</v>
      </c>
    </row>
    <row r="3219" spans="1:19" x14ac:dyDescent="0.2">
      <c r="A3219" t="s">
        <v>47</v>
      </c>
      <c r="B3219" t="s">
        <v>13</v>
      </c>
      <c r="C3219" t="s">
        <v>927</v>
      </c>
      <c r="D3219">
        <v>2</v>
      </c>
      <c r="E3219">
        <v>6</v>
      </c>
      <c r="F3219">
        <v>1780707600000</v>
      </c>
      <c r="G3219">
        <v>1780709382355</v>
      </c>
      <c r="H3219">
        <v>1782355</v>
      </c>
      <c r="I3219">
        <v>1782355</v>
      </c>
      <c r="J3219">
        <v>8405</v>
      </c>
      <c r="K3219">
        <v>67</v>
      </c>
      <c r="L3219">
        <v>65.83</v>
      </c>
      <c r="M3219" t="s">
        <v>925</v>
      </c>
      <c r="N3219" t="s">
        <v>926</v>
      </c>
      <c r="O3219">
        <v>46.17</v>
      </c>
      <c r="S3219">
        <v>23218</v>
      </c>
    </row>
    <row r="3220" spans="1:19" x14ac:dyDescent="0.2">
      <c r="A3220" t="s">
        <v>47</v>
      </c>
      <c r="B3220" t="s">
        <v>13</v>
      </c>
      <c r="C3220" t="s">
        <v>927</v>
      </c>
      <c r="D3220">
        <v>2</v>
      </c>
      <c r="E3220">
        <v>6</v>
      </c>
      <c r="F3220">
        <v>1780708500000</v>
      </c>
      <c r="G3220">
        <v>1780710146111</v>
      </c>
      <c r="H3220">
        <v>1646111</v>
      </c>
      <c r="I3220">
        <v>1646111</v>
      </c>
      <c r="J3220">
        <v>8469</v>
      </c>
      <c r="K3220">
        <v>67</v>
      </c>
      <c r="L3220">
        <v>58.98</v>
      </c>
      <c r="M3220" t="s">
        <v>925</v>
      </c>
      <c r="N3220" t="s">
        <v>926</v>
      </c>
      <c r="O3220">
        <v>33.51</v>
      </c>
      <c r="S3220">
        <v>23219</v>
      </c>
    </row>
    <row r="3221" spans="1:19" x14ac:dyDescent="0.2">
      <c r="A3221" t="s">
        <v>47</v>
      </c>
      <c r="B3221" t="s">
        <v>13</v>
      </c>
      <c r="C3221" t="s">
        <v>927</v>
      </c>
      <c r="D3221">
        <v>2</v>
      </c>
      <c r="E3221">
        <v>6</v>
      </c>
      <c r="F3221">
        <v>1780709400000</v>
      </c>
      <c r="G3221">
        <v>1780710645488</v>
      </c>
      <c r="H3221">
        <v>1245488</v>
      </c>
      <c r="I3221">
        <v>1245488</v>
      </c>
      <c r="J3221">
        <v>9870</v>
      </c>
      <c r="K3221">
        <v>47</v>
      </c>
      <c r="L3221">
        <v>55.89</v>
      </c>
      <c r="M3221" t="s">
        <v>925</v>
      </c>
      <c r="N3221" t="s">
        <v>926</v>
      </c>
      <c r="O3221">
        <v>32.67</v>
      </c>
      <c r="S3221">
        <v>23220</v>
      </c>
    </row>
    <row r="3222" spans="1:19" x14ac:dyDescent="0.2">
      <c r="A3222" t="s">
        <v>47</v>
      </c>
      <c r="B3222" t="s">
        <v>13</v>
      </c>
      <c r="C3222" t="s">
        <v>927</v>
      </c>
      <c r="D3222">
        <v>2</v>
      </c>
      <c r="E3222">
        <v>6</v>
      </c>
      <c r="F3222">
        <v>1780710300000</v>
      </c>
      <c r="G3222">
        <v>1780711713948</v>
      </c>
      <c r="H3222">
        <v>1413948</v>
      </c>
      <c r="I3222">
        <v>1413948</v>
      </c>
      <c r="J3222">
        <v>9083</v>
      </c>
      <c r="K3222">
        <v>52</v>
      </c>
      <c r="L3222">
        <v>60.09</v>
      </c>
      <c r="M3222" t="s">
        <v>925</v>
      </c>
      <c r="N3222" t="s">
        <v>926</v>
      </c>
      <c r="O3222">
        <v>40.299999999999997</v>
      </c>
      <c r="S3222">
        <v>23221</v>
      </c>
    </row>
    <row r="3223" spans="1:19" x14ac:dyDescent="0.2">
      <c r="A3223" t="s">
        <v>47</v>
      </c>
      <c r="B3223" t="s">
        <v>13</v>
      </c>
      <c r="C3223" t="s">
        <v>927</v>
      </c>
      <c r="D3223">
        <v>2</v>
      </c>
      <c r="E3223">
        <v>6</v>
      </c>
      <c r="F3223">
        <v>1780711200000</v>
      </c>
      <c r="G3223">
        <v>1780712506781</v>
      </c>
      <c r="H3223">
        <v>1306781</v>
      </c>
      <c r="I3223">
        <v>1306781</v>
      </c>
      <c r="J3223">
        <v>9171</v>
      </c>
      <c r="K3223">
        <v>55</v>
      </c>
      <c r="L3223">
        <v>56.35</v>
      </c>
      <c r="M3223" t="s">
        <v>925</v>
      </c>
      <c r="N3223" t="s">
        <v>926</v>
      </c>
      <c r="O3223">
        <v>34.07</v>
      </c>
      <c r="S3223">
        <v>23222</v>
      </c>
    </row>
    <row r="3224" spans="1:19" x14ac:dyDescent="0.2">
      <c r="A3224" t="s">
        <v>47</v>
      </c>
      <c r="B3224" t="s">
        <v>13</v>
      </c>
      <c r="C3224" t="s">
        <v>927</v>
      </c>
      <c r="D3224">
        <v>2</v>
      </c>
      <c r="E3224">
        <v>6</v>
      </c>
      <c r="F3224">
        <v>1780712100000</v>
      </c>
      <c r="G3224">
        <v>1780713551932</v>
      </c>
      <c r="H3224">
        <v>1451932</v>
      </c>
      <c r="I3224">
        <v>1451932</v>
      </c>
      <c r="J3224">
        <v>9891</v>
      </c>
      <c r="K3224">
        <v>58</v>
      </c>
      <c r="L3224">
        <v>62.27</v>
      </c>
      <c r="M3224" t="s">
        <v>925</v>
      </c>
      <c r="N3224" t="s">
        <v>926</v>
      </c>
      <c r="O3224">
        <v>42.24</v>
      </c>
      <c r="S3224">
        <v>23223</v>
      </c>
    </row>
    <row r="3225" spans="1:19" x14ac:dyDescent="0.2">
      <c r="A3225" t="s">
        <v>47</v>
      </c>
      <c r="B3225" t="s">
        <v>13</v>
      </c>
      <c r="C3225" t="s">
        <v>927</v>
      </c>
      <c r="D3225">
        <v>2</v>
      </c>
      <c r="E3225">
        <v>6</v>
      </c>
      <c r="F3225">
        <v>1780713000000</v>
      </c>
      <c r="G3225">
        <v>1780714607590</v>
      </c>
      <c r="H3225">
        <v>1607590</v>
      </c>
      <c r="I3225">
        <v>1607590</v>
      </c>
      <c r="J3225">
        <v>7218</v>
      </c>
      <c r="K3225">
        <v>68</v>
      </c>
      <c r="L3225">
        <v>57.46</v>
      </c>
      <c r="M3225" t="s">
        <v>925</v>
      </c>
      <c r="N3225" t="s">
        <v>926</v>
      </c>
      <c r="O3225">
        <v>34.28</v>
      </c>
      <c r="S3225">
        <v>23224</v>
      </c>
    </row>
    <row r="3226" spans="1:19" x14ac:dyDescent="0.2">
      <c r="A3226" t="s">
        <v>47</v>
      </c>
      <c r="B3226" t="s">
        <v>13</v>
      </c>
      <c r="C3226" t="s">
        <v>927</v>
      </c>
      <c r="D3226">
        <v>2</v>
      </c>
      <c r="E3226">
        <v>6</v>
      </c>
      <c r="F3226">
        <v>1780713900000</v>
      </c>
      <c r="G3226">
        <v>1780715346055</v>
      </c>
      <c r="H3226">
        <v>1446055</v>
      </c>
      <c r="I3226">
        <v>1446055</v>
      </c>
      <c r="J3226">
        <v>7040</v>
      </c>
      <c r="K3226">
        <v>59</v>
      </c>
      <c r="L3226">
        <v>44.74</v>
      </c>
      <c r="M3226" t="s">
        <v>925</v>
      </c>
      <c r="N3226" t="s">
        <v>929</v>
      </c>
      <c r="S3226">
        <v>23225</v>
      </c>
    </row>
    <row r="3227" spans="1:19" x14ac:dyDescent="0.2">
      <c r="A3227" t="s">
        <v>47</v>
      </c>
      <c r="B3227" t="s">
        <v>13</v>
      </c>
      <c r="C3227" t="s">
        <v>927</v>
      </c>
      <c r="D3227">
        <v>2</v>
      </c>
      <c r="E3227">
        <v>6</v>
      </c>
      <c r="F3227">
        <v>1780714800000</v>
      </c>
      <c r="G3227">
        <v>1780716264004</v>
      </c>
      <c r="H3227">
        <v>1464004</v>
      </c>
      <c r="I3227">
        <v>1464004</v>
      </c>
      <c r="J3227">
        <v>8652</v>
      </c>
      <c r="K3227">
        <v>55</v>
      </c>
      <c r="L3227">
        <v>46.65</v>
      </c>
      <c r="M3227" t="s">
        <v>925</v>
      </c>
      <c r="N3227" t="s">
        <v>929</v>
      </c>
      <c r="S3227">
        <v>23226</v>
      </c>
    </row>
    <row r="3228" spans="1:19" x14ac:dyDescent="0.2">
      <c r="A3228" t="s">
        <v>47</v>
      </c>
      <c r="B3228" t="s">
        <v>13</v>
      </c>
      <c r="C3228" t="s">
        <v>927</v>
      </c>
      <c r="D3228">
        <v>2</v>
      </c>
      <c r="E3228">
        <v>6</v>
      </c>
      <c r="F3228">
        <v>1780715700000</v>
      </c>
      <c r="G3228">
        <v>1780717311829</v>
      </c>
      <c r="H3228">
        <v>1611829</v>
      </c>
      <c r="I3228">
        <v>1611829</v>
      </c>
      <c r="J3228">
        <v>7336</v>
      </c>
      <c r="K3228">
        <v>70</v>
      </c>
      <c r="L3228">
        <v>59.64</v>
      </c>
      <c r="M3228" t="s">
        <v>925</v>
      </c>
      <c r="N3228" t="s">
        <v>926</v>
      </c>
      <c r="O3228">
        <v>38.93</v>
      </c>
      <c r="S3228">
        <v>23227</v>
      </c>
    </row>
    <row r="3229" spans="1:19" x14ac:dyDescent="0.2">
      <c r="A3229" t="s">
        <v>47</v>
      </c>
      <c r="B3229" t="s">
        <v>13</v>
      </c>
      <c r="C3229" t="s">
        <v>927</v>
      </c>
      <c r="D3229">
        <v>2</v>
      </c>
      <c r="E3229">
        <v>6</v>
      </c>
      <c r="F3229">
        <v>1780716600000</v>
      </c>
      <c r="G3229">
        <v>1780717795233</v>
      </c>
      <c r="H3229">
        <v>1195233</v>
      </c>
      <c r="I3229">
        <v>1195233</v>
      </c>
      <c r="J3229">
        <v>9061</v>
      </c>
      <c r="K3229">
        <v>55</v>
      </c>
      <c r="L3229">
        <v>60.05</v>
      </c>
      <c r="M3229" t="s">
        <v>925</v>
      </c>
      <c r="N3229" t="s">
        <v>926</v>
      </c>
      <c r="O3229">
        <v>45.78</v>
      </c>
      <c r="S3229">
        <v>23228</v>
      </c>
    </row>
    <row r="3230" spans="1:19" x14ac:dyDescent="0.2">
      <c r="A3230" t="s">
        <v>47</v>
      </c>
      <c r="B3230" t="s">
        <v>13</v>
      </c>
      <c r="C3230" t="s">
        <v>927</v>
      </c>
      <c r="D3230">
        <v>2</v>
      </c>
      <c r="E3230">
        <v>6</v>
      </c>
      <c r="F3230">
        <v>1780717500000</v>
      </c>
      <c r="G3230">
        <v>1780718526671</v>
      </c>
      <c r="H3230">
        <v>1026671</v>
      </c>
      <c r="I3230">
        <v>1026671</v>
      </c>
      <c r="J3230">
        <v>7379</v>
      </c>
      <c r="K3230">
        <v>44</v>
      </c>
      <c r="L3230">
        <v>54.39</v>
      </c>
      <c r="M3230" t="s">
        <v>925</v>
      </c>
      <c r="N3230" t="s">
        <v>926</v>
      </c>
      <c r="O3230">
        <v>41.35</v>
      </c>
      <c r="S3230">
        <v>23229</v>
      </c>
    </row>
    <row r="3231" spans="1:19" x14ac:dyDescent="0.2">
      <c r="A3231" t="s">
        <v>47</v>
      </c>
      <c r="B3231" t="s">
        <v>13</v>
      </c>
      <c r="C3231" t="s">
        <v>927</v>
      </c>
      <c r="D3231">
        <v>2</v>
      </c>
      <c r="E3231">
        <v>6</v>
      </c>
      <c r="F3231">
        <v>1780718400000</v>
      </c>
      <c r="G3231">
        <v>1780719757526</v>
      </c>
      <c r="H3231">
        <v>1357526</v>
      </c>
      <c r="I3231">
        <v>1357526</v>
      </c>
      <c r="J3231">
        <v>7069</v>
      </c>
      <c r="K3231">
        <v>53</v>
      </c>
      <c r="L3231">
        <v>54.57</v>
      </c>
      <c r="M3231" t="s">
        <v>925</v>
      </c>
      <c r="N3231" t="s">
        <v>926</v>
      </c>
      <c r="O3231">
        <v>34.270000000000003</v>
      </c>
      <c r="S3231">
        <v>23230</v>
      </c>
    </row>
    <row r="3232" spans="1:19" x14ac:dyDescent="0.2">
      <c r="A3232" t="s">
        <v>47</v>
      </c>
      <c r="B3232" t="s">
        <v>13</v>
      </c>
      <c r="C3232" t="s">
        <v>927</v>
      </c>
      <c r="D3232">
        <v>2</v>
      </c>
      <c r="E3232">
        <v>7</v>
      </c>
      <c r="F3232">
        <v>1780790400000</v>
      </c>
      <c r="G3232">
        <v>1780791534813</v>
      </c>
      <c r="H3232">
        <v>1134813</v>
      </c>
      <c r="I3232">
        <v>1134813</v>
      </c>
      <c r="J3232">
        <v>9090</v>
      </c>
      <c r="K3232">
        <v>46</v>
      </c>
      <c r="L3232">
        <v>57.87</v>
      </c>
      <c r="M3232" t="s">
        <v>925</v>
      </c>
      <c r="N3232" t="s">
        <v>926</v>
      </c>
      <c r="O3232">
        <v>42.14</v>
      </c>
      <c r="S3232">
        <v>23231</v>
      </c>
    </row>
    <row r="3233" spans="1:19" x14ac:dyDescent="0.2">
      <c r="A3233" t="s">
        <v>47</v>
      </c>
      <c r="B3233" t="s">
        <v>13</v>
      </c>
      <c r="C3233" t="s">
        <v>927</v>
      </c>
      <c r="D3233">
        <v>2</v>
      </c>
      <c r="E3233">
        <v>7</v>
      </c>
      <c r="F3233">
        <v>1780791300000</v>
      </c>
      <c r="G3233">
        <v>1780793002673</v>
      </c>
      <c r="H3233">
        <v>1702673</v>
      </c>
      <c r="I3233">
        <v>1702673</v>
      </c>
      <c r="J3233">
        <v>7431</v>
      </c>
      <c r="K3233">
        <v>67</v>
      </c>
      <c r="L3233">
        <v>61.59</v>
      </c>
      <c r="M3233" t="s">
        <v>925</v>
      </c>
      <c r="N3233" t="s">
        <v>926</v>
      </c>
      <c r="O3233">
        <v>40.93</v>
      </c>
      <c r="S3233">
        <v>23232</v>
      </c>
    </row>
    <row r="3234" spans="1:19" x14ac:dyDescent="0.2">
      <c r="A3234" t="s">
        <v>47</v>
      </c>
      <c r="B3234" t="s">
        <v>13</v>
      </c>
      <c r="C3234" t="s">
        <v>924</v>
      </c>
      <c r="D3234">
        <v>2</v>
      </c>
      <c r="E3234">
        <v>7</v>
      </c>
      <c r="F3234">
        <v>1780792200000</v>
      </c>
      <c r="G3234">
        <v>1780793946011</v>
      </c>
      <c r="H3234">
        <v>1746011</v>
      </c>
      <c r="I3234">
        <v>1746011</v>
      </c>
      <c r="J3234">
        <v>8821</v>
      </c>
      <c r="K3234">
        <v>70</v>
      </c>
      <c r="L3234">
        <v>66.63</v>
      </c>
      <c r="M3234" t="s">
        <v>925</v>
      </c>
      <c r="N3234" t="s">
        <v>926</v>
      </c>
      <c r="O3234">
        <v>47.85</v>
      </c>
      <c r="S3234">
        <v>23233</v>
      </c>
    </row>
    <row r="3235" spans="1:19" x14ac:dyDescent="0.2">
      <c r="A3235" t="s">
        <v>47</v>
      </c>
      <c r="B3235" t="s">
        <v>13</v>
      </c>
      <c r="C3235" t="s">
        <v>927</v>
      </c>
      <c r="D3235">
        <v>2</v>
      </c>
      <c r="E3235">
        <v>7</v>
      </c>
      <c r="F3235">
        <v>1780793100000</v>
      </c>
      <c r="G3235">
        <v>1780794506560</v>
      </c>
      <c r="H3235">
        <v>1406560</v>
      </c>
      <c r="I3235">
        <v>1406560</v>
      </c>
      <c r="J3235">
        <v>10109</v>
      </c>
      <c r="K3235">
        <v>63</v>
      </c>
      <c r="L3235">
        <v>59.01</v>
      </c>
      <c r="M3235" t="s">
        <v>925</v>
      </c>
      <c r="N3235" t="s">
        <v>926</v>
      </c>
      <c r="O3235">
        <v>35.22</v>
      </c>
      <c r="S3235">
        <v>23234</v>
      </c>
    </row>
    <row r="3236" spans="1:19" x14ac:dyDescent="0.2">
      <c r="A3236" t="s">
        <v>47</v>
      </c>
      <c r="B3236" t="s">
        <v>13</v>
      </c>
      <c r="C3236" t="s">
        <v>927</v>
      </c>
      <c r="D3236">
        <v>2</v>
      </c>
      <c r="E3236">
        <v>7</v>
      </c>
      <c r="F3236">
        <v>1780794000000</v>
      </c>
      <c r="G3236">
        <v>1780795579330</v>
      </c>
      <c r="H3236">
        <v>1579330</v>
      </c>
      <c r="I3236">
        <v>1579330</v>
      </c>
      <c r="J3236">
        <v>9912</v>
      </c>
      <c r="K3236">
        <v>60</v>
      </c>
      <c r="L3236">
        <v>62.11</v>
      </c>
      <c r="M3236" t="s">
        <v>925</v>
      </c>
      <c r="N3236" t="s">
        <v>926</v>
      </c>
      <c r="O3236">
        <v>38.61</v>
      </c>
      <c r="S3236">
        <v>23235</v>
      </c>
    </row>
    <row r="3237" spans="1:19" x14ac:dyDescent="0.2">
      <c r="A3237" t="s">
        <v>47</v>
      </c>
      <c r="B3237" t="s">
        <v>13</v>
      </c>
      <c r="C3237" t="s">
        <v>924</v>
      </c>
      <c r="D3237">
        <v>2</v>
      </c>
      <c r="E3237">
        <v>7</v>
      </c>
      <c r="F3237">
        <v>1780794900000</v>
      </c>
      <c r="G3237">
        <v>1780796006893</v>
      </c>
      <c r="H3237">
        <v>1106893</v>
      </c>
      <c r="I3237">
        <v>1106893</v>
      </c>
      <c r="J3237">
        <v>9040</v>
      </c>
      <c r="K3237">
        <v>49</v>
      </c>
      <c r="L3237">
        <v>56.24</v>
      </c>
      <c r="M3237" t="s">
        <v>925</v>
      </c>
      <c r="N3237" t="s">
        <v>926</v>
      </c>
      <c r="O3237">
        <v>39.19</v>
      </c>
      <c r="S3237">
        <v>23236</v>
      </c>
    </row>
    <row r="3238" spans="1:19" x14ac:dyDescent="0.2">
      <c r="A3238" t="s">
        <v>47</v>
      </c>
      <c r="B3238" t="s">
        <v>13</v>
      </c>
      <c r="C3238" t="s">
        <v>927</v>
      </c>
      <c r="D3238">
        <v>2</v>
      </c>
      <c r="E3238">
        <v>7</v>
      </c>
      <c r="F3238">
        <v>1780795800000</v>
      </c>
      <c r="G3238">
        <v>1780797192238</v>
      </c>
      <c r="H3238">
        <v>1392238</v>
      </c>
      <c r="I3238">
        <v>1392238</v>
      </c>
      <c r="J3238">
        <v>8783</v>
      </c>
      <c r="K3238">
        <v>57</v>
      </c>
      <c r="L3238">
        <v>59.87</v>
      </c>
      <c r="M3238" t="s">
        <v>925</v>
      </c>
      <c r="N3238" t="s">
        <v>926</v>
      </c>
      <c r="O3238">
        <v>41.14</v>
      </c>
      <c r="S3238">
        <v>23237</v>
      </c>
    </row>
    <row r="3239" spans="1:19" x14ac:dyDescent="0.2">
      <c r="A3239" t="s">
        <v>47</v>
      </c>
      <c r="B3239" t="s">
        <v>13</v>
      </c>
      <c r="C3239" t="s">
        <v>927</v>
      </c>
      <c r="D3239">
        <v>2</v>
      </c>
      <c r="E3239">
        <v>7</v>
      </c>
      <c r="F3239">
        <v>1780796700000</v>
      </c>
      <c r="G3239">
        <v>1780798356548</v>
      </c>
      <c r="H3239">
        <v>1656548</v>
      </c>
      <c r="I3239">
        <v>1656548</v>
      </c>
      <c r="J3239">
        <v>10245</v>
      </c>
      <c r="K3239">
        <v>62</v>
      </c>
      <c r="L3239">
        <v>67.790000000000006</v>
      </c>
      <c r="M3239" t="s">
        <v>931</v>
      </c>
      <c r="N3239" t="s">
        <v>926</v>
      </c>
      <c r="O3239">
        <v>48.98</v>
      </c>
      <c r="S3239">
        <v>23238</v>
      </c>
    </row>
    <row r="3240" spans="1:19" x14ac:dyDescent="0.2">
      <c r="A3240" t="s">
        <v>47</v>
      </c>
      <c r="B3240" t="s">
        <v>13</v>
      </c>
      <c r="C3240" t="s">
        <v>924</v>
      </c>
      <c r="D3240">
        <v>2</v>
      </c>
      <c r="E3240">
        <v>7</v>
      </c>
      <c r="F3240">
        <v>1780797600000</v>
      </c>
      <c r="G3240">
        <v>1780799216197</v>
      </c>
      <c r="H3240">
        <v>1616197</v>
      </c>
      <c r="I3240">
        <v>1616197</v>
      </c>
      <c r="J3240">
        <v>7579</v>
      </c>
      <c r="K3240">
        <v>70</v>
      </c>
      <c r="L3240">
        <v>47.35</v>
      </c>
      <c r="M3240" t="s">
        <v>925</v>
      </c>
      <c r="N3240" t="s">
        <v>929</v>
      </c>
      <c r="S3240">
        <v>23239</v>
      </c>
    </row>
    <row r="3241" spans="1:19" x14ac:dyDescent="0.2">
      <c r="A3241" t="s">
        <v>47</v>
      </c>
      <c r="B3241" t="s">
        <v>13</v>
      </c>
      <c r="C3241" t="s">
        <v>927</v>
      </c>
      <c r="D3241">
        <v>2</v>
      </c>
      <c r="E3241">
        <v>7</v>
      </c>
      <c r="F3241">
        <v>1780798500000</v>
      </c>
      <c r="G3241">
        <v>1780800069186</v>
      </c>
      <c r="H3241">
        <v>1569186</v>
      </c>
      <c r="I3241">
        <v>1569186</v>
      </c>
      <c r="J3241">
        <v>8294</v>
      </c>
      <c r="K3241">
        <v>66</v>
      </c>
      <c r="L3241">
        <v>62.57</v>
      </c>
      <c r="M3241" t="s">
        <v>925</v>
      </c>
      <c r="N3241" t="s">
        <v>926</v>
      </c>
      <c r="O3241">
        <v>44.26</v>
      </c>
      <c r="S3241">
        <v>23240</v>
      </c>
    </row>
    <row r="3242" spans="1:19" x14ac:dyDescent="0.2">
      <c r="A3242" t="s">
        <v>47</v>
      </c>
      <c r="B3242" t="s">
        <v>13</v>
      </c>
      <c r="C3242" t="s">
        <v>927</v>
      </c>
      <c r="D3242">
        <v>2</v>
      </c>
      <c r="E3242">
        <v>7</v>
      </c>
      <c r="F3242">
        <v>1780799400000</v>
      </c>
      <c r="G3242">
        <v>1780800784420</v>
      </c>
      <c r="H3242">
        <v>1384420</v>
      </c>
      <c r="I3242">
        <v>1384420</v>
      </c>
      <c r="J3242">
        <v>8418</v>
      </c>
      <c r="K3242">
        <v>59</v>
      </c>
      <c r="L3242">
        <v>59.16</v>
      </c>
      <c r="M3242" t="s">
        <v>925</v>
      </c>
      <c r="N3242" t="s">
        <v>926</v>
      </c>
      <c r="O3242">
        <v>40.659999999999997</v>
      </c>
      <c r="S3242">
        <v>23241</v>
      </c>
    </row>
    <row r="3243" spans="1:19" x14ac:dyDescent="0.2">
      <c r="A3243" t="s">
        <v>47</v>
      </c>
      <c r="B3243" t="s">
        <v>13</v>
      </c>
      <c r="C3243" t="s">
        <v>924</v>
      </c>
      <c r="D3243">
        <v>2</v>
      </c>
      <c r="E3243">
        <v>7</v>
      </c>
      <c r="F3243">
        <v>1780800300000</v>
      </c>
      <c r="G3243">
        <v>1780801984432</v>
      </c>
      <c r="H3243">
        <v>1684432</v>
      </c>
      <c r="I3243">
        <v>1684432</v>
      </c>
      <c r="J3243">
        <v>8828</v>
      </c>
      <c r="K3243">
        <v>68</v>
      </c>
      <c r="L3243">
        <v>59.84</v>
      </c>
      <c r="M3243" t="s">
        <v>925</v>
      </c>
      <c r="N3243" t="s">
        <v>926</v>
      </c>
      <c r="O3243">
        <v>33.590000000000003</v>
      </c>
      <c r="S3243">
        <v>23242</v>
      </c>
    </row>
    <row r="3244" spans="1:19" x14ac:dyDescent="0.2">
      <c r="A3244" t="s">
        <v>47</v>
      </c>
      <c r="B3244" t="s">
        <v>13</v>
      </c>
      <c r="C3244" t="s">
        <v>927</v>
      </c>
      <c r="D3244">
        <v>2</v>
      </c>
      <c r="E3244">
        <v>7</v>
      </c>
      <c r="F3244">
        <v>1780801200000</v>
      </c>
      <c r="G3244">
        <v>1780802337329</v>
      </c>
      <c r="H3244">
        <v>1137329</v>
      </c>
      <c r="I3244">
        <v>1137329</v>
      </c>
      <c r="J3244">
        <v>10485</v>
      </c>
      <c r="K3244">
        <v>46</v>
      </c>
      <c r="L3244">
        <v>61.97</v>
      </c>
      <c r="M3244" t="s">
        <v>925</v>
      </c>
      <c r="N3244" t="s">
        <v>926</v>
      </c>
      <c r="O3244">
        <v>47.9</v>
      </c>
      <c r="S3244">
        <v>23243</v>
      </c>
    </row>
    <row r="3245" spans="1:19" x14ac:dyDescent="0.2">
      <c r="A3245" t="s">
        <v>47</v>
      </c>
      <c r="B3245" t="s">
        <v>13</v>
      </c>
      <c r="C3245" t="s">
        <v>927</v>
      </c>
      <c r="D3245">
        <v>2</v>
      </c>
      <c r="E3245">
        <v>7</v>
      </c>
      <c r="F3245">
        <v>1780802100000</v>
      </c>
      <c r="G3245">
        <v>1780803384100</v>
      </c>
      <c r="H3245">
        <v>1284100</v>
      </c>
      <c r="I3245">
        <v>1284100</v>
      </c>
      <c r="J3245">
        <v>7486</v>
      </c>
      <c r="K3245">
        <v>57</v>
      </c>
      <c r="L3245">
        <v>59.02</v>
      </c>
      <c r="M3245" t="s">
        <v>925</v>
      </c>
      <c r="N3245" t="s">
        <v>926</v>
      </c>
      <c r="O3245">
        <v>45.36</v>
      </c>
      <c r="S3245">
        <v>23244</v>
      </c>
    </row>
    <row r="3246" spans="1:19" x14ac:dyDescent="0.2">
      <c r="A3246" t="s">
        <v>47</v>
      </c>
      <c r="B3246" t="s">
        <v>13</v>
      </c>
      <c r="C3246" t="s">
        <v>924</v>
      </c>
      <c r="D3246">
        <v>2</v>
      </c>
      <c r="E3246">
        <v>7</v>
      </c>
      <c r="F3246">
        <v>1780803000000</v>
      </c>
      <c r="G3246">
        <v>1780804441420</v>
      </c>
      <c r="H3246">
        <v>1441420</v>
      </c>
      <c r="I3246">
        <v>1441420</v>
      </c>
      <c r="J3246">
        <v>9487</v>
      </c>
      <c r="K3246">
        <v>54</v>
      </c>
      <c r="L3246">
        <v>62.71</v>
      </c>
      <c r="M3246" t="s">
        <v>925</v>
      </c>
      <c r="N3246" t="s">
        <v>926</v>
      </c>
      <c r="O3246">
        <v>44.61</v>
      </c>
      <c r="S3246">
        <v>23245</v>
      </c>
    </row>
    <row r="3247" spans="1:19" x14ac:dyDescent="0.2">
      <c r="A3247" t="s">
        <v>47</v>
      </c>
      <c r="B3247" t="s">
        <v>13</v>
      </c>
      <c r="C3247" t="s">
        <v>927</v>
      </c>
      <c r="D3247">
        <v>2</v>
      </c>
      <c r="E3247">
        <v>7</v>
      </c>
      <c r="F3247">
        <v>1780803900000</v>
      </c>
      <c r="G3247">
        <v>1780805293692</v>
      </c>
      <c r="H3247">
        <v>1393692</v>
      </c>
      <c r="I3247">
        <v>1393692</v>
      </c>
      <c r="J3247">
        <v>8727</v>
      </c>
      <c r="K3247">
        <v>63</v>
      </c>
      <c r="L3247">
        <v>59.67</v>
      </c>
      <c r="M3247" t="s">
        <v>925</v>
      </c>
      <c r="N3247" t="s">
        <v>926</v>
      </c>
      <c r="O3247">
        <v>40.770000000000003</v>
      </c>
      <c r="S3247">
        <v>23246</v>
      </c>
    </row>
    <row r="3248" spans="1:19" x14ac:dyDescent="0.2">
      <c r="A3248" t="s">
        <v>47</v>
      </c>
      <c r="B3248" t="s">
        <v>13</v>
      </c>
      <c r="C3248" t="s">
        <v>927</v>
      </c>
      <c r="D3248">
        <v>2</v>
      </c>
      <c r="E3248">
        <v>7</v>
      </c>
      <c r="F3248">
        <v>1780804800000</v>
      </c>
      <c r="G3248">
        <v>1780806533679</v>
      </c>
      <c r="H3248">
        <v>1733679</v>
      </c>
      <c r="I3248">
        <v>1733679</v>
      </c>
      <c r="J3248">
        <v>7234</v>
      </c>
      <c r="K3248">
        <v>64</v>
      </c>
      <c r="L3248">
        <v>60.41</v>
      </c>
      <c r="M3248" t="s">
        <v>925</v>
      </c>
      <c r="N3248" t="s">
        <v>926</v>
      </c>
      <c r="O3248">
        <v>37.94</v>
      </c>
      <c r="S3248">
        <v>23247</v>
      </c>
    </row>
    <row r="3249" spans="1:19" x14ac:dyDescent="0.2">
      <c r="A3249" t="s">
        <v>47</v>
      </c>
      <c r="B3249" t="s">
        <v>13</v>
      </c>
      <c r="C3249" t="s">
        <v>924</v>
      </c>
      <c r="D3249">
        <v>2</v>
      </c>
      <c r="E3249">
        <v>7</v>
      </c>
      <c r="F3249">
        <v>1780805700000</v>
      </c>
      <c r="G3249">
        <v>1780806818111</v>
      </c>
      <c r="H3249">
        <v>1118111</v>
      </c>
      <c r="I3249">
        <v>1118111</v>
      </c>
      <c r="J3249">
        <v>10255</v>
      </c>
      <c r="K3249">
        <v>43</v>
      </c>
      <c r="L3249">
        <v>61.26</v>
      </c>
      <c r="M3249" t="s">
        <v>925</v>
      </c>
      <c r="N3249" t="s">
        <v>926</v>
      </c>
      <c r="O3249">
        <v>47.33</v>
      </c>
      <c r="S3249">
        <v>23248</v>
      </c>
    </row>
    <row r="3250" spans="1:19" x14ac:dyDescent="0.2">
      <c r="A3250" t="s">
        <v>48</v>
      </c>
      <c r="B3250" t="s">
        <v>8</v>
      </c>
      <c r="C3250" t="s">
        <v>924</v>
      </c>
      <c r="D3250">
        <v>1</v>
      </c>
      <c r="E3250">
        <v>1</v>
      </c>
      <c r="F3250">
        <v>1779667200000</v>
      </c>
      <c r="G3250">
        <v>1779668604430</v>
      </c>
      <c r="H3250">
        <v>1404430</v>
      </c>
      <c r="I3250">
        <v>1404430</v>
      </c>
      <c r="J3250">
        <v>9038</v>
      </c>
      <c r="K3250">
        <v>62</v>
      </c>
      <c r="L3250">
        <v>62.2</v>
      </c>
      <c r="M3250" t="s">
        <v>925</v>
      </c>
      <c r="N3250" t="s">
        <v>926</v>
      </c>
      <c r="O3250">
        <v>45.57</v>
      </c>
      <c r="S3250">
        <v>23249</v>
      </c>
    </row>
    <row r="3251" spans="1:19" x14ac:dyDescent="0.2">
      <c r="A3251" t="s">
        <v>48</v>
      </c>
      <c r="B3251" t="s">
        <v>8</v>
      </c>
      <c r="C3251" t="s">
        <v>924</v>
      </c>
      <c r="D3251">
        <v>1</v>
      </c>
      <c r="E3251">
        <v>1</v>
      </c>
      <c r="F3251">
        <v>1779668100000</v>
      </c>
      <c r="G3251">
        <v>1779669711704</v>
      </c>
      <c r="H3251">
        <v>1611704</v>
      </c>
      <c r="I3251">
        <v>1611704</v>
      </c>
      <c r="J3251">
        <v>10199</v>
      </c>
      <c r="K3251">
        <v>63</v>
      </c>
      <c r="L3251">
        <v>63.32</v>
      </c>
      <c r="M3251" t="s">
        <v>925</v>
      </c>
      <c r="N3251" t="s">
        <v>926</v>
      </c>
      <c r="O3251">
        <v>39.840000000000003</v>
      </c>
      <c r="S3251">
        <v>23250</v>
      </c>
    </row>
    <row r="3252" spans="1:19" x14ac:dyDescent="0.2">
      <c r="A3252" t="s">
        <v>48</v>
      </c>
      <c r="B3252" t="s">
        <v>8</v>
      </c>
      <c r="C3252" t="s">
        <v>928</v>
      </c>
      <c r="D3252">
        <v>1</v>
      </c>
      <c r="E3252">
        <v>1</v>
      </c>
      <c r="F3252">
        <v>1779669000000</v>
      </c>
      <c r="G3252">
        <v>1779670573644</v>
      </c>
      <c r="H3252">
        <v>1573644</v>
      </c>
      <c r="I3252">
        <v>1573644</v>
      </c>
      <c r="J3252">
        <v>10261</v>
      </c>
      <c r="K3252">
        <v>65</v>
      </c>
      <c r="L3252">
        <v>60.69</v>
      </c>
      <c r="M3252" t="s">
        <v>925</v>
      </c>
      <c r="N3252" t="s">
        <v>926</v>
      </c>
      <c r="O3252">
        <v>34.53</v>
      </c>
      <c r="S3252">
        <v>23251</v>
      </c>
    </row>
    <row r="3253" spans="1:19" x14ac:dyDescent="0.2">
      <c r="A3253" t="s">
        <v>48</v>
      </c>
      <c r="B3253" t="s">
        <v>8</v>
      </c>
      <c r="C3253" t="s">
        <v>924</v>
      </c>
      <c r="D3253">
        <v>1</v>
      </c>
      <c r="E3253">
        <v>1</v>
      </c>
      <c r="F3253">
        <v>1779669900000</v>
      </c>
      <c r="G3253">
        <v>1779671059186</v>
      </c>
      <c r="H3253">
        <v>1159186</v>
      </c>
      <c r="I3253">
        <v>1159186</v>
      </c>
      <c r="J3253">
        <v>10271</v>
      </c>
      <c r="K3253">
        <v>49</v>
      </c>
      <c r="L3253">
        <v>59.9</v>
      </c>
      <c r="M3253" t="s">
        <v>925</v>
      </c>
      <c r="N3253" t="s">
        <v>926</v>
      </c>
      <c r="O3253">
        <v>43.09</v>
      </c>
      <c r="S3253">
        <v>23252</v>
      </c>
    </row>
    <row r="3254" spans="1:19" x14ac:dyDescent="0.2">
      <c r="A3254" t="s">
        <v>48</v>
      </c>
      <c r="B3254" t="s">
        <v>8</v>
      </c>
      <c r="C3254" t="s">
        <v>924</v>
      </c>
      <c r="D3254">
        <v>1</v>
      </c>
      <c r="E3254">
        <v>1</v>
      </c>
      <c r="F3254">
        <v>1779670800000</v>
      </c>
      <c r="G3254">
        <v>1779672231419</v>
      </c>
      <c r="H3254">
        <v>1431419</v>
      </c>
      <c r="I3254">
        <v>1431419</v>
      </c>
      <c r="J3254">
        <v>8117</v>
      </c>
      <c r="K3254">
        <v>55</v>
      </c>
      <c r="L3254">
        <v>61.8</v>
      </c>
      <c r="M3254" t="s">
        <v>925</v>
      </c>
      <c r="N3254" t="s">
        <v>926</v>
      </c>
      <c r="O3254">
        <v>46.41</v>
      </c>
      <c r="S3254">
        <v>23253</v>
      </c>
    </row>
    <row r="3255" spans="1:19" x14ac:dyDescent="0.2">
      <c r="A3255" t="s">
        <v>48</v>
      </c>
      <c r="B3255" t="s">
        <v>8</v>
      </c>
      <c r="C3255" t="s">
        <v>928</v>
      </c>
      <c r="D3255">
        <v>1</v>
      </c>
      <c r="E3255">
        <v>1</v>
      </c>
      <c r="F3255">
        <v>1779671700000</v>
      </c>
      <c r="G3255">
        <v>1779673237764</v>
      </c>
      <c r="H3255">
        <v>1537764</v>
      </c>
      <c r="I3255">
        <v>1537764</v>
      </c>
      <c r="J3255">
        <v>9876</v>
      </c>
      <c r="K3255">
        <v>59</v>
      </c>
      <c r="L3255">
        <v>61.17</v>
      </c>
      <c r="M3255" t="s">
        <v>925</v>
      </c>
      <c r="N3255" t="s">
        <v>926</v>
      </c>
      <c r="O3255">
        <v>37.57</v>
      </c>
      <c r="S3255">
        <v>23254</v>
      </c>
    </row>
    <row r="3256" spans="1:19" x14ac:dyDescent="0.2">
      <c r="A3256" t="s">
        <v>48</v>
      </c>
      <c r="B3256" t="s">
        <v>8</v>
      </c>
      <c r="C3256" t="s">
        <v>924</v>
      </c>
      <c r="D3256">
        <v>1</v>
      </c>
      <c r="E3256">
        <v>1</v>
      </c>
      <c r="F3256">
        <v>1779672600000</v>
      </c>
      <c r="G3256">
        <v>1779674150342</v>
      </c>
      <c r="H3256">
        <v>1550342</v>
      </c>
      <c r="I3256">
        <v>1550342</v>
      </c>
      <c r="J3256">
        <v>8667</v>
      </c>
      <c r="K3256">
        <v>65</v>
      </c>
      <c r="L3256">
        <v>61.64</v>
      </c>
      <c r="M3256" t="s">
        <v>925</v>
      </c>
      <c r="N3256" t="s">
        <v>926</v>
      </c>
      <c r="O3256">
        <v>41.59</v>
      </c>
      <c r="S3256">
        <v>23255</v>
      </c>
    </row>
    <row r="3257" spans="1:19" x14ac:dyDescent="0.2">
      <c r="A3257" t="s">
        <v>48</v>
      </c>
      <c r="B3257" t="s">
        <v>8</v>
      </c>
      <c r="C3257" t="s">
        <v>924</v>
      </c>
      <c r="D3257">
        <v>1</v>
      </c>
      <c r="E3257">
        <v>1</v>
      </c>
      <c r="F3257">
        <v>1779673500000</v>
      </c>
      <c r="G3257">
        <v>1779675052490</v>
      </c>
      <c r="H3257">
        <v>1552490</v>
      </c>
      <c r="I3257">
        <v>1552490</v>
      </c>
      <c r="J3257">
        <v>7544</v>
      </c>
      <c r="K3257">
        <v>60</v>
      </c>
      <c r="L3257">
        <v>60.12</v>
      </c>
      <c r="M3257" t="s">
        <v>925</v>
      </c>
      <c r="N3257" t="s">
        <v>926</v>
      </c>
      <c r="O3257">
        <v>40.99</v>
      </c>
      <c r="S3257">
        <v>23256</v>
      </c>
    </row>
    <row r="3258" spans="1:19" x14ac:dyDescent="0.2">
      <c r="A3258" t="s">
        <v>48</v>
      </c>
      <c r="B3258" t="s">
        <v>8</v>
      </c>
      <c r="C3258" t="s">
        <v>928</v>
      </c>
      <c r="D3258">
        <v>1</v>
      </c>
      <c r="E3258">
        <v>1</v>
      </c>
      <c r="F3258">
        <v>1779674400000</v>
      </c>
      <c r="G3258">
        <v>1779675510332</v>
      </c>
      <c r="H3258">
        <v>1110332</v>
      </c>
      <c r="I3258">
        <v>1110332</v>
      </c>
      <c r="J3258">
        <v>9352</v>
      </c>
      <c r="K3258">
        <v>48</v>
      </c>
      <c r="L3258">
        <v>54.98</v>
      </c>
      <c r="M3258" t="s">
        <v>925</v>
      </c>
      <c r="N3258" t="s">
        <v>926</v>
      </c>
      <c r="O3258">
        <v>35.340000000000003</v>
      </c>
      <c r="S3258">
        <v>23257</v>
      </c>
    </row>
    <row r="3259" spans="1:19" x14ac:dyDescent="0.2">
      <c r="A3259" t="s">
        <v>48</v>
      </c>
      <c r="B3259" t="s">
        <v>8</v>
      </c>
      <c r="C3259" t="s">
        <v>924</v>
      </c>
      <c r="D3259">
        <v>1</v>
      </c>
      <c r="E3259">
        <v>1</v>
      </c>
      <c r="F3259">
        <v>1779675300000</v>
      </c>
      <c r="G3259">
        <v>1779676903437</v>
      </c>
      <c r="H3259">
        <v>1603437</v>
      </c>
      <c r="I3259">
        <v>1603437</v>
      </c>
      <c r="J3259">
        <v>10053</v>
      </c>
      <c r="K3259">
        <v>64</v>
      </c>
      <c r="L3259">
        <v>60.78</v>
      </c>
      <c r="M3259" t="s">
        <v>925</v>
      </c>
      <c r="N3259" t="s">
        <v>926</v>
      </c>
      <c r="O3259">
        <v>34.53</v>
      </c>
      <c r="S3259">
        <v>23258</v>
      </c>
    </row>
    <row r="3260" spans="1:19" x14ac:dyDescent="0.2">
      <c r="A3260" t="s">
        <v>48</v>
      </c>
      <c r="B3260" t="s">
        <v>8</v>
      </c>
      <c r="C3260" t="s">
        <v>924</v>
      </c>
      <c r="D3260">
        <v>1</v>
      </c>
      <c r="E3260">
        <v>1</v>
      </c>
      <c r="F3260">
        <v>1779676200000</v>
      </c>
      <c r="G3260">
        <v>1779677423157</v>
      </c>
      <c r="H3260">
        <v>1223157</v>
      </c>
      <c r="I3260">
        <v>1223157</v>
      </c>
      <c r="J3260">
        <v>8187</v>
      </c>
      <c r="K3260">
        <v>51</v>
      </c>
      <c r="L3260">
        <v>58.27</v>
      </c>
      <c r="M3260" t="s">
        <v>925</v>
      </c>
      <c r="N3260" t="s">
        <v>926</v>
      </c>
      <c r="O3260">
        <v>43.27</v>
      </c>
      <c r="S3260">
        <v>23259</v>
      </c>
    </row>
    <row r="3261" spans="1:19" x14ac:dyDescent="0.2">
      <c r="A3261" t="s">
        <v>48</v>
      </c>
      <c r="B3261" t="s">
        <v>8</v>
      </c>
      <c r="C3261" t="s">
        <v>924</v>
      </c>
      <c r="D3261">
        <v>1</v>
      </c>
      <c r="E3261">
        <v>2</v>
      </c>
      <c r="F3261">
        <v>1779753600000</v>
      </c>
      <c r="G3261">
        <v>1779754697745</v>
      </c>
      <c r="H3261">
        <v>1097745</v>
      </c>
      <c r="I3261">
        <v>1097745</v>
      </c>
      <c r="J3261">
        <v>10314</v>
      </c>
      <c r="K3261">
        <v>41</v>
      </c>
      <c r="L3261">
        <v>59.51</v>
      </c>
      <c r="M3261" t="s">
        <v>925</v>
      </c>
      <c r="N3261" t="s">
        <v>926</v>
      </c>
      <c r="O3261">
        <v>43.62</v>
      </c>
      <c r="S3261">
        <v>23260</v>
      </c>
    </row>
    <row r="3262" spans="1:19" x14ac:dyDescent="0.2">
      <c r="A3262" t="s">
        <v>48</v>
      </c>
      <c r="B3262" t="s">
        <v>8</v>
      </c>
      <c r="C3262" t="s">
        <v>924</v>
      </c>
      <c r="D3262">
        <v>1</v>
      </c>
      <c r="E3262">
        <v>2</v>
      </c>
      <c r="F3262">
        <v>1779754500000</v>
      </c>
      <c r="G3262">
        <v>1779755433503</v>
      </c>
      <c r="H3262">
        <v>933503</v>
      </c>
      <c r="I3262">
        <v>933503</v>
      </c>
      <c r="J3262">
        <v>7834</v>
      </c>
      <c r="K3262">
        <v>35</v>
      </c>
      <c r="L3262">
        <v>51.07</v>
      </c>
      <c r="M3262" t="s">
        <v>925</v>
      </c>
      <c r="N3262" t="s">
        <v>926</v>
      </c>
      <c r="O3262">
        <v>34.770000000000003</v>
      </c>
      <c r="S3262">
        <v>23261</v>
      </c>
    </row>
    <row r="3263" spans="1:19" x14ac:dyDescent="0.2">
      <c r="A3263" t="s">
        <v>48</v>
      </c>
      <c r="B3263" t="s">
        <v>8</v>
      </c>
      <c r="C3263" t="s">
        <v>927</v>
      </c>
      <c r="D3263">
        <v>1</v>
      </c>
      <c r="E3263">
        <v>2</v>
      </c>
      <c r="F3263">
        <v>1779755400000</v>
      </c>
      <c r="G3263">
        <v>1779756626368</v>
      </c>
      <c r="H3263">
        <v>1226368</v>
      </c>
      <c r="I3263">
        <v>1226368</v>
      </c>
      <c r="J3263">
        <v>8639</v>
      </c>
      <c r="K3263">
        <v>50</v>
      </c>
      <c r="L3263">
        <v>59.03</v>
      </c>
      <c r="M3263" t="s">
        <v>925</v>
      </c>
      <c r="N3263" t="s">
        <v>926</v>
      </c>
      <c r="O3263">
        <v>43.75</v>
      </c>
      <c r="S3263">
        <v>23262</v>
      </c>
    </row>
    <row r="3264" spans="1:19" x14ac:dyDescent="0.2">
      <c r="A3264" t="s">
        <v>48</v>
      </c>
      <c r="B3264" t="s">
        <v>8</v>
      </c>
      <c r="C3264" t="s">
        <v>924</v>
      </c>
      <c r="D3264">
        <v>1</v>
      </c>
      <c r="E3264">
        <v>2</v>
      </c>
      <c r="F3264">
        <v>1779756300000</v>
      </c>
      <c r="G3264">
        <v>1779757918813</v>
      </c>
      <c r="H3264">
        <v>1618813</v>
      </c>
      <c r="I3264">
        <v>1618813</v>
      </c>
      <c r="J3264">
        <v>9836</v>
      </c>
      <c r="K3264">
        <v>60</v>
      </c>
      <c r="L3264">
        <v>66.23</v>
      </c>
      <c r="M3264" t="s">
        <v>925</v>
      </c>
      <c r="N3264" t="s">
        <v>926</v>
      </c>
      <c r="O3264">
        <v>47.4</v>
      </c>
      <c r="S3264">
        <v>23263</v>
      </c>
    </row>
    <row r="3265" spans="1:19" x14ac:dyDescent="0.2">
      <c r="A3265" t="s">
        <v>48</v>
      </c>
      <c r="B3265" t="s">
        <v>8</v>
      </c>
      <c r="C3265" t="s">
        <v>924</v>
      </c>
      <c r="D3265">
        <v>1</v>
      </c>
      <c r="E3265">
        <v>2</v>
      </c>
      <c r="F3265">
        <v>1779757200000</v>
      </c>
      <c r="G3265">
        <v>1779758893235</v>
      </c>
      <c r="H3265">
        <v>1693235</v>
      </c>
      <c r="I3265">
        <v>1693235</v>
      </c>
      <c r="J3265">
        <v>8873</v>
      </c>
      <c r="K3265">
        <v>68</v>
      </c>
      <c r="L3265">
        <v>59.58</v>
      </c>
      <c r="M3265" t="s">
        <v>925</v>
      </c>
      <c r="N3265" t="s">
        <v>926</v>
      </c>
      <c r="O3265">
        <v>32.630000000000003</v>
      </c>
      <c r="S3265">
        <v>23264</v>
      </c>
    </row>
    <row r="3266" spans="1:19" x14ac:dyDescent="0.2">
      <c r="A3266" t="s">
        <v>48</v>
      </c>
      <c r="B3266" t="s">
        <v>8</v>
      </c>
      <c r="C3266" t="s">
        <v>927</v>
      </c>
      <c r="D3266">
        <v>1</v>
      </c>
      <c r="E3266">
        <v>2</v>
      </c>
      <c r="F3266">
        <v>1779758100000</v>
      </c>
      <c r="G3266">
        <v>1779759152217</v>
      </c>
      <c r="H3266">
        <v>1052217</v>
      </c>
      <c r="I3266">
        <v>1052217</v>
      </c>
      <c r="J3266">
        <v>9464</v>
      </c>
      <c r="K3266">
        <v>43</v>
      </c>
      <c r="L3266">
        <v>53.22</v>
      </c>
      <c r="M3266" t="s">
        <v>925</v>
      </c>
      <c r="N3266" t="s">
        <v>926</v>
      </c>
      <c r="O3266">
        <v>32.409999999999997</v>
      </c>
      <c r="S3266">
        <v>23265</v>
      </c>
    </row>
    <row r="3267" spans="1:19" x14ac:dyDescent="0.2">
      <c r="A3267" t="s">
        <v>48</v>
      </c>
      <c r="B3267" t="s">
        <v>8</v>
      </c>
      <c r="C3267" t="s">
        <v>924</v>
      </c>
      <c r="D3267">
        <v>1</v>
      </c>
      <c r="E3267">
        <v>2</v>
      </c>
      <c r="F3267">
        <v>1779759000000</v>
      </c>
      <c r="G3267">
        <v>1779760217573</v>
      </c>
      <c r="H3267">
        <v>1217573</v>
      </c>
      <c r="I3267">
        <v>1217573</v>
      </c>
      <c r="J3267">
        <v>7596</v>
      </c>
      <c r="K3267">
        <v>56</v>
      </c>
      <c r="L3267">
        <v>55.65</v>
      </c>
      <c r="M3267" t="s">
        <v>925</v>
      </c>
      <c r="N3267" t="s">
        <v>926</v>
      </c>
      <c r="O3267">
        <v>38.89</v>
      </c>
      <c r="S3267">
        <v>23266</v>
      </c>
    </row>
    <row r="3268" spans="1:19" x14ac:dyDescent="0.2">
      <c r="A3268" t="s">
        <v>48</v>
      </c>
      <c r="B3268" t="s">
        <v>8</v>
      </c>
      <c r="C3268" t="s">
        <v>924</v>
      </c>
      <c r="D3268">
        <v>1</v>
      </c>
      <c r="E3268">
        <v>2</v>
      </c>
      <c r="F3268">
        <v>1779759900000</v>
      </c>
      <c r="G3268">
        <v>1779761363188</v>
      </c>
      <c r="H3268">
        <v>1463188</v>
      </c>
      <c r="I3268">
        <v>1463188</v>
      </c>
      <c r="J3268">
        <v>9491</v>
      </c>
      <c r="K3268">
        <v>63</v>
      </c>
      <c r="L3268">
        <v>57.37</v>
      </c>
      <c r="M3268" t="s">
        <v>925</v>
      </c>
      <c r="N3268" t="s">
        <v>926</v>
      </c>
      <c r="O3268">
        <v>31.64</v>
      </c>
      <c r="S3268">
        <v>23267</v>
      </c>
    </row>
    <row r="3269" spans="1:19" x14ac:dyDescent="0.2">
      <c r="A3269" t="s">
        <v>48</v>
      </c>
      <c r="B3269" t="s">
        <v>8</v>
      </c>
      <c r="C3269" t="s">
        <v>927</v>
      </c>
      <c r="D3269">
        <v>1</v>
      </c>
      <c r="E3269">
        <v>2</v>
      </c>
      <c r="F3269">
        <v>1779760800000</v>
      </c>
      <c r="G3269">
        <v>1779762065591</v>
      </c>
      <c r="H3269">
        <v>1265591</v>
      </c>
      <c r="I3269">
        <v>1265591</v>
      </c>
      <c r="J3269">
        <v>10262</v>
      </c>
      <c r="K3269">
        <v>50</v>
      </c>
      <c r="L3269">
        <v>59.9</v>
      </c>
      <c r="M3269" t="s">
        <v>925</v>
      </c>
      <c r="N3269" t="s">
        <v>926</v>
      </c>
      <c r="O3269">
        <v>40.44</v>
      </c>
      <c r="S3269">
        <v>23268</v>
      </c>
    </row>
    <row r="3270" spans="1:19" x14ac:dyDescent="0.2">
      <c r="A3270" t="s">
        <v>48</v>
      </c>
      <c r="B3270" t="s">
        <v>8</v>
      </c>
      <c r="C3270" t="s">
        <v>924</v>
      </c>
      <c r="D3270">
        <v>1</v>
      </c>
      <c r="E3270">
        <v>2</v>
      </c>
      <c r="F3270">
        <v>1779761700000</v>
      </c>
      <c r="G3270">
        <v>1779763218726</v>
      </c>
      <c r="H3270">
        <v>1518726</v>
      </c>
      <c r="I3270">
        <v>1518726</v>
      </c>
      <c r="J3270">
        <v>7145</v>
      </c>
      <c r="K3270">
        <v>65</v>
      </c>
      <c r="L3270">
        <v>58.02</v>
      </c>
      <c r="M3270" t="s">
        <v>925</v>
      </c>
      <c r="N3270" t="s">
        <v>926</v>
      </c>
      <c r="O3270">
        <v>38.04</v>
      </c>
      <c r="S3270">
        <v>23269</v>
      </c>
    </row>
    <row r="3271" spans="1:19" x14ac:dyDescent="0.2">
      <c r="A3271" t="s">
        <v>48</v>
      </c>
      <c r="B3271" t="s">
        <v>8</v>
      </c>
      <c r="C3271" t="s">
        <v>924</v>
      </c>
      <c r="D3271">
        <v>1</v>
      </c>
      <c r="E3271">
        <v>2</v>
      </c>
      <c r="F3271">
        <v>1779762600000</v>
      </c>
      <c r="G3271">
        <v>1779763603462</v>
      </c>
      <c r="H3271">
        <v>1003462</v>
      </c>
      <c r="I3271">
        <v>1003462</v>
      </c>
      <c r="J3271">
        <v>7098</v>
      </c>
      <c r="K3271">
        <v>41</v>
      </c>
      <c r="L3271">
        <v>56.96</v>
      </c>
      <c r="M3271" t="s">
        <v>925</v>
      </c>
      <c r="N3271" t="s">
        <v>926</v>
      </c>
      <c r="O3271">
        <v>48.67</v>
      </c>
      <c r="S3271">
        <v>23270</v>
      </c>
    </row>
    <row r="3272" spans="1:19" x14ac:dyDescent="0.2">
      <c r="A3272" t="s">
        <v>48</v>
      </c>
      <c r="B3272" t="s">
        <v>8</v>
      </c>
      <c r="C3272" t="s">
        <v>927</v>
      </c>
      <c r="D3272">
        <v>1</v>
      </c>
      <c r="E3272">
        <v>2</v>
      </c>
      <c r="F3272">
        <v>1779763500000</v>
      </c>
      <c r="G3272">
        <v>1779764892394</v>
      </c>
      <c r="H3272">
        <v>1392394</v>
      </c>
      <c r="I3272">
        <v>1392394</v>
      </c>
      <c r="J3272">
        <v>8465</v>
      </c>
      <c r="K3272">
        <v>55</v>
      </c>
      <c r="L3272">
        <v>61.5</v>
      </c>
      <c r="M3272" t="s">
        <v>925</v>
      </c>
      <c r="N3272" t="s">
        <v>926</v>
      </c>
      <c r="O3272">
        <v>45.77</v>
      </c>
      <c r="S3272">
        <v>23271</v>
      </c>
    </row>
    <row r="3273" spans="1:19" x14ac:dyDescent="0.2">
      <c r="A3273" t="s">
        <v>48</v>
      </c>
      <c r="B3273" t="s">
        <v>8</v>
      </c>
      <c r="C3273" t="s">
        <v>924</v>
      </c>
      <c r="D3273">
        <v>1</v>
      </c>
      <c r="E3273">
        <v>3</v>
      </c>
      <c r="F3273">
        <v>1779840000000</v>
      </c>
      <c r="G3273">
        <v>1779841523954</v>
      </c>
      <c r="H3273">
        <v>1523954</v>
      </c>
      <c r="I3273">
        <v>1523954</v>
      </c>
      <c r="J3273">
        <v>9382</v>
      </c>
      <c r="K3273">
        <v>64</v>
      </c>
      <c r="L3273">
        <v>64.2</v>
      </c>
      <c r="M3273" t="s">
        <v>925</v>
      </c>
      <c r="N3273" t="s">
        <v>926</v>
      </c>
      <c r="O3273">
        <v>46.29</v>
      </c>
      <c r="S3273">
        <v>23272</v>
      </c>
    </row>
    <row r="3274" spans="1:19" x14ac:dyDescent="0.2">
      <c r="A3274" t="s">
        <v>48</v>
      </c>
      <c r="B3274" t="s">
        <v>8</v>
      </c>
      <c r="C3274" t="s">
        <v>924</v>
      </c>
      <c r="D3274">
        <v>1</v>
      </c>
      <c r="E3274">
        <v>3</v>
      </c>
      <c r="F3274">
        <v>1779840900000</v>
      </c>
      <c r="G3274">
        <v>1779842119425</v>
      </c>
      <c r="H3274">
        <v>1219425</v>
      </c>
      <c r="I3274">
        <v>1219425</v>
      </c>
      <c r="J3274">
        <v>7761</v>
      </c>
      <c r="K3274">
        <v>49</v>
      </c>
      <c r="L3274">
        <v>59.32</v>
      </c>
      <c r="M3274" t="s">
        <v>925</v>
      </c>
      <c r="N3274" t="s">
        <v>926</v>
      </c>
      <c r="O3274">
        <v>46.93</v>
      </c>
      <c r="S3274">
        <v>23273</v>
      </c>
    </row>
    <row r="3275" spans="1:19" x14ac:dyDescent="0.2">
      <c r="A3275" t="s">
        <v>48</v>
      </c>
      <c r="B3275" t="s">
        <v>8</v>
      </c>
      <c r="C3275" t="s">
        <v>924</v>
      </c>
      <c r="D3275">
        <v>1</v>
      </c>
      <c r="E3275">
        <v>3</v>
      </c>
      <c r="F3275">
        <v>1779841800000</v>
      </c>
      <c r="G3275">
        <v>1779843244368</v>
      </c>
      <c r="H3275">
        <v>1444368</v>
      </c>
      <c r="I3275">
        <v>1444368</v>
      </c>
      <c r="J3275">
        <v>9870</v>
      </c>
      <c r="K3275">
        <v>53</v>
      </c>
      <c r="L3275">
        <v>57.35</v>
      </c>
      <c r="M3275" t="s">
        <v>925</v>
      </c>
      <c r="N3275" t="s">
        <v>926</v>
      </c>
      <c r="O3275">
        <v>31.05</v>
      </c>
      <c r="S3275">
        <v>23274</v>
      </c>
    </row>
    <row r="3276" spans="1:19" x14ac:dyDescent="0.2">
      <c r="A3276" t="s">
        <v>48</v>
      </c>
      <c r="B3276" t="s">
        <v>8</v>
      </c>
      <c r="C3276" t="s">
        <v>924</v>
      </c>
      <c r="D3276">
        <v>1</v>
      </c>
      <c r="E3276">
        <v>3</v>
      </c>
      <c r="F3276">
        <v>1779842700000</v>
      </c>
      <c r="G3276">
        <v>1779843812360</v>
      </c>
      <c r="H3276">
        <v>1112360</v>
      </c>
      <c r="I3276">
        <v>1112360</v>
      </c>
      <c r="J3276">
        <v>10424</v>
      </c>
      <c r="K3276">
        <v>45</v>
      </c>
      <c r="L3276">
        <v>60.04</v>
      </c>
      <c r="M3276" t="s">
        <v>925</v>
      </c>
      <c r="N3276" t="s">
        <v>926</v>
      </c>
      <c r="O3276">
        <v>44.19</v>
      </c>
      <c r="S3276">
        <v>23275</v>
      </c>
    </row>
    <row r="3277" spans="1:19" x14ac:dyDescent="0.2">
      <c r="A3277" t="s">
        <v>48</v>
      </c>
      <c r="B3277" t="s">
        <v>8</v>
      </c>
      <c r="C3277" t="s">
        <v>924</v>
      </c>
      <c r="D3277">
        <v>1</v>
      </c>
      <c r="E3277">
        <v>3</v>
      </c>
      <c r="F3277">
        <v>1779843600000</v>
      </c>
      <c r="G3277">
        <v>1779845101916</v>
      </c>
      <c r="H3277">
        <v>1501916</v>
      </c>
      <c r="I3277">
        <v>1501916</v>
      </c>
      <c r="J3277">
        <v>7293</v>
      </c>
      <c r="K3277">
        <v>57</v>
      </c>
      <c r="L3277">
        <v>60.11</v>
      </c>
      <c r="M3277" t="s">
        <v>925</v>
      </c>
      <c r="N3277" t="s">
        <v>926</v>
      </c>
      <c r="O3277">
        <v>42.92</v>
      </c>
      <c r="S3277">
        <v>23276</v>
      </c>
    </row>
    <row r="3278" spans="1:19" x14ac:dyDescent="0.2">
      <c r="A3278" t="s">
        <v>48</v>
      </c>
      <c r="B3278" t="s">
        <v>8</v>
      </c>
      <c r="C3278" t="s">
        <v>924</v>
      </c>
      <c r="D3278">
        <v>1</v>
      </c>
      <c r="E3278">
        <v>3</v>
      </c>
      <c r="F3278">
        <v>1779844500000</v>
      </c>
      <c r="G3278">
        <v>1779845537335</v>
      </c>
      <c r="H3278">
        <v>1037335</v>
      </c>
      <c r="I3278">
        <v>1037335</v>
      </c>
      <c r="J3278">
        <v>10027</v>
      </c>
      <c r="K3278">
        <v>47</v>
      </c>
      <c r="L3278">
        <v>55.77</v>
      </c>
      <c r="M3278" t="s">
        <v>925</v>
      </c>
      <c r="N3278" t="s">
        <v>926</v>
      </c>
      <c r="O3278">
        <v>37.22</v>
      </c>
      <c r="S3278">
        <v>23277</v>
      </c>
    </row>
    <row r="3279" spans="1:19" x14ac:dyDescent="0.2">
      <c r="A3279" t="s">
        <v>48</v>
      </c>
      <c r="B3279" t="s">
        <v>8</v>
      </c>
      <c r="C3279" t="s">
        <v>924</v>
      </c>
      <c r="D3279">
        <v>1</v>
      </c>
      <c r="E3279">
        <v>3</v>
      </c>
      <c r="F3279">
        <v>1779845400000</v>
      </c>
      <c r="G3279">
        <v>1779846870144</v>
      </c>
      <c r="H3279">
        <v>1470144</v>
      </c>
      <c r="I3279">
        <v>1470144</v>
      </c>
      <c r="J3279">
        <v>10163</v>
      </c>
      <c r="K3279">
        <v>60</v>
      </c>
      <c r="L3279">
        <v>58.02</v>
      </c>
      <c r="M3279" t="s">
        <v>925</v>
      </c>
      <c r="N3279" t="s">
        <v>926</v>
      </c>
      <c r="O3279">
        <v>31.18</v>
      </c>
      <c r="S3279">
        <v>23278</v>
      </c>
    </row>
    <row r="3280" spans="1:19" x14ac:dyDescent="0.2">
      <c r="A3280" t="s">
        <v>48</v>
      </c>
      <c r="B3280" t="s">
        <v>8</v>
      </c>
      <c r="C3280" t="s">
        <v>924</v>
      </c>
      <c r="D3280">
        <v>1</v>
      </c>
      <c r="E3280">
        <v>3</v>
      </c>
      <c r="F3280">
        <v>1779846300000</v>
      </c>
      <c r="G3280">
        <v>1779847883871</v>
      </c>
      <c r="H3280">
        <v>1583871</v>
      </c>
      <c r="I3280">
        <v>1583871</v>
      </c>
      <c r="J3280">
        <v>6811</v>
      </c>
      <c r="K3280">
        <v>67</v>
      </c>
      <c r="L3280">
        <v>57.95</v>
      </c>
      <c r="M3280" t="s">
        <v>925</v>
      </c>
      <c r="N3280" t="s">
        <v>926</v>
      </c>
      <c r="O3280">
        <v>37.119999999999997</v>
      </c>
      <c r="S3280">
        <v>23279</v>
      </c>
    </row>
    <row r="3281" spans="1:19" x14ac:dyDescent="0.2">
      <c r="A3281" t="s">
        <v>48</v>
      </c>
      <c r="B3281" t="s">
        <v>8</v>
      </c>
      <c r="C3281" t="s">
        <v>924</v>
      </c>
      <c r="D3281">
        <v>1</v>
      </c>
      <c r="E3281">
        <v>3</v>
      </c>
      <c r="F3281">
        <v>1779847200000</v>
      </c>
      <c r="G3281">
        <v>1779848141148</v>
      </c>
      <c r="H3281">
        <v>941148</v>
      </c>
      <c r="I3281">
        <v>941148</v>
      </c>
      <c r="J3281">
        <v>9585</v>
      </c>
      <c r="K3281">
        <v>44</v>
      </c>
      <c r="L3281">
        <v>41.36</v>
      </c>
      <c r="M3281" t="s">
        <v>925</v>
      </c>
      <c r="N3281" t="s">
        <v>929</v>
      </c>
      <c r="S3281">
        <v>23280</v>
      </c>
    </row>
    <row r="3282" spans="1:19" x14ac:dyDescent="0.2">
      <c r="A3282" t="s">
        <v>48</v>
      </c>
      <c r="B3282" t="s">
        <v>8</v>
      </c>
      <c r="C3282" t="s">
        <v>924</v>
      </c>
      <c r="D3282">
        <v>1</v>
      </c>
      <c r="E3282">
        <v>3</v>
      </c>
      <c r="F3282">
        <v>1779848100000</v>
      </c>
      <c r="G3282">
        <v>1779849734356</v>
      </c>
      <c r="H3282">
        <v>1634356</v>
      </c>
      <c r="I3282">
        <v>1634356</v>
      </c>
      <c r="J3282">
        <v>9316</v>
      </c>
      <c r="K3282">
        <v>70</v>
      </c>
      <c r="L3282">
        <v>49.39</v>
      </c>
      <c r="M3282" t="s">
        <v>925</v>
      </c>
      <c r="N3282" t="s">
        <v>929</v>
      </c>
      <c r="S3282">
        <v>23281</v>
      </c>
    </row>
    <row r="3283" spans="1:19" x14ac:dyDescent="0.2">
      <c r="A3283" t="s">
        <v>48</v>
      </c>
      <c r="B3283" t="s">
        <v>8</v>
      </c>
      <c r="C3283" t="s">
        <v>924</v>
      </c>
      <c r="D3283">
        <v>1</v>
      </c>
      <c r="E3283">
        <v>4</v>
      </c>
      <c r="F3283">
        <v>1779926400000</v>
      </c>
      <c r="G3283">
        <v>1779927862558</v>
      </c>
      <c r="H3283">
        <v>1462558</v>
      </c>
      <c r="I3283">
        <v>1462558</v>
      </c>
      <c r="J3283">
        <v>8519</v>
      </c>
      <c r="K3283">
        <v>58</v>
      </c>
      <c r="L3283">
        <v>62.96</v>
      </c>
      <c r="M3283" t="s">
        <v>925</v>
      </c>
      <c r="N3283" t="s">
        <v>926</v>
      </c>
      <c r="O3283">
        <v>47.25</v>
      </c>
      <c r="S3283">
        <v>23282</v>
      </c>
    </row>
    <row r="3284" spans="1:19" x14ac:dyDescent="0.2">
      <c r="A3284" t="s">
        <v>48</v>
      </c>
      <c r="B3284" t="s">
        <v>8</v>
      </c>
      <c r="C3284" t="s">
        <v>924</v>
      </c>
      <c r="D3284">
        <v>1</v>
      </c>
      <c r="E3284">
        <v>4</v>
      </c>
      <c r="F3284">
        <v>1779927300000</v>
      </c>
      <c r="G3284">
        <v>1779928910739</v>
      </c>
      <c r="H3284">
        <v>1610739</v>
      </c>
      <c r="I3284">
        <v>1610739</v>
      </c>
      <c r="J3284">
        <v>8529</v>
      </c>
      <c r="K3284">
        <v>67</v>
      </c>
      <c r="L3284">
        <v>48.28</v>
      </c>
      <c r="M3284" t="s">
        <v>925</v>
      </c>
      <c r="N3284" t="s">
        <v>929</v>
      </c>
      <c r="S3284">
        <v>23283</v>
      </c>
    </row>
    <row r="3285" spans="1:19" x14ac:dyDescent="0.2">
      <c r="A3285" t="s">
        <v>48</v>
      </c>
      <c r="B3285" t="s">
        <v>8</v>
      </c>
      <c r="C3285" t="s">
        <v>928</v>
      </c>
      <c r="D3285">
        <v>1</v>
      </c>
      <c r="E3285">
        <v>4</v>
      </c>
      <c r="F3285">
        <v>1779928200000</v>
      </c>
      <c r="G3285">
        <v>1779929504886</v>
      </c>
      <c r="H3285">
        <v>1304886</v>
      </c>
      <c r="I3285">
        <v>1304886</v>
      </c>
      <c r="J3285">
        <v>7613</v>
      </c>
      <c r="K3285">
        <v>51</v>
      </c>
      <c r="L3285">
        <v>43.65</v>
      </c>
      <c r="M3285" t="s">
        <v>925</v>
      </c>
      <c r="N3285" t="s">
        <v>929</v>
      </c>
      <c r="S3285">
        <v>23284</v>
      </c>
    </row>
    <row r="3286" spans="1:19" x14ac:dyDescent="0.2">
      <c r="A3286" t="s">
        <v>48</v>
      </c>
      <c r="B3286" t="s">
        <v>8</v>
      </c>
      <c r="C3286" t="s">
        <v>924</v>
      </c>
      <c r="D3286">
        <v>1</v>
      </c>
      <c r="E3286">
        <v>4</v>
      </c>
      <c r="F3286">
        <v>1779929100000</v>
      </c>
      <c r="G3286">
        <v>1779930090117</v>
      </c>
      <c r="H3286">
        <v>990117</v>
      </c>
      <c r="I3286">
        <v>990117</v>
      </c>
      <c r="J3286">
        <v>10541</v>
      </c>
      <c r="K3286">
        <v>48</v>
      </c>
      <c r="L3286">
        <v>58.61</v>
      </c>
      <c r="M3286" t="s">
        <v>925</v>
      </c>
      <c r="N3286" t="s">
        <v>926</v>
      </c>
      <c r="O3286">
        <v>43.62</v>
      </c>
      <c r="S3286">
        <v>23285</v>
      </c>
    </row>
    <row r="3287" spans="1:19" x14ac:dyDescent="0.2">
      <c r="A3287" t="s">
        <v>48</v>
      </c>
      <c r="B3287" t="s">
        <v>8</v>
      </c>
      <c r="C3287" t="s">
        <v>924</v>
      </c>
      <c r="D3287">
        <v>1</v>
      </c>
      <c r="E3287">
        <v>4</v>
      </c>
      <c r="F3287">
        <v>1779930000000</v>
      </c>
      <c r="G3287">
        <v>1779931324836</v>
      </c>
      <c r="H3287">
        <v>1324836</v>
      </c>
      <c r="I3287">
        <v>1324836</v>
      </c>
      <c r="J3287">
        <v>9623</v>
      </c>
      <c r="K3287">
        <v>55</v>
      </c>
      <c r="L3287">
        <v>46</v>
      </c>
      <c r="M3287" t="s">
        <v>925</v>
      </c>
      <c r="N3287" t="s">
        <v>929</v>
      </c>
      <c r="S3287">
        <v>23286</v>
      </c>
    </row>
    <row r="3288" spans="1:19" x14ac:dyDescent="0.2">
      <c r="A3288" t="s">
        <v>48</v>
      </c>
      <c r="B3288" t="s">
        <v>8</v>
      </c>
      <c r="C3288" t="s">
        <v>928</v>
      </c>
      <c r="D3288">
        <v>1</v>
      </c>
      <c r="E3288">
        <v>4</v>
      </c>
      <c r="F3288">
        <v>1779930900000</v>
      </c>
      <c r="G3288">
        <v>1779932094876</v>
      </c>
      <c r="H3288">
        <v>1194876</v>
      </c>
      <c r="I3288">
        <v>1194876</v>
      </c>
      <c r="J3288">
        <v>10230</v>
      </c>
      <c r="K3288">
        <v>54</v>
      </c>
      <c r="L3288">
        <v>60.43</v>
      </c>
      <c r="M3288" t="s">
        <v>925</v>
      </c>
      <c r="N3288" t="s">
        <v>926</v>
      </c>
      <c r="O3288">
        <v>43.53</v>
      </c>
      <c r="S3288">
        <v>23287</v>
      </c>
    </row>
    <row r="3289" spans="1:19" x14ac:dyDescent="0.2">
      <c r="A3289" t="s">
        <v>48</v>
      </c>
      <c r="B3289" t="s">
        <v>8</v>
      </c>
      <c r="C3289" t="s">
        <v>924</v>
      </c>
      <c r="D3289">
        <v>1</v>
      </c>
      <c r="E3289">
        <v>4</v>
      </c>
      <c r="F3289">
        <v>1779931800000</v>
      </c>
      <c r="G3289">
        <v>1779932806911</v>
      </c>
      <c r="H3289">
        <v>1006911</v>
      </c>
      <c r="I3289">
        <v>1006911</v>
      </c>
      <c r="J3289">
        <v>7305</v>
      </c>
      <c r="K3289">
        <v>44</v>
      </c>
      <c r="L3289">
        <v>51.89</v>
      </c>
      <c r="M3289" t="s">
        <v>925</v>
      </c>
      <c r="N3289" t="s">
        <v>926</v>
      </c>
      <c r="O3289">
        <v>36.24</v>
      </c>
      <c r="S3289">
        <v>23288</v>
      </c>
    </row>
    <row r="3290" spans="1:19" x14ac:dyDescent="0.2">
      <c r="A3290" t="s">
        <v>48</v>
      </c>
      <c r="B3290" t="s">
        <v>8</v>
      </c>
      <c r="C3290" t="s">
        <v>924</v>
      </c>
      <c r="D3290">
        <v>1</v>
      </c>
      <c r="E3290">
        <v>4</v>
      </c>
      <c r="F3290">
        <v>1779932700000</v>
      </c>
      <c r="G3290">
        <v>1779934307965</v>
      </c>
      <c r="H3290">
        <v>1607965</v>
      </c>
      <c r="I3290">
        <v>1607965</v>
      </c>
      <c r="J3290">
        <v>7335</v>
      </c>
      <c r="K3290">
        <v>65</v>
      </c>
      <c r="L3290">
        <v>63.71</v>
      </c>
      <c r="M3290" t="s">
        <v>925</v>
      </c>
      <c r="N3290" t="s">
        <v>926</v>
      </c>
      <c r="O3290">
        <v>48.51</v>
      </c>
      <c r="S3290">
        <v>23289</v>
      </c>
    </row>
    <row r="3291" spans="1:19" x14ac:dyDescent="0.2">
      <c r="A3291" t="s">
        <v>48</v>
      </c>
      <c r="B3291" t="s">
        <v>8</v>
      </c>
      <c r="C3291" t="s">
        <v>928</v>
      </c>
      <c r="D3291">
        <v>1</v>
      </c>
      <c r="E3291">
        <v>4</v>
      </c>
      <c r="F3291">
        <v>1779933600000</v>
      </c>
      <c r="G3291">
        <v>1779935019368</v>
      </c>
      <c r="H3291">
        <v>1419368</v>
      </c>
      <c r="I3291">
        <v>1419368</v>
      </c>
      <c r="J3291">
        <v>9465</v>
      </c>
      <c r="K3291">
        <v>55</v>
      </c>
      <c r="L3291">
        <v>60.75</v>
      </c>
      <c r="M3291" t="s">
        <v>925</v>
      </c>
      <c r="N3291" t="s">
        <v>926</v>
      </c>
      <c r="O3291">
        <v>40.67</v>
      </c>
      <c r="S3291">
        <v>23290</v>
      </c>
    </row>
    <row r="3292" spans="1:19" x14ac:dyDescent="0.2">
      <c r="A3292" t="s">
        <v>48</v>
      </c>
      <c r="B3292" t="s">
        <v>8</v>
      </c>
      <c r="C3292" t="s">
        <v>924</v>
      </c>
      <c r="D3292">
        <v>1</v>
      </c>
      <c r="E3292">
        <v>4</v>
      </c>
      <c r="F3292">
        <v>1779934500000</v>
      </c>
      <c r="G3292">
        <v>1779936176074</v>
      </c>
      <c r="H3292">
        <v>1676074</v>
      </c>
      <c r="I3292">
        <v>1676074</v>
      </c>
      <c r="J3292">
        <v>8126</v>
      </c>
      <c r="K3292">
        <v>61</v>
      </c>
      <c r="L3292">
        <v>64.650000000000006</v>
      </c>
      <c r="M3292" t="s">
        <v>925</v>
      </c>
      <c r="N3292" t="s">
        <v>926</v>
      </c>
      <c r="O3292">
        <v>46.85</v>
      </c>
      <c r="S3292">
        <v>23291</v>
      </c>
    </row>
    <row r="3293" spans="1:19" x14ac:dyDescent="0.2">
      <c r="A3293" t="s">
        <v>48</v>
      </c>
      <c r="B3293" t="s">
        <v>8</v>
      </c>
      <c r="C3293" t="s">
        <v>924</v>
      </c>
      <c r="D3293">
        <v>1</v>
      </c>
      <c r="E3293">
        <v>4</v>
      </c>
      <c r="F3293">
        <v>1779935400000</v>
      </c>
      <c r="G3293">
        <v>1779936343758</v>
      </c>
      <c r="H3293">
        <v>943758</v>
      </c>
      <c r="I3293">
        <v>943758</v>
      </c>
      <c r="J3293">
        <v>9446</v>
      </c>
      <c r="K3293">
        <v>35</v>
      </c>
      <c r="L3293">
        <v>55.71</v>
      </c>
      <c r="M3293" t="s">
        <v>925</v>
      </c>
      <c r="N3293" t="s">
        <v>926</v>
      </c>
      <c r="O3293">
        <v>40.99</v>
      </c>
      <c r="S3293">
        <v>23292</v>
      </c>
    </row>
    <row r="3294" spans="1:19" x14ac:dyDescent="0.2">
      <c r="A3294" t="s">
        <v>48</v>
      </c>
      <c r="B3294" t="s">
        <v>8</v>
      </c>
      <c r="C3294" t="s">
        <v>924</v>
      </c>
      <c r="D3294">
        <v>1</v>
      </c>
      <c r="E3294">
        <v>5</v>
      </c>
      <c r="F3294">
        <v>1780012800000</v>
      </c>
      <c r="G3294">
        <v>1780014010140</v>
      </c>
      <c r="H3294">
        <v>1210140</v>
      </c>
      <c r="I3294">
        <v>1210140</v>
      </c>
      <c r="J3294">
        <v>8898</v>
      </c>
      <c r="K3294">
        <v>50</v>
      </c>
      <c r="L3294">
        <v>56.89</v>
      </c>
      <c r="M3294" t="s">
        <v>925</v>
      </c>
      <c r="N3294" t="s">
        <v>926</v>
      </c>
      <c r="O3294">
        <v>38.47</v>
      </c>
      <c r="S3294">
        <v>23293</v>
      </c>
    </row>
    <row r="3295" spans="1:19" x14ac:dyDescent="0.2">
      <c r="A3295" t="s">
        <v>48</v>
      </c>
      <c r="B3295" t="s">
        <v>8</v>
      </c>
      <c r="C3295" t="s">
        <v>924</v>
      </c>
      <c r="D3295">
        <v>1</v>
      </c>
      <c r="E3295">
        <v>5</v>
      </c>
      <c r="F3295">
        <v>1780013700000</v>
      </c>
      <c r="G3295">
        <v>1780014586591</v>
      </c>
      <c r="H3295">
        <v>886591</v>
      </c>
      <c r="I3295">
        <v>886591</v>
      </c>
      <c r="J3295">
        <v>7185</v>
      </c>
      <c r="K3295">
        <v>42</v>
      </c>
      <c r="L3295">
        <v>51</v>
      </c>
      <c r="M3295" t="s">
        <v>925</v>
      </c>
      <c r="N3295" t="s">
        <v>926</v>
      </c>
      <c r="O3295">
        <v>37.520000000000003</v>
      </c>
      <c r="S3295">
        <v>23294</v>
      </c>
    </row>
    <row r="3296" spans="1:19" x14ac:dyDescent="0.2">
      <c r="A3296" t="s">
        <v>48</v>
      </c>
      <c r="B3296" t="s">
        <v>8</v>
      </c>
      <c r="C3296" t="s">
        <v>927</v>
      </c>
      <c r="D3296">
        <v>1</v>
      </c>
      <c r="E3296">
        <v>5</v>
      </c>
      <c r="F3296">
        <v>1780014600000</v>
      </c>
      <c r="G3296">
        <v>1780015716830</v>
      </c>
      <c r="H3296">
        <v>1116830</v>
      </c>
      <c r="I3296">
        <v>1116830</v>
      </c>
      <c r="J3296">
        <v>7265</v>
      </c>
      <c r="K3296">
        <v>46</v>
      </c>
      <c r="L3296">
        <v>55.09</v>
      </c>
      <c r="M3296" t="s">
        <v>925</v>
      </c>
      <c r="N3296" t="s">
        <v>926</v>
      </c>
      <c r="O3296">
        <v>41.01</v>
      </c>
      <c r="S3296">
        <v>23295</v>
      </c>
    </row>
    <row r="3297" spans="1:19" x14ac:dyDescent="0.2">
      <c r="A3297" t="s">
        <v>48</v>
      </c>
      <c r="B3297" t="s">
        <v>8</v>
      </c>
      <c r="C3297" t="s">
        <v>924</v>
      </c>
      <c r="D3297">
        <v>1</v>
      </c>
      <c r="E3297">
        <v>5</v>
      </c>
      <c r="F3297">
        <v>1780015500000</v>
      </c>
      <c r="G3297">
        <v>1780016558009</v>
      </c>
      <c r="H3297">
        <v>1058009</v>
      </c>
      <c r="I3297">
        <v>1058009</v>
      </c>
      <c r="J3297">
        <v>8279</v>
      </c>
      <c r="K3297">
        <v>41</v>
      </c>
      <c r="L3297">
        <v>41.39</v>
      </c>
      <c r="M3297" t="s">
        <v>925</v>
      </c>
      <c r="N3297" t="s">
        <v>929</v>
      </c>
      <c r="S3297">
        <v>23296</v>
      </c>
    </row>
    <row r="3298" spans="1:19" x14ac:dyDescent="0.2">
      <c r="A3298" t="s">
        <v>48</v>
      </c>
      <c r="B3298" t="s">
        <v>8</v>
      </c>
      <c r="C3298" t="s">
        <v>924</v>
      </c>
      <c r="D3298">
        <v>1</v>
      </c>
      <c r="E3298">
        <v>5</v>
      </c>
      <c r="F3298">
        <v>1780016400000</v>
      </c>
      <c r="G3298">
        <v>1780017802672</v>
      </c>
      <c r="H3298">
        <v>1402672</v>
      </c>
      <c r="I3298">
        <v>1402672</v>
      </c>
      <c r="J3298">
        <v>9778</v>
      </c>
      <c r="K3298">
        <v>54</v>
      </c>
      <c r="L3298">
        <v>60.52</v>
      </c>
      <c r="M3298" t="s">
        <v>925</v>
      </c>
      <c r="N3298" t="s">
        <v>926</v>
      </c>
      <c r="O3298">
        <v>39.729999999999997</v>
      </c>
      <c r="S3298">
        <v>23297</v>
      </c>
    </row>
    <row r="3299" spans="1:19" x14ac:dyDescent="0.2">
      <c r="A3299" t="s">
        <v>48</v>
      </c>
      <c r="B3299" t="s">
        <v>8</v>
      </c>
      <c r="C3299" t="s">
        <v>927</v>
      </c>
      <c r="D3299">
        <v>1</v>
      </c>
      <c r="E3299">
        <v>5</v>
      </c>
      <c r="F3299">
        <v>1780017300000</v>
      </c>
      <c r="G3299">
        <v>1780018219082</v>
      </c>
      <c r="H3299">
        <v>919082</v>
      </c>
      <c r="I3299">
        <v>919082</v>
      </c>
      <c r="J3299">
        <v>8377</v>
      </c>
      <c r="K3299">
        <v>41</v>
      </c>
      <c r="L3299">
        <v>56.23</v>
      </c>
      <c r="M3299" t="s">
        <v>925</v>
      </c>
      <c r="N3299" t="s">
        <v>926</v>
      </c>
      <c r="O3299">
        <v>45.68</v>
      </c>
      <c r="S3299">
        <v>23298</v>
      </c>
    </row>
    <row r="3300" spans="1:19" x14ac:dyDescent="0.2">
      <c r="A3300" t="s">
        <v>48</v>
      </c>
      <c r="B3300" t="s">
        <v>8</v>
      </c>
      <c r="C3300" t="s">
        <v>924</v>
      </c>
      <c r="D3300">
        <v>1</v>
      </c>
      <c r="E3300">
        <v>5</v>
      </c>
      <c r="F3300">
        <v>1780018200000</v>
      </c>
      <c r="G3300">
        <v>1780019135508</v>
      </c>
      <c r="H3300">
        <v>935508</v>
      </c>
      <c r="I3300">
        <v>935508</v>
      </c>
      <c r="J3300">
        <v>8176</v>
      </c>
      <c r="K3300">
        <v>37</v>
      </c>
      <c r="L3300">
        <v>39.81</v>
      </c>
      <c r="M3300" t="s">
        <v>925</v>
      </c>
      <c r="N3300" t="s">
        <v>929</v>
      </c>
      <c r="S3300">
        <v>23299</v>
      </c>
    </row>
    <row r="3301" spans="1:19" x14ac:dyDescent="0.2">
      <c r="A3301" t="s">
        <v>48</v>
      </c>
      <c r="B3301" t="s">
        <v>8</v>
      </c>
      <c r="C3301" t="s">
        <v>924</v>
      </c>
      <c r="D3301">
        <v>1</v>
      </c>
      <c r="E3301">
        <v>5</v>
      </c>
      <c r="F3301">
        <v>1780019100000</v>
      </c>
      <c r="G3301">
        <v>1780020243681</v>
      </c>
      <c r="H3301">
        <v>1143681</v>
      </c>
      <c r="I3301">
        <v>1143681</v>
      </c>
      <c r="J3301">
        <v>8913</v>
      </c>
      <c r="K3301">
        <v>47</v>
      </c>
      <c r="L3301">
        <v>54.17</v>
      </c>
      <c r="M3301" t="s">
        <v>925</v>
      </c>
      <c r="N3301" t="s">
        <v>926</v>
      </c>
      <c r="O3301">
        <v>33.79</v>
      </c>
      <c r="S3301">
        <v>23300</v>
      </c>
    </row>
    <row r="3302" spans="1:19" x14ac:dyDescent="0.2">
      <c r="A3302" t="s">
        <v>48</v>
      </c>
      <c r="B3302" t="s">
        <v>8</v>
      </c>
      <c r="C3302" t="s">
        <v>927</v>
      </c>
      <c r="D3302">
        <v>1</v>
      </c>
      <c r="E3302">
        <v>5</v>
      </c>
      <c r="F3302">
        <v>1780020000000</v>
      </c>
      <c r="G3302">
        <v>1780021451367</v>
      </c>
      <c r="H3302">
        <v>1451367</v>
      </c>
      <c r="I3302">
        <v>1451367</v>
      </c>
      <c r="J3302">
        <v>7223</v>
      </c>
      <c r="K3302">
        <v>59</v>
      </c>
      <c r="L3302">
        <v>45</v>
      </c>
      <c r="M3302" t="s">
        <v>925</v>
      </c>
      <c r="N3302" t="s">
        <v>929</v>
      </c>
      <c r="S3302">
        <v>23301</v>
      </c>
    </row>
    <row r="3303" spans="1:19" x14ac:dyDescent="0.2">
      <c r="A3303" t="s">
        <v>48</v>
      </c>
      <c r="B3303" t="s">
        <v>8</v>
      </c>
      <c r="C3303" t="s">
        <v>924</v>
      </c>
      <c r="D3303">
        <v>1</v>
      </c>
      <c r="E3303">
        <v>5</v>
      </c>
      <c r="F3303">
        <v>1780020900000</v>
      </c>
      <c r="G3303">
        <v>1780022195784</v>
      </c>
      <c r="H3303">
        <v>1295784</v>
      </c>
      <c r="I3303">
        <v>1295784</v>
      </c>
      <c r="J3303">
        <v>8643</v>
      </c>
      <c r="K3303">
        <v>56</v>
      </c>
      <c r="L3303">
        <v>59.2</v>
      </c>
      <c r="M3303" t="s">
        <v>925</v>
      </c>
      <c r="N3303" t="s">
        <v>926</v>
      </c>
      <c r="O3303">
        <v>42.37</v>
      </c>
      <c r="S3303">
        <v>23302</v>
      </c>
    </row>
    <row r="3304" spans="1:19" x14ac:dyDescent="0.2">
      <c r="A3304" t="s">
        <v>48</v>
      </c>
      <c r="B3304" t="s">
        <v>8</v>
      </c>
      <c r="C3304" t="s">
        <v>924</v>
      </c>
      <c r="D3304">
        <v>1</v>
      </c>
      <c r="E3304">
        <v>5</v>
      </c>
      <c r="F3304">
        <v>1780021800000</v>
      </c>
      <c r="G3304">
        <v>1780022922344</v>
      </c>
      <c r="H3304">
        <v>1122344</v>
      </c>
      <c r="I3304">
        <v>1122344</v>
      </c>
      <c r="J3304">
        <v>9899</v>
      </c>
      <c r="K3304">
        <v>45</v>
      </c>
      <c r="L3304">
        <v>55.59</v>
      </c>
      <c r="M3304" t="s">
        <v>925</v>
      </c>
      <c r="N3304" t="s">
        <v>926</v>
      </c>
      <c r="O3304">
        <v>35</v>
      </c>
      <c r="S3304">
        <v>23303</v>
      </c>
    </row>
    <row r="3305" spans="1:19" x14ac:dyDescent="0.2">
      <c r="A3305" t="s">
        <v>48</v>
      </c>
      <c r="B3305" t="s">
        <v>8</v>
      </c>
      <c r="C3305" t="s">
        <v>927</v>
      </c>
      <c r="D3305">
        <v>1</v>
      </c>
      <c r="E3305">
        <v>5</v>
      </c>
      <c r="F3305">
        <v>1780022700000</v>
      </c>
      <c r="G3305">
        <v>1780023973782</v>
      </c>
      <c r="H3305">
        <v>1273782</v>
      </c>
      <c r="I3305">
        <v>1273782</v>
      </c>
      <c r="J3305">
        <v>8392</v>
      </c>
      <c r="K3305">
        <v>52</v>
      </c>
      <c r="L3305">
        <v>57.29</v>
      </c>
      <c r="M3305" t="s">
        <v>925</v>
      </c>
      <c r="N3305" t="s">
        <v>926</v>
      </c>
      <c r="O3305">
        <v>39.17</v>
      </c>
      <c r="S3305">
        <v>23304</v>
      </c>
    </row>
    <row r="3306" spans="1:19" x14ac:dyDescent="0.2">
      <c r="A3306" t="s">
        <v>48</v>
      </c>
      <c r="B3306" t="s">
        <v>8</v>
      </c>
      <c r="C3306" t="s">
        <v>924</v>
      </c>
      <c r="D3306">
        <v>1</v>
      </c>
      <c r="E3306">
        <v>6</v>
      </c>
      <c r="F3306">
        <v>1780099200000</v>
      </c>
      <c r="G3306">
        <v>1780100569660</v>
      </c>
      <c r="H3306">
        <v>1369660</v>
      </c>
      <c r="I3306">
        <v>1369660</v>
      </c>
      <c r="J3306">
        <v>8759</v>
      </c>
      <c r="K3306">
        <v>54</v>
      </c>
      <c r="L3306">
        <v>62.08</v>
      </c>
      <c r="M3306" t="s">
        <v>925</v>
      </c>
      <c r="N3306" t="s">
        <v>926</v>
      </c>
      <c r="O3306">
        <v>46.91</v>
      </c>
      <c r="S3306">
        <v>23305</v>
      </c>
    </row>
    <row r="3307" spans="1:19" x14ac:dyDescent="0.2">
      <c r="A3307" t="s">
        <v>48</v>
      </c>
      <c r="B3307" t="s">
        <v>8</v>
      </c>
      <c r="C3307" t="s">
        <v>924</v>
      </c>
      <c r="D3307">
        <v>1</v>
      </c>
      <c r="E3307">
        <v>6</v>
      </c>
      <c r="F3307">
        <v>1780100100000</v>
      </c>
      <c r="G3307">
        <v>1780101443661</v>
      </c>
      <c r="H3307">
        <v>1343661</v>
      </c>
      <c r="I3307">
        <v>1343661</v>
      </c>
      <c r="J3307">
        <v>8395</v>
      </c>
      <c r="K3307">
        <v>55</v>
      </c>
      <c r="L3307">
        <v>57.44</v>
      </c>
      <c r="M3307" t="s">
        <v>925</v>
      </c>
      <c r="N3307" t="s">
        <v>926</v>
      </c>
      <c r="O3307">
        <v>37.729999999999997</v>
      </c>
      <c r="S3307">
        <v>23306</v>
      </c>
    </row>
    <row r="3308" spans="1:19" x14ac:dyDescent="0.2">
      <c r="A3308" t="s">
        <v>48</v>
      </c>
      <c r="B3308" t="s">
        <v>8</v>
      </c>
      <c r="C3308" t="s">
        <v>924</v>
      </c>
      <c r="D3308">
        <v>1</v>
      </c>
      <c r="E3308">
        <v>6</v>
      </c>
      <c r="F3308">
        <v>1780101000000</v>
      </c>
      <c r="G3308">
        <v>1780102155235</v>
      </c>
      <c r="H3308">
        <v>1155235</v>
      </c>
      <c r="I3308">
        <v>1155235</v>
      </c>
      <c r="J3308">
        <v>7138</v>
      </c>
      <c r="K3308">
        <v>50</v>
      </c>
      <c r="L3308">
        <v>57.62</v>
      </c>
      <c r="M3308" t="s">
        <v>925</v>
      </c>
      <c r="N3308" t="s">
        <v>926</v>
      </c>
      <c r="O3308">
        <v>46.26</v>
      </c>
      <c r="S3308">
        <v>23307</v>
      </c>
    </row>
    <row r="3309" spans="1:19" x14ac:dyDescent="0.2">
      <c r="A3309" t="s">
        <v>48</v>
      </c>
      <c r="B3309" t="s">
        <v>8</v>
      </c>
      <c r="C3309" t="s">
        <v>924</v>
      </c>
      <c r="D3309">
        <v>1</v>
      </c>
      <c r="E3309">
        <v>6</v>
      </c>
      <c r="F3309">
        <v>1780101900000</v>
      </c>
      <c r="G3309">
        <v>1780103554322</v>
      </c>
      <c r="H3309">
        <v>1654322</v>
      </c>
      <c r="I3309">
        <v>1654322</v>
      </c>
      <c r="J3309">
        <v>8191</v>
      </c>
      <c r="K3309">
        <v>69</v>
      </c>
      <c r="L3309">
        <v>48.45</v>
      </c>
      <c r="M3309" t="s">
        <v>925</v>
      </c>
      <c r="N3309" t="s">
        <v>929</v>
      </c>
      <c r="S3309">
        <v>23308</v>
      </c>
    </row>
    <row r="3310" spans="1:19" x14ac:dyDescent="0.2">
      <c r="A3310" t="s">
        <v>48</v>
      </c>
      <c r="B3310" t="s">
        <v>8</v>
      </c>
      <c r="C3310" t="s">
        <v>924</v>
      </c>
      <c r="D3310">
        <v>1</v>
      </c>
      <c r="E3310">
        <v>6</v>
      </c>
      <c r="F3310">
        <v>1780102800000</v>
      </c>
      <c r="G3310">
        <v>1780104294077</v>
      </c>
      <c r="H3310">
        <v>1494077</v>
      </c>
      <c r="I3310">
        <v>1494077</v>
      </c>
      <c r="J3310">
        <v>7014</v>
      </c>
      <c r="K3310">
        <v>64</v>
      </c>
      <c r="L3310">
        <v>57</v>
      </c>
      <c r="M3310" t="s">
        <v>925</v>
      </c>
      <c r="N3310" t="s">
        <v>926</v>
      </c>
      <c r="O3310">
        <v>36.619999999999997</v>
      </c>
      <c r="S3310">
        <v>23309</v>
      </c>
    </row>
    <row r="3311" spans="1:19" x14ac:dyDescent="0.2">
      <c r="A3311" t="s">
        <v>48</v>
      </c>
      <c r="B3311" t="s">
        <v>8</v>
      </c>
      <c r="C3311" t="s">
        <v>924</v>
      </c>
      <c r="D3311">
        <v>1</v>
      </c>
      <c r="E3311">
        <v>6</v>
      </c>
      <c r="F3311">
        <v>1780103700000</v>
      </c>
      <c r="G3311">
        <v>1780104987472</v>
      </c>
      <c r="H3311">
        <v>1287472</v>
      </c>
      <c r="I3311">
        <v>1287472</v>
      </c>
      <c r="J3311">
        <v>10158</v>
      </c>
      <c r="K3311">
        <v>54</v>
      </c>
      <c r="L3311">
        <v>46.12</v>
      </c>
      <c r="M3311" t="s">
        <v>925</v>
      </c>
      <c r="N3311" t="s">
        <v>929</v>
      </c>
      <c r="S3311">
        <v>23310</v>
      </c>
    </row>
    <row r="3312" spans="1:19" x14ac:dyDescent="0.2">
      <c r="A3312" t="s">
        <v>48</v>
      </c>
      <c r="B3312" t="s">
        <v>8</v>
      </c>
      <c r="C3312" t="s">
        <v>924</v>
      </c>
      <c r="D3312">
        <v>1</v>
      </c>
      <c r="E3312">
        <v>6</v>
      </c>
      <c r="F3312">
        <v>1780104600000</v>
      </c>
      <c r="G3312">
        <v>1780105629418</v>
      </c>
      <c r="H3312">
        <v>1029418</v>
      </c>
      <c r="I3312">
        <v>1029418</v>
      </c>
      <c r="J3312">
        <v>8221</v>
      </c>
      <c r="K3312">
        <v>49</v>
      </c>
      <c r="L3312">
        <v>56.11</v>
      </c>
      <c r="M3312" t="s">
        <v>925</v>
      </c>
      <c r="N3312" t="s">
        <v>926</v>
      </c>
      <c r="O3312">
        <v>43.02</v>
      </c>
      <c r="S3312">
        <v>23311</v>
      </c>
    </row>
    <row r="3313" spans="1:19" x14ac:dyDescent="0.2">
      <c r="A3313" t="s">
        <v>48</v>
      </c>
      <c r="B3313" t="s">
        <v>8</v>
      </c>
      <c r="C3313" t="s">
        <v>924</v>
      </c>
      <c r="D3313">
        <v>1</v>
      </c>
      <c r="E3313">
        <v>6</v>
      </c>
      <c r="F3313">
        <v>1780105500000</v>
      </c>
      <c r="G3313">
        <v>1780106745444</v>
      </c>
      <c r="H3313">
        <v>1245444</v>
      </c>
      <c r="I3313">
        <v>1245444</v>
      </c>
      <c r="J3313">
        <v>10022</v>
      </c>
      <c r="K3313">
        <v>47</v>
      </c>
      <c r="L3313">
        <v>45.47</v>
      </c>
      <c r="M3313" t="s">
        <v>925</v>
      </c>
      <c r="N3313" t="s">
        <v>929</v>
      </c>
      <c r="S3313">
        <v>23312</v>
      </c>
    </row>
    <row r="3314" spans="1:19" x14ac:dyDescent="0.2">
      <c r="A3314" t="s">
        <v>48</v>
      </c>
      <c r="B3314" t="s">
        <v>8</v>
      </c>
      <c r="C3314" t="s">
        <v>924</v>
      </c>
      <c r="D3314">
        <v>1</v>
      </c>
      <c r="E3314">
        <v>6</v>
      </c>
      <c r="F3314">
        <v>1780106400000</v>
      </c>
      <c r="G3314">
        <v>1780107403902</v>
      </c>
      <c r="H3314">
        <v>1003902</v>
      </c>
      <c r="I3314">
        <v>1003902</v>
      </c>
      <c r="J3314">
        <v>9714</v>
      </c>
      <c r="K3314">
        <v>42</v>
      </c>
      <c r="L3314">
        <v>58.55</v>
      </c>
      <c r="M3314" t="s">
        <v>925</v>
      </c>
      <c r="N3314" t="s">
        <v>926</v>
      </c>
      <c r="O3314">
        <v>45.35</v>
      </c>
      <c r="S3314">
        <v>23313</v>
      </c>
    </row>
    <row r="3315" spans="1:19" x14ac:dyDescent="0.2">
      <c r="A3315" t="s">
        <v>48</v>
      </c>
      <c r="B3315" t="s">
        <v>8</v>
      </c>
      <c r="C3315" t="s">
        <v>924</v>
      </c>
      <c r="D3315">
        <v>1</v>
      </c>
      <c r="E3315">
        <v>6</v>
      </c>
      <c r="F3315">
        <v>1780107300000</v>
      </c>
      <c r="G3315">
        <v>1780109081321</v>
      </c>
      <c r="H3315">
        <v>1781321</v>
      </c>
      <c r="I3315">
        <v>1781321</v>
      </c>
      <c r="J3315">
        <v>7986</v>
      </c>
      <c r="K3315">
        <v>72</v>
      </c>
      <c r="L3315">
        <v>63.12</v>
      </c>
      <c r="M3315" t="s">
        <v>925</v>
      </c>
      <c r="N3315" t="s">
        <v>926</v>
      </c>
      <c r="O3315">
        <v>41.01</v>
      </c>
      <c r="S3315">
        <v>23314</v>
      </c>
    </row>
    <row r="3316" spans="1:19" x14ac:dyDescent="0.2">
      <c r="A3316" t="s">
        <v>48</v>
      </c>
      <c r="B3316" t="s">
        <v>8</v>
      </c>
      <c r="C3316" t="s">
        <v>924</v>
      </c>
      <c r="D3316">
        <v>1</v>
      </c>
      <c r="E3316">
        <v>6</v>
      </c>
      <c r="F3316">
        <v>1780108200000</v>
      </c>
      <c r="G3316">
        <v>1780109451778</v>
      </c>
      <c r="H3316">
        <v>1251778</v>
      </c>
      <c r="I3316">
        <v>1251778</v>
      </c>
      <c r="J3316">
        <v>8511</v>
      </c>
      <c r="K3316">
        <v>54</v>
      </c>
      <c r="L3316">
        <v>60.76</v>
      </c>
      <c r="M3316" t="s">
        <v>925</v>
      </c>
      <c r="N3316" t="s">
        <v>926</v>
      </c>
      <c r="O3316">
        <v>47.48</v>
      </c>
      <c r="S3316">
        <v>23315</v>
      </c>
    </row>
    <row r="3317" spans="1:19" x14ac:dyDescent="0.2">
      <c r="A3317" t="s">
        <v>48</v>
      </c>
      <c r="B3317" t="s">
        <v>8</v>
      </c>
      <c r="C3317" t="s">
        <v>924</v>
      </c>
      <c r="D3317">
        <v>1</v>
      </c>
      <c r="E3317">
        <v>6</v>
      </c>
      <c r="F3317">
        <v>1780109100000</v>
      </c>
      <c r="G3317">
        <v>1780110721438</v>
      </c>
      <c r="H3317">
        <v>1621438</v>
      </c>
      <c r="I3317">
        <v>1621438</v>
      </c>
      <c r="J3317">
        <v>9338</v>
      </c>
      <c r="K3317">
        <v>68</v>
      </c>
      <c r="L3317">
        <v>59.71</v>
      </c>
      <c r="M3317" t="s">
        <v>925</v>
      </c>
      <c r="N3317" t="s">
        <v>926</v>
      </c>
      <c r="O3317">
        <v>33.5</v>
      </c>
      <c r="S3317">
        <v>23316</v>
      </c>
    </row>
    <row r="3318" spans="1:19" x14ac:dyDescent="0.2">
      <c r="A3318" t="s">
        <v>48</v>
      </c>
      <c r="B3318" t="s">
        <v>8</v>
      </c>
      <c r="C3318" t="s">
        <v>924</v>
      </c>
      <c r="D3318">
        <v>1</v>
      </c>
      <c r="E3318">
        <v>7</v>
      </c>
      <c r="F3318">
        <v>1780185600000</v>
      </c>
      <c r="G3318">
        <v>1780186783595</v>
      </c>
      <c r="H3318">
        <v>1183595</v>
      </c>
      <c r="I3318">
        <v>1183595</v>
      </c>
      <c r="J3318">
        <v>10539</v>
      </c>
      <c r="K3318">
        <v>53</v>
      </c>
      <c r="L3318">
        <v>45.27</v>
      </c>
      <c r="M3318" t="s">
        <v>925</v>
      </c>
      <c r="N3318" t="s">
        <v>929</v>
      </c>
      <c r="S3318">
        <v>23317</v>
      </c>
    </row>
    <row r="3319" spans="1:19" x14ac:dyDescent="0.2">
      <c r="A3319" t="s">
        <v>48</v>
      </c>
      <c r="B3319" t="s">
        <v>8</v>
      </c>
      <c r="C3319" t="s">
        <v>924</v>
      </c>
      <c r="D3319">
        <v>1</v>
      </c>
      <c r="E3319">
        <v>7</v>
      </c>
      <c r="F3319">
        <v>1780186500000</v>
      </c>
      <c r="G3319">
        <v>1780187645573</v>
      </c>
      <c r="H3319">
        <v>1145573</v>
      </c>
      <c r="I3319">
        <v>1145573</v>
      </c>
      <c r="J3319">
        <v>8602</v>
      </c>
      <c r="K3319">
        <v>51</v>
      </c>
      <c r="L3319">
        <v>60.15</v>
      </c>
      <c r="M3319" t="s">
        <v>925</v>
      </c>
      <c r="N3319" t="s">
        <v>926</v>
      </c>
      <c r="O3319">
        <v>48.47</v>
      </c>
      <c r="S3319">
        <v>23318</v>
      </c>
    </row>
    <row r="3320" spans="1:19" x14ac:dyDescent="0.2">
      <c r="A3320" t="s">
        <v>48</v>
      </c>
      <c r="B3320" t="s">
        <v>8</v>
      </c>
      <c r="C3320" t="s">
        <v>928</v>
      </c>
      <c r="D3320">
        <v>1</v>
      </c>
      <c r="E3320">
        <v>7</v>
      </c>
      <c r="F3320">
        <v>1780187400000</v>
      </c>
      <c r="G3320">
        <v>1780188819485</v>
      </c>
      <c r="H3320">
        <v>1419485</v>
      </c>
      <c r="I3320">
        <v>1419485</v>
      </c>
      <c r="J3320">
        <v>9110</v>
      </c>
      <c r="K3320">
        <v>60</v>
      </c>
      <c r="L3320">
        <v>46.6</v>
      </c>
      <c r="M3320" t="s">
        <v>925</v>
      </c>
      <c r="N3320" t="s">
        <v>929</v>
      </c>
      <c r="S3320">
        <v>23319</v>
      </c>
    </row>
    <row r="3321" spans="1:19" x14ac:dyDescent="0.2">
      <c r="A3321" t="s">
        <v>48</v>
      </c>
      <c r="B3321" t="s">
        <v>8</v>
      </c>
      <c r="C3321" t="s">
        <v>924</v>
      </c>
      <c r="D3321">
        <v>1</v>
      </c>
      <c r="E3321">
        <v>7</v>
      </c>
      <c r="F3321">
        <v>1780188300000</v>
      </c>
      <c r="G3321">
        <v>1780189614260</v>
      </c>
      <c r="H3321">
        <v>1314260</v>
      </c>
      <c r="I3321">
        <v>1314260</v>
      </c>
      <c r="J3321">
        <v>8721</v>
      </c>
      <c r="K3321">
        <v>54</v>
      </c>
      <c r="L3321">
        <v>55.32</v>
      </c>
      <c r="M3321" t="s">
        <v>925</v>
      </c>
      <c r="N3321" t="s">
        <v>926</v>
      </c>
      <c r="O3321">
        <v>32.68</v>
      </c>
      <c r="S3321">
        <v>23320</v>
      </c>
    </row>
    <row r="3322" spans="1:19" x14ac:dyDescent="0.2">
      <c r="A3322" t="s">
        <v>48</v>
      </c>
      <c r="B3322" t="s">
        <v>8</v>
      </c>
      <c r="C3322" t="s">
        <v>924</v>
      </c>
      <c r="D3322">
        <v>1</v>
      </c>
      <c r="E3322">
        <v>7</v>
      </c>
      <c r="F3322">
        <v>1780189200000</v>
      </c>
      <c r="G3322">
        <v>1780191059442</v>
      </c>
      <c r="H3322">
        <v>1859442</v>
      </c>
      <c r="I3322">
        <v>1859442</v>
      </c>
      <c r="J3322">
        <v>8470</v>
      </c>
      <c r="K3322">
        <v>70</v>
      </c>
      <c r="L3322">
        <v>51.21</v>
      </c>
      <c r="M3322" t="s">
        <v>925</v>
      </c>
      <c r="N3322" t="s">
        <v>929</v>
      </c>
      <c r="S3322">
        <v>23321</v>
      </c>
    </row>
    <row r="3323" spans="1:19" x14ac:dyDescent="0.2">
      <c r="A3323" t="s">
        <v>48</v>
      </c>
      <c r="B3323" t="s">
        <v>8</v>
      </c>
      <c r="C3323" t="s">
        <v>928</v>
      </c>
      <c r="D3323">
        <v>1</v>
      </c>
      <c r="E3323">
        <v>7</v>
      </c>
      <c r="F3323">
        <v>1780190100000</v>
      </c>
      <c r="G3323">
        <v>1780191429816</v>
      </c>
      <c r="H3323">
        <v>1329816</v>
      </c>
      <c r="I3323">
        <v>1329816</v>
      </c>
      <c r="J3323">
        <v>9076</v>
      </c>
      <c r="K3323">
        <v>59</v>
      </c>
      <c r="L3323">
        <v>61.12</v>
      </c>
      <c r="M3323" t="s">
        <v>925</v>
      </c>
      <c r="N3323" t="s">
        <v>926</v>
      </c>
      <c r="O3323">
        <v>44.83</v>
      </c>
      <c r="S3323">
        <v>23322</v>
      </c>
    </row>
    <row r="3324" spans="1:19" x14ac:dyDescent="0.2">
      <c r="A3324" t="s">
        <v>48</v>
      </c>
      <c r="B3324" t="s">
        <v>8</v>
      </c>
      <c r="C3324" t="s">
        <v>924</v>
      </c>
      <c r="D3324">
        <v>1</v>
      </c>
      <c r="E3324">
        <v>7</v>
      </c>
      <c r="F3324">
        <v>1780191000000</v>
      </c>
      <c r="G3324">
        <v>1780192434142</v>
      </c>
      <c r="H3324">
        <v>1434142</v>
      </c>
      <c r="I3324">
        <v>1434142</v>
      </c>
      <c r="J3324">
        <v>10489</v>
      </c>
      <c r="K3324">
        <v>55</v>
      </c>
      <c r="L3324">
        <v>63.25</v>
      </c>
      <c r="M3324" t="s">
        <v>925</v>
      </c>
      <c r="N3324" t="s">
        <v>926</v>
      </c>
      <c r="O3324">
        <v>43.39</v>
      </c>
      <c r="S3324">
        <v>23323</v>
      </c>
    </row>
    <row r="3325" spans="1:19" x14ac:dyDescent="0.2">
      <c r="A3325" t="s">
        <v>48</v>
      </c>
      <c r="B3325" t="s">
        <v>8</v>
      </c>
      <c r="C3325" t="s">
        <v>924</v>
      </c>
      <c r="D3325">
        <v>1</v>
      </c>
      <c r="E3325">
        <v>7</v>
      </c>
      <c r="F3325">
        <v>1780191900000</v>
      </c>
      <c r="G3325">
        <v>1780193254308</v>
      </c>
      <c r="H3325">
        <v>1354308</v>
      </c>
      <c r="I3325">
        <v>1354308</v>
      </c>
      <c r="J3325">
        <v>6852</v>
      </c>
      <c r="K3325">
        <v>60</v>
      </c>
      <c r="L3325">
        <v>56.72</v>
      </c>
      <c r="M3325" t="s">
        <v>925</v>
      </c>
      <c r="N3325" t="s">
        <v>926</v>
      </c>
      <c r="O3325">
        <v>39.92</v>
      </c>
      <c r="S3325">
        <v>23324</v>
      </c>
    </row>
    <row r="3326" spans="1:19" x14ac:dyDescent="0.2">
      <c r="A3326" t="s">
        <v>48</v>
      </c>
      <c r="B3326" t="s">
        <v>8</v>
      </c>
      <c r="C3326" t="s">
        <v>928</v>
      </c>
      <c r="D3326">
        <v>1</v>
      </c>
      <c r="E3326">
        <v>7</v>
      </c>
      <c r="F3326">
        <v>1780192800000</v>
      </c>
      <c r="G3326">
        <v>1780194102755</v>
      </c>
      <c r="H3326">
        <v>1302755</v>
      </c>
      <c r="I3326">
        <v>1302755</v>
      </c>
      <c r="J3326">
        <v>7155</v>
      </c>
      <c r="K3326">
        <v>48</v>
      </c>
      <c r="L3326">
        <v>53.75</v>
      </c>
      <c r="M3326" t="s">
        <v>925</v>
      </c>
      <c r="N3326" t="s">
        <v>926</v>
      </c>
      <c r="O3326">
        <v>33.5</v>
      </c>
      <c r="S3326">
        <v>23325</v>
      </c>
    </row>
    <row r="3327" spans="1:19" x14ac:dyDescent="0.2">
      <c r="A3327" t="s">
        <v>48</v>
      </c>
      <c r="B3327" t="s">
        <v>8</v>
      </c>
      <c r="C3327" t="s">
        <v>924</v>
      </c>
      <c r="D3327">
        <v>1</v>
      </c>
      <c r="E3327">
        <v>7</v>
      </c>
      <c r="F3327">
        <v>1780193700000</v>
      </c>
      <c r="G3327">
        <v>1780195259260</v>
      </c>
      <c r="H3327">
        <v>1559260</v>
      </c>
      <c r="I3327">
        <v>1559260</v>
      </c>
      <c r="J3327">
        <v>9839</v>
      </c>
      <c r="K3327">
        <v>62</v>
      </c>
      <c r="L3327">
        <v>64.91</v>
      </c>
      <c r="M3327" t="s">
        <v>925</v>
      </c>
      <c r="N3327" t="s">
        <v>926</v>
      </c>
      <c r="O3327">
        <v>45.81</v>
      </c>
      <c r="S3327">
        <v>23326</v>
      </c>
    </row>
    <row r="3328" spans="1:19" x14ac:dyDescent="0.2">
      <c r="A3328" t="s">
        <v>48</v>
      </c>
      <c r="B3328" t="s">
        <v>8</v>
      </c>
      <c r="C3328" t="s">
        <v>924</v>
      </c>
      <c r="D3328">
        <v>1</v>
      </c>
      <c r="E3328">
        <v>7</v>
      </c>
      <c r="F3328">
        <v>1780194600000</v>
      </c>
      <c r="G3328">
        <v>1780196317150</v>
      </c>
      <c r="H3328">
        <v>1717150</v>
      </c>
      <c r="I3328">
        <v>1717150</v>
      </c>
      <c r="J3328">
        <v>9719</v>
      </c>
      <c r="K3328">
        <v>63</v>
      </c>
      <c r="L3328">
        <v>50.81</v>
      </c>
      <c r="M3328" t="s">
        <v>925</v>
      </c>
      <c r="N3328" t="s">
        <v>929</v>
      </c>
      <c r="S3328">
        <v>23327</v>
      </c>
    </row>
    <row r="3329" spans="1:19" x14ac:dyDescent="0.2">
      <c r="A3329" t="s">
        <v>48</v>
      </c>
      <c r="B3329" t="s">
        <v>8</v>
      </c>
      <c r="C3329" t="s">
        <v>928</v>
      </c>
      <c r="D3329">
        <v>1</v>
      </c>
      <c r="E3329">
        <v>7</v>
      </c>
      <c r="F3329">
        <v>1780195500000</v>
      </c>
      <c r="G3329">
        <v>1780196470575</v>
      </c>
      <c r="H3329">
        <v>970575</v>
      </c>
      <c r="I3329">
        <v>970575</v>
      </c>
      <c r="J3329">
        <v>9415</v>
      </c>
      <c r="K3329">
        <v>41</v>
      </c>
      <c r="L3329">
        <v>58.1</v>
      </c>
      <c r="M3329" t="s">
        <v>925</v>
      </c>
      <c r="N3329" t="s">
        <v>926</v>
      </c>
      <c r="O3329">
        <v>45.94</v>
      </c>
      <c r="S3329">
        <v>23328</v>
      </c>
    </row>
    <row r="3330" spans="1:19" x14ac:dyDescent="0.2">
      <c r="A3330" t="s">
        <v>48</v>
      </c>
      <c r="B3330" t="s">
        <v>8</v>
      </c>
      <c r="C3330" t="s">
        <v>924</v>
      </c>
      <c r="D3330">
        <v>1</v>
      </c>
      <c r="E3330">
        <v>7</v>
      </c>
      <c r="F3330">
        <v>1780196400000</v>
      </c>
      <c r="G3330">
        <v>1780197432920</v>
      </c>
      <c r="H3330">
        <v>1032920</v>
      </c>
      <c r="I3330">
        <v>1032920</v>
      </c>
      <c r="J3330">
        <v>8684</v>
      </c>
      <c r="K3330">
        <v>39</v>
      </c>
      <c r="L3330">
        <v>51.65</v>
      </c>
      <c r="M3330" t="s">
        <v>925</v>
      </c>
      <c r="N3330" t="s">
        <v>926</v>
      </c>
      <c r="O3330">
        <v>31.34</v>
      </c>
      <c r="S3330">
        <v>23329</v>
      </c>
    </row>
    <row r="3331" spans="1:19" x14ac:dyDescent="0.2">
      <c r="A3331" t="s">
        <v>48</v>
      </c>
      <c r="B3331" t="s">
        <v>8</v>
      </c>
      <c r="C3331" t="s">
        <v>924</v>
      </c>
      <c r="D3331">
        <v>2</v>
      </c>
      <c r="E3331">
        <v>1</v>
      </c>
      <c r="F3331">
        <v>1780272000000</v>
      </c>
      <c r="G3331">
        <v>1780273526815</v>
      </c>
      <c r="H3331">
        <v>1526815</v>
      </c>
      <c r="I3331">
        <v>1476815</v>
      </c>
      <c r="J3331">
        <v>8851</v>
      </c>
      <c r="K3331">
        <v>65</v>
      </c>
      <c r="L3331">
        <v>62.64</v>
      </c>
      <c r="M3331" t="s">
        <v>925</v>
      </c>
      <c r="N3331" t="s">
        <v>926</v>
      </c>
      <c r="O3331">
        <v>44.01</v>
      </c>
      <c r="S3331">
        <v>23330</v>
      </c>
    </row>
    <row r="3332" spans="1:19" x14ac:dyDescent="0.2">
      <c r="A3332" t="s">
        <v>48</v>
      </c>
      <c r="B3332" t="s">
        <v>8</v>
      </c>
      <c r="C3332" t="s">
        <v>924</v>
      </c>
      <c r="D3332">
        <v>2</v>
      </c>
      <c r="E3332">
        <v>1</v>
      </c>
      <c r="F3332">
        <v>1780272900000</v>
      </c>
      <c r="G3332">
        <v>1780273924788</v>
      </c>
      <c r="H3332">
        <v>1024788</v>
      </c>
      <c r="I3332">
        <v>959788</v>
      </c>
      <c r="J3332">
        <v>6691</v>
      </c>
      <c r="K3332">
        <v>40</v>
      </c>
      <c r="L3332">
        <v>52.64</v>
      </c>
      <c r="M3332" t="s">
        <v>925</v>
      </c>
      <c r="N3332" t="s">
        <v>926</v>
      </c>
      <c r="O3332">
        <v>39.159999999999997</v>
      </c>
      <c r="S3332">
        <v>23331</v>
      </c>
    </row>
    <row r="3333" spans="1:19" x14ac:dyDescent="0.2">
      <c r="A3333" t="s">
        <v>48</v>
      </c>
      <c r="B3333" t="s">
        <v>8</v>
      </c>
      <c r="C3333" t="s">
        <v>928</v>
      </c>
      <c r="D3333">
        <v>2</v>
      </c>
      <c r="E3333">
        <v>1</v>
      </c>
      <c r="F3333">
        <v>1780273800000</v>
      </c>
      <c r="G3333">
        <v>1780274671866</v>
      </c>
      <c r="H3333">
        <v>871866</v>
      </c>
      <c r="I3333">
        <v>791866</v>
      </c>
      <c r="J3333">
        <v>7520</v>
      </c>
      <c r="K3333">
        <v>43</v>
      </c>
      <c r="L3333">
        <v>51.94</v>
      </c>
      <c r="M3333" t="s">
        <v>925</v>
      </c>
      <c r="N3333" t="s">
        <v>926</v>
      </c>
      <c r="O3333">
        <v>39.17</v>
      </c>
      <c r="S3333">
        <v>23332</v>
      </c>
    </row>
    <row r="3334" spans="1:19" x14ac:dyDescent="0.2">
      <c r="A3334" t="s">
        <v>48</v>
      </c>
      <c r="B3334" t="s">
        <v>8</v>
      </c>
      <c r="C3334" t="s">
        <v>924</v>
      </c>
      <c r="D3334">
        <v>2</v>
      </c>
      <c r="E3334">
        <v>1</v>
      </c>
      <c r="F3334">
        <v>1780274700000</v>
      </c>
      <c r="G3334">
        <v>1780276213083</v>
      </c>
      <c r="H3334">
        <v>1513083</v>
      </c>
      <c r="I3334">
        <v>1478083</v>
      </c>
      <c r="J3334">
        <v>9067</v>
      </c>
      <c r="K3334">
        <v>63</v>
      </c>
      <c r="L3334">
        <v>58.24</v>
      </c>
      <c r="M3334" t="s">
        <v>925</v>
      </c>
      <c r="N3334" t="s">
        <v>926</v>
      </c>
      <c r="O3334">
        <v>33.53</v>
      </c>
      <c r="S3334">
        <v>23333</v>
      </c>
    </row>
    <row r="3335" spans="1:19" x14ac:dyDescent="0.2">
      <c r="A3335" t="s">
        <v>48</v>
      </c>
      <c r="B3335" t="s">
        <v>8</v>
      </c>
      <c r="C3335" t="s">
        <v>924</v>
      </c>
      <c r="D3335">
        <v>2</v>
      </c>
      <c r="E3335">
        <v>1</v>
      </c>
      <c r="F3335">
        <v>1780275600000</v>
      </c>
      <c r="G3335">
        <v>1780276954315</v>
      </c>
      <c r="H3335">
        <v>1354315</v>
      </c>
      <c r="I3335">
        <v>1304315</v>
      </c>
      <c r="J3335">
        <v>7221</v>
      </c>
      <c r="K3335">
        <v>57</v>
      </c>
      <c r="L3335">
        <v>58.32</v>
      </c>
      <c r="M3335" t="s">
        <v>925</v>
      </c>
      <c r="N3335" t="s">
        <v>926</v>
      </c>
      <c r="O3335">
        <v>42.66</v>
      </c>
      <c r="S3335">
        <v>23334</v>
      </c>
    </row>
    <row r="3336" spans="1:19" x14ac:dyDescent="0.2">
      <c r="A3336" t="s">
        <v>48</v>
      </c>
      <c r="B3336" t="s">
        <v>8</v>
      </c>
      <c r="C3336" t="s">
        <v>928</v>
      </c>
      <c r="D3336">
        <v>2</v>
      </c>
      <c r="E3336">
        <v>1</v>
      </c>
      <c r="F3336">
        <v>1780276500000</v>
      </c>
      <c r="G3336">
        <v>1780277279019</v>
      </c>
      <c r="H3336">
        <v>779019</v>
      </c>
      <c r="I3336">
        <v>714019</v>
      </c>
      <c r="J3336">
        <v>9761</v>
      </c>
      <c r="K3336">
        <v>34</v>
      </c>
      <c r="L3336">
        <v>50.45</v>
      </c>
      <c r="M3336" t="s">
        <v>925</v>
      </c>
      <c r="N3336" t="s">
        <v>926</v>
      </c>
      <c r="O3336">
        <v>32.06</v>
      </c>
      <c r="S3336">
        <v>23335</v>
      </c>
    </row>
    <row r="3337" spans="1:19" x14ac:dyDescent="0.2">
      <c r="A3337" t="s">
        <v>48</v>
      </c>
      <c r="B3337" t="s">
        <v>8</v>
      </c>
      <c r="C3337" t="s">
        <v>924</v>
      </c>
      <c r="D3337">
        <v>2</v>
      </c>
      <c r="E3337">
        <v>1</v>
      </c>
      <c r="F3337">
        <v>1780277400000</v>
      </c>
      <c r="G3337">
        <v>1780278349043</v>
      </c>
      <c r="H3337">
        <v>949043</v>
      </c>
      <c r="I3337">
        <v>869043</v>
      </c>
      <c r="J3337">
        <v>8738</v>
      </c>
      <c r="K3337">
        <v>37</v>
      </c>
      <c r="L3337">
        <v>57.11</v>
      </c>
      <c r="M3337" t="s">
        <v>925</v>
      </c>
      <c r="N3337" t="s">
        <v>926</v>
      </c>
      <c r="O3337">
        <v>46</v>
      </c>
      <c r="S3337">
        <v>23336</v>
      </c>
    </row>
    <row r="3338" spans="1:19" x14ac:dyDescent="0.2">
      <c r="A3338" t="s">
        <v>48</v>
      </c>
      <c r="B3338" t="s">
        <v>8</v>
      </c>
      <c r="C3338" t="s">
        <v>924</v>
      </c>
      <c r="D3338">
        <v>2</v>
      </c>
      <c r="E3338">
        <v>1</v>
      </c>
      <c r="F3338">
        <v>1780278300000</v>
      </c>
      <c r="G3338">
        <v>1780279566735</v>
      </c>
      <c r="H3338">
        <v>1266735</v>
      </c>
      <c r="I3338">
        <v>1231735</v>
      </c>
      <c r="J3338">
        <v>8740</v>
      </c>
      <c r="K3338">
        <v>54</v>
      </c>
      <c r="L3338">
        <v>58.27</v>
      </c>
      <c r="M3338" t="s">
        <v>925</v>
      </c>
      <c r="N3338" t="s">
        <v>926</v>
      </c>
      <c r="O3338">
        <v>40.68</v>
      </c>
      <c r="S3338">
        <v>23337</v>
      </c>
    </row>
    <row r="3339" spans="1:19" x14ac:dyDescent="0.2">
      <c r="A3339" t="s">
        <v>48</v>
      </c>
      <c r="B3339" t="s">
        <v>8</v>
      </c>
      <c r="C3339" t="s">
        <v>928</v>
      </c>
      <c r="D3339">
        <v>2</v>
      </c>
      <c r="E3339">
        <v>1</v>
      </c>
      <c r="F3339">
        <v>1780279200000</v>
      </c>
      <c r="G3339">
        <v>1780280087802</v>
      </c>
      <c r="H3339">
        <v>887802</v>
      </c>
      <c r="I3339">
        <v>837802</v>
      </c>
      <c r="J3339">
        <v>7549</v>
      </c>
      <c r="K3339">
        <v>37</v>
      </c>
      <c r="L3339">
        <v>52.15</v>
      </c>
      <c r="M3339" t="s">
        <v>925</v>
      </c>
      <c r="N3339" t="s">
        <v>926</v>
      </c>
      <c r="O3339">
        <v>39.18</v>
      </c>
      <c r="S3339">
        <v>23338</v>
      </c>
    </row>
    <row r="3340" spans="1:19" x14ac:dyDescent="0.2">
      <c r="A3340" t="s">
        <v>48</v>
      </c>
      <c r="B3340" t="s">
        <v>8</v>
      </c>
      <c r="C3340" t="s">
        <v>924</v>
      </c>
      <c r="D3340">
        <v>2</v>
      </c>
      <c r="E3340">
        <v>1</v>
      </c>
      <c r="F3340">
        <v>1780280100000</v>
      </c>
      <c r="G3340">
        <v>1780281641002</v>
      </c>
      <c r="H3340">
        <v>1541002</v>
      </c>
      <c r="I3340">
        <v>1476002</v>
      </c>
      <c r="J3340">
        <v>9477</v>
      </c>
      <c r="K3340">
        <v>67</v>
      </c>
      <c r="L3340">
        <v>48.44</v>
      </c>
      <c r="M3340" t="s">
        <v>925</v>
      </c>
      <c r="N3340" t="s">
        <v>929</v>
      </c>
      <c r="S3340">
        <v>23339</v>
      </c>
    </row>
    <row r="3341" spans="1:19" x14ac:dyDescent="0.2">
      <c r="A3341" t="s">
        <v>48</v>
      </c>
      <c r="B3341" t="s">
        <v>8</v>
      </c>
      <c r="C3341" t="s">
        <v>924</v>
      </c>
      <c r="D3341">
        <v>2</v>
      </c>
      <c r="E3341">
        <v>2</v>
      </c>
      <c r="F3341">
        <v>1780358400000</v>
      </c>
      <c r="G3341">
        <v>1780359434149</v>
      </c>
      <c r="H3341">
        <v>1034149</v>
      </c>
      <c r="I3341">
        <v>984149</v>
      </c>
      <c r="J3341">
        <v>9291</v>
      </c>
      <c r="K3341">
        <v>46</v>
      </c>
      <c r="L3341">
        <v>55.17</v>
      </c>
      <c r="M3341" t="s">
        <v>925</v>
      </c>
      <c r="N3341" t="s">
        <v>926</v>
      </c>
      <c r="O3341">
        <v>37.869999999999997</v>
      </c>
      <c r="S3341">
        <v>23340</v>
      </c>
    </row>
    <row r="3342" spans="1:19" x14ac:dyDescent="0.2">
      <c r="A3342" t="s">
        <v>48</v>
      </c>
      <c r="B3342" t="s">
        <v>8</v>
      </c>
      <c r="C3342" t="s">
        <v>924</v>
      </c>
      <c r="D3342">
        <v>2</v>
      </c>
      <c r="E3342">
        <v>2</v>
      </c>
      <c r="F3342">
        <v>1780359300000</v>
      </c>
      <c r="G3342">
        <v>1780360107200</v>
      </c>
      <c r="H3342">
        <v>807200</v>
      </c>
      <c r="I3342">
        <v>742200</v>
      </c>
      <c r="J3342">
        <v>8930</v>
      </c>
      <c r="K3342">
        <v>40</v>
      </c>
      <c r="L3342">
        <v>48.55</v>
      </c>
      <c r="M3342" t="s">
        <v>925</v>
      </c>
      <c r="N3342" t="s">
        <v>926</v>
      </c>
      <c r="O3342">
        <v>29.16</v>
      </c>
      <c r="S3342">
        <v>23341</v>
      </c>
    </row>
    <row r="3343" spans="1:19" x14ac:dyDescent="0.2">
      <c r="A3343" t="s">
        <v>48</v>
      </c>
      <c r="B3343" t="s">
        <v>8</v>
      </c>
      <c r="C3343" t="s">
        <v>927</v>
      </c>
      <c r="D3343">
        <v>2</v>
      </c>
      <c r="E3343">
        <v>2</v>
      </c>
      <c r="F3343">
        <v>1780360200000</v>
      </c>
      <c r="G3343">
        <v>1780361594646</v>
      </c>
      <c r="H3343">
        <v>1394646</v>
      </c>
      <c r="I3343">
        <v>1314646</v>
      </c>
      <c r="J3343">
        <v>6662</v>
      </c>
      <c r="K3343">
        <v>55</v>
      </c>
      <c r="L3343">
        <v>58.85</v>
      </c>
      <c r="M3343" t="s">
        <v>925</v>
      </c>
      <c r="N3343" t="s">
        <v>926</v>
      </c>
      <c r="O3343">
        <v>44.38</v>
      </c>
      <c r="S3343">
        <v>23342</v>
      </c>
    </row>
    <row r="3344" spans="1:19" x14ac:dyDescent="0.2">
      <c r="A3344" t="s">
        <v>48</v>
      </c>
      <c r="B3344" t="s">
        <v>8</v>
      </c>
      <c r="C3344" t="s">
        <v>924</v>
      </c>
      <c r="D3344">
        <v>2</v>
      </c>
      <c r="E3344">
        <v>2</v>
      </c>
      <c r="F3344">
        <v>1780361100000</v>
      </c>
      <c r="G3344">
        <v>1780362066159</v>
      </c>
      <c r="H3344">
        <v>966159</v>
      </c>
      <c r="I3344">
        <v>931159</v>
      </c>
      <c r="J3344">
        <v>7475</v>
      </c>
      <c r="K3344">
        <v>44</v>
      </c>
      <c r="L3344">
        <v>52.39</v>
      </c>
      <c r="M3344" t="s">
        <v>925</v>
      </c>
      <c r="N3344" t="s">
        <v>926</v>
      </c>
      <c r="O3344">
        <v>37.979999999999997</v>
      </c>
      <c r="S3344">
        <v>23343</v>
      </c>
    </row>
    <row r="3345" spans="1:19" x14ac:dyDescent="0.2">
      <c r="A3345" t="s">
        <v>48</v>
      </c>
      <c r="B3345" t="s">
        <v>8</v>
      </c>
      <c r="C3345" t="s">
        <v>924</v>
      </c>
      <c r="D3345">
        <v>2</v>
      </c>
      <c r="E3345">
        <v>2</v>
      </c>
      <c r="F3345">
        <v>1780362000000</v>
      </c>
      <c r="G3345">
        <v>1780363444633</v>
      </c>
      <c r="H3345">
        <v>1444633</v>
      </c>
      <c r="I3345">
        <v>1394633</v>
      </c>
      <c r="J3345">
        <v>9223</v>
      </c>
      <c r="K3345">
        <v>63</v>
      </c>
      <c r="L3345">
        <v>61.14</v>
      </c>
      <c r="M3345" t="s">
        <v>925</v>
      </c>
      <c r="N3345" t="s">
        <v>926</v>
      </c>
      <c r="O3345">
        <v>41.58</v>
      </c>
      <c r="S3345">
        <v>23344</v>
      </c>
    </row>
    <row r="3346" spans="1:19" x14ac:dyDescent="0.2">
      <c r="A3346" t="s">
        <v>48</v>
      </c>
      <c r="B3346" t="s">
        <v>8</v>
      </c>
      <c r="C3346" t="s">
        <v>927</v>
      </c>
      <c r="D3346">
        <v>2</v>
      </c>
      <c r="E3346">
        <v>2</v>
      </c>
      <c r="F3346">
        <v>1780362900000</v>
      </c>
      <c r="G3346">
        <v>1780364138505</v>
      </c>
      <c r="H3346">
        <v>1238505</v>
      </c>
      <c r="I3346">
        <v>1173505</v>
      </c>
      <c r="J3346">
        <v>8465</v>
      </c>
      <c r="K3346">
        <v>55</v>
      </c>
      <c r="L3346">
        <v>59.16</v>
      </c>
      <c r="M3346" t="s">
        <v>925</v>
      </c>
      <c r="N3346" t="s">
        <v>926</v>
      </c>
      <c r="O3346">
        <v>44.22</v>
      </c>
      <c r="S3346">
        <v>23345</v>
      </c>
    </row>
    <row r="3347" spans="1:19" x14ac:dyDescent="0.2">
      <c r="A3347" t="s">
        <v>48</v>
      </c>
      <c r="B3347" t="s">
        <v>8</v>
      </c>
      <c r="C3347" t="s">
        <v>924</v>
      </c>
      <c r="D3347">
        <v>2</v>
      </c>
      <c r="E3347">
        <v>2</v>
      </c>
      <c r="F3347">
        <v>1780363800000</v>
      </c>
      <c r="G3347">
        <v>1780364573013</v>
      </c>
      <c r="H3347">
        <v>773013</v>
      </c>
      <c r="I3347">
        <v>693013</v>
      </c>
      <c r="J3347">
        <v>6627</v>
      </c>
      <c r="K3347">
        <v>40</v>
      </c>
      <c r="L3347">
        <v>47.84</v>
      </c>
      <c r="M3347" t="s">
        <v>925</v>
      </c>
      <c r="N3347" t="s">
        <v>926</v>
      </c>
      <c r="O3347">
        <v>34.520000000000003</v>
      </c>
      <c r="S3347">
        <v>23346</v>
      </c>
    </row>
    <row r="3348" spans="1:19" x14ac:dyDescent="0.2">
      <c r="A3348" t="s">
        <v>48</v>
      </c>
      <c r="B3348" t="s">
        <v>8</v>
      </c>
      <c r="C3348" t="s">
        <v>924</v>
      </c>
      <c r="D3348">
        <v>2</v>
      </c>
      <c r="E3348">
        <v>2</v>
      </c>
      <c r="F3348">
        <v>1780364700000</v>
      </c>
      <c r="G3348">
        <v>1780365639905</v>
      </c>
      <c r="H3348">
        <v>939905</v>
      </c>
      <c r="I3348">
        <v>904905</v>
      </c>
      <c r="J3348">
        <v>9840</v>
      </c>
      <c r="K3348">
        <v>45</v>
      </c>
      <c r="L3348">
        <v>56.42</v>
      </c>
      <c r="M3348" t="s">
        <v>925</v>
      </c>
      <c r="N3348" t="s">
        <v>926</v>
      </c>
      <c r="O3348">
        <v>41.67</v>
      </c>
      <c r="S3348">
        <v>23347</v>
      </c>
    </row>
    <row r="3349" spans="1:19" x14ac:dyDescent="0.2">
      <c r="A3349" t="s">
        <v>48</v>
      </c>
      <c r="B3349" t="s">
        <v>8</v>
      </c>
      <c r="C3349" t="s">
        <v>927</v>
      </c>
      <c r="D3349">
        <v>2</v>
      </c>
      <c r="E3349">
        <v>2</v>
      </c>
      <c r="F3349">
        <v>1780365600000</v>
      </c>
      <c r="G3349">
        <v>1780366898633</v>
      </c>
      <c r="H3349">
        <v>1298633</v>
      </c>
      <c r="I3349">
        <v>1248633</v>
      </c>
      <c r="J3349">
        <v>8488</v>
      </c>
      <c r="K3349">
        <v>59</v>
      </c>
      <c r="L3349">
        <v>59.98</v>
      </c>
      <c r="M3349" t="s">
        <v>925</v>
      </c>
      <c r="N3349" t="s">
        <v>926</v>
      </c>
      <c r="O3349">
        <v>44.53</v>
      </c>
      <c r="S3349">
        <v>23348</v>
      </c>
    </row>
    <row r="3350" spans="1:19" x14ac:dyDescent="0.2">
      <c r="A3350" t="s">
        <v>48</v>
      </c>
      <c r="B3350" t="s">
        <v>8</v>
      </c>
      <c r="C3350" t="s">
        <v>924</v>
      </c>
      <c r="D3350">
        <v>2</v>
      </c>
      <c r="E3350">
        <v>2</v>
      </c>
      <c r="F3350">
        <v>1780366500000</v>
      </c>
      <c r="G3350">
        <v>1780367775007</v>
      </c>
      <c r="H3350">
        <v>1275007</v>
      </c>
      <c r="I3350">
        <v>1210007</v>
      </c>
      <c r="J3350">
        <v>9249</v>
      </c>
      <c r="K3350">
        <v>50</v>
      </c>
      <c r="L3350">
        <v>60.29</v>
      </c>
      <c r="M3350" t="s">
        <v>925</v>
      </c>
      <c r="N3350" t="s">
        <v>926</v>
      </c>
      <c r="O3350">
        <v>43.82</v>
      </c>
      <c r="S3350">
        <v>23349</v>
      </c>
    </row>
    <row r="3351" spans="1:19" x14ac:dyDescent="0.2">
      <c r="A3351" t="s">
        <v>48</v>
      </c>
      <c r="B3351" t="s">
        <v>8</v>
      </c>
      <c r="C3351" t="s">
        <v>924</v>
      </c>
      <c r="D3351">
        <v>2</v>
      </c>
      <c r="E3351">
        <v>2</v>
      </c>
      <c r="F3351">
        <v>1780367400000</v>
      </c>
      <c r="G3351">
        <v>1780368165814</v>
      </c>
      <c r="H3351">
        <v>765814</v>
      </c>
      <c r="I3351">
        <v>685814</v>
      </c>
      <c r="J3351">
        <v>9805</v>
      </c>
      <c r="K3351">
        <v>34</v>
      </c>
      <c r="L3351">
        <v>56.23</v>
      </c>
      <c r="M3351" t="s">
        <v>925</v>
      </c>
      <c r="N3351" t="s">
        <v>926</v>
      </c>
      <c r="O3351">
        <v>45.72</v>
      </c>
      <c r="S3351">
        <v>23350</v>
      </c>
    </row>
    <row r="3352" spans="1:19" x14ac:dyDescent="0.2">
      <c r="A3352" t="s">
        <v>48</v>
      </c>
      <c r="B3352" t="s">
        <v>8</v>
      </c>
      <c r="C3352" t="s">
        <v>924</v>
      </c>
      <c r="D3352">
        <v>2</v>
      </c>
      <c r="E3352">
        <v>3</v>
      </c>
      <c r="F3352">
        <v>1780444800000</v>
      </c>
      <c r="G3352">
        <v>1780446085833</v>
      </c>
      <c r="H3352">
        <v>1285833</v>
      </c>
      <c r="I3352">
        <v>1235833</v>
      </c>
      <c r="J3352">
        <v>9784</v>
      </c>
      <c r="K3352">
        <v>54</v>
      </c>
      <c r="L3352">
        <v>45.7</v>
      </c>
      <c r="M3352" t="s">
        <v>925</v>
      </c>
      <c r="N3352" t="s">
        <v>929</v>
      </c>
      <c r="S3352">
        <v>23351</v>
      </c>
    </row>
    <row r="3353" spans="1:19" x14ac:dyDescent="0.2">
      <c r="A3353" t="s">
        <v>48</v>
      </c>
      <c r="B3353" t="s">
        <v>8</v>
      </c>
      <c r="C3353" t="s">
        <v>924</v>
      </c>
      <c r="D3353">
        <v>2</v>
      </c>
      <c r="E3353">
        <v>3</v>
      </c>
      <c r="F3353">
        <v>1780445700000</v>
      </c>
      <c r="G3353">
        <v>1780447052415</v>
      </c>
      <c r="H3353">
        <v>1352415</v>
      </c>
      <c r="I3353">
        <v>1287415</v>
      </c>
      <c r="J3353">
        <v>7175</v>
      </c>
      <c r="K3353">
        <v>57</v>
      </c>
      <c r="L3353">
        <v>53.88</v>
      </c>
      <c r="M3353" t="s">
        <v>925</v>
      </c>
      <c r="N3353" t="s">
        <v>926</v>
      </c>
      <c r="O3353">
        <v>32.51</v>
      </c>
      <c r="S3353">
        <v>23352</v>
      </c>
    </row>
    <row r="3354" spans="1:19" x14ac:dyDescent="0.2">
      <c r="A3354" t="s">
        <v>48</v>
      </c>
      <c r="B3354" t="s">
        <v>8</v>
      </c>
      <c r="C3354" t="s">
        <v>924</v>
      </c>
      <c r="D3354">
        <v>2</v>
      </c>
      <c r="E3354">
        <v>3</v>
      </c>
      <c r="F3354">
        <v>1780446600000</v>
      </c>
      <c r="G3354">
        <v>1780447865616</v>
      </c>
      <c r="H3354">
        <v>1265616</v>
      </c>
      <c r="I3354">
        <v>1185616</v>
      </c>
      <c r="J3354">
        <v>8313</v>
      </c>
      <c r="K3354">
        <v>53</v>
      </c>
      <c r="L3354">
        <v>53.49</v>
      </c>
      <c r="M3354" t="s">
        <v>925</v>
      </c>
      <c r="N3354" t="s">
        <v>926</v>
      </c>
      <c r="O3354">
        <v>30.74</v>
      </c>
      <c r="S3354">
        <v>23353</v>
      </c>
    </row>
    <row r="3355" spans="1:19" x14ac:dyDescent="0.2">
      <c r="A3355" t="s">
        <v>48</v>
      </c>
      <c r="B3355" t="s">
        <v>8</v>
      </c>
      <c r="C3355" t="s">
        <v>924</v>
      </c>
      <c r="D3355">
        <v>2</v>
      </c>
      <c r="E3355">
        <v>3</v>
      </c>
      <c r="F3355">
        <v>1780447500000</v>
      </c>
      <c r="G3355">
        <v>1780448760466</v>
      </c>
      <c r="H3355">
        <v>1260466</v>
      </c>
      <c r="I3355">
        <v>1225466</v>
      </c>
      <c r="J3355">
        <v>10221</v>
      </c>
      <c r="K3355">
        <v>48</v>
      </c>
      <c r="L3355">
        <v>54.97</v>
      </c>
      <c r="M3355" t="s">
        <v>925</v>
      </c>
      <c r="N3355" t="s">
        <v>926</v>
      </c>
      <c r="O3355">
        <v>29.22</v>
      </c>
      <c r="S3355">
        <v>23354</v>
      </c>
    </row>
    <row r="3356" spans="1:19" x14ac:dyDescent="0.2">
      <c r="A3356" t="s">
        <v>48</v>
      </c>
      <c r="B3356" t="s">
        <v>8</v>
      </c>
      <c r="C3356" t="s">
        <v>924</v>
      </c>
      <c r="D3356">
        <v>2</v>
      </c>
      <c r="E3356">
        <v>3</v>
      </c>
      <c r="F3356">
        <v>1780448400000</v>
      </c>
      <c r="G3356">
        <v>1780449945760</v>
      </c>
      <c r="H3356">
        <v>1545760</v>
      </c>
      <c r="I3356">
        <v>1495760</v>
      </c>
      <c r="J3356">
        <v>8100</v>
      </c>
      <c r="K3356">
        <v>65</v>
      </c>
      <c r="L3356">
        <v>60.17</v>
      </c>
      <c r="M3356" t="s">
        <v>925</v>
      </c>
      <c r="N3356" t="s">
        <v>926</v>
      </c>
      <c r="O3356">
        <v>39.78</v>
      </c>
      <c r="S3356">
        <v>23355</v>
      </c>
    </row>
    <row r="3357" spans="1:19" x14ac:dyDescent="0.2">
      <c r="A3357" t="s">
        <v>48</v>
      </c>
      <c r="B3357" t="s">
        <v>8</v>
      </c>
      <c r="C3357" t="s">
        <v>924</v>
      </c>
      <c r="D3357">
        <v>2</v>
      </c>
      <c r="E3357">
        <v>3</v>
      </c>
      <c r="F3357">
        <v>1780449300000</v>
      </c>
      <c r="G3357">
        <v>1780450178299</v>
      </c>
      <c r="H3357">
        <v>878299</v>
      </c>
      <c r="I3357">
        <v>813299</v>
      </c>
      <c r="J3357">
        <v>10126</v>
      </c>
      <c r="K3357">
        <v>40</v>
      </c>
      <c r="L3357">
        <v>55.41</v>
      </c>
      <c r="M3357" t="s">
        <v>925</v>
      </c>
      <c r="N3357" t="s">
        <v>926</v>
      </c>
      <c r="O3357">
        <v>40.119999999999997</v>
      </c>
      <c r="S3357">
        <v>23356</v>
      </c>
    </row>
    <row r="3358" spans="1:19" x14ac:dyDescent="0.2">
      <c r="A3358" t="s">
        <v>48</v>
      </c>
      <c r="B3358" t="s">
        <v>8</v>
      </c>
      <c r="C3358" t="s">
        <v>924</v>
      </c>
      <c r="D3358">
        <v>2</v>
      </c>
      <c r="E3358">
        <v>3</v>
      </c>
      <c r="F3358">
        <v>1780450200000</v>
      </c>
      <c r="G3358">
        <v>1780451311913</v>
      </c>
      <c r="H3358">
        <v>1111913</v>
      </c>
      <c r="I3358">
        <v>1031913</v>
      </c>
      <c r="J3358">
        <v>7333</v>
      </c>
      <c r="K3358">
        <v>51</v>
      </c>
      <c r="L3358">
        <v>54.32</v>
      </c>
      <c r="M3358" t="s">
        <v>925</v>
      </c>
      <c r="N3358" t="s">
        <v>926</v>
      </c>
      <c r="O3358">
        <v>39.17</v>
      </c>
      <c r="S3358">
        <v>23357</v>
      </c>
    </row>
    <row r="3359" spans="1:19" x14ac:dyDescent="0.2">
      <c r="A3359" t="s">
        <v>48</v>
      </c>
      <c r="B3359" t="s">
        <v>8</v>
      </c>
      <c r="C3359" t="s">
        <v>924</v>
      </c>
      <c r="D3359">
        <v>2</v>
      </c>
      <c r="E3359">
        <v>3</v>
      </c>
      <c r="F3359">
        <v>1780451100000</v>
      </c>
      <c r="G3359">
        <v>1780452603515</v>
      </c>
      <c r="H3359">
        <v>1503515</v>
      </c>
      <c r="I3359">
        <v>1468515</v>
      </c>
      <c r="J3359">
        <v>6960</v>
      </c>
      <c r="K3359">
        <v>61</v>
      </c>
      <c r="L3359">
        <v>55.07</v>
      </c>
      <c r="M3359" t="s">
        <v>925</v>
      </c>
      <c r="N3359" t="s">
        <v>926</v>
      </c>
      <c r="O3359">
        <v>32.04</v>
      </c>
      <c r="S3359">
        <v>23358</v>
      </c>
    </row>
    <row r="3360" spans="1:19" x14ac:dyDescent="0.2">
      <c r="A3360" t="s">
        <v>48</v>
      </c>
      <c r="B3360" t="s">
        <v>8</v>
      </c>
      <c r="C3360" t="s">
        <v>924</v>
      </c>
      <c r="D3360">
        <v>2</v>
      </c>
      <c r="E3360">
        <v>3</v>
      </c>
      <c r="F3360">
        <v>1780452000000</v>
      </c>
      <c r="G3360">
        <v>1780453068117</v>
      </c>
      <c r="H3360">
        <v>1068117</v>
      </c>
      <c r="I3360">
        <v>1018117</v>
      </c>
      <c r="J3360">
        <v>6638</v>
      </c>
      <c r="K3360">
        <v>50</v>
      </c>
      <c r="L3360">
        <v>53.99</v>
      </c>
      <c r="M3360" t="s">
        <v>925</v>
      </c>
      <c r="N3360" t="s">
        <v>926</v>
      </c>
      <c r="O3360">
        <v>41.37</v>
      </c>
      <c r="S3360">
        <v>23359</v>
      </c>
    </row>
    <row r="3361" spans="1:19" x14ac:dyDescent="0.2">
      <c r="A3361" t="s">
        <v>48</v>
      </c>
      <c r="B3361" t="s">
        <v>8</v>
      </c>
      <c r="C3361" t="s">
        <v>924</v>
      </c>
      <c r="D3361">
        <v>2</v>
      </c>
      <c r="E3361">
        <v>3</v>
      </c>
      <c r="F3361">
        <v>1780452900000</v>
      </c>
      <c r="G3361">
        <v>1780454515974</v>
      </c>
      <c r="H3361">
        <v>1615974</v>
      </c>
      <c r="I3361">
        <v>1550974</v>
      </c>
      <c r="J3361">
        <v>8868</v>
      </c>
      <c r="K3361">
        <v>65</v>
      </c>
      <c r="L3361">
        <v>61.91</v>
      </c>
      <c r="M3361" t="s">
        <v>925</v>
      </c>
      <c r="N3361" t="s">
        <v>926</v>
      </c>
      <c r="O3361">
        <v>40</v>
      </c>
      <c r="S3361">
        <v>23360</v>
      </c>
    </row>
    <row r="3362" spans="1:19" x14ac:dyDescent="0.2">
      <c r="A3362" t="s">
        <v>48</v>
      </c>
      <c r="B3362" t="s">
        <v>8</v>
      </c>
      <c r="C3362" t="s">
        <v>924</v>
      </c>
      <c r="D3362">
        <v>2</v>
      </c>
      <c r="E3362">
        <v>4</v>
      </c>
      <c r="F3362">
        <v>1780531200000</v>
      </c>
      <c r="G3362">
        <v>1780532311795</v>
      </c>
      <c r="H3362">
        <v>1111795</v>
      </c>
      <c r="I3362">
        <v>1061795</v>
      </c>
      <c r="J3362">
        <v>7749</v>
      </c>
      <c r="K3362">
        <v>49</v>
      </c>
      <c r="L3362">
        <v>56.7</v>
      </c>
      <c r="M3362" t="s">
        <v>925</v>
      </c>
      <c r="N3362" t="s">
        <v>926</v>
      </c>
      <c r="O3362">
        <v>43.6</v>
      </c>
      <c r="S3362">
        <v>23361</v>
      </c>
    </row>
    <row r="3363" spans="1:19" x14ac:dyDescent="0.2">
      <c r="A3363" t="s">
        <v>48</v>
      </c>
      <c r="B3363" t="s">
        <v>8</v>
      </c>
      <c r="C3363" t="s">
        <v>924</v>
      </c>
      <c r="D3363">
        <v>2</v>
      </c>
      <c r="E3363">
        <v>4</v>
      </c>
      <c r="F3363">
        <v>1780532100000</v>
      </c>
      <c r="G3363">
        <v>1780533495273</v>
      </c>
      <c r="H3363">
        <v>1395273</v>
      </c>
      <c r="I3363">
        <v>1330273</v>
      </c>
      <c r="J3363">
        <v>6613</v>
      </c>
      <c r="K3363">
        <v>56</v>
      </c>
      <c r="L3363">
        <v>57.52</v>
      </c>
      <c r="M3363" t="s">
        <v>925</v>
      </c>
      <c r="N3363" t="s">
        <v>926</v>
      </c>
      <c r="O3363">
        <v>41.4</v>
      </c>
      <c r="S3363">
        <v>23362</v>
      </c>
    </row>
    <row r="3364" spans="1:19" x14ac:dyDescent="0.2">
      <c r="A3364" t="s">
        <v>48</v>
      </c>
      <c r="B3364" t="s">
        <v>8</v>
      </c>
      <c r="C3364" t="s">
        <v>928</v>
      </c>
      <c r="D3364">
        <v>2</v>
      </c>
      <c r="E3364">
        <v>4</v>
      </c>
      <c r="F3364">
        <v>1780533000000</v>
      </c>
      <c r="G3364">
        <v>1780533824007</v>
      </c>
      <c r="H3364">
        <v>824007</v>
      </c>
      <c r="I3364">
        <v>744007</v>
      </c>
      <c r="J3364">
        <v>7927</v>
      </c>
      <c r="K3364">
        <v>38</v>
      </c>
      <c r="L3364">
        <v>51.7</v>
      </c>
      <c r="M3364" t="s">
        <v>925</v>
      </c>
      <c r="N3364" t="s">
        <v>926</v>
      </c>
      <c r="O3364">
        <v>38.74</v>
      </c>
      <c r="S3364">
        <v>23363</v>
      </c>
    </row>
    <row r="3365" spans="1:19" x14ac:dyDescent="0.2">
      <c r="A3365" t="s">
        <v>48</v>
      </c>
      <c r="B3365" t="s">
        <v>8</v>
      </c>
      <c r="C3365" t="s">
        <v>924</v>
      </c>
      <c r="D3365">
        <v>2</v>
      </c>
      <c r="E3365">
        <v>4</v>
      </c>
      <c r="F3365">
        <v>1780533900000</v>
      </c>
      <c r="G3365">
        <v>1780535105173</v>
      </c>
      <c r="H3365">
        <v>1205173</v>
      </c>
      <c r="I3365">
        <v>1170173</v>
      </c>
      <c r="J3365">
        <v>9110</v>
      </c>
      <c r="K3365">
        <v>52</v>
      </c>
      <c r="L3365">
        <v>53.64</v>
      </c>
      <c r="M3365" t="s">
        <v>925</v>
      </c>
      <c r="N3365" t="s">
        <v>926</v>
      </c>
      <c r="O3365">
        <v>30.48</v>
      </c>
      <c r="S3365">
        <v>23364</v>
      </c>
    </row>
    <row r="3366" spans="1:19" x14ac:dyDescent="0.2">
      <c r="A3366" t="s">
        <v>48</v>
      </c>
      <c r="B3366" t="s">
        <v>8</v>
      </c>
      <c r="C3366" t="s">
        <v>924</v>
      </c>
      <c r="D3366">
        <v>2</v>
      </c>
      <c r="E3366">
        <v>4</v>
      </c>
      <c r="F3366">
        <v>1780534800000</v>
      </c>
      <c r="G3366">
        <v>1780535928190</v>
      </c>
      <c r="H3366">
        <v>1128190</v>
      </c>
      <c r="I3366">
        <v>1078190</v>
      </c>
      <c r="J3366">
        <v>9762</v>
      </c>
      <c r="K3366">
        <v>48</v>
      </c>
      <c r="L3366">
        <v>58.01</v>
      </c>
      <c r="M3366" t="s">
        <v>925</v>
      </c>
      <c r="N3366" t="s">
        <v>926</v>
      </c>
      <c r="O3366">
        <v>40.840000000000003</v>
      </c>
      <c r="S3366">
        <v>23365</v>
      </c>
    </row>
    <row r="3367" spans="1:19" x14ac:dyDescent="0.2">
      <c r="A3367" t="s">
        <v>48</v>
      </c>
      <c r="B3367" t="s">
        <v>8</v>
      </c>
      <c r="C3367" t="s">
        <v>928</v>
      </c>
      <c r="D3367">
        <v>2</v>
      </c>
      <c r="E3367">
        <v>4</v>
      </c>
      <c r="F3367">
        <v>1780535700000</v>
      </c>
      <c r="G3367">
        <v>1780536462992</v>
      </c>
      <c r="H3367">
        <v>762992</v>
      </c>
      <c r="I3367">
        <v>697992</v>
      </c>
      <c r="J3367">
        <v>9674</v>
      </c>
      <c r="K3367">
        <v>28</v>
      </c>
      <c r="L3367">
        <v>52.21</v>
      </c>
      <c r="M3367" t="s">
        <v>925</v>
      </c>
      <c r="N3367" t="s">
        <v>926</v>
      </c>
      <c r="O3367">
        <v>36.799999999999997</v>
      </c>
      <c r="S3367">
        <v>23366</v>
      </c>
    </row>
    <row r="3368" spans="1:19" x14ac:dyDescent="0.2">
      <c r="A3368" t="s">
        <v>48</v>
      </c>
      <c r="B3368" t="s">
        <v>8</v>
      </c>
      <c r="C3368" t="s">
        <v>924</v>
      </c>
      <c r="D3368">
        <v>2</v>
      </c>
      <c r="E3368">
        <v>4</v>
      </c>
      <c r="F3368">
        <v>1780536600000</v>
      </c>
      <c r="G3368">
        <v>1780537632744</v>
      </c>
      <c r="H3368">
        <v>1032744</v>
      </c>
      <c r="I3368">
        <v>952744</v>
      </c>
      <c r="J3368">
        <v>9210</v>
      </c>
      <c r="K3368">
        <v>46</v>
      </c>
      <c r="L3368">
        <v>55.97</v>
      </c>
      <c r="M3368" t="s">
        <v>925</v>
      </c>
      <c r="N3368" t="s">
        <v>926</v>
      </c>
      <c r="O3368">
        <v>39.97</v>
      </c>
      <c r="S3368">
        <v>23367</v>
      </c>
    </row>
    <row r="3369" spans="1:19" x14ac:dyDescent="0.2">
      <c r="A3369" t="s">
        <v>48</v>
      </c>
      <c r="B3369" t="s">
        <v>8</v>
      </c>
      <c r="C3369" t="s">
        <v>924</v>
      </c>
      <c r="D3369">
        <v>2</v>
      </c>
      <c r="E3369">
        <v>4</v>
      </c>
      <c r="F3369">
        <v>1780537500000</v>
      </c>
      <c r="G3369">
        <v>1780538775490</v>
      </c>
      <c r="H3369">
        <v>1275490</v>
      </c>
      <c r="I3369">
        <v>1240490</v>
      </c>
      <c r="J3369">
        <v>8648</v>
      </c>
      <c r="K3369">
        <v>55</v>
      </c>
      <c r="L3369">
        <v>58.17</v>
      </c>
      <c r="M3369" t="s">
        <v>925</v>
      </c>
      <c r="N3369" t="s">
        <v>926</v>
      </c>
      <c r="O3369">
        <v>40.49</v>
      </c>
      <c r="S3369">
        <v>23368</v>
      </c>
    </row>
    <row r="3370" spans="1:19" x14ac:dyDescent="0.2">
      <c r="A3370" t="s">
        <v>48</v>
      </c>
      <c r="B3370" t="s">
        <v>8</v>
      </c>
      <c r="C3370" t="s">
        <v>928</v>
      </c>
      <c r="D3370">
        <v>2</v>
      </c>
      <c r="E3370">
        <v>4</v>
      </c>
      <c r="F3370">
        <v>1780538400000</v>
      </c>
      <c r="G3370">
        <v>1780539809382</v>
      </c>
      <c r="H3370">
        <v>1409382</v>
      </c>
      <c r="I3370">
        <v>1359382</v>
      </c>
      <c r="J3370">
        <v>6904</v>
      </c>
      <c r="K3370">
        <v>53</v>
      </c>
      <c r="L3370">
        <v>56.63</v>
      </c>
      <c r="M3370" t="s">
        <v>925</v>
      </c>
      <c r="N3370" t="s">
        <v>926</v>
      </c>
      <c r="O3370">
        <v>38.18</v>
      </c>
      <c r="S3370">
        <v>23369</v>
      </c>
    </row>
    <row r="3371" spans="1:19" x14ac:dyDescent="0.2">
      <c r="A3371" t="s">
        <v>48</v>
      </c>
      <c r="B3371" t="s">
        <v>8</v>
      </c>
      <c r="C3371" t="s">
        <v>924</v>
      </c>
      <c r="D3371">
        <v>2</v>
      </c>
      <c r="E3371">
        <v>4</v>
      </c>
      <c r="F3371">
        <v>1780539300000</v>
      </c>
      <c r="G3371">
        <v>1780540823272</v>
      </c>
      <c r="H3371">
        <v>1523272</v>
      </c>
      <c r="I3371">
        <v>1458272</v>
      </c>
      <c r="J3371">
        <v>9093</v>
      </c>
      <c r="K3371">
        <v>57</v>
      </c>
      <c r="L3371">
        <v>56.38</v>
      </c>
      <c r="M3371" t="s">
        <v>925</v>
      </c>
      <c r="N3371" t="s">
        <v>926</v>
      </c>
      <c r="O3371">
        <v>28.88</v>
      </c>
      <c r="S3371">
        <v>23370</v>
      </c>
    </row>
    <row r="3372" spans="1:19" x14ac:dyDescent="0.2">
      <c r="A3372" t="s">
        <v>48</v>
      </c>
      <c r="B3372" t="s">
        <v>8</v>
      </c>
      <c r="C3372" t="s">
        <v>924</v>
      </c>
      <c r="D3372">
        <v>2</v>
      </c>
      <c r="E3372">
        <v>5</v>
      </c>
      <c r="F3372">
        <v>1780617600000</v>
      </c>
      <c r="G3372">
        <v>1780618515143</v>
      </c>
      <c r="H3372">
        <v>915143</v>
      </c>
      <c r="I3372">
        <v>865143</v>
      </c>
      <c r="J3372">
        <v>7875</v>
      </c>
      <c r="K3372">
        <v>35</v>
      </c>
      <c r="L3372">
        <v>55.4</v>
      </c>
      <c r="M3372" t="s">
        <v>925</v>
      </c>
      <c r="N3372" t="s">
        <v>926</v>
      </c>
      <c r="O3372">
        <v>45.19</v>
      </c>
      <c r="S3372">
        <v>23371</v>
      </c>
    </row>
    <row r="3373" spans="1:19" x14ac:dyDescent="0.2">
      <c r="A3373" t="s">
        <v>48</v>
      </c>
      <c r="B3373" t="s">
        <v>8</v>
      </c>
      <c r="C3373" t="s">
        <v>924</v>
      </c>
      <c r="D3373">
        <v>2</v>
      </c>
      <c r="E3373">
        <v>5</v>
      </c>
      <c r="F3373">
        <v>1780618500000</v>
      </c>
      <c r="G3373">
        <v>1780619355372</v>
      </c>
      <c r="H3373">
        <v>855372</v>
      </c>
      <c r="I3373">
        <v>790372</v>
      </c>
      <c r="J3373">
        <v>8786</v>
      </c>
      <c r="K3373">
        <v>33</v>
      </c>
      <c r="L3373">
        <v>55.49</v>
      </c>
      <c r="M3373" t="s">
        <v>925</v>
      </c>
      <c r="N3373" t="s">
        <v>926</v>
      </c>
      <c r="O3373">
        <v>44.46</v>
      </c>
      <c r="S3373">
        <v>23372</v>
      </c>
    </row>
    <row r="3374" spans="1:19" x14ac:dyDescent="0.2">
      <c r="A3374" t="s">
        <v>48</v>
      </c>
      <c r="B3374" t="s">
        <v>8</v>
      </c>
      <c r="C3374" t="s">
        <v>927</v>
      </c>
      <c r="D3374">
        <v>2</v>
      </c>
      <c r="E3374">
        <v>5</v>
      </c>
      <c r="F3374">
        <v>1780619400000</v>
      </c>
      <c r="G3374">
        <v>1780620592140</v>
      </c>
      <c r="H3374">
        <v>1192140</v>
      </c>
      <c r="I3374">
        <v>1112140</v>
      </c>
      <c r="J3374">
        <v>8540</v>
      </c>
      <c r="K3374">
        <v>51</v>
      </c>
      <c r="L3374">
        <v>56.73</v>
      </c>
      <c r="M3374" t="s">
        <v>925</v>
      </c>
      <c r="N3374" t="s">
        <v>926</v>
      </c>
      <c r="O3374">
        <v>39.520000000000003</v>
      </c>
      <c r="S3374">
        <v>23373</v>
      </c>
    </row>
    <row r="3375" spans="1:19" x14ac:dyDescent="0.2">
      <c r="A3375" t="s">
        <v>48</v>
      </c>
      <c r="B3375" t="s">
        <v>8</v>
      </c>
      <c r="C3375" t="s">
        <v>924</v>
      </c>
      <c r="D3375">
        <v>2</v>
      </c>
      <c r="E3375">
        <v>5</v>
      </c>
      <c r="F3375">
        <v>1780620300000</v>
      </c>
      <c r="G3375">
        <v>1780621157463</v>
      </c>
      <c r="H3375">
        <v>857463</v>
      </c>
      <c r="I3375">
        <v>822463</v>
      </c>
      <c r="J3375">
        <v>9675</v>
      </c>
      <c r="K3375">
        <v>33</v>
      </c>
      <c r="L3375">
        <v>56.14</v>
      </c>
      <c r="M3375" t="s">
        <v>925</v>
      </c>
      <c r="N3375" t="s">
        <v>926</v>
      </c>
      <c r="O3375">
        <v>43.54</v>
      </c>
      <c r="S3375">
        <v>23374</v>
      </c>
    </row>
    <row r="3376" spans="1:19" x14ac:dyDescent="0.2">
      <c r="A3376" t="s">
        <v>48</v>
      </c>
      <c r="B3376" t="s">
        <v>8</v>
      </c>
      <c r="C3376" t="s">
        <v>924</v>
      </c>
      <c r="D3376">
        <v>2</v>
      </c>
      <c r="E3376">
        <v>5</v>
      </c>
      <c r="F3376">
        <v>1780621200000</v>
      </c>
      <c r="G3376">
        <v>1780622353973</v>
      </c>
      <c r="H3376">
        <v>1153973</v>
      </c>
      <c r="I3376">
        <v>1103973</v>
      </c>
      <c r="J3376">
        <v>9625</v>
      </c>
      <c r="K3376">
        <v>47</v>
      </c>
      <c r="L3376">
        <v>54.2</v>
      </c>
      <c r="M3376" t="s">
        <v>925</v>
      </c>
      <c r="N3376" t="s">
        <v>926</v>
      </c>
      <c r="O3376">
        <v>31.7</v>
      </c>
      <c r="S3376">
        <v>23375</v>
      </c>
    </row>
    <row r="3377" spans="1:19" x14ac:dyDescent="0.2">
      <c r="A3377" t="s">
        <v>48</v>
      </c>
      <c r="B3377" t="s">
        <v>8</v>
      </c>
      <c r="C3377" t="s">
        <v>927</v>
      </c>
      <c r="D3377">
        <v>2</v>
      </c>
      <c r="E3377">
        <v>5</v>
      </c>
      <c r="F3377">
        <v>1780622100000</v>
      </c>
      <c r="G3377">
        <v>1780623309040</v>
      </c>
      <c r="H3377">
        <v>1209040</v>
      </c>
      <c r="I3377">
        <v>1144040</v>
      </c>
      <c r="J3377">
        <v>10011</v>
      </c>
      <c r="K3377">
        <v>52</v>
      </c>
      <c r="L3377">
        <v>55.2</v>
      </c>
      <c r="M3377" t="s">
        <v>925</v>
      </c>
      <c r="N3377" t="s">
        <v>926</v>
      </c>
      <c r="O3377">
        <v>31.61</v>
      </c>
      <c r="S3377">
        <v>23376</v>
      </c>
    </row>
    <row r="3378" spans="1:19" x14ac:dyDescent="0.2">
      <c r="A3378" t="s">
        <v>48</v>
      </c>
      <c r="B3378" t="s">
        <v>8</v>
      </c>
      <c r="C3378" t="s">
        <v>924</v>
      </c>
      <c r="D3378">
        <v>2</v>
      </c>
      <c r="E3378">
        <v>5</v>
      </c>
      <c r="F3378">
        <v>1780623000000</v>
      </c>
      <c r="G3378">
        <v>1780624158425</v>
      </c>
      <c r="H3378">
        <v>1158425</v>
      </c>
      <c r="I3378">
        <v>1078425</v>
      </c>
      <c r="J3378">
        <v>9857</v>
      </c>
      <c r="K3378">
        <v>53</v>
      </c>
      <c r="L3378">
        <v>57.78</v>
      </c>
      <c r="M3378" t="s">
        <v>925</v>
      </c>
      <c r="N3378" t="s">
        <v>926</v>
      </c>
      <c r="O3378">
        <v>39.29</v>
      </c>
      <c r="S3378">
        <v>23377</v>
      </c>
    </row>
    <row r="3379" spans="1:19" x14ac:dyDescent="0.2">
      <c r="A3379" t="s">
        <v>48</v>
      </c>
      <c r="B3379" t="s">
        <v>8</v>
      </c>
      <c r="C3379" t="s">
        <v>924</v>
      </c>
      <c r="D3379">
        <v>2</v>
      </c>
      <c r="E3379">
        <v>5</v>
      </c>
      <c r="F3379">
        <v>1780623900000</v>
      </c>
      <c r="G3379">
        <v>1780625291543</v>
      </c>
      <c r="H3379">
        <v>1391543</v>
      </c>
      <c r="I3379">
        <v>1356543</v>
      </c>
      <c r="J3379">
        <v>8813</v>
      </c>
      <c r="K3379">
        <v>62</v>
      </c>
      <c r="L3379">
        <v>55.8</v>
      </c>
      <c r="M3379" t="s">
        <v>925</v>
      </c>
      <c r="N3379" t="s">
        <v>926</v>
      </c>
      <c r="O3379">
        <v>31.59</v>
      </c>
      <c r="S3379">
        <v>23378</v>
      </c>
    </row>
    <row r="3380" spans="1:19" x14ac:dyDescent="0.2">
      <c r="A3380" t="s">
        <v>48</v>
      </c>
      <c r="B3380" t="s">
        <v>8</v>
      </c>
      <c r="C3380" t="s">
        <v>927</v>
      </c>
      <c r="D3380">
        <v>2</v>
      </c>
      <c r="E3380">
        <v>5</v>
      </c>
      <c r="F3380">
        <v>1780624800000</v>
      </c>
      <c r="G3380">
        <v>1780626181172</v>
      </c>
      <c r="H3380">
        <v>1381172</v>
      </c>
      <c r="I3380">
        <v>1331172</v>
      </c>
      <c r="J3380">
        <v>9661</v>
      </c>
      <c r="K3380">
        <v>59</v>
      </c>
      <c r="L3380">
        <v>58.72</v>
      </c>
      <c r="M3380" t="s">
        <v>925</v>
      </c>
      <c r="N3380" t="s">
        <v>926</v>
      </c>
      <c r="O3380">
        <v>36.380000000000003</v>
      </c>
      <c r="S3380">
        <v>23379</v>
      </c>
    </row>
    <row r="3381" spans="1:19" x14ac:dyDescent="0.2">
      <c r="A3381" t="s">
        <v>48</v>
      </c>
      <c r="B3381" t="s">
        <v>8</v>
      </c>
      <c r="C3381" t="s">
        <v>924</v>
      </c>
      <c r="D3381">
        <v>2</v>
      </c>
      <c r="E3381">
        <v>5</v>
      </c>
      <c r="F3381">
        <v>1780625700000</v>
      </c>
      <c r="G3381">
        <v>1780627292390</v>
      </c>
      <c r="H3381">
        <v>1592390</v>
      </c>
      <c r="I3381">
        <v>1527390</v>
      </c>
      <c r="J3381">
        <v>7162</v>
      </c>
      <c r="K3381">
        <v>64</v>
      </c>
      <c r="L3381">
        <v>59.5</v>
      </c>
      <c r="M3381" t="s">
        <v>925</v>
      </c>
      <c r="N3381" t="s">
        <v>926</v>
      </c>
      <c r="O3381">
        <v>39.56</v>
      </c>
      <c r="S3381">
        <v>23380</v>
      </c>
    </row>
    <row r="3382" spans="1:19" x14ac:dyDescent="0.2">
      <c r="A3382" t="s">
        <v>48</v>
      </c>
      <c r="B3382" t="s">
        <v>8</v>
      </c>
      <c r="C3382" t="s">
        <v>924</v>
      </c>
      <c r="D3382">
        <v>2</v>
      </c>
      <c r="E3382">
        <v>5</v>
      </c>
      <c r="F3382">
        <v>1780626600000</v>
      </c>
      <c r="G3382">
        <v>1780628028705</v>
      </c>
      <c r="H3382">
        <v>1428705</v>
      </c>
      <c r="I3382">
        <v>1428705</v>
      </c>
      <c r="J3382">
        <v>7142</v>
      </c>
      <c r="K3382">
        <v>57</v>
      </c>
      <c r="L3382">
        <v>44.64</v>
      </c>
      <c r="M3382" t="s">
        <v>925</v>
      </c>
      <c r="N3382" t="s">
        <v>929</v>
      </c>
      <c r="S3382">
        <v>23381</v>
      </c>
    </row>
    <row r="3383" spans="1:19" x14ac:dyDescent="0.2">
      <c r="A3383" t="s">
        <v>48</v>
      </c>
      <c r="B3383" t="s">
        <v>8</v>
      </c>
      <c r="C3383" t="s">
        <v>924</v>
      </c>
      <c r="D3383">
        <v>2</v>
      </c>
      <c r="E3383">
        <v>6</v>
      </c>
      <c r="F3383">
        <v>1780704000000</v>
      </c>
      <c r="G3383">
        <v>1780705476185</v>
      </c>
      <c r="H3383">
        <v>1476185</v>
      </c>
      <c r="I3383">
        <v>1476185</v>
      </c>
      <c r="J3383">
        <v>6678</v>
      </c>
      <c r="K3383">
        <v>56</v>
      </c>
      <c r="L3383">
        <v>44.73</v>
      </c>
      <c r="M3383" t="s">
        <v>925</v>
      </c>
      <c r="N3383" t="s">
        <v>929</v>
      </c>
      <c r="S3383">
        <v>23382</v>
      </c>
    </row>
    <row r="3384" spans="1:19" x14ac:dyDescent="0.2">
      <c r="A3384" t="s">
        <v>48</v>
      </c>
      <c r="B3384" t="s">
        <v>8</v>
      </c>
      <c r="C3384" t="s">
        <v>924</v>
      </c>
      <c r="D3384">
        <v>2</v>
      </c>
      <c r="E3384">
        <v>6</v>
      </c>
      <c r="F3384">
        <v>1780704900000</v>
      </c>
      <c r="G3384">
        <v>1780705848783</v>
      </c>
      <c r="H3384">
        <v>948783</v>
      </c>
      <c r="I3384">
        <v>883783</v>
      </c>
      <c r="J3384">
        <v>8044</v>
      </c>
      <c r="K3384">
        <v>42</v>
      </c>
      <c r="L3384">
        <v>49.79</v>
      </c>
      <c r="M3384" t="s">
        <v>925</v>
      </c>
      <c r="N3384" t="s">
        <v>926</v>
      </c>
      <c r="O3384">
        <v>30.84</v>
      </c>
      <c r="S3384">
        <v>23383</v>
      </c>
    </row>
    <row r="3385" spans="1:19" x14ac:dyDescent="0.2">
      <c r="A3385" t="s">
        <v>48</v>
      </c>
      <c r="B3385" t="s">
        <v>8</v>
      </c>
      <c r="C3385" t="s">
        <v>924</v>
      </c>
      <c r="D3385">
        <v>2</v>
      </c>
      <c r="E3385">
        <v>6</v>
      </c>
      <c r="F3385">
        <v>1780705800000</v>
      </c>
      <c r="G3385">
        <v>1780706756184</v>
      </c>
      <c r="H3385">
        <v>956184</v>
      </c>
      <c r="I3385">
        <v>876184</v>
      </c>
      <c r="J3385">
        <v>10121</v>
      </c>
      <c r="K3385">
        <v>37</v>
      </c>
      <c r="L3385">
        <v>53.49</v>
      </c>
      <c r="M3385" t="s">
        <v>925</v>
      </c>
      <c r="N3385" t="s">
        <v>926</v>
      </c>
      <c r="O3385">
        <v>33.700000000000003</v>
      </c>
      <c r="S3385">
        <v>23384</v>
      </c>
    </row>
    <row r="3386" spans="1:19" x14ac:dyDescent="0.2">
      <c r="A3386" t="s">
        <v>48</v>
      </c>
      <c r="B3386" t="s">
        <v>8</v>
      </c>
      <c r="C3386" t="s">
        <v>924</v>
      </c>
      <c r="D3386">
        <v>2</v>
      </c>
      <c r="E3386">
        <v>6</v>
      </c>
      <c r="F3386">
        <v>1780706700000</v>
      </c>
      <c r="G3386">
        <v>1780707952344</v>
      </c>
      <c r="H3386">
        <v>1252344</v>
      </c>
      <c r="I3386">
        <v>1217344</v>
      </c>
      <c r="J3386">
        <v>6730</v>
      </c>
      <c r="K3386">
        <v>51</v>
      </c>
      <c r="L3386">
        <v>53.1</v>
      </c>
      <c r="M3386" t="s">
        <v>925</v>
      </c>
      <c r="N3386" t="s">
        <v>926</v>
      </c>
      <c r="O3386">
        <v>34.4</v>
      </c>
      <c r="S3386">
        <v>23385</v>
      </c>
    </row>
    <row r="3387" spans="1:19" x14ac:dyDescent="0.2">
      <c r="A3387" t="s">
        <v>48</v>
      </c>
      <c r="B3387" t="s">
        <v>8</v>
      </c>
      <c r="C3387" t="s">
        <v>924</v>
      </c>
      <c r="D3387">
        <v>2</v>
      </c>
      <c r="E3387">
        <v>6</v>
      </c>
      <c r="F3387">
        <v>1780707600000</v>
      </c>
      <c r="G3387">
        <v>1780708628205</v>
      </c>
      <c r="H3387">
        <v>1028205</v>
      </c>
      <c r="I3387">
        <v>1028205</v>
      </c>
      <c r="J3387">
        <v>9400</v>
      </c>
      <c r="K3387">
        <v>45</v>
      </c>
      <c r="L3387">
        <v>42.21</v>
      </c>
      <c r="M3387" t="s">
        <v>925</v>
      </c>
      <c r="N3387" t="s">
        <v>929</v>
      </c>
      <c r="S3387">
        <v>23386</v>
      </c>
    </row>
    <row r="3388" spans="1:19" x14ac:dyDescent="0.2">
      <c r="A3388" t="s">
        <v>48</v>
      </c>
      <c r="B3388" t="s">
        <v>8</v>
      </c>
      <c r="C3388" t="s">
        <v>924</v>
      </c>
      <c r="D3388">
        <v>2</v>
      </c>
      <c r="E3388">
        <v>6</v>
      </c>
      <c r="F3388">
        <v>1780708500000</v>
      </c>
      <c r="G3388">
        <v>1780709676586</v>
      </c>
      <c r="H3388">
        <v>1176586</v>
      </c>
      <c r="I3388">
        <v>1111586</v>
      </c>
      <c r="J3388">
        <v>8039</v>
      </c>
      <c r="K3388">
        <v>53</v>
      </c>
      <c r="L3388">
        <v>56.15</v>
      </c>
      <c r="M3388" t="s">
        <v>925</v>
      </c>
      <c r="N3388" t="s">
        <v>926</v>
      </c>
      <c r="O3388">
        <v>39.9</v>
      </c>
      <c r="S3388">
        <v>23387</v>
      </c>
    </row>
    <row r="3389" spans="1:19" x14ac:dyDescent="0.2">
      <c r="A3389" t="s">
        <v>48</v>
      </c>
      <c r="B3389" t="s">
        <v>8</v>
      </c>
      <c r="C3389" t="s">
        <v>924</v>
      </c>
      <c r="D3389">
        <v>2</v>
      </c>
      <c r="E3389">
        <v>6</v>
      </c>
      <c r="F3389">
        <v>1780709400000</v>
      </c>
      <c r="G3389">
        <v>1780711003079</v>
      </c>
      <c r="H3389">
        <v>1603079</v>
      </c>
      <c r="I3389">
        <v>1523079</v>
      </c>
      <c r="J3389">
        <v>6981</v>
      </c>
      <c r="K3389">
        <v>71</v>
      </c>
      <c r="L3389">
        <v>55.77</v>
      </c>
      <c r="M3389" t="s">
        <v>925</v>
      </c>
      <c r="N3389" t="s">
        <v>926</v>
      </c>
      <c r="O3389">
        <v>31.09</v>
      </c>
      <c r="S3389">
        <v>23388</v>
      </c>
    </row>
    <row r="3390" spans="1:19" x14ac:dyDescent="0.2">
      <c r="A3390" t="s">
        <v>48</v>
      </c>
      <c r="B3390" t="s">
        <v>8</v>
      </c>
      <c r="C3390" t="s">
        <v>924</v>
      </c>
      <c r="D3390">
        <v>2</v>
      </c>
      <c r="E3390">
        <v>6</v>
      </c>
      <c r="F3390">
        <v>1780710300000</v>
      </c>
      <c r="G3390">
        <v>1780711206968</v>
      </c>
      <c r="H3390">
        <v>906968</v>
      </c>
      <c r="I3390">
        <v>871968</v>
      </c>
      <c r="J3390">
        <v>7584</v>
      </c>
      <c r="K3390">
        <v>37</v>
      </c>
      <c r="L3390">
        <v>50.97</v>
      </c>
      <c r="M3390" t="s">
        <v>925</v>
      </c>
      <c r="N3390" t="s">
        <v>926</v>
      </c>
      <c r="O3390">
        <v>35.880000000000003</v>
      </c>
      <c r="S3390">
        <v>23389</v>
      </c>
    </row>
    <row r="3391" spans="1:19" x14ac:dyDescent="0.2">
      <c r="A3391" t="s">
        <v>48</v>
      </c>
      <c r="B3391" t="s">
        <v>8</v>
      </c>
      <c r="C3391" t="s">
        <v>924</v>
      </c>
      <c r="D3391">
        <v>2</v>
      </c>
      <c r="E3391">
        <v>6</v>
      </c>
      <c r="F3391">
        <v>1780711200000</v>
      </c>
      <c r="G3391">
        <v>1780712654912</v>
      </c>
      <c r="H3391">
        <v>1454912</v>
      </c>
      <c r="I3391">
        <v>1404912</v>
      </c>
      <c r="J3391">
        <v>7732</v>
      </c>
      <c r="K3391">
        <v>54</v>
      </c>
      <c r="L3391">
        <v>58.51</v>
      </c>
      <c r="M3391" t="s">
        <v>925</v>
      </c>
      <c r="N3391" t="s">
        <v>926</v>
      </c>
      <c r="O3391">
        <v>39.200000000000003</v>
      </c>
      <c r="S3391">
        <v>23390</v>
      </c>
    </row>
    <row r="3392" spans="1:19" x14ac:dyDescent="0.2">
      <c r="A3392" t="s">
        <v>48</v>
      </c>
      <c r="B3392" t="s">
        <v>8</v>
      </c>
      <c r="C3392" t="s">
        <v>924</v>
      </c>
      <c r="D3392">
        <v>2</v>
      </c>
      <c r="E3392">
        <v>6</v>
      </c>
      <c r="F3392">
        <v>1780712100000</v>
      </c>
      <c r="G3392">
        <v>1780713407700</v>
      </c>
      <c r="H3392">
        <v>1307700</v>
      </c>
      <c r="I3392">
        <v>1242700</v>
      </c>
      <c r="J3392">
        <v>7150</v>
      </c>
      <c r="K3392">
        <v>55</v>
      </c>
      <c r="L3392">
        <v>58.08</v>
      </c>
      <c r="M3392" t="s">
        <v>925</v>
      </c>
      <c r="N3392" t="s">
        <v>926</v>
      </c>
      <c r="O3392">
        <v>43.47</v>
      </c>
      <c r="S3392">
        <v>23391</v>
      </c>
    </row>
    <row r="3393" spans="1:19" x14ac:dyDescent="0.2">
      <c r="A3393" t="s">
        <v>48</v>
      </c>
      <c r="B3393" t="s">
        <v>8</v>
      </c>
      <c r="C3393" t="s">
        <v>924</v>
      </c>
      <c r="D3393">
        <v>2</v>
      </c>
      <c r="E3393">
        <v>6</v>
      </c>
      <c r="F3393">
        <v>1780713000000</v>
      </c>
      <c r="G3393">
        <v>1780713958446</v>
      </c>
      <c r="H3393">
        <v>958446</v>
      </c>
      <c r="I3393">
        <v>878446</v>
      </c>
      <c r="J3393">
        <v>8893</v>
      </c>
      <c r="K3393">
        <v>37</v>
      </c>
      <c r="L3393">
        <v>57.62</v>
      </c>
      <c r="M3393" t="s">
        <v>925</v>
      </c>
      <c r="N3393" t="s">
        <v>926</v>
      </c>
      <c r="O3393">
        <v>46.54</v>
      </c>
      <c r="S3393">
        <v>23392</v>
      </c>
    </row>
    <row r="3394" spans="1:19" x14ac:dyDescent="0.2">
      <c r="A3394" t="s">
        <v>48</v>
      </c>
      <c r="B3394" t="s">
        <v>8</v>
      </c>
      <c r="C3394" t="s">
        <v>924</v>
      </c>
      <c r="D3394">
        <v>2</v>
      </c>
      <c r="E3394">
        <v>7</v>
      </c>
      <c r="F3394">
        <v>1780790400000</v>
      </c>
      <c r="G3394">
        <v>1780791777181</v>
      </c>
      <c r="H3394">
        <v>1377181</v>
      </c>
      <c r="I3394">
        <v>1327181</v>
      </c>
      <c r="J3394">
        <v>7265</v>
      </c>
      <c r="K3394">
        <v>59</v>
      </c>
      <c r="L3394">
        <v>58.51</v>
      </c>
      <c r="M3394" t="s">
        <v>925</v>
      </c>
      <c r="N3394" t="s">
        <v>926</v>
      </c>
      <c r="O3394">
        <v>42.41</v>
      </c>
      <c r="S3394">
        <v>23393</v>
      </c>
    </row>
    <row r="3395" spans="1:19" x14ac:dyDescent="0.2">
      <c r="A3395" t="s">
        <v>48</v>
      </c>
      <c r="B3395" t="s">
        <v>8</v>
      </c>
      <c r="C3395" t="s">
        <v>924</v>
      </c>
      <c r="D3395">
        <v>2</v>
      </c>
      <c r="E3395">
        <v>7</v>
      </c>
      <c r="F3395">
        <v>1780791300000</v>
      </c>
      <c r="G3395">
        <v>1780792515584</v>
      </c>
      <c r="H3395">
        <v>1215584</v>
      </c>
      <c r="I3395">
        <v>1150584</v>
      </c>
      <c r="J3395">
        <v>10148</v>
      </c>
      <c r="K3395">
        <v>52</v>
      </c>
      <c r="L3395">
        <v>45.24</v>
      </c>
      <c r="M3395" t="s">
        <v>925</v>
      </c>
      <c r="N3395" t="s">
        <v>929</v>
      </c>
      <c r="S3395">
        <v>23394</v>
      </c>
    </row>
    <row r="3396" spans="1:19" x14ac:dyDescent="0.2">
      <c r="A3396" t="s">
        <v>48</v>
      </c>
      <c r="B3396" t="s">
        <v>8</v>
      </c>
      <c r="C3396" t="s">
        <v>928</v>
      </c>
      <c r="D3396">
        <v>2</v>
      </c>
      <c r="E3396">
        <v>7</v>
      </c>
      <c r="F3396">
        <v>1780792200000</v>
      </c>
      <c r="G3396">
        <v>1780793654316</v>
      </c>
      <c r="H3396">
        <v>1454316</v>
      </c>
      <c r="I3396">
        <v>1374316</v>
      </c>
      <c r="J3396">
        <v>8426</v>
      </c>
      <c r="K3396">
        <v>60</v>
      </c>
      <c r="L3396">
        <v>46.3</v>
      </c>
      <c r="M3396" t="s">
        <v>925</v>
      </c>
      <c r="N3396" t="s">
        <v>929</v>
      </c>
      <c r="S3396">
        <v>23395</v>
      </c>
    </row>
    <row r="3397" spans="1:19" x14ac:dyDescent="0.2">
      <c r="A3397" t="s">
        <v>48</v>
      </c>
      <c r="B3397" t="s">
        <v>8</v>
      </c>
      <c r="C3397" t="s">
        <v>924</v>
      </c>
      <c r="D3397">
        <v>2</v>
      </c>
      <c r="E3397">
        <v>7</v>
      </c>
      <c r="F3397">
        <v>1780793100000</v>
      </c>
      <c r="G3397">
        <v>1780793987178</v>
      </c>
      <c r="H3397">
        <v>887178</v>
      </c>
      <c r="I3397">
        <v>852178</v>
      </c>
      <c r="J3397">
        <v>7403</v>
      </c>
      <c r="K3397">
        <v>36</v>
      </c>
      <c r="L3397">
        <v>54.05</v>
      </c>
      <c r="M3397" t="s">
        <v>925</v>
      </c>
      <c r="N3397" t="s">
        <v>926</v>
      </c>
      <c r="O3397">
        <v>44.01</v>
      </c>
      <c r="S3397">
        <v>23396</v>
      </c>
    </row>
    <row r="3398" spans="1:19" x14ac:dyDescent="0.2">
      <c r="A3398" t="s">
        <v>48</v>
      </c>
      <c r="B3398" t="s">
        <v>8</v>
      </c>
      <c r="C3398" t="s">
        <v>924</v>
      </c>
      <c r="D3398">
        <v>2</v>
      </c>
      <c r="E3398">
        <v>7</v>
      </c>
      <c r="F3398">
        <v>1780794000000</v>
      </c>
      <c r="G3398">
        <v>1780795148811</v>
      </c>
      <c r="H3398">
        <v>1148811</v>
      </c>
      <c r="I3398">
        <v>1148811</v>
      </c>
      <c r="J3398">
        <v>10178</v>
      </c>
      <c r="K3398">
        <v>51</v>
      </c>
      <c r="L3398">
        <v>44.47</v>
      </c>
      <c r="M3398" t="s">
        <v>925</v>
      </c>
      <c r="N3398" t="s">
        <v>929</v>
      </c>
      <c r="S3398">
        <v>23397</v>
      </c>
    </row>
    <row r="3399" spans="1:19" x14ac:dyDescent="0.2">
      <c r="A3399" t="s">
        <v>48</v>
      </c>
      <c r="B3399" t="s">
        <v>8</v>
      </c>
      <c r="C3399" t="s">
        <v>928</v>
      </c>
      <c r="D3399">
        <v>2</v>
      </c>
      <c r="E3399">
        <v>7</v>
      </c>
      <c r="F3399">
        <v>1780794900000</v>
      </c>
      <c r="G3399">
        <v>1780796508578</v>
      </c>
      <c r="H3399">
        <v>1608578</v>
      </c>
      <c r="I3399">
        <v>1543578</v>
      </c>
      <c r="J3399">
        <v>9424</v>
      </c>
      <c r="K3399">
        <v>61</v>
      </c>
      <c r="L3399">
        <v>62.32</v>
      </c>
      <c r="M3399" t="s">
        <v>925</v>
      </c>
      <c r="N3399" t="s">
        <v>926</v>
      </c>
      <c r="O3399">
        <v>39.67</v>
      </c>
      <c r="S3399">
        <v>23398</v>
      </c>
    </row>
    <row r="3400" spans="1:19" x14ac:dyDescent="0.2">
      <c r="A3400" t="s">
        <v>48</v>
      </c>
      <c r="B3400" t="s">
        <v>8</v>
      </c>
      <c r="C3400" t="s">
        <v>924</v>
      </c>
      <c r="D3400">
        <v>2</v>
      </c>
      <c r="E3400">
        <v>7</v>
      </c>
      <c r="F3400">
        <v>1780795800000</v>
      </c>
      <c r="G3400">
        <v>1780797055006</v>
      </c>
      <c r="H3400">
        <v>1255006</v>
      </c>
      <c r="I3400">
        <v>1175006</v>
      </c>
      <c r="J3400">
        <v>9051</v>
      </c>
      <c r="K3400">
        <v>57</v>
      </c>
      <c r="L3400">
        <v>57.39</v>
      </c>
      <c r="M3400" t="s">
        <v>925</v>
      </c>
      <c r="N3400" t="s">
        <v>926</v>
      </c>
      <c r="O3400">
        <v>38.11</v>
      </c>
      <c r="S3400">
        <v>23399</v>
      </c>
    </row>
    <row r="3401" spans="1:19" x14ac:dyDescent="0.2">
      <c r="A3401" t="s">
        <v>48</v>
      </c>
      <c r="B3401" t="s">
        <v>8</v>
      </c>
      <c r="C3401" t="s">
        <v>924</v>
      </c>
      <c r="D3401">
        <v>2</v>
      </c>
      <c r="E3401">
        <v>7</v>
      </c>
      <c r="F3401">
        <v>1780796700000</v>
      </c>
      <c r="G3401">
        <v>1780797745130</v>
      </c>
      <c r="H3401">
        <v>1045130</v>
      </c>
      <c r="I3401">
        <v>1010130</v>
      </c>
      <c r="J3401">
        <v>6634</v>
      </c>
      <c r="K3401">
        <v>43</v>
      </c>
      <c r="L3401">
        <v>50.85</v>
      </c>
      <c r="M3401" t="s">
        <v>925</v>
      </c>
      <c r="N3401" t="s">
        <v>926</v>
      </c>
      <c r="O3401">
        <v>34.64</v>
      </c>
      <c r="S3401">
        <v>23400</v>
      </c>
    </row>
    <row r="3402" spans="1:19" x14ac:dyDescent="0.2">
      <c r="A3402" t="s">
        <v>48</v>
      </c>
      <c r="B3402" t="s">
        <v>8</v>
      </c>
      <c r="C3402" t="s">
        <v>928</v>
      </c>
      <c r="D3402">
        <v>2</v>
      </c>
      <c r="E3402">
        <v>7</v>
      </c>
      <c r="F3402">
        <v>1780797600000</v>
      </c>
      <c r="G3402">
        <v>1780799214618</v>
      </c>
      <c r="H3402">
        <v>1614618</v>
      </c>
      <c r="I3402">
        <v>1564618</v>
      </c>
      <c r="J3402">
        <v>9761</v>
      </c>
      <c r="K3402">
        <v>68</v>
      </c>
      <c r="L3402">
        <v>63.82</v>
      </c>
      <c r="M3402" t="s">
        <v>925</v>
      </c>
      <c r="N3402" t="s">
        <v>926</v>
      </c>
      <c r="O3402">
        <v>42.09</v>
      </c>
      <c r="S3402">
        <v>23401</v>
      </c>
    </row>
    <row r="3403" spans="1:19" x14ac:dyDescent="0.2">
      <c r="A3403" t="s">
        <v>48</v>
      </c>
      <c r="B3403" t="s">
        <v>8</v>
      </c>
      <c r="C3403" t="s">
        <v>924</v>
      </c>
      <c r="D3403">
        <v>2</v>
      </c>
      <c r="E3403">
        <v>7</v>
      </c>
      <c r="F3403">
        <v>1780798500000</v>
      </c>
      <c r="G3403">
        <v>1780800091880</v>
      </c>
      <c r="H3403">
        <v>1591880</v>
      </c>
      <c r="I3403">
        <v>1526880</v>
      </c>
      <c r="J3403">
        <v>9240</v>
      </c>
      <c r="K3403">
        <v>59</v>
      </c>
      <c r="L3403">
        <v>58.64</v>
      </c>
      <c r="M3403" t="s">
        <v>925</v>
      </c>
      <c r="N3403" t="s">
        <v>926</v>
      </c>
      <c r="O3403">
        <v>32.020000000000003</v>
      </c>
      <c r="S3403">
        <v>23402</v>
      </c>
    </row>
    <row r="3404" spans="1:19" x14ac:dyDescent="0.2">
      <c r="A3404" t="s">
        <v>48</v>
      </c>
      <c r="B3404" t="s">
        <v>8</v>
      </c>
      <c r="C3404" t="s">
        <v>924</v>
      </c>
      <c r="D3404">
        <v>2</v>
      </c>
      <c r="E3404">
        <v>7</v>
      </c>
      <c r="F3404">
        <v>1780799400000</v>
      </c>
      <c r="G3404">
        <v>1780800783373</v>
      </c>
      <c r="H3404">
        <v>1383373</v>
      </c>
      <c r="I3404">
        <v>1303373</v>
      </c>
      <c r="J3404">
        <v>8845</v>
      </c>
      <c r="K3404">
        <v>52</v>
      </c>
      <c r="L3404">
        <v>61.59</v>
      </c>
      <c r="M3404" t="s">
        <v>925</v>
      </c>
      <c r="N3404" t="s">
        <v>926</v>
      </c>
      <c r="O3404">
        <v>45.19</v>
      </c>
      <c r="S3404">
        <v>23403</v>
      </c>
    </row>
    <row r="3405" spans="1:19" x14ac:dyDescent="0.2">
      <c r="A3405" t="s">
        <v>48</v>
      </c>
      <c r="B3405" t="s">
        <v>8</v>
      </c>
      <c r="C3405" t="s">
        <v>928</v>
      </c>
      <c r="D3405">
        <v>2</v>
      </c>
      <c r="E3405">
        <v>7</v>
      </c>
      <c r="F3405">
        <v>1780800300000</v>
      </c>
      <c r="G3405">
        <v>1780801187275</v>
      </c>
      <c r="H3405">
        <v>887275</v>
      </c>
      <c r="I3405">
        <v>852275</v>
      </c>
      <c r="J3405">
        <v>8515</v>
      </c>
      <c r="K3405">
        <v>39</v>
      </c>
      <c r="L3405">
        <v>51.58</v>
      </c>
      <c r="M3405" t="s">
        <v>925</v>
      </c>
      <c r="N3405" t="s">
        <v>926</v>
      </c>
      <c r="O3405">
        <v>35.29</v>
      </c>
      <c r="S3405">
        <v>23404</v>
      </c>
    </row>
    <row r="3406" spans="1:19" x14ac:dyDescent="0.2">
      <c r="A3406" t="s">
        <v>49</v>
      </c>
      <c r="B3406" t="s">
        <v>13</v>
      </c>
      <c r="C3406" t="s">
        <v>928</v>
      </c>
      <c r="D3406">
        <v>1</v>
      </c>
      <c r="E3406">
        <v>1</v>
      </c>
      <c r="F3406">
        <v>1779667200000</v>
      </c>
      <c r="G3406">
        <v>1779668738425</v>
      </c>
      <c r="H3406">
        <v>1538425</v>
      </c>
      <c r="I3406">
        <v>1538425</v>
      </c>
      <c r="J3406">
        <v>9297</v>
      </c>
      <c r="K3406">
        <v>60</v>
      </c>
      <c r="L3406">
        <v>62.92</v>
      </c>
      <c r="M3406" t="s">
        <v>925</v>
      </c>
      <c r="N3406" t="s">
        <v>926</v>
      </c>
      <c r="O3406">
        <v>43.18</v>
      </c>
      <c r="S3406">
        <v>23405</v>
      </c>
    </row>
    <row r="3407" spans="1:19" x14ac:dyDescent="0.2">
      <c r="A3407" t="s">
        <v>49</v>
      </c>
      <c r="B3407" t="s">
        <v>13</v>
      </c>
      <c r="C3407" t="s">
        <v>928</v>
      </c>
      <c r="D3407">
        <v>1</v>
      </c>
      <c r="E3407">
        <v>1</v>
      </c>
      <c r="F3407">
        <v>1779668100000</v>
      </c>
      <c r="G3407">
        <v>1779669352621</v>
      </c>
      <c r="H3407">
        <v>1252621</v>
      </c>
      <c r="I3407">
        <v>1252621</v>
      </c>
      <c r="J3407">
        <v>9585</v>
      </c>
      <c r="K3407">
        <v>47</v>
      </c>
      <c r="L3407">
        <v>58.5</v>
      </c>
      <c r="M3407" t="s">
        <v>925</v>
      </c>
      <c r="N3407" t="s">
        <v>926</v>
      </c>
      <c r="O3407">
        <v>39.33</v>
      </c>
      <c r="S3407">
        <v>23406</v>
      </c>
    </row>
    <row r="3408" spans="1:19" x14ac:dyDescent="0.2">
      <c r="A3408" t="s">
        <v>49</v>
      </c>
      <c r="B3408" t="s">
        <v>13</v>
      </c>
      <c r="C3408" t="s">
        <v>927</v>
      </c>
      <c r="D3408">
        <v>1</v>
      </c>
      <c r="E3408">
        <v>1</v>
      </c>
      <c r="F3408">
        <v>1779669000000</v>
      </c>
      <c r="G3408">
        <v>1779670060224</v>
      </c>
      <c r="H3408">
        <v>1060224</v>
      </c>
      <c r="I3408">
        <v>1060224</v>
      </c>
      <c r="J3408">
        <v>9367</v>
      </c>
      <c r="K3408">
        <v>41</v>
      </c>
      <c r="L3408">
        <v>53.88</v>
      </c>
      <c r="M3408" t="s">
        <v>925</v>
      </c>
      <c r="N3408" t="s">
        <v>926</v>
      </c>
      <c r="O3408">
        <v>34</v>
      </c>
      <c r="S3408">
        <v>23407</v>
      </c>
    </row>
    <row r="3409" spans="1:19" x14ac:dyDescent="0.2">
      <c r="A3409" t="s">
        <v>49</v>
      </c>
      <c r="B3409" t="s">
        <v>13</v>
      </c>
      <c r="C3409" t="s">
        <v>928</v>
      </c>
      <c r="D3409">
        <v>1</v>
      </c>
      <c r="E3409">
        <v>1</v>
      </c>
      <c r="F3409">
        <v>1779669900000</v>
      </c>
      <c r="G3409">
        <v>1779671199747</v>
      </c>
      <c r="H3409">
        <v>1299747</v>
      </c>
      <c r="I3409">
        <v>1299747</v>
      </c>
      <c r="J3409">
        <v>9951</v>
      </c>
      <c r="K3409">
        <v>55</v>
      </c>
      <c r="L3409">
        <v>61.18</v>
      </c>
      <c r="M3409" t="s">
        <v>925</v>
      </c>
      <c r="N3409" t="s">
        <v>926</v>
      </c>
      <c r="O3409">
        <v>43.39</v>
      </c>
      <c r="S3409">
        <v>23408</v>
      </c>
    </row>
    <row r="3410" spans="1:19" x14ac:dyDescent="0.2">
      <c r="A3410" t="s">
        <v>49</v>
      </c>
      <c r="B3410" t="s">
        <v>13</v>
      </c>
      <c r="C3410" t="s">
        <v>928</v>
      </c>
      <c r="D3410">
        <v>1</v>
      </c>
      <c r="E3410">
        <v>1</v>
      </c>
      <c r="F3410">
        <v>1779670800000</v>
      </c>
      <c r="G3410">
        <v>1779672284533</v>
      </c>
      <c r="H3410">
        <v>1484533</v>
      </c>
      <c r="I3410">
        <v>1484533</v>
      </c>
      <c r="J3410">
        <v>8419</v>
      </c>
      <c r="K3410">
        <v>63</v>
      </c>
      <c r="L3410">
        <v>58.32</v>
      </c>
      <c r="M3410" t="s">
        <v>925</v>
      </c>
      <c r="N3410" t="s">
        <v>926</v>
      </c>
      <c r="O3410">
        <v>36.17</v>
      </c>
      <c r="S3410">
        <v>23409</v>
      </c>
    </row>
    <row r="3411" spans="1:19" x14ac:dyDescent="0.2">
      <c r="A3411" t="s">
        <v>49</v>
      </c>
      <c r="B3411" t="s">
        <v>13</v>
      </c>
      <c r="C3411" t="s">
        <v>927</v>
      </c>
      <c r="D3411">
        <v>1</v>
      </c>
      <c r="E3411">
        <v>1</v>
      </c>
      <c r="F3411">
        <v>1779671700000</v>
      </c>
      <c r="G3411">
        <v>1779673111673</v>
      </c>
      <c r="H3411">
        <v>1411673</v>
      </c>
      <c r="I3411">
        <v>1411673</v>
      </c>
      <c r="J3411">
        <v>9371</v>
      </c>
      <c r="K3411">
        <v>52</v>
      </c>
      <c r="L3411">
        <v>56.95</v>
      </c>
      <c r="M3411" t="s">
        <v>925</v>
      </c>
      <c r="N3411" t="s">
        <v>926</v>
      </c>
      <c r="O3411">
        <v>32.29</v>
      </c>
      <c r="S3411">
        <v>23410</v>
      </c>
    </row>
    <row r="3412" spans="1:19" x14ac:dyDescent="0.2">
      <c r="A3412" t="s">
        <v>49</v>
      </c>
      <c r="B3412" t="s">
        <v>13</v>
      </c>
      <c r="C3412" t="s">
        <v>928</v>
      </c>
      <c r="D3412">
        <v>1</v>
      </c>
      <c r="E3412">
        <v>1</v>
      </c>
      <c r="F3412">
        <v>1779672600000</v>
      </c>
      <c r="G3412">
        <v>1779673966973</v>
      </c>
      <c r="H3412">
        <v>1366973</v>
      </c>
      <c r="I3412">
        <v>1366973</v>
      </c>
      <c r="J3412">
        <v>8558</v>
      </c>
      <c r="K3412">
        <v>55</v>
      </c>
      <c r="L3412">
        <v>56.33</v>
      </c>
      <c r="M3412" t="s">
        <v>925</v>
      </c>
      <c r="N3412" t="s">
        <v>926</v>
      </c>
      <c r="O3412">
        <v>34.130000000000003</v>
      </c>
      <c r="S3412">
        <v>23411</v>
      </c>
    </row>
    <row r="3413" spans="1:19" x14ac:dyDescent="0.2">
      <c r="A3413" t="s">
        <v>49</v>
      </c>
      <c r="B3413" t="s">
        <v>13</v>
      </c>
      <c r="C3413" t="s">
        <v>928</v>
      </c>
      <c r="D3413">
        <v>1</v>
      </c>
      <c r="E3413">
        <v>1</v>
      </c>
      <c r="F3413">
        <v>1779673500000</v>
      </c>
      <c r="G3413">
        <v>1779674986791</v>
      </c>
      <c r="H3413">
        <v>1486791</v>
      </c>
      <c r="I3413">
        <v>1486791</v>
      </c>
      <c r="J3413">
        <v>7434</v>
      </c>
      <c r="K3413">
        <v>56</v>
      </c>
      <c r="L3413">
        <v>59.59</v>
      </c>
      <c r="M3413" t="s">
        <v>925</v>
      </c>
      <c r="N3413" t="s">
        <v>926</v>
      </c>
      <c r="O3413">
        <v>41.71</v>
      </c>
      <c r="S3413">
        <v>23412</v>
      </c>
    </row>
    <row r="3414" spans="1:19" x14ac:dyDescent="0.2">
      <c r="A3414" t="s">
        <v>49</v>
      </c>
      <c r="B3414" t="s">
        <v>13</v>
      </c>
      <c r="C3414" t="s">
        <v>927</v>
      </c>
      <c r="D3414">
        <v>1</v>
      </c>
      <c r="E3414">
        <v>1</v>
      </c>
      <c r="F3414">
        <v>1779674400000</v>
      </c>
      <c r="G3414">
        <v>1779675572358</v>
      </c>
      <c r="H3414">
        <v>1172358</v>
      </c>
      <c r="I3414">
        <v>1172358</v>
      </c>
      <c r="J3414">
        <v>9415</v>
      </c>
      <c r="K3414">
        <v>47</v>
      </c>
      <c r="L3414">
        <v>59.6</v>
      </c>
      <c r="M3414" t="s">
        <v>925</v>
      </c>
      <c r="N3414" t="s">
        <v>926</v>
      </c>
      <c r="O3414">
        <v>44.35</v>
      </c>
      <c r="S3414">
        <v>23413</v>
      </c>
    </row>
    <row r="3415" spans="1:19" x14ac:dyDescent="0.2">
      <c r="A3415" t="s">
        <v>49</v>
      </c>
      <c r="B3415" t="s">
        <v>13</v>
      </c>
      <c r="C3415" t="s">
        <v>928</v>
      </c>
      <c r="D3415">
        <v>1</v>
      </c>
      <c r="E3415">
        <v>1</v>
      </c>
      <c r="F3415">
        <v>1779675300000</v>
      </c>
      <c r="G3415">
        <v>1779676799715</v>
      </c>
      <c r="H3415">
        <v>1499715</v>
      </c>
      <c r="I3415">
        <v>1499715</v>
      </c>
      <c r="J3415">
        <v>7891</v>
      </c>
      <c r="K3415">
        <v>66</v>
      </c>
      <c r="L3415">
        <v>56.11</v>
      </c>
      <c r="M3415" t="s">
        <v>925</v>
      </c>
      <c r="N3415" t="s">
        <v>926</v>
      </c>
      <c r="O3415">
        <v>32.07</v>
      </c>
      <c r="S3415">
        <v>23414</v>
      </c>
    </row>
    <row r="3416" spans="1:19" x14ac:dyDescent="0.2">
      <c r="A3416" t="s">
        <v>49</v>
      </c>
      <c r="B3416" t="s">
        <v>13</v>
      </c>
      <c r="C3416" t="s">
        <v>928</v>
      </c>
      <c r="D3416">
        <v>1</v>
      </c>
      <c r="E3416">
        <v>1</v>
      </c>
      <c r="F3416">
        <v>1779676200000</v>
      </c>
      <c r="G3416">
        <v>1779677400821</v>
      </c>
      <c r="H3416">
        <v>1200821</v>
      </c>
      <c r="I3416">
        <v>1200821</v>
      </c>
      <c r="J3416">
        <v>7073</v>
      </c>
      <c r="K3416">
        <v>47</v>
      </c>
      <c r="L3416">
        <v>54.5</v>
      </c>
      <c r="M3416" t="s">
        <v>925</v>
      </c>
      <c r="N3416" t="s">
        <v>926</v>
      </c>
      <c r="O3416">
        <v>38.049999999999997</v>
      </c>
      <c r="S3416">
        <v>23415</v>
      </c>
    </row>
    <row r="3417" spans="1:19" x14ac:dyDescent="0.2">
      <c r="A3417" t="s">
        <v>49</v>
      </c>
      <c r="B3417" t="s">
        <v>13</v>
      </c>
      <c r="C3417" t="s">
        <v>927</v>
      </c>
      <c r="D3417">
        <v>1</v>
      </c>
      <c r="E3417">
        <v>1</v>
      </c>
      <c r="F3417">
        <v>1779677100000</v>
      </c>
      <c r="G3417">
        <v>1779678070069</v>
      </c>
      <c r="H3417">
        <v>970069</v>
      </c>
      <c r="I3417">
        <v>970069</v>
      </c>
      <c r="J3417">
        <v>7461</v>
      </c>
      <c r="K3417">
        <v>46</v>
      </c>
      <c r="L3417">
        <v>50.67</v>
      </c>
      <c r="M3417" t="s">
        <v>925</v>
      </c>
      <c r="N3417" t="s">
        <v>926</v>
      </c>
      <c r="O3417">
        <v>33.909999999999997</v>
      </c>
      <c r="S3417">
        <v>23416</v>
      </c>
    </row>
    <row r="3418" spans="1:19" x14ac:dyDescent="0.2">
      <c r="A3418" t="s">
        <v>49</v>
      </c>
      <c r="B3418" t="s">
        <v>13</v>
      </c>
      <c r="C3418" t="s">
        <v>928</v>
      </c>
      <c r="D3418">
        <v>1</v>
      </c>
      <c r="E3418">
        <v>2</v>
      </c>
      <c r="F3418">
        <v>1779753600000</v>
      </c>
      <c r="G3418">
        <v>1779754497982</v>
      </c>
      <c r="H3418">
        <v>897982</v>
      </c>
      <c r="I3418">
        <v>897982</v>
      </c>
      <c r="J3418">
        <v>8817</v>
      </c>
      <c r="K3418">
        <v>39</v>
      </c>
      <c r="L3418">
        <v>55.41</v>
      </c>
      <c r="M3418" t="s">
        <v>925</v>
      </c>
      <c r="N3418" t="s">
        <v>926</v>
      </c>
      <c r="O3418">
        <v>43.12</v>
      </c>
      <c r="S3418">
        <v>23417</v>
      </c>
    </row>
    <row r="3419" spans="1:19" x14ac:dyDescent="0.2">
      <c r="A3419" t="s">
        <v>49</v>
      </c>
      <c r="B3419" t="s">
        <v>13</v>
      </c>
      <c r="C3419" t="s">
        <v>928</v>
      </c>
      <c r="D3419">
        <v>1</v>
      </c>
      <c r="E3419">
        <v>2</v>
      </c>
      <c r="F3419">
        <v>1779754500000</v>
      </c>
      <c r="G3419">
        <v>1779755962402</v>
      </c>
      <c r="H3419">
        <v>1462402</v>
      </c>
      <c r="I3419">
        <v>1462402</v>
      </c>
      <c r="J3419">
        <v>9610</v>
      </c>
      <c r="K3419">
        <v>65</v>
      </c>
      <c r="L3419">
        <v>64.23</v>
      </c>
      <c r="M3419" t="s">
        <v>925</v>
      </c>
      <c r="N3419" t="s">
        <v>926</v>
      </c>
      <c r="O3419">
        <v>47.28</v>
      </c>
      <c r="S3419">
        <v>23418</v>
      </c>
    </row>
    <row r="3420" spans="1:19" x14ac:dyDescent="0.2">
      <c r="A3420" t="s">
        <v>49</v>
      </c>
      <c r="B3420" t="s">
        <v>13</v>
      </c>
      <c r="C3420" t="s">
        <v>924</v>
      </c>
      <c r="D3420">
        <v>1</v>
      </c>
      <c r="E3420">
        <v>2</v>
      </c>
      <c r="F3420">
        <v>1779755400000</v>
      </c>
      <c r="G3420">
        <v>1779756467142</v>
      </c>
      <c r="H3420">
        <v>1067142</v>
      </c>
      <c r="I3420">
        <v>1067142</v>
      </c>
      <c r="J3420">
        <v>8739</v>
      </c>
      <c r="K3420">
        <v>40</v>
      </c>
      <c r="L3420">
        <v>53.58</v>
      </c>
      <c r="M3420" t="s">
        <v>925</v>
      </c>
      <c r="N3420" t="s">
        <v>926</v>
      </c>
      <c r="O3420">
        <v>34.799999999999997</v>
      </c>
      <c r="S3420">
        <v>23419</v>
      </c>
    </row>
    <row r="3421" spans="1:19" x14ac:dyDescent="0.2">
      <c r="A3421" t="s">
        <v>49</v>
      </c>
      <c r="B3421" t="s">
        <v>13</v>
      </c>
      <c r="C3421" t="s">
        <v>928</v>
      </c>
      <c r="D3421">
        <v>1</v>
      </c>
      <c r="E3421">
        <v>2</v>
      </c>
      <c r="F3421">
        <v>1779756300000</v>
      </c>
      <c r="G3421">
        <v>1779757506088</v>
      </c>
      <c r="H3421">
        <v>1206088</v>
      </c>
      <c r="I3421">
        <v>1206088</v>
      </c>
      <c r="J3421">
        <v>7751</v>
      </c>
      <c r="K3421">
        <v>55</v>
      </c>
      <c r="L3421">
        <v>53.8</v>
      </c>
      <c r="M3421" t="s">
        <v>925</v>
      </c>
      <c r="N3421" t="s">
        <v>926</v>
      </c>
      <c r="O3421">
        <v>34.46</v>
      </c>
      <c r="S3421">
        <v>23420</v>
      </c>
    </row>
    <row r="3422" spans="1:19" x14ac:dyDescent="0.2">
      <c r="A3422" t="s">
        <v>49</v>
      </c>
      <c r="B3422" t="s">
        <v>13</v>
      </c>
      <c r="C3422" t="s">
        <v>928</v>
      </c>
      <c r="D3422">
        <v>1</v>
      </c>
      <c r="E3422">
        <v>2</v>
      </c>
      <c r="F3422">
        <v>1779757200000</v>
      </c>
      <c r="G3422">
        <v>1779758585987</v>
      </c>
      <c r="H3422">
        <v>1385987</v>
      </c>
      <c r="I3422">
        <v>1385987</v>
      </c>
      <c r="J3422">
        <v>10207</v>
      </c>
      <c r="K3422">
        <v>53</v>
      </c>
      <c r="L3422">
        <v>61.24</v>
      </c>
      <c r="M3422" t="s">
        <v>925</v>
      </c>
      <c r="N3422" t="s">
        <v>926</v>
      </c>
      <c r="O3422">
        <v>40.68</v>
      </c>
      <c r="S3422">
        <v>23421</v>
      </c>
    </row>
    <row r="3423" spans="1:19" x14ac:dyDescent="0.2">
      <c r="A3423" t="s">
        <v>49</v>
      </c>
      <c r="B3423" t="s">
        <v>13</v>
      </c>
      <c r="C3423" t="s">
        <v>924</v>
      </c>
      <c r="D3423">
        <v>1</v>
      </c>
      <c r="E3423">
        <v>2</v>
      </c>
      <c r="F3423">
        <v>1779758100000</v>
      </c>
      <c r="G3423">
        <v>1779759516865</v>
      </c>
      <c r="H3423">
        <v>1416865</v>
      </c>
      <c r="I3423">
        <v>1416865</v>
      </c>
      <c r="J3423">
        <v>9358</v>
      </c>
      <c r="K3423">
        <v>55</v>
      </c>
      <c r="L3423">
        <v>63.85</v>
      </c>
      <c r="M3423" t="s">
        <v>925</v>
      </c>
      <c r="N3423" t="s">
        <v>926</v>
      </c>
      <c r="O3423">
        <v>48.22</v>
      </c>
      <c r="S3423">
        <v>23422</v>
      </c>
    </row>
    <row r="3424" spans="1:19" x14ac:dyDescent="0.2">
      <c r="A3424" t="s">
        <v>49</v>
      </c>
      <c r="B3424" t="s">
        <v>13</v>
      </c>
      <c r="C3424" t="s">
        <v>928</v>
      </c>
      <c r="D3424">
        <v>1</v>
      </c>
      <c r="E3424">
        <v>2</v>
      </c>
      <c r="F3424">
        <v>1779759000000</v>
      </c>
      <c r="G3424">
        <v>1779760238066</v>
      </c>
      <c r="H3424">
        <v>1238066</v>
      </c>
      <c r="I3424">
        <v>1238066</v>
      </c>
      <c r="J3424">
        <v>10237</v>
      </c>
      <c r="K3424">
        <v>52</v>
      </c>
      <c r="L3424">
        <v>56.13</v>
      </c>
      <c r="M3424" t="s">
        <v>925</v>
      </c>
      <c r="N3424" t="s">
        <v>926</v>
      </c>
      <c r="O3424">
        <v>32.44</v>
      </c>
      <c r="S3424">
        <v>23423</v>
      </c>
    </row>
    <row r="3425" spans="1:19" x14ac:dyDescent="0.2">
      <c r="A3425" t="s">
        <v>49</v>
      </c>
      <c r="B3425" t="s">
        <v>13</v>
      </c>
      <c r="C3425" t="s">
        <v>928</v>
      </c>
      <c r="D3425">
        <v>1</v>
      </c>
      <c r="E3425">
        <v>2</v>
      </c>
      <c r="F3425">
        <v>1779759900000</v>
      </c>
      <c r="G3425">
        <v>1779760935287</v>
      </c>
      <c r="H3425">
        <v>1035287</v>
      </c>
      <c r="I3425">
        <v>1035287</v>
      </c>
      <c r="J3425">
        <v>7603</v>
      </c>
      <c r="K3425">
        <v>39</v>
      </c>
      <c r="L3425">
        <v>57.04</v>
      </c>
      <c r="M3425" t="s">
        <v>925</v>
      </c>
      <c r="N3425" t="s">
        <v>926</v>
      </c>
      <c r="O3425">
        <v>46.7</v>
      </c>
      <c r="S3425">
        <v>23424</v>
      </c>
    </row>
    <row r="3426" spans="1:19" x14ac:dyDescent="0.2">
      <c r="A3426" t="s">
        <v>49</v>
      </c>
      <c r="B3426" t="s">
        <v>13</v>
      </c>
      <c r="C3426" t="s">
        <v>924</v>
      </c>
      <c r="D3426">
        <v>1</v>
      </c>
      <c r="E3426">
        <v>2</v>
      </c>
      <c r="F3426">
        <v>1779760800000</v>
      </c>
      <c r="G3426">
        <v>1779762339322</v>
      </c>
      <c r="H3426">
        <v>1539322</v>
      </c>
      <c r="I3426">
        <v>1539322</v>
      </c>
      <c r="J3426">
        <v>7530</v>
      </c>
      <c r="K3426">
        <v>59</v>
      </c>
      <c r="L3426">
        <v>57</v>
      </c>
      <c r="M3426" t="s">
        <v>925</v>
      </c>
      <c r="N3426" t="s">
        <v>926</v>
      </c>
      <c r="O3426">
        <v>34.1</v>
      </c>
      <c r="S3426">
        <v>23425</v>
      </c>
    </row>
    <row r="3427" spans="1:19" x14ac:dyDescent="0.2">
      <c r="A3427" t="s">
        <v>49</v>
      </c>
      <c r="B3427" t="s">
        <v>13</v>
      </c>
      <c r="C3427" t="s">
        <v>928</v>
      </c>
      <c r="D3427">
        <v>1</v>
      </c>
      <c r="E3427">
        <v>2</v>
      </c>
      <c r="F3427">
        <v>1779761700000</v>
      </c>
      <c r="G3427">
        <v>1779763197165</v>
      </c>
      <c r="H3427">
        <v>1497165</v>
      </c>
      <c r="I3427">
        <v>1497165</v>
      </c>
      <c r="J3427">
        <v>8843</v>
      </c>
      <c r="K3427">
        <v>59</v>
      </c>
      <c r="L3427">
        <v>58.91</v>
      </c>
      <c r="M3427" t="s">
        <v>925</v>
      </c>
      <c r="N3427" t="s">
        <v>926</v>
      </c>
      <c r="O3427">
        <v>36.090000000000003</v>
      </c>
      <c r="S3427">
        <v>23426</v>
      </c>
    </row>
    <row r="3428" spans="1:19" x14ac:dyDescent="0.2">
      <c r="A3428" t="s">
        <v>49</v>
      </c>
      <c r="B3428" t="s">
        <v>13</v>
      </c>
      <c r="C3428" t="s">
        <v>928</v>
      </c>
      <c r="D3428">
        <v>1</v>
      </c>
      <c r="E3428">
        <v>2</v>
      </c>
      <c r="F3428">
        <v>1779762600000</v>
      </c>
      <c r="G3428">
        <v>1779764145511</v>
      </c>
      <c r="H3428">
        <v>1545511</v>
      </c>
      <c r="I3428">
        <v>1545511</v>
      </c>
      <c r="J3428">
        <v>10435</v>
      </c>
      <c r="K3428">
        <v>66</v>
      </c>
      <c r="L3428">
        <v>49.5</v>
      </c>
      <c r="M3428" t="s">
        <v>925</v>
      </c>
      <c r="N3428" t="s">
        <v>929</v>
      </c>
      <c r="S3428">
        <v>23427</v>
      </c>
    </row>
    <row r="3429" spans="1:19" x14ac:dyDescent="0.2">
      <c r="A3429" t="s">
        <v>49</v>
      </c>
      <c r="B3429" t="s">
        <v>13</v>
      </c>
      <c r="C3429" t="s">
        <v>924</v>
      </c>
      <c r="D3429">
        <v>1</v>
      </c>
      <c r="E3429">
        <v>2</v>
      </c>
      <c r="F3429">
        <v>1779763500000</v>
      </c>
      <c r="G3429">
        <v>1779764504802</v>
      </c>
      <c r="H3429">
        <v>1004802</v>
      </c>
      <c r="I3429">
        <v>1004802</v>
      </c>
      <c r="J3429">
        <v>7104</v>
      </c>
      <c r="K3429">
        <v>43</v>
      </c>
      <c r="L3429">
        <v>50.19</v>
      </c>
      <c r="M3429" t="s">
        <v>925</v>
      </c>
      <c r="N3429" t="s">
        <v>926</v>
      </c>
      <c r="O3429">
        <v>32.880000000000003</v>
      </c>
      <c r="S3429">
        <v>23428</v>
      </c>
    </row>
    <row r="3430" spans="1:19" x14ac:dyDescent="0.2">
      <c r="A3430" t="s">
        <v>49</v>
      </c>
      <c r="B3430" t="s">
        <v>13</v>
      </c>
      <c r="C3430" t="s">
        <v>928</v>
      </c>
      <c r="D3430">
        <v>1</v>
      </c>
      <c r="E3430">
        <v>2</v>
      </c>
      <c r="F3430">
        <v>1779764400000</v>
      </c>
      <c r="G3430">
        <v>1779765389852</v>
      </c>
      <c r="H3430">
        <v>989852</v>
      </c>
      <c r="I3430">
        <v>989852</v>
      </c>
      <c r="J3430">
        <v>10114</v>
      </c>
      <c r="K3430">
        <v>43</v>
      </c>
      <c r="L3430">
        <v>54.21</v>
      </c>
      <c r="M3430" t="s">
        <v>925</v>
      </c>
      <c r="N3430" t="s">
        <v>926</v>
      </c>
      <c r="O3430">
        <v>34.549999999999997</v>
      </c>
      <c r="S3430">
        <v>23429</v>
      </c>
    </row>
    <row r="3431" spans="1:19" x14ac:dyDescent="0.2">
      <c r="A3431" t="s">
        <v>49</v>
      </c>
      <c r="B3431" t="s">
        <v>13</v>
      </c>
      <c r="C3431" t="s">
        <v>928</v>
      </c>
      <c r="D3431">
        <v>1</v>
      </c>
      <c r="E3431">
        <v>3</v>
      </c>
      <c r="F3431">
        <v>1779840000000</v>
      </c>
      <c r="G3431">
        <v>1779841281320</v>
      </c>
      <c r="H3431">
        <v>1281320</v>
      </c>
      <c r="I3431">
        <v>1281320</v>
      </c>
      <c r="J3431">
        <v>7470</v>
      </c>
      <c r="K3431">
        <v>55</v>
      </c>
      <c r="L3431">
        <v>55.76</v>
      </c>
      <c r="M3431" t="s">
        <v>925</v>
      </c>
      <c r="N3431" t="s">
        <v>926</v>
      </c>
      <c r="O3431">
        <v>37.869999999999997</v>
      </c>
      <c r="S3431">
        <v>23430</v>
      </c>
    </row>
    <row r="3432" spans="1:19" x14ac:dyDescent="0.2">
      <c r="A3432" t="s">
        <v>49</v>
      </c>
      <c r="B3432" t="s">
        <v>13</v>
      </c>
      <c r="C3432" t="s">
        <v>928</v>
      </c>
      <c r="D3432">
        <v>1</v>
      </c>
      <c r="E3432">
        <v>3</v>
      </c>
      <c r="F3432">
        <v>1779840900000</v>
      </c>
      <c r="G3432">
        <v>1779841830013</v>
      </c>
      <c r="H3432">
        <v>930013</v>
      </c>
      <c r="I3432">
        <v>930013</v>
      </c>
      <c r="J3432">
        <v>7494</v>
      </c>
      <c r="K3432">
        <v>36</v>
      </c>
      <c r="L3432">
        <v>50.13</v>
      </c>
      <c r="M3432" t="s">
        <v>925</v>
      </c>
      <c r="N3432" t="s">
        <v>926</v>
      </c>
      <c r="O3432">
        <v>33.58</v>
      </c>
      <c r="S3432">
        <v>23431</v>
      </c>
    </row>
    <row r="3433" spans="1:19" x14ac:dyDescent="0.2">
      <c r="A3433" t="s">
        <v>49</v>
      </c>
      <c r="B3433" t="s">
        <v>13</v>
      </c>
      <c r="C3433" t="s">
        <v>928</v>
      </c>
      <c r="D3433">
        <v>1</v>
      </c>
      <c r="E3433">
        <v>3</v>
      </c>
      <c r="F3433">
        <v>1779841800000</v>
      </c>
      <c r="G3433">
        <v>1779842758821</v>
      </c>
      <c r="H3433">
        <v>958821</v>
      </c>
      <c r="I3433">
        <v>958821</v>
      </c>
      <c r="J3433">
        <v>10365</v>
      </c>
      <c r="K3433">
        <v>40</v>
      </c>
      <c r="L3433">
        <v>54.1</v>
      </c>
      <c r="M3433" t="s">
        <v>925</v>
      </c>
      <c r="N3433" t="s">
        <v>926</v>
      </c>
      <c r="O3433">
        <v>34.4</v>
      </c>
      <c r="S3433">
        <v>23432</v>
      </c>
    </row>
    <row r="3434" spans="1:19" x14ac:dyDescent="0.2">
      <c r="A3434" t="s">
        <v>49</v>
      </c>
      <c r="B3434" t="s">
        <v>13</v>
      </c>
      <c r="C3434" t="s">
        <v>928</v>
      </c>
      <c r="D3434">
        <v>1</v>
      </c>
      <c r="E3434">
        <v>3</v>
      </c>
      <c r="F3434">
        <v>1779842700000</v>
      </c>
      <c r="G3434">
        <v>1779843972726</v>
      </c>
      <c r="H3434">
        <v>1272726</v>
      </c>
      <c r="I3434">
        <v>1272726</v>
      </c>
      <c r="J3434">
        <v>8292</v>
      </c>
      <c r="K3434">
        <v>58</v>
      </c>
      <c r="L3434">
        <v>56.33</v>
      </c>
      <c r="M3434" t="s">
        <v>925</v>
      </c>
      <c r="N3434" t="s">
        <v>926</v>
      </c>
      <c r="O3434">
        <v>37.22</v>
      </c>
      <c r="S3434">
        <v>23433</v>
      </c>
    </row>
    <row r="3435" spans="1:19" x14ac:dyDescent="0.2">
      <c r="A3435" t="s">
        <v>49</v>
      </c>
      <c r="B3435" t="s">
        <v>13</v>
      </c>
      <c r="C3435" t="s">
        <v>928</v>
      </c>
      <c r="D3435">
        <v>1</v>
      </c>
      <c r="E3435">
        <v>3</v>
      </c>
      <c r="F3435">
        <v>1779843600000</v>
      </c>
      <c r="G3435">
        <v>1779844709489</v>
      </c>
      <c r="H3435">
        <v>1109489</v>
      </c>
      <c r="I3435">
        <v>1109489</v>
      </c>
      <c r="J3435">
        <v>9822</v>
      </c>
      <c r="K3435">
        <v>50</v>
      </c>
      <c r="L3435">
        <v>58.85</v>
      </c>
      <c r="M3435" t="s">
        <v>925</v>
      </c>
      <c r="N3435" t="s">
        <v>926</v>
      </c>
      <c r="O3435">
        <v>43.1</v>
      </c>
      <c r="S3435">
        <v>23434</v>
      </c>
    </row>
    <row r="3436" spans="1:19" x14ac:dyDescent="0.2">
      <c r="A3436" t="s">
        <v>49</v>
      </c>
      <c r="B3436" t="s">
        <v>13</v>
      </c>
      <c r="C3436" t="s">
        <v>928</v>
      </c>
      <c r="D3436">
        <v>1</v>
      </c>
      <c r="E3436">
        <v>3</v>
      </c>
      <c r="F3436">
        <v>1779844500000</v>
      </c>
      <c r="G3436">
        <v>1779845482474</v>
      </c>
      <c r="H3436">
        <v>982474</v>
      </c>
      <c r="I3436">
        <v>982474</v>
      </c>
      <c r="J3436">
        <v>8251</v>
      </c>
      <c r="K3436">
        <v>41</v>
      </c>
      <c r="L3436">
        <v>51.75</v>
      </c>
      <c r="M3436" t="s">
        <v>925</v>
      </c>
      <c r="N3436" t="s">
        <v>926</v>
      </c>
      <c r="O3436">
        <v>34</v>
      </c>
      <c r="S3436">
        <v>23435</v>
      </c>
    </row>
    <row r="3437" spans="1:19" x14ac:dyDescent="0.2">
      <c r="A3437" t="s">
        <v>49</v>
      </c>
      <c r="B3437" t="s">
        <v>13</v>
      </c>
      <c r="C3437" t="s">
        <v>928</v>
      </c>
      <c r="D3437">
        <v>1</v>
      </c>
      <c r="E3437">
        <v>3</v>
      </c>
      <c r="F3437">
        <v>1779845400000</v>
      </c>
      <c r="G3437">
        <v>1779846971814</v>
      </c>
      <c r="H3437">
        <v>1571814</v>
      </c>
      <c r="I3437">
        <v>1571814</v>
      </c>
      <c r="J3437">
        <v>7345</v>
      </c>
      <c r="K3437">
        <v>64</v>
      </c>
      <c r="L3437">
        <v>58.75</v>
      </c>
      <c r="M3437" t="s">
        <v>925</v>
      </c>
      <c r="N3437" t="s">
        <v>926</v>
      </c>
      <c r="O3437">
        <v>37.840000000000003</v>
      </c>
      <c r="S3437">
        <v>23436</v>
      </c>
    </row>
    <row r="3438" spans="1:19" x14ac:dyDescent="0.2">
      <c r="A3438" t="s">
        <v>49</v>
      </c>
      <c r="B3438" t="s">
        <v>13</v>
      </c>
      <c r="C3438" t="s">
        <v>928</v>
      </c>
      <c r="D3438">
        <v>1</v>
      </c>
      <c r="E3438">
        <v>3</v>
      </c>
      <c r="F3438">
        <v>1779846300000</v>
      </c>
      <c r="G3438">
        <v>1779847446296</v>
      </c>
      <c r="H3438">
        <v>1146296</v>
      </c>
      <c r="I3438">
        <v>1146296</v>
      </c>
      <c r="J3438">
        <v>7517</v>
      </c>
      <c r="K3438">
        <v>50</v>
      </c>
      <c r="L3438">
        <v>41.65</v>
      </c>
      <c r="M3438" t="s">
        <v>925</v>
      </c>
      <c r="N3438" t="s">
        <v>929</v>
      </c>
      <c r="S3438">
        <v>23437</v>
      </c>
    </row>
    <row r="3439" spans="1:19" x14ac:dyDescent="0.2">
      <c r="A3439" t="s">
        <v>49</v>
      </c>
      <c r="B3439" t="s">
        <v>13</v>
      </c>
      <c r="C3439" t="s">
        <v>928</v>
      </c>
      <c r="D3439">
        <v>1</v>
      </c>
      <c r="E3439">
        <v>3</v>
      </c>
      <c r="F3439">
        <v>1779847200000</v>
      </c>
      <c r="G3439">
        <v>1779848660350</v>
      </c>
      <c r="H3439">
        <v>1460350</v>
      </c>
      <c r="I3439">
        <v>1460350</v>
      </c>
      <c r="J3439">
        <v>8114</v>
      </c>
      <c r="K3439">
        <v>62</v>
      </c>
      <c r="L3439">
        <v>61.45</v>
      </c>
      <c r="M3439" t="s">
        <v>925</v>
      </c>
      <c r="N3439" t="s">
        <v>926</v>
      </c>
      <c r="O3439">
        <v>44.89</v>
      </c>
      <c r="S3439">
        <v>23438</v>
      </c>
    </row>
    <row r="3440" spans="1:19" x14ac:dyDescent="0.2">
      <c r="A3440" t="s">
        <v>49</v>
      </c>
      <c r="B3440" t="s">
        <v>13</v>
      </c>
      <c r="C3440" t="s">
        <v>928</v>
      </c>
      <c r="D3440">
        <v>1</v>
      </c>
      <c r="E3440">
        <v>3</v>
      </c>
      <c r="F3440">
        <v>1779848100000</v>
      </c>
      <c r="G3440">
        <v>1779849369804</v>
      </c>
      <c r="H3440">
        <v>1269804</v>
      </c>
      <c r="I3440">
        <v>1269804</v>
      </c>
      <c r="J3440">
        <v>9355</v>
      </c>
      <c r="K3440">
        <v>50</v>
      </c>
      <c r="L3440">
        <v>58.09</v>
      </c>
      <c r="M3440" t="s">
        <v>925</v>
      </c>
      <c r="N3440" t="s">
        <v>926</v>
      </c>
      <c r="O3440">
        <v>38.549999999999997</v>
      </c>
      <c r="S3440">
        <v>23439</v>
      </c>
    </row>
    <row r="3441" spans="1:19" x14ac:dyDescent="0.2">
      <c r="A3441" t="s">
        <v>49</v>
      </c>
      <c r="B3441" t="s">
        <v>13</v>
      </c>
      <c r="C3441" t="s">
        <v>928</v>
      </c>
      <c r="D3441">
        <v>1</v>
      </c>
      <c r="E3441">
        <v>3</v>
      </c>
      <c r="F3441">
        <v>1779849000000</v>
      </c>
      <c r="G3441">
        <v>1779849951823</v>
      </c>
      <c r="H3441">
        <v>951823</v>
      </c>
      <c r="I3441">
        <v>951823</v>
      </c>
      <c r="J3441">
        <v>7433</v>
      </c>
      <c r="K3441">
        <v>38</v>
      </c>
      <c r="L3441">
        <v>53.42</v>
      </c>
      <c r="M3441" t="s">
        <v>925</v>
      </c>
      <c r="N3441" t="s">
        <v>926</v>
      </c>
      <c r="O3441">
        <v>40.83</v>
      </c>
      <c r="S3441">
        <v>23440</v>
      </c>
    </row>
    <row r="3442" spans="1:19" x14ac:dyDescent="0.2">
      <c r="A3442" t="s">
        <v>49</v>
      </c>
      <c r="B3442" t="s">
        <v>13</v>
      </c>
      <c r="C3442" t="s">
        <v>928</v>
      </c>
      <c r="D3442">
        <v>1</v>
      </c>
      <c r="E3442">
        <v>4</v>
      </c>
      <c r="F3442">
        <v>1779926400000</v>
      </c>
      <c r="G3442">
        <v>1779927774417</v>
      </c>
      <c r="H3442">
        <v>1374417</v>
      </c>
      <c r="I3442">
        <v>1374417</v>
      </c>
      <c r="J3442">
        <v>8650</v>
      </c>
      <c r="K3442">
        <v>54</v>
      </c>
      <c r="L3442">
        <v>57.71</v>
      </c>
      <c r="M3442" t="s">
        <v>925</v>
      </c>
      <c r="N3442" t="s">
        <v>926</v>
      </c>
      <c r="O3442">
        <v>36.92</v>
      </c>
      <c r="S3442">
        <v>23441</v>
      </c>
    </row>
    <row r="3443" spans="1:19" x14ac:dyDescent="0.2">
      <c r="A3443" t="s">
        <v>49</v>
      </c>
      <c r="B3443" t="s">
        <v>13</v>
      </c>
      <c r="C3443" t="s">
        <v>928</v>
      </c>
      <c r="D3443">
        <v>1</v>
      </c>
      <c r="E3443">
        <v>4</v>
      </c>
      <c r="F3443">
        <v>1779927300000</v>
      </c>
      <c r="G3443">
        <v>1779928429153</v>
      </c>
      <c r="H3443">
        <v>1129153</v>
      </c>
      <c r="I3443">
        <v>1129153</v>
      </c>
      <c r="J3443">
        <v>10190</v>
      </c>
      <c r="K3443">
        <v>43</v>
      </c>
      <c r="L3443">
        <v>59.39</v>
      </c>
      <c r="M3443" t="s">
        <v>925</v>
      </c>
      <c r="N3443" t="s">
        <v>926</v>
      </c>
      <c r="O3443">
        <v>42.87</v>
      </c>
      <c r="S3443">
        <v>23442</v>
      </c>
    </row>
    <row r="3444" spans="1:19" x14ac:dyDescent="0.2">
      <c r="A3444" t="s">
        <v>49</v>
      </c>
      <c r="B3444" t="s">
        <v>13</v>
      </c>
      <c r="C3444" t="s">
        <v>927</v>
      </c>
      <c r="D3444">
        <v>1</v>
      </c>
      <c r="E3444">
        <v>4</v>
      </c>
      <c r="F3444">
        <v>1779928200000</v>
      </c>
      <c r="G3444">
        <v>1779929178506</v>
      </c>
      <c r="H3444">
        <v>978506</v>
      </c>
      <c r="I3444">
        <v>978506</v>
      </c>
      <c r="J3444">
        <v>9390</v>
      </c>
      <c r="K3444">
        <v>43</v>
      </c>
      <c r="L3444">
        <v>57.68</v>
      </c>
      <c r="M3444" t="s">
        <v>925</v>
      </c>
      <c r="N3444" t="s">
        <v>926</v>
      </c>
      <c r="O3444">
        <v>44.84</v>
      </c>
      <c r="S3444">
        <v>23443</v>
      </c>
    </row>
    <row r="3445" spans="1:19" x14ac:dyDescent="0.2">
      <c r="A3445" t="s">
        <v>49</v>
      </c>
      <c r="B3445" t="s">
        <v>13</v>
      </c>
      <c r="C3445" t="s">
        <v>928</v>
      </c>
      <c r="D3445">
        <v>1</v>
      </c>
      <c r="E3445">
        <v>4</v>
      </c>
      <c r="F3445">
        <v>1779929100000</v>
      </c>
      <c r="G3445">
        <v>1779930204951</v>
      </c>
      <c r="H3445">
        <v>1104951</v>
      </c>
      <c r="I3445">
        <v>1104951</v>
      </c>
      <c r="J3445">
        <v>8634</v>
      </c>
      <c r="K3445">
        <v>47</v>
      </c>
      <c r="L3445">
        <v>55.48</v>
      </c>
      <c r="M3445" t="s">
        <v>925</v>
      </c>
      <c r="N3445" t="s">
        <v>926</v>
      </c>
      <c r="O3445">
        <v>38.549999999999997</v>
      </c>
      <c r="S3445">
        <v>23444</v>
      </c>
    </row>
    <row r="3446" spans="1:19" x14ac:dyDescent="0.2">
      <c r="A3446" t="s">
        <v>49</v>
      </c>
      <c r="B3446" t="s">
        <v>13</v>
      </c>
      <c r="C3446" t="s">
        <v>928</v>
      </c>
      <c r="D3446">
        <v>1</v>
      </c>
      <c r="E3446">
        <v>4</v>
      </c>
      <c r="F3446">
        <v>1779930000000</v>
      </c>
      <c r="G3446">
        <v>1779931351839</v>
      </c>
      <c r="H3446">
        <v>1351839</v>
      </c>
      <c r="I3446">
        <v>1351839</v>
      </c>
      <c r="J3446">
        <v>8442</v>
      </c>
      <c r="K3446">
        <v>57</v>
      </c>
      <c r="L3446">
        <v>57.03</v>
      </c>
      <c r="M3446" t="s">
        <v>925</v>
      </c>
      <c r="N3446" t="s">
        <v>926</v>
      </c>
      <c r="O3446">
        <v>36.450000000000003</v>
      </c>
      <c r="S3446">
        <v>23445</v>
      </c>
    </row>
    <row r="3447" spans="1:19" x14ac:dyDescent="0.2">
      <c r="A3447" t="s">
        <v>49</v>
      </c>
      <c r="B3447" t="s">
        <v>13</v>
      </c>
      <c r="C3447" t="s">
        <v>927</v>
      </c>
      <c r="D3447">
        <v>1</v>
      </c>
      <c r="E3447">
        <v>4</v>
      </c>
      <c r="F3447">
        <v>1779930900000</v>
      </c>
      <c r="G3447">
        <v>1779932435933</v>
      </c>
      <c r="H3447">
        <v>1535933</v>
      </c>
      <c r="I3447">
        <v>1535933</v>
      </c>
      <c r="J3447">
        <v>8050</v>
      </c>
      <c r="K3447">
        <v>58</v>
      </c>
      <c r="L3447">
        <v>57.1</v>
      </c>
      <c r="M3447" t="s">
        <v>925</v>
      </c>
      <c r="N3447" t="s">
        <v>926</v>
      </c>
      <c r="O3447">
        <v>33.03</v>
      </c>
      <c r="S3447">
        <v>23446</v>
      </c>
    </row>
    <row r="3448" spans="1:19" x14ac:dyDescent="0.2">
      <c r="A3448" t="s">
        <v>49</v>
      </c>
      <c r="B3448" t="s">
        <v>13</v>
      </c>
      <c r="C3448" t="s">
        <v>928</v>
      </c>
      <c r="D3448">
        <v>1</v>
      </c>
      <c r="E3448">
        <v>4</v>
      </c>
      <c r="F3448">
        <v>1779931800000</v>
      </c>
      <c r="G3448">
        <v>1779933171575</v>
      </c>
      <c r="H3448">
        <v>1371575</v>
      </c>
      <c r="I3448">
        <v>1371575</v>
      </c>
      <c r="J3448">
        <v>9306</v>
      </c>
      <c r="K3448">
        <v>62</v>
      </c>
      <c r="L3448">
        <v>60.64</v>
      </c>
      <c r="M3448" t="s">
        <v>925</v>
      </c>
      <c r="N3448" t="s">
        <v>926</v>
      </c>
      <c r="O3448">
        <v>42.03</v>
      </c>
      <c r="S3448">
        <v>23447</v>
      </c>
    </row>
    <row r="3449" spans="1:19" x14ac:dyDescent="0.2">
      <c r="A3449" t="s">
        <v>49</v>
      </c>
      <c r="B3449" t="s">
        <v>13</v>
      </c>
      <c r="C3449" t="s">
        <v>928</v>
      </c>
      <c r="D3449">
        <v>1</v>
      </c>
      <c r="E3449">
        <v>4</v>
      </c>
      <c r="F3449">
        <v>1779932700000</v>
      </c>
      <c r="G3449">
        <v>1779933916549</v>
      </c>
      <c r="H3449">
        <v>1216549</v>
      </c>
      <c r="I3449">
        <v>1216549</v>
      </c>
      <c r="J3449">
        <v>9721</v>
      </c>
      <c r="K3449">
        <v>52</v>
      </c>
      <c r="L3449">
        <v>44.81</v>
      </c>
      <c r="M3449" t="s">
        <v>925</v>
      </c>
      <c r="N3449" t="s">
        <v>929</v>
      </c>
      <c r="S3449">
        <v>23448</v>
      </c>
    </row>
    <row r="3450" spans="1:19" x14ac:dyDescent="0.2">
      <c r="A3450" t="s">
        <v>49</v>
      </c>
      <c r="B3450" t="s">
        <v>13</v>
      </c>
      <c r="C3450" t="s">
        <v>927</v>
      </c>
      <c r="D3450">
        <v>1</v>
      </c>
      <c r="E3450">
        <v>4</v>
      </c>
      <c r="F3450">
        <v>1779933600000</v>
      </c>
      <c r="G3450">
        <v>1779934777041</v>
      </c>
      <c r="H3450">
        <v>1177041</v>
      </c>
      <c r="I3450">
        <v>1177041</v>
      </c>
      <c r="J3450">
        <v>8394</v>
      </c>
      <c r="K3450">
        <v>55</v>
      </c>
      <c r="L3450">
        <v>57.23</v>
      </c>
      <c r="M3450" t="s">
        <v>925</v>
      </c>
      <c r="N3450" t="s">
        <v>926</v>
      </c>
      <c r="O3450">
        <v>41.46</v>
      </c>
      <c r="S3450">
        <v>23449</v>
      </c>
    </row>
    <row r="3451" spans="1:19" x14ac:dyDescent="0.2">
      <c r="A3451" t="s">
        <v>49</v>
      </c>
      <c r="B3451" t="s">
        <v>13</v>
      </c>
      <c r="C3451" t="s">
        <v>928</v>
      </c>
      <c r="D3451">
        <v>1</v>
      </c>
      <c r="E3451">
        <v>4</v>
      </c>
      <c r="F3451">
        <v>1779934500000</v>
      </c>
      <c r="G3451">
        <v>1779935728556</v>
      </c>
      <c r="H3451">
        <v>1228556</v>
      </c>
      <c r="I3451">
        <v>1228556</v>
      </c>
      <c r="J3451">
        <v>7952</v>
      </c>
      <c r="K3451">
        <v>55</v>
      </c>
      <c r="L3451">
        <v>54.11</v>
      </c>
      <c r="M3451" t="s">
        <v>925</v>
      </c>
      <c r="N3451" t="s">
        <v>926</v>
      </c>
      <c r="O3451">
        <v>34.08</v>
      </c>
      <c r="S3451">
        <v>23450</v>
      </c>
    </row>
    <row r="3452" spans="1:19" x14ac:dyDescent="0.2">
      <c r="A3452" t="s">
        <v>49</v>
      </c>
      <c r="B3452" t="s">
        <v>13</v>
      </c>
      <c r="C3452" t="s">
        <v>928</v>
      </c>
      <c r="D3452">
        <v>1</v>
      </c>
      <c r="E3452">
        <v>4</v>
      </c>
      <c r="F3452">
        <v>1779935400000</v>
      </c>
      <c r="G3452">
        <v>1779936754445</v>
      </c>
      <c r="H3452">
        <v>1354445</v>
      </c>
      <c r="I3452">
        <v>1354445</v>
      </c>
      <c r="J3452">
        <v>7229</v>
      </c>
      <c r="K3452">
        <v>55</v>
      </c>
      <c r="L3452">
        <v>60.72</v>
      </c>
      <c r="M3452" t="s">
        <v>925</v>
      </c>
      <c r="N3452" t="s">
        <v>926</v>
      </c>
      <c r="O3452">
        <v>48.21</v>
      </c>
      <c r="S3452">
        <v>23451</v>
      </c>
    </row>
    <row r="3453" spans="1:19" x14ac:dyDescent="0.2">
      <c r="A3453" t="s">
        <v>49</v>
      </c>
      <c r="B3453" t="s">
        <v>13</v>
      </c>
      <c r="C3453" t="s">
        <v>927</v>
      </c>
      <c r="D3453">
        <v>1</v>
      </c>
      <c r="E3453">
        <v>4</v>
      </c>
      <c r="F3453">
        <v>1779936300000</v>
      </c>
      <c r="G3453">
        <v>1779937739541</v>
      </c>
      <c r="H3453">
        <v>1439541</v>
      </c>
      <c r="I3453">
        <v>1439541</v>
      </c>
      <c r="J3453">
        <v>9129</v>
      </c>
      <c r="K3453">
        <v>64</v>
      </c>
      <c r="L3453">
        <v>61.4</v>
      </c>
      <c r="M3453" t="s">
        <v>925</v>
      </c>
      <c r="N3453" t="s">
        <v>926</v>
      </c>
      <c r="O3453">
        <v>42.57</v>
      </c>
      <c r="S3453">
        <v>23452</v>
      </c>
    </row>
    <row r="3454" spans="1:19" x14ac:dyDescent="0.2">
      <c r="A3454" t="s">
        <v>49</v>
      </c>
      <c r="B3454" t="s">
        <v>13</v>
      </c>
      <c r="C3454" t="s">
        <v>928</v>
      </c>
      <c r="D3454">
        <v>1</v>
      </c>
      <c r="E3454">
        <v>5</v>
      </c>
      <c r="F3454">
        <v>1780012800000</v>
      </c>
      <c r="G3454">
        <v>1780013668209</v>
      </c>
      <c r="H3454">
        <v>868209</v>
      </c>
      <c r="I3454">
        <v>868209</v>
      </c>
      <c r="J3454">
        <v>7121</v>
      </c>
      <c r="K3454">
        <v>43</v>
      </c>
      <c r="L3454">
        <v>50.76</v>
      </c>
      <c r="M3454" t="s">
        <v>925</v>
      </c>
      <c r="N3454" t="s">
        <v>926</v>
      </c>
      <c r="O3454">
        <v>37.590000000000003</v>
      </c>
      <c r="S3454">
        <v>23453</v>
      </c>
    </row>
    <row r="3455" spans="1:19" x14ac:dyDescent="0.2">
      <c r="A3455" t="s">
        <v>49</v>
      </c>
      <c r="B3455" t="s">
        <v>13</v>
      </c>
      <c r="C3455" t="s">
        <v>928</v>
      </c>
      <c r="D3455">
        <v>1</v>
      </c>
      <c r="E3455">
        <v>5</v>
      </c>
      <c r="F3455">
        <v>1780013700000</v>
      </c>
      <c r="G3455">
        <v>1780015140760</v>
      </c>
      <c r="H3455">
        <v>1440760</v>
      </c>
      <c r="I3455">
        <v>1440760</v>
      </c>
      <c r="J3455">
        <v>9152</v>
      </c>
      <c r="K3455">
        <v>63</v>
      </c>
      <c r="L3455">
        <v>46.9</v>
      </c>
      <c r="M3455" t="s">
        <v>925</v>
      </c>
      <c r="N3455" t="s">
        <v>929</v>
      </c>
      <c r="S3455">
        <v>23454</v>
      </c>
    </row>
    <row r="3456" spans="1:19" x14ac:dyDescent="0.2">
      <c r="A3456" t="s">
        <v>49</v>
      </c>
      <c r="B3456" t="s">
        <v>13</v>
      </c>
      <c r="C3456" t="s">
        <v>924</v>
      </c>
      <c r="D3456">
        <v>1</v>
      </c>
      <c r="E3456">
        <v>5</v>
      </c>
      <c r="F3456">
        <v>1780014600000</v>
      </c>
      <c r="G3456">
        <v>1780015508976</v>
      </c>
      <c r="H3456">
        <v>908976</v>
      </c>
      <c r="I3456">
        <v>908976</v>
      </c>
      <c r="J3456">
        <v>7941</v>
      </c>
      <c r="K3456">
        <v>44</v>
      </c>
      <c r="L3456">
        <v>50.58</v>
      </c>
      <c r="M3456" t="s">
        <v>925</v>
      </c>
      <c r="N3456" t="s">
        <v>926</v>
      </c>
      <c r="O3456">
        <v>33.96</v>
      </c>
      <c r="S3456">
        <v>23455</v>
      </c>
    </row>
    <row r="3457" spans="1:19" x14ac:dyDescent="0.2">
      <c r="A3457" t="s">
        <v>49</v>
      </c>
      <c r="B3457" t="s">
        <v>13</v>
      </c>
      <c r="C3457" t="s">
        <v>928</v>
      </c>
      <c r="D3457">
        <v>1</v>
      </c>
      <c r="E3457">
        <v>5</v>
      </c>
      <c r="F3457">
        <v>1780015500000</v>
      </c>
      <c r="G3457">
        <v>1780016930661</v>
      </c>
      <c r="H3457">
        <v>1430661</v>
      </c>
      <c r="I3457">
        <v>1430661</v>
      </c>
      <c r="J3457">
        <v>8300</v>
      </c>
      <c r="K3457">
        <v>58</v>
      </c>
      <c r="L3457">
        <v>60.38</v>
      </c>
      <c r="M3457" t="s">
        <v>925</v>
      </c>
      <c r="N3457" t="s">
        <v>926</v>
      </c>
      <c r="O3457">
        <v>42.63</v>
      </c>
      <c r="S3457">
        <v>23456</v>
      </c>
    </row>
    <row r="3458" spans="1:19" x14ac:dyDescent="0.2">
      <c r="A3458" t="s">
        <v>49</v>
      </c>
      <c r="B3458" t="s">
        <v>13</v>
      </c>
      <c r="C3458" t="s">
        <v>928</v>
      </c>
      <c r="D3458">
        <v>1</v>
      </c>
      <c r="E3458">
        <v>5</v>
      </c>
      <c r="F3458">
        <v>1780016400000</v>
      </c>
      <c r="G3458">
        <v>1780017437934</v>
      </c>
      <c r="H3458">
        <v>1037934</v>
      </c>
      <c r="I3458">
        <v>1037934</v>
      </c>
      <c r="J3458">
        <v>7224</v>
      </c>
      <c r="K3458">
        <v>45</v>
      </c>
      <c r="L3458">
        <v>57.23</v>
      </c>
      <c r="M3458" t="s">
        <v>925</v>
      </c>
      <c r="N3458" t="s">
        <v>926</v>
      </c>
      <c r="O3458">
        <v>48.1</v>
      </c>
      <c r="S3458">
        <v>23457</v>
      </c>
    </row>
    <row r="3459" spans="1:19" x14ac:dyDescent="0.2">
      <c r="A3459" t="s">
        <v>49</v>
      </c>
      <c r="B3459" t="s">
        <v>13</v>
      </c>
      <c r="C3459" t="s">
        <v>924</v>
      </c>
      <c r="D3459">
        <v>1</v>
      </c>
      <c r="E3459">
        <v>5</v>
      </c>
      <c r="F3459">
        <v>1780017300000</v>
      </c>
      <c r="G3459">
        <v>1780018622768</v>
      </c>
      <c r="H3459">
        <v>1322768</v>
      </c>
      <c r="I3459">
        <v>1322768</v>
      </c>
      <c r="J3459">
        <v>8192</v>
      </c>
      <c r="K3459">
        <v>53</v>
      </c>
      <c r="L3459">
        <v>60.54</v>
      </c>
      <c r="M3459" t="s">
        <v>925</v>
      </c>
      <c r="N3459" t="s">
        <v>926</v>
      </c>
      <c r="O3459">
        <v>46.01</v>
      </c>
      <c r="S3459">
        <v>23458</v>
      </c>
    </row>
    <row r="3460" spans="1:19" x14ac:dyDescent="0.2">
      <c r="A3460" t="s">
        <v>49</v>
      </c>
      <c r="B3460" t="s">
        <v>13</v>
      </c>
      <c r="C3460" t="s">
        <v>928</v>
      </c>
      <c r="D3460">
        <v>1</v>
      </c>
      <c r="E3460">
        <v>5</v>
      </c>
      <c r="F3460">
        <v>1780018200000</v>
      </c>
      <c r="G3460">
        <v>1780019274195</v>
      </c>
      <c r="H3460">
        <v>1074195</v>
      </c>
      <c r="I3460">
        <v>1074195</v>
      </c>
      <c r="J3460">
        <v>8695</v>
      </c>
      <c r="K3460">
        <v>49</v>
      </c>
      <c r="L3460">
        <v>59.15</v>
      </c>
      <c r="M3460" t="s">
        <v>925</v>
      </c>
      <c r="N3460" t="s">
        <v>926</v>
      </c>
      <c r="O3460">
        <v>47.71</v>
      </c>
      <c r="S3460">
        <v>23459</v>
      </c>
    </row>
    <row r="3461" spans="1:19" x14ac:dyDescent="0.2">
      <c r="A3461" t="s">
        <v>49</v>
      </c>
      <c r="B3461" t="s">
        <v>13</v>
      </c>
      <c r="C3461" t="s">
        <v>928</v>
      </c>
      <c r="D3461">
        <v>1</v>
      </c>
      <c r="E3461">
        <v>5</v>
      </c>
      <c r="F3461">
        <v>1780019100000</v>
      </c>
      <c r="G3461">
        <v>1780020247914</v>
      </c>
      <c r="H3461">
        <v>1147914</v>
      </c>
      <c r="I3461">
        <v>1147914</v>
      </c>
      <c r="J3461">
        <v>7424</v>
      </c>
      <c r="K3461">
        <v>46</v>
      </c>
      <c r="L3461">
        <v>54.8</v>
      </c>
      <c r="M3461" t="s">
        <v>925</v>
      </c>
      <c r="N3461" t="s">
        <v>926</v>
      </c>
      <c r="O3461">
        <v>39.130000000000003</v>
      </c>
      <c r="S3461">
        <v>23460</v>
      </c>
    </row>
    <row r="3462" spans="1:19" x14ac:dyDescent="0.2">
      <c r="A3462" t="s">
        <v>49</v>
      </c>
      <c r="B3462" t="s">
        <v>13</v>
      </c>
      <c r="C3462" t="s">
        <v>924</v>
      </c>
      <c r="D3462">
        <v>1</v>
      </c>
      <c r="E3462">
        <v>5</v>
      </c>
      <c r="F3462">
        <v>1780020000000</v>
      </c>
      <c r="G3462">
        <v>1780020926953</v>
      </c>
      <c r="H3462">
        <v>926953</v>
      </c>
      <c r="I3462">
        <v>926953</v>
      </c>
      <c r="J3462">
        <v>9256</v>
      </c>
      <c r="K3462">
        <v>41</v>
      </c>
      <c r="L3462">
        <v>55.3</v>
      </c>
      <c r="M3462" t="s">
        <v>925</v>
      </c>
      <c r="N3462" t="s">
        <v>926</v>
      </c>
      <c r="O3462">
        <v>40.97</v>
      </c>
      <c r="S3462">
        <v>23461</v>
      </c>
    </row>
    <row r="3463" spans="1:19" x14ac:dyDescent="0.2">
      <c r="A3463" t="s">
        <v>49</v>
      </c>
      <c r="B3463" t="s">
        <v>13</v>
      </c>
      <c r="C3463" t="s">
        <v>928</v>
      </c>
      <c r="D3463">
        <v>1</v>
      </c>
      <c r="E3463">
        <v>5</v>
      </c>
      <c r="F3463">
        <v>1780020900000</v>
      </c>
      <c r="G3463">
        <v>1780022157731</v>
      </c>
      <c r="H3463">
        <v>1257731</v>
      </c>
      <c r="I3463">
        <v>1257731</v>
      </c>
      <c r="J3463">
        <v>10409</v>
      </c>
      <c r="K3463">
        <v>46</v>
      </c>
      <c r="L3463">
        <v>59.05</v>
      </c>
      <c r="M3463" t="s">
        <v>925</v>
      </c>
      <c r="N3463" t="s">
        <v>926</v>
      </c>
      <c r="O3463">
        <v>38.25</v>
      </c>
      <c r="S3463">
        <v>23462</v>
      </c>
    </row>
    <row r="3464" spans="1:19" x14ac:dyDescent="0.2">
      <c r="A3464" t="s">
        <v>49</v>
      </c>
      <c r="B3464" t="s">
        <v>13</v>
      </c>
      <c r="C3464" t="s">
        <v>928</v>
      </c>
      <c r="D3464">
        <v>1</v>
      </c>
      <c r="E3464">
        <v>5</v>
      </c>
      <c r="F3464">
        <v>1780021800000</v>
      </c>
      <c r="G3464">
        <v>1780023029016</v>
      </c>
      <c r="H3464">
        <v>1229016</v>
      </c>
      <c r="I3464">
        <v>1229016</v>
      </c>
      <c r="J3464">
        <v>9970</v>
      </c>
      <c r="K3464">
        <v>56</v>
      </c>
      <c r="L3464">
        <v>61.61</v>
      </c>
      <c r="M3464" t="s">
        <v>925</v>
      </c>
      <c r="N3464" t="s">
        <v>926</v>
      </c>
      <c r="O3464">
        <v>46.11</v>
      </c>
      <c r="S3464">
        <v>23463</v>
      </c>
    </row>
    <row r="3465" spans="1:19" x14ac:dyDescent="0.2">
      <c r="A3465" t="s">
        <v>49</v>
      </c>
      <c r="B3465" t="s">
        <v>13</v>
      </c>
      <c r="C3465" t="s">
        <v>924</v>
      </c>
      <c r="D3465">
        <v>1</v>
      </c>
      <c r="E3465">
        <v>5</v>
      </c>
      <c r="F3465">
        <v>1780022700000</v>
      </c>
      <c r="G3465">
        <v>1780023668137</v>
      </c>
      <c r="H3465">
        <v>968137</v>
      </c>
      <c r="I3465">
        <v>968137</v>
      </c>
      <c r="J3465">
        <v>10328</v>
      </c>
      <c r="K3465">
        <v>44</v>
      </c>
      <c r="L3465">
        <v>42.46</v>
      </c>
      <c r="M3465" t="s">
        <v>925</v>
      </c>
      <c r="N3465" t="s">
        <v>929</v>
      </c>
      <c r="S3465">
        <v>23464</v>
      </c>
    </row>
    <row r="3466" spans="1:19" x14ac:dyDescent="0.2">
      <c r="A3466" t="s">
        <v>49</v>
      </c>
      <c r="B3466" t="s">
        <v>13</v>
      </c>
      <c r="C3466" t="s">
        <v>928</v>
      </c>
      <c r="D3466">
        <v>1</v>
      </c>
      <c r="E3466">
        <v>5</v>
      </c>
      <c r="F3466">
        <v>1780023600000</v>
      </c>
      <c r="G3466">
        <v>1780024944034</v>
      </c>
      <c r="H3466">
        <v>1344034</v>
      </c>
      <c r="I3466">
        <v>1344034</v>
      </c>
      <c r="J3466">
        <v>8516</v>
      </c>
      <c r="K3466">
        <v>61</v>
      </c>
      <c r="L3466">
        <v>59.3</v>
      </c>
      <c r="M3466" t="s">
        <v>925</v>
      </c>
      <c r="N3466" t="s">
        <v>926</v>
      </c>
      <c r="O3466">
        <v>41.73</v>
      </c>
      <c r="S3466">
        <v>23465</v>
      </c>
    </row>
    <row r="3467" spans="1:19" x14ac:dyDescent="0.2">
      <c r="A3467" t="s">
        <v>49</v>
      </c>
      <c r="B3467" t="s">
        <v>13</v>
      </c>
      <c r="C3467" t="s">
        <v>928</v>
      </c>
      <c r="D3467">
        <v>1</v>
      </c>
      <c r="E3467">
        <v>6</v>
      </c>
      <c r="F3467">
        <v>1780099200000</v>
      </c>
      <c r="G3467">
        <v>1780100333874</v>
      </c>
      <c r="H3467">
        <v>1133874</v>
      </c>
      <c r="I3467">
        <v>1133874</v>
      </c>
      <c r="J3467">
        <v>7997</v>
      </c>
      <c r="K3467">
        <v>51</v>
      </c>
      <c r="L3467">
        <v>57.44</v>
      </c>
      <c r="M3467" t="s">
        <v>925</v>
      </c>
      <c r="N3467" t="s">
        <v>926</v>
      </c>
      <c r="O3467">
        <v>44.1</v>
      </c>
      <c r="S3467">
        <v>23466</v>
      </c>
    </row>
    <row r="3468" spans="1:19" x14ac:dyDescent="0.2">
      <c r="A3468" t="s">
        <v>49</v>
      </c>
      <c r="B3468" t="s">
        <v>13</v>
      </c>
      <c r="C3468" t="s">
        <v>928</v>
      </c>
      <c r="D3468">
        <v>1</v>
      </c>
      <c r="E3468">
        <v>6</v>
      </c>
      <c r="F3468">
        <v>1780100100000</v>
      </c>
      <c r="G3468">
        <v>1780101291637</v>
      </c>
      <c r="H3468">
        <v>1191637</v>
      </c>
      <c r="I3468">
        <v>1191637</v>
      </c>
      <c r="J3468">
        <v>10154</v>
      </c>
      <c r="K3468">
        <v>47</v>
      </c>
      <c r="L3468">
        <v>56.56</v>
      </c>
      <c r="M3468" t="s">
        <v>925</v>
      </c>
      <c r="N3468" t="s">
        <v>926</v>
      </c>
      <c r="O3468">
        <v>34.82</v>
      </c>
      <c r="S3468">
        <v>23467</v>
      </c>
    </row>
    <row r="3469" spans="1:19" x14ac:dyDescent="0.2">
      <c r="A3469" t="s">
        <v>49</v>
      </c>
      <c r="B3469" t="s">
        <v>13</v>
      </c>
      <c r="C3469" t="s">
        <v>928</v>
      </c>
      <c r="D3469">
        <v>1</v>
      </c>
      <c r="E3469">
        <v>6</v>
      </c>
      <c r="F3469">
        <v>1780101000000</v>
      </c>
      <c r="G3469">
        <v>1780102634991</v>
      </c>
      <c r="H3469">
        <v>1634991</v>
      </c>
      <c r="I3469">
        <v>1634991</v>
      </c>
      <c r="J3469">
        <v>9742</v>
      </c>
      <c r="K3469">
        <v>67</v>
      </c>
      <c r="L3469">
        <v>60.98</v>
      </c>
      <c r="M3469" t="s">
        <v>925</v>
      </c>
      <c r="N3469" t="s">
        <v>926</v>
      </c>
      <c r="O3469">
        <v>35.04</v>
      </c>
      <c r="S3469">
        <v>23468</v>
      </c>
    </row>
    <row r="3470" spans="1:19" x14ac:dyDescent="0.2">
      <c r="A3470" t="s">
        <v>49</v>
      </c>
      <c r="B3470" t="s">
        <v>13</v>
      </c>
      <c r="C3470" t="s">
        <v>928</v>
      </c>
      <c r="D3470">
        <v>1</v>
      </c>
      <c r="E3470">
        <v>6</v>
      </c>
      <c r="F3470">
        <v>1780101900000</v>
      </c>
      <c r="G3470">
        <v>1780102878494</v>
      </c>
      <c r="H3470">
        <v>978494</v>
      </c>
      <c r="I3470">
        <v>978494</v>
      </c>
      <c r="J3470">
        <v>7221</v>
      </c>
      <c r="K3470">
        <v>46</v>
      </c>
      <c r="L3470">
        <v>51.72</v>
      </c>
      <c r="M3470" t="s">
        <v>925</v>
      </c>
      <c r="N3470" t="s">
        <v>926</v>
      </c>
      <c r="O3470">
        <v>36.770000000000003</v>
      </c>
      <c r="S3470">
        <v>23469</v>
      </c>
    </row>
    <row r="3471" spans="1:19" x14ac:dyDescent="0.2">
      <c r="A3471" t="s">
        <v>49</v>
      </c>
      <c r="B3471" t="s">
        <v>13</v>
      </c>
      <c r="C3471" t="s">
        <v>928</v>
      </c>
      <c r="D3471">
        <v>1</v>
      </c>
      <c r="E3471">
        <v>6</v>
      </c>
      <c r="F3471">
        <v>1780102800000</v>
      </c>
      <c r="G3471">
        <v>1780104137656</v>
      </c>
      <c r="H3471">
        <v>1337656</v>
      </c>
      <c r="I3471">
        <v>1337656</v>
      </c>
      <c r="J3471">
        <v>10537</v>
      </c>
      <c r="K3471">
        <v>50</v>
      </c>
      <c r="L3471">
        <v>63.11</v>
      </c>
      <c r="M3471" t="s">
        <v>925</v>
      </c>
      <c r="N3471" t="s">
        <v>926</v>
      </c>
      <c r="O3471">
        <v>45.36</v>
      </c>
      <c r="S3471">
        <v>23470</v>
      </c>
    </row>
    <row r="3472" spans="1:19" x14ac:dyDescent="0.2">
      <c r="A3472" t="s">
        <v>49</v>
      </c>
      <c r="B3472" t="s">
        <v>13</v>
      </c>
      <c r="C3472" t="s">
        <v>928</v>
      </c>
      <c r="D3472">
        <v>1</v>
      </c>
      <c r="E3472">
        <v>6</v>
      </c>
      <c r="F3472">
        <v>1780103700000</v>
      </c>
      <c r="G3472">
        <v>1780105348398</v>
      </c>
      <c r="H3472">
        <v>1648398</v>
      </c>
      <c r="I3472">
        <v>1648398</v>
      </c>
      <c r="J3472">
        <v>9565</v>
      </c>
      <c r="K3472">
        <v>63</v>
      </c>
      <c r="L3472">
        <v>61.61</v>
      </c>
      <c r="M3472" t="s">
        <v>925</v>
      </c>
      <c r="N3472" t="s">
        <v>926</v>
      </c>
      <c r="O3472">
        <v>36.64</v>
      </c>
      <c r="S3472">
        <v>23471</v>
      </c>
    </row>
    <row r="3473" spans="1:19" x14ac:dyDescent="0.2">
      <c r="A3473" t="s">
        <v>49</v>
      </c>
      <c r="B3473" t="s">
        <v>13</v>
      </c>
      <c r="C3473" t="s">
        <v>928</v>
      </c>
      <c r="D3473">
        <v>1</v>
      </c>
      <c r="E3473">
        <v>6</v>
      </c>
      <c r="F3473">
        <v>1780104600000</v>
      </c>
      <c r="G3473">
        <v>1780106163832</v>
      </c>
      <c r="H3473">
        <v>1563832</v>
      </c>
      <c r="I3473">
        <v>1563832</v>
      </c>
      <c r="J3473">
        <v>7607</v>
      </c>
      <c r="K3473">
        <v>64</v>
      </c>
      <c r="L3473">
        <v>60.86</v>
      </c>
      <c r="M3473" t="s">
        <v>925</v>
      </c>
      <c r="N3473" t="s">
        <v>926</v>
      </c>
      <c r="O3473">
        <v>42.26</v>
      </c>
      <c r="S3473">
        <v>23472</v>
      </c>
    </row>
    <row r="3474" spans="1:19" x14ac:dyDescent="0.2">
      <c r="A3474" t="s">
        <v>49</v>
      </c>
      <c r="B3474" t="s">
        <v>13</v>
      </c>
      <c r="C3474" t="s">
        <v>928</v>
      </c>
      <c r="D3474">
        <v>1</v>
      </c>
      <c r="E3474">
        <v>6</v>
      </c>
      <c r="F3474">
        <v>1780105500000</v>
      </c>
      <c r="G3474">
        <v>1780106546472</v>
      </c>
      <c r="H3474">
        <v>1046472</v>
      </c>
      <c r="I3474">
        <v>1046472</v>
      </c>
      <c r="J3474">
        <v>7653</v>
      </c>
      <c r="K3474">
        <v>41</v>
      </c>
      <c r="L3474">
        <v>56.75</v>
      </c>
      <c r="M3474" t="s">
        <v>925</v>
      </c>
      <c r="N3474" t="s">
        <v>926</v>
      </c>
      <c r="O3474">
        <v>45.62</v>
      </c>
      <c r="S3474">
        <v>23473</v>
      </c>
    </row>
    <row r="3475" spans="1:19" x14ac:dyDescent="0.2">
      <c r="A3475" t="s">
        <v>49</v>
      </c>
      <c r="B3475" t="s">
        <v>13</v>
      </c>
      <c r="C3475" t="s">
        <v>928</v>
      </c>
      <c r="D3475">
        <v>1</v>
      </c>
      <c r="E3475">
        <v>6</v>
      </c>
      <c r="F3475">
        <v>1780106400000</v>
      </c>
      <c r="G3475">
        <v>1780108127130</v>
      </c>
      <c r="H3475">
        <v>1727130</v>
      </c>
      <c r="I3475">
        <v>1727130</v>
      </c>
      <c r="J3475">
        <v>8019</v>
      </c>
      <c r="K3475">
        <v>68</v>
      </c>
      <c r="L3475">
        <v>58.78</v>
      </c>
      <c r="M3475" t="s">
        <v>925</v>
      </c>
      <c r="N3475" t="s">
        <v>926</v>
      </c>
      <c r="O3475">
        <v>32.21</v>
      </c>
      <c r="S3475">
        <v>23474</v>
      </c>
    </row>
    <row r="3476" spans="1:19" x14ac:dyDescent="0.2">
      <c r="A3476" t="s">
        <v>49</v>
      </c>
      <c r="B3476" t="s">
        <v>13</v>
      </c>
      <c r="C3476" t="s">
        <v>928</v>
      </c>
      <c r="D3476">
        <v>1</v>
      </c>
      <c r="E3476">
        <v>6</v>
      </c>
      <c r="F3476">
        <v>1780107300000</v>
      </c>
      <c r="G3476">
        <v>1780108959613</v>
      </c>
      <c r="H3476">
        <v>1659613</v>
      </c>
      <c r="I3476">
        <v>1659613</v>
      </c>
      <c r="J3476">
        <v>9831</v>
      </c>
      <c r="K3476">
        <v>73</v>
      </c>
      <c r="L3476">
        <v>61.28</v>
      </c>
      <c r="M3476" t="s">
        <v>925</v>
      </c>
      <c r="N3476" t="s">
        <v>926</v>
      </c>
      <c r="O3476">
        <v>34.869999999999997</v>
      </c>
      <c r="S3476">
        <v>23475</v>
      </c>
    </row>
    <row r="3477" spans="1:19" x14ac:dyDescent="0.2">
      <c r="A3477" t="s">
        <v>49</v>
      </c>
      <c r="B3477" t="s">
        <v>13</v>
      </c>
      <c r="C3477" t="s">
        <v>928</v>
      </c>
      <c r="D3477">
        <v>1</v>
      </c>
      <c r="E3477">
        <v>6</v>
      </c>
      <c r="F3477">
        <v>1780108200000</v>
      </c>
      <c r="G3477">
        <v>1780109325725</v>
      </c>
      <c r="H3477">
        <v>1125725</v>
      </c>
      <c r="I3477">
        <v>1125725</v>
      </c>
      <c r="J3477">
        <v>7991</v>
      </c>
      <c r="K3477">
        <v>45</v>
      </c>
      <c r="L3477">
        <v>56.17</v>
      </c>
      <c r="M3477" t="s">
        <v>925</v>
      </c>
      <c r="N3477" t="s">
        <v>926</v>
      </c>
      <c r="O3477">
        <v>41.37</v>
      </c>
      <c r="S3477">
        <v>23476</v>
      </c>
    </row>
    <row r="3478" spans="1:19" x14ac:dyDescent="0.2">
      <c r="A3478" t="s">
        <v>49</v>
      </c>
      <c r="B3478" t="s">
        <v>13</v>
      </c>
      <c r="C3478" t="s">
        <v>928</v>
      </c>
      <c r="D3478">
        <v>1</v>
      </c>
      <c r="E3478">
        <v>6</v>
      </c>
      <c r="F3478">
        <v>1780109100000</v>
      </c>
      <c r="G3478">
        <v>1780110235094</v>
      </c>
      <c r="H3478">
        <v>1135094</v>
      </c>
      <c r="I3478">
        <v>1135094</v>
      </c>
      <c r="J3478">
        <v>9177</v>
      </c>
      <c r="K3478">
        <v>50</v>
      </c>
      <c r="L3478">
        <v>55.08</v>
      </c>
      <c r="M3478" t="s">
        <v>925</v>
      </c>
      <c r="N3478" t="s">
        <v>926</v>
      </c>
      <c r="O3478">
        <v>35.42</v>
      </c>
      <c r="S3478">
        <v>23477</v>
      </c>
    </row>
    <row r="3479" spans="1:19" x14ac:dyDescent="0.2">
      <c r="A3479" t="s">
        <v>49</v>
      </c>
      <c r="B3479" t="s">
        <v>13</v>
      </c>
      <c r="C3479" t="s">
        <v>928</v>
      </c>
      <c r="D3479">
        <v>1</v>
      </c>
      <c r="E3479">
        <v>6</v>
      </c>
      <c r="F3479">
        <v>1780110000000</v>
      </c>
      <c r="G3479">
        <v>1780111210171</v>
      </c>
      <c r="H3479">
        <v>1210171</v>
      </c>
      <c r="I3479">
        <v>1210171</v>
      </c>
      <c r="J3479">
        <v>9886</v>
      </c>
      <c r="K3479">
        <v>48</v>
      </c>
      <c r="L3479">
        <v>57.67</v>
      </c>
      <c r="M3479" t="s">
        <v>925</v>
      </c>
      <c r="N3479" t="s">
        <v>926</v>
      </c>
      <c r="O3479">
        <v>37.64</v>
      </c>
      <c r="S3479">
        <v>23478</v>
      </c>
    </row>
    <row r="3480" spans="1:19" x14ac:dyDescent="0.2">
      <c r="A3480" t="s">
        <v>49</v>
      </c>
      <c r="B3480" t="s">
        <v>13</v>
      </c>
      <c r="C3480" t="s">
        <v>928</v>
      </c>
      <c r="D3480">
        <v>1</v>
      </c>
      <c r="E3480">
        <v>7</v>
      </c>
      <c r="F3480">
        <v>1780185600000</v>
      </c>
      <c r="G3480">
        <v>1780186572275</v>
      </c>
      <c r="H3480">
        <v>972275</v>
      </c>
      <c r="I3480">
        <v>972275</v>
      </c>
      <c r="J3480">
        <v>7782</v>
      </c>
      <c r="K3480">
        <v>44</v>
      </c>
      <c r="L3480">
        <v>39.840000000000003</v>
      </c>
      <c r="M3480" t="s">
        <v>925</v>
      </c>
      <c r="N3480" t="s">
        <v>929</v>
      </c>
      <c r="S3480">
        <v>23479</v>
      </c>
    </row>
    <row r="3481" spans="1:19" x14ac:dyDescent="0.2">
      <c r="A3481" t="s">
        <v>49</v>
      </c>
      <c r="B3481" t="s">
        <v>13</v>
      </c>
      <c r="C3481" t="s">
        <v>928</v>
      </c>
      <c r="D3481">
        <v>1</v>
      </c>
      <c r="E3481">
        <v>7</v>
      </c>
      <c r="F3481">
        <v>1780186500000</v>
      </c>
      <c r="G3481">
        <v>1780187720409</v>
      </c>
      <c r="H3481">
        <v>1220409</v>
      </c>
      <c r="I3481">
        <v>1220409</v>
      </c>
      <c r="J3481">
        <v>10336</v>
      </c>
      <c r="K3481">
        <v>49</v>
      </c>
      <c r="L3481">
        <v>58.64</v>
      </c>
      <c r="M3481" t="s">
        <v>925</v>
      </c>
      <c r="N3481" t="s">
        <v>926</v>
      </c>
      <c r="O3481">
        <v>38.450000000000003</v>
      </c>
      <c r="S3481">
        <v>23480</v>
      </c>
    </row>
    <row r="3482" spans="1:19" x14ac:dyDescent="0.2">
      <c r="A3482" t="s">
        <v>49</v>
      </c>
      <c r="B3482" t="s">
        <v>13</v>
      </c>
      <c r="C3482" t="s">
        <v>927</v>
      </c>
      <c r="D3482">
        <v>1</v>
      </c>
      <c r="E3482">
        <v>7</v>
      </c>
      <c r="F3482">
        <v>1780187400000</v>
      </c>
      <c r="G3482">
        <v>1780188990063</v>
      </c>
      <c r="H3482">
        <v>1590063</v>
      </c>
      <c r="I3482">
        <v>1590063</v>
      </c>
      <c r="J3482">
        <v>7111</v>
      </c>
      <c r="K3482">
        <v>61</v>
      </c>
      <c r="L3482">
        <v>63.44</v>
      </c>
      <c r="M3482" t="s">
        <v>925</v>
      </c>
      <c r="N3482" t="s">
        <v>926</v>
      </c>
      <c r="O3482">
        <v>48.91</v>
      </c>
      <c r="S3482">
        <v>23481</v>
      </c>
    </row>
    <row r="3483" spans="1:19" x14ac:dyDescent="0.2">
      <c r="A3483" t="s">
        <v>49</v>
      </c>
      <c r="B3483" t="s">
        <v>13</v>
      </c>
      <c r="C3483" t="s">
        <v>928</v>
      </c>
      <c r="D3483">
        <v>1</v>
      </c>
      <c r="E3483">
        <v>7</v>
      </c>
      <c r="F3483">
        <v>1780188300000</v>
      </c>
      <c r="G3483">
        <v>1780189907485</v>
      </c>
      <c r="H3483">
        <v>1607485</v>
      </c>
      <c r="I3483">
        <v>1607485</v>
      </c>
      <c r="J3483">
        <v>7453</v>
      </c>
      <c r="K3483">
        <v>63</v>
      </c>
      <c r="L3483">
        <v>62.44</v>
      </c>
      <c r="M3483" t="s">
        <v>925</v>
      </c>
      <c r="N3483" t="s">
        <v>926</v>
      </c>
      <c r="O3483">
        <v>45.25</v>
      </c>
      <c r="S3483">
        <v>23482</v>
      </c>
    </row>
    <row r="3484" spans="1:19" x14ac:dyDescent="0.2">
      <c r="A3484" t="s">
        <v>49</v>
      </c>
      <c r="B3484" t="s">
        <v>13</v>
      </c>
      <c r="C3484" t="s">
        <v>928</v>
      </c>
      <c r="D3484">
        <v>1</v>
      </c>
      <c r="E3484">
        <v>7</v>
      </c>
      <c r="F3484">
        <v>1780189200000</v>
      </c>
      <c r="G3484">
        <v>1780190493570</v>
      </c>
      <c r="H3484">
        <v>1293570</v>
      </c>
      <c r="I3484">
        <v>1293570</v>
      </c>
      <c r="J3484">
        <v>9121</v>
      </c>
      <c r="K3484">
        <v>56</v>
      </c>
      <c r="L3484">
        <v>60.17</v>
      </c>
      <c r="M3484" t="s">
        <v>925</v>
      </c>
      <c r="N3484" t="s">
        <v>926</v>
      </c>
      <c r="O3484">
        <v>43.41</v>
      </c>
      <c r="S3484">
        <v>23483</v>
      </c>
    </row>
    <row r="3485" spans="1:19" x14ac:dyDescent="0.2">
      <c r="A3485" t="s">
        <v>49</v>
      </c>
      <c r="B3485" t="s">
        <v>13</v>
      </c>
      <c r="C3485" t="s">
        <v>927</v>
      </c>
      <c r="D3485">
        <v>1</v>
      </c>
      <c r="E3485">
        <v>7</v>
      </c>
      <c r="F3485">
        <v>1780190100000</v>
      </c>
      <c r="G3485">
        <v>1780191785851</v>
      </c>
      <c r="H3485">
        <v>1685851</v>
      </c>
      <c r="I3485">
        <v>1685851</v>
      </c>
      <c r="J3485">
        <v>9139</v>
      </c>
      <c r="K3485">
        <v>73</v>
      </c>
      <c r="L3485">
        <v>62</v>
      </c>
      <c r="M3485" t="s">
        <v>925</v>
      </c>
      <c r="N3485" t="s">
        <v>926</v>
      </c>
      <c r="O3485">
        <v>37.729999999999997</v>
      </c>
      <c r="S3485">
        <v>23484</v>
      </c>
    </row>
    <row r="3486" spans="1:19" x14ac:dyDescent="0.2">
      <c r="A3486" t="s">
        <v>49</v>
      </c>
      <c r="B3486" t="s">
        <v>13</v>
      </c>
      <c r="C3486" t="s">
        <v>928</v>
      </c>
      <c r="D3486">
        <v>1</v>
      </c>
      <c r="E3486">
        <v>7</v>
      </c>
      <c r="F3486">
        <v>1780191000000</v>
      </c>
      <c r="G3486">
        <v>1780192023932</v>
      </c>
      <c r="H3486">
        <v>1023932</v>
      </c>
      <c r="I3486">
        <v>1023932</v>
      </c>
      <c r="J3486">
        <v>8374</v>
      </c>
      <c r="K3486">
        <v>49</v>
      </c>
      <c r="L3486">
        <v>52.64</v>
      </c>
      <c r="M3486" t="s">
        <v>925</v>
      </c>
      <c r="N3486" t="s">
        <v>926</v>
      </c>
      <c r="O3486">
        <v>34.68</v>
      </c>
      <c r="S3486">
        <v>23485</v>
      </c>
    </row>
    <row r="3487" spans="1:19" x14ac:dyDescent="0.2">
      <c r="A3487" t="s">
        <v>49</v>
      </c>
      <c r="B3487" t="s">
        <v>13</v>
      </c>
      <c r="C3487" t="s">
        <v>928</v>
      </c>
      <c r="D3487">
        <v>1</v>
      </c>
      <c r="E3487">
        <v>7</v>
      </c>
      <c r="F3487">
        <v>1780191900000</v>
      </c>
      <c r="G3487">
        <v>1780192994120</v>
      </c>
      <c r="H3487">
        <v>1094120</v>
      </c>
      <c r="I3487">
        <v>1094120</v>
      </c>
      <c r="J3487">
        <v>10582</v>
      </c>
      <c r="K3487">
        <v>42</v>
      </c>
      <c r="L3487">
        <v>44.24</v>
      </c>
      <c r="M3487" t="s">
        <v>925</v>
      </c>
      <c r="N3487" t="s">
        <v>929</v>
      </c>
      <c r="S3487">
        <v>23486</v>
      </c>
    </row>
    <row r="3488" spans="1:19" x14ac:dyDescent="0.2">
      <c r="A3488" t="s">
        <v>49</v>
      </c>
      <c r="B3488" t="s">
        <v>13</v>
      </c>
      <c r="C3488" t="s">
        <v>927</v>
      </c>
      <c r="D3488">
        <v>1</v>
      </c>
      <c r="E3488">
        <v>7</v>
      </c>
      <c r="F3488">
        <v>1780192800000</v>
      </c>
      <c r="G3488">
        <v>1780194236410</v>
      </c>
      <c r="H3488">
        <v>1436410</v>
      </c>
      <c r="I3488">
        <v>1436410</v>
      </c>
      <c r="J3488">
        <v>9808</v>
      </c>
      <c r="K3488">
        <v>53</v>
      </c>
      <c r="L3488">
        <v>62.52</v>
      </c>
      <c r="M3488" t="s">
        <v>925</v>
      </c>
      <c r="N3488" t="s">
        <v>926</v>
      </c>
      <c r="O3488">
        <v>43.45</v>
      </c>
      <c r="S3488">
        <v>23487</v>
      </c>
    </row>
    <row r="3489" spans="1:19" x14ac:dyDescent="0.2">
      <c r="A3489" t="s">
        <v>49</v>
      </c>
      <c r="B3489" t="s">
        <v>13</v>
      </c>
      <c r="C3489" t="s">
        <v>928</v>
      </c>
      <c r="D3489">
        <v>1</v>
      </c>
      <c r="E3489">
        <v>7</v>
      </c>
      <c r="F3489">
        <v>1780193700000</v>
      </c>
      <c r="G3489">
        <v>1780195272145</v>
      </c>
      <c r="H3489">
        <v>1572145</v>
      </c>
      <c r="I3489">
        <v>1572145</v>
      </c>
      <c r="J3489">
        <v>9420</v>
      </c>
      <c r="K3489">
        <v>69</v>
      </c>
      <c r="L3489">
        <v>65.459999999999994</v>
      </c>
      <c r="M3489" t="s">
        <v>925</v>
      </c>
      <c r="N3489" t="s">
        <v>926</v>
      </c>
      <c r="O3489">
        <v>47.9</v>
      </c>
      <c r="S3489">
        <v>23488</v>
      </c>
    </row>
    <row r="3490" spans="1:19" x14ac:dyDescent="0.2">
      <c r="A3490" t="s">
        <v>49</v>
      </c>
      <c r="B3490" t="s">
        <v>13</v>
      </c>
      <c r="C3490" t="s">
        <v>928</v>
      </c>
      <c r="D3490">
        <v>1</v>
      </c>
      <c r="E3490">
        <v>7</v>
      </c>
      <c r="F3490">
        <v>1780194600000</v>
      </c>
      <c r="G3490">
        <v>1780195882986</v>
      </c>
      <c r="H3490">
        <v>1282986</v>
      </c>
      <c r="I3490">
        <v>1282986</v>
      </c>
      <c r="J3490">
        <v>8221</v>
      </c>
      <c r="K3490">
        <v>56</v>
      </c>
      <c r="L3490">
        <v>61.03</v>
      </c>
      <c r="M3490" t="s">
        <v>925</v>
      </c>
      <c r="N3490" t="s">
        <v>926</v>
      </c>
      <c r="O3490">
        <v>48.09</v>
      </c>
      <c r="S3490">
        <v>23489</v>
      </c>
    </row>
    <row r="3491" spans="1:19" x14ac:dyDescent="0.2">
      <c r="A3491" t="s">
        <v>49</v>
      </c>
      <c r="B3491" t="s">
        <v>13</v>
      </c>
      <c r="C3491" t="s">
        <v>927</v>
      </c>
      <c r="D3491">
        <v>1</v>
      </c>
      <c r="E3491">
        <v>7</v>
      </c>
      <c r="F3491">
        <v>1780195500000</v>
      </c>
      <c r="G3491">
        <v>1780197236246</v>
      </c>
      <c r="H3491">
        <v>1736246</v>
      </c>
      <c r="I3491">
        <v>1736246</v>
      </c>
      <c r="J3491">
        <v>7577</v>
      </c>
      <c r="K3491">
        <v>69</v>
      </c>
      <c r="L3491">
        <v>58.86</v>
      </c>
      <c r="M3491" t="s">
        <v>925</v>
      </c>
      <c r="N3491" t="s">
        <v>926</v>
      </c>
      <c r="O3491">
        <v>33.340000000000003</v>
      </c>
      <c r="S3491">
        <v>23490</v>
      </c>
    </row>
    <row r="3492" spans="1:19" x14ac:dyDescent="0.2">
      <c r="A3492" t="s">
        <v>49</v>
      </c>
      <c r="B3492" t="s">
        <v>13</v>
      </c>
      <c r="C3492" t="s">
        <v>928</v>
      </c>
      <c r="D3492">
        <v>1</v>
      </c>
      <c r="E3492">
        <v>7</v>
      </c>
      <c r="F3492">
        <v>1780196400000</v>
      </c>
      <c r="G3492">
        <v>1780197977454</v>
      </c>
      <c r="H3492">
        <v>1577454</v>
      </c>
      <c r="I3492">
        <v>1577454</v>
      </c>
      <c r="J3492">
        <v>8092</v>
      </c>
      <c r="K3492">
        <v>60</v>
      </c>
      <c r="L3492">
        <v>56.91</v>
      </c>
      <c r="M3492" t="s">
        <v>925</v>
      </c>
      <c r="N3492" t="s">
        <v>926</v>
      </c>
      <c r="O3492">
        <v>31.42</v>
      </c>
      <c r="S3492">
        <v>23491</v>
      </c>
    </row>
    <row r="3493" spans="1:19" x14ac:dyDescent="0.2">
      <c r="A3493" t="s">
        <v>49</v>
      </c>
      <c r="B3493" t="s">
        <v>13</v>
      </c>
      <c r="C3493" t="s">
        <v>928</v>
      </c>
      <c r="D3493">
        <v>1</v>
      </c>
      <c r="E3493">
        <v>7</v>
      </c>
      <c r="F3493">
        <v>1780197300000</v>
      </c>
      <c r="G3493">
        <v>1780198797732</v>
      </c>
      <c r="H3493">
        <v>1497732</v>
      </c>
      <c r="I3493">
        <v>1497732</v>
      </c>
      <c r="J3493">
        <v>9428</v>
      </c>
      <c r="K3493">
        <v>67</v>
      </c>
      <c r="L3493">
        <v>64.61</v>
      </c>
      <c r="M3493" t="s">
        <v>925</v>
      </c>
      <c r="N3493" t="s">
        <v>926</v>
      </c>
      <c r="O3493">
        <v>47.78</v>
      </c>
      <c r="S3493">
        <v>23492</v>
      </c>
    </row>
    <row r="3494" spans="1:19" x14ac:dyDescent="0.2">
      <c r="A3494" t="s">
        <v>49</v>
      </c>
      <c r="B3494" t="s">
        <v>13</v>
      </c>
      <c r="C3494" t="s">
        <v>928</v>
      </c>
      <c r="D3494">
        <v>2</v>
      </c>
      <c r="E3494">
        <v>1</v>
      </c>
      <c r="F3494">
        <v>1780272000000</v>
      </c>
      <c r="G3494">
        <v>1780272958784</v>
      </c>
      <c r="H3494">
        <v>958784</v>
      </c>
      <c r="I3494">
        <v>958784</v>
      </c>
      <c r="J3494">
        <v>8274</v>
      </c>
      <c r="K3494">
        <v>39</v>
      </c>
      <c r="L3494">
        <v>57.36</v>
      </c>
      <c r="M3494" t="s">
        <v>925</v>
      </c>
      <c r="N3494" t="s">
        <v>926</v>
      </c>
      <c r="O3494">
        <v>47.59</v>
      </c>
      <c r="S3494">
        <v>23493</v>
      </c>
    </row>
    <row r="3495" spans="1:19" x14ac:dyDescent="0.2">
      <c r="A3495" t="s">
        <v>49</v>
      </c>
      <c r="B3495" t="s">
        <v>13</v>
      </c>
      <c r="C3495" t="s">
        <v>928</v>
      </c>
      <c r="D3495">
        <v>2</v>
      </c>
      <c r="E3495">
        <v>1</v>
      </c>
      <c r="F3495">
        <v>1780272900000</v>
      </c>
      <c r="G3495">
        <v>1780273827555</v>
      </c>
      <c r="H3495">
        <v>927555</v>
      </c>
      <c r="I3495">
        <v>927555</v>
      </c>
      <c r="J3495">
        <v>9395</v>
      </c>
      <c r="K3495">
        <v>34</v>
      </c>
      <c r="L3495">
        <v>51.56</v>
      </c>
      <c r="M3495" t="s">
        <v>925</v>
      </c>
      <c r="N3495" t="s">
        <v>926</v>
      </c>
      <c r="O3495">
        <v>31.87</v>
      </c>
      <c r="S3495">
        <v>23494</v>
      </c>
    </row>
    <row r="3496" spans="1:19" x14ac:dyDescent="0.2">
      <c r="A3496" t="s">
        <v>49</v>
      </c>
      <c r="B3496" t="s">
        <v>13</v>
      </c>
      <c r="C3496" t="s">
        <v>927</v>
      </c>
      <c r="D3496">
        <v>2</v>
      </c>
      <c r="E3496">
        <v>1</v>
      </c>
      <c r="F3496">
        <v>1780273800000</v>
      </c>
      <c r="G3496">
        <v>1780275071001</v>
      </c>
      <c r="H3496">
        <v>1271001</v>
      </c>
      <c r="I3496">
        <v>1271001</v>
      </c>
      <c r="J3496">
        <v>8169</v>
      </c>
      <c r="K3496">
        <v>49</v>
      </c>
      <c r="L3496">
        <v>43.83</v>
      </c>
      <c r="M3496" t="s">
        <v>925</v>
      </c>
      <c r="N3496" t="s">
        <v>929</v>
      </c>
      <c r="S3496">
        <v>23495</v>
      </c>
    </row>
    <row r="3497" spans="1:19" x14ac:dyDescent="0.2">
      <c r="A3497" t="s">
        <v>49</v>
      </c>
      <c r="B3497" t="s">
        <v>13</v>
      </c>
      <c r="C3497" t="s">
        <v>928</v>
      </c>
      <c r="D3497">
        <v>2</v>
      </c>
      <c r="E3497">
        <v>1</v>
      </c>
      <c r="F3497">
        <v>1780274700000</v>
      </c>
      <c r="G3497">
        <v>1780276106262</v>
      </c>
      <c r="H3497">
        <v>1406262</v>
      </c>
      <c r="I3497">
        <v>1406262</v>
      </c>
      <c r="J3497">
        <v>8343</v>
      </c>
      <c r="K3497">
        <v>52</v>
      </c>
      <c r="L3497">
        <v>58.04</v>
      </c>
      <c r="M3497" t="s">
        <v>925</v>
      </c>
      <c r="N3497" t="s">
        <v>926</v>
      </c>
      <c r="O3497">
        <v>37.69</v>
      </c>
      <c r="S3497">
        <v>23496</v>
      </c>
    </row>
    <row r="3498" spans="1:19" x14ac:dyDescent="0.2">
      <c r="A3498" t="s">
        <v>49</v>
      </c>
      <c r="B3498" t="s">
        <v>13</v>
      </c>
      <c r="C3498" t="s">
        <v>928</v>
      </c>
      <c r="D3498">
        <v>2</v>
      </c>
      <c r="E3498">
        <v>1</v>
      </c>
      <c r="F3498">
        <v>1780275600000</v>
      </c>
      <c r="G3498">
        <v>1780276875443</v>
      </c>
      <c r="H3498">
        <v>1275443</v>
      </c>
      <c r="I3498">
        <v>1275443</v>
      </c>
      <c r="J3498">
        <v>8114</v>
      </c>
      <c r="K3498">
        <v>58</v>
      </c>
      <c r="L3498">
        <v>55.83</v>
      </c>
      <c r="M3498" t="s">
        <v>925</v>
      </c>
      <c r="N3498" t="s">
        <v>926</v>
      </c>
      <c r="O3498">
        <v>36.47</v>
      </c>
      <c r="S3498">
        <v>23497</v>
      </c>
    </row>
    <row r="3499" spans="1:19" x14ac:dyDescent="0.2">
      <c r="A3499" t="s">
        <v>49</v>
      </c>
      <c r="B3499" t="s">
        <v>13</v>
      </c>
      <c r="C3499" t="s">
        <v>927</v>
      </c>
      <c r="D3499">
        <v>2</v>
      </c>
      <c r="E3499">
        <v>1</v>
      </c>
      <c r="F3499">
        <v>1780276500000</v>
      </c>
      <c r="G3499">
        <v>1780277873519</v>
      </c>
      <c r="H3499">
        <v>1373519</v>
      </c>
      <c r="I3499">
        <v>1373519</v>
      </c>
      <c r="J3499">
        <v>10300</v>
      </c>
      <c r="K3499">
        <v>57</v>
      </c>
      <c r="L3499">
        <v>57.44</v>
      </c>
      <c r="M3499" t="s">
        <v>925</v>
      </c>
      <c r="N3499" t="s">
        <v>926</v>
      </c>
      <c r="O3499">
        <v>31.9</v>
      </c>
      <c r="S3499">
        <v>23498</v>
      </c>
    </row>
    <row r="3500" spans="1:19" x14ac:dyDescent="0.2">
      <c r="A3500" t="s">
        <v>49</v>
      </c>
      <c r="B3500" t="s">
        <v>13</v>
      </c>
      <c r="C3500" t="s">
        <v>928</v>
      </c>
      <c r="D3500">
        <v>2</v>
      </c>
      <c r="E3500">
        <v>1</v>
      </c>
      <c r="F3500">
        <v>1780277400000</v>
      </c>
      <c r="G3500">
        <v>1780278521723</v>
      </c>
      <c r="H3500">
        <v>1121723</v>
      </c>
      <c r="I3500">
        <v>1121723</v>
      </c>
      <c r="J3500">
        <v>6982</v>
      </c>
      <c r="K3500">
        <v>53</v>
      </c>
      <c r="L3500">
        <v>52.05</v>
      </c>
      <c r="M3500" t="s">
        <v>925</v>
      </c>
      <c r="N3500" t="s">
        <v>926</v>
      </c>
      <c r="O3500">
        <v>34.57</v>
      </c>
      <c r="S3500">
        <v>23499</v>
      </c>
    </row>
    <row r="3501" spans="1:19" x14ac:dyDescent="0.2">
      <c r="A3501" t="s">
        <v>49</v>
      </c>
      <c r="B3501" t="s">
        <v>13</v>
      </c>
      <c r="C3501" t="s">
        <v>928</v>
      </c>
      <c r="D3501">
        <v>2</v>
      </c>
      <c r="E3501">
        <v>1</v>
      </c>
      <c r="F3501">
        <v>1780278300000</v>
      </c>
      <c r="G3501">
        <v>1780279457526</v>
      </c>
      <c r="H3501">
        <v>1157526</v>
      </c>
      <c r="I3501">
        <v>1157526</v>
      </c>
      <c r="J3501">
        <v>9923</v>
      </c>
      <c r="K3501">
        <v>49</v>
      </c>
      <c r="L3501">
        <v>54.83</v>
      </c>
      <c r="M3501" t="s">
        <v>925</v>
      </c>
      <c r="N3501" t="s">
        <v>926</v>
      </c>
      <c r="O3501">
        <v>32.270000000000003</v>
      </c>
      <c r="S3501">
        <v>23500</v>
      </c>
    </row>
    <row r="3502" spans="1:19" x14ac:dyDescent="0.2">
      <c r="A3502" t="s">
        <v>49</v>
      </c>
      <c r="B3502" t="s">
        <v>13</v>
      </c>
      <c r="C3502" t="s">
        <v>927</v>
      </c>
      <c r="D3502">
        <v>2</v>
      </c>
      <c r="E3502">
        <v>1</v>
      </c>
      <c r="F3502">
        <v>1780279200000</v>
      </c>
      <c r="G3502">
        <v>1780280310505</v>
      </c>
      <c r="H3502">
        <v>1110505</v>
      </c>
      <c r="I3502">
        <v>1110505</v>
      </c>
      <c r="J3502">
        <v>8210</v>
      </c>
      <c r="K3502">
        <v>46</v>
      </c>
      <c r="L3502">
        <v>59.23</v>
      </c>
      <c r="M3502" t="s">
        <v>925</v>
      </c>
      <c r="N3502" t="s">
        <v>926</v>
      </c>
      <c r="O3502">
        <v>48.27</v>
      </c>
      <c r="S3502">
        <v>23501</v>
      </c>
    </row>
    <row r="3503" spans="1:19" x14ac:dyDescent="0.2">
      <c r="A3503" t="s">
        <v>49</v>
      </c>
      <c r="B3503" t="s">
        <v>13</v>
      </c>
      <c r="C3503" t="s">
        <v>928</v>
      </c>
      <c r="D3503">
        <v>2</v>
      </c>
      <c r="E3503">
        <v>1</v>
      </c>
      <c r="F3503">
        <v>1780280100000</v>
      </c>
      <c r="G3503">
        <v>1780281791110</v>
      </c>
      <c r="H3503">
        <v>1691110</v>
      </c>
      <c r="I3503">
        <v>1691110</v>
      </c>
      <c r="J3503">
        <v>7953</v>
      </c>
      <c r="K3503">
        <v>74</v>
      </c>
      <c r="L3503">
        <v>62.21</v>
      </c>
      <c r="M3503" t="s">
        <v>925</v>
      </c>
      <c r="N3503" t="s">
        <v>926</v>
      </c>
      <c r="O3503">
        <v>41.26</v>
      </c>
      <c r="S3503">
        <v>23502</v>
      </c>
    </row>
    <row r="3504" spans="1:19" x14ac:dyDescent="0.2">
      <c r="A3504" t="s">
        <v>49</v>
      </c>
      <c r="B3504" t="s">
        <v>13</v>
      </c>
      <c r="C3504" t="s">
        <v>928</v>
      </c>
      <c r="D3504">
        <v>2</v>
      </c>
      <c r="E3504">
        <v>1</v>
      </c>
      <c r="F3504">
        <v>1780281000000</v>
      </c>
      <c r="G3504">
        <v>1780281878047</v>
      </c>
      <c r="H3504">
        <v>878047</v>
      </c>
      <c r="I3504">
        <v>878047</v>
      </c>
      <c r="J3504">
        <v>6988</v>
      </c>
      <c r="K3504">
        <v>33</v>
      </c>
      <c r="L3504">
        <v>55.64</v>
      </c>
      <c r="M3504" t="s">
        <v>925</v>
      </c>
      <c r="N3504" t="s">
        <v>926</v>
      </c>
      <c r="O3504">
        <v>49.06</v>
      </c>
      <c r="S3504">
        <v>23503</v>
      </c>
    </row>
    <row r="3505" spans="1:19" x14ac:dyDescent="0.2">
      <c r="A3505" t="s">
        <v>49</v>
      </c>
      <c r="B3505" t="s">
        <v>13</v>
      </c>
      <c r="C3505" t="s">
        <v>927</v>
      </c>
      <c r="D3505">
        <v>2</v>
      </c>
      <c r="E3505">
        <v>1</v>
      </c>
      <c r="F3505">
        <v>1780281900000</v>
      </c>
      <c r="G3505">
        <v>1780283381887</v>
      </c>
      <c r="H3505">
        <v>1481887</v>
      </c>
      <c r="I3505">
        <v>1481887</v>
      </c>
      <c r="J3505">
        <v>7551</v>
      </c>
      <c r="K3505">
        <v>66</v>
      </c>
      <c r="L3505">
        <v>59.11</v>
      </c>
      <c r="M3505" t="s">
        <v>925</v>
      </c>
      <c r="N3505" t="s">
        <v>926</v>
      </c>
      <c r="O3505">
        <v>40.39</v>
      </c>
      <c r="S3505">
        <v>23504</v>
      </c>
    </row>
    <row r="3506" spans="1:19" x14ac:dyDescent="0.2">
      <c r="A3506" t="s">
        <v>49</v>
      </c>
      <c r="B3506" t="s">
        <v>13</v>
      </c>
      <c r="C3506" t="s">
        <v>928</v>
      </c>
      <c r="D3506">
        <v>2</v>
      </c>
      <c r="E3506">
        <v>2</v>
      </c>
      <c r="F3506">
        <v>1780358400000</v>
      </c>
      <c r="G3506">
        <v>1780359261286</v>
      </c>
      <c r="H3506">
        <v>861286</v>
      </c>
      <c r="I3506">
        <v>861286</v>
      </c>
      <c r="J3506">
        <v>9207</v>
      </c>
      <c r="K3506">
        <v>40</v>
      </c>
      <c r="L3506">
        <v>53.97</v>
      </c>
      <c r="M3506" t="s">
        <v>925</v>
      </c>
      <c r="N3506" t="s">
        <v>926</v>
      </c>
      <c r="O3506">
        <v>39.659999999999997</v>
      </c>
      <c r="S3506">
        <v>23505</v>
      </c>
    </row>
    <row r="3507" spans="1:19" x14ac:dyDescent="0.2">
      <c r="A3507" t="s">
        <v>49</v>
      </c>
      <c r="B3507" t="s">
        <v>13</v>
      </c>
      <c r="C3507" t="s">
        <v>928</v>
      </c>
      <c r="D3507">
        <v>2</v>
      </c>
      <c r="E3507">
        <v>2</v>
      </c>
      <c r="F3507">
        <v>1780359300000</v>
      </c>
      <c r="G3507">
        <v>1780360541030</v>
      </c>
      <c r="H3507">
        <v>1241030</v>
      </c>
      <c r="I3507">
        <v>1241030</v>
      </c>
      <c r="J3507">
        <v>8773</v>
      </c>
      <c r="K3507">
        <v>55</v>
      </c>
      <c r="L3507">
        <v>55.67</v>
      </c>
      <c r="M3507" t="s">
        <v>925</v>
      </c>
      <c r="N3507" t="s">
        <v>926</v>
      </c>
      <c r="O3507">
        <v>35.21</v>
      </c>
      <c r="S3507">
        <v>23506</v>
      </c>
    </row>
    <row r="3508" spans="1:19" x14ac:dyDescent="0.2">
      <c r="A3508" t="s">
        <v>49</v>
      </c>
      <c r="B3508" t="s">
        <v>13</v>
      </c>
      <c r="C3508" t="s">
        <v>924</v>
      </c>
      <c r="D3508">
        <v>2</v>
      </c>
      <c r="E3508">
        <v>2</v>
      </c>
      <c r="F3508">
        <v>1780360200000</v>
      </c>
      <c r="G3508">
        <v>1780361759150</v>
      </c>
      <c r="H3508">
        <v>1559150</v>
      </c>
      <c r="I3508">
        <v>1559150</v>
      </c>
      <c r="J3508">
        <v>6883</v>
      </c>
      <c r="K3508">
        <v>67</v>
      </c>
      <c r="L3508">
        <v>59.19</v>
      </c>
      <c r="M3508" t="s">
        <v>925</v>
      </c>
      <c r="N3508" t="s">
        <v>926</v>
      </c>
      <c r="O3508">
        <v>40.42</v>
      </c>
      <c r="S3508">
        <v>23507</v>
      </c>
    </row>
    <row r="3509" spans="1:19" x14ac:dyDescent="0.2">
      <c r="A3509" t="s">
        <v>49</v>
      </c>
      <c r="B3509" t="s">
        <v>13</v>
      </c>
      <c r="C3509" t="s">
        <v>928</v>
      </c>
      <c r="D3509">
        <v>2</v>
      </c>
      <c r="E3509">
        <v>2</v>
      </c>
      <c r="F3509">
        <v>1780361100000</v>
      </c>
      <c r="G3509">
        <v>1780362030211</v>
      </c>
      <c r="H3509">
        <v>930211</v>
      </c>
      <c r="I3509">
        <v>930211</v>
      </c>
      <c r="J3509">
        <v>10587</v>
      </c>
      <c r="K3509">
        <v>42</v>
      </c>
      <c r="L3509">
        <v>42.28</v>
      </c>
      <c r="M3509" t="s">
        <v>925</v>
      </c>
      <c r="N3509" t="s">
        <v>929</v>
      </c>
      <c r="S3509">
        <v>23508</v>
      </c>
    </row>
    <row r="3510" spans="1:19" x14ac:dyDescent="0.2">
      <c r="A3510" t="s">
        <v>49</v>
      </c>
      <c r="B3510" t="s">
        <v>13</v>
      </c>
      <c r="C3510" t="s">
        <v>928</v>
      </c>
      <c r="D3510">
        <v>2</v>
      </c>
      <c r="E3510">
        <v>2</v>
      </c>
      <c r="F3510">
        <v>1780362000000</v>
      </c>
      <c r="G3510">
        <v>1780363466916</v>
      </c>
      <c r="H3510">
        <v>1466916</v>
      </c>
      <c r="I3510">
        <v>1466916</v>
      </c>
      <c r="J3510">
        <v>10315</v>
      </c>
      <c r="K3510">
        <v>55</v>
      </c>
      <c r="L3510">
        <v>63.79</v>
      </c>
      <c r="M3510" t="s">
        <v>925</v>
      </c>
      <c r="N3510" t="s">
        <v>926</v>
      </c>
      <c r="O3510">
        <v>44.27</v>
      </c>
      <c r="S3510">
        <v>23509</v>
      </c>
    </row>
    <row r="3511" spans="1:19" x14ac:dyDescent="0.2">
      <c r="A3511" t="s">
        <v>49</v>
      </c>
      <c r="B3511" t="s">
        <v>13</v>
      </c>
      <c r="C3511" t="s">
        <v>924</v>
      </c>
      <c r="D3511">
        <v>2</v>
      </c>
      <c r="E3511">
        <v>2</v>
      </c>
      <c r="F3511">
        <v>1780362900000</v>
      </c>
      <c r="G3511">
        <v>1780364145720</v>
      </c>
      <c r="H3511">
        <v>1245720</v>
      </c>
      <c r="I3511">
        <v>1245720</v>
      </c>
      <c r="J3511">
        <v>8625</v>
      </c>
      <c r="K3511">
        <v>53</v>
      </c>
      <c r="L3511">
        <v>59.94</v>
      </c>
      <c r="M3511" t="s">
        <v>925</v>
      </c>
      <c r="N3511" t="s">
        <v>926</v>
      </c>
      <c r="O3511">
        <v>45.4</v>
      </c>
      <c r="S3511">
        <v>23510</v>
      </c>
    </row>
    <row r="3512" spans="1:19" x14ac:dyDescent="0.2">
      <c r="A3512" t="s">
        <v>49</v>
      </c>
      <c r="B3512" t="s">
        <v>13</v>
      </c>
      <c r="C3512" t="s">
        <v>928</v>
      </c>
      <c r="D3512">
        <v>2</v>
      </c>
      <c r="E3512">
        <v>2</v>
      </c>
      <c r="F3512">
        <v>1780363800000</v>
      </c>
      <c r="G3512">
        <v>1780364657830</v>
      </c>
      <c r="H3512">
        <v>857830</v>
      </c>
      <c r="I3512">
        <v>857830</v>
      </c>
      <c r="J3512">
        <v>7687</v>
      </c>
      <c r="K3512">
        <v>33</v>
      </c>
      <c r="L3512">
        <v>54.61</v>
      </c>
      <c r="M3512" t="s">
        <v>925</v>
      </c>
      <c r="N3512" t="s">
        <v>926</v>
      </c>
      <c r="O3512">
        <v>45.3</v>
      </c>
      <c r="S3512">
        <v>23511</v>
      </c>
    </row>
    <row r="3513" spans="1:19" x14ac:dyDescent="0.2">
      <c r="A3513" t="s">
        <v>49</v>
      </c>
      <c r="B3513" t="s">
        <v>13</v>
      </c>
      <c r="C3513" t="s">
        <v>928</v>
      </c>
      <c r="D3513">
        <v>2</v>
      </c>
      <c r="E3513">
        <v>2</v>
      </c>
      <c r="F3513">
        <v>1780364700000</v>
      </c>
      <c r="G3513">
        <v>1780366318205</v>
      </c>
      <c r="H3513">
        <v>1618205</v>
      </c>
      <c r="I3513">
        <v>1618205</v>
      </c>
      <c r="J3513">
        <v>8787</v>
      </c>
      <c r="K3513">
        <v>64</v>
      </c>
      <c r="L3513">
        <v>62.85</v>
      </c>
      <c r="M3513" t="s">
        <v>925</v>
      </c>
      <c r="N3513" t="s">
        <v>926</v>
      </c>
      <c r="O3513">
        <v>42.35</v>
      </c>
      <c r="S3513">
        <v>23512</v>
      </c>
    </row>
    <row r="3514" spans="1:19" x14ac:dyDescent="0.2">
      <c r="A3514" t="s">
        <v>49</v>
      </c>
      <c r="B3514" t="s">
        <v>13</v>
      </c>
      <c r="C3514" t="s">
        <v>924</v>
      </c>
      <c r="D3514">
        <v>2</v>
      </c>
      <c r="E3514">
        <v>2</v>
      </c>
      <c r="F3514">
        <v>1780365600000</v>
      </c>
      <c r="G3514">
        <v>1780367162296</v>
      </c>
      <c r="H3514">
        <v>1562296</v>
      </c>
      <c r="I3514">
        <v>1562296</v>
      </c>
      <c r="J3514">
        <v>8902</v>
      </c>
      <c r="K3514">
        <v>62</v>
      </c>
      <c r="L3514">
        <v>58.58</v>
      </c>
      <c r="M3514" t="s">
        <v>925</v>
      </c>
      <c r="N3514" t="s">
        <v>926</v>
      </c>
      <c r="O3514">
        <v>33.54</v>
      </c>
      <c r="S3514">
        <v>23513</v>
      </c>
    </row>
    <row r="3515" spans="1:19" x14ac:dyDescent="0.2">
      <c r="A3515" t="s">
        <v>49</v>
      </c>
      <c r="B3515" t="s">
        <v>13</v>
      </c>
      <c r="C3515" t="s">
        <v>928</v>
      </c>
      <c r="D3515">
        <v>2</v>
      </c>
      <c r="E3515">
        <v>2</v>
      </c>
      <c r="F3515">
        <v>1780366500000</v>
      </c>
      <c r="G3515">
        <v>1780367847441</v>
      </c>
      <c r="H3515">
        <v>1347441</v>
      </c>
      <c r="I3515">
        <v>1347441</v>
      </c>
      <c r="J3515">
        <v>9599</v>
      </c>
      <c r="K3515">
        <v>58</v>
      </c>
      <c r="L3515">
        <v>60.58</v>
      </c>
      <c r="M3515" t="s">
        <v>925</v>
      </c>
      <c r="N3515" t="s">
        <v>926</v>
      </c>
      <c r="O3515">
        <v>41.73</v>
      </c>
      <c r="S3515">
        <v>23514</v>
      </c>
    </row>
    <row r="3516" spans="1:19" x14ac:dyDescent="0.2">
      <c r="A3516" t="s">
        <v>49</v>
      </c>
      <c r="B3516" t="s">
        <v>13</v>
      </c>
      <c r="C3516" t="s">
        <v>928</v>
      </c>
      <c r="D3516">
        <v>2</v>
      </c>
      <c r="E3516">
        <v>2</v>
      </c>
      <c r="F3516">
        <v>1780367400000</v>
      </c>
      <c r="G3516">
        <v>1780368422775</v>
      </c>
      <c r="H3516">
        <v>1022775</v>
      </c>
      <c r="I3516">
        <v>1022775</v>
      </c>
      <c r="J3516">
        <v>9837</v>
      </c>
      <c r="K3516">
        <v>40</v>
      </c>
      <c r="L3516">
        <v>53.54</v>
      </c>
      <c r="M3516" t="s">
        <v>925</v>
      </c>
      <c r="N3516" t="s">
        <v>926</v>
      </c>
      <c r="O3516">
        <v>32.9</v>
      </c>
      <c r="S3516">
        <v>23515</v>
      </c>
    </row>
    <row r="3517" spans="1:19" x14ac:dyDescent="0.2">
      <c r="A3517" t="s">
        <v>49</v>
      </c>
      <c r="B3517" t="s">
        <v>13</v>
      </c>
      <c r="C3517" t="s">
        <v>924</v>
      </c>
      <c r="D3517">
        <v>2</v>
      </c>
      <c r="E3517">
        <v>2</v>
      </c>
      <c r="F3517">
        <v>1780368300000</v>
      </c>
      <c r="G3517">
        <v>1780369548629</v>
      </c>
      <c r="H3517">
        <v>1248629</v>
      </c>
      <c r="I3517">
        <v>1248629</v>
      </c>
      <c r="J3517">
        <v>9816</v>
      </c>
      <c r="K3517">
        <v>47</v>
      </c>
      <c r="L3517">
        <v>58.02</v>
      </c>
      <c r="M3517" t="s">
        <v>925</v>
      </c>
      <c r="N3517" t="s">
        <v>926</v>
      </c>
      <c r="O3517">
        <v>37.68</v>
      </c>
      <c r="S3517">
        <v>23516</v>
      </c>
    </row>
    <row r="3518" spans="1:19" x14ac:dyDescent="0.2">
      <c r="A3518" t="s">
        <v>49</v>
      </c>
      <c r="B3518" t="s">
        <v>13</v>
      </c>
      <c r="C3518" t="s">
        <v>928</v>
      </c>
      <c r="D3518">
        <v>2</v>
      </c>
      <c r="E3518">
        <v>2</v>
      </c>
      <c r="F3518">
        <v>1780369200000</v>
      </c>
      <c r="G3518">
        <v>1780370472258</v>
      </c>
      <c r="H3518">
        <v>1272258</v>
      </c>
      <c r="I3518">
        <v>1272258</v>
      </c>
      <c r="J3518">
        <v>9195</v>
      </c>
      <c r="K3518">
        <v>50</v>
      </c>
      <c r="L3518">
        <v>44.92</v>
      </c>
      <c r="M3518" t="s">
        <v>925</v>
      </c>
      <c r="N3518" t="s">
        <v>929</v>
      </c>
      <c r="S3518">
        <v>23517</v>
      </c>
    </row>
    <row r="3519" spans="1:19" x14ac:dyDescent="0.2">
      <c r="A3519" t="s">
        <v>49</v>
      </c>
      <c r="B3519" t="s">
        <v>13</v>
      </c>
      <c r="C3519" t="s">
        <v>928</v>
      </c>
      <c r="D3519">
        <v>2</v>
      </c>
      <c r="E3519">
        <v>3</v>
      </c>
      <c r="F3519">
        <v>1780444800000</v>
      </c>
      <c r="G3519">
        <v>1780445705560</v>
      </c>
      <c r="H3519">
        <v>905560</v>
      </c>
      <c r="I3519">
        <v>905560</v>
      </c>
      <c r="J3519">
        <v>10279</v>
      </c>
      <c r="K3519">
        <v>42</v>
      </c>
      <c r="L3519">
        <v>54.68</v>
      </c>
      <c r="M3519" t="s">
        <v>925</v>
      </c>
      <c r="N3519" t="s">
        <v>926</v>
      </c>
      <c r="O3519">
        <v>37.33</v>
      </c>
      <c r="S3519">
        <v>23518</v>
      </c>
    </row>
    <row r="3520" spans="1:19" x14ac:dyDescent="0.2">
      <c r="A3520" t="s">
        <v>49</v>
      </c>
      <c r="B3520" t="s">
        <v>13</v>
      </c>
      <c r="C3520" t="s">
        <v>928</v>
      </c>
      <c r="D3520">
        <v>2</v>
      </c>
      <c r="E3520">
        <v>3</v>
      </c>
      <c r="F3520">
        <v>1780445700000</v>
      </c>
      <c r="G3520">
        <v>1780447049399</v>
      </c>
      <c r="H3520">
        <v>1349399</v>
      </c>
      <c r="I3520">
        <v>1349399</v>
      </c>
      <c r="J3520">
        <v>9607</v>
      </c>
      <c r="K3520">
        <v>60</v>
      </c>
      <c r="L3520">
        <v>56.79</v>
      </c>
      <c r="M3520" t="s">
        <v>925</v>
      </c>
      <c r="N3520" t="s">
        <v>926</v>
      </c>
      <c r="O3520">
        <v>32.85</v>
      </c>
      <c r="S3520">
        <v>23519</v>
      </c>
    </row>
    <row r="3521" spans="1:19" x14ac:dyDescent="0.2">
      <c r="A3521" t="s">
        <v>49</v>
      </c>
      <c r="B3521" t="s">
        <v>13</v>
      </c>
      <c r="C3521" t="s">
        <v>928</v>
      </c>
      <c r="D3521">
        <v>2</v>
      </c>
      <c r="E3521">
        <v>3</v>
      </c>
      <c r="F3521">
        <v>1780446600000</v>
      </c>
      <c r="G3521">
        <v>1780447574854</v>
      </c>
      <c r="H3521">
        <v>974854</v>
      </c>
      <c r="I3521">
        <v>974854</v>
      </c>
      <c r="J3521">
        <v>8909</v>
      </c>
      <c r="K3521">
        <v>40</v>
      </c>
      <c r="L3521">
        <v>55.93</v>
      </c>
      <c r="M3521" t="s">
        <v>925</v>
      </c>
      <c r="N3521" t="s">
        <v>926</v>
      </c>
      <c r="O3521">
        <v>42.16</v>
      </c>
      <c r="S3521">
        <v>23520</v>
      </c>
    </row>
    <row r="3522" spans="1:19" x14ac:dyDescent="0.2">
      <c r="A3522" t="s">
        <v>49</v>
      </c>
      <c r="B3522" t="s">
        <v>13</v>
      </c>
      <c r="C3522" t="s">
        <v>928</v>
      </c>
      <c r="D3522">
        <v>2</v>
      </c>
      <c r="E3522">
        <v>3</v>
      </c>
      <c r="F3522">
        <v>1780447500000</v>
      </c>
      <c r="G3522">
        <v>1780448506135</v>
      </c>
      <c r="H3522">
        <v>1006135</v>
      </c>
      <c r="I3522">
        <v>1006135</v>
      </c>
      <c r="J3522">
        <v>10478</v>
      </c>
      <c r="K3522">
        <v>37</v>
      </c>
      <c r="L3522">
        <v>56.85</v>
      </c>
      <c r="M3522" t="s">
        <v>925</v>
      </c>
      <c r="N3522" t="s">
        <v>926</v>
      </c>
      <c r="O3522">
        <v>39.31</v>
      </c>
      <c r="S3522">
        <v>23521</v>
      </c>
    </row>
    <row r="3523" spans="1:19" x14ac:dyDescent="0.2">
      <c r="A3523" t="s">
        <v>49</v>
      </c>
      <c r="B3523" t="s">
        <v>13</v>
      </c>
      <c r="C3523" t="s">
        <v>928</v>
      </c>
      <c r="D3523">
        <v>2</v>
      </c>
      <c r="E3523">
        <v>3</v>
      </c>
      <c r="F3523">
        <v>1780448400000</v>
      </c>
      <c r="G3523">
        <v>1780450086800</v>
      </c>
      <c r="H3523">
        <v>1686800</v>
      </c>
      <c r="I3523">
        <v>1686800</v>
      </c>
      <c r="J3523">
        <v>8160</v>
      </c>
      <c r="K3523">
        <v>63</v>
      </c>
      <c r="L3523">
        <v>63.75</v>
      </c>
      <c r="M3523" t="s">
        <v>925</v>
      </c>
      <c r="N3523" t="s">
        <v>926</v>
      </c>
      <c r="O3523">
        <v>44.4</v>
      </c>
      <c r="S3523">
        <v>23522</v>
      </c>
    </row>
    <row r="3524" spans="1:19" x14ac:dyDescent="0.2">
      <c r="A3524" t="s">
        <v>49</v>
      </c>
      <c r="B3524" t="s">
        <v>13</v>
      </c>
      <c r="C3524" t="s">
        <v>928</v>
      </c>
      <c r="D3524">
        <v>2</v>
      </c>
      <c r="E3524">
        <v>3</v>
      </c>
      <c r="F3524">
        <v>1780449300000</v>
      </c>
      <c r="G3524">
        <v>1780450716978</v>
      </c>
      <c r="H3524">
        <v>1416978</v>
      </c>
      <c r="I3524">
        <v>1416978</v>
      </c>
      <c r="J3524">
        <v>8135</v>
      </c>
      <c r="K3524">
        <v>55</v>
      </c>
      <c r="L3524">
        <v>61.89</v>
      </c>
      <c r="M3524" t="s">
        <v>925</v>
      </c>
      <c r="N3524" t="s">
        <v>926</v>
      </c>
      <c r="O3524">
        <v>46.95</v>
      </c>
      <c r="S3524">
        <v>23523</v>
      </c>
    </row>
    <row r="3525" spans="1:19" x14ac:dyDescent="0.2">
      <c r="A3525" t="s">
        <v>49</v>
      </c>
      <c r="B3525" t="s">
        <v>13</v>
      </c>
      <c r="C3525" t="s">
        <v>928</v>
      </c>
      <c r="D3525">
        <v>2</v>
      </c>
      <c r="E3525">
        <v>3</v>
      </c>
      <c r="F3525">
        <v>1780450200000</v>
      </c>
      <c r="G3525">
        <v>1780451473616</v>
      </c>
      <c r="H3525">
        <v>1273616</v>
      </c>
      <c r="I3525">
        <v>1273616</v>
      </c>
      <c r="J3525">
        <v>7188</v>
      </c>
      <c r="K3525">
        <v>48</v>
      </c>
      <c r="L3525">
        <v>55.29</v>
      </c>
      <c r="M3525" t="s">
        <v>925</v>
      </c>
      <c r="N3525" t="s">
        <v>926</v>
      </c>
      <c r="O3525">
        <v>37.74</v>
      </c>
      <c r="S3525">
        <v>23524</v>
      </c>
    </row>
    <row r="3526" spans="1:19" x14ac:dyDescent="0.2">
      <c r="A3526" t="s">
        <v>49</v>
      </c>
      <c r="B3526" t="s">
        <v>13</v>
      </c>
      <c r="C3526" t="s">
        <v>928</v>
      </c>
      <c r="D3526">
        <v>2</v>
      </c>
      <c r="E3526">
        <v>3</v>
      </c>
      <c r="F3526">
        <v>1780451100000</v>
      </c>
      <c r="G3526">
        <v>1780452695697</v>
      </c>
      <c r="H3526">
        <v>1595697</v>
      </c>
      <c r="I3526">
        <v>1595697</v>
      </c>
      <c r="J3526">
        <v>9153</v>
      </c>
      <c r="K3526">
        <v>61</v>
      </c>
      <c r="L3526">
        <v>48.76</v>
      </c>
      <c r="M3526" t="s">
        <v>925</v>
      </c>
      <c r="N3526" t="s">
        <v>929</v>
      </c>
      <c r="S3526">
        <v>23525</v>
      </c>
    </row>
    <row r="3527" spans="1:19" x14ac:dyDescent="0.2">
      <c r="A3527" t="s">
        <v>49</v>
      </c>
      <c r="B3527" t="s">
        <v>13</v>
      </c>
      <c r="C3527" t="s">
        <v>928</v>
      </c>
      <c r="D3527">
        <v>2</v>
      </c>
      <c r="E3527">
        <v>3</v>
      </c>
      <c r="F3527">
        <v>1780452000000</v>
      </c>
      <c r="G3527">
        <v>1780453119953</v>
      </c>
      <c r="H3527">
        <v>1119953</v>
      </c>
      <c r="I3527">
        <v>1119953</v>
      </c>
      <c r="J3527">
        <v>8553</v>
      </c>
      <c r="K3527">
        <v>51</v>
      </c>
      <c r="L3527">
        <v>42.42</v>
      </c>
      <c r="M3527" t="s">
        <v>925</v>
      </c>
      <c r="N3527" t="s">
        <v>929</v>
      </c>
      <c r="S3527">
        <v>23526</v>
      </c>
    </row>
    <row r="3528" spans="1:19" x14ac:dyDescent="0.2">
      <c r="A3528" t="s">
        <v>49</v>
      </c>
      <c r="B3528" t="s">
        <v>13</v>
      </c>
      <c r="C3528" t="s">
        <v>928</v>
      </c>
      <c r="D3528">
        <v>2</v>
      </c>
      <c r="E3528">
        <v>3</v>
      </c>
      <c r="F3528">
        <v>1780452900000</v>
      </c>
      <c r="G3528">
        <v>1780454146733</v>
      </c>
      <c r="H3528">
        <v>1246733</v>
      </c>
      <c r="I3528">
        <v>1246733</v>
      </c>
      <c r="J3528">
        <v>9626</v>
      </c>
      <c r="K3528">
        <v>48</v>
      </c>
      <c r="L3528">
        <v>56.97</v>
      </c>
      <c r="M3528" t="s">
        <v>925</v>
      </c>
      <c r="N3528" t="s">
        <v>926</v>
      </c>
      <c r="O3528">
        <v>35.799999999999997</v>
      </c>
      <c r="S3528">
        <v>23527</v>
      </c>
    </row>
    <row r="3529" spans="1:19" x14ac:dyDescent="0.2">
      <c r="A3529" t="s">
        <v>49</v>
      </c>
      <c r="B3529" t="s">
        <v>13</v>
      </c>
      <c r="C3529" t="s">
        <v>928</v>
      </c>
      <c r="D3529">
        <v>2</v>
      </c>
      <c r="E3529">
        <v>3</v>
      </c>
      <c r="F3529">
        <v>1780453800000</v>
      </c>
      <c r="G3529">
        <v>1780454720396</v>
      </c>
      <c r="H3529">
        <v>920396</v>
      </c>
      <c r="I3529">
        <v>920396</v>
      </c>
      <c r="J3529">
        <v>10165</v>
      </c>
      <c r="K3529">
        <v>36</v>
      </c>
      <c r="L3529">
        <v>52.76</v>
      </c>
      <c r="M3529" t="s">
        <v>925</v>
      </c>
      <c r="N3529" t="s">
        <v>926</v>
      </c>
      <c r="O3529">
        <v>32.79</v>
      </c>
      <c r="S3529">
        <v>23528</v>
      </c>
    </row>
    <row r="3530" spans="1:19" x14ac:dyDescent="0.2">
      <c r="A3530" t="s">
        <v>49</v>
      </c>
      <c r="B3530" t="s">
        <v>13</v>
      </c>
      <c r="C3530" t="s">
        <v>928</v>
      </c>
      <c r="D3530">
        <v>2</v>
      </c>
      <c r="E3530">
        <v>4</v>
      </c>
      <c r="F3530">
        <v>1780531200000</v>
      </c>
      <c r="G3530">
        <v>1780532214718</v>
      </c>
      <c r="H3530">
        <v>1014718</v>
      </c>
      <c r="I3530">
        <v>1014718</v>
      </c>
      <c r="J3530">
        <v>8339</v>
      </c>
      <c r="K3530">
        <v>45</v>
      </c>
      <c r="L3530">
        <v>51.38</v>
      </c>
      <c r="M3530" t="s">
        <v>925</v>
      </c>
      <c r="N3530" t="s">
        <v>926</v>
      </c>
      <c r="O3530">
        <v>32.090000000000003</v>
      </c>
      <c r="S3530">
        <v>23529</v>
      </c>
    </row>
    <row r="3531" spans="1:19" x14ac:dyDescent="0.2">
      <c r="A3531" t="s">
        <v>49</v>
      </c>
      <c r="B3531" t="s">
        <v>13</v>
      </c>
      <c r="C3531" t="s">
        <v>928</v>
      </c>
      <c r="D3531">
        <v>2</v>
      </c>
      <c r="E3531">
        <v>4</v>
      </c>
      <c r="F3531">
        <v>1780532100000</v>
      </c>
      <c r="G3531">
        <v>1780533303311</v>
      </c>
      <c r="H3531">
        <v>1203311</v>
      </c>
      <c r="I3531">
        <v>1203311</v>
      </c>
      <c r="J3531">
        <v>10543</v>
      </c>
      <c r="K3531">
        <v>49</v>
      </c>
      <c r="L3531">
        <v>59.63</v>
      </c>
      <c r="M3531" t="s">
        <v>925</v>
      </c>
      <c r="N3531" t="s">
        <v>926</v>
      </c>
      <c r="O3531">
        <v>40.619999999999997</v>
      </c>
      <c r="S3531">
        <v>23530</v>
      </c>
    </row>
    <row r="3532" spans="1:19" x14ac:dyDescent="0.2">
      <c r="A3532" t="s">
        <v>49</v>
      </c>
      <c r="B3532" t="s">
        <v>13</v>
      </c>
      <c r="C3532" t="s">
        <v>927</v>
      </c>
      <c r="D3532">
        <v>2</v>
      </c>
      <c r="E3532">
        <v>4</v>
      </c>
      <c r="F3532">
        <v>1780533000000</v>
      </c>
      <c r="G3532">
        <v>1780534421543</v>
      </c>
      <c r="H3532">
        <v>1421543</v>
      </c>
      <c r="I3532">
        <v>1421543</v>
      </c>
      <c r="J3532">
        <v>10477</v>
      </c>
      <c r="K3532">
        <v>64</v>
      </c>
      <c r="L3532">
        <v>63.81</v>
      </c>
      <c r="M3532" t="s">
        <v>925</v>
      </c>
      <c r="N3532" t="s">
        <v>926</v>
      </c>
      <c r="O3532">
        <v>45.02</v>
      </c>
      <c r="S3532">
        <v>23531</v>
      </c>
    </row>
    <row r="3533" spans="1:19" x14ac:dyDescent="0.2">
      <c r="A3533" t="s">
        <v>49</v>
      </c>
      <c r="B3533" t="s">
        <v>13</v>
      </c>
      <c r="C3533" t="s">
        <v>928</v>
      </c>
      <c r="D3533">
        <v>2</v>
      </c>
      <c r="E3533">
        <v>4</v>
      </c>
      <c r="F3533">
        <v>1780533900000</v>
      </c>
      <c r="G3533">
        <v>1780534764051</v>
      </c>
      <c r="H3533">
        <v>864051</v>
      </c>
      <c r="I3533">
        <v>864051</v>
      </c>
      <c r="J3533">
        <v>9228</v>
      </c>
      <c r="K3533">
        <v>40</v>
      </c>
      <c r="L3533">
        <v>53.73</v>
      </c>
      <c r="M3533" t="s">
        <v>925</v>
      </c>
      <c r="N3533" t="s">
        <v>926</v>
      </c>
      <c r="O3533">
        <v>38.97</v>
      </c>
      <c r="S3533">
        <v>23532</v>
      </c>
    </row>
    <row r="3534" spans="1:19" x14ac:dyDescent="0.2">
      <c r="A3534" t="s">
        <v>49</v>
      </c>
      <c r="B3534" t="s">
        <v>13</v>
      </c>
      <c r="C3534" t="s">
        <v>928</v>
      </c>
      <c r="D3534">
        <v>2</v>
      </c>
      <c r="E3534">
        <v>4</v>
      </c>
      <c r="F3534">
        <v>1780534800000</v>
      </c>
      <c r="G3534">
        <v>1780536088609</v>
      </c>
      <c r="H3534">
        <v>1288609</v>
      </c>
      <c r="I3534">
        <v>1288609</v>
      </c>
      <c r="J3534">
        <v>8254</v>
      </c>
      <c r="K3534">
        <v>48</v>
      </c>
      <c r="L3534">
        <v>58.95</v>
      </c>
      <c r="M3534" t="s">
        <v>925</v>
      </c>
      <c r="N3534" t="s">
        <v>926</v>
      </c>
      <c r="O3534">
        <v>43.02</v>
      </c>
      <c r="S3534">
        <v>23533</v>
      </c>
    </row>
    <row r="3535" spans="1:19" x14ac:dyDescent="0.2">
      <c r="A3535" t="s">
        <v>49</v>
      </c>
      <c r="B3535" t="s">
        <v>13</v>
      </c>
      <c r="C3535" t="s">
        <v>927</v>
      </c>
      <c r="D3535">
        <v>2</v>
      </c>
      <c r="E3535">
        <v>4</v>
      </c>
      <c r="F3535">
        <v>1780535700000</v>
      </c>
      <c r="G3535">
        <v>1780537309052</v>
      </c>
      <c r="H3535">
        <v>1609052</v>
      </c>
      <c r="I3535">
        <v>1609052</v>
      </c>
      <c r="J3535">
        <v>7028</v>
      </c>
      <c r="K3535">
        <v>67</v>
      </c>
      <c r="L3535">
        <v>59.18</v>
      </c>
      <c r="M3535" t="s">
        <v>925</v>
      </c>
      <c r="N3535" t="s">
        <v>926</v>
      </c>
      <c r="O3535">
        <v>38.75</v>
      </c>
      <c r="S3535">
        <v>23534</v>
      </c>
    </row>
    <row r="3536" spans="1:19" x14ac:dyDescent="0.2">
      <c r="A3536" t="s">
        <v>49</v>
      </c>
      <c r="B3536" t="s">
        <v>13</v>
      </c>
      <c r="C3536" t="s">
        <v>928</v>
      </c>
      <c r="D3536">
        <v>2</v>
      </c>
      <c r="E3536">
        <v>4</v>
      </c>
      <c r="F3536">
        <v>1780536600000</v>
      </c>
      <c r="G3536">
        <v>1780538195561</v>
      </c>
      <c r="H3536">
        <v>1595561</v>
      </c>
      <c r="I3536">
        <v>1595561</v>
      </c>
      <c r="J3536">
        <v>8829</v>
      </c>
      <c r="K3536">
        <v>69</v>
      </c>
      <c r="L3536">
        <v>65.430000000000007</v>
      </c>
      <c r="M3536" t="s">
        <v>925</v>
      </c>
      <c r="N3536" t="s">
        <v>926</v>
      </c>
      <c r="O3536">
        <v>48.83</v>
      </c>
      <c r="S3536">
        <v>23535</v>
      </c>
    </row>
    <row r="3537" spans="1:19" x14ac:dyDescent="0.2">
      <c r="A3537" t="s">
        <v>49</v>
      </c>
      <c r="B3537" t="s">
        <v>13</v>
      </c>
      <c r="C3537" t="s">
        <v>928</v>
      </c>
      <c r="D3537">
        <v>2</v>
      </c>
      <c r="E3537">
        <v>4</v>
      </c>
      <c r="F3537">
        <v>1780537500000</v>
      </c>
      <c r="G3537">
        <v>1780538839085</v>
      </c>
      <c r="H3537">
        <v>1339085</v>
      </c>
      <c r="I3537">
        <v>1339085</v>
      </c>
      <c r="J3537">
        <v>9758</v>
      </c>
      <c r="K3537">
        <v>57</v>
      </c>
      <c r="L3537">
        <v>61.5</v>
      </c>
      <c r="M3537" t="s">
        <v>925</v>
      </c>
      <c r="N3537" t="s">
        <v>926</v>
      </c>
      <c r="O3537">
        <v>43.66</v>
      </c>
      <c r="S3537">
        <v>23536</v>
      </c>
    </row>
    <row r="3538" spans="1:19" x14ac:dyDescent="0.2">
      <c r="A3538" t="s">
        <v>49</v>
      </c>
      <c r="B3538" t="s">
        <v>13</v>
      </c>
      <c r="C3538" t="s">
        <v>927</v>
      </c>
      <c r="D3538">
        <v>2</v>
      </c>
      <c r="E3538">
        <v>4</v>
      </c>
      <c r="F3538">
        <v>1780538400000</v>
      </c>
      <c r="G3538">
        <v>1780539539330</v>
      </c>
      <c r="H3538">
        <v>1139330</v>
      </c>
      <c r="I3538">
        <v>1139330</v>
      </c>
      <c r="J3538">
        <v>8480</v>
      </c>
      <c r="K3538">
        <v>50</v>
      </c>
      <c r="L3538">
        <v>52.89</v>
      </c>
      <c r="M3538" t="s">
        <v>925</v>
      </c>
      <c r="N3538" t="s">
        <v>926</v>
      </c>
      <c r="O3538">
        <v>32.07</v>
      </c>
      <c r="S3538">
        <v>23537</v>
      </c>
    </row>
    <row r="3539" spans="1:19" x14ac:dyDescent="0.2">
      <c r="A3539" t="s">
        <v>49</v>
      </c>
      <c r="B3539" t="s">
        <v>13</v>
      </c>
      <c r="C3539" t="s">
        <v>928</v>
      </c>
      <c r="D3539">
        <v>2</v>
      </c>
      <c r="E3539">
        <v>4</v>
      </c>
      <c r="F3539">
        <v>1780539300000</v>
      </c>
      <c r="G3539">
        <v>1780540319572</v>
      </c>
      <c r="H3539">
        <v>1019572</v>
      </c>
      <c r="I3539">
        <v>1019572</v>
      </c>
      <c r="J3539">
        <v>9335</v>
      </c>
      <c r="K3539">
        <v>40</v>
      </c>
      <c r="L3539">
        <v>57.13</v>
      </c>
      <c r="M3539" t="s">
        <v>925</v>
      </c>
      <c r="N3539" t="s">
        <v>926</v>
      </c>
      <c r="O3539">
        <v>42.66</v>
      </c>
      <c r="S3539">
        <v>23538</v>
      </c>
    </row>
    <row r="3540" spans="1:19" x14ac:dyDescent="0.2">
      <c r="A3540" t="s">
        <v>49</v>
      </c>
      <c r="B3540" t="s">
        <v>13</v>
      </c>
      <c r="C3540" t="s">
        <v>928</v>
      </c>
      <c r="D3540">
        <v>2</v>
      </c>
      <c r="E3540">
        <v>4</v>
      </c>
      <c r="F3540">
        <v>1780540200000</v>
      </c>
      <c r="G3540">
        <v>1780541457251</v>
      </c>
      <c r="H3540">
        <v>1257251</v>
      </c>
      <c r="I3540">
        <v>1257251</v>
      </c>
      <c r="J3540">
        <v>8434</v>
      </c>
      <c r="K3540">
        <v>54</v>
      </c>
      <c r="L3540">
        <v>60.31</v>
      </c>
      <c r="M3540" t="s">
        <v>925</v>
      </c>
      <c r="N3540" t="s">
        <v>926</v>
      </c>
      <c r="O3540">
        <v>46.48</v>
      </c>
      <c r="S3540">
        <v>23539</v>
      </c>
    </row>
    <row r="3541" spans="1:19" x14ac:dyDescent="0.2">
      <c r="A3541" t="s">
        <v>49</v>
      </c>
      <c r="B3541" t="s">
        <v>13</v>
      </c>
      <c r="C3541" t="s">
        <v>927</v>
      </c>
      <c r="D3541">
        <v>2</v>
      </c>
      <c r="E3541">
        <v>4</v>
      </c>
      <c r="F3541">
        <v>1780541100000</v>
      </c>
      <c r="G3541">
        <v>1780542547926</v>
      </c>
      <c r="H3541">
        <v>1447926</v>
      </c>
      <c r="I3541">
        <v>1447926</v>
      </c>
      <c r="J3541">
        <v>10561</v>
      </c>
      <c r="K3541">
        <v>57</v>
      </c>
      <c r="L3541">
        <v>48.46</v>
      </c>
      <c r="M3541" t="s">
        <v>925</v>
      </c>
      <c r="N3541" t="s">
        <v>929</v>
      </c>
      <c r="S3541">
        <v>23540</v>
      </c>
    </row>
    <row r="3542" spans="1:19" x14ac:dyDescent="0.2">
      <c r="A3542" t="s">
        <v>49</v>
      </c>
      <c r="B3542" t="s">
        <v>13</v>
      </c>
      <c r="C3542" t="s">
        <v>928</v>
      </c>
      <c r="D3542">
        <v>2</v>
      </c>
      <c r="E3542">
        <v>5</v>
      </c>
      <c r="F3542">
        <v>1780617600000</v>
      </c>
      <c r="G3542">
        <v>1780619065015</v>
      </c>
      <c r="H3542">
        <v>1465015</v>
      </c>
      <c r="I3542">
        <v>1465015</v>
      </c>
      <c r="J3542">
        <v>9927</v>
      </c>
      <c r="K3542">
        <v>61</v>
      </c>
      <c r="L3542">
        <v>59.11</v>
      </c>
      <c r="M3542" t="s">
        <v>925</v>
      </c>
      <c r="N3542" t="s">
        <v>926</v>
      </c>
      <c r="O3542">
        <v>34.479999999999997</v>
      </c>
      <c r="S3542">
        <v>23541</v>
      </c>
    </row>
    <row r="3543" spans="1:19" x14ac:dyDescent="0.2">
      <c r="A3543" t="s">
        <v>49</v>
      </c>
      <c r="B3543" t="s">
        <v>13</v>
      </c>
      <c r="C3543" t="s">
        <v>928</v>
      </c>
      <c r="D3543">
        <v>2</v>
      </c>
      <c r="E3543">
        <v>5</v>
      </c>
      <c r="F3543">
        <v>1780618500000</v>
      </c>
      <c r="G3543">
        <v>1780619524079</v>
      </c>
      <c r="H3543">
        <v>1024079</v>
      </c>
      <c r="I3543">
        <v>1024079</v>
      </c>
      <c r="J3543">
        <v>7458</v>
      </c>
      <c r="K3543">
        <v>41</v>
      </c>
      <c r="L3543">
        <v>57.8</v>
      </c>
      <c r="M3543" t="s">
        <v>925</v>
      </c>
      <c r="N3543" t="s">
        <v>926</v>
      </c>
      <c r="O3543">
        <v>49.14</v>
      </c>
      <c r="S3543">
        <v>23542</v>
      </c>
    </row>
    <row r="3544" spans="1:19" x14ac:dyDescent="0.2">
      <c r="A3544" t="s">
        <v>49</v>
      </c>
      <c r="B3544" t="s">
        <v>13</v>
      </c>
      <c r="C3544" t="s">
        <v>924</v>
      </c>
      <c r="D3544">
        <v>2</v>
      </c>
      <c r="E3544">
        <v>5</v>
      </c>
      <c r="F3544">
        <v>1780619400000</v>
      </c>
      <c r="G3544">
        <v>1780620820412</v>
      </c>
      <c r="H3544">
        <v>1420412</v>
      </c>
      <c r="I3544">
        <v>1420412</v>
      </c>
      <c r="J3544">
        <v>10463</v>
      </c>
      <c r="K3544">
        <v>54</v>
      </c>
      <c r="L3544">
        <v>58.26</v>
      </c>
      <c r="M3544" t="s">
        <v>925</v>
      </c>
      <c r="N3544" t="s">
        <v>926</v>
      </c>
      <c r="O3544">
        <v>32.18</v>
      </c>
      <c r="S3544">
        <v>23543</v>
      </c>
    </row>
    <row r="3545" spans="1:19" x14ac:dyDescent="0.2">
      <c r="A3545" t="s">
        <v>49</v>
      </c>
      <c r="B3545" t="s">
        <v>13</v>
      </c>
      <c r="C3545" t="s">
        <v>928</v>
      </c>
      <c r="D3545">
        <v>2</v>
      </c>
      <c r="E3545">
        <v>5</v>
      </c>
      <c r="F3545">
        <v>1780620300000</v>
      </c>
      <c r="G3545">
        <v>1780621718513</v>
      </c>
      <c r="H3545">
        <v>1418513</v>
      </c>
      <c r="I3545">
        <v>1418513</v>
      </c>
      <c r="J3545">
        <v>8703</v>
      </c>
      <c r="K3545">
        <v>56</v>
      </c>
      <c r="L3545">
        <v>58.2</v>
      </c>
      <c r="M3545" t="s">
        <v>925</v>
      </c>
      <c r="N3545" t="s">
        <v>926</v>
      </c>
      <c r="O3545">
        <v>36.81</v>
      </c>
      <c r="S3545">
        <v>23544</v>
      </c>
    </row>
    <row r="3546" spans="1:19" x14ac:dyDescent="0.2">
      <c r="A3546" t="s">
        <v>49</v>
      </c>
      <c r="B3546" t="s">
        <v>13</v>
      </c>
      <c r="C3546" t="s">
        <v>928</v>
      </c>
      <c r="D3546">
        <v>2</v>
      </c>
      <c r="E3546">
        <v>5</v>
      </c>
      <c r="F3546">
        <v>1780621200000</v>
      </c>
      <c r="G3546">
        <v>1780622814653</v>
      </c>
      <c r="H3546">
        <v>1614653</v>
      </c>
      <c r="I3546">
        <v>1614653</v>
      </c>
      <c r="J3546">
        <v>10080</v>
      </c>
      <c r="K3546">
        <v>70</v>
      </c>
      <c r="L3546">
        <v>64.33</v>
      </c>
      <c r="M3546" t="s">
        <v>925</v>
      </c>
      <c r="N3546" t="s">
        <v>926</v>
      </c>
      <c r="O3546">
        <v>42.43</v>
      </c>
      <c r="S3546">
        <v>23545</v>
      </c>
    </row>
    <row r="3547" spans="1:19" x14ac:dyDescent="0.2">
      <c r="A3547" t="s">
        <v>49</v>
      </c>
      <c r="B3547" t="s">
        <v>13</v>
      </c>
      <c r="C3547" t="s">
        <v>924</v>
      </c>
      <c r="D3547">
        <v>2</v>
      </c>
      <c r="E3547">
        <v>5</v>
      </c>
      <c r="F3547">
        <v>1780622100000</v>
      </c>
      <c r="G3547">
        <v>1780623075766</v>
      </c>
      <c r="H3547">
        <v>975766</v>
      </c>
      <c r="I3547">
        <v>975766</v>
      </c>
      <c r="J3547">
        <v>7532</v>
      </c>
      <c r="K3547">
        <v>47</v>
      </c>
      <c r="L3547">
        <v>51.69</v>
      </c>
      <c r="M3547" t="s">
        <v>925</v>
      </c>
      <c r="N3547" t="s">
        <v>926</v>
      </c>
      <c r="O3547">
        <v>35.96</v>
      </c>
      <c r="S3547">
        <v>23546</v>
      </c>
    </row>
    <row r="3548" spans="1:19" x14ac:dyDescent="0.2">
      <c r="A3548" t="s">
        <v>49</v>
      </c>
      <c r="B3548" t="s">
        <v>13</v>
      </c>
      <c r="C3548" t="s">
        <v>928</v>
      </c>
      <c r="D3548">
        <v>2</v>
      </c>
      <c r="E3548">
        <v>5</v>
      </c>
      <c r="F3548">
        <v>1780623000000</v>
      </c>
      <c r="G3548">
        <v>1780624592725</v>
      </c>
      <c r="H3548">
        <v>1592725</v>
      </c>
      <c r="I3548">
        <v>1592725</v>
      </c>
      <c r="J3548">
        <v>10628</v>
      </c>
      <c r="K3548">
        <v>66</v>
      </c>
      <c r="L3548">
        <v>61.43</v>
      </c>
      <c r="M3548" t="s">
        <v>925</v>
      </c>
      <c r="N3548" t="s">
        <v>926</v>
      </c>
      <c r="O3548">
        <v>34.770000000000003</v>
      </c>
      <c r="S3548">
        <v>23547</v>
      </c>
    </row>
    <row r="3549" spans="1:19" x14ac:dyDescent="0.2">
      <c r="A3549" t="s">
        <v>49</v>
      </c>
      <c r="B3549" t="s">
        <v>13</v>
      </c>
      <c r="C3549" t="s">
        <v>928</v>
      </c>
      <c r="D3549">
        <v>2</v>
      </c>
      <c r="E3549">
        <v>5</v>
      </c>
      <c r="F3549">
        <v>1780623900000</v>
      </c>
      <c r="G3549">
        <v>1780625131326</v>
      </c>
      <c r="H3549">
        <v>1231326</v>
      </c>
      <c r="I3549">
        <v>1231326</v>
      </c>
      <c r="J3549">
        <v>7046</v>
      </c>
      <c r="K3549">
        <v>55</v>
      </c>
      <c r="L3549">
        <v>54.74</v>
      </c>
      <c r="M3549" t="s">
        <v>925</v>
      </c>
      <c r="N3549" t="s">
        <v>926</v>
      </c>
      <c r="O3549">
        <v>37.909999999999997</v>
      </c>
      <c r="S3549">
        <v>23548</v>
      </c>
    </row>
    <row r="3550" spans="1:19" x14ac:dyDescent="0.2">
      <c r="A3550" t="s">
        <v>49</v>
      </c>
      <c r="B3550" t="s">
        <v>13</v>
      </c>
      <c r="C3550" t="s">
        <v>924</v>
      </c>
      <c r="D3550">
        <v>2</v>
      </c>
      <c r="E3550">
        <v>5</v>
      </c>
      <c r="F3550">
        <v>1780624800000</v>
      </c>
      <c r="G3550">
        <v>1780626314091</v>
      </c>
      <c r="H3550">
        <v>1514091</v>
      </c>
      <c r="I3550">
        <v>1514091</v>
      </c>
      <c r="J3550">
        <v>8023</v>
      </c>
      <c r="K3550">
        <v>58</v>
      </c>
      <c r="L3550">
        <v>62.84</v>
      </c>
      <c r="M3550" t="s">
        <v>925</v>
      </c>
      <c r="N3550" t="s">
        <v>926</v>
      </c>
      <c r="O3550">
        <v>46.99</v>
      </c>
      <c r="S3550">
        <v>23549</v>
      </c>
    </row>
    <row r="3551" spans="1:19" x14ac:dyDescent="0.2">
      <c r="A3551" t="s">
        <v>49</v>
      </c>
      <c r="B3551" t="s">
        <v>13</v>
      </c>
      <c r="C3551" t="s">
        <v>928</v>
      </c>
      <c r="D3551">
        <v>2</v>
      </c>
      <c r="E3551">
        <v>5</v>
      </c>
      <c r="F3551">
        <v>1780625700000</v>
      </c>
      <c r="G3551">
        <v>1780626823073</v>
      </c>
      <c r="H3551">
        <v>1123073</v>
      </c>
      <c r="I3551">
        <v>1123073</v>
      </c>
      <c r="J3551">
        <v>9210</v>
      </c>
      <c r="K3551">
        <v>43</v>
      </c>
      <c r="L3551">
        <v>60.24</v>
      </c>
      <c r="M3551" t="s">
        <v>925</v>
      </c>
      <c r="N3551" t="s">
        <v>926</v>
      </c>
      <c r="O3551">
        <v>47.63</v>
      </c>
      <c r="S3551">
        <v>23550</v>
      </c>
    </row>
    <row r="3552" spans="1:19" x14ac:dyDescent="0.2">
      <c r="A3552" t="s">
        <v>49</v>
      </c>
      <c r="B3552" t="s">
        <v>13</v>
      </c>
      <c r="C3552" t="s">
        <v>928</v>
      </c>
      <c r="D3552">
        <v>2</v>
      </c>
      <c r="E3552">
        <v>5</v>
      </c>
      <c r="F3552">
        <v>1780626600000</v>
      </c>
      <c r="G3552">
        <v>1780628226511</v>
      </c>
      <c r="H3552">
        <v>1626511</v>
      </c>
      <c r="I3552">
        <v>1626511</v>
      </c>
      <c r="J3552">
        <v>7844</v>
      </c>
      <c r="K3552">
        <v>62</v>
      </c>
      <c r="L3552">
        <v>62.03</v>
      </c>
      <c r="M3552" t="s">
        <v>925</v>
      </c>
      <c r="N3552" t="s">
        <v>926</v>
      </c>
      <c r="O3552">
        <v>42.77</v>
      </c>
      <c r="S3552">
        <v>23551</v>
      </c>
    </row>
    <row r="3553" spans="1:19" x14ac:dyDescent="0.2">
      <c r="A3553" t="s">
        <v>49</v>
      </c>
      <c r="B3553" t="s">
        <v>13</v>
      </c>
      <c r="C3553" t="s">
        <v>924</v>
      </c>
      <c r="D3553">
        <v>2</v>
      </c>
      <c r="E3553">
        <v>5</v>
      </c>
      <c r="F3553">
        <v>1780627500000</v>
      </c>
      <c r="G3553">
        <v>1780628391383</v>
      </c>
      <c r="H3553">
        <v>891383</v>
      </c>
      <c r="I3553">
        <v>891383</v>
      </c>
      <c r="J3553">
        <v>7593</v>
      </c>
      <c r="K3553">
        <v>40</v>
      </c>
      <c r="L3553">
        <v>38.67</v>
      </c>
      <c r="M3553" t="s">
        <v>925</v>
      </c>
      <c r="N3553" t="s">
        <v>929</v>
      </c>
      <c r="S3553">
        <v>23552</v>
      </c>
    </row>
    <row r="3554" spans="1:19" x14ac:dyDescent="0.2">
      <c r="A3554" t="s">
        <v>49</v>
      </c>
      <c r="B3554" t="s">
        <v>13</v>
      </c>
      <c r="C3554" t="s">
        <v>928</v>
      </c>
      <c r="D3554">
        <v>2</v>
      </c>
      <c r="E3554">
        <v>5</v>
      </c>
      <c r="F3554">
        <v>1780628400000</v>
      </c>
      <c r="G3554">
        <v>1780629491905</v>
      </c>
      <c r="H3554">
        <v>1091905</v>
      </c>
      <c r="I3554">
        <v>1091905</v>
      </c>
      <c r="J3554">
        <v>8257</v>
      </c>
      <c r="K3554">
        <v>45</v>
      </c>
      <c r="L3554">
        <v>53.03</v>
      </c>
      <c r="M3554" t="s">
        <v>925</v>
      </c>
      <c r="N3554" t="s">
        <v>926</v>
      </c>
      <c r="O3554">
        <v>34.200000000000003</v>
      </c>
      <c r="S3554">
        <v>23553</v>
      </c>
    </row>
    <row r="3555" spans="1:19" x14ac:dyDescent="0.2">
      <c r="A3555" t="s">
        <v>49</v>
      </c>
      <c r="B3555" t="s">
        <v>13</v>
      </c>
      <c r="C3555" t="s">
        <v>928</v>
      </c>
      <c r="D3555">
        <v>2</v>
      </c>
      <c r="E3555">
        <v>6</v>
      </c>
      <c r="F3555">
        <v>1780704000000</v>
      </c>
      <c r="G3555">
        <v>1780705413784</v>
      </c>
      <c r="H3555">
        <v>1413784</v>
      </c>
      <c r="I3555">
        <v>1413784</v>
      </c>
      <c r="J3555">
        <v>6898</v>
      </c>
      <c r="K3555">
        <v>56</v>
      </c>
      <c r="L3555">
        <v>57.7</v>
      </c>
      <c r="M3555" t="s">
        <v>925</v>
      </c>
      <c r="N3555" t="s">
        <v>926</v>
      </c>
      <c r="O3555">
        <v>40.590000000000003</v>
      </c>
      <c r="S3555">
        <v>23554</v>
      </c>
    </row>
    <row r="3556" spans="1:19" x14ac:dyDescent="0.2">
      <c r="A3556" t="s">
        <v>49</v>
      </c>
      <c r="B3556" t="s">
        <v>13</v>
      </c>
      <c r="C3556" t="s">
        <v>928</v>
      </c>
      <c r="D3556">
        <v>2</v>
      </c>
      <c r="E3556">
        <v>6</v>
      </c>
      <c r="F3556">
        <v>1780704900000</v>
      </c>
      <c r="G3556">
        <v>1780705893982</v>
      </c>
      <c r="H3556">
        <v>993982</v>
      </c>
      <c r="I3556">
        <v>993982</v>
      </c>
      <c r="J3556">
        <v>7627</v>
      </c>
      <c r="K3556">
        <v>38</v>
      </c>
      <c r="L3556">
        <v>54.26</v>
      </c>
      <c r="M3556" t="s">
        <v>925</v>
      </c>
      <c r="N3556" t="s">
        <v>926</v>
      </c>
      <c r="O3556">
        <v>41.22</v>
      </c>
      <c r="S3556">
        <v>23555</v>
      </c>
    </row>
    <row r="3557" spans="1:19" x14ac:dyDescent="0.2">
      <c r="A3557" t="s">
        <v>49</v>
      </c>
      <c r="B3557" t="s">
        <v>13</v>
      </c>
      <c r="C3557" t="s">
        <v>928</v>
      </c>
      <c r="D3557">
        <v>2</v>
      </c>
      <c r="E3557">
        <v>6</v>
      </c>
      <c r="F3557">
        <v>1780705800000</v>
      </c>
      <c r="G3557">
        <v>1780707028925</v>
      </c>
      <c r="H3557">
        <v>1228925</v>
      </c>
      <c r="I3557">
        <v>1228925</v>
      </c>
      <c r="J3557">
        <v>8379</v>
      </c>
      <c r="K3557">
        <v>50</v>
      </c>
      <c r="L3557">
        <v>59.43</v>
      </c>
      <c r="M3557" t="s">
        <v>925</v>
      </c>
      <c r="N3557" t="s">
        <v>926</v>
      </c>
      <c r="O3557">
        <v>45.31</v>
      </c>
      <c r="S3557">
        <v>23556</v>
      </c>
    </row>
    <row r="3558" spans="1:19" x14ac:dyDescent="0.2">
      <c r="A3558" t="s">
        <v>49</v>
      </c>
      <c r="B3558" t="s">
        <v>13</v>
      </c>
      <c r="C3558" t="s">
        <v>928</v>
      </c>
      <c r="D3558">
        <v>2</v>
      </c>
      <c r="E3558">
        <v>6</v>
      </c>
      <c r="F3558">
        <v>1780706700000</v>
      </c>
      <c r="G3558">
        <v>1780708371366</v>
      </c>
      <c r="H3558">
        <v>1671366</v>
      </c>
      <c r="I3558">
        <v>1671366</v>
      </c>
      <c r="J3558">
        <v>9524</v>
      </c>
      <c r="K3558">
        <v>69</v>
      </c>
      <c r="L3558">
        <v>64.28</v>
      </c>
      <c r="M3558" t="s">
        <v>925</v>
      </c>
      <c r="N3558" t="s">
        <v>926</v>
      </c>
      <c r="O3558">
        <v>42.37</v>
      </c>
      <c r="S3558">
        <v>23557</v>
      </c>
    </row>
    <row r="3559" spans="1:19" x14ac:dyDescent="0.2">
      <c r="A3559" t="s">
        <v>49</v>
      </c>
      <c r="B3559" t="s">
        <v>13</v>
      </c>
      <c r="C3559" t="s">
        <v>928</v>
      </c>
      <c r="D3559">
        <v>2</v>
      </c>
      <c r="E3559">
        <v>6</v>
      </c>
      <c r="F3559">
        <v>1780707600000</v>
      </c>
      <c r="G3559">
        <v>1780708712806</v>
      </c>
      <c r="H3559">
        <v>1112806</v>
      </c>
      <c r="I3559">
        <v>1112806</v>
      </c>
      <c r="J3559">
        <v>6912</v>
      </c>
      <c r="K3559">
        <v>49</v>
      </c>
      <c r="L3559">
        <v>40.61</v>
      </c>
      <c r="M3559" t="s">
        <v>925</v>
      </c>
      <c r="N3559" t="s">
        <v>929</v>
      </c>
      <c r="S3559">
        <v>23558</v>
      </c>
    </row>
    <row r="3560" spans="1:19" x14ac:dyDescent="0.2">
      <c r="A3560" t="s">
        <v>49</v>
      </c>
      <c r="B3560" t="s">
        <v>13</v>
      </c>
      <c r="C3560" t="s">
        <v>928</v>
      </c>
      <c r="D3560">
        <v>2</v>
      </c>
      <c r="E3560">
        <v>6</v>
      </c>
      <c r="F3560">
        <v>1780708500000</v>
      </c>
      <c r="G3560">
        <v>1780709630501</v>
      </c>
      <c r="H3560">
        <v>1130501</v>
      </c>
      <c r="I3560">
        <v>1130501</v>
      </c>
      <c r="J3560">
        <v>8823</v>
      </c>
      <c r="K3560">
        <v>47</v>
      </c>
      <c r="L3560">
        <v>54</v>
      </c>
      <c r="M3560" t="s">
        <v>925</v>
      </c>
      <c r="N3560" t="s">
        <v>926</v>
      </c>
      <c r="O3560">
        <v>33.96</v>
      </c>
      <c r="S3560">
        <v>23559</v>
      </c>
    </row>
    <row r="3561" spans="1:19" x14ac:dyDescent="0.2">
      <c r="A3561" t="s">
        <v>49</v>
      </c>
      <c r="B3561" t="s">
        <v>13</v>
      </c>
      <c r="C3561" t="s">
        <v>928</v>
      </c>
      <c r="D3561">
        <v>2</v>
      </c>
      <c r="E3561">
        <v>6</v>
      </c>
      <c r="F3561">
        <v>1780709400000</v>
      </c>
      <c r="G3561">
        <v>1780710684804</v>
      </c>
      <c r="H3561">
        <v>1284804</v>
      </c>
      <c r="I3561">
        <v>1284804</v>
      </c>
      <c r="J3561">
        <v>8955</v>
      </c>
      <c r="K3561">
        <v>50</v>
      </c>
      <c r="L3561">
        <v>57.88</v>
      </c>
      <c r="M3561" t="s">
        <v>925</v>
      </c>
      <c r="N3561" t="s">
        <v>926</v>
      </c>
      <c r="O3561">
        <v>38.74</v>
      </c>
      <c r="S3561">
        <v>23560</v>
      </c>
    </row>
    <row r="3562" spans="1:19" x14ac:dyDescent="0.2">
      <c r="A3562" t="s">
        <v>49</v>
      </c>
      <c r="B3562" t="s">
        <v>13</v>
      </c>
      <c r="C3562" t="s">
        <v>928</v>
      </c>
      <c r="D3562">
        <v>2</v>
      </c>
      <c r="E3562">
        <v>6</v>
      </c>
      <c r="F3562">
        <v>1780710300000</v>
      </c>
      <c r="G3562">
        <v>1780711819934</v>
      </c>
      <c r="H3562">
        <v>1519934</v>
      </c>
      <c r="I3562">
        <v>1519934</v>
      </c>
      <c r="J3562">
        <v>9818</v>
      </c>
      <c r="K3562">
        <v>56</v>
      </c>
      <c r="L3562">
        <v>63.43</v>
      </c>
      <c r="M3562" t="s">
        <v>925</v>
      </c>
      <c r="N3562" t="s">
        <v>926</v>
      </c>
      <c r="O3562">
        <v>43.44</v>
      </c>
      <c r="S3562">
        <v>23561</v>
      </c>
    </row>
    <row r="3563" spans="1:19" x14ac:dyDescent="0.2">
      <c r="A3563" t="s">
        <v>49</v>
      </c>
      <c r="B3563" t="s">
        <v>13</v>
      </c>
      <c r="C3563" t="s">
        <v>928</v>
      </c>
      <c r="D3563">
        <v>2</v>
      </c>
      <c r="E3563">
        <v>6</v>
      </c>
      <c r="F3563">
        <v>1780711200000</v>
      </c>
      <c r="G3563">
        <v>1780712183878</v>
      </c>
      <c r="H3563">
        <v>983878</v>
      </c>
      <c r="I3563">
        <v>983878</v>
      </c>
      <c r="J3563">
        <v>9198</v>
      </c>
      <c r="K3563">
        <v>45</v>
      </c>
      <c r="L3563">
        <v>57.11</v>
      </c>
      <c r="M3563" t="s">
        <v>925</v>
      </c>
      <c r="N3563" t="s">
        <v>926</v>
      </c>
      <c r="O3563">
        <v>43.88</v>
      </c>
      <c r="S3563">
        <v>23562</v>
      </c>
    </row>
    <row r="3564" spans="1:19" x14ac:dyDescent="0.2">
      <c r="A3564" t="s">
        <v>49</v>
      </c>
      <c r="B3564" t="s">
        <v>13</v>
      </c>
      <c r="C3564" t="s">
        <v>928</v>
      </c>
      <c r="D3564">
        <v>2</v>
      </c>
      <c r="E3564">
        <v>6</v>
      </c>
      <c r="F3564">
        <v>1780712100000</v>
      </c>
      <c r="G3564">
        <v>1780713608031</v>
      </c>
      <c r="H3564">
        <v>1508031</v>
      </c>
      <c r="I3564">
        <v>1508031</v>
      </c>
      <c r="J3564">
        <v>8309</v>
      </c>
      <c r="K3564">
        <v>64</v>
      </c>
      <c r="L3564">
        <v>46.82</v>
      </c>
      <c r="M3564" t="s">
        <v>925</v>
      </c>
      <c r="N3564" t="s">
        <v>929</v>
      </c>
      <c r="S3564">
        <v>23563</v>
      </c>
    </row>
    <row r="3565" spans="1:19" x14ac:dyDescent="0.2">
      <c r="A3565" t="s">
        <v>49</v>
      </c>
      <c r="B3565" t="s">
        <v>13</v>
      </c>
      <c r="C3565" t="s">
        <v>928</v>
      </c>
      <c r="D3565">
        <v>2</v>
      </c>
      <c r="E3565">
        <v>6</v>
      </c>
      <c r="F3565">
        <v>1780713000000</v>
      </c>
      <c r="G3565">
        <v>1780714403078</v>
      </c>
      <c r="H3565">
        <v>1403078</v>
      </c>
      <c r="I3565">
        <v>1403078</v>
      </c>
      <c r="J3565">
        <v>7422</v>
      </c>
      <c r="K3565">
        <v>55</v>
      </c>
      <c r="L3565">
        <v>56.1</v>
      </c>
      <c r="M3565" t="s">
        <v>925</v>
      </c>
      <c r="N3565" t="s">
        <v>926</v>
      </c>
      <c r="O3565">
        <v>35.72</v>
      </c>
      <c r="S3565">
        <v>23564</v>
      </c>
    </row>
    <row r="3566" spans="1:19" x14ac:dyDescent="0.2">
      <c r="A3566" t="s">
        <v>49</v>
      </c>
      <c r="B3566" t="s">
        <v>13</v>
      </c>
      <c r="C3566" t="s">
        <v>928</v>
      </c>
      <c r="D3566">
        <v>2</v>
      </c>
      <c r="E3566">
        <v>6</v>
      </c>
      <c r="F3566">
        <v>1780713900000</v>
      </c>
      <c r="G3566">
        <v>1780715480326</v>
      </c>
      <c r="H3566">
        <v>1580326</v>
      </c>
      <c r="I3566">
        <v>1580326</v>
      </c>
      <c r="J3566">
        <v>8433</v>
      </c>
      <c r="K3566">
        <v>67</v>
      </c>
      <c r="L3566">
        <v>57.62</v>
      </c>
      <c r="M3566" t="s">
        <v>925</v>
      </c>
      <c r="N3566" t="s">
        <v>926</v>
      </c>
      <c r="O3566">
        <v>32.11</v>
      </c>
      <c r="S3566">
        <v>23565</v>
      </c>
    </row>
    <row r="3567" spans="1:19" x14ac:dyDescent="0.2">
      <c r="A3567" t="s">
        <v>49</v>
      </c>
      <c r="B3567" t="s">
        <v>13</v>
      </c>
      <c r="C3567" t="s">
        <v>928</v>
      </c>
      <c r="D3567">
        <v>2</v>
      </c>
      <c r="E3567">
        <v>6</v>
      </c>
      <c r="F3567">
        <v>1780714800000</v>
      </c>
      <c r="G3567">
        <v>1780716252928</v>
      </c>
      <c r="H3567">
        <v>1452928</v>
      </c>
      <c r="I3567">
        <v>1452928</v>
      </c>
      <c r="J3567">
        <v>9423</v>
      </c>
      <c r="K3567">
        <v>54</v>
      </c>
      <c r="L3567">
        <v>63.03</v>
      </c>
      <c r="M3567" t="s">
        <v>925</v>
      </c>
      <c r="N3567" t="s">
        <v>926</v>
      </c>
      <c r="O3567">
        <v>45.24</v>
      </c>
      <c r="S3567">
        <v>23566</v>
      </c>
    </row>
    <row r="3568" spans="1:19" x14ac:dyDescent="0.2">
      <c r="A3568" t="s">
        <v>49</v>
      </c>
      <c r="B3568" t="s">
        <v>13</v>
      </c>
      <c r="C3568" t="s">
        <v>928</v>
      </c>
      <c r="D3568">
        <v>2</v>
      </c>
      <c r="E3568">
        <v>7</v>
      </c>
      <c r="F3568">
        <v>1780790400000</v>
      </c>
      <c r="G3568">
        <v>1780791748139</v>
      </c>
      <c r="H3568">
        <v>1348139</v>
      </c>
      <c r="I3568">
        <v>1348139</v>
      </c>
      <c r="J3568">
        <v>7778</v>
      </c>
      <c r="K3568">
        <v>56</v>
      </c>
      <c r="L3568">
        <v>61.09</v>
      </c>
      <c r="M3568" t="s">
        <v>925</v>
      </c>
      <c r="N3568" t="s">
        <v>926</v>
      </c>
      <c r="O3568">
        <v>47.77</v>
      </c>
      <c r="S3568">
        <v>23567</v>
      </c>
    </row>
    <row r="3569" spans="1:19" x14ac:dyDescent="0.2">
      <c r="A3569" t="s">
        <v>49</v>
      </c>
      <c r="B3569" t="s">
        <v>13</v>
      </c>
      <c r="C3569" t="s">
        <v>928</v>
      </c>
      <c r="D3569">
        <v>2</v>
      </c>
      <c r="E3569">
        <v>7</v>
      </c>
      <c r="F3569">
        <v>1780791300000</v>
      </c>
      <c r="G3569">
        <v>1780792809805</v>
      </c>
      <c r="H3569">
        <v>1509805</v>
      </c>
      <c r="I3569">
        <v>1509805</v>
      </c>
      <c r="J3569">
        <v>8590</v>
      </c>
      <c r="K3569">
        <v>61</v>
      </c>
      <c r="L3569">
        <v>56.77</v>
      </c>
      <c r="M3569" t="s">
        <v>925</v>
      </c>
      <c r="N3569" t="s">
        <v>926</v>
      </c>
      <c r="O3569">
        <v>31.48</v>
      </c>
      <c r="S3569">
        <v>23568</v>
      </c>
    </row>
    <row r="3570" spans="1:19" x14ac:dyDescent="0.2">
      <c r="A3570" t="s">
        <v>49</v>
      </c>
      <c r="B3570" t="s">
        <v>13</v>
      </c>
      <c r="C3570" t="s">
        <v>927</v>
      </c>
      <c r="D3570">
        <v>2</v>
      </c>
      <c r="E3570">
        <v>7</v>
      </c>
      <c r="F3570">
        <v>1780792200000</v>
      </c>
      <c r="G3570">
        <v>1780793912392</v>
      </c>
      <c r="H3570">
        <v>1712392</v>
      </c>
      <c r="I3570">
        <v>1712392</v>
      </c>
      <c r="J3570">
        <v>7395</v>
      </c>
      <c r="K3570">
        <v>72</v>
      </c>
      <c r="L3570">
        <v>62.75</v>
      </c>
      <c r="M3570" t="s">
        <v>925</v>
      </c>
      <c r="N3570" t="s">
        <v>926</v>
      </c>
      <c r="O3570">
        <v>43.47</v>
      </c>
      <c r="S3570">
        <v>23569</v>
      </c>
    </row>
    <row r="3571" spans="1:19" x14ac:dyDescent="0.2">
      <c r="A3571" t="s">
        <v>49</v>
      </c>
      <c r="B3571" t="s">
        <v>13</v>
      </c>
      <c r="C3571" t="s">
        <v>928</v>
      </c>
      <c r="D3571">
        <v>2</v>
      </c>
      <c r="E3571">
        <v>7</v>
      </c>
      <c r="F3571">
        <v>1780793100000</v>
      </c>
      <c r="G3571">
        <v>1780794231440</v>
      </c>
      <c r="H3571">
        <v>1131440</v>
      </c>
      <c r="I3571">
        <v>1131440</v>
      </c>
      <c r="J3571">
        <v>9455</v>
      </c>
      <c r="K3571">
        <v>44</v>
      </c>
      <c r="L3571">
        <v>57.23</v>
      </c>
      <c r="M3571" t="s">
        <v>925</v>
      </c>
      <c r="N3571" t="s">
        <v>926</v>
      </c>
      <c r="O3571">
        <v>39.770000000000003</v>
      </c>
      <c r="S3571">
        <v>23570</v>
      </c>
    </row>
    <row r="3572" spans="1:19" x14ac:dyDescent="0.2">
      <c r="A3572" t="s">
        <v>49</v>
      </c>
      <c r="B3572" t="s">
        <v>13</v>
      </c>
      <c r="C3572" t="s">
        <v>928</v>
      </c>
      <c r="D3572">
        <v>2</v>
      </c>
      <c r="E3572">
        <v>7</v>
      </c>
      <c r="F3572">
        <v>1780794000000</v>
      </c>
      <c r="G3572">
        <v>1780795293581</v>
      </c>
      <c r="H3572">
        <v>1293581</v>
      </c>
      <c r="I3572">
        <v>1293581</v>
      </c>
      <c r="J3572">
        <v>9107</v>
      </c>
      <c r="K3572">
        <v>48</v>
      </c>
      <c r="L3572">
        <v>59.05</v>
      </c>
      <c r="M3572" t="s">
        <v>925</v>
      </c>
      <c r="N3572" t="s">
        <v>926</v>
      </c>
      <c r="O3572">
        <v>40.840000000000003</v>
      </c>
      <c r="S3572">
        <v>23571</v>
      </c>
    </row>
    <row r="3573" spans="1:19" x14ac:dyDescent="0.2">
      <c r="A3573" t="s">
        <v>49</v>
      </c>
      <c r="B3573" t="s">
        <v>13</v>
      </c>
      <c r="C3573" t="s">
        <v>927</v>
      </c>
      <c r="D3573">
        <v>2</v>
      </c>
      <c r="E3573">
        <v>7</v>
      </c>
      <c r="F3573">
        <v>1780794900000</v>
      </c>
      <c r="G3573">
        <v>1780796228294</v>
      </c>
      <c r="H3573">
        <v>1328294</v>
      </c>
      <c r="I3573">
        <v>1328294</v>
      </c>
      <c r="J3573">
        <v>10338</v>
      </c>
      <c r="K3573">
        <v>56</v>
      </c>
      <c r="L3573">
        <v>60.02</v>
      </c>
      <c r="M3573" t="s">
        <v>925</v>
      </c>
      <c r="N3573" t="s">
        <v>926</v>
      </c>
      <c r="O3573">
        <v>38.92</v>
      </c>
      <c r="S3573">
        <v>23572</v>
      </c>
    </row>
    <row r="3574" spans="1:19" x14ac:dyDescent="0.2">
      <c r="A3574" t="s">
        <v>49</v>
      </c>
      <c r="B3574" t="s">
        <v>13</v>
      </c>
      <c r="C3574" t="s">
        <v>928</v>
      </c>
      <c r="D3574">
        <v>2</v>
      </c>
      <c r="E3574">
        <v>7</v>
      </c>
      <c r="F3574">
        <v>1780795800000</v>
      </c>
      <c r="G3574">
        <v>1780796883003</v>
      </c>
      <c r="H3574">
        <v>1083003</v>
      </c>
      <c r="I3574">
        <v>1083003</v>
      </c>
      <c r="J3574">
        <v>6899</v>
      </c>
      <c r="K3574">
        <v>50</v>
      </c>
      <c r="L3574">
        <v>55.88</v>
      </c>
      <c r="M3574" t="s">
        <v>925</v>
      </c>
      <c r="N3574" t="s">
        <v>926</v>
      </c>
      <c r="O3574">
        <v>44.67</v>
      </c>
      <c r="S3574">
        <v>23573</v>
      </c>
    </row>
    <row r="3575" spans="1:19" x14ac:dyDescent="0.2">
      <c r="A3575" t="s">
        <v>49</v>
      </c>
      <c r="B3575" t="s">
        <v>13</v>
      </c>
      <c r="C3575" t="s">
        <v>928</v>
      </c>
      <c r="D3575">
        <v>2</v>
      </c>
      <c r="E3575">
        <v>7</v>
      </c>
      <c r="F3575">
        <v>1780796700000</v>
      </c>
      <c r="G3575">
        <v>1780798205825</v>
      </c>
      <c r="H3575">
        <v>1505825</v>
      </c>
      <c r="I3575">
        <v>1505825</v>
      </c>
      <c r="J3575">
        <v>9430</v>
      </c>
      <c r="K3575">
        <v>61</v>
      </c>
      <c r="L3575">
        <v>59.45</v>
      </c>
      <c r="M3575" t="s">
        <v>925</v>
      </c>
      <c r="N3575" t="s">
        <v>926</v>
      </c>
      <c r="O3575">
        <v>35.549999999999997</v>
      </c>
      <c r="S3575">
        <v>23574</v>
      </c>
    </row>
    <row r="3576" spans="1:19" x14ac:dyDescent="0.2">
      <c r="A3576" t="s">
        <v>49</v>
      </c>
      <c r="B3576" t="s">
        <v>13</v>
      </c>
      <c r="C3576" t="s">
        <v>927</v>
      </c>
      <c r="D3576">
        <v>2</v>
      </c>
      <c r="E3576">
        <v>7</v>
      </c>
      <c r="F3576">
        <v>1780797600000</v>
      </c>
      <c r="G3576">
        <v>1780799034360</v>
      </c>
      <c r="H3576">
        <v>1434360</v>
      </c>
      <c r="I3576">
        <v>1434360</v>
      </c>
      <c r="J3576">
        <v>8648</v>
      </c>
      <c r="K3576">
        <v>61</v>
      </c>
      <c r="L3576">
        <v>56.56</v>
      </c>
      <c r="M3576" t="s">
        <v>925</v>
      </c>
      <c r="N3576" t="s">
        <v>926</v>
      </c>
      <c r="O3576">
        <v>32.729999999999997</v>
      </c>
      <c r="S3576">
        <v>23575</v>
      </c>
    </row>
    <row r="3577" spans="1:19" x14ac:dyDescent="0.2">
      <c r="A3577" t="s">
        <v>49</v>
      </c>
      <c r="B3577" t="s">
        <v>13</v>
      </c>
      <c r="C3577" t="s">
        <v>928</v>
      </c>
      <c r="D3577">
        <v>2</v>
      </c>
      <c r="E3577">
        <v>7</v>
      </c>
      <c r="F3577">
        <v>1780798500000</v>
      </c>
      <c r="G3577">
        <v>1780800319009</v>
      </c>
      <c r="H3577">
        <v>1819009</v>
      </c>
      <c r="I3577">
        <v>1819009</v>
      </c>
      <c r="J3577">
        <v>8876</v>
      </c>
      <c r="K3577">
        <v>78</v>
      </c>
      <c r="L3577">
        <v>65.06</v>
      </c>
      <c r="M3577" t="s">
        <v>925</v>
      </c>
      <c r="N3577" t="s">
        <v>926</v>
      </c>
      <c r="O3577">
        <v>42.21</v>
      </c>
      <c r="S3577">
        <v>23576</v>
      </c>
    </row>
    <row r="3578" spans="1:19" x14ac:dyDescent="0.2">
      <c r="A3578" t="s">
        <v>49</v>
      </c>
      <c r="B3578" t="s">
        <v>13</v>
      </c>
      <c r="C3578" t="s">
        <v>928</v>
      </c>
      <c r="D3578">
        <v>2</v>
      </c>
      <c r="E3578">
        <v>7</v>
      </c>
      <c r="F3578">
        <v>1780799400000</v>
      </c>
      <c r="G3578">
        <v>1780800381156</v>
      </c>
      <c r="H3578">
        <v>981156</v>
      </c>
      <c r="I3578">
        <v>981156</v>
      </c>
      <c r="J3578">
        <v>8471</v>
      </c>
      <c r="K3578">
        <v>39</v>
      </c>
      <c r="L3578">
        <v>57.42</v>
      </c>
      <c r="M3578" t="s">
        <v>925</v>
      </c>
      <c r="N3578" t="s">
        <v>926</v>
      </c>
      <c r="O3578">
        <v>46.63</v>
      </c>
      <c r="S3578">
        <v>23577</v>
      </c>
    </row>
    <row r="3579" spans="1:19" x14ac:dyDescent="0.2">
      <c r="A3579" t="s">
        <v>49</v>
      </c>
      <c r="B3579" t="s">
        <v>13</v>
      </c>
      <c r="C3579" t="s">
        <v>927</v>
      </c>
      <c r="D3579">
        <v>2</v>
      </c>
      <c r="E3579">
        <v>7</v>
      </c>
      <c r="F3579">
        <v>1780800300000</v>
      </c>
      <c r="G3579">
        <v>1780801800662</v>
      </c>
      <c r="H3579">
        <v>1500662</v>
      </c>
      <c r="I3579">
        <v>1500662</v>
      </c>
      <c r="J3579">
        <v>9685</v>
      </c>
      <c r="K3579">
        <v>64</v>
      </c>
      <c r="L3579">
        <v>61.51</v>
      </c>
      <c r="M3579" t="s">
        <v>925</v>
      </c>
      <c r="N3579" t="s">
        <v>926</v>
      </c>
      <c r="O3579">
        <v>39.799999999999997</v>
      </c>
      <c r="S3579">
        <v>23578</v>
      </c>
    </row>
    <row r="3580" spans="1:19" x14ac:dyDescent="0.2">
      <c r="A3580" t="s">
        <v>49</v>
      </c>
      <c r="B3580" t="s">
        <v>13</v>
      </c>
      <c r="C3580" t="s">
        <v>928</v>
      </c>
      <c r="D3580">
        <v>2</v>
      </c>
      <c r="E3580">
        <v>7</v>
      </c>
      <c r="F3580">
        <v>1780801200000</v>
      </c>
      <c r="G3580">
        <v>1780802540206</v>
      </c>
      <c r="H3580">
        <v>1340206</v>
      </c>
      <c r="I3580">
        <v>1340206</v>
      </c>
      <c r="J3580">
        <v>7759</v>
      </c>
      <c r="K3580">
        <v>55</v>
      </c>
      <c r="L3580">
        <v>58.99</v>
      </c>
      <c r="M3580" t="s">
        <v>925</v>
      </c>
      <c r="N3580" t="s">
        <v>926</v>
      </c>
      <c r="O3580">
        <v>43.14</v>
      </c>
      <c r="S3580">
        <v>23579</v>
      </c>
    </row>
    <row r="3581" spans="1:19" x14ac:dyDescent="0.2">
      <c r="A3581" t="s">
        <v>49</v>
      </c>
      <c r="B3581" t="s">
        <v>13</v>
      </c>
      <c r="C3581" t="s">
        <v>928</v>
      </c>
      <c r="D3581">
        <v>2</v>
      </c>
      <c r="E3581">
        <v>7</v>
      </c>
      <c r="F3581">
        <v>1780802100000</v>
      </c>
      <c r="G3581">
        <v>1780803486828</v>
      </c>
      <c r="H3581">
        <v>1386828</v>
      </c>
      <c r="I3581">
        <v>1386828</v>
      </c>
      <c r="J3581">
        <v>7164</v>
      </c>
      <c r="K3581">
        <v>55</v>
      </c>
      <c r="L3581">
        <v>60.75</v>
      </c>
      <c r="M3581" t="s">
        <v>925</v>
      </c>
      <c r="N3581" t="s">
        <v>926</v>
      </c>
      <c r="O3581">
        <v>47.64</v>
      </c>
      <c r="S3581">
        <v>23580</v>
      </c>
    </row>
    <row r="3582" spans="1:19" x14ac:dyDescent="0.2">
      <c r="A3582" t="s">
        <v>50</v>
      </c>
      <c r="B3582" t="s">
        <v>8</v>
      </c>
      <c r="C3582" t="s">
        <v>927</v>
      </c>
      <c r="D3582">
        <v>1</v>
      </c>
      <c r="E3582">
        <v>1</v>
      </c>
      <c r="F3582">
        <v>1779667200000</v>
      </c>
      <c r="G3582">
        <v>1779668580419</v>
      </c>
      <c r="H3582">
        <v>1380419</v>
      </c>
      <c r="I3582">
        <v>1380419</v>
      </c>
      <c r="J3582">
        <v>8617</v>
      </c>
      <c r="K3582">
        <v>59</v>
      </c>
      <c r="L3582">
        <v>59.22</v>
      </c>
      <c r="M3582" t="s">
        <v>925</v>
      </c>
      <c r="N3582" t="s">
        <v>926</v>
      </c>
      <c r="O3582">
        <v>40.36</v>
      </c>
      <c r="S3582">
        <v>23581</v>
      </c>
    </row>
    <row r="3583" spans="1:19" x14ac:dyDescent="0.2">
      <c r="A3583" t="s">
        <v>50</v>
      </c>
      <c r="B3583" t="s">
        <v>8</v>
      </c>
      <c r="C3583" t="s">
        <v>927</v>
      </c>
      <c r="D3583">
        <v>1</v>
      </c>
      <c r="E3583">
        <v>1</v>
      </c>
      <c r="F3583">
        <v>1779668100000</v>
      </c>
      <c r="G3583">
        <v>1779669012318</v>
      </c>
      <c r="H3583">
        <v>912318</v>
      </c>
      <c r="I3583">
        <v>912318</v>
      </c>
      <c r="J3583">
        <v>6876</v>
      </c>
      <c r="K3583">
        <v>34</v>
      </c>
      <c r="L3583">
        <v>50.85</v>
      </c>
      <c r="M3583" t="s">
        <v>925</v>
      </c>
      <c r="N3583" t="s">
        <v>926</v>
      </c>
      <c r="O3583">
        <v>37.35</v>
      </c>
      <c r="S3583">
        <v>23582</v>
      </c>
    </row>
    <row r="3584" spans="1:19" x14ac:dyDescent="0.2">
      <c r="A3584" t="s">
        <v>50</v>
      </c>
      <c r="B3584" t="s">
        <v>8</v>
      </c>
      <c r="C3584" t="s">
        <v>924</v>
      </c>
      <c r="D3584">
        <v>1</v>
      </c>
      <c r="E3584">
        <v>1</v>
      </c>
      <c r="F3584">
        <v>1779669000000</v>
      </c>
      <c r="G3584">
        <v>1779670488904</v>
      </c>
      <c r="H3584">
        <v>1488904</v>
      </c>
      <c r="I3584">
        <v>1488904</v>
      </c>
      <c r="J3584">
        <v>8786</v>
      </c>
      <c r="K3584">
        <v>55</v>
      </c>
      <c r="L3584">
        <v>63.84</v>
      </c>
      <c r="M3584" t="s">
        <v>925</v>
      </c>
      <c r="N3584" t="s">
        <v>926</v>
      </c>
      <c r="O3584">
        <v>47.91</v>
      </c>
      <c r="S3584">
        <v>23583</v>
      </c>
    </row>
    <row r="3585" spans="1:19" x14ac:dyDescent="0.2">
      <c r="A3585" t="s">
        <v>50</v>
      </c>
      <c r="B3585" t="s">
        <v>8</v>
      </c>
      <c r="C3585" t="s">
        <v>927</v>
      </c>
      <c r="D3585">
        <v>1</v>
      </c>
      <c r="E3585">
        <v>1</v>
      </c>
      <c r="F3585">
        <v>1779669900000</v>
      </c>
      <c r="G3585">
        <v>1779671282738</v>
      </c>
      <c r="H3585">
        <v>1382738</v>
      </c>
      <c r="I3585">
        <v>1382738</v>
      </c>
      <c r="J3585">
        <v>7490</v>
      </c>
      <c r="K3585">
        <v>59</v>
      </c>
      <c r="L3585">
        <v>54.61</v>
      </c>
      <c r="M3585" t="s">
        <v>925</v>
      </c>
      <c r="N3585" t="s">
        <v>926</v>
      </c>
      <c r="O3585">
        <v>32.590000000000003</v>
      </c>
      <c r="S3585">
        <v>23584</v>
      </c>
    </row>
    <row r="3586" spans="1:19" x14ac:dyDescent="0.2">
      <c r="A3586" t="s">
        <v>50</v>
      </c>
      <c r="B3586" t="s">
        <v>8</v>
      </c>
      <c r="C3586" t="s">
        <v>927</v>
      </c>
      <c r="D3586">
        <v>1</v>
      </c>
      <c r="E3586">
        <v>1</v>
      </c>
      <c r="F3586">
        <v>1779670800000</v>
      </c>
      <c r="G3586">
        <v>1779672145053</v>
      </c>
      <c r="H3586">
        <v>1345053</v>
      </c>
      <c r="I3586">
        <v>1345053</v>
      </c>
      <c r="J3586">
        <v>10338</v>
      </c>
      <c r="K3586">
        <v>59</v>
      </c>
      <c r="L3586">
        <v>62.12</v>
      </c>
      <c r="M3586" t="s">
        <v>925</v>
      </c>
      <c r="N3586" t="s">
        <v>926</v>
      </c>
      <c r="O3586">
        <v>43.4</v>
      </c>
      <c r="S3586">
        <v>23585</v>
      </c>
    </row>
    <row r="3587" spans="1:19" x14ac:dyDescent="0.2">
      <c r="A3587" t="s">
        <v>50</v>
      </c>
      <c r="B3587" t="s">
        <v>8</v>
      </c>
      <c r="C3587" t="s">
        <v>924</v>
      </c>
      <c r="D3587">
        <v>1</v>
      </c>
      <c r="E3587">
        <v>1</v>
      </c>
      <c r="F3587">
        <v>1779671700000</v>
      </c>
      <c r="G3587">
        <v>1779672555610</v>
      </c>
      <c r="H3587">
        <v>855610</v>
      </c>
      <c r="I3587">
        <v>855610</v>
      </c>
      <c r="J3587">
        <v>8777</v>
      </c>
      <c r="K3587">
        <v>35</v>
      </c>
      <c r="L3587">
        <v>50.11</v>
      </c>
      <c r="M3587" t="s">
        <v>925</v>
      </c>
      <c r="N3587" t="s">
        <v>926</v>
      </c>
      <c r="O3587">
        <v>31.96</v>
      </c>
      <c r="S3587">
        <v>23586</v>
      </c>
    </row>
    <row r="3588" spans="1:19" x14ac:dyDescent="0.2">
      <c r="A3588" t="s">
        <v>50</v>
      </c>
      <c r="B3588" t="s">
        <v>8</v>
      </c>
      <c r="C3588" t="s">
        <v>927</v>
      </c>
      <c r="D3588">
        <v>1</v>
      </c>
      <c r="E3588">
        <v>1</v>
      </c>
      <c r="F3588">
        <v>1779672600000</v>
      </c>
      <c r="G3588">
        <v>1779673847734</v>
      </c>
      <c r="H3588">
        <v>1247734</v>
      </c>
      <c r="I3588">
        <v>1247734</v>
      </c>
      <c r="J3588">
        <v>8141</v>
      </c>
      <c r="K3588">
        <v>56</v>
      </c>
      <c r="L3588">
        <v>53.41</v>
      </c>
      <c r="M3588" t="s">
        <v>925</v>
      </c>
      <c r="N3588" t="s">
        <v>926</v>
      </c>
      <c r="O3588">
        <v>31.47</v>
      </c>
      <c r="S3588">
        <v>23587</v>
      </c>
    </row>
    <row r="3589" spans="1:19" x14ac:dyDescent="0.2">
      <c r="A3589" t="s">
        <v>50</v>
      </c>
      <c r="B3589" t="s">
        <v>8</v>
      </c>
      <c r="C3589" t="s">
        <v>927</v>
      </c>
      <c r="D3589">
        <v>1</v>
      </c>
      <c r="E3589">
        <v>1</v>
      </c>
      <c r="F3589">
        <v>1779673500000</v>
      </c>
      <c r="G3589">
        <v>1779674481715</v>
      </c>
      <c r="H3589">
        <v>981715</v>
      </c>
      <c r="I3589">
        <v>981715</v>
      </c>
      <c r="J3589">
        <v>10370</v>
      </c>
      <c r="K3589">
        <v>48</v>
      </c>
      <c r="L3589">
        <v>42.67</v>
      </c>
      <c r="M3589" t="s">
        <v>925</v>
      </c>
      <c r="N3589" t="s">
        <v>929</v>
      </c>
      <c r="S3589">
        <v>23588</v>
      </c>
    </row>
    <row r="3590" spans="1:19" x14ac:dyDescent="0.2">
      <c r="A3590" t="s">
        <v>50</v>
      </c>
      <c r="B3590" t="s">
        <v>8</v>
      </c>
      <c r="C3590" t="s">
        <v>924</v>
      </c>
      <c r="D3590">
        <v>1</v>
      </c>
      <c r="E3590">
        <v>1</v>
      </c>
      <c r="F3590">
        <v>1779674400000</v>
      </c>
      <c r="G3590">
        <v>1779675966321</v>
      </c>
      <c r="H3590">
        <v>1566321</v>
      </c>
      <c r="I3590">
        <v>1566321</v>
      </c>
      <c r="J3590">
        <v>7135</v>
      </c>
      <c r="K3590">
        <v>65</v>
      </c>
      <c r="L3590">
        <v>61.76</v>
      </c>
      <c r="M3590" t="s">
        <v>925</v>
      </c>
      <c r="N3590" t="s">
        <v>926</v>
      </c>
      <c r="O3590">
        <v>45.54</v>
      </c>
      <c r="S3590">
        <v>23589</v>
      </c>
    </row>
    <row r="3591" spans="1:19" x14ac:dyDescent="0.2">
      <c r="A3591" t="s">
        <v>50</v>
      </c>
      <c r="B3591" t="s">
        <v>8</v>
      </c>
      <c r="C3591" t="s">
        <v>927</v>
      </c>
      <c r="D3591">
        <v>1</v>
      </c>
      <c r="E3591">
        <v>1</v>
      </c>
      <c r="F3591">
        <v>1779675300000</v>
      </c>
      <c r="G3591">
        <v>1779676677768</v>
      </c>
      <c r="H3591">
        <v>1377768</v>
      </c>
      <c r="I3591">
        <v>1377768</v>
      </c>
      <c r="J3591">
        <v>9419</v>
      </c>
      <c r="K3591">
        <v>53</v>
      </c>
      <c r="L3591">
        <v>58.23</v>
      </c>
      <c r="M3591" t="s">
        <v>925</v>
      </c>
      <c r="N3591" t="s">
        <v>926</v>
      </c>
      <c r="O3591">
        <v>35.979999999999997</v>
      </c>
      <c r="S3591">
        <v>23590</v>
      </c>
    </row>
    <row r="3592" spans="1:19" x14ac:dyDescent="0.2">
      <c r="A3592" t="s">
        <v>50</v>
      </c>
      <c r="B3592" t="s">
        <v>8</v>
      </c>
      <c r="C3592" t="s">
        <v>927</v>
      </c>
      <c r="D3592">
        <v>1</v>
      </c>
      <c r="E3592">
        <v>1</v>
      </c>
      <c r="F3592">
        <v>1779676200000</v>
      </c>
      <c r="G3592">
        <v>1779677315193</v>
      </c>
      <c r="H3592">
        <v>1115193</v>
      </c>
      <c r="I3592">
        <v>1115193</v>
      </c>
      <c r="J3592">
        <v>7003</v>
      </c>
      <c r="K3592">
        <v>46</v>
      </c>
      <c r="L3592">
        <v>57.37</v>
      </c>
      <c r="M3592" t="s">
        <v>925</v>
      </c>
      <c r="N3592" t="s">
        <v>926</v>
      </c>
      <c r="O3592">
        <v>47.05</v>
      </c>
      <c r="S3592">
        <v>23591</v>
      </c>
    </row>
    <row r="3593" spans="1:19" x14ac:dyDescent="0.2">
      <c r="A3593" t="s">
        <v>50</v>
      </c>
      <c r="B3593" t="s">
        <v>8</v>
      </c>
      <c r="C3593" t="s">
        <v>924</v>
      </c>
      <c r="D3593">
        <v>1</v>
      </c>
      <c r="E3593">
        <v>1</v>
      </c>
      <c r="F3593">
        <v>1779677100000</v>
      </c>
      <c r="G3593">
        <v>1779678672725</v>
      </c>
      <c r="H3593">
        <v>1572725</v>
      </c>
      <c r="I3593">
        <v>1572725</v>
      </c>
      <c r="J3593">
        <v>6899</v>
      </c>
      <c r="K3593">
        <v>63</v>
      </c>
      <c r="L3593">
        <v>63.03</v>
      </c>
      <c r="M3593" t="s">
        <v>925</v>
      </c>
      <c r="N3593" t="s">
        <v>926</v>
      </c>
      <c r="O3593">
        <v>48.97</v>
      </c>
      <c r="S3593">
        <v>23592</v>
      </c>
    </row>
    <row r="3594" spans="1:19" x14ac:dyDescent="0.2">
      <c r="A3594" t="s">
        <v>50</v>
      </c>
      <c r="B3594" t="s">
        <v>8</v>
      </c>
      <c r="C3594" t="s">
        <v>927</v>
      </c>
      <c r="D3594">
        <v>1</v>
      </c>
      <c r="E3594">
        <v>1</v>
      </c>
      <c r="F3594">
        <v>1779678000000</v>
      </c>
      <c r="G3594">
        <v>1779678908840</v>
      </c>
      <c r="H3594">
        <v>908840</v>
      </c>
      <c r="I3594">
        <v>908840</v>
      </c>
      <c r="J3594">
        <v>9406</v>
      </c>
      <c r="K3594">
        <v>37</v>
      </c>
      <c r="L3594">
        <v>55.57</v>
      </c>
      <c r="M3594" t="s">
        <v>925</v>
      </c>
      <c r="N3594" t="s">
        <v>926</v>
      </c>
      <c r="O3594">
        <v>41.65</v>
      </c>
      <c r="S3594">
        <v>23593</v>
      </c>
    </row>
    <row r="3595" spans="1:19" x14ac:dyDescent="0.2">
      <c r="A3595" t="s">
        <v>50</v>
      </c>
      <c r="B3595" t="s">
        <v>8</v>
      </c>
      <c r="C3595" t="s">
        <v>927</v>
      </c>
      <c r="D3595">
        <v>1</v>
      </c>
      <c r="E3595">
        <v>2</v>
      </c>
      <c r="F3595">
        <v>1779753600000</v>
      </c>
      <c r="G3595">
        <v>1779754903481</v>
      </c>
      <c r="H3595">
        <v>1303481</v>
      </c>
      <c r="I3595">
        <v>1303481</v>
      </c>
      <c r="J3595">
        <v>9114</v>
      </c>
      <c r="K3595">
        <v>54</v>
      </c>
      <c r="L3595">
        <v>45.21</v>
      </c>
      <c r="M3595" t="s">
        <v>925</v>
      </c>
      <c r="N3595" t="s">
        <v>929</v>
      </c>
      <c r="S3595">
        <v>23594</v>
      </c>
    </row>
    <row r="3596" spans="1:19" x14ac:dyDescent="0.2">
      <c r="A3596" t="s">
        <v>50</v>
      </c>
      <c r="B3596" t="s">
        <v>8</v>
      </c>
      <c r="C3596" t="s">
        <v>927</v>
      </c>
      <c r="D3596">
        <v>1</v>
      </c>
      <c r="E3596">
        <v>2</v>
      </c>
      <c r="F3596">
        <v>1779754500000</v>
      </c>
      <c r="G3596">
        <v>1779755758264</v>
      </c>
      <c r="H3596">
        <v>1258264</v>
      </c>
      <c r="I3596">
        <v>1258264</v>
      </c>
      <c r="J3596">
        <v>9793</v>
      </c>
      <c r="K3596">
        <v>53</v>
      </c>
      <c r="L3596">
        <v>55.88</v>
      </c>
      <c r="M3596" t="s">
        <v>925</v>
      </c>
      <c r="N3596" t="s">
        <v>926</v>
      </c>
      <c r="O3596">
        <v>32.53</v>
      </c>
      <c r="S3596">
        <v>23595</v>
      </c>
    </row>
    <row r="3597" spans="1:19" x14ac:dyDescent="0.2">
      <c r="A3597" t="s">
        <v>50</v>
      </c>
      <c r="B3597" t="s">
        <v>8</v>
      </c>
      <c r="C3597" t="s">
        <v>928</v>
      </c>
      <c r="D3597">
        <v>1</v>
      </c>
      <c r="E3597">
        <v>2</v>
      </c>
      <c r="F3597">
        <v>1779755400000</v>
      </c>
      <c r="G3597">
        <v>1779756897053</v>
      </c>
      <c r="H3597">
        <v>1497053</v>
      </c>
      <c r="I3597">
        <v>1497053</v>
      </c>
      <c r="J3597">
        <v>9112</v>
      </c>
      <c r="K3597">
        <v>59</v>
      </c>
      <c r="L3597">
        <v>62.88</v>
      </c>
      <c r="M3597" t="s">
        <v>925</v>
      </c>
      <c r="N3597" t="s">
        <v>926</v>
      </c>
      <c r="O3597">
        <v>44.62</v>
      </c>
      <c r="S3597">
        <v>23596</v>
      </c>
    </row>
    <row r="3598" spans="1:19" x14ac:dyDescent="0.2">
      <c r="A3598" t="s">
        <v>50</v>
      </c>
      <c r="B3598" t="s">
        <v>8</v>
      </c>
      <c r="C3598" t="s">
        <v>927</v>
      </c>
      <c r="D3598">
        <v>1</v>
      </c>
      <c r="E3598">
        <v>2</v>
      </c>
      <c r="F3598">
        <v>1779756300000</v>
      </c>
      <c r="G3598">
        <v>1779757704879</v>
      </c>
      <c r="H3598">
        <v>1404879</v>
      </c>
      <c r="I3598">
        <v>1404879</v>
      </c>
      <c r="J3598">
        <v>9618</v>
      </c>
      <c r="K3598">
        <v>57</v>
      </c>
      <c r="L3598">
        <v>60.49</v>
      </c>
      <c r="M3598" t="s">
        <v>925</v>
      </c>
      <c r="N3598" t="s">
        <v>926</v>
      </c>
      <c r="O3598">
        <v>40.03</v>
      </c>
      <c r="S3598">
        <v>23597</v>
      </c>
    </row>
    <row r="3599" spans="1:19" x14ac:dyDescent="0.2">
      <c r="A3599" t="s">
        <v>50</v>
      </c>
      <c r="B3599" t="s">
        <v>8</v>
      </c>
      <c r="C3599" t="s">
        <v>927</v>
      </c>
      <c r="D3599">
        <v>1</v>
      </c>
      <c r="E3599">
        <v>2</v>
      </c>
      <c r="F3599">
        <v>1779757200000</v>
      </c>
      <c r="G3599">
        <v>1779758647075</v>
      </c>
      <c r="H3599">
        <v>1447075</v>
      </c>
      <c r="I3599">
        <v>1447075</v>
      </c>
      <c r="J3599">
        <v>7675</v>
      </c>
      <c r="K3599">
        <v>62</v>
      </c>
      <c r="L3599">
        <v>58.88</v>
      </c>
      <c r="M3599" t="s">
        <v>925</v>
      </c>
      <c r="N3599" t="s">
        <v>926</v>
      </c>
      <c r="O3599">
        <v>40.42</v>
      </c>
      <c r="S3599">
        <v>23598</v>
      </c>
    </row>
    <row r="3600" spans="1:19" x14ac:dyDescent="0.2">
      <c r="A3600" t="s">
        <v>50</v>
      </c>
      <c r="B3600" t="s">
        <v>8</v>
      </c>
      <c r="C3600" t="s">
        <v>928</v>
      </c>
      <c r="D3600">
        <v>1</v>
      </c>
      <c r="E3600">
        <v>2</v>
      </c>
      <c r="F3600">
        <v>1779758100000</v>
      </c>
      <c r="G3600">
        <v>1779759554252</v>
      </c>
      <c r="H3600">
        <v>1454252</v>
      </c>
      <c r="I3600">
        <v>1454252</v>
      </c>
      <c r="J3600">
        <v>7249</v>
      </c>
      <c r="K3600">
        <v>55</v>
      </c>
      <c r="L3600">
        <v>58.54</v>
      </c>
      <c r="M3600" t="s">
        <v>925</v>
      </c>
      <c r="N3600" t="s">
        <v>926</v>
      </c>
      <c r="O3600">
        <v>40.57</v>
      </c>
      <c r="S3600">
        <v>23599</v>
      </c>
    </row>
    <row r="3601" spans="1:19" x14ac:dyDescent="0.2">
      <c r="A3601" t="s">
        <v>50</v>
      </c>
      <c r="B3601" t="s">
        <v>8</v>
      </c>
      <c r="C3601" t="s">
        <v>927</v>
      </c>
      <c r="D3601">
        <v>1</v>
      </c>
      <c r="E3601">
        <v>2</v>
      </c>
      <c r="F3601">
        <v>1779759000000</v>
      </c>
      <c r="G3601">
        <v>1779760314628</v>
      </c>
      <c r="H3601">
        <v>1314628</v>
      </c>
      <c r="I3601">
        <v>1314628</v>
      </c>
      <c r="J3601">
        <v>7123</v>
      </c>
      <c r="K3601">
        <v>57</v>
      </c>
      <c r="L3601">
        <v>55.47</v>
      </c>
      <c r="M3601" t="s">
        <v>925</v>
      </c>
      <c r="N3601" t="s">
        <v>926</v>
      </c>
      <c r="O3601">
        <v>37.299999999999997</v>
      </c>
      <c r="S3601">
        <v>23600</v>
      </c>
    </row>
    <row r="3602" spans="1:19" x14ac:dyDescent="0.2">
      <c r="A3602" t="s">
        <v>50</v>
      </c>
      <c r="B3602" t="s">
        <v>8</v>
      </c>
      <c r="C3602" t="s">
        <v>927</v>
      </c>
      <c r="D3602">
        <v>1</v>
      </c>
      <c r="E3602">
        <v>2</v>
      </c>
      <c r="F3602">
        <v>1779759900000</v>
      </c>
      <c r="G3602">
        <v>1779761318502</v>
      </c>
      <c r="H3602">
        <v>1418502</v>
      </c>
      <c r="I3602">
        <v>1418502</v>
      </c>
      <c r="J3602">
        <v>9674</v>
      </c>
      <c r="K3602">
        <v>55</v>
      </c>
      <c r="L3602">
        <v>60.66</v>
      </c>
      <c r="M3602" t="s">
        <v>925</v>
      </c>
      <c r="N3602" t="s">
        <v>926</v>
      </c>
      <c r="O3602">
        <v>39.92</v>
      </c>
      <c r="S3602">
        <v>23601</v>
      </c>
    </row>
    <row r="3603" spans="1:19" x14ac:dyDescent="0.2">
      <c r="A3603" t="s">
        <v>50</v>
      </c>
      <c r="B3603" t="s">
        <v>8</v>
      </c>
      <c r="C3603" t="s">
        <v>928</v>
      </c>
      <c r="D3603">
        <v>1</v>
      </c>
      <c r="E3603">
        <v>2</v>
      </c>
      <c r="F3603">
        <v>1779760800000</v>
      </c>
      <c r="G3603">
        <v>1779761819544</v>
      </c>
      <c r="H3603">
        <v>1019544</v>
      </c>
      <c r="I3603">
        <v>1019544</v>
      </c>
      <c r="J3603">
        <v>8707</v>
      </c>
      <c r="K3603">
        <v>38</v>
      </c>
      <c r="L3603">
        <v>41.38</v>
      </c>
      <c r="M3603" t="s">
        <v>925</v>
      </c>
      <c r="N3603" t="s">
        <v>929</v>
      </c>
      <c r="S3603">
        <v>23602</v>
      </c>
    </row>
    <row r="3604" spans="1:19" x14ac:dyDescent="0.2">
      <c r="A3604" t="s">
        <v>50</v>
      </c>
      <c r="B3604" t="s">
        <v>8</v>
      </c>
      <c r="C3604" t="s">
        <v>927</v>
      </c>
      <c r="D3604">
        <v>1</v>
      </c>
      <c r="E3604">
        <v>2</v>
      </c>
      <c r="F3604">
        <v>1779761700000</v>
      </c>
      <c r="G3604">
        <v>1779762764222</v>
      </c>
      <c r="H3604">
        <v>1064222</v>
      </c>
      <c r="I3604">
        <v>1064222</v>
      </c>
      <c r="J3604">
        <v>8789</v>
      </c>
      <c r="K3604">
        <v>40</v>
      </c>
      <c r="L3604">
        <v>52.89</v>
      </c>
      <c r="M3604" t="s">
        <v>925</v>
      </c>
      <c r="N3604" t="s">
        <v>926</v>
      </c>
      <c r="O3604">
        <v>33.15</v>
      </c>
      <c r="S3604">
        <v>23603</v>
      </c>
    </row>
    <row r="3605" spans="1:19" x14ac:dyDescent="0.2">
      <c r="A3605" t="s">
        <v>50</v>
      </c>
      <c r="B3605" t="s">
        <v>8</v>
      </c>
      <c r="C3605" t="s">
        <v>927</v>
      </c>
      <c r="D3605">
        <v>1</v>
      </c>
      <c r="E3605">
        <v>2</v>
      </c>
      <c r="F3605">
        <v>1779762600000</v>
      </c>
      <c r="G3605">
        <v>1779763506198</v>
      </c>
      <c r="H3605">
        <v>906198</v>
      </c>
      <c r="I3605">
        <v>906198</v>
      </c>
      <c r="J3605">
        <v>8820</v>
      </c>
      <c r="K3605">
        <v>35</v>
      </c>
      <c r="L3605">
        <v>55.93</v>
      </c>
      <c r="M3605" t="s">
        <v>925</v>
      </c>
      <c r="N3605" t="s">
        <v>926</v>
      </c>
      <c r="O3605">
        <v>44.11</v>
      </c>
      <c r="S3605">
        <v>23604</v>
      </c>
    </row>
    <row r="3606" spans="1:19" x14ac:dyDescent="0.2">
      <c r="A3606" t="s">
        <v>50</v>
      </c>
      <c r="B3606" t="s">
        <v>8</v>
      </c>
      <c r="C3606" t="s">
        <v>928</v>
      </c>
      <c r="D3606">
        <v>1</v>
      </c>
      <c r="E3606">
        <v>2</v>
      </c>
      <c r="F3606">
        <v>1779763500000</v>
      </c>
      <c r="G3606">
        <v>1779764929998</v>
      </c>
      <c r="H3606">
        <v>1429998</v>
      </c>
      <c r="I3606">
        <v>1429998</v>
      </c>
      <c r="J3606">
        <v>8131</v>
      </c>
      <c r="K3606">
        <v>58</v>
      </c>
      <c r="L3606">
        <v>57.13</v>
      </c>
      <c r="M3606" t="s">
        <v>925</v>
      </c>
      <c r="N3606" t="s">
        <v>926</v>
      </c>
      <c r="O3606">
        <v>35.56</v>
      </c>
      <c r="S3606">
        <v>23605</v>
      </c>
    </row>
    <row r="3607" spans="1:19" x14ac:dyDescent="0.2">
      <c r="A3607" t="s">
        <v>50</v>
      </c>
      <c r="B3607" t="s">
        <v>8</v>
      </c>
      <c r="C3607" t="s">
        <v>927</v>
      </c>
      <c r="D3607">
        <v>1</v>
      </c>
      <c r="E3607">
        <v>2</v>
      </c>
      <c r="F3607">
        <v>1779764400000</v>
      </c>
      <c r="G3607">
        <v>1779765631339</v>
      </c>
      <c r="H3607">
        <v>1231339</v>
      </c>
      <c r="I3607">
        <v>1231339</v>
      </c>
      <c r="J3607">
        <v>8683</v>
      </c>
      <c r="K3607">
        <v>51</v>
      </c>
      <c r="L3607">
        <v>54.12</v>
      </c>
      <c r="M3607" t="s">
        <v>925</v>
      </c>
      <c r="N3607" t="s">
        <v>926</v>
      </c>
      <c r="O3607">
        <v>32.090000000000003</v>
      </c>
      <c r="S3607">
        <v>23606</v>
      </c>
    </row>
    <row r="3608" spans="1:19" x14ac:dyDescent="0.2">
      <c r="A3608" t="s">
        <v>50</v>
      </c>
      <c r="B3608" t="s">
        <v>8</v>
      </c>
      <c r="C3608" t="s">
        <v>927</v>
      </c>
      <c r="D3608">
        <v>1</v>
      </c>
      <c r="E3608">
        <v>2</v>
      </c>
      <c r="F3608">
        <v>1779765300000</v>
      </c>
      <c r="G3608">
        <v>1779766548313</v>
      </c>
      <c r="H3608">
        <v>1248313</v>
      </c>
      <c r="I3608">
        <v>1248313</v>
      </c>
      <c r="J3608">
        <v>9524</v>
      </c>
      <c r="K3608">
        <v>47</v>
      </c>
      <c r="L3608">
        <v>55.59</v>
      </c>
      <c r="M3608" t="s">
        <v>925</v>
      </c>
      <c r="N3608" t="s">
        <v>926</v>
      </c>
      <c r="O3608">
        <v>32.82</v>
      </c>
      <c r="S3608">
        <v>23607</v>
      </c>
    </row>
    <row r="3609" spans="1:19" x14ac:dyDescent="0.2">
      <c r="A3609" t="s">
        <v>50</v>
      </c>
      <c r="B3609" t="s">
        <v>8</v>
      </c>
      <c r="C3609" t="s">
        <v>927</v>
      </c>
      <c r="D3609">
        <v>1</v>
      </c>
      <c r="E3609">
        <v>3</v>
      </c>
      <c r="F3609">
        <v>1779840000000</v>
      </c>
      <c r="G3609">
        <v>1779840878681</v>
      </c>
      <c r="H3609">
        <v>878681</v>
      </c>
      <c r="I3609">
        <v>878681</v>
      </c>
      <c r="J3609">
        <v>7816</v>
      </c>
      <c r="K3609">
        <v>39</v>
      </c>
      <c r="L3609">
        <v>53.27</v>
      </c>
      <c r="M3609" t="s">
        <v>925</v>
      </c>
      <c r="N3609" t="s">
        <v>926</v>
      </c>
      <c r="O3609">
        <v>41.32</v>
      </c>
      <c r="S3609">
        <v>23608</v>
      </c>
    </row>
    <row r="3610" spans="1:19" x14ac:dyDescent="0.2">
      <c r="A3610" t="s">
        <v>50</v>
      </c>
      <c r="B3610" t="s">
        <v>8</v>
      </c>
      <c r="C3610" t="s">
        <v>927</v>
      </c>
      <c r="D3610">
        <v>1</v>
      </c>
      <c r="E3610">
        <v>3</v>
      </c>
      <c r="F3610">
        <v>1779840900000</v>
      </c>
      <c r="G3610">
        <v>1779842001038</v>
      </c>
      <c r="H3610">
        <v>1101038</v>
      </c>
      <c r="I3610">
        <v>1101038</v>
      </c>
      <c r="J3610">
        <v>8793</v>
      </c>
      <c r="K3610">
        <v>41</v>
      </c>
      <c r="L3610">
        <v>59.42</v>
      </c>
      <c r="M3610" t="s">
        <v>925</v>
      </c>
      <c r="N3610" t="s">
        <v>926</v>
      </c>
      <c r="O3610">
        <v>47.39</v>
      </c>
      <c r="S3610">
        <v>23609</v>
      </c>
    </row>
    <row r="3611" spans="1:19" x14ac:dyDescent="0.2">
      <c r="A3611" t="s">
        <v>50</v>
      </c>
      <c r="B3611" t="s">
        <v>8</v>
      </c>
      <c r="C3611" t="s">
        <v>927</v>
      </c>
      <c r="D3611">
        <v>1</v>
      </c>
      <c r="E3611">
        <v>3</v>
      </c>
      <c r="F3611">
        <v>1779841800000</v>
      </c>
      <c r="G3611">
        <v>1779843209518</v>
      </c>
      <c r="H3611">
        <v>1409518</v>
      </c>
      <c r="I3611">
        <v>1409518</v>
      </c>
      <c r="J3611">
        <v>9088</v>
      </c>
      <c r="K3611">
        <v>53</v>
      </c>
      <c r="L3611">
        <v>60.32</v>
      </c>
      <c r="M3611" t="s">
        <v>925</v>
      </c>
      <c r="N3611" t="s">
        <v>926</v>
      </c>
      <c r="O3611">
        <v>40.92</v>
      </c>
      <c r="S3611">
        <v>23610</v>
      </c>
    </row>
    <row r="3612" spans="1:19" x14ac:dyDescent="0.2">
      <c r="A3612" t="s">
        <v>50</v>
      </c>
      <c r="B3612" t="s">
        <v>8</v>
      </c>
      <c r="C3612" t="s">
        <v>927</v>
      </c>
      <c r="D3612">
        <v>1</v>
      </c>
      <c r="E3612">
        <v>3</v>
      </c>
      <c r="F3612">
        <v>1779842700000</v>
      </c>
      <c r="G3612">
        <v>1779843967963</v>
      </c>
      <c r="H3612">
        <v>1267963</v>
      </c>
      <c r="I3612">
        <v>1267963</v>
      </c>
      <c r="J3612">
        <v>9972</v>
      </c>
      <c r="K3612">
        <v>53</v>
      </c>
      <c r="L3612">
        <v>58.19</v>
      </c>
      <c r="M3612" t="s">
        <v>925</v>
      </c>
      <c r="N3612" t="s">
        <v>926</v>
      </c>
      <c r="O3612">
        <v>37.18</v>
      </c>
      <c r="S3612">
        <v>23611</v>
      </c>
    </row>
    <row r="3613" spans="1:19" x14ac:dyDescent="0.2">
      <c r="A3613" t="s">
        <v>50</v>
      </c>
      <c r="B3613" t="s">
        <v>8</v>
      </c>
      <c r="C3613" t="s">
        <v>927</v>
      </c>
      <c r="D3613">
        <v>1</v>
      </c>
      <c r="E3613">
        <v>3</v>
      </c>
      <c r="F3613">
        <v>1779843600000</v>
      </c>
      <c r="G3613">
        <v>1779844780531</v>
      </c>
      <c r="H3613">
        <v>1180531</v>
      </c>
      <c r="I3613">
        <v>1180531</v>
      </c>
      <c r="J3613">
        <v>8173</v>
      </c>
      <c r="K3613">
        <v>55</v>
      </c>
      <c r="L3613">
        <v>57.02</v>
      </c>
      <c r="M3613" t="s">
        <v>925</v>
      </c>
      <c r="N3613" t="s">
        <v>926</v>
      </c>
      <c r="O3613">
        <v>41.47</v>
      </c>
      <c r="S3613">
        <v>23612</v>
      </c>
    </row>
    <row r="3614" spans="1:19" x14ac:dyDescent="0.2">
      <c r="A3614" t="s">
        <v>50</v>
      </c>
      <c r="B3614" t="s">
        <v>8</v>
      </c>
      <c r="C3614" t="s">
        <v>927</v>
      </c>
      <c r="D3614">
        <v>1</v>
      </c>
      <c r="E3614">
        <v>3</v>
      </c>
      <c r="F3614">
        <v>1779844500000</v>
      </c>
      <c r="G3614">
        <v>1779845749153</v>
      </c>
      <c r="H3614">
        <v>1249153</v>
      </c>
      <c r="I3614">
        <v>1249153</v>
      </c>
      <c r="J3614">
        <v>8978</v>
      </c>
      <c r="K3614">
        <v>53</v>
      </c>
      <c r="L3614">
        <v>54.8</v>
      </c>
      <c r="M3614" t="s">
        <v>925</v>
      </c>
      <c r="N3614" t="s">
        <v>926</v>
      </c>
      <c r="O3614">
        <v>32.43</v>
      </c>
      <c r="S3614">
        <v>23613</v>
      </c>
    </row>
    <row r="3615" spans="1:19" x14ac:dyDescent="0.2">
      <c r="A3615" t="s">
        <v>50</v>
      </c>
      <c r="B3615" t="s">
        <v>8</v>
      </c>
      <c r="C3615" t="s">
        <v>927</v>
      </c>
      <c r="D3615">
        <v>1</v>
      </c>
      <c r="E3615">
        <v>3</v>
      </c>
      <c r="F3615">
        <v>1779845400000</v>
      </c>
      <c r="G3615">
        <v>1779846709632</v>
      </c>
      <c r="H3615">
        <v>1309632</v>
      </c>
      <c r="I3615">
        <v>1309632</v>
      </c>
      <c r="J3615">
        <v>10259</v>
      </c>
      <c r="K3615">
        <v>54</v>
      </c>
      <c r="L3615">
        <v>46.49</v>
      </c>
      <c r="M3615" t="s">
        <v>925</v>
      </c>
      <c r="N3615" t="s">
        <v>929</v>
      </c>
      <c r="S3615">
        <v>23614</v>
      </c>
    </row>
    <row r="3616" spans="1:19" x14ac:dyDescent="0.2">
      <c r="A3616" t="s">
        <v>50</v>
      </c>
      <c r="B3616" t="s">
        <v>8</v>
      </c>
      <c r="C3616" t="s">
        <v>927</v>
      </c>
      <c r="D3616">
        <v>1</v>
      </c>
      <c r="E3616">
        <v>3</v>
      </c>
      <c r="F3616">
        <v>1779846300000</v>
      </c>
      <c r="G3616">
        <v>1779847791013</v>
      </c>
      <c r="H3616">
        <v>1491013</v>
      </c>
      <c r="I3616">
        <v>1491013</v>
      </c>
      <c r="J3616">
        <v>8894</v>
      </c>
      <c r="K3616">
        <v>57</v>
      </c>
      <c r="L3616">
        <v>60.71</v>
      </c>
      <c r="M3616" t="s">
        <v>925</v>
      </c>
      <c r="N3616" t="s">
        <v>926</v>
      </c>
      <c r="O3616">
        <v>40.31</v>
      </c>
      <c r="S3616">
        <v>23615</v>
      </c>
    </row>
    <row r="3617" spans="1:19" x14ac:dyDescent="0.2">
      <c r="A3617" t="s">
        <v>50</v>
      </c>
      <c r="B3617" t="s">
        <v>8</v>
      </c>
      <c r="C3617" t="s">
        <v>927</v>
      </c>
      <c r="D3617">
        <v>1</v>
      </c>
      <c r="E3617">
        <v>3</v>
      </c>
      <c r="F3617">
        <v>1779847200000</v>
      </c>
      <c r="G3617">
        <v>1779848321845</v>
      </c>
      <c r="H3617">
        <v>1121845</v>
      </c>
      <c r="I3617">
        <v>1121845</v>
      </c>
      <c r="J3617">
        <v>8105</v>
      </c>
      <c r="K3617">
        <v>47</v>
      </c>
      <c r="L3617">
        <v>59.37</v>
      </c>
      <c r="M3617" t="s">
        <v>925</v>
      </c>
      <c r="N3617" t="s">
        <v>926</v>
      </c>
      <c r="O3617">
        <v>48.59</v>
      </c>
      <c r="S3617">
        <v>23616</v>
      </c>
    </row>
    <row r="3618" spans="1:19" x14ac:dyDescent="0.2">
      <c r="A3618" t="s">
        <v>50</v>
      </c>
      <c r="B3618" t="s">
        <v>8</v>
      </c>
      <c r="C3618" t="s">
        <v>927</v>
      </c>
      <c r="D3618">
        <v>1</v>
      </c>
      <c r="E3618">
        <v>3</v>
      </c>
      <c r="F3618">
        <v>1779848100000</v>
      </c>
      <c r="G3618">
        <v>1779849519113</v>
      </c>
      <c r="H3618">
        <v>1419113</v>
      </c>
      <c r="I3618">
        <v>1419113</v>
      </c>
      <c r="J3618">
        <v>9011</v>
      </c>
      <c r="K3618">
        <v>63</v>
      </c>
      <c r="L3618">
        <v>60.97</v>
      </c>
      <c r="M3618" t="s">
        <v>925</v>
      </c>
      <c r="N3618" t="s">
        <v>926</v>
      </c>
      <c r="O3618">
        <v>42.39</v>
      </c>
      <c r="S3618">
        <v>23617</v>
      </c>
    </row>
    <row r="3619" spans="1:19" x14ac:dyDescent="0.2">
      <c r="A3619" t="s">
        <v>50</v>
      </c>
      <c r="B3619" t="s">
        <v>8</v>
      </c>
      <c r="C3619" t="s">
        <v>927</v>
      </c>
      <c r="D3619">
        <v>1</v>
      </c>
      <c r="E3619">
        <v>3</v>
      </c>
      <c r="F3619">
        <v>1779849000000</v>
      </c>
      <c r="G3619">
        <v>1779850550073</v>
      </c>
      <c r="H3619">
        <v>1550073</v>
      </c>
      <c r="I3619">
        <v>1550073</v>
      </c>
      <c r="J3619">
        <v>7102</v>
      </c>
      <c r="K3619">
        <v>59</v>
      </c>
      <c r="L3619">
        <v>58.95</v>
      </c>
      <c r="M3619" t="s">
        <v>925</v>
      </c>
      <c r="N3619" t="s">
        <v>926</v>
      </c>
      <c r="O3619">
        <v>39.520000000000003</v>
      </c>
      <c r="S3619">
        <v>23618</v>
      </c>
    </row>
    <row r="3620" spans="1:19" x14ac:dyDescent="0.2">
      <c r="A3620" t="s">
        <v>50</v>
      </c>
      <c r="B3620" t="s">
        <v>8</v>
      </c>
      <c r="C3620" t="s">
        <v>927</v>
      </c>
      <c r="D3620">
        <v>1</v>
      </c>
      <c r="E3620">
        <v>3</v>
      </c>
      <c r="F3620">
        <v>1779849900000</v>
      </c>
      <c r="G3620">
        <v>1779851169835</v>
      </c>
      <c r="H3620">
        <v>1269835</v>
      </c>
      <c r="I3620">
        <v>1269835</v>
      </c>
      <c r="J3620">
        <v>7271</v>
      </c>
      <c r="K3620">
        <v>52</v>
      </c>
      <c r="L3620">
        <v>54.23</v>
      </c>
      <c r="M3620" t="s">
        <v>925</v>
      </c>
      <c r="N3620" t="s">
        <v>926</v>
      </c>
      <c r="O3620">
        <v>35.14</v>
      </c>
      <c r="S3620">
        <v>23619</v>
      </c>
    </row>
    <row r="3621" spans="1:19" x14ac:dyDescent="0.2">
      <c r="A3621" t="s">
        <v>50</v>
      </c>
      <c r="B3621" t="s">
        <v>8</v>
      </c>
      <c r="C3621" t="s">
        <v>927</v>
      </c>
      <c r="D3621">
        <v>1</v>
      </c>
      <c r="E3621">
        <v>4</v>
      </c>
      <c r="F3621">
        <v>1779926400000</v>
      </c>
      <c r="G3621">
        <v>1779927717149</v>
      </c>
      <c r="H3621">
        <v>1317149</v>
      </c>
      <c r="I3621">
        <v>1317149</v>
      </c>
      <c r="J3621">
        <v>9927</v>
      </c>
      <c r="K3621">
        <v>51</v>
      </c>
      <c r="L3621">
        <v>60.23</v>
      </c>
      <c r="M3621" t="s">
        <v>925</v>
      </c>
      <c r="N3621" t="s">
        <v>926</v>
      </c>
      <c r="O3621">
        <v>40.799999999999997</v>
      </c>
      <c r="S3621">
        <v>23620</v>
      </c>
    </row>
    <row r="3622" spans="1:19" x14ac:dyDescent="0.2">
      <c r="A3622" t="s">
        <v>50</v>
      </c>
      <c r="B3622" t="s">
        <v>8</v>
      </c>
      <c r="C3622" t="s">
        <v>927</v>
      </c>
      <c r="D3622">
        <v>1</v>
      </c>
      <c r="E3622">
        <v>4</v>
      </c>
      <c r="F3622">
        <v>1779927300000</v>
      </c>
      <c r="G3622">
        <v>1779928430386</v>
      </c>
      <c r="H3622">
        <v>1130386</v>
      </c>
      <c r="I3622">
        <v>1130386</v>
      </c>
      <c r="J3622">
        <v>8943</v>
      </c>
      <c r="K3622">
        <v>53</v>
      </c>
      <c r="L3622">
        <v>42.95</v>
      </c>
      <c r="M3622" t="s">
        <v>925</v>
      </c>
      <c r="N3622" t="s">
        <v>929</v>
      </c>
      <c r="S3622">
        <v>23621</v>
      </c>
    </row>
    <row r="3623" spans="1:19" x14ac:dyDescent="0.2">
      <c r="A3623" t="s">
        <v>50</v>
      </c>
      <c r="B3623" t="s">
        <v>8</v>
      </c>
      <c r="C3623" t="s">
        <v>924</v>
      </c>
      <c r="D3623">
        <v>1</v>
      </c>
      <c r="E3623">
        <v>4</v>
      </c>
      <c r="F3623">
        <v>1779928200000</v>
      </c>
      <c r="G3623">
        <v>1779929198093</v>
      </c>
      <c r="H3623">
        <v>998093</v>
      </c>
      <c r="I3623">
        <v>998093</v>
      </c>
      <c r="J3623">
        <v>8759</v>
      </c>
      <c r="K3623">
        <v>46</v>
      </c>
      <c r="L3623">
        <v>54.07</v>
      </c>
      <c r="M3623" t="s">
        <v>925</v>
      </c>
      <c r="N3623" t="s">
        <v>926</v>
      </c>
      <c r="O3623">
        <v>37.630000000000003</v>
      </c>
      <c r="S3623">
        <v>23622</v>
      </c>
    </row>
    <row r="3624" spans="1:19" x14ac:dyDescent="0.2">
      <c r="A3624" t="s">
        <v>50</v>
      </c>
      <c r="B3624" t="s">
        <v>8</v>
      </c>
      <c r="C3624" t="s">
        <v>927</v>
      </c>
      <c r="D3624">
        <v>1</v>
      </c>
      <c r="E3624">
        <v>4</v>
      </c>
      <c r="F3624">
        <v>1779929100000</v>
      </c>
      <c r="G3624">
        <v>1779930467957</v>
      </c>
      <c r="H3624">
        <v>1367957</v>
      </c>
      <c r="I3624">
        <v>1367957</v>
      </c>
      <c r="J3624">
        <v>8506</v>
      </c>
      <c r="K3624">
        <v>60</v>
      </c>
      <c r="L3624">
        <v>61.56</v>
      </c>
      <c r="M3624" t="s">
        <v>925</v>
      </c>
      <c r="N3624" t="s">
        <v>926</v>
      </c>
      <c r="O3624">
        <v>46.41</v>
      </c>
      <c r="S3624">
        <v>23623</v>
      </c>
    </row>
    <row r="3625" spans="1:19" x14ac:dyDescent="0.2">
      <c r="A3625" t="s">
        <v>50</v>
      </c>
      <c r="B3625" t="s">
        <v>8</v>
      </c>
      <c r="C3625" t="s">
        <v>927</v>
      </c>
      <c r="D3625">
        <v>1</v>
      </c>
      <c r="E3625">
        <v>4</v>
      </c>
      <c r="F3625">
        <v>1779930000000</v>
      </c>
      <c r="G3625">
        <v>1779931613876</v>
      </c>
      <c r="H3625">
        <v>1613876</v>
      </c>
      <c r="I3625">
        <v>1613876</v>
      </c>
      <c r="J3625">
        <v>10091</v>
      </c>
      <c r="K3625">
        <v>63</v>
      </c>
      <c r="L3625">
        <v>61.36</v>
      </c>
      <c r="M3625" t="s">
        <v>925</v>
      </c>
      <c r="N3625" t="s">
        <v>926</v>
      </c>
      <c r="O3625">
        <v>35.520000000000003</v>
      </c>
      <c r="S3625">
        <v>23624</v>
      </c>
    </row>
    <row r="3626" spans="1:19" x14ac:dyDescent="0.2">
      <c r="A3626" t="s">
        <v>50</v>
      </c>
      <c r="B3626" t="s">
        <v>8</v>
      </c>
      <c r="C3626" t="s">
        <v>924</v>
      </c>
      <c r="D3626">
        <v>1</v>
      </c>
      <c r="E3626">
        <v>4</v>
      </c>
      <c r="F3626">
        <v>1779930900000</v>
      </c>
      <c r="G3626">
        <v>1779932179829</v>
      </c>
      <c r="H3626">
        <v>1279829</v>
      </c>
      <c r="I3626">
        <v>1279829</v>
      </c>
      <c r="J3626">
        <v>8869</v>
      </c>
      <c r="K3626">
        <v>52</v>
      </c>
      <c r="L3626">
        <v>61.66</v>
      </c>
      <c r="M3626" t="s">
        <v>925</v>
      </c>
      <c r="N3626" t="s">
        <v>926</v>
      </c>
      <c r="O3626">
        <v>47.9</v>
      </c>
      <c r="S3626">
        <v>23625</v>
      </c>
    </row>
    <row r="3627" spans="1:19" x14ac:dyDescent="0.2">
      <c r="A3627" t="s">
        <v>50</v>
      </c>
      <c r="B3627" t="s">
        <v>8</v>
      </c>
      <c r="C3627" t="s">
        <v>927</v>
      </c>
      <c r="D3627">
        <v>1</v>
      </c>
      <c r="E3627">
        <v>4</v>
      </c>
      <c r="F3627">
        <v>1779931800000</v>
      </c>
      <c r="G3627">
        <v>1779933042207</v>
      </c>
      <c r="H3627">
        <v>1242207</v>
      </c>
      <c r="I3627">
        <v>1242207</v>
      </c>
      <c r="J3627">
        <v>8358</v>
      </c>
      <c r="K3627">
        <v>57</v>
      </c>
      <c r="L3627">
        <v>59.64</v>
      </c>
      <c r="M3627" t="s">
        <v>925</v>
      </c>
      <c r="N3627" t="s">
        <v>926</v>
      </c>
      <c r="O3627">
        <v>45.52</v>
      </c>
      <c r="S3627">
        <v>23626</v>
      </c>
    </row>
    <row r="3628" spans="1:19" x14ac:dyDescent="0.2">
      <c r="A3628" t="s">
        <v>50</v>
      </c>
      <c r="B3628" t="s">
        <v>8</v>
      </c>
      <c r="C3628" t="s">
        <v>927</v>
      </c>
      <c r="D3628">
        <v>1</v>
      </c>
      <c r="E3628">
        <v>4</v>
      </c>
      <c r="F3628">
        <v>1779932700000</v>
      </c>
      <c r="G3628">
        <v>1779933890116</v>
      </c>
      <c r="H3628">
        <v>1190116</v>
      </c>
      <c r="I3628">
        <v>1190116</v>
      </c>
      <c r="J3628">
        <v>8199</v>
      </c>
      <c r="K3628">
        <v>51</v>
      </c>
      <c r="L3628">
        <v>59.11</v>
      </c>
      <c r="M3628" t="s">
        <v>925</v>
      </c>
      <c r="N3628" t="s">
        <v>926</v>
      </c>
      <c r="O3628">
        <v>46.01</v>
      </c>
      <c r="S3628">
        <v>23627</v>
      </c>
    </row>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9" t="s">
        <v>925</v>
      </c>
      <c r="N3629" t="s">
        <v>926</v>
      </c>
      <c r="O3629">
        <v>37.47</v>
      </c>
      <c r="S3629">
        <v>23628</v>
      </c>
    </row>
    <row r="3630" spans="1:19" x14ac:dyDescent="0.2">
      <c r="A3630" t="s">
        <v>50</v>
      </c>
      <c r="B3630" t="s">
        <v>8</v>
      </c>
      <c r="C3630" t="s">
        <v>927</v>
      </c>
      <c r="D3630">
        <v>1</v>
      </c>
      <c r="E3630">
        <v>4</v>
      </c>
      <c r="F3630">
        <v>1779934500000</v>
      </c>
      <c r="G3630">
        <v>1779935896599</v>
      </c>
      <c r="H3630">
        <v>1396599</v>
      </c>
      <c r="I3630">
        <v>1396599</v>
      </c>
      <c r="J3630">
        <v>7754</v>
      </c>
      <c r="K3630">
        <v>61</v>
      </c>
      <c r="L3630">
        <v>44.9</v>
      </c>
      <c r="M3630" t="s">
        <v>925</v>
      </c>
      <c r="N3630" t="s">
        <v>929</v>
      </c>
      <c r="S3630">
        <v>23629</v>
      </c>
    </row>
    <row r="3631" spans="1:19" x14ac:dyDescent="0.2">
      <c r="A3631" t="s">
        <v>50</v>
      </c>
      <c r="B3631" t="s">
        <v>8</v>
      </c>
      <c r="C3631" t="s">
        <v>927</v>
      </c>
      <c r="D3631">
        <v>1</v>
      </c>
      <c r="E3631">
        <v>4</v>
      </c>
      <c r="F3631">
        <v>1779935400000</v>
      </c>
      <c r="G3631">
        <v>1779936559801</v>
      </c>
      <c r="H3631">
        <v>1159801</v>
      </c>
      <c r="I3631">
        <v>1159801</v>
      </c>
      <c r="J3631">
        <v>10368</v>
      </c>
      <c r="K3631">
        <v>51</v>
      </c>
      <c r="L3631">
        <v>62.18</v>
      </c>
      <c r="M3631" t="s">
        <v>925</v>
      </c>
      <c r="N3631" t="s">
        <v>926</v>
      </c>
      <c r="O3631">
        <v>48.11</v>
      </c>
      <c r="S3631">
        <v>23630</v>
      </c>
    </row>
    <row r="3632" spans="1:19" x14ac:dyDescent="0.2">
      <c r="A3632" t="s">
        <v>50</v>
      </c>
      <c r="B3632" t="s">
        <v>8</v>
      </c>
      <c r="C3632" t="s">
        <v>924</v>
      </c>
      <c r="D3632">
        <v>1</v>
      </c>
      <c r="E3632">
        <v>4</v>
      </c>
      <c r="F3632">
        <v>1779936300000</v>
      </c>
      <c r="G3632">
        <v>1779937427177</v>
      </c>
      <c r="H3632">
        <v>1127177</v>
      </c>
      <c r="I3632">
        <v>1127177</v>
      </c>
      <c r="J3632">
        <v>9866</v>
      </c>
      <c r="K3632">
        <v>50</v>
      </c>
      <c r="L3632">
        <v>43.89</v>
      </c>
      <c r="M3632" t="s">
        <v>925</v>
      </c>
      <c r="N3632" t="s">
        <v>929</v>
      </c>
      <c r="S3632">
        <v>23631</v>
      </c>
    </row>
    <row r="3633" spans="1:19" x14ac:dyDescent="0.2">
      <c r="A3633" t="s">
        <v>50</v>
      </c>
      <c r="B3633" t="s">
        <v>8</v>
      </c>
      <c r="C3633" t="s">
        <v>927</v>
      </c>
      <c r="D3633">
        <v>1</v>
      </c>
      <c r="E3633">
        <v>4</v>
      </c>
      <c r="F3633">
        <v>1779937200000</v>
      </c>
      <c r="G3633">
        <v>1779938707562</v>
      </c>
      <c r="H3633">
        <v>1507562</v>
      </c>
      <c r="I3633">
        <v>1507562</v>
      </c>
      <c r="J3633">
        <v>9970</v>
      </c>
      <c r="K3633">
        <v>67</v>
      </c>
      <c r="L3633">
        <v>59.42</v>
      </c>
      <c r="M3633" t="s">
        <v>925</v>
      </c>
      <c r="N3633" t="s">
        <v>926</v>
      </c>
      <c r="O3633">
        <v>34</v>
      </c>
      <c r="S3633">
        <v>23632</v>
      </c>
    </row>
    <row r="3634" spans="1:19" x14ac:dyDescent="0.2">
      <c r="A3634" t="s">
        <v>50</v>
      </c>
      <c r="B3634" t="s">
        <v>8</v>
      </c>
      <c r="C3634" t="s">
        <v>927</v>
      </c>
      <c r="D3634">
        <v>1</v>
      </c>
      <c r="E3634">
        <v>5</v>
      </c>
      <c r="F3634">
        <v>1780012800000</v>
      </c>
      <c r="G3634">
        <v>1780014349089</v>
      </c>
      <c r="H3634">
        <v>1549089</v>
      </c>
      <c r="I3634">
        <v>1549089</v>
      </c>
      <c r="J3634">
        <v>8966</v>
      </c>
      <c r="K3634">
        <v>69</v>
      </c>
      <c r="L3634">
        <v>60.58</v>
      </c>
      <c r="M3634" t="s">
        <v>925</v>
      </c>
      <c r="N3634" t="s">
        <v>926</v>
      </c>
      <c r="O3634">
        <v>38.340000000000003</v>
      </c>
      <c r="S3634">
        <v>23633</v>
      </c>
    </row>
    <row r="3635" spans="1:19" x14ac:dyDescent="0.2">
      <c r="A3635" t="s">
        <v>50</v>
      </c>
      <c r="B3635" t="s">
        <v>8</v>
      </c>
      <c r="C3635" t="s">
        <v>927</v>
      </c>
      <c r="D3635">
        <v>1</v>
      </c>
      <c r="E3635">
        <v>5</v>
      </c>
      <c r="F3635">
        <v>1780013700000</v>
      </c>
      <c r="G3635">
        <v>1780014595711</v>
      </c>
      <c r="H3635">
        <v>895711</v>
      </c>
      <c r="I3635">
        <v>895711</v>
      </c>
      <c r="J3635">
        <v>6914</v>
      </c>
      <c r="K3635">
        <v>35</v>
      </c>
      <c r="L3635">
        <v>55.05</v>
      </c>
      <c r="M3635" t="s">
        <v>925</v>
      </c>
      <c r="N3635" t="s">
        <v>926</v>
      </c>
      <c r="O3635">
        <v>47.43</v>
      </c>
      <c r="S3635">
        <v>23634</v>
      </c>
    </row>
    <row r="3636" spans="1:19" x14ac:dyDescent="0.2">
      <c r="A3636" t="s">
        <v>50</v>
      </c>
      <c r="B3636" t="s">
        <v>8</v>
      </c>
      <c r="C3636" t="s">
        <v>928</v>
      </c>
      <c r="D3636">
        <v>1</v>
      </c>
      <c r="E3636">
        <v>5</v>
      </c>
      <c r="F3636">
        <v>1780014600000</v>
      </c>
      <c r="G3636">
        <v>1780015882984</v>
      </c>
      <c r="H3636">
        <v>1282984</v>
      </c>
      <c r="I3636">
        <v>1282984</v>
      </c>
      <c r="J3636">
        <v>7196</v>
      </c>
      <c r="K3636">
        <v>55</v>
      </c>
      <c r="L3636">
        <v>59.2</v>
      </c>
      <c r="M3636" t="s">
        <v>925</v>
      </c>
      <c r="N3636" t="s">
        <v>926</v>
      </c>
      <c r="O3636">
        <v>46.58</v>
      </c>
      <c r="S3636">
        <v>23635</v>
      </c>
    </row>
    <row r="3637" spans="1:19" x14ac:dyDescent="0.2">
      <c r="A3637" t="s">
        <v>50</v>
      </c>
      <c r="B3637" t="s">
        <v>8</v>
      </c>
      <c r="C3637" t="s">
        <v>927</v>
      </c>
      <c r="D3637">
        <v>1</v>
      </c>
      <c r="E3637">
        <v>5</v>
      </c>
      <c r="F3637">
        <v>1780015500000</v>
      </c>
      <c r="G3637">
        <v>1780016585660</v>
      </c>
      <c r="H3637">
        <v>1085660</v>
      </c>
      <c r="I3637">
        <v>1085660</v>
      </c>
      <c r="J3637">
        <v>10348</v>
      </c>
      <c r="K3637">
        <v>44</v>
      </c>
      <c r="L3637">
        <v>57.03</v>
      </c>
      <c r="M3637" t="s">
        <v>925</v>
      </c>
      <c r="N3637" t="s">
        <v>926</v>
      </c>
      <c r="O3637">
        <v>38.07</v>
      </c>
      <c r="S3637">
        <v>23636</v>
      </c>
    </row>
    <row r="3638" spans="1:19" x14ac:dyDescent="0.2">
      <c r="A3638" t="s">
        <v>50</v>
      </c>
      <c r="B3638" t="s">
        <v>8</v>
      </c>
      <c r="C3638" t="s">
        <v>927</v>
      </c>
      <c r="D3638">
        <v>1</v>
      </c>
      <c r="E3638">
        <v>5</v>
      </c>
      <c r="F3638">
        <v>1780016400000</v>
      </c>
      <c r="G3638">
        <v>1780017816675</v>
      </c>
      <c r="H3638">
        <v>1416675</v>
      </c>
      <c r="I3638">
        <v>1416675</v>
      </c>
      <c r="J3638">
        <v>8171</v>
      </c>
      <c r="K3638">
        <v>64</v>
      </c>
      <c r="L3638">
        <v>62.62</v>
      </c>
      <c r="M3638" t="s">
        <v>925</v>
      </c>
      <c r="N3638" t="s">
        <v>926</v>
      </c>
      <c r="O3638">
        <v>48.56</v>
      </c>
      <c r="S3638">
        <v>23637</v>
      </c>
    </row>
    <row r="3639" spans="1:19" x14ac:dyDescent="0.2">
      <c r="A3639" t="s">
        <v>50</v>
      </c>
      <c r="B3639" t="s">
        <v>8</v>
      </c>
      <c r="C3639" t="s">
        <v>928</v>
      </c>
      <c r="D3639">
        <v>1</v>
      </c>
      <c r="E3639">
        <v>5</v>
      </c>
      <c r="F3639">
        <v>1780017300000</v>
      </c>
      <c r="G3639">
        <v>1780018163409</v>
      </c>
      <c r="H3639">
        <v>863409</v>
      </c>
      <c r="I3639">
        <v>863409</v>
      </c>
      <c r="J3639">
        <v>8349</v>
      </c>
      <c r="K3639">
        <v>33</v>
      </c>
      <c r="L3639">
        <v>50.81</v>
      </c>
      <c r="M3639" t="s">
        <v>925</v>
      </c>
      <c r="N3639" t="s">
        <v>926</v>
      </c>
      <c r="O3639">
        <v>34.549999999999997</v>
      </c>
      <c r="S3639">
        <v>23638</v>
      </c>
    </row>
    <row r="3640" spans="1:19" x14ac:dyDescent="0.2">
      <c r="A3640" t="s">
        <v>50</v>
      </c>
      <c r="B3640" t="s">
        <v>8</v>
      </c>
      <c r="C3640" t="s">
        <v>927</v>
      </c>
      <c r="D3640">
        <v>1</v>
      </c>
      <c r="E3640">
        <v>5</v>
      </c>
      <c r="F3640">
        <v>1780018200000</v>
      </c>
      <c r="G3640">
        <v>1780019121256</v>
      </c>
      <c r="H3640">
        <v>921256</v>
      </c>
      <c r="I3640">
        <v>921256</v>
      </c>
      <c r="J3640">
        <v>10268</v>
      </c>
      <c r="K3640">
        <v>37</v>
      </c>
      <c r="L3640">
        <v>57.56</v>
      </c>
      <c r="M3640" t="s">
        <v>925</v>
      </c>
      <c r="N3640" t="s">
        <v>926</v>
      </c>
      <c r="O3640">
        <v>43.65</v>
      </c>
      <c r="S3640">
        <v>23639</v>
      </c>
    </row>
    <row r="3641" spans="1:19" x14ac:dyDescent="0.2">
      <c r="A3641" t="s">
        <v>50</v>
      </c>
      <c r="B3641" t="s">
        <v>8</v>
      </c>
      <c r="C3641" t="s">
        <v>927</v>
      </c>
      <c r="D3641">
        <v>1</v>
      </c>
      <c r="E3641">
        <v>5</v>
      </c>
      <c r="F3641">
        <v>1780019100000</v>
      </c>
      <c r="G3641">
        <v>1780020668193</v>
      </c>
      <c r="H3641">
        <v>1568193</v>
      </c>
      <c r="I3641">
        <v>1568193</v>
      </c>
      <c r="J3641">
        <v>10089</v>
      </c>
      <c r="K3641">
        <v>67</v>
      </c>
      <c r="L3641">
        <v>61.87</v>
      </c>
      <c r="M3641" t="s">
        <v>925</v>
      </c>
      <c r="N3641" t="s">
        <v>926</v>
      </c>
      <c r="O3641">
        <v>37.85</v>
      </c>
      <c r="S3641">
        <v>23640</v>
      </c>
    </row>
    <row r="3642" spans="1:19" x14ac:dyDescent="0.2">
      <c r="A3642" t="s">
        <v>50</v>
      </c>
      <c r="B3642" t="s">
        <v>8</v>
      </c>
      <c r="C3642" t="s">
        <v>928</v>
      </c>
      <c r="D3642">
        <v>1</v>
      </c>
      <c r="E3642">
        <v>5</v>
      </c>
      <c r="F3642">
        <v>1780020000000</v>
      </c>
      <c r="G3642">
        <v>1780021121368</v>
      </c>
      <c r="H3642">
        <v>1121368</v>
      </c>
      <c r="I3642">
        <v>1121368</v>
      </c>
      <c r="J3642">
        <v>8293</v>
      </c>
      <c r="K3642">
        <v>48</v>
      </c>
      <c r="L3642">
        <v>59.51</v>
      </c>
      <c r="M3642" t="s">
        <v>925</v>
      </c>
      <c r="N3642" t="s">
        <v>926</v>
      </c>
      <c r="O3642">
        <v>48.43</v>
      </c>
      <c r="S3642">
        <v>23641</v>
      </c>
    </row>
    <row r="3643" spans="1:19" x14ac:dyDescent="0.2">
      <c r="A3643" t="s">
        <v>50</v>
      </c>
      <c r="B3643" t="s">
        <v>8</v>
      </c>
      <c r="C3643" t="s">
        <v>927</v>
      </c>
      <c r="D3643">
        <v>1</v>
      </c>
      <c r="E3643">
        <v>5</v>
      </c>
      <c r="F3643">
        <v>1780020900000</v>
      </c>
      <c r="G3643">
        <v>1780022189978</v>
      </c>
      <c r="H3643">
        <v>1289978</v>
      </c>
      <c r="I3643">
        <v>1289978</v>
      </c>
      <c r="J3643">
        <v>10506</v>
      </c>
      <c r="K3643">
        <v>53</v>
      </c>
      <c r="L3643">
        <v>57.51</v>
      </c>
      <c r="M3643" t="s">
        <v>925</v>
      </c>
      <c r="N3643" t="s">
        <v>926</v>
      </c>
      <c r="O3643">
        <v>33.6</v>
      </c>
      <c r="S3643">
        <v>23642</v>
      </c>
    </row>
    <row r="3644" spans="1:19" x14ac:dyDescent="0.2">
      <c r="A3644" t="s">
        <v>50</v>
      </c>
      <c r="B3644" t="s">
        <v>8</v>
      </c>
      <c r="C3644" t="s">
        <v>927</v>
      </c>
      <c r="D3644">
        <v>1</v>
      </c>
      <c r="E3644">
        <v>5</v>
      </c>
      <c r="F3644">
        <v>1780021800000</v>
      </c>
      <c r="G3644">
        <v>1780023351787</v>
      </c>
      <c r="H3644">
        <v>1551787</v>
      </c>
      <c r="I3644">
        <v>1551787</v>
      </c>
      <c r="J3644">
        <v>7550</v>
      </c>
      <c r="K3644">
        <v>60</v>
      </c>
      <c r="L3644">
        <v>58.15</v>
      </c>
      <c r="M3644" t="s">
        <v>925</v>
      </c>
      <c r="N3644" t="s">
        <v>926</v>
      </c>
      <c r="O3644">
        <v>36.4</v>
      </c>
      <c r="S3644">
        <v>23643</v>
      </c>
    </row>
    <row r="3645" spans="1:19" x14ac:dyDescent="0.2">
      <c r="A3645" t="s">
        <v>50</v>
      </c>
      <c r="B3645" t="s">
        <v>8</v>
      </c>
      <c r="C3645" t="s">
        <v>928</v>
      </c>
      <c r="D3645">
        <v>1</v>
      </c>
      <c r="E3645">
        <v>5</v>
      </c>
      <c r="F3645">
        <v>1780022700000</v>
      </c>
      <c r="G3645">
        <v>1780024215130</v>
      </c>
      <c r="H3645">
        <v>1515130</v>
      </c>
      <c r="I3645">
        <v>1515130</v>
      </c>
      <c r="J3645">
        <v>9471</v>
      </c>
      <c r="K3645">
        <v>64</v>
      </c>
      <c r="L3645">
        <v>63.6</v>
      </c>
      <c r="M3645" t="s">
        <v>925</v>
      </c>
      <c r="N3645" t="s">
        <v>926</v>
      </c>
      <c r="O3645">
        <v>44.86</v>
      </c>
      <c r="S3645">
        <v>23644</v>
      </c>
    </row>
    <row r="3646" spans="1:19" x14ac:dyDescent="0.2">
      <c r="A3646" t="s">
        <v>50</v>
      </c>
      <c r="B3646" t="s">
        <v>8</v>
      </c>
      <c r="C3646" t="s">
        <v>927</v>
      </c>
      <c r="D3646">
        <v>1</v>
      </c>
      <c r="E3646">
        <v>5</v>
      </c>
      <c r="F3646">
        <v>1780023600000</v>
      </c>
      <c r="G3646">
        <v>1780024746423</v>
      </c>
      <c r="H3646">
        <v>1146423</v>
      </c>
      <c r="I3646">
        <v>1146423</v>
      </c>
      <c r="J3646">
        <v>8246</v>
      </c>
      <c r="K3646">
        <v>50</v>
      </c>
      <c r="L3646">
        <v>56.89</v>
      </c>
      <c r="M3646" t="s">
        <v>925</v>
      </c>
      <c r="N3646" t="s">
        <v>926</v>
      </c>
      <c r="O3646">
        <v>41.84</v>
      </c>
      <c r="S3646">
        <v>23645</v>
      </c>
    </row>
    <row r="3647" spans="1:19" x14ac:dyDescent="0.2">
      <c r="A3647" t="s">
        <v>50</v>
      </c>
      <c r="B3647" t="s">
        <v>8</v>
      </c>
      <c r="C3647" t="s">
        <v>927</v>
      </c>
      <c r="D3647">
        <v>1</v>
      </c>
      <c r="E3647">
        <v>5</v>
      </c>
      <c r="F3647">
        <v>1780024500000</v>
      </c>
      <c r="G3647">
        <v>1780026100745</v>
      </c>
      <c r="H3647">
        <v>1600745</v>
      </c>
      <c r="I3647">
        <v>1600745</v>
      </c>
      <c r="J3647">
        <v>10479</v>
      </c>
      <c r="K3647">
        <v>65</v>
      </c>
      <c r="L3647">
        <v>63.47</v>
      </c>
      <c r="M3647" t="s">
        <v>925</v>
      </c>
      <c r="N3647" t="s">
        <v>926</v>
      </c>
      <c r="O3647">
        <v>39.700000000000003</v>
      </c>
      <c r="S3647">
        <v>23646</v>
      </c>
    </row>
    <row r="3648" spans="1:19" x14ac:dyDescent="0.2">
      <c r="A3648" t="s">
        <v>50</v>
      </c>
      <c r="B3648" t="s">
        <v>8</v>
      </c>
      <c r="C3648" t="s">
        <v>927</v>
      </c>
      <c r="D3648">
        <v>1</v>
      </c>
      <c r="E3648">
        <v>6</v>
      </c>
      <c r="F3648">
        <v>1780099200000</v>
      </c>
      <c r="G3648">
        <v>1780100475610</v>
      </c>
      <c r="H3648">
        <v>1275610</v>
      </c>
      <c r="I3648">
        <v>1275610</v>
      </c>
      <c r="J3648">
        <v>8538</v>
      </c>
      <c r="K3648">
        <v>56</v>
      </c>
      <c r="L3648">
        <v>60.93</v>
      </c>
      <c r="M3648" t="s">
        <v>925</v>
      </c>
      <c r="N3648" t="s">
        <v>926</v>
      </c>
      <c r="O3648">
        <v>47.19</v>
      </c>
      <c r="S3648">
        <v>23647</v>
      </c>
    </row>
    <row r="3649" spans="1:19" x14ac:dyDescent="0.2">
      <c r="A3649" t="s">
        <v>50</v>
      </c>
      <c r="B3649" t="s">
        <v>8</v>
      </c>
      <c r="C3649" t="s">
        <v>927</v>
      </c>
      <c r="D3649">
        <v>1</v>
      </c>
      <c r="E3649">
        <v>6</v>
      </c>
      <c r="F3649">
        <v>1780100100000</v>
      </c>
      <c r="G3649">
        <v>1780101421284</v>
      </c>
      <c r="H3649">
        <v>1321284</v>
      </c>
      <c r="I3649">
        <v>1321284</v>
      </c>
      <c r="J3649">
        <v>8768</v>
      </c>
      <c r="K3649">
        <v>54</v>
      </c>
      <c r="L3649">
        <v>62.05</v>
      </c>
      <c r="M3649" t="s">
        <v>925</v>
      </c>
      <c r="N3649" t="s">
        <v>926</v>
      </c>
      <c r="O3649">
        <v>48.02</v>
      </c>
      <c r="S3649">
        <v>23648</v>
      </c>
    </row>
    <row r="3650" spans="1:19" x14ac:dyDescent="0.2">
      <c r="A3650" t="s">
        <v>50</v>
      </c>
      <c r="B3650" t="s">
        <v>8</v>
      </c>
      <c r="C3650" t="s">
        <v>927</v>
      </c>
      <c r="D3650">
        <v>1</v>
      </c>
      <c r="E3650">
        <v>6</v>
      </c>
      <c r="F3650">
        <v>1780101000000</v>
      </c>
      <c r="G3650">
        <v>1780102565993</v>
      </c>
      <c r="H3650">
        <v>1565993</v>
      </c>
      <c r="I3650">
        <v>1565993</v>
      </c>
      <c r="J3650">
        <v>7180</v>
      </c>
      <c r="K3650">
        <v>59</v>
      </c>
      <c r="L3650">
        <v>61.46</v>
      </c>
      <c r="M3650" t="s">
        <v>925</v>
      </c>
      <c r="N3650" t="s">
        <v>926</v>
      </c>
      <c r="O3650">
        <v>44.75</v>
      </c>
      <c r="S3650">
        <v>23649</v>
      </c>
    </row>
    <row r="3651" spans="1:19" x14ac:dyDescent="0.2">
      <c r="A3651" t="s">
        <v>50</v>
      </c>
      <c r="B3651" t="s">
        <v>8</v>
      </c>
      <c r="C3651" t="s">
        <v>927</v>
      </c>
      <c r="D3651">
        <v>1</v>
      </c>
      <c r="E3651">
        <v>6</v>
      </c>
      <c r="F3651">
        <v>1780101900000</v>
      </c>
      <c r="G3651">
        <v>1780102947311</v>
      </c>
      <c r="H3651">
        <v>1047311</v>
      </c>
      <c r="I3651">
        <v>1047311</v>
      </c>
      <c r="J3651">
        <v>7330</v>
      </c>
      <c r="K3651">
        <v>40</v>
      </c>
      <c r="L3651">
        <v>54.82</v>
      </c>
      <c r="M3651" t="s">
        <v>925</v>
      </c>
      <c r="N3651" t="s">
        <v>926</v>
      </c>
      <c r="O3651">
        <v>41.98</v>
      </c>
      <c r="S3651">
        <v>23650</v>
      </c>
    </row>
    <row r="3652" spans="1:19" x14ac:dyDescent="0.2">
      <c r="A3652" t="s">
        <v>50</v>
      </c>
      <c r="B3652" t="s">
        <v>8</v>
      </c>
      <c r="C3652" t="s">
        <v>927</v>
      </c>
      <c r="D3652">
        <v>1</v>
      </c>
      <c r="E3652">
        <v>6</v>
      </c>
      <c r="F3652">
        <v>1780102800000</v>
      </c>
      <c r="G3652">
        <v>1780104248699</v>
      </c>
      <c r="H3652">
        <v>1448699</v>
      </c>
      <c r="I3652">
        <v>1448699</v>
      </c>
      <c r="J3652">
        <v>6878</v>
      </c>
      <c r="K3652">
        <v>57</v>
      </c>
      <c r="L3652">
        <v>59.82</v>
      </c>
      <c r="M3652" t="s">
        <v>925</v>
      </c>
      <c r="N3652" t="s">
        <v>926</v>
      </c>
      <c r="O3652">
        <v>44.68</v>
      </c>
      <c r="S3652">
        <v>23651</v>
      </c>
    </row>
    <row r="3653" spans="1:19" x14ac:dyDescent="0.2">
      <c r="A3653" t="s">
        <v>50</v>
      </c>
      <c r="B3653" t="s">
        <v>8</v>
      </c>
      <c r="C3653" t="s">
        <v>927</v>
      </c>
      <c r="D3653">
        <v>1</v>
      </c>
      <c r="E3653">
        <v>6</v>
      </c>
      <c r="F3653">
        <v>1780103700000</v>
      </c>
      <c r="G3653">
        <v>1780105064038</v>
      </c>
      <c r="H3653">
        <v>1364038</v>
      </c>
      <c r="I3653">
        <v>1364038</v>
      </c>
      <c r="J3653">
        <v>10217</v>
      </c>
      <c r="K3653">
        <v>52</v>
      </c>
      <c r="L3653">
        <v>60.17</v>
      </c>
      <c r="M3653" t="s">
        <v>925</v>
      </c>
      <c r="N3653" t="s">
        <v>926</v>
      </c>
      <c r="O3653">
        <v>38.700000000000003</v>
      </c>
      <c r="S3653">
        <v>23652</v>
      </c>
    </row>
    <row r="3654" spans="1:19" x14ac:dyDescent="0.2">
      <c r="A3654" t="s">
        <v>50</v>
      </c>
      <c r="B3654" t="s">
        <v>8</v>
      </c>
      <c r="C3654" t="s">
        <v>927</v>
      </c>
      <c r="D3654">
        <v>1</v>
      </c>
      <c r="E3654">
        <v>6</v>
      </c>
      <c r="F3654">
        <v>1780104600000</v>
      </c>
      <c r="G3654">
        <v>1780105638083</v>
      </c>
      <c r="H3654">
        <v>1038083</v>
      </c>
      <c r="I3654">
        <v>1038083</v>
      </c>
      <c r="J3654">
        <v>10394</v>
      </c>
      <c r="K3654">
        <v>45</v>
      </c>
      <c r="L3654">
        <v>54.48</v>
      </c>
      <c r="M3654" t="s">
        <v>925</v>
      </c>
      <c r="N3654" t="s">
        <v>926</v>
      </c>
      <c r="O3654">
        <v>33.200000000000003</v>
      </c>
      <c r="S3654">
        <v>23653</v>
      </c>
    </row>
    <row r="3655" spans="1:19" x14ac:dyDescent="0.2">
      <c r="A3655" t="s">
        <v>50</v>
      </c>
      <c r="B3655" t="s">
        <v>8</v>
      </c>
      <c r="C3655" t="s">
        <v>927</v>
      </c>
      <c r="D3655">
        <v>1</v>
      </c>
      <c r="E3655">
        <v>6</v>
      </c>
      <c r="F3655">
        <v>1780105500000</v>
      </c>
      <c r="G3655">
        <v>1780106568740</v>
      </c>
      <c r="H3655">
        <v>1068740</v>
      </c>
      <c r="I3655">
        <v>1068740</v>
      </c>
      <c r="J3655">
        <v>9702</v>
      </c>
      <c r="K3655">
        <v>46</v>
      </c>
      <c r="L3655">
        <v>54.06</v>
      </c>
      <c r="M3655" t="s">
        <v>925</v>
      </c>
      <c r="N3655" t="s">
        <v>926</v>
      </c>
      <c r="O3655">
        <v>33.32</v>
      </c>
      <c r="S3655">
        <v>23654</v>
      </c>
    </row>
    <row r="3656" spans="1:19" x14ac:dyDescent="0.2">
      <c r="A3656" t="s">
        <v>50</v>
      </c>
      <c r="B3656" t="s">
        <v>8</v>
      </c>
      <c r="C3656" t="s">
        <v>927</v>
      </c>
      <c r="D3656">
        <v>1</v>
      </c>
      <c r="E3656">
        <v>6</v>
      </c>
      <c r="F3656">
        <v>1780106400000</v>
      </c>
      <c r="G3656">
        <v>1780107376044</v>
      </c>
      <c r="H3656">
        <v>976044</v>
      </c>
      <c r="I3656">
        <v>976044</v>
      </c>
      <c r="J3656">
        <v>9117</v>
      </c>
      <c r="K3656">
        <v>38</v>
      </c>
      <c r="L3656">
        <v>41.29</v>
      </c>
      <c r="M3656" t="s">
        <v>925</v>
      </c>
      <c r="N3656" t="s">
        <v>929</v>
      </c>
      <c r="S3656">
        <v>23655</v>
      </c>
    </row>
    <row r="3657" spans="1:19" x14ac:dyDescent="0.2">
      <c r="A3657" t="s">
        <v>50</v>
      </c>
      <c r="B3657" t="s">
        <v>8</v>
      </c>
      <c r="C3657" t="s">
        <v>927</v>
      </c>
      <c r="D3657">
        <v>1</v>
      </c>
      <c r="E3657">
        <v>6</v>
      </c>
      <c r="F3657">
        <v>1780107300000</v>
      </c>
      <c r="G3657">
        <v>1780109093366</v>
      </c>
      <c r="H3657">
        <v>1793366</v>
      </c>
      <c r="I3657">
        <v>1793366</v>
      </c>
      <c r="J3657">
        <v>9688</v>
      </c>
      <c r="K3657">
        <v>68</v>
      </c>
      <c r="L3657">
        <v>62.19</v>
      </c>
      <c r="M3657" t="s">
        <v>925</v>
      </c>
      <c r="N3657" t="s">
        <v>926</v>
      </c>
      <c r="O3657">
        <v>34.01</v>
      </c>
      <c r="S3657">
        <v>23656</v>
      </c>
    </row>
    <row r="3658" spans="1:19" x14ac:dyDescent="0.2">
      <c r="A3658" t="s">
        <v>50</v>
      </c>
      <c r="B3658" t="s">
        <v>8</v>
      </c>
      <c r="C3658" t="s">
        <v>927</v>
      </c>
      <c r="D3658">
        <v>1</v>
      </c>
      <c r="E3658">
        <v>6</v>
      </c>
      <c r="F3658">
        <v>1780108200000</v>
      </c>
      <c r="G3658">
        <v>1780109897722</v>
      </c>
      <c r="H3658">
        <v>1697722</v>
      </c>
      <c r="I3658">
        <v>1697722</v>
      </c>
      <c r="J3658">
        <v>8425</v>
      </c>
      <c r="K3658">
        <v>73</v>
      </c>
      <c r="L3658">
        <v>49.22</v>
      </c>
      <c r="M3658" t="s">
        <v>925</v>
      </c>
      <c r="N3658" t="s">
        <v>929</v>
      </c>
      <c r="S3658">
        <v>23657</v>
      </c>
    </row>
    <row r="3659" spans="1:19" x14ac:dyDescent="0.2">
      <c r="A3659" t="s">
        <v>50</v>
      </c>
      <c r="B3659" t="s">
        <v>8</v>
      </c>
      <c r="C3659" t="s">
        <v>927</v>
      </c>
      <c r="D3659">
        <v>1</v>
      </c>
      <c r="E3659">
        <v>6</v>
      </c>
      <c r="F3659">
        <v>1780109100000</v>
      </c>
      <c r="G3659">
        <v>1780110655669</v>
      </c>
      <c r="H3659">
        <v>1555669</v>
      </c>
      <c r="I3659">
        <v>1555669</v>
      </c>
      <c r="J3659">
        <v>7265</v>
      </c>
      <c r="K3659">
        <v>61</v>
      </c>
      <c r="L3659">
        <v>60.22</v>
      </c>
      <c r="M3659" t="s">
        <v>925</v>
      </c>
      <c r="N3659" t="s">
        <v>926</v>
      </c>
      <c r="O3659">
        <v>41.89</v>
      </c>
      <c r="S3659">
        <v>23658</v>
      </c>
    </row>
    <row r="3660" spans="1:19" x14ac:dyDescent="0.2">
      <c r="A3660" t="s">
        <v>50</v>
      </c>
      <c r="B3660" t="s">
        <v>8</v>
      </c>
      <c r="C3660" t="s">
        <v>927</v>
      </c>
      <c r="D3660">
        <v>1</v>
      </c>
      <c r="E3660">
        <v>6</v>
      </c>
      <c r="F3660">
        <v>1780110000000</v>
      </c>
      <c r="G3660">
        <v>1780111435603</v>
      </c>
      <c r="H3660">
        <v>1435603</v>
      </c>
      <c r="I3660">
        <v>1435603</v>
      </c>
      <c r="J3660">
        <v>7289</v>
      </c>
      <c r="K3660">
        <v>61</v>
      </c>
      <c r="L3660">
        <v>55.88</v>
      </c>
      <c r="M3660" t="s">
        <v>925</v>
      </c>
      <c r="N3660" t="s">
        <v>926</v>
      </c>
      <c r="O3660">
        <v>34.75</v>
      </c>
      <c r="S3660">
        <v>23659</v>
      </c>
    </row>
    <row r="3661" spans="1:19" x14ac:dyDescent="0.2">
      <c r="A3661" t="s">
        <v>50</v>
      </c>
      <c r="B3661" t="s">
        <v>8</v>
      </c>
      <c r="C3661" t="s">
        <v>927</v>
      </c>
      <c r="D3661">
        <v>1</v>
      </c>
      <c r="E3661">
        <v>6</v>
      </c>
      <c r="F3661">
        <v>1780110900000</v>
      </c>
      <c r="G3661">
        <v>1780112452866</v>
      </c>
      <c r="H3661">
        <v>1552866</v>
      </c>
      <c r="I3661">
        <v>1552866</v>
      </c>
      <c r="J3661">
        <v>8072</v>
      </c>
      <c r="K3661">
        <v>66</v>
      </c>
      <c r="L3661">
        <v>47.11</v>
      </c>
      <c r="M3661" t="s">
        <v>925</v>
      </c>
      <c r="N3661" t="s">
        <v>929</v>
      </c>
      <c r="S3661">
        <v>23660</v>
      </c>
    </row>
    <row r="3662" spans="1:19" x14ac:dyDescent="0.2">
      <c r="A3662" t="s">
        <v>50</v>
      </c>
      <c r="B3662" t="s">
        <v>8</v>
      </c>
      <c r="C3662" t="s">
        <v>927</v>
      </c>
      <c r="D3662">
        <v>1</v>
      </c>
      <c r="E3662">
        <v>7</v>
      </c>
      <c r="F3662">
        <v>1780185600000</v>
      </c>
      <c r="G3662">
        <v>1780187025873</v>
      </c>
      <c r="H3662">
        <v>1425873</v>
      </c>
      <c r="I3662">
        <v>1425873</v>
      </c>
      <c r="J3662">
        <v>9235</v>
      </c>
      <c r="K3662">
        <v>53</v>
      </c>
      <c r="L3662">
        <v>59.93</v>
      </c>
      <c r="M3662" t="s">
        <v>925</v>
      </c>
      <c r="N3662" t="s">
        <v>926</v>
      </c>
      <c r="O3662">
        <v>39.22</v>
      </c>
      <c r="S3662">
        <v>23661</v>
      </c>
    </row>
    <row r="3663" spans="1:19" x14ac:dyDescent="0.2">
      <c r="A3663" t="s">
        <v>50</v>
      </c>
      <c r="B3663" t="s">
        <v>8</v>
      </c>
      <c r="C3663" t="s">
        <v>927</v>
      </c>
      <c r="D3663">
        <v>1</v>
      </c>
      <c r="E3663">
        <v>7</v>
      </c>
      <c r="F3663">
        <v>1780186500000</v>
      </c>
      <c r="G3663">
        <v>1780187857240</v>
      </c>
      <c r="H3663">
        <v>1357240</v>
      </c>
      <c r="I3663">
        <v>1357240</v>
      </c>
      <c r="J3663">
        <v>9516</v>
      </c>
      <c r="K3663">
        <v>50</v>
      </c>
      <c r="L3663">
        <v>57.78</v>
      </c>
      <c r="M3663" t="s">
        <v>925</v>
      </c>
      <c r="N3663" t="s">
        <v>926</v>
      </c>
      <c r="O3663">
        <v>35.200000000000003</v>
      </c>
      <c r="S3663">
        <v>23662</v>
      </c>
    </row>
    <row r="3664" spans="1:19" x14ac:dyDescent="0.2">
      <c r="A3664" t="s">
        <v>50</v>
      </c>
      <c r="B3664" t="s">
        <v>8</v>
      </c>
      <c r="C3664" t="s">
        <v>924</v>
      </c>
      <c r="D3664">
        <v>1</v>
      </c>
      <c r="E3664">
        <v>7</v>
      </c>
      <c r="F3664">
        <v>1780187400000</v>
      </c>
      <c r="G3664">
        <v>1780189037245</v>
      </c>
      <c r="H3664">
        <v>1637245</v>
      </c>
      <c r="I3664">
        <v>1637245</v>
      </c>
      <c r="J3664">
        <v>7986</v>
      </c>
      <c r="K3664">
        <v>68</v>
      </c>
      <c r="L3664">
        <v>59.96</v>
      </c>
      <c r="M3664" t="s">
        <v>925</v>
      </c>
      <c r="N3664" t="s">
        <v>926</v>
      </c>
      <c r="O3664">
        <v>37.299999999999997</v>
      </c>
      <c r="S3664">
        <v>23663</v>
      </c>
    </row>
    <row r="3665" spans="1:19" x14ac:dyDescent="0.2">
      <c r="A3665" t="s">
        <v>50</v>
      </c>
      <c r="B3665" t="s">
        <v>8</v>
      </c>
      <c r="C3665" t="s">
        <v>927</v>
      </c>
      <c r="D3665">
        <v>1</v>
      </c>
      <c r="E3665">
        <v>7</v>
      </c>
      <c r="F3665">
        <v>1780188300000</v>
      </c>
      <c r="G3665">
        <v>1780189387256</v>
      </c>
      <c r="H3665">
        <v>1087256</v>
      </c>
      <c r="I3665">
        <v>1087256</v>
      </c>
      <c r="J3665">
        <v>7838</v>
      </c>
      <c r="K3665">
        <v>51</v>
      </c>
      <c r="L3665">
        <v>57.48</v>
      </c>
      <c r="M3665" t="s">
        <v>925</v>
      </c>
      <c r="N3665" t="s">
        <v>926</v>
      </c>
      <c r="O3665">
        <v>45.79</v>
      </c>
      <c r="S3665">
        <v>23664</v>
      </c>
    </row>
    <row r="3666" spans="1:19" x14ac:dyDescent="0.2">
      <c r="A3666" t="s">
        <v>50</v>
      </c>
      <c r="B3666" t="s">
        <v>8</v>
      </c>
      <c r="C3666" t="s">
        <v>927</v>
      </c>
      <c r="D3666">
        <v>1</v>
      </c>
      <c r="E3666">
        <v>7</v>
      </c>
      <c r="F3666">
        <v>1780189200000</v>
      </c>
      <c r="G3666">
        <v>1780190791783</v>
      </c>
      <c r="H3666">
        <v>1591783</v>
      </c>
      <c r="I3666">
        <v>1591783</v>
      </c>
      <c r="J3666">
        <v>7131</v>
      </c>
      <c r="K3666">
        <v>69</v>
      </c>
      <c r="L3666">
        <v>56.55</v>
      </c>
      <c r="M3666" t="s">
        <v>925</v>
      </c>
      <c r="N3666" t="s">
        <v>926</v>
      </c>
      <c r="O3666">
        <v>32.799999999999997</v>
      </c>
      <c r="S3666">
        <v>23665</v>
      </c>
    </row>
    <row r="3667" spans="1:19" x14ac:dyDescent="0.2">
      <c r="A3667" t="s">
        <v>50</v>
      </c>
      <c r="B3667" t="s">
        <v>8</v>
      </c>
      <c r="C3667" t="s">
        <v>924</v>
      </c>
      <c r="D3667">
        <v>1</v>
      </c>
      <c r="E3667">
        <v>7</v>
      </c>
      <c r="F3667">
        <v>1780190100000</v>
      </c>
      <c r="G3667">
        <v>1780191617441</v>
      </c>
      <c r="H3667">
        <v>1517441</v>
      </c>
      <c r="I3667">
        <v>1517441</v>
      </c>
      <c r="J3667">
        <v>8535</v>
      </c>
      <c r="K3667">
        <v>66</v>
      </c>
      <c r="L3667">
        <v>47.17</v>
      </c>
      <c r="M3667" t="s">
        <v>925</v>
      </c>
      <c r="N3667" t="s">
        <v>929</v>
      </c>
      <c r="S3667">
        <v>23666</v>
      </c>
    </row>
    <row r="3668" spans="1:19" x14ac:dyDescent="0.2">
      <c r="A3668" t="s">
        <v>50</v>
      </c>
      <c r="B3668" t="s">
        <v>8</v>
      </c>
      <c r="C3668" t="s">
        <v>927</v>
      </c>
      <c r="D3668">
        <v>1</v>
      </c>
      <c r="E3668">
        <v>7</v>
      </c>
      <c r="F3668">
        <v>1780191000000</v>
      </c>
      <c r="G3668">
        <v>1780192203504</v>
      </c>
      <c r="H3668">
        <v>1203504</v>
      </c>
      <c r="I3668">
        <v>1203504</v>
      </c>
      <c r="J3668">
        <v>7686</v>
      </c>
      <c r="K3668">
        <v>53</v>
      </c>
      <c r="L3668">
        <v>57.46</v>
      </c>
      <c r="M3668" t="s">
        <v>925</v>
      </c>
      <c r="N3668" t="s">
        <v>926</v>
      </c>
      <c r="O3668">
        <v>43.22</v>
      </c>
      <c r="S3668">
        <v>23667</v>
      </c>
    </row>
    <row r="3669" spans="1:19" x14ac:dyDescent="0.2">
      <c r="A3669" t="s">
        <v>50</v>
      </c>
      <c r="B3669" t="s">
        <v>8</v>
      </c>
      <c r="C3669" t="s">
        <v>927</v>
      </c>
      <c r="D3669">
        <v>1</v>
      </c>
      <c r="E3669">
        <v>7</v>
      </c>
      <c r="F3669">
        <v>1780191900000</v>
      </c>
      <c r="G3669">
        <v>1780193073161</v>
      </c>
      <c r="H3669">
        <v>1173161</v>
      </c>
      <c r="I3669">
        <v>1173161</v>
      </c>
      <c r="J3669">
        <v>8130</v>
      </c>
      <c r="K3669">
        <v>51</v>
      </c>
      <c r="L3669">
        <v>59.32</v>
      </c>
      <c r="M3669" t="s">
        <v>925</v>
      </c>
      <c r="N3669" t="s">
        <v>926</v>
      </c>
      <c r="O3669">
        <v>47.12</v>
      </c>
      <c r="S3669">
        <v>23668</v>
      </c>
    </row>
    <row r="3670" spans="1:19" x14ac:dyDescent="0.2">
      <c r="A3670" t="s">
        <v>50</v>
      </c>
      <c r="B3670" t="s">
        <v>8</v>
      </c>
      <c r="C3670" t="s">
        <v>924</v>
      </c>
      <c r="D3670">
        <v>1</v>
      </c>
      <c r="E3670">
        <v>7</v>
      </c>
      <c r="F3670">
        <v>1780192800000</v>
      </c>
      <c r="G3670">
        <v>1780193827960</v>
      </c>
      <c r="H3670">
        <v>1027960</v>
      </c>
      <c r="I3670">
        <v>1027960</v>
      </c>
      <c r="J3670">
        <v>9921</v>
      </c>
      <c r="K3670">
        <v>41</v>
      </c>
      <c r="L3670">
        <v>59.69</v>
      </c>
      <c r="M3670" t="s">
        <v>925</v>
      </c>
      <c r="N3670" t="s">
        <v>926</v>
      </c>
      <c r="O3670">
        <v>46.84</v>
      </c>
      <c r="S3670">
        <v>23669</v>
      </c>
    </row>
    <row r="3671" spans="1:19" x14ac:dyDescent="0.2">
      <c r="A3671" t="s">
        <v>50</v>
      </c>
      <c r="B3671" t="s">
        <v>8</v>
      </c>
      <c r="C3671" t="s">
        <v>927</v>
      </c>
      <c r="D3671">
        <v>1</v>
      </c>
      <c r="E3671">
        <v>7</v>
      </c>
      <c r="F3671">
        <v>1780193700000</v>
      </c>
      <c r="G3671">
        <v>1780195148230</v>
      </c>
      <c r="H3671">
        <v>1448230</v>
      </c>
      <c r="I3671">
        <v>1448230</v>
      </c>
      <c r="J3671">
        <v>7180</v>
      </c>
      <c r="K3671">
        <v>63</v>
      </c>
      <c r="L3671">
        <v>60.89</v>
      </c>
      <c r="M3671" t="s">
        <v>925</v>
      </c>
      <c r="N3671" t="s">
        <v>926</v>
      </c>
      <c r="O3671">
        <v>46.38</v>
      </c>
      <c r="S3671">
        <v>23670</v>
      </c>
    </row>
    <row r="3672" spans="1:19" x14ac:dyDescent="0.2">
      <c r="A3672" t="s">
        <v>50</v>
      </c>
      <c r="B3672" t="s">
        <v>8</v>
      </c>
      <c r="C3672" t="s">
        <v>927</v>
      </c>
      <c r="D3672">
        <v>1</v>
      </c>
      <c r="E3672">
        <v>7</v>
      </c>
      <c r="F3672">
        <v>1780194600000</v>
      </c>
      <c r="G3672">
        <v>1780195741940</v>
      </c>
      <c r="H3672">
        <v>1141940</v>
      </c>
      <c r="I3672">
        <v>1141940</v>
      </c>
      <c r="J3672">
        <v>6957</v>
      </c>
      <c r="K3672">
        <v>43</v>
      </c>
      <c r="L3672">
        <v>56.12</v>
      </c>
      <c r="M3672" t="s">
        <v>925</v>
      </c>
      <c r="N3672" t="s">
        <v>926</v>
      </c>
      <c r="O3672">
        <v>43.6</v>
      </c>
      <c r="S3672">
        <v>23671</v>
      </c>
    </row>
    <row r="3673" spans="1:19" x14ac:dyDescent="0.2">
      <c r="A3673" t="s">
        <v>50</v>
      </c>
      <c r="B3673" t="s">
        <v>8</v>
      </c>
      <c r="C3673" t="s">
        <v>924</v>
      </c>
      <c r="D3673">
        <v>1</v>
      </c>
      <c r="E3673">
        <v>7</v>
      </c>
      <c r="F3673">
        <v>1780195500000</v>
      </c>
      <c r="G3673">
        <v>1780196733005</v>
      </c>
      <c r="H3673">
        <v>1233005</v>
      </c>
      <c r="I3673">
        <v>1233005</v>
      </c>
      <c r="J3673">
        <v>9379</v>
      </c>
      <c r="K3673">
        <v>52</v>
      </c>
      <c r="L3673">
        <v>59.7</v>
      </c>
      <c r="M3673" t="s">
        <v>925</v>
      </c>
      <c r="N3673" t="s">
        <v>926</v>
      </c>
      <c r="O3673">
        <v>43.15</v>
      </c>
      <c r="S3673">
        <v>23672</v>
      </c>
    </row>
    <row r="3674" spans="1:19" x14ac:dyDescent="0.2">
      <c r="A3674" t="s">
        <v>50</v>
      </c>
      <c r="B3674" t="s">
        <v>8</v>
      </c>
      <c r="C3674" t="s">
        <v>927</v>
      </c>
      <c r="D3674">
        <v>1</v>
      </c>
      <c r="E3674">
        <v>7</v>
      </c>
      <c r="F3674">
        <v>1780196400000</v>
      </c>
      <c r="G3674">
        <v>1780198000692</v>
      </c>
      <c r="H3674">
        <v>1600692</v>
      </c>
      <c r="I3674">
        <v>1600692</v>
      </c>
      <c r="J3674">
        <v>10204</v>
      </c>
      <c r="K3674">
        <v>68</v>
      </c>
      <c r="L3674">
        <v>61.7</v>
      </c>
      <c r="M3674" t="s">
        <v>925</v>
      </c>
      <c r="N3674" t="s">
        <v>926</v>
      </c>
      <c r="O3674">
        <v>36.340000000000003</v>
      </c>
      <c r="S3674">
        <v>23673</v>
      </c>
    </row>
    <row r="3675" spans="1:19" x14ac:dyDescent="0.2">
      <c r="A3675" t="s">
        <v>50</v>
      </c>
      <c r="B3675" t="s">
        <v>8</v>
      </c>
      <c r="C3675" t="s">
        <v>927</v>
      </c>
      <c r="D3675">
        <v>1</v>
      </c>
      <c r="E3675">
        <v>7</v>
      </c>
      <c r="F3675">
        <v>1780197300000</v>
      </c>
      <c r="G3675">
        <v>1780198337959</v>
      </c>
      <c r="H3675">
        <v>1037959</v>
      </c>
      <c r="I3675">
        <v>1037959</v>
      </c>
      <c r="J3675">
        <v>10144</v>
      </c>
      <c r="K3675">
        <v>38</v>
      </c>
      <c r="L3675">
        <v>59.5</v>
      </c>
      <c r="M3675" t="s">
        <v>925</v>
      </c>
      <c r="N3675" t="s">
        <v>926</v>
      </c>
      <c r="O3675">
        <v>45.55</v>
      </c>
      <c r="S3675">
        <v>23674</v>
      </c>
    </row>
    <row r="3676" spans="1:19" x14ac:dyDescent="0.2">
      <c r="A3676" t="s">
        <v>50</v>
      </c>
      <c r="B3676" t="s">
        <v>8</v>
      </c>
      <c r="C3676" t="s">
        <v>924</v>
      </c>
      <c r="D3676">
        <v>1</v>
      </c>
      <c r="E3676">
        <v>7</v>
      </c>
      <c r="F3676">
        <v>1780198200000</v>
      </c>
      <c r="G3676">
        <v>1780199324185</v>
      </c>
      <c r="H3676">
        <v>1124185</v>
      </c>
      <c r="I3676">
        <v>1124185</v>
      </c>
      <c r="J3676">
        <v>10047</v>
      </c>
      <c r="K3676">
        <v>48</v>
      </c>
      <c r="L3676">
        <v>54.72</v>
      </c>
      <c r="M3676" t="s">
        <v>925</v>
      </c>
      <c r="N3676" t="s">
        <v>926</v>
      </c>
      <c r="O3676">
        <v>32.53</v>
      </c>
      <c r="S3676">
        <v>23675</v>
      </c>
    </row>
    <row r="3677" spans="1:19" x14ac:dyDescent="0.2">
      <c r="A3677" t="s">
        <v>50</v>
      </c>
      <c r="B3677" t="s">
        <v>8</v>
      </c>
      <c r="C3677" t="s">
        <v>927</v>
      </c>
      <c r="D3677">
        <v>2</v>
      </c>
      <c r="E3677">
        <v>1</v>
      </c>
      <c r="F3677">
        <v>1780272000000</v>
      </c>
      <c r="G3677">
        <v>1780273261909</v>
      </c>
      <c r="H3677">
        <v>1261909</v>
      </c>
      <c r="I3677">
        <v>1211909</v>
      </c>
      <c r="J3677">
        <v>8938</v>
      </c>
      <c r="K3677">
        <v>48</v>
      </c>
      <c r="L3677">
        <v>52.68</v>
      </c>
      <c r="M3677" t="s">
        <v>925</v>
      </c>
      <c r="N3677" t="s">
        <v>926</v>
      </c>
      <c r="O3677">
        <v>27.29</v>
      </c>
      <c r="S3677">
        <v>23676</v>
      </c>
    </row>
    <row r="3678" spans="1:19" x14ac:dyDescent="0.2">
      <c r="A3678" t="s">
        <v>50</v>
      </c>
      <c r="B3678" t="s">
        <v>8</v>
      </c>
      <c r="C3678" t="s">
        <v>927</v>
      </c>
      <c r="D3678">
        <v>2</v>
      </c>
      <c r="E3678">
        <v>1</v>
      </c>
      <c r="F3678">
        <v>1780272900000</v>
      </c>
      <c r="G3678">
        <v>1780273769073</v>
      </c>
      <c r="H3678">
        <v>869073</v>
      </c>
      <c r="I3678">
        <v>804073</v>
      </c>
      <c r="J3678">
        <v>6803</v>
      </c>
      <c r="K3678">
        <v>40</v>
      </c>
      <c r="L3678">
        <v>48.47</v>
      </c>
      <c r="M3678" t="s">
        <v>925</v>
      </c>
      <c r="N3678" t="s">
        <v>926</v>
      </c>
      <c r="O3678">
        <v>33.11</v>
      </c>
      <c r="S3678">
        <v>23677</v>
      </c>
    </row>
    <row r="3679" spans="1:19" x14ac:dyDescent="0.2">
      <c r="A3679" t="s">
        <v>50</v>
      </c>
      <c r="B3679" t="s">
        <v>8</v>
      </c>
      <c r="C3679" t="s">
        <v>924</v>
      </c>
      <c r="D3679">
        <v>2</v>
      </c>
      <c r="E3679">
        <v>1</v>
      </c>
      <c r="F3679">
        <v>1780273800000</v>
      </c>
      <c r="G3679">
        <v>1780274658500</v>
      </c>
      <c r="H3679">
        <v>858500</v>
      </c>
      <c r="I3679">
        <v>778500</v>
      </c>
      <c r="J3679">
        <v>8964</v>
      </c>
      <c r="K3679">
        <v>36</v>
      </c>
      <c r="L3679">
        <v>49.8</v>
      </c>
      <c r="M3679" t="s">
        <v>925</v>
      </c>
      <c r="N3679" t="s">
        <v>926</v>
      </c>
      <c r="O3679">
        <v>30.69</v>
      </c>
      <c r="S3679">
        <v>23678</v>
      </c>
    </row>
    <row r="3680" spans="1:19" x14ac:dyDescent="0.2">
      <c r="A3680" t="s">
        <v>50</v>
      </c>
      <c r="B3680" t="s">
        <v>8</v>
      </c>
      <c r="C3680" t="s">
        <v>927</v>
      </c>
      <c r="D3680">
        <v>2</v>
      </c>
      <c r="E3680">
        <v>1</v>
      </c>
      <c r="F3680">
        <v>1780274700000</v>
      </c>
      <c r="G3680">
        <v>1780275509912</v>
      </c>
      <c r="H3680">
        <v>809912</v>
      </c>
      <c r="I3680">
        <v>774912</v>
      </c>
      <c r="J3680">
        <v>8078</v>
      </c>
      <c r="K3680">
        <v>30</v>
      </c>
      <c r="L3680">
        <v>51.54</v>
      </c>
      <c r="M3680" t="s">
        <v>925</v>
      </c>
      <c r="N3680" t="s">
        <v>926</v>
      </c>
      <c r="O3680">
        <v>38.31</v>
      </c>
      <c r="S3680">
        <v>23679</v>
      </c>
    </row>
    <row r="3681" spans="1:19" x14ac:dyDescent="0.2">
      <c r="A3681" t="s">
        <v>50</v>
      </c>
      <c r="B3681" t="s">
        <v>8</v>
      </c>
      <c r="C3681" t="s">
        <v>927</v>
      </c>
      <c r="D3681">
        <v>2</v>
      </c>
      <c r="E3681">
        <v>1</v>
      </c>
      <c r="F3681">
        <v>1780275600000</v>
      </c>
      <c r="G3681">
        <v>1780276952288</v>
      </c>
      <c r="H3681">
        <v>1352288</v>
      </c>
      <c r="I3681">
        <v>1302288</v>
      </c>
      <c r="J3681">
        <v>7965</v>
      </c>
      <c r="K3681">
        <v>58</v>
      </c>
      <c r="L3681">
        <v>53</v>
      </c>
      <c r="M3681" t="s">
        <v>925</v>
      </c>
      <c r="N3681" t="s">
        <v>926</v>
      </c>
      <c r="O3681">
        <v>28.34</v>
      </c>
      <c r="S3681">
        <v>23680</v>
      </c>
    </row>
    <row r="3682" spans="1:19" x14ac:dyDescent="0.2">
      <c r="A3682" t="s">
        <v>50</v>
      </c>
      <c r="B3682" t="s">
        <v>8</v>
      </c>
      <c r="C3682" t="s">
        <v>924</v>
      </c>
      <c r="D3682">
        <v>2</v>
      </c>
      <c r="E3682">
        <v>1</v>
      </c>
      <c r="F3682">
        <v>1780276500000</v>
      </c>
      <c r="G3682">
        <v>1780277282078</v>
      </c>
      <c r="H3682">
        <v>782078</v>
      </c>
      <c r="I3682">
        <v>782078</v>
      </c>
      <c r="J3682">
        <v>6465</v>
      </c>
      <c r="K3682">
        <v>33</v>
      </c>
      <c r="L3682">
        <v>36.17</v>
      </c>
      <c r="M3682" t="s">
        <v>925</v>
      </c>
      <c r="N3682" t="s">
        <v>929</v>
      </c>
      <c r="S3682">
        <v>23681</v>
      </c>
    </row>
    <row r="3683" spans="1:19" x14ac:dyDescent="0.2">
      <c r="A3683" t="s">
        <v>50</v>
      </c>
      <c r="B3683" t="s">
        <v>8</v>
      </c>
      <c r="C3683" t="s">
        <v>927</v>
      </c>
      <c r="D3683">
        <v>2</v>
      </c>
      <c r="E3683">
        <v>1</v>
      </c>
      <c r="F3683">
        <v>1780277400000</v>
      </c>
      <c r="G3683">
        <v>1780278625577</v>
      </c>
      <c r="H3683">
        <v>1225577</v>
      </c>
      <c r="I3683">
        <v>1145577</v>
      </c>
      <c r="J3683">
        <v>7693</v>
      </c>
      <c r="K3683">
        <v>49</v>
      </c>
      <c r="L3683">
        <v>53.08</v>
      </c>
      <c r="M3683" t="s">
        <v>925</v>
      </c>
      <c r="N3683" t="s">
        <v>926</v>
      </c>
      <c r="O3683">
        <v>32.450000000000003</v>
      </c>
      <c r="S3683">
        <v>23682</v>
      </c>
    </row>
    <row r="3684" spans="1:19" x14ac:dyDescent="0.2">
      <c r="A3684" t="s">
        <v>50</v>
      </c>
      <c r="B3684" t="s">
        <v>8</v>
      </c>
      <c r="C3684" t="s">
        <v>927</v>
      </c>
      <c r="D3684">
        <v>2</v>
      </c>
      <c r="E3684">
        <v>1</v>
      </c>
      <c r="F3684">
        <v>1780278300000</v>
      </c>
      <c r="G3684">
        <v>1780279343694</v>
      </c>
      <c r="H3684">
        <v>1043694</v>
      </c>
      <c r="I3684">
        <v>1008694</v>
      </c>
      <c r="J3684">
        <v>7181</v>
      </c>
      <c r="K3684">
        <v>45</v>
      </c>
      <c r="L3684">
        <v>47.72</v>
      </c>
      <c r="M3684" t="s">
        <v>925</v>
      </c>
      <c r="N3684" t="s">
        <v>926</v>
      </c>
      <c r="O3684">
        <v>25.93</v>
      </c>
      <c r="S3684">
        <v>23683</v>
      </c>
    </row>
    <row r="3685" spans="1:19" x14ac:dyDescent="0.2">
      <c r="A3685" t="s">
        <v>50</v>
      </c>
      <c r="B3685" t="s">
        <v>8</v>
      </c>
      <c r="C3685" t="s">
        <v>924</v>
      </c>
      <c r="D3685">
        <v>2</v>
      </c>
      <c r="E3685">
        <v>1</v>
      </c>
      <c r="F3685">
        <v>1780279200000</v>
      </c>
      <c r="G3685">
        <v>1780280220485</v>
      </c>
      <c r="H3685">
        <v>1020485</v>
      </c>
      <c r="I3685">
        <v>970485</v>
      </c>
      <c r="J3685">
        <v>8792</v>
      </c>
      <c r="K3685">
        <v>46</v>
      </c>
      <c r="L3685">
        <v>54.98</v>
      </c>
      <c r="M3685" t="s">
        <v>925</v>
      </c>
      <c r="N3685" t="s">
        <v>926</v>
      </c>
      <c r="O3685">
        <v>39.1</v>
      </c>
      <c r="S3685">
        <v>23684</v>
      </c>
    </row>
    <row r="3686" spans="1:19" x14ac:dyDescent="0.2">
      <c r="A3686" t="s">
        <v>50</v>
      </c>
      <c r="B3686" t="s">
        <v>8</v>
      </c>
      <c r="C3686" t="s">
        <v>927</v>
      </c>
      <c r="D3686">
        <v>2</v>
      </c>
      <c r="E3686">
        <v>1</v>
      </c>
      <c r="F3686">
        <v>1780280100000</v>
      </c>
      <c r="G3686">
        <v>1780280944609</v>
      </c>
      <c r="H3686">
        <v>844609</v>
      </c>
      <c r="I3686">
        <v>779609</v>
      </c>
      <c r="J3686">
        <v>6686</v>
      </c>
      <c r="K3686">
        <v>37</v>
      </c>
      <c r="L3686">
        <v>47.47</v>
      </c>
      <c r="M3686" t="s">
        <v>925</v>
      </c>
      <c r="N3686" t="s">
        <v>926</v>
      </c>
      <c r="O3686">
        <v>31.7</v>
      </c>
      <c r="S3686">
        <v>23685</v>
      </c>
    </row>
    <row r="3687" spans="1:19" x14ac:dyDescent="0.2">
      <c r="A3687" t="s">
        <v>50</v>
      </c>
      <c r="B3687" t="s">
        <v>8</v>
      </c>
      <c r="C3687" t="s">
        <v>927</v>
      </c>
      <c r="D3687">
        <v>2</v>
      </c>
      <c r="E3687">
        <v>1</v>
      </c>
      <c r="F3687">
        <v>1780281000000</v>
      </c>
      <c r="G3687">
        <v>1780281964647</v>
      </c>
      <c r="H3687">
        <v>964647</v>
      </c>
      <c r="I3687">
        <v>884647</v>
      </c>
      <c r="J3687">
        <v>8790</v>
      </c>
      <c r="K3687">
        <v>42</v>
      </c>
      <c r="L3687">
        <v>51.51</v>
      </c>
      <c r="M3687" t="s">
        <v>925</v>
      </c>
      <c r="N3687" t="s">
        <v>926</v>
      </c>
      <c r="O3687">
        <v>32.43</v>
      </c>
      <c r="S3687">
        <v>23686</v>
      </c>
    </row>
    <row r="3688" spans="1:19" x14ac:dyDescent="0.2">
      <c r="A3688" t="s">
        <v>50</v>
      </c>
      <c r="B3688" t="s">
        <v>8</v>
      </c>
      <c r="C3688" t="s">
        <v>927</v>
      </c>
      <c r="D3688">
        <v>2</v>
      </c>
      <c r="E3688">
        <v>2</v>
      </c>
      <c r="F3688">
        <v>1780358400000</v>
      </c>
      <c r="G3688">
        <v>1780359190875</v>
      </c>
      <c r="H3688">
        <v>790875</v>
      </c>
      <c r="I3688">
        <v>740875</v>
      </c>
      <c r="J3688">
        <v>9077</v>
      </c>
      <c r="K3688">
        <v>38</v>
      </c>
      <c r="L3688">
        <v>51.44</v>
      </c>
      <c r="M3688" t="s">
        <v>925</v>
      </c>
      <c r="N3688" t="s">
        <v>926</v>
      </c>
      <c r="O3688">
        <v>35.89</v>
      </c>
      <c r="S3688">
        <v>23687</v>
      </c>
    </row>
    <row r="3689" spans="1:19" x14ac:dyDescent="0.2">
      <c r="A3689" t="s">
        <v>50</v>
      </c>
      <c r="B3689" t="s">
        <v>8</v>
      </c>
      <c r="C3689" t="s">
        <v>927</v>
      </c>
      <c r="D3689">
        <v>2</v>
      </c>
      <c r="E3689">
        <v>2</v>
      </c>
      <c r="F3689">
        <v>1780359300000</v>
      </c>
      <c r="G3689">
        <v>1780360147055</v>
      </c>
      <c r="H3689">
        <v>847055</v>
      </c>
      <c r="I3689">
        <v>782055</v>
      </c>
      <c r="J3689">
        <v>9043</v>
      </c>
      <c r="K3689">
        <v>39</v>
      </c>
      <c r="L3689">
        <v>52.47</v>
      </c>
      <c r="M3689" t="s">
        <v>925</v>
      </c>
      <c r="N3689" t="s">
        <v>926</v>
      </c>
      <c r="O3689">
        <v>36.97</v>
      </c>
      <c r="S3689">
        <v>23688</v>
      </c>
    </row>
    <row r="3690" spans="1:19" x14ac:dyDescent="0.2">
      <c r="A3690" t="s">
        <v>50</v>
      </c>
      <c r="B3690" t="s">
        <v>8</v>
      </c>
      <c r="C3690" t="s">
        <v>928</v>
      </c>
      <c r="D3690">
        <v>2</v>
      </c>
      <c r="E3690">
        <v>2</v>
      </c>
      <c r="F3690">
        <v>1780360200000</v>
      </c>
      <c r="G3690">
        <v>1780361580224</v>
      </c>
      <c r="H3690">
        <v>1380224</v>
      </c>
      <c r="I3690">
        <v>1380224</v>
      </c>
      <c r="J3690">
        <v>6731</v>
      </c>
      <c r="K3690">
        <v>62</v>
      </c>
      <c r="L3690">
        <v>43.63</v>
      </c>
      <c r="M3690" t="s">
        <v>925</v>
      </c>
      <c r="N3690" t="s">
        <v>929</v>
      </c>
      <c r="S3690">
        <v>23689</v>
      </c>
    </row>
    <row r="3691" spans="1:19" x14ac:dyDescent="0.2">
      <c r="A3691" t="s">
        <v>50</v>
      </c>
      <c r="B3691" t="s">
        <v>8</v>
      </c>
      <c r="C3691" t="s">
        <v>927</v>
      </c>
      <c r="D3691">
        <v>2</v>
      </c>
      <c r="E3691">
        <v>2</v>
      </c>
      <c r="F3691">
        <v>1780361100000</v>
      </c>
      <c r="G3691">
        <v>1780362137948</v>
      </c>
      <c r="H3691">
        <v>1037948</v>
      </c>
      <c r="I3691">
        <v>1037948</v>
      </c>
      <c r="J3691">
        <v>8918</v>
      </c>
      <c r="K3691">
        <v>38</v>
      </c>
      <c r="L3691">
        <v>41.82</v>
      </c>
      <c r="M3691" t="s">
        <v>925</v>
      </c>
      <c r="N3691" t="s">
        <v>929</v>
      </c>
      <c r="S3691">
        <v>23690</v>
      </c>
    </row>
    <row r="3692" spans="1:19" x14ac:dyDescent="0.2">
      <c r="A3692" t="s">
        <v>50</v>
      </c>
      <c r="B3692" t="s">
        <v>8</v>
      </c>
      <c r="C3692" t="s">
        <v>927</v>
      </c>
      <c r="D3692">
        <v>2</v>
      </c>
      <c r="E3692">
        <v>2</v>
      </c>
      <c r="F3692">
        <v>1780362000000</v>
      </c>
      <c r="G3692">
        <v>1780363380889</v>
      </c>
      <c r="H3692">
        <v>1380889</v>
      </c>
      <c r="I3692">
        <v>1330889</v>
      </c>
      <c r="J3692">
        <v>8114</v>
      </c>
      <c r="K3692">
        <v>59</v>
      </c>
      <c r="L3692">
        <v>58.38</v>
      </c>
      <c r="M3692" t="s">
        <v>925</v>
      </c>
      <c r="N3692" t="s">
        <v>926</v>
      </c>
      <c r="O3692">
        <v>39.75</v>
      </c>
      <c r="S3692">
        <v>23691</v>
      </c>
    </row>
    <row r="3693" spans="1:19" x14ac:dyDescent="0.2">
      <c r="A3693" t="s">
        <v>50</v>
      </c>
      <c r="B3693" t="s">
        <v>8</v>
      </c>
      <c r="C3693" t="s">
        <v>928</v>
      </c>
      <c r="D3693">
        <v>2</v>
      </c>
      <c r="E3693">
        <v>2</v>
      </c>
      <c r="F3693">
        <v>1780362900000</v>
      </c>
      <c r="G3693">
        <v>1780364141768</v>
      </c>
      <c r="H3693">
        <v>1241768</v>
      </c>
      <c r="I3693">
        <v>1241768</v>
      </c>
      <c r="J3693">
        <v>8281</v>
      </c>
      <c r="K3693">
        <v>51</v>
      </c>
      <c r="L3693">
        <v>43.6</v>
      </c>
      <c r="M3693" t="s">
        <v>925</v>
      </c>
      <c r="N3693" t="s">
        <v>929</v>
      </c>
      <c r="S3693">
        <v>23692</v>
      </c>
    </row>
    <row r="3694" spans="1:19" x14ac:dyDescent="0.2">
      <c r="A3694" t="s">
        <v>50</v>
      </c>
      <c r="B3694" t="s">
        <v>8</v>
      </c>
      <c r="C3694" t="s">
        <v>927</v>
      </c>
      <c r="D3694">
        <v>2</v>
      </c>
      <c r="E3694">
        <v>2</v>
      </c>
      <c r="F3694">
        <v>1780363800000</v>
      </c>
      <c r="G3694">
        <v>1780364567351</v>
      </c>
      <c r="H3694">
        <v>767351</v>
      </c>
      <c r="I3694">
        <v>687351</v>
      </c>
      <c r="J3694">
        <v>8509</v>
      </c>
      <c r="K3694">
        <v>31</v>
      </c>
      <c r="L3694">
        <v>53.46</v>
      </c>
      <c r="M3694" t="s">
        <v>925</v>
      </c>
      <c r="N3694" t="s">
        <v>926</v>
      </c>
      <c r="O3694">
        <v>42.71</v>
      </c>
      <c r="S3694">
        <v>23693</v>
      </c>
    </row>
    <row r="3695" spans="1:19" x14ac:dyDescent="0.2">
      <c r="A3695" t="s">
        <v>50</v>
      </c>
      <c r="B3695" t="s">
        <v>8</v>
      </c>
      <c r="C3695" t="s">
        <v>927</v>
      </c>
      <c r="D3695">
        <v>2</v>
      </c>
      <c r="E3695">
        <v>2</v>
      </c>
      <c r="F3695">
        <v>1780364700000</v>
      </c>
      <c r="G3695">
        <v>1780365916190</v>
      </c>
      <c r="H3695">
        <v>1216190</v>
      </c>
      <c r="I3695">
        <v>1181190</v>
      </c>
      <c r="J3695">
        <v>7546</v>
      </c>
      <c r="K3695">
        <v>47</v>
      </c>
      <c r="L3695">
        <v>50.22</v>
      </c>
      <c r="M3695" t="s">
        <v>925</v>
      </c>
      <c r="N3695" t="s">
        <v>926</v>
      </c>
      <c r="O3695">
        <v>26.43</v>
      </c>
      <c r="S3695">
        <v>23694</v>
      </c>
    </row>
    <row r="3696" spans="1:19" x14ac:dyDescent="0.2">
      <c r="A3696" t="s">
        <v>50</v>
      </c>
      <c r="B3696" t="s">
        <v>8</v>
      </c>
      <c r="C3696" t="s">
        <v>928</v>
      </c>
      <c r="D3696">
        <v>2</v>
      </c>
      <c r="E3696">
        <v>2</v>
      </c>
      <c r="F3696">
        <v>1780365600000</v>
      </c>
      <c r="G3696">
        <v>1780366651035</v>
      </c>
      <c r="H3696">
        <v>1051035</v>
      </c>
      <c r="I3696">
        <v>1001035</v>
      </c>
      <c r="J3696">
        <v>7414</v>
      </c>
      <c r="K3696">
        <v>46</v>
      </c>
      <c r="L3696">
        <v>53.59</v>
      </c>
      <c r="M3696" t="s">
        <v>925</v>
      </c>
      <c r="N3696" t="s">
        <v>926</v>
      </c>
      <c r="O3696">
        <v>38.79</v>
      </c>
      <c r="S3696">
        <v>23695</v>
      </c>
    </row>
    <row r="3697" spans="1:19" x14ac:dyDescent="0.2">
      <c r="A3697" t="s">
        <v>50</v>
      </c>
      <c r="B3697" t="s">
        <v>8</v>
      </c>
      <c r="C3697" t="s">
        <v>927</v>
      </c>
      <c r="D3697">
        <v>2</v>
      </c>
      <c r="E3697">
        <v>2</v>
      </c>
      <c r="F3697">
        <v>1780366500000</v>
      </c>
      <c r="G3697">
        <v>1780367717424</v>
      </c>
      <c r="H3697">
        <v>1217424</v>
      </c>
      <c r="I3697">
        <v>1152424</v>
      </c>
      <c r="J3697">
        <v>9095</v>
      </c>
      <c r="K3697">
        <v>51</v>
      </c>
      <c r="L3697">
        <v>55</v>
      </c>
      <c r="M3697" t="s">
        <v>925</v>
      </c>
      <c r="N3697" t="s">
        <v>926</v>
      </c>
      <c r="O3697">
        <v>33.380000000000003</v>
      </c>
      <c r="S3697">
        <v>23696</v>
      </c>
    </row>
    <row r="3698" spans="1:19" x14ac:dyDescent="0.2">
      <c r="A3698" t="s">
        <v>50</v>
      </c>
      <c r="B3698" t="s">
        <v>8</v>
      </c>
      <c r="C3698" t="s">
        <v>927</v>
      </c>
      <c r="D3698">
        <v>2</v>
      </c>
      <c r="E3698">
        <v>2</v>
      </c>
      <c r="F3698">
        <v>1780367400000</v>
      </c>
      <c r="G3698">
        <v>1780368532141</v>
      </c>
      <c r="H3698">
        <v>1132141</v>
      </c>
      <c r="I3698">
        <v>1132141</v>
      </c>
      <c r="J3698">
        <v>8672</v>
      </c>
      <c r="K3698">
        <v>42</v>
      </c>
      <c r="L3698">
        <v>42.69</v>
      </c>
      <c r="M3698" t="s">
        <v>925</v>
      </c>
      <c r="N3698" t="s">
        <v>929</v>
      </c>
      <c r="S3698">
        <v>23697</v>
      </c>
    </row>
    <row r="3699" spans="1:19" x14ac:dyDescent="0.2">
      <c r="A3699" t="s">
        <v>50</v>
      </c>
      <c r="B3699" t="s">
        <v>8</v>
      </c>
      <c r="C3699" t="s">
        <v>928</v>
      </c>
      <c r="D3699">
        <v>2</v>
      </c>
      <c r="E3699">
        <v>2</v>
      </c>
      <c r="F3699">
        <v>1780368300000</v>
      </c>
      <c r="G3699">
        <v>1780369234455</v>
      </c>
      <c r="H3699">
        <v>934455</v>
      </c>
      <c r="I3699">
        <v>899455</v>
      </c>
      <c r="J3699">
        <v>9721</v>
      </c>
      <c r="K3699">
        <v>34</v>
      </c>
      <c r="L3699">
        <v>51.16</v>
      </c>
      <c r="M3699" t="s">
        <v>925</v>
      </c>
      <c r="N3699" t="s">
        <v>926</v>
      </c>
      <c r="O3699">
        <v>29.89</v>
      </c>
      <c r="S3699">
        <v>23698</v>
      </c>
    </row>
    <row r="3700" spans="1:19" x14ac:dyDescent="0.2">
      <c r="A3700" t="s">
        <v>50</v>
      </c>
      <c r="B3700" t="s">
        <v>8</v>
      </c>
      <c r="C3700" t="s">
        <v>927</v>
      </c>
      <c r="D3700">
        <v>2</v>
      </c>
      <c r="E3700">
        <v>3</v>
      </c>
      <c r="F3700">
        <v>1780444800000</v>
      </c>
      <c r="G3700">
        <v>1780445466621</v>
      </c>
      <c r="H3700">
        <v>666621</v>
      </c>
      <c r="I3700">
        <v>616621</v>
      </c>
      <c r="J3700">
        <v>9578</v>
      </c>
      <c r="K3700">
        <v>34</v>
      </c>
      <c r="L3700">
        <v>52.89</v>
      </c>
      <c r="M3700" t="s">
        <v>925</v>
      </c>
      <c r="N3700" t="s">
        <v>926</v>
      </c>
      <c r="O3700">
        <v>41.05</v>
      </c>
      <c r="S3700">
        <v>23699</v>
      </c>
    </row>
    <row r="3701" spans="1:19" x14ac:dyDescent="0.2">
      <c r="A3701" t="s">
        <v>50</v>
      </c>
      <c r="B3701" t="s">
        <v>8</v>
      </c>
      <c r="C3701" t="s">
        <v>927</v>
      </c>
      <c r="D3701">
        <v>2</v>
      </c>
      <c r="E3701">
        <v>3</v>
      </c>
      <c r="F3701">
        <v>1780445700000</v>
      </c>
      <c r="G3701">
        <v>1780446834160</v>
      </c>
      <c r="H3701">
        <v>1134160</v>
      </c>
      <c r="I3701">
        <v>1069160</v>
      </c>
      <c r="J3701">
        <v>6936</v>
      </c>
      <c r="K3701">
        <v>45</v>
      </c>
      <c r="L3701">
        <v>53.83</v>
      </c>
      <c r="M3701" t="s">
        <v>925</v>
      </c>
      <c r="N3701" t="s">
        <v>926</v>
      </c>
      <c r="O3701">
        <v>38.520000000000003</v>
      </c>
      <c r="S3701">
        <v>23700</v>
      </c>
    </row>
    <row r="3702" spans="1:19" x14ac:dyDescent="0.2">
      <c r="A3702" t="s">
        <v>50</v>
      </c>
      <c r="B3702" t="s">
        <v>8</v>
      </c>
      <c r="C3702" t="s">
        <v>927</v>
      </c>
      <c r="D3702">
        <v>2</v>
      </c>
      <c r="E3702">
        <v>3</v>
      </c>
      <c r="F3702">
        <v>1780446600000</v>
      </c>
      <c r="G3702">
        <v>1780448018332</v>
      </c>
      <c r="H3702">
        <v>1418332</v>
      </c>
      <c r="I3702">
        <v>1338332</v>
      </c>
      <c r="J3702">
        <v>8795</v>
      </c>
      <c r="K3702">
        <v>55</v>
      </c>
      <c r="L3702">
        <v>58.6</v>
      </c>
      <c r="M3702" t="s">
        <v>925</v>
      </c>
      <c r="N3702" t="s">
        <v>926</v>
      </c>
      <c r="O3702">
        <v>37.479999999999997</v>
      </c>
      <c r="S3702">
        <v>23701</v>
      </c>
    </row>
    <row r="3703" spans="1:19" x14ac:dyDescent="0.2">
      <c r="A3703" t="s">
        <v>50</v>
      </c>
      <c r="B3703" t="s">
        <v>8</v>
      </c>
      <c r="C3703" t="s">
        <v>927</v>
      </c>
      <c r="D3703">
        <v>2</v>
      </c>
      <c r="E3703">
        <v>3</v>
      </c>
      <c r="F3703">
        <v>1780447500000</v>
      </c>
      <c r="G3703">
        <v>1780448654398</v>
      </c>
      <c r="H3703">
        <v>1154398</v>
      </c>
      <c r="I3703">
        <v>1119398</v>
      </c>
      <c r="J3703">
        <v>9041</v>
      </c>
      <c r="K3703">
        <v>49</v>
      </c>
      <c r="L3703">
        <v>58.46</v>
      </c>
      <c r="M3703" t="s">
        <v>925</v>
      </c>
      <c r="N3703" t="s">
        <v>926</v>
      </c>
      <c r="O3703">
        <v>43.15</v>
      </c>
      <c r="S3703">
        <v>23702</v>
      </c>
    </row>
    <row r="3704" spans="1:19" x14ac:dyDescent="0.2">
      <c r="A3704" t="s">
        <v>50</v>
      </c>
      <c r="B3704" t="s">
        <v>8</v>
      </c>
      <c r="C3704" t="s">
        <v>927</v>
      </c>
      <c r="D3704">
        <v>2</v>
      </c>
      <c r="E3704">
        <v>3</v>
      </c>
      <c r="F3704">
        <v>1780448400000</v>
      </c>
      <c r="G3704">
        <v>1780449883670</v>
      </c>
      <c r="H3704">
        <v>1483670</v>
      </c>
      <c r="I3704">
        <v>1433670</v>
      </c>
      <c r="J3704">
        <v>6507</v>
      </c>
      <c r="K3704">
        <v>59</v>
      </c>
      <c r="L3704">
        <v>58.09</v>
      </c>
      <c r="M3704" t="s">
        <v>925</v>
      </c>
      <c r="N3704" t="s">
        <v>926</v>
      </c>
      <c r="O3704">
        <v>40.770000000000003</v>
      </c>
      <c r="S3704">
        <v>23703</v>
      </c>
    </row>
    <row r="3705" spans="1:19" x14ac:dyDescent="0.2">
      <c r="A3705" t="s">
        <v>50</v>
      </c>
      <c r="B3705" t="s">
        <v>8</v>
      </c>
      <c r="C3705" t="s">
        <v>927</v>
      </c>
      <c r="D3705">
        <v>2</v>
      </c>
      <c r="E3705">
        <v>3</v>
      </c>
      <c r="F3705">
        <v>1780449300000</v>
      </c>
      <c r="G3705">
        <v>1780450109405</v>
      </c>
      <c r="H3705">
        <v>809405</v>
      </c>
      <c r="I3705">
        <v>809405</v>
      </c>
      <c r="J3705">
        <v>9369</v>
      </c>
      <c r="K3705">
        <v>33</v>
      </c>
      <c r="L3705">
        <v>39.549999999999997</v>
      </c>
      <c r="M3705" t="s">
        <v>925</v>
      </c>
      <c r="N3705" t="s">
        <v>929</v>
      </c>
      <c r="S3705">
        <v>23704</v>
      </c>
    </row>
    <row r="3706" spans="1:19" x14ac:dyDescent="0.2">
      <c r="A3706" t="s">
        <v>50</v>
      </c>
      <c r="B3706" t="s">
        <v>8</v>
      </c>
      <c r="C3706" t="s">
        <v>927</v>
      </c>
      <c r="D3706">
        <v>2</v>
      </c>
      <c r="E3706">
        <v>3</v>
      </c>
      <c r="F3706">
        <v>1780450200000</v>
      </c>
      <c r="G3706">
        <v>1780451391017</v>
      </c>
      <c r="H3706">
        <v>1191017</v>
      </c>
      <c r="I3706">
        <v>1111017</v>
      </c>
      <c r="J3706">
        <v>8835</v>
      </c>
      <c r="K3706">
        <v>51</v>
      </c>
      <c r="L3706">
        <v>53.1</v>
      </c>
      <c r="M3706" t="s">
        <v>925</v>
      </c>
      <c r="N3706" t="s">
        <v>926</v>
      </c>
      <c r="O3706">
        <v>30.32</v>
      </c>
      <c r="S3706">
        <v>23705</v>
      </c>
    </row>
    <row r="3707" spans="1:19" x14ac:dyDescent="0.2">
      <c r="A3707" t="s">
        <v>50</v>
      </c>
      <c r="B3707" t="s">
        <v>8</v>
      </c>
      <c r="C3707" t="s">
        <v>927</v>
      </c>
      <c r="D3707">
        <v>2</v>
      </c>
      <c r="E3707">
        <v>3</v>
      </c>
      <c r="F3707">
        <v>1780451100000</v>
      </c>
      <c r="G3707">
        <v>1780452341466</v>
      </c>
      <c r="H3707">
        <v>1241466</v>
      </c>
      <c r="I3707">
        <v>1206466</v>
      </c>
      <c r="J3707">
        <v>8616</v>
      </c>
      <c r="K3707">
        <v>47</v>
      </c>
      <c r="L3707">
        <v>55.67</v>
      </c>
      <c r="M3707" t="s">
        <v>925</v>
      </c>
      <c r="N3707" t="s">
        <v>926</v>
      </c>
      <c r="O3707">
        <v>35.6</v>
      </c>
      <c r="S3707">
        <v>23706</v>
      </c>
    </row>
    <row r="3708" spans="1:19" x14ac:dyDescent="0.2">
      <c r="A3708" t="s">
        <v>50</v>
      </c>
      <c r="B3708" t="s">
        <v>8</v>
      </c>
      <c r="C3708" t="s">
        <v>927</v>
      </c>
      <c r="D3708">
        <v>2</v>
      </c>
      <c r="E3708">
        <v>3</v>
      </c>
      <c r="F3708">
        <v>1780452000000</v>
      </c>
      <c r="G3708">
        <v>1780452721289</v>
      </c>
      <c r="H3708">
        <v>721289</v>
      </c>
      <c r="I3708">
        <v>671289</v>
      </c>
      <c r="J3708">
        <v>9813</v>
      </c>
      <c r="K3708">
        <v>36</v>
      </c>
      <c r="L3708">
        <v>50.34</v>
      </c>
      <c r="M3708" t="s">
        <v>925</v>
      </c>
      <c r="N3708" t="s">
        <v>926</v>
      </c>
      <c r="O3708">
        <v>33.11</v>
      </c>
      <c r="S3708">
        <v>23707</v>
      </c>
    </row>
    <row r="3709" spans="1:19" x14ac:dyDescent="0.2">
      <c r="A3709" t="s">
        <v>50</v>
      </c>
      <c r="B3709" t="s">
        <v>8</v>
      </c>
      <c r="C3709" t="s">
        <v>927</v>
      </c>
      <c r="D3709">
        <v>2</v>
      </c>
      <c r="E3709">
        <v>3</v>
      </c>
      <c r="F3709">
        <v>1780452900000</v>
      </c>
      <c r="G3709">
        <v>1780454340732</v>
      </c>
      <c r="H3709">
        <v>1440732</v>
      </c>
      <c r="I3709">
        <v>1375732</v>
      </c>
      <c r="J3709">
        <v>9310</v>
      </c>
      <c r="K3709">
        <v>57</v>
      </c>
      <c r="L3709">
        <v>47.06</v>
      </c>
      <c r="M3709" t="s">
        <v>925</v>
      </c>
      <c r="N3709" t="s">
        <v>929</v>
      </c>
      <c r="S3709">
        <v>23708</v>
      </c>
    </row>
    <row r="3710" spans="1:19" x14ac:dyDescent="0.2">
      <c r="A3710" t="s">
        <v>50</v>
      </c>
      <c r="B3710" t="s">
        <v>8</v>
      </c>
      <c r="C3710" t="s">
        <v>927</v>
      </c>
      <c r="D3710">
        <v>2</v>
      </c>
      <c r="E3710">
        <v>4</v>
      </c>
      <c r="F3710">
        <v>1780531200000</v>
      </c>
      <c r="G3710">
        <v>1780532429477</v>
      </c>
      <c r="H3710">
        <v>1229477</v>
      </c>
      <c r="I3710">
        <v>1179477</v>
      </c>
      <c r="J3710">
        <v>9480</v>
      </c>
      <c r="K3710">
        <v>53</v>
      </c>
      <c r="L3710">
        <v>54.31</v>
      </c>
      <c r="M3710" t="s">
        <v>925</v>
      </c>
      <c r="N3710" t="s">
        <v>926</v>
      </c>
      <c r="O3710">
        <v>30.44</v>
      </c>
      <c r="S3710">
        <v>23709</v>
      </c>
    </row>
    <row r="3711" spans="1:19" x14ac:dyDescent="0.2">
      <c r="A3711" t="s">
        <v>50</v>
      </c>
      <c r="B3711" t="s">
        <v>8</v>
      </c>
      <c r="C3711" t="s">
        <v>927</v>
      </c>
      <c r="D3711">
        <v>2</v>
      </c>
      <c r="E3711">
        <v>4</v>
      </c>
      <c r="F3711">
        <v>1780532100000</v>
      </c>
      <c r="G3711">
        <v>1780533148752</v>
      </c>
      <c r="H3711">
        <v>1048752</v>
      </c>
      <c r="I3711">
        <v>983752</v>
      </c>
      <c r="J3711">
        <v>7857</v>
      </c>
      <c r="K3711">
        <v>50</v>
      </c>
      <c r="L3711">
        <v>53.09</v>
      </c>
      <c r="M3711" t="s">
        <v>925</v>
      </c>
      <c r="N3711" t="s">
        <v>926</v>
      </c>
      <c r="O3711">
        <v>36.479999999999997</v>
      </c>
      <c r="S3711">
        <v>23710</v>
      </c>
    </row>
    <row r="3712" spans="1:19" x14ac:dyDescent="0.2">
      <c r="A3712" t="s">
        <v>50</v>
      </c>
      <c r="B3712" t="s">
        <v>8</v>
      </c>
      <c r="C3712" t="s">
        <v>924</v>
      </c>
      <c r="D3712">
        <v>2</v>
      </c>
      <c r="E3712">
        <v>4</v>
      </c>
      <c r="F3712">
        <v>1780533000000</v>
      </c>
      <c r="G3712">
        <v>1780534113636</v>
      </c>
      <c r="H3712">
        <v>1113636</v>
      </c>
      <c r="I3712">
        <v>1033636</v>
      </c>
      <c r="J3712">
        <v>8610</v>
      </c>
      <c r="K3712">
        <v>50</v>
      </c>
      <c r="L3712">
        <v>56.53</v>
      </c>
      <c r="M3712" t="s">
        <v>925</v>
      </c>
      <c r="N3712" t="s">
        <v>926</v>
      </c>
      <c r="O3712">
        <v>40.840000000000003</v>
      </c>
      <c r="S3712">
        <v>23711</v>
      </c>
    </row>
    <row r="3713" spans="1:19" x14ac:dyDescent="0.2">
      <c r="A3713" t="s">
        <v>50</v>
      </c>
      <c r="B3713" t="s">
        <v>8</v>
      </c>
      <c r="C3713" t="s">
        <v>927</v>
      </c>
      <c r="D3713">
        <v>2</v>
      </c>
      <c r="E3713">
        <v>4</v>
      </c>
      <c r="F3713">
        <v>1780533900000</v>
      </c>
      <c r="G3713">
        <v>1780535174571</v>
      </c>
      <c r="H3713">
        <v>1274571</v>
      </c>
      <c r="I3713">
        <v>1239571</v>
      </c>
      <c r="J3713">
        <v>9317</v>
      </c>
      <c r="K3713">
        <v>58</v>
      </c>
      <c r="L3713">
        <v>54.45</v>
      </c>
      <c r="M3713" t="s">
        <v>925</v>
      </c>
      <c r="N3713" t="s">
        <v>926</v>
      </c>
      <c r="O3713">
        <v>30.07</v>
      </c>
      <c r="S3713">
        <v>23712</v>
      </c>
    </row>
    <row r="3714" spans="1:19" x14ac:dyDescent="0.2">
      <c r="A3714" t="s">
        <v>50</v>
      </c>
      <c r="B3714" t="s">
        <v>8</v>
      </c>
      <c r="C3714" t="s">
        <v>927</v>
      </c>
      <c r="D3714">
        <v>2</v>
      </c>
      <c r="E3714">
        <v>4</v>
      </c>
      <c r="F3714">
        <v>1780534800000</v>
      </c>
      <c r="G3714">
        <v>1780536263584</v>
      </c>
      <c r="H3714">
        <v>1463584</v>
      </c>
      <c r="I3714">
        <v>1413584</v>
      </c>
      <c r="J3714">
        <v>7540</v>
      </c>
      <c r="K3714">
        <v>65</v>
      </c>
      <c r="L3714">
        <v>45.48</v>
      </c>
      <c r="M3714" t="s">
        <v>925</v>
      </c>
      <c r="N3714" t="s">
        <v>929</v>
      </c>
      <c r="S3714">
        <v>23713</v>
      </c>
    </row>
    <row r="3715" spans="1:19" x14ac:dyDescent="0.2">
      <c r="A3715" t="s">
        <v>50</v>
      </c>
      <c r="B3715" t="s">
        <v>8</v>
      </c>
      <c r="C3715" t="s">
        <v>924</v>
      </c>
      <c r="D3715">
        <v>2</v>
      </c>
      <c r="E3715">
        <v>4</v>
      </c>
      <c r="F3715">
        <v>1780535700000</v>
      </c>
      <c r="G3715">
        <v>1780536698391</v>
      </c>
      <c r="H3715">
        <v>998391</v>
      </c>
      <c r="I3715">
        <v>933391</v>
      </c>
      <c r="J3715">
        <v>7129</v>
      </c>
      <c r="K3715">
        <v>37</v>
      </c>
      <c r="L3715">
        <v>54.59</v>
      </c>
      <c r="M3715" t="s">
        <v>925</v>
      </c>
      <c r="N3715" t="s">
        <v>926</v>
      </c>
      <c r="O3715">
        <v>43.19</v>
      </c>
      <c r="S3715">
        <v>23714</v>
      </c>
    </row>
    <row r="3716" spans="1:19" x14ac:dyDescent="0.2">
      <c r="A3716" t="s">
        <v>50</v>
      </c>
      <c r="B3716" t="s">
        <v>8</v>
      </c>
      <c r="C3716" t="s">
        <v>927</v>
      </c>
      <c r="D3716">
        <v>2</v>
      </c>
      <c r="E3716">
        <v>4</v>
      </c>
      <c r="F3716">
        <v>1780536600000</v>
      </c>
      <c r="G3716">
        <v>1780537752985</v>
      </c>
      <c r="H3716">
        <v>1152985</v>
      </c>
      <c r="I3716">
        <v>1072985</v>
      </c>
      <c r="J3716">
        <v>8405</v>
      </c>
      <c r="K3716">
        <v>51</v>
      </c>
      <c r="L3716">
        <v>56.2</v>
      </c>
      <c r="M3716" t="s">
        <v>925</v>
      </c>
      <c r="N3716" t="s">
        <v>926</v>
      </c>
      <c r="O3716">
        <v>39.630000000000003</v>
      </c>
      <c r="S3716">
        <v>23715</v>
      </c>
    </row>
    <row r="3717" spans="1:19" x14ac:dyDescent="0.2">
      <c r="A3717" t="s">
        <v>50</v>
      </c>
      <c r="B3717" t="s">
        <v>8</v>
      </c>
      <c r="C3717" t="s">
        <v>927</v>
      </c>
      <c r="D3717">
        <v>2</v>
      </c>
      <c r="E3717">
        <v>4</v>
      </c>
      <c r="F3717">
        <v>1780537500000</v>
      </c>
      <c r="G3717">
        <v>1780538798145</v>
      </c>
      <c r="H3717">
        <v>1298145</v>
      </c>
      <c r="I3717">
        <v>1263145</v>
      </c>
      <c r="J3717">
        <v>9326</v>
      </c>
      <c r="K3717">
        <v>48</v>
      </c>
      <c r="L3717">
        <v>45.37</v>
      </c>
      <c r="M3717" t="s">
        <v>925</v>
      </c>
      <c r="N3717" t="s">
        <v>929</v>
      </c>
      <c r="S3717">
        <v>23716</v>
      </c>
    </row>
    <row r="3718" spans="1:19" x14ac:dyDescent="0.2">
      <c r="A3718" t="s">
        <v>50</v>
      </c>
      <c r="B3718" t="s">
        <v>8</v>
      </c>
      <c r="C3718" t="s">
        <v>924</v>
      </c>
      <c r="D3718">
        <v>2</v>
      </c>
      <c r="E3718">
        <v>4</v>
      </c>
      <c r="F3718">
        <v>1780538400000</v>
      </c>
      <c r="G3718">
        <v>1780539333222</v>
      </c>
      <c r="H3718">
        <v>933222</v>
      </c>
      <c r="I3718">
        <v>933222</v>
      </c>
      <c r="J3718">
        <v>7051</v>
      </c>
      <c r="K3718">
        <v>43</v>
      </c>
      <c r="L3718">
        <v>38.6</v>
      </c>
      <c r="M3718" t="s">
        <v>925</v>
      </c>
      <c r="N3718" t="s">
        <v>929</v>
      </c>
      <c r="S3718">
        <v>23717</v>
      </c>
    </row>
    <row r="3719" spans="1:19" x14ac:dyDescent="0.2">
      <c r="A3719" t="s">
        <v>50</v>
      </c>
      <c r="B3719" t="s">
        <v>8</v>
      </c>
      <c r="C3719" t="s">
        <v>927</v>
      </c>
      <c r="D3719">
        <v>2</v>
      </c>
      <c r="E3719">
        <v>4</v>
      </c>
      <c r="F3719">
        <v>1780539300000</v>
      </c>
      <c r="G3719">
        <v>1780540280981</v>
      </c>
      <c r="H3719">
        <v>980981</v>
      </c>
      <c r="I3719">
        <v>915981</v>
      </c>
      <c r="J3719">
        <v>8542</v>
      </c>
      <c r="K3719">
        <v>46</v>
      </c>
      <c r="L3719">
        <v>49.02</v>
      </c>
      <c r="M3719" t="s">
        <v>925</v>
      </c>
      <c r="N3719" t="s">
        <v>926</v>
      </c>
      <c r="O3719">
        <v>26.91</v>
      </c>
      <c r="S3719">
        <v>23718</v>
      </c>
    </row>
    <row r="3720" spans="1:19" x14ac:dyDescent="0.2">
      <c r="A3720" t="s">
        <v>50</v>
      </c>
      <c r="B3720" t="s">
        <v>8</v>
      </c>
      <c r="C3720" t="s">
        <v>927</v>
      </c>
      <c r="D3720">
        <v>2</v>
      </c>
      <c r="E3720">
        <v>4</v>
      </c>
      <c r="F3720">
        <v>1780540200000</v>
      </c>
      <c r="G3720">
        <v>1780541310960</v>
      </c>
      <c r="H3720">
        <v>1110960</v>
      </c>
      <c r="I3720">
        <v>1030960</v>
      </c>
      <c r="J3720">
        <v>9821</v>
      </c>
      <c r="K3720">
        <v>46</v>
      </c>
      <c r="L3720">
        <v>57.29</v>
      </c>
      <c r="M3720" t="s">
        <v>925</v>
      </c>
      <c r="N3720" t="s">
        <v>926</v>
      </c>
      <c r="O3720">
        <v>39.450000000000003</v>
      </c>
      <c r="S3720">
        <v>23719</v>
      </c>
    </row>
    <row r="3721" spans="1:19" x14ac:dyDescent="0.2">
      <c r="A3721" t="s">
        <v>50</v>
      </c>
      <c r="B3721" t="s">
        <v>8</v>
      </c>
      <c r="C3721" t="s">
        <v>927</v>
      </c>
      <c r="D3721">
        <v>2</v>
      </c>
      <c r="E3721">
        <v>5</v>
      </c>
      <c r="F3721">
        <v>1780617600000</v>
      </c>
      <c r="G3721">
        <v>1780618271632</v>
      </c>
      <c r="H3721">
        <v>671632</v>
      </c>
      <c r="I3721">
        <v>621632</v>
      </c>
      <c r="J3721">
        <v>9148</v>
      </c>
      <c r="K3721">
        <v>25</v>
      </c>
      <c r="L3721">
        <v>48.28</v>
      </c>
      <c r="M3721" t="s">
        <v>925</v>
      </c>
      <c r="N3721" t="s">
        <v>926</v>
      </c>
      <c r="O3721">
        <v>31.37</v>
      </c>
      <c r="S3721">
        <v>23720</v>
      </c>
    </row>
    <row r="3722" spans="1:19" x14ac:dyDescent="0.2">
      <c r="A3722" t="s">
        <v>50</v>
      </c>
      <c r="B3722" t="s">
        <v>8</v>
      </c>
      <c r="C3722" t="s">
        <v>927</v>
      </c>
      <c r="D3722">
        <v>2</v>
      </c>
      <c r="E3722">
        <v>5</v>
      </c>
      <c r="F3722">
        <v>1780618500000</v>
      </c>
      <c r="G3722">
        <v>1780619734084</v>
      </c>
      <c r="H3722">
        <v>1234084</v>
      </c>
      <c r="I3722">
        <v>1169084</v>
      </c>
      <c r="J3722">
        <v>6861</v>
      </c>
      <c r="K3722">
        <v>54</v>
      </c>
      <c r="L3722">
        <v>49.77</v>
      </c>
      <c r="M3722" t="s">
        <v>925</v>
      </c>
      <c r="N3722" t="s">
        <v>926</v>
      </c>
      <c r="O3722">
        <v>26.78</v>
      </c>
      <c r="S3722">
        <v>23721</v>
      </c>
    </row>
    <row r="3723" spans="1:19" x14ac:dyDescent="0.2">
      <c r="A3723" t="s">
        <v>50</v>
      </c>
      <c r="B3723" t="s">
        <v>8</v>
      </c>
      <c r="C3723" t="s">
        <v>928</v>
      </c>
      <c r="D3723">
        <v>2</v>
      </c>
      <c r="E3723">
        <v>5</v>
      </c>
      <c r="F3723">
        <v>1780619400000</v>
      </c>
      <c r="G3723">
        <v>1780620245200</v>
      </c>
      <c r="H3723">
        <v>845200</v>
      </c>
      <c r="I3723">
        <v>765200</v>
      </c>
      <c r="J3723">
        <v>6778</v>
      </c>
      <c r="K3723">
        <v>38</v>
      </c>
      <c r="L3723">
        <v>47.43</v>
      </c>
      <c r="M3723" t="s">
        <v>925</v>
      </c>
      <c r="N3723" t="s">
        <v>926</v>
      </c>
      <c r="O3723">
        <v>31.34</v>
      </c>
      <c r="S3723">
        <v>23722</v>
      </c>
    </row>
    <row r="3724" spans="1:19" x14ac:dyDescent="0.2">
      <c r="A3724" t="s">
        <v>50</v>
      </c>
      <c r="B3724" t="s">
        <v>8</v>
      </c>
      <c r="C3724" t="s">
        <v>927</v>
      </c>
      <c r="D3724">
        <v>2</v>
      </c>
      <c r="E3724">
        <v>5</v>
      </c>
      <c r="F3724">
        <v>1780620300000</v>
      </c>
      <c r="G3724">
        <v>1780621054975</v>
      </c>
      <c r="H3724">
        <v>754975</v>
      </c>
      <c r="I3724">
        <v>754975</v>
      </c>
      <c r="J3724">
        <v>9525</v>
      </c>
      <c r="K3724">
        <v>39</v>
      </c>
      <c r="L3724">
        <v>39.06</v>
      </c>
      <c r="M3724" t="s">
        <v>925</v>
      </c>
      <c r="N3724" t="s">
        <v>929</v>
      </c>
      <c r="S3724">
        <v>23723</v>
      </c>
    </row>
    <row r="3725" spans="1:19" x14ac:dyDescent="0.2">
      <c r="A3725" t="s">
        <v>50</v>
      </c>
      <c r="B3725" t="s">
        <v>8</v>
      </c>
      <c r="C3725" t="s">
        <v>927</v>
      </c>
      <c r="D3725">
        <v>2</v>
      </c>
      <c r="E3725">
        <v>5</v>
      </c>
      <c r="F3725">
        <v>1780621200000</v>
      </c>
      <c r="G3725">
        <v>1780622595331</v>
      </c>
      <c r="H3725">
        <v>1395331</v>
      </c>
      <c r="I3725">
        <v>1345331</v>
      </c>
      <c r="J3725">
        <v>8847</v>
      </c>
      <c r="K3725">
        <v>58</v>
      </c>
      <c r="L3725">
        <v>46.03</v>
      </c>
      <c r="M3725" t="s">
        <v>925</v>
      </c>
      <c r="N3725" t="s">
        <v>929</v>
      </c>
      <c r="S3725">
        <v>23724</v>
      </c>
    </row>
    <row r="3726" spans="1:19" x14ac:dyDescent="0.2">
      <c r="A3726" t="s">
        <v>50</v>
      </c>
      <c r="B3726" t="s">
        <v>8</v>
      </c>
      <c r="C3726" t="s">
        <v>928</v>
      </c>
      <c r="D3726">
        <v>2</v>
      </c>
      <c r="E3726">
        <v>5</v>
      </c>
      <c r="F3726">
        <v>1780622100000</v>
      </c>
      <c r="G3726">
        <v>1780622893854</v>
      </c>
      <c r="H3726">
        <v>793854</v>
      </c>
      <c r="I3726">
        <v>728854</v>
      </c>
      <c r="J3726">
        <v>7326</v>
      </c>
      <c r="K3726">
        <v>33</v>
      </c>
      <c r="L3726">
        <v>50.92</v>
      </c>
      <c r="M3726" t="s">
        <v>925</v>
      </c>
      <c r="N3726" t="s">
        <v>926</v>
      </c>
      <c r="O3726">
        <v>39.29</v>
      </c>
      <c r="S3726">
        <v>23725</v>
      </c>
    </row>
    <row r="3727" spans="1:19" x14ac:dyDescent="0.2">
      <c r="A3727" t="s">
        <v>50</v>
      </c>
      <c r="B3727" t="s">
        <v>8</v>
      </c>
      <c r="C3727" t="s">
        <v>927</v>
      </c>
      <c r="D3727">
        <v>2</v>
      </c>
      <c r="E3727">
        <v>5</v>
      </c>
      <c r="F3727">
        <v>1780623000000</v>
      </c>
      <c r="G3727">
        <v>1780623776866</v>
      </c>
      <c r="H3727">
        <v>776866</v>
      </c>
      <c r="I3727">
        <v>696866</v>
      </c>
      <c r="J3727">
        <v>6357</v>
      </c>
      <c r="K3727">
        <v>31</v>
      </c>
      <c r="L3727">
        <v>48.22</v>
      </c>
      <c r="M3727" t="s">
        <v>925</v>
      </c>
      <c r="N3727" t="s">
        <v>926</v>
      </c>
      <c r="O3727">
        <v>36.020000000000003</v>
      </c>
      <c r="S3727">
        <v>23726</v>
      </c>
    </row>
    <row r="3728" spans="1:19" x14ac:dyDescent="0.2">
      <c r="A3728" t="s">
        <v>50</v>
      </c>
      <c r="B3728" t="s">
        <v>8</v>
      </c>
      <c r="C3728" t="s">
        <v>927</v>
      </c>
      <c r="D3728">
        <v>2</v>
      </c>
      <c r="E3728">
        <v>5</v>
      </c>
      <c r="F3728">
        <v>1780623900000</v>
      </c>
      <c r="G3728">
        <v>1780625240670</v>
      </c>
      <c r="H3728">
        <v>1340670</v>
      </c>
      <c r="I3728">
        <v>1305670</v>
      </c>
      <c r="J3728">
        <v>7320</v>
      </c>
      <c r="K3728">
        <v>57</v>
      </c>
      <c r="L3728">
        <v>58.6</v>
      </c>
      <c r="M3728" t="s">
        <v>925</v>
      </c>
      <c r="N3728" t="s">
        <v>926</v>
      </c>
      <c r="O3728">
        <v>43.4</v>
      </c>
      <c r="S3728">
        <v>23727</v>
      </c>
    </row>
    <row r="3729" spans="1:19" x14ac:dyDescent="0.2">
      <c r="A3729" t="s">
        <v>50</v>
      </c>
      <c r="B3729" t="s">
        <v>8</v>
      </c>
      <c r="C3729" t="s">
        <v>928</v>
      </c>
      <c r="D3729">
        <v>2</v>
      </c>
      <c r="E3729">
        <v>5</v>
      </c>
      <c r="F3729">
        <v>1780624800000</v>
      </c>
      <c r="G3729">
        <v>1780626001628</v>
      </c>
      <c r="H3729">
        <v>1201628</v>
      </c>
      <c r="I3729">
        <v>1151628</v>
      </c>
      <c r="J3729">
        <v>8544</v>
      </c>
      <c r="K3729">
        <v>54</v>
      </c>
      <c r="L3729">
        <v>55.32</v>
      </c>
      <c r="M3729" t="s">
        <v>925</v>
      </c>
      <c r="N3729" t="s">
        <v>926</v>
      </c>
      <c r="O3729">
        <v>36</v>
      </c>
      <c r="S3729">
        <v>23728</v>
      </c>
    </row>
    <row r="3730" spans="1:19" x14ac:dyDescent="0.2">
      <c r="A3730" t="s">
        <v>50</v>
      </c>
      <c r="B3730" t="s">
        <v>8</v>
      </c>
      <c r="C3730" t="s">
        <v>927</v>
      </c>
      <c r="D3730">
        <v>2</v>
      </c>
      <c r="E3730">
        <v>5</v>
      </c>
      <c r="F3730">
        <v>1780625700000</v>
      </c>
      <c r="G3730">
        <v>1780626721357</v>
      </c>
      <c r="H3730">
        <v>1021357</v>
      </c>
      <c r="I3730">
        <v>956357</v>
      </c>
      <c r="J3730">
        <v>6232</v>
      </c>
      <c r="K3730">
        <v>40</v>
      </c>
      <c r="L3730">
        <v>48.98</v>
      </c>
      <c r="M3730" t="s">
        <v>925</v>
      </c>
      <c r="N3730" t="s">
        <v>926</v>
      </c>
      <c r="O3730">
        <v>31.96</v>
      </c>
      <c r="S3730">
        <v>23729</v>
      </c>
    </row>
    <row r="3731" spans="1:19" x14ac:dyDescent="0.2">
      <c r="A3731" t="s">
        <v>50</v>
      </c>
      <c r="B3731" t="s">
        <v>8</v>
      </c>
      <c r="C3731" t="s">
        <v>927</v>
      </c>
      <c r="D3731">
        <v>2</v>
      </c>
      <c r="E3731">
        <v>5</v>
      </c>
      <c r="F3731">
        <v>1780626600000</v>
      </c>
      <c r="G3731">
        <v>1780627290535</v>
      </c>
      <c r="H3731">
        <v>690535</v>
      </c>
      <c r="I3731">
        <v>610535</v>
      </c>
      <c r="J3731">
        <v>8997</v>
      </c>
      <c r="K3731">
        <v>34</v>
      </c>
      <c r="L3731">
        <v>47.48</v>
      </c>
      <c r="M3731" t="s">
        <v>925</v>
      </c>
      <c r="N3731" t="s">
        <v>926</v>
      </c>
      <c r="O3731">
        <v>29.43</v>
      </c>
      <c r="S3731">
        <v>23730</v>
      </c>
    </row>
    <row r="3732" spans="1:19" x14ac:dyDescent="0.2">
      <c r="A3732" t="s">
        <v>50</v>
      </c>
      <c r="B3732" t="s">
        <v>8</v>
      </c>
      <c r="C3732" t="s">
        <v>928</v>
      </c>
      <c r="D3732">
        <v>2</v>
      </c>
      <c r="E3732">
        <v>5</v>
      </c>
      <c r="F3732">
        <v>1780627500000</v>
      </c>
      <c r="G3732">
        <v>1780628388238</v>
      </c>
      <c r="H3732">
        <v>888238</v>
      </c>
      <c r="I3732">
        <v>888238</v>
      </c>
      <c r="J3732">
        <v>8308</v>
      </c>
      <c r="K3732">
        <v>34</v>
      </c>
      <c r="L3732">
        <v>39.380000000000003</v>
      </c>
      <c r="M3732" t="s">
        <v>925</v>
      </c>
      <c r="N3732" t="s">
        <v>929</v>
      </c>
      <c r="S3732">
        <v>23731</v>
      </c>
    </row>
    <row r="3733" spans="1:19" x14ac:dyDescent="0.2">
      <c r="A3733" t="s">
        <v>50</v>
      </c>
      <c r="B3733" t="s">
        <v>8</v>
      </c>
      <c r="C3733" t="s">
        <v>927</v>
      </c>
      <c r="D3733">
        <v>2</v>
      </c>
      <c r="E3733">
        <v>6</v>
      </c>
      <c r="F3733">
        <v>1780704000000</v>
      </c>
      <c r="G3733">
        <v>1780704942031</v>
      </c>
      <c r="H3733">
        <v>942031</v>
      </c>
      <c r="I3733">
        <v>892031</v>
      </c>
      <c r="J3733">
        <v>6311</v>
      </c>
      <c r="K3733">
        <v>39</v>
      </c>
      <c r="L3733">
        <v>52.78</v>
      </c>
      <c r="M3733" t="s">
        <v>925</v>
      </c>
      <c r="N3733" t="s">
        <v>926</v>
      </c>
      <c r="O3733">
        <v>42.59</v>
      </c>
      <c r="S3733">
        <v>23732</v>
      </c>
    </row>
    <row r="3734" spans="1:19" x14ac:dyDescent="0.2">
      <c r="A3734" t="s">
        <v>50</v>
      </c>
      <c r="B3734" t="s">
        <v>8</v>
      </c>
      <c r="C3734" t="s">
        <v>927</v>
      </c>
      <c r="D3734">
        <v>2</v>
      </c>
      <c r="E3734">
        <v>6</v>
      </c>
      <c r="F3734">
        <v>1780704900000</v>
      </c>
      <c r="G3734">
        <v>1780706036302</v>
      </c>
      <c r="H3734">
        <v>1136302</v>
      </c>
      <c r="I3734">
        <v>1071302</v>
      </c>
      <c r="J3734">
        <v>9274</v>
      </c>
      <c r="K3734">
        <v>45</v>
      </c>
      <c r="L3734">
        <v>56.96</v>
      </c>
      <c r="M3734" t="s">
        <v>925</v>
      </c>
      <c r="N3734" t="s">
        <v>926</v>
      </c>
      <c r="O3734">
        <v>39.5</v>
      </c>
      <c r="S3734">
        <v>23733</v>
      </c>
    </row>
    <row r="3735" spans="1:19" x14ac:dyDescent="0.2">
      <c r="A3735" t="s">
        <v>50</v>
      </c>
      <c r="B3735" t="s">
        <v>8</v>
      </c>
      <c r="C3735" t="s">
        <v>927</v>
      </c>
      <c r="D3735">
        <v>2</v>
      </c>
      <c r="E3735">
        <v>6</v>
      </c>
      <c r="F3735">
        <v>1780705800000</v>
      </c>
      <c r="G3735">
        <v>1780706689894</v>
      </c>
      <c r="H3735">
        <v>889894</v>
      </c>
      <c r="I3735">
        <v>809894</v>
      </c>
      <c r="J3735">
        <v>8974</v>
      </c>
      <c r="K3735">
        <v>33</v>
      </c>
      <c r="L3735">
        <v>48.46</v>
      </c>
      <c r="M3735" t="s">
        <v>925</v>
      </c>
      <c r="N3735" t="s">
        <v>926</v>
      </c>
      <c r="O3735">
        <v>26.74</v>
      </c>
      <c r="S3735">
        <v>23734</v>
      </c>
    </row>
    <row r="3736" spans="1:19" x14ac:dyDescent="0.2">
      <c r="A3736" t="s">
        <v>50</v>
      </c>
      <c r="B3736" t="s">
        <v>8</v>
      </c>
      <c r="C3736" t="s">
        <v>927</v>
      </c>
      <c r="D3736">
        <v>2</v>
      </c>
      <c r="E3736">
        <v>6</v>
      </c>
      <c r="F3736">
        <v>1780706700000</v>
      </c>
      <c r="G3736">
        <v>1780708131809</v>
      </c>
      <c r="H3736">
        <v>1431809</v>
      </c>
      <c r="I3736">
        <v>1396809</v>
      </c>
      <c r="J3736">
        <v>8201</v>
      </c>
      <c r="K3736">
        <v>53</v>
      </c>
      <c r="L3736">
        <v>55.44</v>
      </c>
      <c r="M3736" t="s">
        <v>925</v>
      </c>
      <c r="N3736" t="s">
        <v>926</v>
      </c>
      <c r="O3736">
        <v>31.39</v>
      </c>
      <c r="S3736">
        <v>23735</v>
      </c>
    </row>
    <row r="3737" spans="1:19" x14ac:dyDescent="0.2">
      <c r="A3737" t="s">
        <v>50</v>
      </c>
      <c r="B3737" t="s">
        <v>8</v>
      </c>
      <c r="C3737" t="s">
        <v>927</v>
      </c>
      <c r="D3737">
        <v>2</v>
      </c>
      <c r="E3737">
        <v>6</v>
      </c>
      <c r="F3737">
        <v>1780707600000</v>
      </c>
      <c r="G3737">
        <v>1780708532949</v>
      </c>
      <c r="H3737">
        <v>932949</v>
      </c>
      <c r="I3737">
        <v>932949</v>
      </c>
      <c r="J3737">
        <v>6396</v>
      </c>
      <c r="K3737">
        <v>37</v>
      </c>
      <c r="L3737">
        <v>37.909999999999997</v>
      </c>
      <c r="M3737" t="s">
        <v>925</v>
      </c>
      <c r="N3737" t="s">
        <v>929</v>
      </c>
      <c r="S3737">
        <v>23736</v>
      </c>
    </row>
    <row r="3738" spans="1:19" x14ac:dyDescent="0.2">
      <c r="A3738" t="s">
        <v>50</v>
      </c>
      <c r="B3738" t="s">
        <v>8</v>
      </c>
      <c r="C3738" t="s">
        <v>927</v>
      </c>
      <c r="D3738">
        <v>2</v>
      </c>
      <c r="E3738">
        <v>6</v>
      </c>
      <c r="F3738">
        <v>1780708500000</v>
      </c>
      <c r="G3738">
        <v>1780709909235</v>
      </c>
      <c r="H3738">
        <v>1409235</v>
      </c>
      <c r="I3738">
        <v>1344235</v>
      </c>
      <c r="J3738">
        <v>9695</v>
      </c>
      <c r="K3738">
        <v>54</v>
      </c>
      <c r="L3738">
        <v>56.71</v>
      </c>
      <c r="M3738" t="s">
        <v>925</v>
      </c>
      <c r="N3738" t="s">
        <v>926</v>
      </c>
      <c r="O3738">
        <v>30.92</v>
      </c>
      <c r="S3738">
        <v>23737</v>
      </c>
    </row>
    <row r="3739" spans="1:19" x14ac:dyDescent="0.2">
      <c r="A3739" t="s">
        <v>50</v>
      </c>
      <c r="B3739" t="s">
        <v>8</v>
      </c>
      <c r="C3739" t="s">
        <v>927</v>
      </c>
      <c r="D3739">
        <v>2</v>
      </c>
      <c r="E3739">
        <v>6</v>
      </c>
      <c r="F3739">
        <v>1780709400000</v>
      </c>
      <c r="G3739">
        <v>1780710747716</v>
      </c>
      <c r="H3739">
        <v>1347716</v>
      </c>
      <c r="I3739">
        <v>1267716</v>
      </c>
      <c r="J3739">
        <v>9043</v>
      </c>
      <c r="K3739">
        <v>61</v>
      </c>
      <c r="L3739">
        <v>53.31</v>
      </c>
      <c r="M3739" t="s">
        <v>925</v>
      </c>
      <c r="N3739" t="s">
        <v>926</v>
      </c>
      <c r="O3739">
        <v>26.31</v>
      </c>
      <c r="S3739">
        <v>23738</v>
      </c>
    </row>
    <row r="3740" spans="1:19" x14ac:dyDescent="0.2">
      <c r="A3740" t="s">
        <v>50</v>
      </c>
      <c r="B3740" t="s">
        <v>8</v>
      </c>
      <c r="C3740" t="s">
        <v>927</v>
      </c>
      <c r="D3740">
        <v>2</v>
      </c>
      <c r="E3740">
        <v>6</v>
      </c>
      <c r="F3740">
        <v>1780710300000</v>
      </c>
      <c r="G3740">
        <v>1780711489042</v>
      </c>
      <c r="H3740">
        <v>1189042</v>
      </c>
      <c r="I3740">
        <v>1154042</v>
      </c>
      <c r="J3740">
        <v>6348</v>
      </c>
      <c r="K3740">
        <v>48</v>
      </c>
      <c r="L3740">
        <v>48.34</v>
      </c>
      <c r="M3740" t="s">
        <v>925</v>
      </c>
      <c r="N3740" t="s">
        <v>926</v>
      </c>
      <c r="O3740">
        <v>25.96</v>
      </c>
      <c r="S3740">
        <v>23739</v>
      </c>
    </row>
    <row r="3741" spans="1:19" x14ac:dyDescent="0.2">
      <c r="A3741" t="s">
        <v>50</v>
      </c>
      <c r="B3741" t="s">
        <v>8</v>
      </c>
      <c r="C3741" t="s">
        <v>927</v>
      </c>
      <c r="D3741">
        <v>2</v>
      </c>
      <c r="E3741">
        <v>6</v>
      </c>
      <c r="F3741">
        <v>1780711200000</v>
      </c>
      <c r="G3741">
        <v>1780712018522</v>
      </c>
      <c r="H3741">
        <v>818522</v>
      </c>
      <c r="I3741">
        <v>768522</v>
      </c>
      <c r="J3741">
        <v>7329</v>
      </c>
      <c r="K3741">
        <v>36</v>
      </c>
      <c r="L3741">
        <v>47.19</v>
      </c>
      <c r="M3741" t="s">
        <v>925</v>
      </c>
      <c r="N3741" t="s">
        <v>926</v>
      </c>
      <c r="O3741">
        <v>29.98</v>
      </c>
      <c r="S3741">
        <v>23740</v>
      </c>
    </row>
    <row r="3742" spans="1:19" x14ac:dyDescent="0.2">
      <c r="A3742" t="s">
        <v>50</v>
      </c>
      <c r="B3742" t="s">
        <v>8</v>
      </c>
      <c r="C3742" t="s">
        <v>927</v>
      </c>
      <c r="D3742">
        <v>2</v>
      </c>
      <c r="E3742">
        <v>6</v>
      </c>
      <c r="F3742">
        <v>1780712100000</v>
      </c>
      <c r="G3742">
        <v>1780713727665</v>
      </c>
      <c r="H3742">
        <v>1627665</v>
      </c>
      <c r="I3742">
        <v>1562665</v>
      </c>
      <c r="J3742">
        <v>7617</v>
      </c>
      <c r="K3742">
        <v>67</v>
      </c>
      <c r="L3742">
        <v>56.04</v>
      </c>
      <c r="M3742" t="s">
        <v>925</v>
      </c>
      <c r="N3742" t="s">
        <v>926</v>
      </c>
      <c r="O3742">
        <v>29.4</v>
      </c>
      <c r="S3742">
        <v>23741</v>
      </c>
    </row>
    <row r="3743" spans="1:19" x14ac:dyDescent="0.2">
      <c r="A3743" t="s">
        <v>50</v>
      </c>
      <c r="B3743" t="s">
        <v>8</v>
      </c>
      <c r="C3743" t="s">
        <v>927</v>
      </c>
      <c r="D3743">
        <v>2</v>
      </c>
      <c r="E3743">
        <v>6</v>
      </c>
      <c r="F3743">
        <v>1780713000000</v>
      </c>
      <c r="G3743">
        <v>1780714361726</v>
      </c>
      <c r="H3743">
        <v>1361726</v>
      </c>
      <c r="I3743">
        <v>1281726</v>
      </c>
      <c r="J3743">
        <v>7231</v>
      </c>
      <c r="K3743">
        <v>54</v>
      </c>
      <c r="L3743">
        <v>58.85</v>
      </c>
      <c r="M3743" t="s">
        <v>925</v>
      </c>
      <c r="N3743" t="s">
        <v>926</v>
      </c>
      <c r="O3743">
        <v>43.68</v>
      </c>
      <c r="S3743">
        <v>23742</v>
      </c>
    </row>
    <row r="3744" spans="1:19" x14ac:dyDescent="0.2">
      <c r="A3744" t="s">
        <v>50</v>
      </c>
      <c r="B3744" t="s">
        <v>8</v>
      </c>
      <c r="C3744" t="s">
        <v>927</v>
      </c>
      <c r="D3744">
        <v>2</v>
      </c>
      <c r="E3744">
        <v>6</v>
      </c>
      <c r="F3744">
        <v>1780713900000</v>
      </c>
      <c r="G3744">
        <v>1780714708557</v>
      </c>
      <c r="H3744">
        <v>808557</v>
      </c>
      <c r="I3744">
        <v>773557</v>
      </c>
      <c r="J3744">
        <v>6258</v>
      </c>
      <c r="K3744">
        <v>32</v>
      </c>
      <c r="L3744">
        <v>47.19</v>
      </c>
      <c r="M3744" t="s">
        <v>925</v>
      </c>
      <c r="N3744" t="s">
        <v>926</v>
      </c>
      <c r="O3744">
        <v>33.090000000000003</v>
      </c>
      <c r="S3744">
        <v>23743</v>
      </c>
    </row>
    <row r="3745" spans="1:19" x14ac:dyDescent="0.2">
      <c r="A3745" t="s">
        <v>50</v>
      </c>
      <c r="B3745" t="s">
        <v>8</v>
      </c>
      <c r="C3745" t="s">
        <v>927</v>
      </c>
      <c r="D3745">
        <v>2</v>
      </c>
      <c r="E3745">
        <v>7</v>
      </c>
      <c r="F3745">
        <v>1780790400000</v>
      </c>
      <c r="G3745">
        <v>1780791694235</v>
      </c>
      <c r="H3745">
        <v>1294235</v>
      </c>
      <c r="I3745">
        <v>1244235</v>
      </c>
      <c r="J3745">
        <v>7043</v>
      </c>
      <c r="K3745">
        <v>59</v>
      </c>
      <c r="L3745">
        <v>54.47</v>
      </c>
      <c r="M3745" t="s">
        <v>925</v>
      </c>
      <c r="N3745" t="s">
        <v>926</v>
      </c>
      <c r="O3745">
        <v>35.69</v>
      </c>
      <c r="S3745">
        <v>23744</v>
      </c>
    </row>
    <row r="3746" spans="1:19" x14ac:dyDescent="0.2">
      <c r="A3746" t="s">
        <v>50</v>
      </c>
      <c r="B3746" t="s">
        <v>8</v>
      </c>
      <c r="C3746" t="s">
        <v>927</v>
      </c>
      <c r="D3746">
        <v>2</v>
      </c>
      <c r="E3746">
        <v>7</v>
      </c>
      <c r="F3746">
        <v>1780791300000</v>
      </c>
      <c r="G3746">
        <v>1780792631453</v>
      </c>
      <c r="H3746">
        <v>1331453</v>
      </c>
      <c r="I3746">
        <v>1331453</v>
      </c>
      <c r="J3746">
        <v>7158</v>
      </c>
      <c r="K3746">
        <v>56</v>
      </c>
      <c r="L3746">
        <v>43.49</v>
      </c>
      <c r="M3746" t="s">
        <v>925</v>
      </c>
      <c r="N3746" t="s">
        <v>929</v>
      </c>
      <c r="S3746">
        <v>23745</v>
      </c>
    </row>
    <row r="3747" spans="1:19" x14ac:dyDescent="0.2">
      <c r="A3747" t="s">
        <v>50</v>
      </c>
      <c r="B3747" t="s">
        <v>8</v>
      </c>
      <c r="C3747" t="s">
        <v>924</v>
      </c>
      <c r="D3747">
        <v>2</v>
      </c>
      <c r="E3747">
        <v>7</v>
      </c>
      <c r="F3747">
        <v>1780792200000</v>
      </c>
      <c r="G3747">
        <v>1780793513238</v>
      </c>
      <c r="H3747">
        <v>1313238</v>
      </c>
      <c r="I3747">
        <v>1233238</v>
      </c>
      <c r="J3747">
        <v>7282</v>
      </c>
      <c r="K3747">
        <v>57</v>
      </c>
      <c r="L3747">
        <v>53.42</v>
      </c>
      <c r="M3747" t="s">
        <v>925</v>
      </c>
      <c r="N3747" t="s">
        <v>926</v>
      </c>
      <c r="O3747">
        <v>32.130000000000003</v>
      </c>
      <c r="S3747">
        <v>23746</v>
      </c>
    </row>
    <row r="3748" spans="1:19" x14ac:dyDescent="0.2">
      <c r="A3748" t="s">
        <v>50</v>
      </c>
      <c r="B3748" t="s">
        <v>8</v>
      </c>
      <c r="C3748" t="s">
        <v>927</v>
      </c>
      <c r="D3748">
        <v>2</v>
      </c>
      <c r="E3748">
        <v>7</v>
      </c>
      <c r="F3748">
        <v>1780793100000</v>
      </c>
      <c r="G3748">
        <v>1780793963465</v>
      </c>
      <c r="H3748">
        <v>863465</v>
      </c>
      <c r="I3748">
        <v>828465</v>
      </c>
      <c r="J3748">
        <v>7117</v>
      </c>
      <c r="K3748">
        <v>40</v>
      </c>
      <c r="L3748">
        <v>52.71</v>
      </c>
      <c r="M3748" t="s">
        <v>925</v>
      </c>
      <c r="N3748" t="s">
        <v>926</v>
      </c>
      <c r="O3748">
        <v>42.27</v>
      </c>
      <c r="S3748">
        <v>23747</v>
      </c>
    </row>
    <row r="3749" spans="1:19" x14ac:dyDescent="0.2">
      <c r="A3749" t="s">
        <v>50</v>
      </c>
      <c r="B3749" t="s">
        <v>8</v>
      </c>
      <c r="C3749" t="s">
        <v>927</v>
      </c>
      <c r="D3749">
        <v>2</v>
      </c>
      <c r="E3749">
        <v>7</v>
      </c>
      <c r="F3749">
        <v>1780794000000</v>
      </c>
      <c r="G3749">
        <v>1780795083295</v>
      </c>
      <c r="H3749">
        <v>1083295</v>
      </c>
      <c r="I3749">
        <v>1033295</v>
      </c>
      <c r="J3749">
        <v>7111</v>
      </c>
      <c r="K3749">
        <v>42</v>
      </c>
      <c r="L3749">
        <v>55.59</v>
      </c>
      <c r="M3749" t="s">
        <v>925</v>
      </c>
      <c r="N3749" t="s">
        <v>926</v>
      </c>
      <c r="O3749">
        <v>43.43</v>
      </c>
      <c r="S3749">
        <v>23748</v>
      </c>
    </row>
    <row r="3750" spans="1:19" x14ac:dyDescent="0.2">
      <c r="A3750" t="s">
        <v>50</v>
      </c>
      <c r="B3750" t="s">
        <v>8</v>
      </c>
      <c r="C3750" t="s">
        <v>924</v>
      </c>
      <c r="D3750">
        <v>2</v>
      </c>
      <c r="E3750">
        <v>7</v>
      </c>
      <c r="F3750">
        <v>1780794900000</v>
      </c>
      <c r="G3750">
        <v>1780795874854</v>
      </c>
      <c r="H3750">
        <v>974854</v>
      </c>
      <c r="I3750">
        <v>909854</v>
      </c>
      <c r="J3750">
        <v>8237</v>
      </c>
      <c r="K3750">
        <v>45</v>
      </c>
      <c r="L3750">
        <v>52.78</v>
      </c>
      <c r="M3750" t="s">
        <v>925</v>
      </c>
      <c r="N3750" t="s">
        <v>926</v>
      </c>
      <c r="O3750">
        <v>36.61</v>
      </c>
      <c r="S3750">
        <v>23749</v>
      </c>
    </row>
    <row r="3751" spans="1:19" x14ac:dyDescent="0.2">
      <c r="A3751" t="s">
        <v>50</v>
      </c>
      <c r="B3751" t="s">
        <v>8</v>
      </c>
      <c r="C3751" t="s">
        <v>927</v>
      </c>
      <c r="D3751">
        <v>2</v>
      </c>
      <c r="E3751">
        <v>7</v>
      </c>
      <c r="F3751">
        <v>1780795800000</v>
      </c>
      <c r="G3751">
        <v>1780796800455</v>
      </c>
      <c r="H3751">
        <v>1000455</v>
      </c>
      <c r="I3751">
        <v>920455</v>
      </c>
      <c r="J3751">
        <v>7990</v>
      </c>
      <c r="K3751">
        <v>40</v>
      </c>
      <c r="L3751">
        <v>53.8</v>
      </c>
      <c r="M3751" t="s">
        <v>925</v>
      </c>
      <c r="N3751" t="s">
        <v>926</v>
      </c>
      <c r="O3751">
        <v>39</v>
      </c>
      <c r="S3751">
        <v>23750</v>
      </c>
    </row>
    <row r="3752" spans="1:19" x14ac:dyDescent="0.2">
      <c r="A3752" t="s">
        <v>50</v>
      </c>
      <c r="B3752" t="s">
        <v>8</v>
      </c>
      <c r="C3752" t="s">
        <v>927</v>
      </c>
      <c r="D3752">
        <v>2</v>
      </c>
      <c r="E3752">
        <v>7</v>
      </c>
      <c r="F3752">
        <v>1780796700000</v>
      </c>
      <c r="G3752">
        <v>1780797666431</v>
      </c>
      <c r="H3752">
        <v>966431</v>
      </c>
      <c r="I3752">
        <v>931431</v>
      </c>
      <c r="J3752">
        <v>7487</v>
      </c>
      <c r="K3752">
        <v>36</v>
      </c>
      <c r="L3752">
        <v>52.81</v>
      </c>
      <c r="M3752" t="s">
        <v>925</v>
      </c>
      <c r="N3752" t="s">
        <v>926</v>
      </c>
      <c r="O3752">
        <v>38.909999999999997</v>
      </c>
      <c r="S3752">
        <v>23751</v>
      </c>
    </row>
    <row r="3753" spans="1:19" x14ac:dyDescent="0.2">
      <c r="A3753" t="s">
        <v>50</v>
      </c>
      <c r="B3753" t="s">
        <v>8</v>
      </c>
      <c r="C3753" t="s">
        <v>924</v>
      </c>
      <c r="D3753">
        <v>2</v>
      </c>
      <c r="E3753">
        <v>7</v>
      </c>
      <c r="F3753">
        <v>1780797600000</v>
      </c>
      <c r="G3753">
        <v>1780798565328</v>
      </c>
      <c r="H3753">
        <v>965328</v>
      </c>
      <c r="I3753">
        <v>915328</v>
      </c>
      <c r="J3753">
        <v>9627</v>
      </c>
      <c r="K3753">
        <v>44</v>
      </c>
      <c r="L3753">
        <v>51.29</v>
      </c>
      <c r="M3753" t="s">
        <v>925</v>
      </c>
      <c r="N3753" t="s">
        <v>926</v>
      </c>
      <c r="O3753">
        <v>29.67</v>
      </c>
      <c r="S3753">
        <v>23752</v>
      </c>
    </row>
    <row r="3754" spans="1:19" x14ac:dyDescent="0.2">
      <c r="A3754" t="s">
        <v>50</v>
      </c>
      <c r="B3754" t="s">
        <v>8</v>
      </c>
      <c r="C3754" t="s">
        <v>927</v>
      </c>
      <c r="D3754">
        <v>2</v>
      </c>
      <c r="E3754">
        <v>7</v>
      </c>
      <c r="F3754">
        <v>1780798500000</v>
      </c>
      <c r="G3754">
        <v>1780799828373</v>
      </c>
      <c r="H3754">
        <v>1328373</v>
      </c>
      <c r="I3754">
        <v>1263373</v>
      </c>
      <c r="J3754">
        <v>9873</v>
      </c>
      <c r="K3754">
        <v>49</v>
      </c>
      <c r="L3754">
        <v>59.99</v>
      </c>
      <c r="M3754" t="s">
        <v>925</v>
      </c>
      <c r="N3754" t="s">
        <v>926</v>
      </c>
      <c r="O3754">
        <v>40.1</v>
      </c>
      <c r="S3754">
        <v>23753</v>
      </c>
    </row>
    <row r="3755" spans="1:19" x14ac:dyDescent="0.2">
      <c r="A3755" t="s">
        <v>50</v>
      </c>
      <c r="B3755" t="s">
        <v>8</v>
      </c>
      <c r="C3755" t="s">
        <v>927</v>
      </c>
      <c r="D3755">
        <v>2</v>
      </c>
      <c r="E3755">
        <v>7</v>
      </c>
      <c r="F3755">
        <v>1780799400000</v>
      </c>
      <c r="G3755">
        <v>1780800545773</v>
      </c>
      <c r="H3755">
        <v>1145773</v>
      </c>
      <c r="I3755">
        <v>1065773</v>
      </c>
      <c r="J3755">
        <v>8433</v>
      </c>
      <c r="K3755">
        <v>46</v>
      </c>
      <c r="L3755">
        <v>52.47</v>
      </c>
      <c r="M3755" t="s">
        <v>925</v>
      </c>
      <c r="N3755" t="s">
        <v>926</v>
      </c>
      <c r="O3755">
        <v>31.06</v>
      </c>
      <c r="S3755">
        <v>23754</v>
      </c>
    </row>
    <row r="3756" spans="1:19" x14ac:dyDescent="0.2">
      <c r="A3756" t="s">
        <v>50</v>
      </c>
      <c r="B3756" t="s">
        <v>8</v>
      </c>
      <c r="C3756" t="s">
        <v>924</v>
      </c>
      <c r="D3756">
        <v>2</v>
      </c>
      <c r="E3756">
        <v>7</v>
      </c>
      <c r="F3756">
        <v>1780800300000</v>
      </c>
      <c r="G3756">
        <v>1780801342362</v>
      </c>
      <c r="H3756">
        <v>1042362</v>
      </c>
      <c r="I3756">
        <v>1007362</v>
      </c>
      <c r="J3756">
        <v>8937</v>
      </c>
      <c r="K3756">
        <v>49</v>
      </c>
      <c r="L3756">
        <v>50.11</v>
      </c>
      <c r="M3756" t="s">
        <v>925</v>
      </c>
      <c r="N3756" t="s">
        <v>926</v>
      </c>
      <c r="O3756">
        <v>26.84</v>
      </c>
      <c r="S3756">
        <v>23755</v>
      </c>
    </row>
    <row r="3757" spans="1:19" x14ac:dyDescent="0.2">
      <c r="A3757" t="s">
        <v>50</v>
      </c>
      <c r="B3757" t="s">
        <v>8</v>
      </c>
      <c r="C3757" t="s">
        <v>927</v>
      </c>
      <c r="D3757">
        <v>2</v>
      </c>
      <c r="E3757">
        <v>7</v>
      </c>
      <c r="F3757">
        <v>1780801200000</v>
      </c>
      <c r="G3757">
        <v>1780802681685</v>
      </c>
      <c r="H3757">
        <v>1481685</v>
      </c>
      <c r="I3757">
        <v>1431685</v>
      </c>
      <c r="J3757">
        <v>8917</v>
      </c>
      <c r="K3757">
        <v>62</v>
      </c>
      <c r="L3757">
        <v>59.98</v>
      </c>
      <c r="M3757" t="s">
        <v>925</v>
      </c>
      <c r="N3757" t="s">
        <v>926</v>
      </c>
      <c r="O3757">
        <v>38.79</v>
      </c>
      <c r="S3757">
        <v>23756</v>
      </c>
    </row>
    <row r="3758" spans="1:19" x14ac:dyDescent="0.2">
      <c r="A3758" t="s">
        <v>51</v>
      </c>
      <c r="B3758" t="s">
        <v>13</v>
      </c>
      <c r="C3758" t="s">
        <v>924</v>
      </c>
      <c r="D3758">
        <v>1</v>
      </c>
      <c r="E3758">
        <v>1</v>
      </c>
      <c r="F3758">
        <v>1779667200000</v>
      </c>
      <c r="G3758">
        <v>1779668098617</v>
      </c>
      <c r="H3758">
        <v>898617</v>
      </c>
      <c r="I3758">
        <v>898617</v>
      </c>
      <c r="J3758">
        <v>8871</v>
      </c>
      <c r="K3758">
        <v>40</v>
      </c>
      <c r="L3758">
        <v>40.1</v>
      </c>
      <c r="M3758" t="s">
        <v>925</v>
      </c>
      <c r="N3758" t="s">
        <v>929</v>
      </c>
      <c r="S3758">
        <v>23757</v>
      </c>
    </row>
    <row r="3759" spans="1:19" x14ac:dyDescent="0.2">
      <c r="A3759" t="s">
        <v>51</v>
      </c>
      <c r="B3759" t="s">
        <v>13</v>
      </c>
      <c r="C3759" t="s">
        <v>924</v>
      </c>
      <c r="D3759">
        <v>1</v>
      </c>
      <c r="E3759">
        <v>1</v>
      </c>
      <c r="F3759">
        <v>1779668100000</v>
      </c>
      <c r="G3759">
        <v>1779669013861</v>
      </c>
      <c r="H3759">
        <v>913861</v>
      </c>
      <c r="I3759">
        <v>913861</v>
      </c>
      <c r="J3759">
        <v>6932</v>
      </c>
      <c r="K3759">
        <v>44</v>
      </c>
      <c r="L3759">
        <v>54.81</v>
      </c>
      <c r="M3759" t="s">
        <v>925</v>
      </c>
      <c r="N3759" t="s">
        <v>926</v>
      </c>
      <c r="O3759">
        <v>46.38</v>
      </c>
      <c r="S3759">
        <v>23758</v>
      </c>
    </row>
    <row r="3760" spans="1:19" x14ac:dyDescent="0.2">
      <c r="A3760" t="s">
        <v>51</v>
      </c>
      <c r="B3760" t="s">
        <v>13</v>
      </c>
      <c r="C3760" t="s">
        <v>928</v>
      </c>
      <c r="D3760">
        <v>1</v>
      </c>
      <c r="E3760">
        <v>1</v>
      </c>
      <c r="F3760">
        <v>1779669000000</v>
      </c>
      <c r="G3760">
        <v>1779670569377</v>
      </c>
      <c r="H3760">
        <v>1569377</v>
      </c>
      <c r="I3760">
        <v>1569377</v>
      </c>
      <c r="J3760">
        <v>10049</v>
      </c>
      <c r="K3760">
        <v>64</v>
      </c>
      <c r="L3760">
        <v>58.94</v>
      </c>
      <c r="M3760" t="s">
        <v>925</v>
      </c>
      <c r="N3760" t="s">
        <v>926</v>
      </c>
      <c r="O3760">
        <v>31.12</v>
      </c>
      <c r="S3760">
        <v>23759</v>
      </c>
    </row>
    <row r="3761" spans="1:19" x14ac:dyDescent="0.2">
      <c r="A3761" t="s">
        <v>51</v>
      </c>
      <c r="B3761" t="s">
        <v>13</v>
      </c>
      <c r="C3761" t="s">
        <v>924</v>
      </c>
      <c r="D3761">
        <v>1</v>
      </c>
      <c r="E3761">
        <v>1</v>
      </c>
      <c r="F3761">
        <v>1779669900000</v>
      </c>
      <c r="G3761">
        <v>1779670831181</v>
      </c>
      <c r="H3761">
        <v>931181</v>
      </c>
      <c r="I3761">
        <v>931181</v>
      </c>
      <c r="J3761">
        <v>10585</v>
      </c>
      <c r="K3761">
        <v>42</v>
      </c>
      <c r="L3761">
        <v>57.81</v>
      </c>
      <c r="M3761" t="s">
        <v>925</v>
      </c>
      <c r="N3761" t="s">
        <v>926</v>
      </c>
      <c r="O3761">
        <v>43.13</v>
      </c>
      <c r="S3761">
        <v>23760</v>
      </c>
    </row>
    <row r="3762" spans="1:19" x14ac:dyDescent="0.2">
      <c r="A3762" t="s">
        <v>51</v>
      </c>
      <c r="B3762" t="s">
        <v>13</v>
      </c>
      <c r="C3762" t="s">
        <v>924</v>
      </c>
      <c r="D3762">
        <v>1</v>
      </c>
      <c r="E3762">
        <v>1</v>
      </c>
      <c r="F3762">
        <v>1779670800000</v>
      </c>
      <c r="G3762">
        <v>1779672197092</v>
      </c>
      <c r="H3762">
        <v>1397092</v>
      </c>
      <c r="I3762">
        <v>1397092</v>
      </c>
      <c r="J3762">
        <v>7221</v>
      </c>
      <c r="K3762">
        <v>57</v>
      </c>
      <c r="L3762">
        <v>58.36</v>
      </c>
      <c r="M3762" t="s">
        <v>925</v>
      </c>
      <c r="N3762" t="s">
        <v>926</v>
      </c>
      <c r="O3762">
        <v>41.67</v>
      </c>
      <c r="S3762">
        <v>23761</v>
      </c>
    </row>
    <row r="3763" spans="1:19" x14ac:dyDescent="0.2">
      <c r="A3763" t="s">
        <v>51</v>
      </c>
      <c r="B3763" t="s">
        <v>13</v>
      </c>
      <c r="C3763" t="s">
        <v>928</v>
      </c>
      <c r="D3763">
        <v>1</v>
      </c>
      <c r="E3763">
        <v>1</v>
      </c>
      <c r="F3763">
        <v>1779671700000</v>
      </c>
      <c r="G3763">
        <v>1779672566996</v>
      </c>
      <c r="H3763">
        <v>866996</v>
      </c>
      <c r="I3763">
        <v>866996</v>
      </c>
      <c r="J3763">
        <v>8722</v>
      </c>
      <c r="K3763">
        <v>34</v>
      </c>
      <c r="L3763">
        <v>39.56</v>
      </c>
      <c r="M3763" t="s">
        <v>925</v>
      </c>
      <c r="N3763" t="s">
        <v>929</v>
      </c>
      <c r="S3763">
        <v>23762</v>
      </c>
    </row>
    <row r="3764" spans="1:19" x14ac:dyDescent="0.2">
      <c r="A3764" t="s">
        <v>51</v>
      </c>
      <c r="B3764" t="s">
        <v>13</v>
      </c>
      <c r="C3764" t="s">
        <v>924</v>
      </c>
      <c r="D3764">
        <v>1</v>
      </c>
      <c r="E3764">
        <v>1</v>
      </c>
      <c r="F3764">
        <v>1779672600000</v>
      </c>
      <c r="G3764">
        <v>1779674106968</v>
      </c>
      <c r="H3764">
        <v>1506968</v>
      </c>
      <c r="I3764">
        <v>1506968</v>
      </c>
      <c r="J3764">
        <v>10046</v>
      </c>
      <c r="K3764">
        <v>63</v>
      </c>
      <c r="L3764">
        <v>62.3</v>
      </c>
      <c r="M3764" t="s">
        <v>925</v>
      </c>
      <c r="N3764" t="s">
        <v>926</v>
      </c>
      <c r="O3764">
        <v>40.53</v>
      </c>
      <c r="S3764">
        <v>23763</v>
      </c>
    </row>
    <row r="3765" spans="1:19" x14ac:dyDescent="0.2">
      <c r="A3765" t="s">
        <v>51</v>
      </c>
      <c r="B3765" t="s">
        <v>13</v>
      </c>
      <c r="C3765" t="s">
        <v>924</v>
      </c>
      <c r="D3765">
        <v>1</v>
      </c>
      <c r="E3765">
        <v>1</v>
      </c>
      <c r="F3765">
        <v>1779673500000</v>
      </c>
      <c r="G3765">
        <v>1779675116948</v>
      </c>
      <c r="H3765">
        <v>1616948</v>
      </c>
      <c r="I3765">
        <v>1616948</v>
      </c>
      <c r="J3765">
        <v>6825</v>
      </c>
      <c r="K3765">
        <v>62</v>
      </c>
      <c r="L3765">
        <v>60.98</v>
      </c>
      <c r="M3765" t="s">
        <v>925</v>
      </c>
      <c r="N3765" t="s">
        <v>926</v>
      </c>
      <c r="O3765">
        <v>43.28</v>
      </c>
      <c r="S3765">
        <v>23764</v>
      </c>
    </row>
    <row r="3766" spans="1:19" x14ac:dyDescent="0.2">
      <c r="A3766" t="s">
        <v>51</v>
      </c>
      <c r="B3766" t="s">
        <v>13</v>
      </c>
      <c r="C3766" t="s">
        <v>928</v>
      </c>
      <c r="D3766">
        <v>1</v>
      </c>
      <c r="E3766">
        <v>1</v>
      </c>
      <c r="F3766">
        <v>1779674400000</v>
      </c>
      <c r="G3766">
        <v>1779675326363</v>
      </c>
      <c r="H3766">
        <v>926363</v>
      </c>
      <c r="I3766">
        <v>926363</v>
      </c>
      <c r="J3766">
        <v>9362</v>
      </c>
      <c r="K3766">
        <v>35</v>
      </c>
      <c r="L3766">
        <v>55.09</v>
      </c>
      <c r="M3766" t="s">
        <v>925</v>
      </c>
      <c r="N3766" t="s">
        <v>926</v>
      </c>
      <c r="O3766">
        <v>40.21</v>
      </c>
      <c r="S3766">
        <v>23765</v>
      </c>
    </row>
    <row r="3767" spans="1:19" x14ac:dyDescent="0.2">
      <c r="A3767" t="s">
        <v>51</v>
      </c>
      <c r="B3767" t="s">
        <v>13</v>
      </c>
      <c r="C3767" t="s">
        <v>924</v>
      </c>
      <c r="D3767">
        <v>1</v>
      </c>
      <c r="E3767">
        <v>1</v>
      </c>
      <c r="F3767">
        <v>1779675300000</v>
      </c>
      <c r="G3767">
        <v>1779676666601</v>
      </c>
      <c r="H3767">
        <v>1366601</v>
      </c>
      <c r="I3767">
        <v>1366601</v>
      </c>
      <c r="J3767">
        <v>9052</v>
      </c>
      <c r="K3767">
        <v>59</v>
      </c>
      <c r="L3767">
        <v>57.18</v>
      </c>
      <c r="M3767" t="s">
        <v>925</v>
      </c>
      <c r="N3767" t="s">
        <v>926</v>
      </c>
      <c r="O3767">
        <v>34.799999999999997</v>
      </c>
      <c r="S3767">
        <v>23766</v>
      </c>
    </row>
    <row r="3768" spans="1:19" x14ac:dyDescent="0.2">
      <c r="A3768" t="s">
        <v>51</v>
      </c>
      <c r="B3768" t="s">
        <v>13</v>
      </c>
      <c r="C3768" t="s">
        <v>924</v>
      </c>
      <c r="D3768">
        <v>1</v>
      </c>
      <c r="E3768">
        <v>1</v>
      </c>
      <c r="F3768">
        <v>1779676200000</v>
      </c>
      <c r="G3768">
        <v>1779677706274</v>
      </c>
      <c r="H3768">
        <v>1506274</v>
      </c>
      <c r="I3768">
        <v>1506274</v>
      </c>
      <c r="J3768">
        <v>10191</v>
      </c>
      <c r="K3768">
        <v>65</v>
      </c>
      <c r="L3768">
        <v>63.46</v>
      </c>
      <c r="M3768" t="s">
        <v>925</v>
      </c>
      <c r="N3768" t="s">
        <v>926</v>
      </c>
      <c r="O3768">
        <v>42.83</v>
      </c>
      <c r="S3768">
        <v>23767</v>
      </c>
    </row>
    <row r="3769" spans="1:19" x14ac:dyDescent="0.2">
      <c r="A3769" t="s">
        <v>51</v>
      </c>
      <c r="B3769" t="s">
        <v>13</v>
      </c>
      <c r="C3769" t="s">
        <v>928</v>
      </c>
      <c r="D3769">
        <v>1</v>
      </c>
      <c r="E3769">
        <v>1</v>
      </c>
      <c r="F3769">
        <v>1779677100000</v>
      </c>
      <c r="G3769">
        <v>1779677945135</v>
      </c>
      <c r="H3769">
        <v>845135</v>
      </c>
      <c r="I3769">
        <v>845135</v>
      </c>
      <c r="J3769">
        <v>8811</v>
      </c>
      <c r="K3769">
        <v>38</v>
      </c>
      <c r="L3769">
        <v>51.67</v>
      </c>
      <c r="M3769" t="s">
        <v>925</v>
      </c>
      <c r="N3769" t="s">
        <v>926</v>
      </c>
      <c r="O3769">
        <v>35.78</v>
      </c>
      <c r="S3769">
        <v>23768</v>
      </c>
    </row>
    <row r="3770" spans="1:19" x14ac:dyDescent="0.2">
      <c r="A3770" t="s">
        <v>51</v>
      </c>
      <c r="B3770" t="s">
        <v>13</v>
      </c>
      <c r="C3770" t="s">
        <v>924</v>
      </c>
      <c r="D3770">
        <v>1</v>
      </c>
      <c r="E3770">
        <v>1</v>
      </c>
      <c r="F3770">
        <v>1779678000000</v>
      </c>
      <c r="G3770">
        <v>1779679365833</v>
      </c>
      <c r="H3770">
        <v>1365833</v>
      </c>
      <c r="I3770">
        <v>1365833</v>
      </c>
      <c r="J3770">
        <v>9392</v>
      </c>
      <c r="K3770">
        <v>51</v>
      </c>
      <c r="L3770">
        <v>56.5</v>
      </c>
      <c r="M3770" t="s">
        <v>925</v>
      </c>
      <c r="N3770" t="s">
        <v>926</v>
      </c>
      <c r="O3770">
        <v>32.32</v>
      </c>
      <c r="S3770">
        <v>23769</v>
      </c>
    </row>
    <row r="3771" spans="1:19" x14ac:dyDescent="0.2">
      <c r="A3771" t="s">
        <v>51</v>
      </c>
      <c r="B3771" t="s">
        <v>13</v>
      </c>
      <c r="C3771" t="s">
        <v>924</v>
      </c>
      <c r="D3771">
        <v>1</v>
      </c>
      <c r="E3771">
        <v>1</v>
      </c>
      <c r="F3771">
        <v>1779678900000</v>
      </c>
      <c r="G3771">
        <v>1779680202178</v>
      </c>
      <c r="H3771">
        <v>1302178</v>
      </c>
      <c r="I3771">
        <v>1302178</v>
      </c>
      <c r="J3771">
        <v>8745</v>
      </c>
      <c r="K3771">
        <v>48</v>
      </c>
      <c r="L3771">
        <v>59.96</v>
      </c>
      <c r="M3771" t="s">
        <v>925</v>
      </c>
      <c r="N3771" t="s">
        <v>926</v>
      </c>
      <c r="O3771">
        <v>43.72</v>
      </c>
      <c r="S3771">
        <v>23770</v>
      </c>
    </row>
    <row r="3772" spans="1:19" x14ac:dyDescent="0.2">
      <c r="A3772" t="s">
        <v>51</v>
      </c>
      <c r="B3772" t="s">
        <v>13</v>
      </c>
      <c r="C3772" t="s">
        <v>924</v>
      </c>
      <c r="D3772">
        <v>1</v>
      </c>
      <c r="E3772">
        <v>2</v>
      </c>
      <c r="F3772">
        <v>1779753600000</v>
      </c>
      <c r="G3772">
        <v>1779754691243</v>
      </c>
      <c r="H3772">
        <v>1091243</v>
      </c>
      <c r="I3772">
        <v>1091243</v>
      </c>
      <c r="J3772">
        <v>10074</v>
      </c>
      <c r="K3772">
        <v>48</v>
      </c>
      <c r="L3772">
        <v>55.66</v>
      </c>
      <c r="M3772" t="s">
        <v>925</v>
      </c>
      <c r="N3772" t="s">
        <v>926</v>
      </c>
      <c r="O3772">
        <v>35.46</v>
      </c>
      <c r="S3772">
        <v>23771</v>
      </c>
    </row>
    <row r="3773" spans="1:19" x14ac:dyDescent="0.2">
      <c r="A3773" t="s">
        <v>51</v>
      </c>
      <c r="B3773" t="s">
        <v>13</v>
      </c>
      <c r="C3773" t="s">
        <v>924</v>
      </c>
      <c r="D3773">
        <v>1</v>
      </c>
      <c r="E3773">
        <v>2</v>
      </c>
      <c r="F3773">
        <v>1779754500000</v>
      </c>
      <c r="G3773">
        <v>1779755723670</v>
      </c>
      <c r="H3773">
        <v>1223670</v>
      </c>
      <c r="I3773">
        <v>1223670</v>
      </c>
      <c r="J3773">
        <v>10246</v>
      </c>
      <c r="K3773">
        <v>47</v>
      </c>
      <c r="L3773">
        <v>45.44</v>
      </c>
      <c r="M3773" t="s">
        <v>925</v>
      </c>
      <c r="N3773" t="s">
        <v>929</v>
      </c>
      <c r="S3773">
        <v>23772</v>
      </c>
    </row>
    <row r="3774" spans="1:19" x14ac:dyDescent="0.2">
      <c r="A3774" t="s">
        <v>51</v>
      </c>
      <c r="B3774" t="s">
        <v>13</v>
      </c>
      <c r="C3774" t="s">
        <v>927</v>
      </c>
      <c r="D3774">
        <v>1</v>
      </c>
      <c r="E3774">
        <v>2</v>
      </c>
      <c r="F3774">
        <v>1779755400000</v>
      </c>
      <c r="G3774">
        <v>1779756774740</v>
      </c>
      <c r="H3774">
        <v>1374740</v>
      </c>
      <c r="I3774">
        <v>1374740</v>
      </c>
      <c r="J3774">
        <v>7542</v>
      </c>
      <c r="K3774">
        <v>61</v>
      </c>
      <c r="L3774">
        <v>55.72</v>
      </c>
      <c r="M3774" t="s">
        <v>925</v>
      </c>
      <c r="N3774" t="s">
        <v>926</v>
      </c>
      <c r="O3774">
        <v>35.24</v>
      </c>
      <c r="S3774">
        <v>23773</v>
      </c>
    </row>
    <row r="3775" spans="1:19" x14ac:dyDescent="0.2">
      <c r="A3775" t="s">
        <v>51</v>
      </c>
      <c r="B3775" t="s">
        <v>13</v>
      </c>
      <c r="C3775" t="s">
        <v>924</v>
      </c>
      <c r="D3775">
        <v>1</v>
      </c>
      <c r="E3775">
        <v>2</v>
      </c>
      <c r="F3775">
        <v>1779756300000</v>
      </c>
      <c r="G3775">
        <v>1779757579870</v>
      </c>
      <c r="H3775">
        <v>1279870</v>
      </c>
      <c r="I3775">
        <v>1279870</v>
      </c>
      <c r="J3775">
        <v>9831</v>
      </c>
      <c r="K3775">
        <v>56</v>
      </c>
      <c r="L3775">
        <v>56.49</v>
      </c>
      <c r="M3775" t="s">
        <v>925</v>
      </c>
      <c r="N3775" t="s">
        <v>926</v>
      </c>
      <c r="O3775">
        <v>33.29</v>
      </c>
      <c r="S3775">
        <v>23774</v>
      </c>
    </row>
    <row r="3776" spans="1:19" x14ac:dyDescent="0.2">
      <c r="A3776" t="s">
        <v>51</v>
      </c>
      <c r="B3776" t="s">
        <v>13</v>
      </c>
      <c r="C3776" t="s">
        <v>924</v>
      </c>
      <c r="D3776">
        <v>1</v>
      </c>
      <c r="E3776">
        <v>2</v>
      </c>
      <c r="F3776">
        <v>1779757200000</v>
      </c>
      <c r="G3776">
        <v>1779758844008</v>
      </c>
      <c r="H3776">
        <v>1644008</v>
      </c>
      <c r="I3776">
        <v>1644008</v>
      </c>
      <c r="J3776">
        <v>10540</v>
      </c>
      <c r="K3776">
        <v>69</v>
      </c>
      <c r="L3776">
        <v>65.53</v>
      </c>
      <c r="M3776" t="s">
        <v>925</v>
      </c>
      <c r="N3776" t="s">
        <v>926</v>
      </c>
      <c r="O3776">
        <v>43.25</v>
      </c>
      <c r="S3776">
        <v>23775</v>
      </c>
    </row>
    <row r="3777" spans="1:19" x14ac:dyDescent="0.2">
      <c r="A3777" t="s">
        <v>51</v>
      </c>
      <c r="B3777" t="s">
        <v>13</v>
      </c>
      <c r="C3777" t="s">
        <v>927</v>
      </c>
      <c r="D3777">
        <v>1</v>
      </c>
      <c r="E3777">
        <v>2</v>
      </c>
      <c r="F3777">
        <v>1779758100000</v>
      </c>
      <c r="G3777">
        <v>1779759647334</v>
      </c>
      <c r="H3777">
        <v>1547334</v>
      </c>
      <c r="I3777">
        <v>1547334</v>
      </c>
      <c r="J3777">
        <v>7742</v>
      </c>
      <c r="K3777">
        <v>68</v>
      </c>
      <c r="L3777">
        <v>46.7</v>
      </c>
      <c r="M3777" t="s">
        <v>925</v>
      </c>
      <c r="N3777" t="s">
        <v>929</v>
      </c>
      <c r="S3777">
        <v>23776</v>
      </c>
    </row>
    <row r="3778" spans="1:19" x14ac:dyDescent="0.2">
      <c r="A3778" t="s">
        <v>51</v>
      </c>
      <c r="B3778" t="s">
        <v>13</v>
      </c>
      <c r="C3778" t="s">
        <v>924</v>
      </c>
      <c r="D3778">
        <v>1</v>
      </c>
      <c r="E3778">
        <v>2</v>
      </c>
      <c r="F3778">
        <v>1779759000000</v>
      </c>
      <c r="G3778">
        <v>1779759992243</v>
      </c>
      <c r="H3778">
        <v>992243</v>
      </c>
      <c r="I3778">
        <v>992243</v>
      </c>
      <c r="J3778">
        <v>9256</v>
      </c>
      <c r="K3778">
        <v>48</v>
      </c>
      <c r="L3778">
        <v>58.84</v>
      </c>
      <c r="M3778" t="s">
        <v>925</v>
      </c>
      <c r="N3778" t="s">
        <v>926</v>
      </c>
      <c r="O3778">
        <v>47.56</v>
      </c>
      <c r="S3778">
        <v>23777</v>
      </c>
    </row>
    <row r="3779" spans="1:19" x14ac:dyDescent="0.2">
      <c r="A3779" t="s">
        <v>51</v>
      </c>
      <c r="B3779" t="s">
        <v>13</v>
      </c>
      <c r="C3779" t="s">
        <v>924</v>
      </c>
      <c r="D3779">
        <v>1</v>
      </c>
      <c r="E3779">
        <v>2</v>
      </c>
      <c r="F3779">
        <v>1779759900000</v>
      </c>
      <c r="G3779">
        <v>1779761362127</v>
      </c>
      <c r="H3779">
        <v>1462127</v>
      </c>
      <c r="I3779">
        <v>1462127</v>
      </c>
      <c r="J3779">
        <v>7695</v>
      </c>
      <c r="K3779">
        <v>64</v>
      </c>
      <c r="L3779">
        <v>60.67</v>
      </c>
      <c r="M3779" t="s">
        <v>925</v>
      </c>
      <c r="N3779" t="s">
        <v>926</v>
      </c>
      <c r="O3779">
        <v>44.13</v>
      </c>
      <c r="S3779">
        <v>23778</v>
      </c>
    </row>
    <row r="3780" spans="1:19" x14ac:dyDescent="0.2">
      <c r="A3780" t="s">
        <v>51</v>
      </c>
      <c r="B3780" t="s">
        <v>13</v>
      </c>
      <c r="C3780" t="s">
        <v>927</v>
      </c>
      <c r="D3780">
        <v>1</v>
      </c>
      <c r="E3780">
        <v>2</v>
      </c>
      <c r="F3780">
        <v>1779760800000</v>
      </c>
      <c r="G3780">
        <v>1779762407618</v>
      </c>
      <c r="H3780">
        <v>1607618</v>
      </c>
      <c r="I3780">
        <v>1607618</v>
      </c>
      <c r="J3780">
        <v>7283</v>
      </c>
      <c r="K3780">
        <v>60</v>
      </c>
      <c r="L3780">
        <v>61.9</v>
      </c>
      <c r="M3780" t="s">
        <v>925</v>
      </c>
      <c r="N3780" t="s">
        <v>926</v>
      </c>
      <c r="O3780">
        <v>44.44</v>
      </c>
      <c r="S3780">
        <v>23779</v>
      </c>
    </row>
    <row r="3781" spans="1:19" x14ac:dyDescent="0.2">
      <c r="A3781" t="s">
        <v>51</v>
      </c>
      <c r="B3781" t="s">
        <v>13</v>
      </c>
      <c r="C3781" t="s">
        <v>924</v>
      </c>
      <c r="D3781">
        <v>1</v>
      </c>
      <c r="E3781">
        <v>2</v>
      </c>
      <c r="F3781">
        <v>1779761700000</v>
      </c>
      <c r="G3781">
        <v>1779762865422</v>
      </c>
      <c r="H3781">
        <v>1165422</v>
      </c>
      <c r="I3781">
        <v>1165422</v>
      </c>
      <c r="J3781">
        <v>9386</v>
      </c>
      <c r="K3781">
        <v>43</v>
      </c>
      <c r="L3781">
        <v>61.28</v>
      </c>
      <c r="M3781" t="s">
        <v>925</v>
      </c>
      <c r="N3781" t="s">
        <v>926</v>
      </c>
      <c r="O3781">
        <v>48.51</v>
      </c>
      <c r="S3781">
        <v>23780</v>
      </c>
    </row>
    <row r="3782" spans="1:19" x14ac:dyDescent="0.2">
      <c r="A3782" t="s">
        <v>51</v>
      </c>
      <c r="B3782" t="s">
        <v>13</v>
      </c>
      <c r="C3782" t="s">
        <v>924</v>
      </c>
      <c r="D3782">
        <v>1</v>
      </c>
      <c r="E3782">
        <v>2</v>
      </c>
      <c r="F3782">
        <v>1779762600000</v>
      </c>
      <c r="G3782">
        <v>1779763944138</v>
      </c>
      <c r="H3782">
        <v>1344138</v>
      </c>
      <c r="I3782">
        <v>1344138</v>
      </c>
      <c r="J3782">
        <v>7433</v>
      </c>
      <c r="K3782">
        <v>57</v>
      </c>
      <c r="L3782">
        <v>60.94</v>
      </c>
      <c r="M3782" t="s">
        <v>925</v>
      </c>
      <c r="N3782" t="s">
        <v>926</v>
      </c>
      <c r="O3782">
        <v>48.44</v>
      </c>
      <c r="S3782">
        <v>23781</v>
      </c>
    </row>
    <row r="3783" spans="1:19" x14ac:dyDescent="0.2">
      <c r="A3783" t="s">
        <v>51</v>
      </c>
      <c r="B3783" t="s">
        <v>13</v>
      </c>
      <c r="C3783" t="s">
        <v>927</v>
      </c>
      <c r="D3783">
        <v>1</v>
      </c>
      <c r="E3783">
        <v>2</v>
      </c>
      <c r="F3783">
        <v>1779763500000</v>
      </c>
      <c r="G3783">
        <v>1779764523750</v>
      </c>
      <c r="H3783">
        <v>1023750</v>
      </c>
      <c r="I3783">
        <v>1023750</v>
      </c>
      <c r="J3783">
        <v>10296</v>
      </c>
      <c r="K3783">
        <v>41</v>
      </c>
      <c r="L3783">
        <v>60.26</v>
      </c>
      <c r="M3783" t="s">
        <v>925</v>
      </c>
      <c r="N3783" t="s">
        <v>926</v>
      </c>
      <c r="O3783">
        <v>47.28</v>
      </c>
      <c r="S3783">
        <v>23782</v>
      </c>
    </row>
    <row r="3784" spans="1:19" x14ac:dyDescent="0.2">
      <c r="A3784" t="s">
        <v>51</v>
      </c>
      <c r="B3784" t="s">
        <v>13</v>
      </c>
      <c r="C3784" t="s">
        <v>924</v>
      </c>
      <c r="D3784">
        <v>1</v>
      </c>
      <c r="E3784">
        <v>2</v>
      </c>
      <c r="F3784">
        <v>1779764400000</v>
      </c>
      <c r="G3784">
        <v>1779765339224</v>
      </c>
      <c r="H3784">
        <v>939224</v>
      </c>
      <c r="I3784">
        <v>939224</v>
      </c>
      <c r="J3784">
        <v>9572</v>
      </c>
      <c r="K3784">
        <v>37</v>
      </c>
      <c r="L3784">
        <v>52.5</v>
      </c>
      <c r="M3784" t="s">
        <v>925</v>
      </c>
      <c r="N3784" t="s">
        <v>926</v>
      </c>
      <c r="O3784">
        <v>33.29</v>
      </c>
      <c r="S3784">
        <v>23783</v>
      </c>
    </row>
    <row r="3785" spans="1:19" x14ac:dyDescent="0.2">
      <c r="A3785" t="s">
        <v>51</v>
      </c>
      <c r="B3785" t="s">
        <v>13</v>
      </c>
      <c r="C3785" t="s">
        <v>924</v>
      </c>
      <c r="D3785">
        <v>1</v>
      </c>
      <c r="E3785">
        <v>2</v>
      </c>
      <c r="F3785">
        <v>1779765300000</v>
      </c>
      <c r="G3785">
        <v>1779766670712</v>
      </c>
      <c r="H3785">
        <v>1370712</v>
      </c>
      <c r="I3785">
        <v>1370712</v>
      </c>
      <c r="J3785">
        <v>9638</v>
      </c>
      <c r="K3785">
        <v>51</v>
      </c>
      <c r="L3785">
        <v>56.55</v>
      </c>
      <c r="M3785" t="s">
        <v>925</v>
      </c>
      <c r="N3785" t="s">
        <v>926</v>
      </c>
      <c r="O3785">
        <v>31.67</v>
      </c>
      <c r="S3785">
        <v>23784</v>
      </c>
    </row>
    <row r="3786" spans="1:19" x14ac:dyDescent="0.2">
      <c r="A3786" t="s">
        <v>51</v>
      </c>
      <c r="B3786" t="s">
        <v>13</v>
      </c>
      <c r="C3786" t="s">
        <v>927</v>
      </c>
      <c r="D3786">
        <v>1</v>
      </c>
      <c r="E3786">
        <v>2</v>
      </c>
      <c r="F3786">
        <v>1779766200000</v>
      </c>
      <c r="G3786">
        <v>1779767302028</v>
      </c>
      <c r="H3786">
        <v>1102028</v>
      </c>
      <c r="I3786">
        <v>1102028</v>
      </c>
      <c r="J3786">
        <v>10496</v>
      </c>
      <c r="K3786">
        <v>52</v>
      </c>
      <c r="L3786">
        <v>59.1</v>
      </c>
      <c r="M3786" t="s">
        <v>925</v>
      </c>
      <c r="N3786" t="s">
        <v>926</v>
      </c>
      <c r="O3786">
        <v>42.07</v>
      </c>
      <c r="S3786">
        <v>23785</v>
      </c>
    </row>
    <row r="3787" spans="1:19" x14ac:dyDescent="0.2">
      <c r="A3787" t="s">
        <v>51</v>
      </c>
      <c r="B3787" t="s">
        <v>13</v>
      </c>
      <c r="C3787" t="s">
        <v>924</v>
      </c>
      <c r="D3787">
        <v>1</v>
      </c>
      <c r="E3787">
        <v>3</v>
      </c>
      <c r="F3787">
        <v>1779840000000</v>
      </c>
      <c r="G3787">
        <v>1779841482768</v>
      </c>
      <c r="H3787">
        <v>1482768</v>
      </c>
      <c r="I3787">
        <v>1482768</v>
      </c>
      <c r="J3787">
        <v>9031</v>
      </c>
      <c r="K3787">
        <v>64</v>
      </c>
      <c r="L3787">
        <v>62.81</v>
      </c>
      <c r="M3787" t="s">
        <v>925</v>
      </c>
      <c r="N3787" t="s">
        <v>926</v>
      </c>
      <c r="O3787">
        <v>45.02</v>
      </c>
      <c r="S3787">
        <v>23786</v>
      </c>
    </row>
    <row r="3788" spans="1:19" x14ac:dyDescent="0.2">
      <c r="A3788" t="s">
        <v>51</v>
      </c>
      <c r="B3788" t="s">
        <v>13</v>
      </c>
      <c r="C3788" t="s">
        <v>924</v>
      </c>
      <c r="D3788">
        <v>1</v>
      </c>
      <c r="E3788">
        <v>3</v>
      </c>
      <c r="F3788">
        <v>1779840900000</v>
      </c>
      <c r="G3788">
        <v>1779842196070</v>
      </c>
      <c r="H3788">
        <v>1296070</v>
      </c>
      <c r="I3788">
        <v>1296070</v>
      </c>
      <c r="J3788">
        <v>9259</v>
      </c>
      <c r="K3788">
        <v>52</v>
      </c>
      <c r="L3788">
        <v>60.34</v>
      </c>
      <c r="M3788" t="s">
        <v>925</v>
      </c>
      <c r="N3788" t="s">
        <v>926</v>
      </c>
      <c r="O3788">
        <v>43.36</v>
      </c>
      <c r="S3788">
        <v>23787</v>
      </c>
    </row>
    <row r="3789" spans="1:19" x14ac:dyDescent="0.2">
      <c r="A3789" t="s">
        <v>51</v>
      </c>
      <c r="B3789" t="s">
        <v>13</v>
      </c>
      <c r="C3789" t="s">
        <v>924</v>
      </c>
      <c r="D3789">
        <v>1</v>
      </c>
      <c r="E3789">
        <v>3</v>
      </c>
      <c r="F3789">
        <v>1779841800000</v>
      </c>
      <c r="G3789">
        <v>1779842885306</v>
      </c>
      <c r="H3789">
        <v>1085306</v>
      </c>
      <c r="I3789">
        <v>1085306</v>
      </c>
      <c r="J3789">
        <v>9076</v>
      </c>
      <c r="K3789">
        <v>47</v>
      </c>
      <c r="L3789">
        <v>53.27</v>
      </c>
      <c r="M3789" t="s">
        <v>925</v>
      </c>
      <c r="N3789" t="s">
        <v>926</v>
      </c>
      <c r="O3789">
        <v>32.729999999999997</v>
      </c>
      <c r="S3789">
        <v>23788</v>
      </c>
    </row>
    <row r="3790" spans="1:19" x14ac:dyDescent="0.2">
      <c r="A3790" t="s">
        <v>51</v>
      </c>
      <c r="B3790" t="s">
        <v>13</v>
      </c>
      <c r="C3790" t="s">
        <v>924</v>
      </c>
      <c r="D3790">
        <v>1</v>
      </c>
      <c r="E3790">
        <v>3</v>
      </c>
      <c r="F3790">
        <v>1779842700000</v>
      </c>
      <c r="G3790">
        <v>1779844119655</v>
      </c>
      <c r="H3790">
        <v>1419655</v>
      </c>
      <c r="I3790">
        <v>1419655</v>
      </c>
      <c r="J3790">
        <v>8403</v>
      </c>
      <c r="K3790">
        <v>58</v>
      </c>
      <c r="L3790">
        <v>59.33</v>
      </c>
      <c r="M3790" t="s">
        <v>925</v>
      </c>
      <c r="N3790" t="s">
        <v>926</v>
      </c>
      <c r="O3790">
        <v>40.200000000000003</v>
      </c>
      <c r="S3790">
        <v>23789</v>
      </c>
    </row>
    <row r="3791" spans="1:19" x14ac:dyDescent="0.2">
      <c r="A3791" t="s">
        <v>51</v>
      </c>
      <c r="B3791" t="s">
        <v>13</v>
      </c>
      <c r="C3791" t="s">
        <v>924</v>
      </c>
      <c r="D3791">
        <v>1</v>
      </c>
      <c r="E3791">
        <v>3</v>
      </c>
      <c r="F3791">
        <v>1779843600000</v>
      </c>
      <c r="G3791">
        <v>1779845030042</v>
      </c>
      <c r="H3791">
        <v>1430042</v>
      </c>
      <c r="I3791">
        <v>1430042</v>
      </c>
      <c r="J3791">
        <v>10437</v>
      </c>
      <c r="K3791">
        <v>62</v>
      </c>
      <c r="L3791">
        <v>63.85</v>
      </c>
      <c r="M3791" t="s">
        <v>925</v>
      </c>
      <c r="N3791" t="s">
        <v>926</v>
      </c>
      <c r="O3791">
        <v>45.01</v>
      </c>
      <c r="S3791">
        <v>23790</v>
      </c>
    </row>
    <row r="3792" spans="1:19" x14ac:dyDescent="0.2">
      <c r="A3792" t="s">
        <v>51</v>
      </c>
      <c r="B3792" t="s">
        <v>13</v>
      </c>
      <c r="C3792" t="s">
        <v>924</v>
      </c>
      <c r="D3792">
        <v>1</v>
      </c>
      <c r="E3792">
        <v>3</v>
      </c>
      <c r="F3792">
        <v>1779844500000</v>
      </c>
      <c r="G3792">
        <v>1779845844774</v>
      </c>
      <c r="H3792">
        <v>1344774</v>
      </c>
      <c r="I3792">
        <v>1344774</v>
      </c>
      <c r="J3792">
        <v>9759</v>
      </c>
      <c r="K3792">
        <v>58</v>
      </c>
      <c r="L3792">
        <v>58.89</v>
      </c>
      <c r="M3792" t="s">
        <v>925</v>
      </c>
      <c r="N3792" t="s">
        <v>926</v>
      </c>
      <c r="O3792">
        <v>37.44</v>
      </c>
      <c r="S3792">
        <v>23791</v>
      </c>
    </row>
    <row r="3793" spans="1:19" x14ac:dyDescent="0.2">
      <c r="A3793" t="s">
        <v>51</v>
      </c>
      <c r="B3793" t="s">
        <v>13</v>
      </c>
      <c r="C3793" t="s">
        <v>924</v>
      </c>
      <c r="D3793">
        <v>1</v>
      </c>
      <c r="E3793">
        <v>3</v>
      </c>
      <c r="F3793">
        <v>1779845400000</v>
      </c>
      <c r="G3793">
        <v>1779846707093</v>
      </c>
      <c r="H3793">
        <v>1307093</v>
      </c>
      <c r="I3793">
        <v>1307093</v>
      </c>
      <c r="J3793">
        <v>9410</v>
      </c>
      <c r="K3793">
        <v>57</v>
      </c>
      <c r="L3793">
        <v>59.92</v>
      </c>
      <c r="M3793" t="s">
        <v>925</v>
      </c>
      <c r="N3793" t="s">
        <v>926</v>
      </c>
      <c r="O3793">
        <v>41.72</v>
      </c>
      <c r="S3793">
        <v>23792</v>
      </c>
    </row>
    <row r="3794" spans="1:19" x14ac:dyDescent="0.2">
      <c r="A3794" t="s">
        <v>51</v>
      </c>
      <c r="B3794" t="s">
        <v>13</v>
      </c>
      <c r="C3794" t="s">
        <v>924</v>
      </c>
      <c r="D3794">
        <v>1</v>
      </c>
      <c r="E3794">
        <v>3</v>
      </c>
      <c r="F3794">
        <v>1779846300000</v>
      </c>
      <c r="G3794">
        <v>1779847468982</v>
      </c>
      <c r="H3794">
        <v>1168982</v>
      </c>
      <c r="I3794">
        <v>1168982</v>
      </c>
      <c r="J3794">
        <v>7166</v>
      </c>
      <c r="K3794">
        <v>48</v>
      </c>
      <c r="L3794">
        <v>55.23</v>
      </c>
      <c r="M3794" t="s">
        <v>925</v>
      </c>
      <c r="N3794" t="s">
        <v>926</v>
      </c>
      <c r="O3794">
        <v>40.28</v>
      </c>
      <c r="S3794">
        <v>23793</v>
      </c>
    </row>
    <row r="3795" spans="1:19" x14ac:dyDescent="0.2">
      <c r="A3795" t="s">
        <v>51</v>
      </c>
      <c r="B3795" t="s">
        <v>13</v>
      </c>
      <c r="C3795" t="s">
        <v>924</v>
      </c>
      <c r="D3795">
        <v>1</v>
      </c>
      <c r="E3795">
        <v>3</v>
      </c>
      <c r="F3795">
        <v>1779847200000</v>
      </c>
      <c r="G3795">
        <v>1779848786512</v>
      </c>
      <c r="H3795">
        <v>1586512</v>
      </c>
      <c r="I3795">
        <v>1586512</v>
      </c>
      <c r="J3795">
        <v>8743</v>
      </c>
      <c r="K3795">
        <v>69</v>
      </c>
      <c r="L3795">
        <v>63.65</v>
      </c>
      <c r="M3795" t="s">
        <v>925</v>
      </c>
      <c r="N3795" t="s">
        <v>926</v>
      </c>
      <c r="O3795">
        <v>45.13</v>
      </c>
      <c r="S3795">
        <v>23794</v>
      </c>
    </row>
    <row r="3796" spans="1:19" x14ac:dyDescent="0.2">
      <c r="A3796" t="s">
        <v>51</v>
      </c>
      <c r="B3796" t="s">
        <v>13</v>
      </c>
      <c r="C3796" t="s">
        <v>924</v>
      </c>
      <c r="D3796">
        <v>1</v>
      </c>
      <c r="E3796">
        <v>3</v>
      </c>
      <c r="F3796">
        <v>1779848100000</v>
      </c>
      <c r="G3796">
        <v>1779849679331</v>
      </c>
      <c r="H3796">
        <v>1579331</v>
      </c>
      <c r="I3796">
        <v>1579331</v>
      </c>
      <c r="J3796">
        <v>9758</v>
      </c>
      <c r="K3796">
        <v>68</v>
      </c>
      <c r="L3796">
        <v>64.58</v>
      </c>
      <c r="M3796" t="s">
        <v>925</v>
      </c>
      <c r="N3796" t="s">
        <v>926</v>
      </c>
      <c r="O3796">
        <v>44.78</v>
      </c>
      <c r="S3796">
        <v>23795</v>
      </c>
    </row>
    <row r="3797" spans="1:19" x14ac:dyDescent="0.2">
      <c r="A3797" t="s">
        <v>51</v>
      </c>
      <c r="B3797" t="s">
        <v>13</v>
      </c>
      <c r="C3797" t="s">
        <v>924</v>
      </c>
      <c r="D3797">
        <v>1</v>
      </c>
      <c r="E3797">
        <v>3</v>
      </c>
      <c r="F3797">
        <v>1779849000000</v>
      </c>
      <c r="G3797">
        <v>1779850375757</v>
      </c>
      <c r="H3797">
        <v>1375757</v>
      </c>
      <c r="I3797">
        <v>1375757</v>
      </c>
      <c r="J3797">
        <v>8160</v>
      </c>
      <c r="K3797">
        <v>61</v>
      </c>
      <c r="L3797">
        <v>60.33</v>
      </c>
      <c r="M3797" t="s">
        <v>925</v>
      </c>
      <c r="N3797" t="s">
        <v>926</v>
      </c>
      <c r="O3797">
        <v>44.27</v>
      </c>
      <c r="S3797">
        <v>23796</v>
      </c>
    </row>
    <row r="3798" spans="1:19" x14ac:dyDescent="0.2">
      <c r="A3798" t="s">
        <v>51</v>
      </c>
      <c r="B3798" t="s">
        <v>13</v>
      </c>
      <c r="C3798" t="s">
        <v>924</v>
      </c>
      <c r="D3798">
        <v>1</v>
      </c>
      <c r="E3798">
        <v>3</v>
      </c>
      <c r="F3798">
        <v>1779849900000</v>
      </c>
      <c r="G3798">
        <v>1779850815096</v>
      </c>
      <c r="H3798">
        <v>915096</v>
      </c>
      <c r="I3798">
        <v>915096</v>
      </c>
      <c r="J3798">
        <v>9062</v>
      </c>
      <c r="K3798">
        <v>43</v>
      </c>
      <c r="L3798">
        <v>54.18</v>
      </c>
      <c r="M3798" t="s">
        <v>925</v>
      </c>
      <c r="N3798" t="s">
        <v>926</v>
      </c>
      <c r="O3798">
        <v>39.17</v>
      </c>
      <c r="S3798">
        <v>23797</v>
      </c>
    </row>
    <row r="3799" spans="1:19" x14ac:dyDescent="0.2">
      <c r="A3799" t="s">
        <v>51</v>
      </c>
      <c r="B3799" t="s">
        <v>13</v>
      </c>
      <c r="C3799" t="s">
        <v>924</v>
      </c>
      <c r="D3799">
        <v>1</v>
      </c>
      <c r="E3799">
        <v>3</v>
      </c>
      <c r="F3799">
        <v>1779850800000</v>
      </c>
      <c r="G3799">
        <v>1779852038820</v>
      </c>
      <c r="H3799">
        <v>1238820</v>
      </c>
      <c r="I3799">
        <v>1238820</v>
      </c>
      <c r="J3799">
        <v>8760</v>
      </c>
      <c r="K3799">
        <v>49</v>
      </c>
      <c r="L3799">
        <v>61.05</v>
      </c>
      <c r="M3799" t="s">
        <v>925</v>
      </c>
      <c r="N3799" t="s">
        <v>926</v>
      </c>
      <c r="O3799">
        <v>47.79</v>
      </c>
      <c r="S3799">
        <v>23798</v>
      </c>
    </row>
    <row r="3800" spans="1:19" x14ac:dyDescent="0.2">
      <c r="A3800" t="s">
        <v>51</v>
      </c>
      <c r="B3800" t="s">
        <v>13</v>
      </c>
      <c r="C3800" t="s">
        <v>924</v>
      </c>
      <c r="D3800">
        <v>1</v>
      </c>
      <c r="E3800">
        <v>4</v>
      </c>
      <c r="F3800">
        <v>1779926400000</v>
      </c>
      <c r="G3800">
        <v>1779927827317</v>
      </c>
      <c r="H3800">
        <v>1427317</v>
      </c>
      <c r="I3800">
        <v>1427317</v>
      </c>
      <c r="J3800">
        <v>10182</v>
      </c>
      <c r="K3800">
        <v>59</v>
      </c>
      <c r="L3800">
        <v>63.16</v>
      </c>
      <c r="M3800" t="s">
        <v>925</v>
      </c>
      <c r="N3800" t="s">
        <v>926</v>
      </c>
      <c r="O3800">
        <v>44.17</v>
      </c>
      <c r="S3800">
        <v>23799</v>
      </c>
    </row>
    <row r="3801" spans="1:19" x14ac:dyDescent="0.2">
      <c r="A3801" t="s">
        <v>51</v>
      </c>
      <c r="B3801" t="s">
        <v>13</v>
      </c>
      <c r="C3801" t="s">
        <v>924</v>
      </c>
      <c r="D3801">
        <v>1</v>
      </c>
      <c r="E3801">
        <v>4</v>
      </c>
      <c r="F3801">
        <v>1779927300000</v>
      </c>
      <c r="G3801">
        <v>1779928792779</v>
      </c>
      <c r="H3801">
        <v>1492779</v>
      </c>
      <c r="I3801">
        <v>1492779</v>
      </c>
      <c r="J3801">
        <v>6985</v>
      </c>
      <c r="K3801">
        <v>57</v>
      </c>
      <c r="L3801">
        <v>45.25</v>
      </c>
      <c r="M3801" t="s">
        <v>925</v>
      </c>
      <c r="N3801" t="s">
        <v>929</v>
      </c>
      <c r="S3801">
        <v>23800</v>
      </c>
    </row>
    <row r="3802" spans="1:19" x14ac:dyDescent="0.2">
      <c r="A3802" t="s">
        <v>51</v>
      </c>
      <c r="B3802" t="s">
        <v>13</v>
      </c>
      <c r="C3802" t="s">
        <v>928</v>
      </c>
      <c r="D3802">
        <v>1</v>
      </c>
      <c r="E3802">
        <v>4</v>
      </c>
      <c r="F3802">
        <v>1779928200000</v>
      </c>
      <c r="G3802">
        <v>1779929621616</v>
      </c>
      <c r="H3802">
        <v>1421616</v>
      </c>
      <c r="I3802">
        <v>1421616</v>
      </c>
      <c r="J3802">
        <v>8225</v>
      </c>
      <c r="K3802">
        <v>58</v>
      </c>
      <c r="L3802">
        <v>59.5</v>
      </c>
      <c r="M3802" t="s">
        <v>925</v>
      </c>
      <c r="N3802" t="s">
        <v>926</v>
      </c>
      <c r="O3802">
        <v>41.03</v>
      </c>
      <c r="S3802">
        <v>23801</v>
      </c>
    </row>
    <row r="3803" spans="1:19" x14ac:dyDescent="0.2">
      <c r="A3803" t="s">
        <v>51</v>
      </c>
      <c r="B3803" t="s">
        <v>13</v>
      </c>
      <c r="C3803" t="s">
        <v>924</v>
      </c>
      <c r="D3803">
        <v>1</v>
      </c>
      <c r="E3803">
        <v>4</v>
      </c>
      <c r="F3803">
        <v>1779929100000</v>
      </c>
      <c r="G3803">
        <v>1779930044454</v>
      </c>
      <c r="H3803">
        <v>944454</v>
      </c>
      <c r="I3803">
        <v>944454</v>
      </c>
      <c r="J3803">
        <v>8156</v>
      </c>
      <c r="K3803">
        <v>40</v>
      </c>
      <c r="L3803">
        <v>53.61</v>
      </c>
      <c r="M3803" t="s">
        <v>925</v>
      </c>
      <c r="N3803" t="s">
        <v>926</v>
      </c>
      <c r="O3803">
        <v>39.53</v>
      </c>
      <c r="S3803">
        <v>23802</v>
      </c>
    </row>
    <row r="3804" spans="1:19" x14ac:dyDescent="0.2">
      <c r="A3804" t="s">
        <v>51</v>
      </c>
      <c r="B3804" t="s">
        <v>13</v>
      </c>
      <c r="C3804" t="s">
        <v>924</v>
      </c>
      <c r="D3804">
        <v>1</v>
      </c>
      <c r="E3804">
        <v>4</v>
      </c>
      <c r="F3804">
        <v>1779930000000</v>
      </c>
      <c r="G3804">
        <v>1779931666216</v>
      </c>
      <c r="H3804">
        <v>1666216</v>
      </c>
      <c r="I3804">
        <v>1666216</v>
      </c>
      <c r="J3804">
        <v>8145</v>
      </c>
      <c r="K3804">
        <v>65</v>
      </c>
      <c r="L3804">
        <v>62.16</v>
      </c>
      <c r="M3804" t="s">
        <v>925</v>
      </c>
      <c r="N3804" t="s">
        <v>926</v>
      </c>
      <c r="O3804">
        <v>41.26</v>
      </c>
      <c r="S3804">
        <v>23803</v>
      </c>
    </row>
    <row r="3805" spans="1:19" x14ac:dyDescent="0.2">
      <c r="A3805" t="s">
        <v>51</v>
      </c>
      <c r="B3805" t="s">
        <v>13</v>
      </c>
      <c r="C3805" t="s">
        <v>928</v>
      </c>
      <c r="D3805">
        <v>1</v>
      </c>
      <c r="E3805">
        <v>4</v>
      </c>
      <c r="F3805">
        <v>1779930900000</v>
      </c>
      <c r="G3805">
        <v>1779931777922</v>
      </c>
      <c r="H3805">
        <v>877922</v>
      </c>
      <c r="I3805">
        <v>877922</v>
      </c>
      <c r="J3805">
        <v>9580</v>
      </c>
      <c r="K3805">
        <v>38</v>
      </c>
      <c r="L3805">
        <v>52.56</v>
      </c>
      <c r="M3805" t="s">
        <v>925</v>
      </c>
      <c r="N3805" t="s">
        <v>926</v>
      </c>
      <c r="O3805">
        <v>34.950000000000003</v>
      </c>
      <c r="S3805">
        <v>23804</v>
      </c>
    </row>
    <row r="3806" spans="1:19" x14ac:dyDescent="0.2">
      <c r="A3806" t="s">
        <v>51</v>
      </c>
      <c r="B3806" t="s">
        <v>13</v>
      </c>
      <c r="C3806" t="s">
        <v>924</v>
      </c>
      <c r="D3806">
        <v>1</v>
      </c>
      <c r="E3806">
        <v>4</v>
      </c>
      <c r="F3806">
        <v>1779931800000</v>
      </c>
      <c r="G3806">
        <v>1779932932508</v>
      </c>
      <c r="H3806">
        <v>1132508</v>
      </c>
      <c r="I3806">
        <v>1132508</v>
      </c>
      <c r="J3806">
        <v>7994</v>
      </c>
      <c r="K3806">
        <v>44</v>
      </c>
      <c r="L3806">
        <v>55.29</v>
      </c>
      <c r="M3806" t="s">
        <v>925</v>
      </c>
      <c r="N3806" t="s">
        <v>926</v>
      </c>
      <c r="O3806">
        <v>39.14</v>
      </c>
      <c r="S3806">
        <v>23805</v>
      </c>
    </row>
    <row r="3807" spans="1:19" x14ac:dyDescent="0.2">
      <c r="A3807" t="s">
        <v>51</v>
      </c>
      <c r="B3807" t="s">
        <v>13</v>
      </c>
      <c r="C3807" t="s">
        <v>924</v>
      </c>
      <c r="D3807">
        <v>1</v>
      </c>
      <c r="E3807">
        <v>4</v>
      </c>
      <c r="F3807">
        <v>1779932700000</v>
      </c>
      <c r="G3807">
        <v>1779933818329</v>
      </c>
      <c r="H3807">
        <v>1118329</v>
      </c>
      <c r="I3807">
        <v>1118329</v>
      </c>
      <c r="J3807">
        <v>8917</v>
      </c>
      <c r="K3807">
        <v>52</v>
      </c>
      <c r="L3807">
        <v>55.88</v>
      </c>
      <c r="M3807" t="s">
        <v>925</v>
      </c>
      <c r="N3807" t="s">
        <v>926</v>
      </c>
      <c r="O3807">
        <v>38.409999999999997</v>
      </c>
      <c r="S3807">
        <v>23806</v>
      </c>
    </row>
    <row r="3808" spans="1:19" x14ac:dyDescent="0.2">
      <c r="A3808" t="s">
        <v>51</v>
      </c>
      <c r="B3808" t="s">
        <v>13</v>
      </c>
      <c r="C3808" t="s">
        <v>928</v>
      </c>
      <c r="D3808">
        <v>1</v>
      </c>
      <c r="E3808">
        <v>4</v>
      </c>
      <c r="F3808">
        <v>1779933600000</v>
      </c>
      <c r="G3808">
        <v>1779934716101</v>
      </c>
      <c r="H3808">
        <v>1116101</v>
      </c>
      <c r="I3808">
        <v>1116101</v>
      </c>
      <c r="J3808">
        <v>8600</v>
      </c>
      <c r="K3808">
        <v>46</v>
      </c>
      <c r="L3808">
        <v>55.05</v>
      </c>
      <c r="M3808" t="s">
        <v>925</v>
      </c>
      <c r="N3808" t="s">
        <v>926</v>
      </c>
      <c r="O3808">
        <v>37.369999999999997</v>
      </c>
      <c r="S3808">
        <v>23807</v>
      </c>
    </row>
    <row r="3809" spans="1:19" x14ac:dyDescent="0.2">
      <c r="A3809" t="s">
        <v>51</v>
      </c>
      <c r="B3809" t="s">
        <v>13</v>
      </c>
      <c r="C3809" t="s">
        <v>924</v>
      </c>
      <c r="D3809">
        <v>1</v>
      </c>
      <c r="E3809">
        <v>4</v>
      </c>
      <c r="F3809">
        <v>1779934500000</v>
      </c>
      <c r="G3809">
        <v>1779936042610</v>
      </c>
      <c r="H3809">
        <v>1542610</v>
      </c>
      <c r="I3809">
        <v>1542610</v>
      </c>
      <c r="J3809">
        <v>8967</v>
      </c>
      <c r="K3809">
        <v>57</v>
      </c>
      <c r="L3809">
        <v>61.02</v>
      </c>
      <c r="M3809" t="s">
        <v>925</v>
      </c>
      <c r="N3809" t="s">
        <v>926</v>
      </c>
      <c r="O3809">
        <v>39.53</v>
      </c>
      <c r="S3809">
        <v>23808</v>
      </c>
    </row>
    <row r="3810" spans="1:19" x14ac:dyDescent="0.2">
      <c r="A3810" t="s">
        <v>51</v>
      </c>
      <c r="B3810" t="s">
        <v>13</v>
      </c>
      <c r="C3810" t="s">
        <v>924</v>
      </c>
      <c r="D3810">
        <v>1</v>
      </c>
      <c r="E3810">
        <v>4</v>
      </c>
      <c r="F3810">
        <v>1779935400000</v>
      </c>
      <c r="G3810">
        <v>1779936485077</v>
      </c>
      <c r="H3810">
        <v>1085077</v>
      </c>
      <c r="I3810">
        <v>1085077</v>
      </c>
      <c r="J3810">
        <v>7635</v>
      </c>
      <c r="K3810">
        <v>41</v>
      </c>
      <c r="L3810">
        <v>41.04</v>
      </c>
      <c r="M3810" t="s">
        <v>925</v>
      </c>
      <c r="N3810" t="s">
        <v>929</v>
      </c>
      <c r="S3810">
        <v>23809</v>
      </c>
    </row>
    <row r="3811" spans="1:19" x14ac:dyDescent="0.2">
      <c r="A3811" t="s">
        <v>51</v>
      </c>
      <c r="B3811" t="s">
        <v>13</v>
      </c>
      <c r="C3811" t="s">
        <v>928</v>
      </c>
      <c r="D3811">
        <v>1</v>
      </c>
      <c r="E3811">
        <v>4</v>
      </c>
      <c r="F3811">
        <v>1779936300000</v>
      </c>
      <c r="G3811">
        <v>1779937574504</v>
      </c>
      <c r="H3811">
        <v>1274504</v>
      </c>
      <c r="I3811">
        <v>1274504</v>
      </c>
      <c r="J3811">
        <v>8518</v>
      </c>
      <c r="K3811">
        <v>55</v>
      </c>
      <c r="L3811">
        <v>61.13</v>
      </c>
      <c r="M3811" t="s">
        <v>925</v>
      </c>
      <c r="N3811" t="s">
        <v>926</v>
      </c>
      <c r="O3811">
        <v>47.73</v>
      </c>
      <c r="S3811">
        <v>23810</v>
      </c>
    </row>
    <row r="3812" spans="1:19" x14ac:dyDescent="0.2">
      <c r="A3812" t="s">
        <v>51</v>
      </c>
      <c r="B3812" t="s">
        <v>13</v>
      </c>
      <c r="C3812" t="s">
        <v>924</v>
      </c>
      <c r="D3812">
        <v>1</v>
      </c>
      <c r="E3812">
        <v>4</v>
      </c>
      <c r="F3812">
        <v>1779937200000</v>
      </c>
      <c r="G3812">
        <v>1779938409514</v>
      </c>
      <c r="H3812">
        <v>1209514</v>
      </c>
      <c r="I3812">
        <v>1209514</v>
      </c>
      <c r="J3812">
        <v>8363</v>
      </c>
      <c r="K3812">
        <v>48</v>
      </c>
      <c r="L3812">
        <v>56.16</v>
      </c>
      <c r="M3812" t="s">
        <v>925</v>
      </c>
      <c r="N3812" t="s">
        <v>926</v>
      </c>
      <c r="O3812">
        <v>38.24</v>
      </c>
      <c r="S3812">
        <v>23811</v>
      </c>
    </row>
    <row r="3813" spans="1:19" x14ac:dyDescent="0.2">
      <c r="A3813" t="s">
        <v>51</v>
      </c>
      <c r="B3813" t="s">
        <v>13</v>
      </c>
      <c r="C3813" t="s">
        <v>924</v>
      </c>
      <c r="D3813">
        <v>1</v>
      </c>
      <c r="E3813">
        <v>4</v>
      </c>
      <c r="F3813">
        <v>1779938100000</v>
      </c>
      <c r="G3813">
        <v>1779939384710</v>
      </c>
      <c r="H3813">
        <v>1284710</v>
      </c>
      <c r="I3813">
        <v>1284710</v>
      </c>
      <c r="J3813">
        <v>8145</v>
      </c>
      <c r="K3813">
        <v>57</v>
      </c>
      <c r="L3813">
        <v>54.06</v>
      </c>
      <c r="M3813" t="s">
        <v>925</v>
      </c>
      <c r="N3813" t="s">
        <v>926</v>
      </c>
      <c r="O3813">
        <v>32.04</v>
      </c>
      <c r="S3813">
        <v>23812</v>
      </c>
    </row>
    <row r="3814" spans="1:19" x14ac:dyDescent="0.2">
      <c r="A3814" t="s">
        <v>51</v>
      </c>
      <c r="B3814" t="s">
        <v>13</v>
      </c>
      <c r="C3814" t="s">
        <v>924</v>
      </c>
      <c r="D3814">
        <v>1</v>
      </c>
      <c r="E3814">
        <v>5</v>
      </c>
      <c r="F3814">
        <v>1780012800000</v>
      </c>
      <c r="G3814">
        <v>1780013802114</v>
      </c>
      <c r="H3814">
        <v>1002114</v>
      </c>
      <c r="I3814">
        <v>1002114</v>
      </c>
      <c r="J3814">
        <v>9493</v>
      </c>
      <c r="K3814">
        <v>44</v>
      </c>
      <c r="L3814">
        <v>52.9</v>
      </c>
      <c r="M3814" t="s">
        <v>925</v>
      </c>
      <c r="N3814" t="s">
        <v>926</v>
      </c>
      <c r="O3814">
        <v>32.86</v>
      </c>
      <c r="S3814">
        <v>23813</v>
      </c>
    </row>
    <row r="3815" spans="1:19" x14ac:dyDescent="0.2">
      <c r="A3815" t="s">
        <v>51</v>
      </c>
      <c r="B3815" t="s">
        <v>13</v>
      </c>
      <c r="C3815" t="s">
        <v>924</v>
      </c>
      <c r="D3815">
        <v>1</v>
      </c>
      <c r="E3815">
        <v>5</v>
      </c>
      <c r="F3815">
        <v>1780013700000</v>
      </c>
      <c r="G3815">
        <v>1780015058095</v>
      </c>
      <c r="H3815">
        <v>1358095</v>
      </c>
      <c r="I3815">
        <v>1358095</v>
      </c>
      <c r="J3815">
        <v>7160</v>
      </c>
      <c r="K3815">
        <v>61</v>
      </c>
      <c r="L3815">
        <v>59.18</v>
      </c>
      <c r="M3815" t="s">
        <v>925</v>
      </c>
      <c r="N3815" t="s">
        <v>926</v>
      </c>
      <c r="O3815">
        <v>44.73</v>
      </c>
      <c r="S3815">
        <v>23814</v>
      </c>
    </row>
    <row r="3816" spans="1:19" x14ac:dyDescent="0.2">
      <c r="A3816" t="s">
        <v>51</v>
      </c>
      <c r="B3816" t="s">
        <v>13</v>
      </c>
      <c r="C3816" t="s">
        <v>927</v>
      </c>
      <c r="D3816">
        <v>1</v>
      </c>
      <c r="E3816">
        <v>5</v>
      </c>
      <c r="F3816">
        <v>1780014600000</v>
      </c>
      <c r="G3816">
        <v>1780016143798</v>
      </c>
      <c r="H3816">
        <v>1543798</v>
      </c>
      <c r="I3816">
        <v>1543798</v>
      </c>
      <c r="J3816">
        <v>9195</v>
      </c>
      <c r="K3816">
        <v>59</v>
      </c>
      <c r="L3816">
        <v>63.52</v>
      </c>
      <c r="M3816" t="s">
        <v>925</v>
      </c>
      <c r="N3816" t="s">
        <v>926</v>
      </c>
      <c r="O3816">
        <v>44.7</v>
      </c>
      <c r="S3816">
        <v>23815</v>
      </c>
    </row>
    <row r="3817" spans="1:19" x14ac:dyDescent="0.2">
      <c r="A3817" t="s">
        <v>51</v>
      </c>
      <c r="B3817" t="s">
        <v>13</v>
      </c>
      <c r="C3817" t="s">
        <v>924</v>
      </c>
      <c r="D3817">
        <v>1</v>
      </c>
      <c r="E3817">
        <v>5</v>
      </c>
      <c r="F3817">
        <v>1780015500000</v>
      </c>
      <c r="G3817">
        <v>1780016474777</v>
      </c>
      <c r="H3817">
        <v>974777</v>
      </c>
      <c r="I3817">
        <v>974777</v>
      </c>
      <c r="J3817">
        <v>6997</v>
      </c>
      <c r="K3817">
        <v>46</v>
      </c>
      <c r="L3817">
        <v>50.44</v>
      </c>
      <c r="M3817" t="s">
        <v>925</v>
      </c>
      <c r="N3817" t="s">
        <v>926</v>
      </c>
      <c r="O3817">
        <v>34.5</v>
      </c>
      <c r="S3817">
        <v>23816</v>
      </c>
    </row>
    <row r="3818" spans="1:19" x14ac:dyDescent="0.2">
      <c r="A3818" t="s">
        <v>51</v>
      </c>
      <c r="B3818" t="s">
        <v>13</v>
      </c>
      <c r="C3818" t="s">
        <v>924</v>
      </c>
      <c r="D3818">
        <v>1</v>
      </c>
      <c r="E3818">
        <v>5</v>
      </c>
      <c r="F3818">
        <v>1780016400000</v>
      </c>
      <c r="G3818">
        <v>1780017924782</v>
      </c>
      <c r="H3818">
        <v>1524782</v>
      </c>
      <c r="I3818">
        <v>1524782</v>
      </c>
      <c r="J3818">
        <v>8441</v>
      </c>
      <c r="K3818">
        <v>62</v>
      </c>
      <c r="L3818">
        <v>61.07</v>
      </c>
      <c r="M3818" t="s">
        <v>925</v>
      </c>
      <c r="N3818" t="s">
        <v>926</v>
      </c>
      <c r="O3818">
        <v>41.51</v>
      </c>
      <c r="S3818">
        <v>23817</v>
      </c>
    </row>
    <row r="3819" spans="1:19" x14ac:dyDescent="0.2">
      <c r="A3819" t="s">
        <v>51</v>
      </c>
      <c r="B3819" t="s">
        <v>13</v>
      </c>
      <c r="C3819" t="s">
        <v>927</v>
      </c>
      <c r="D3819">
        <v>1</v>
      </c>
      <c r="E3819">
        <v>5</v>
      </c>
      <c r="F3819">
        <v>1780017300000</v>
      </c>
      <c r="G3819">
        <v>1780018213989</v>
      </c>
      <c r="H3819">
        <v>913989</v>
      </c>
      <c r="I3819">
        <v>913989</v>
      </c>
      <c r="J3819">
        <v>7193</v>
      </c>
      <c r="K3819">
        <v>45</v>
      </c>
      <c r="L3819">
        <v>55.74</v>
      </c>
      <c r="M3819" t="s">
        <v>925</v>
      </c>
      <c r="N3819" t="s">
        <v>926</v>
      </c>
      <c r="O3819">
        <v>47.82</v>
      </c>
      <c r="S3819">
        <v>23818</v>
      </c>
    </row>
    <row r="3820" spans="1:19" x14ac:dyDescent="0.2">
      <c r="A3820" t="s">
        <v>51</v>
      </c>
      <c r="B3820" t="s">
        <v>13</v>
      </c>
      <c r="C3820" t="s">
        <v>924</v>
      </c>
      <c r="D3820">
        <v>1</v>
      </c>
      <c r="E3820">
        <v>5</v>
      </c>
      <c r="F3820">
        <v>1780018200000</v>
      </c>
      <c r="G3820">
        <v>1780019531514</v>
      </c>
      <c r="H3820">
        <v>1331514</v>
      </c>
      <c r="I3820">
        <v>1331514</v>
      </c>
      <c r="J3820">
        <v>9698</v>
      </c>
      <c r="K3820">
        <v>56</v>
      </c>
      <c r="L3820">
        <v>57.71</v>
      </c>
      <c r="M3820" t="s">
        <v>925</v>
      </c>
      <c r="N3820" t="s">
        <v>926</v>
      </c>
      <c r="O3820">
        <v>35.18</v>
      </c>
      <c r="S3820">
        <v>23819</v>
      </c>
    </row>
    <row r="3821" spans="1:19" x14ac:dyDescent="0.2">
      <c r="A3821" t="s">
        <v>51</v>
      </c>
      <c r="B3821" t="s">
        <v>13</v>
      </c>
      <c r="C3821" t="s">
        <v>924</v>
      </c>
      <c r="D3821">
        <v>1</v>
      </c>
      <c r="E3821">
        <v>5</v>
      </c>
      <c r="F3821">
        <v>1780019100000</v>
      </c>
      <c r="G3821">
        <v>1780019980495</v>
      </c>
      <c r="H3821">
        <v>880495</v>
      </c>
      <c r="I3821">
        <v>880495</v>
      </c>
      <c r="J3821">
        <v>9693</v>
      </c>
      <c r="K3821">
        <v>34</v>
      </c>
      <c r="L3821">
        <v>57.57</v>
      </c>
      <c r="M3821" t="s">
        <v>925</v>
      </c>
      <c r="N3821" t="s">
        <v>926</v>
      </c>
      <c r="O3821">
        <v>46.25</v>
      </c>
      <c r="S3821">
        <v>23820</v>
      </c>
    </row>
    <row r="3822" spans="1:19" x14ac:dyDescent="0.2">
      <c r="A3822" t="s">
        <v>51</v>
      </c>
      <c r="B3822" t="s">
        <v>13</v>
      </c>
      <c r="C3822" t="s">
        <v>927</v>
      </c>
      <c r="D3822">
        <v>1</v>
      </c>
      <c r="E3822">
        <v>5</v>
      </c>
      <c r="F3822">
        <v>1780020000000</v>
      </c>
      <c r="G3822">
        <v>1780021176782</v>
      </c>
      <c r="H3822">
        <v>1176782</v>
      </c>
      <c r="I3822">
        <v>1176782</v>
      </c>
      <c r="J3822">
        <v>7539</v>
      </c>
      <c r="K3822">
        <v>45</v>
      </c>
      <c r="L3822">
        <v>55.77</v>
      </c>
      <c r="M3822" t="s">
        <v>925</v>
      </c>
      <c r="N3822" t="s">
        <v>926</v>
      </c>
      <c r="O3822">
        <v>40.36</v>
      </c>
      <c r="S3822">
        <v>23821</v>
      </c>
    </row>
    <row r="3823" spans="1:19" x14ac:dyDescent="0.2">
      <c r="A3823" t="s">
        <v>51</v>
      </c>
      <c r="B3823" t="s">
        <v>13</v>
      </c>
      <c r="C3823" t="s">
        <v>924</v>
      </c>
      <c r="D3823">
        <v>1</v>
      </c>
      <c r="E3823">
        <v>5</v>
      </c>
      <c r="F3823">
        <v>1780020900000</v>
      </c>
      <c r="G3823">
        <v>1780021952697</v>
      </c>
      <c r="H3823">
        <v>1052697</v>
      </c>
      <c r="I3823">
        <v>1052697</v>
      </c>
      <c r="J3823">
        <v>9018</v>
      </c>
      <c r="K3823">
        <v>46</v>
      </c>
      <c r="L3823">
        <v>59.61</v>
      </c>
      <c r="M3823" t="s">
        <v>925</v>
      </c>
      <c r="N3823" t="s">
        <v>926</v>
      </c>
      <c r="O3823">
        <v>48.44</v>
      </c>
      <c r="S3823">
        <v>23822</v>
      </c>
    </row>
    <row r="3824" spans="1:19" x14ac:dyDescent="0.2">
      <c r="A3824" t="s">
        <v>51</v>
      </c>
      <c r="B3824" t="s">
        <v>13</v>
      </c>
      <c r="C3824" t="s">
        <v>924</v>
      </c>
      <c r="D3824">
        <v>1</v>
      </c>
      <c r="E3824">
        <v>5</v>
      </c>
      <c r="F3824">
        <v>1780021800000</v>
      </c>
      <c r="G3824">
        <v>1780023234869</v>
      </c>
      <c r="H3824">
        <v>1434869</v>
      </c>
      <c r="I3824">
        <v>1434869</v>
      </c>
      <c r="J3824">
        <v>10351</v>
      </c>
      <c r="K3824">
        <v>59</v>
      </c>
      <c r="L3824">
        <v>62.37</v>
      </c>
      <c r="M3824" t="s">
        <v>925</v>
      </c>
      <c r="N3824" t="s">
        <v>926</v>
      </c>
      <c r="O3824">
        <v>41.69</v>
      </c>
      <c r="S3824">
        <v>23823</v>
      </c>
    </row>
    <row r="3825" spans="1:19" x14ac:dyDescent="0.2">
      <c r="A3825" t="s">
        <v>51</v>
      </c>
      <c r="B3825" t="s">
        <v>13</v>
      </c>
      <c r="C3825" t="s">
        <v>927</v>
      </c>
      <c r="D3825">
        <v>1</v>
      </c>
      <c r="E3825">
        <v>5</v>
      </c>
      <c r="F3825">
        <v>1780022700000</v>
      </c>
      <c r="G3825">
        <v>1780024133796</v>
      </c>
      <c r="H3825">
        <v>1433796</v>
      </c>
      <c r="I3825">
        <v>1433796</v>
      </c>
      <c r="J3825">
        <v>7683</v>
      </c>
      <c r="K3825">
        <v>57</v>
      </c>
      <c r="L3825">
        <v>55.71</v>
      </c>
      <c r="M3825" t="s">
        <v>925</v>
      </c>
      <c r="N3825" t="s">
        <v>926</v>
      </c>
      <c r="O3825">
        <v>33.35</v>
      </c>
      <c r="S3825">
        <v>23824</v>
      </c>
    </row>
    <row r="3826" spans="1:19" x14ac:dyDescent="0.2">
      <c r="A3826" t="s">
        <v>51</v>
      </c>
      <c r="B3826" t="s">
        <v>13</v>
      </c>
      <c r="C3826" t="s">
        <v>924</v>
      </c>
      <c r="D3826">
        <v>1</v>
      </c>
      <c r="E3826">
        <v>5</v>
      </c>
      <c r="F3826">
        <v>1780023600000</v>
      </c>
      <c r="G3826">
        <v>1780024591778</v>
      </c>
      <c r="H3826">
        <v>991778</v>
      </c>
      <c r="I3826">
        <v>991778</v>
      </c>
      <c r="J3826">
        <v>10020</v>
      </c>
      <c r="K3826">
        <v>42</v>
      </c>
      <c r="L3826">
        <v>53.55</v>
      </c>
      <c r="M3826" t="s">
        <v>925</v>
      </c>
      <c r="N3826" t="s">
        <v>926</v>
      </c>
      <c r="O3826">
        <v>33.22</v>
      </c>
      <c r="S3826">
        <v>23825</v>
      </c>
    </row>
    <row r="3827" spans="1:19" x14ac:dyDescent="0.2">
      <c r="A3827" t="s">
        <v>51</v>
      </c>
      <c r="B3827" t="s">
        <v>13</v>
      </c>
      <c r="C3827" t="s">
        <v>924</v>
      </c>
      <c r="D3827">
        <v>1</v>
      </c>
      <c r="E3827">
        <v>5</v>
      </c>
      <c r="F3827">
        <v>1780024500000</v>
      </c>
      <c r="G3827">
        <v>1780025795311</v>
      </c>
      <c r="H3827">
        <v>1295311</v>
      </c>
      <c r="I3827">
        <v>1295311</v>
      </c>
      <c r="J3827">
        <v>8775</v>
      </c>
      <c r="K3827">
        <v>57</v>
      </c>
      <c r="L3827">
        <v>59.34</v>
      </c>
      <c r="M3827" t="s">
        <v>925</v>
      </c>
      <c r="N3827" t="s">
        <v>926</v>
      </c>
      <c r="O3827">
        <v>42.36</v>
      </c>
      <c r="S3827">
        <v>23826</v>
      </c>
    </row>
    <row r="3828" spans="1:19" x14ac:dyDescent="0.2">
      <c r="A3828" t="s">
        <v>51</v>
      </c>
      <c r="B3828" t="s">
        <v>13</v>
      </c>
      <c r="C3828" t="s">
        <v>927</v>
      </c>
      <c r="D3828">
        <v>1</v>
      </c>
      <c r="E3828">
        <v>5</v>
      </c>
      <c r="F3828">
        <v>1780025400000</v>
      </c>
      <c r="G3828">
        <v>1780027100890</v>
      </c>
      <c r="H3828">
        <v>1700890</v>
      </c>
      <c r="I3828">
        <v>1700890</v>
      </c>
      <c r="J3828">
        <v>10482</v>
      </c>
      <c r="K3828">
        <v>72</v>
      </c>
      <c r="L3828">
        <v>64.8</v>
      </c>
      <c r="M3828" t="s">
        <v>925</v>
      </c>
      <c r="N3828" t="s">
        <v>926</v>
      </c>
      <c r="O3828">
        <v>40.28</v>
      </c>
      <c r="S3828">
        <v>23827</v>
      </c>
    </row>
    <row r="3829" spans="1:19" x14ac:dyDescent="0.2">
      <c r="A3829" t="s">
        <v>51</v>
      </c>
      <c r="B3829" t="s">
        <v>13</v>
      </c>
      <c r="C3829" t="s">
        <v>924</v>
      </c>
      <c r="D3829">
        <v>1</v>
      </c>
      <c r="E3829">
        <v>6</v>
      </c>
      <c r="F3829">
        <v>1780099200000</v>
      </c>
      <c r="G3829">
        <v>1780100447629</v>
      </c>
      <c r="H3829">
        <v>1247629</v>
      </c>
      <c r="I3829">
        <v>1247629</v>
      </c>
      <c r="J3829">
        <v>7632</v>
      </c>
      <c r="K3829">
        <v>54</v>
      </c>
      <c r="L3829">
        <v>42.98</v>
      </c>
      <c r="M3829" t="s">
        <v>925</v>
      </c>
      <c r="N3829" t="s">
        <v>929</v>
      </c>
      <c r="S3829">
        <v>23828</v>
      </c>
    </row>
    <row r="3830" spans="1:19" x14ac:dyDescent="0.2">
      <c r="A3830" t="s">
        <v>51</v>
      </c>
      <c r="B3830" t="s">
        <v>13</v>
      </c>
      <c r="C3830" t="s">
        <v>924</v>
      </c>
      <c r="D3830">
        <v>1</v>
      </c>
      <c r="E3830">
        <v>6</v>
      </c>
      <c r="F3830">
        <v>1780100100000</v>
      </c>
      <c r="G3830">
        <v>1780101617837</v>
      </c>
      <c r="H3830">
        <v>1517837</v>
      </c>
      <c r="I3830">
        <v>1517837</v>
      </c>
      <c r="J3830">
        <v>7875</v>
      </c>
      <c r="K3830">
        <v>60</v>
      </c>
      <c r="L3830">
        <v>59.22</v>
      </c>
      <c r="M3830" t="s">
        <v>925</v>
      </c>
      <c r="N3830" t="s">
        <v>926</v>
      </c>
      <c r="O3830">
        <v>38.89</v>
      </c>
      <c r="S3830">
        <v>23829</v>
      </c>
    </row>
    <row r="3831" spans="1:19" x14ac:dyDescent="0.2">
      <c r="A3831" t="s">
        <v>51</v>
      </c>
      <c r="B3831" t="s">
        <v>13</v>
      </c>
      <c r="C3831" t="s">
        <v>924</v>
      </c>
      <c r="D3831">
        <v>1</v>
      </c>
      <c r="E3831">
        <v>6</v>
      </c>
      <c r="F3831">
        <v>1780101000000</v>
      </c>
      <c r="G3831">
        <v>1780102114184</v>
      </c>
      <c r="H3831">
        <v>1114184</v>
      </c>
      <c r="I3831">
        <v>1114184</v>
      </c>
      <c r="J3831">
        <v>9996</v>
      </c>
      <c r="K3831">
        <v>48</v>
      </c>
      <c r="L3831">
        <v>58.71</v>
      </c>
      <c r="M3831" t="s">
        <v>925</v>
      </c>
      <c r="N3831" t="s">
        <v>926</v>
      </c>
      <c r="O3831">
        <v>42.2</v>
      </c>
      <c r="S3831">
        <v>23830</v>
      </c>
    </row>
    <row r="3832" spans="1:19" x14ac:dyDescent="0.2">
      <c r="A3832" t="s">
        <v>51</v>
      </c>
      <c r="B3832" t="s">
        <v>13</v>
      </c>
      <c r="C3832" t="s">
        <v>924</v>
      </c>
      <c r="D3832">
        <v>1</v>
      </c>
      <c r="E3832">
        <v>6</v>
      </c>
      <c r="F3832">
        <v>1780101900000</v>
      </c>
      <c r="G3832">
        <v>1780103104448</v>
      </c>
      <c r="H3832">
        <v>1204448</v>
      </c>
      <c r="I3832">
        <v>1204448</v>
      </c>
      <c r="J3832">
        <v>9948</v>
      </c>
      <c r="K3832">
        <v>55</v>
      </c>
      <c r="L3832">
        <v>60.99</v>
      </c>
      <c r="M3832" t="s">
        <v>925</v>
      </c>
      <c r="N3832" t="s">
        <v>926</v>
      </c>
      <c r="O3832">
        <v>45.36</v>
      </c>
      <c r="S3832">
        <v>23831</v>
      </c>
    </row>
    <row r="3833" spans="1:19" x14ac:dyDescent="0.2">
      <c r="A3833" t="s">
        <v>51</v>
      </c>
      <c r="B3833" t="s">
        <v>13</v>
      </c>
      <c r="C3833" t="s">
        <v>924</v>
      </c>
      <c r="D3833">
        <v>1</v>
      </c>
      <c r="E3833">
        <v>6</v>
      </c>
      <c r="F3833">
        <v>1780102800000</v>
      </c>
      <c r="G3833">
        <v>1780104062689</v>
      </c>
      <c r="H3833">
        <v>1262689</v>
      </c>
      <c r="I3833">
        <v>1262689</v>
      </c>
      <c r="J3833">
        <v>7615</v>
      </c>
      <c r="K3833">
        <v>48</v>
      </c>
      <c r="L3833">
        <v>57.97</v>
      </c>
      <c r="M3833" t="s">
        <v>925</v>
      </c>
      <c r="N3833" t="s">
        <v>926</v>
      </c>
      <c r="O3833">
        <v>43.1</v>
      </c>
      <c r="S3833">
        <v>23832</v>
      </c>
    </row>
    <row r="3834" spans="1:19" x14ac:dyDescent="0.2">
      <c r="A3834" t="s">
        <v>51</v>
      </c>
      <c r="B3834" t="s">
        <v>13</v>
      </c>
      <c r="C3834" t="s">
        <v>924</v>
      </c>
      <c r="D3834">
        <v>1</v>
      </c>
      <c r="E3834">
        <v>6</v>
      </c>
      <c r="F3834">
        <v>1780103700000</v>
      </c>
      <c r="G3834">
        <v>1780104880668</v>
      </c>
      <c r="H3834">
        <v>1180668</v>
      </c>
      <c r="I3834">
        <v>1180668</v>
      </c>
      <c r="J3834">
        <v>8737</v>
      </c>
      <c r="K3834">
        <v>51</v>
      </c>
      <c r="L3834">
        <v>55.81</v>
      </c>
      <c r="M3834" t="s">
        <v>925</v>
      </c>
      <c r="N3834" t="s">
        <v>926</v>
      </c>
      <c r="O3834">
        <v>37.15</v>
      </c>
      <c r="S3834">
        <v>23833</v>
      </c>
    </row>
    <row r="3835" spans="1:19" x14ac:dyDescent="0.2">
      <c r="A3835" t="s">
        <v>51</v>
      </c>
      <c r="B3835" t="s">
        <v>13</v>
      </c>
      <c r="C3835" t="s">
        <v>924</v>
      </c>
      <c r="D3835">
        <v>1</v>
      </c>
      <c r="E3835">
        <v>6</v>
      </c>
      <c r="F3835">
        <v>1780104600000</v>
      </c>
      <c r="G3835">
        <v>1780106215985</v>
      </c>
      <c r="H3835">
        <v>1615985</v>
      </c>
      <c r="I3835">
        <v>1615985</v>
      </c>
      <c r="J3835">
        <v>8466</v>
      </c>
      <c r="K3835">
        <v>71</v>
      </c>
      <c r="L3835">
        <v>62.29</v>
      </c>
      <c r="M3835" t="s">
        <v>925</v>
      </c>
      <c r="N3835" t="s">
        <v>926</v>
      </c>
      <c r="O3835">
        <v>41.97</v>
      </c>
      <c r="S3835">
        <v>23834</v>
      </c>
    </row>
    <row r="3836" spans="1:19" x14ac:dyDescent="0.2">
      <c r="A3836" t="s">
        <v>51</v>
      </c>
      <c r="B3836" t="s">
        <v>13</v>
      </c>
      <c r="C3836" t="s">
        <v>924</v>
      </c>
      <c r="D3836">
        <v>1</v>
      </c>
      <c r="E3836">
        <v>6</v>
      </c>
      <c r="F3836">
        <v>1780105500000</v>
      </c>
      <c r="G3836">
        <v>1780107106104</v>
      </c>
      <c r="H3836">
        <v>1606104</v>
      </c>
      <c r="I3836">
        <v>1606104</v>
      </c>
      <c r="J3836">
        <v>9163</v>
      </c>
      <c r="K3836">
        <v>69</v>
      </c>
      <c r="L3836">
        <v>65.28</v>
      </c>
      <c r="M3836" t="s">
        <v>925</v>
      </c>
      <c r="N3836" t="s">
        <v>926</v>
      </c>
      <c r="O3836">
        <v>47.3</v>
      </c>
      <c r="S3836">
        <v>23835</v>
      </c>
    </row>
    <row r="3837" spans="1:19" x14ac:dyDescent="0.2">
      <c r="A3837" t="s">
        <v>51</v>
      </c>
      <c r="B3837" t="s">
        <v>13</v>
      </c>
      <c r="C3837" t="s">
        <v>924</v>
      </c>
      <c r="D3837">
        <v>1</v>
      </c>
      <c r="E3837">
        <v>6</v>
      </c>
      <c r="F3837">
        <v>1780106400000</v>
      </c>
      <c r="G3837">
        <v>1780107527389</v>
      </c>
      <c r="H3837">
        <v>1127389</v>
      </c>
      <c r="I3837">
        <v>1127389</v>
      </c>
      <c r="J3837">
        <v>9832</v>
      </c>
      <c r="K3837">
        <v>44</v>
      </c>
      <c r="L3837">
        <v>43.85</v>
      </c>
      <c r="M3837" t="s">
        <v>925</v>
      </c>
      <c r="N3837" t="s">
        <v>929</v>
      </c>
      <c r="S3837">
        <v>23836</v>
      </c>
    </row>
    <row r="3838" spans="1:19" x14ac:dyDescent="0.2">
      <c r="A3838" t="s">
        <v>51</v>
      </c>
      <c r="B3838" t="s">
        <v>13</v>
      </c>
      <c r="C3838" t="s">
        <v>924</v>
      </c>
      <c r="D3838">
        <v>1</v>
      </c>
      <c r="E3838">
        <v>6</v>
      </c>
      <c r="F3838">
        <v>1780107300000</v>
      </c>
      <c r="G3838">
        <v>1780108789649</v>
      </c>
      <c r="H3838">
        <v>1489649</v>
      </c>
      <c r="I3838">
        <v>1489649</v>
      </c>
      <c r="J3838">
        <v>9355</v>
      </c>
      <c r="K3838">
        <v>60</v>
      </c>
      <c r="L3838">
        <v>62.22</v>
      </c>
      <c r="M3838" t="s">
        <v>925</v>
      </c>
      <c r="N3838" t="s">
        <v>926</v>
      </c>
      <c r="O3838">
        <v>42.62</v>
      </c>
      <c r="S3838">
        <v>23837</v>
      </c>
    </row>
    <row r="3839" spans="1:19" x14ac:dyDescent="0.2">
      <c r="A3839" t="s">
        <v>51</v>
      </c>
      <c r="B3839" t="s">
        <v>13</v>
      </c>
      <c r="C3839" t="s">
        <v>924</v>
      </c>
      <c r="D3839">
        <v>1</v>
      </c>
      <c r="E3839">
        <v>6</v>
      </c>
      <c r="F3839">
        <v>1780108200000</v>
      </c>
      <c r="G3839">
        <v>1780109501945</v>
      </c>
      <c r="H3839">
        <v>1301945</v>
      </c>
      <c r="I3839">
        <v>1301945</v>
      </c>
      <c r="J3839">
        <v>8099</v>
      </c>
      <c r="K3839">
        <v>54</v>
      </c>
      <c r="L3839">
        <v>44.13</v>
      </c>
      <c r="M3839" t="s">
        <v>925</v>
      </c>
      <c r="N3839" t="s">
        <v>929</v>
      </c>
      <c r="S3839">
        <v>23838</v>
      </c>
    </row>
    <row r="3840" spans="1:19" x14ac:dyDescent="0.2">
      <c r="A3840" t="s">
        <v>51</v>
      </c>
      <c r="B3840" t="s">
        <v>13</v>
      </c>
      <c r="C3840" t="s">
        <v>924</v>
      </c>
      <c r="D3840">
        <v>1</v>
      </c>
      <c r="E3840">
        <v>6</v>
      </c>
      <c r="F3840">
        <v>1780109100000</v>
      </c>
      <c r="G3840">
        <v>1780110545137</v>
      </c>
      <c r="H3840">
        <v>1445137</v>
      </c>
      <c r="I3840">
        <v>1445137</v>
      </c>
      <c r="J3840">
        <v>9116</v>
      </c>
      <c r="K3840">
        <v>56</v>
      </c>
      <c r="L3840">
        <v>63.03</v>
      </c>
      <c r="M3840" t="s">
        <v>925</v>
      </c>
      <c r="N3840" t="s">
        <v>926</v>
      </c>
      <c r="O3840">
        <v>46.26</v>
      </c>
      <c r="S3840">
        <v>23839</v>
      </c>
    </row>
    <row r="3841" spans="1:19" x14ac:dyDescent="0.2">
      <c r="A3841" t="s">
        <v>51</v>
      </c>
      <c r="B3841" t="s">
        <v>13</v>
      </c>
      <c r="C3841" t="s">
        <v>924</v>
      </c>
      <c r="D3841">
        <v>1</v>
      </c>
      <c r="E3841">
        <v>6</v>
      </c>
      <c r="F3841">
        <v>1780110000000</v>
      </c>
      <c r="G3841">
        <v>1780111582326</v>
      </c>
      <c r="H3841">
        <v>1582326</v>
      </c>
      <c r="I3841">
        <v>1582326</v>
      </c>
      <c r="J3841">
        <v>10241</v>
      </c>
      <c r="K3841">
        <v>64</v>
      </c>
      <c r="L3841">
        <v>61.16</v>
      </c>
      <c r="M3841" t="s">
        <v>925</v>
      </c>
      <c r="N3841" t="s">
        <v>926</v>
      </c>
      <c r="O3841">
        <v>35.44</v>
      </c>
      <c r="S3841">
        <v>23840</v>
      </c>
    </row>
    <row r="3842" spans="1:19" x14ac:dyDescent="0.2">
      <c r="A3842" t="s">
        <v>51</v>
      </c>
      <c r="B3842" t="s">
        <v>13</v>
      </c>
      <c r="C3842" t="s">
        <v>924</v>
      </c>
      <c r="D3842">
        <v>1</v>
      </c>
      <c r="E3842">
        <v>6</v>
      </c>
      <c r="F3842">
        <v>1780110900000</v>
      </c>
      <c r="G3842">
        <v>1780112384380</v>
      </c>
      <c r="H3842">
        <v>1484380</v>
      </c>
      <c r="I3842">
        <v>1484380</v>
      </c>
      <c r="J3842">
        <v>7255</v>
      </c>
      <c r="K3842">
        <v>62</v>
      </c>
      <c r="L3842">
        <v>58.4</v>
      </c>
      <c r="M3842" t="s">
        <v>925</v>
      </c>
      <c r="N3842" t="s">
        <v>926</v>
      </c>
      <c r="O3842">
        <v>39.47</v>
      </c>
      <c r="S3842">
        <v>23841</v>
      </c>
    </row>
    <row r="3843" spans="1:19" x14ac:dyDescent="0.2">
      <c r="A3843" t="s">
        <v>51</v>
      </c>
      <c r="B3843" t="s">
        <v>13</v>
      </c>
      <c r="C3843" t="s">
        <v>924</v>
      </c>
      <c r="D3843">
        <v>1</v>
      </c>
      <c r="E3843">
        <v>6</v>
      </c>
      <c r="F3843">
        <v>1780111800000</v>
      </c>
      <c r="G3843">
        <v>1780113158640</v>
      </c>
      <c r="H3843">
        <v>1358640</v>
      </c>
      <c r="I3843">
        <v>1358640</v>
      </c>
      <c r="J3843">
        <v>9253</v>
      </c>
      <c r="K3843">
        <v>52</v>
      </c>
      <c r="L3843">
        <v>59.75</v>
      </c>
      <c r="M3843" t="s">
        <v>925</v>
      </c>
      <c r="N3843" t="s">
        <v>926</v>
      </c>
      <c r="O3843">
        <v>40.450000000000003</v>
      </c>
      <c r="S3843">
        <v>23842</v>
      </c>
    </row>
    <row r="3844" spans="1:19" x14ac:dyDescent="0.2">
      <c r="A3844" t="s">
        <v>51</v>
      </c>
      <c r="B3844" t="s">
        <v>13</v>
      </c>
      <c r="C3844" t="s">
        <v>924</v>
      </c>
      <c r="D3844">
        <v>1</v>
      </c>
      <c r="E3844">
        <v>7</v>
      </c>
      <c r="F3844">
        <v>1780185600000</v>
      </c>
      <c r="G3844">
        <v>1780186967099</v>
      </c>
      <c r="H3844">
        <v>1367099</v>
      </c>
      <c r="I3844">
        <v>1367099</v>
      </c>
      <c r="J3844">
        <v>9092</v>
      </c>
      <c r="K3844">
        <v>58</v>
      </c>
      <c r="L3844">
        <v>58.09</v>
      </c>
      <c r="M3844" t="s">
        <v>925</v>
      </c>
      <c r="N3844" t="s">
        <v>926</v>
      </c>
      <c r="O3844">
        <v>36.79</v>
      </c>
      <c r="S3844">
        <v>23843</v>
      </c>
    </row>
    <row r="3845" spans="1:19" x14ac:dyDescent="0.2">
      <c r="A3845" t="s">
        <v>51</v>
      </c>
      <c r="B3845" t="s">
        <v>13</v>
      </c>
      <c r="C3845" t="s">
        <v>924</v>
      </c>
      <c r="D3845">
        <v>1</v>
      </c>
      <c r="E3845">
        <v>7</v>
      </c>
      <c r="F3845">
        <v>1780186500000</v>
      </c>
      <c r="G3845">
        <v>1780187703610</v>
      </c>
      <c r="H3845">
        <v>1203610</v>
      </c>
      <c r="I3845">
        <v>1203610</v>
      </c>
      <c r="J3845">
        <v>9806</v>
      </c>
      <c r="K3845">
        <v>52</v>
      </c>
      <c r="L3845">
        <v>59.43</v>
      </c>
      <c r="M3845" t="s">
        <v>925</v>
      </c>
      <c r="N3845" t="s">
        <v>926</v>
      </c>
      <c r="O3845">
        <v>42.12</v>
      </c>
      <c r="S3845">
        <v>23844</v>
      </c>
    </row>
    <row r="3846" spans="1:19" x14ac:dyDescent="0.2">
      <c r="A3846" t="s">
        <v>51</v>
      </c>
      <c r="B3846" t="s">
        <v>13</v>
      </c>
      <c r="C3846" t="s">
        <v>928</v>
      </c>
      <c r="D3846">
        <v>1</v>
      </c>
      <c r="E3846">
        <v>7</v>
      </c>
      <c r="F3846">
        <v>1780187400000</v>
      </c>
      <c r="G3846">
        <v>1780188913846</v>
      </c>
      <c r="H3846">
        <v>1513846</v>
      </c>
      <c r="I3846">
        <v>1513846</v>
      </c>
      <c r="J3846">
        <v>6839</v>
      </c>
      <c r="K3846">
        <v>63</v>
      </c>
      <c r="L3846">
        <v>58.88</v>
      </c>
      <c r="M3846" t="s">
        <v>925</v>
      </c>
      <c r="N3846" t="s">
        <v>926</v>
      </c>
      <c r="O3846">
        <v>40.97</v>
      </c>
      <c r="S3846">
        <v>23845</v>
      </c>
    </row>
    <row r="3847" spans="1:19" x14ac:dyDescent="0.2">
      <c r="A3847" t="s">
        <v>51</v>
      </c>
      <c r="B3847" t="s">
        <v>13</v>
      </c>
      <c r="C3847" t="s">
        <v>924</v>
      </c>
      <c r="D3847">
        <v>1</v>
      </c>
      <c r="E3847">
        <v>7</v>
      </c>
      <c r="F3847">
        <v>1780188300000</v>
      </c>
      <c r="G3847">
        <v>1780189975961</v>
      </c>
      <c r="H3847">
        <v>1675961</v>
      </c>
      <c r="I3847">
        <v>1675961</v>
      </c>
      <c r="J3847">
        <v>9049</v>
      </c>
      <c r="K3847">
        <v>69</v>
      </c>
      <c r="L3847">
        <v>60.48</v>
      </c>
      <c r="M3847" t="s">
        <v>925</v>
      </c>
      <c r="N3847" t="s">
        <v>926</v>
      </c>
      <c r="O3847">
        <v>34.700000000000003</v>
      </c>
      <c r="S3847">
        <v>23846</v>
      </c>
    </row>
    <row r="3848" spans="1:19" x14ac:dyDescent="0.2">
      <c r="A3848" t="s">
        <v>51</v>
      </c>
      <c r="B3848" t="s">
        <v>13</v>
      </c>
      <c r="C3848" t="s">
        <v>924</v>
      </c>
      <c r="D3848">
        <v>1</v>
      </c>
      <c r="E3848">
        <v>7</v>
      </c>
      <c r="F3848">
        <v>1780189200000</v>
      </c>
      <c r="G3848">
        <v>1780190762528</v>
      </c>
      <c r="H3848">
        <v>1562528</v>
      </c>
      <c r="I3848">
        <v>1562528</v>
      </c>
      <c r="J3848">
        <v>9258</v>
      </c>
      <c r="K3848">
        <v>58</v>
      </c>
      <c r="L3848">
        <v>62.83</v>
      </c>
      <c r="M3848" t="s">
        <v>925</v>
      </c>
      <c r="N3848" t="s">
        <v>926</v>
      </c>
      <c r="O3848">
        <v>42.44</v>
      </c>
      <c r="S3848">
        <v>23847</v>
      </c>
    </row>
    <row r="3849" spans="1:19" x14ac:dyDescent="0.2">
      <c r="A3849" t="s">
        <v>51</v>
      </c>
      <c r="B3849" t="s">
        <v>13</v>
      </c>
      <c r="C3849" t="s">
        <v>928</v>
      </c>
      <c r="D3849">
        <v>1</v>
      </c>
      <c r="E3849">
        <v>7</v>
      </c>
      <c r="F3849">
        <v>1780190100000</v>
      </c>
      <c r="G3849">
        <v>1780191677064</v>
      </c>
      <c r="H3849">
        <v>1577064</v>
      </c>
      <c r="I3849">
        <v>1577064</v>
      </c>
      <c r="J3849">
        <v>8023</v>
      </c>
      <c r="K3849">
        <v>62</v>
      </c>
      <c r="L3849">
        <v>61.78</v>
      </c>
      <c r="M3849" t="s">
        <v>925</v>
      </c>
      <c r="N3849" t="s">
        <v>926</v>
      </c>
      <c r="O3849">
        <v>42.94</v>
      </c>
      <c r="S3849">
        <v>23848</v>
      </c>
    </row>
    <row r="3850" spans="1:19" x14ac:dyDescent="0.2">
      <c r="A3850" t="s">
        <v>51</v>
      </c>
      <c r="B3850" t="s">
        <v>13</v>
      </c>
      <c r="C3850" t="s">
        <v>924</v>
      </c>
      <c r="D3850">
        <v>1</v>
      </c>
      <c r="E3850">
        <v>7</v>
      </c>
      <c r="F3850">
        <v>1780191000000</v>
      </c>
      <c r="G3850">
        <v>1780191967984</v>
      </c>
      <c r="H3850">
        <v>967984</v>
      </c>
      <c r="I3850">
        <v>967984</v>
      </c>
      <c r="J3850">
        <v>9148</v>
      </c>
      <c r="K3850">
        <v>46</v>
      </c>
      <c r="L3850">
        <v>56.03</v>
      </c>
      <c r="M3850" t="s">
        <v>925</v>
      </c>
      <c r="N3850" t="s">
        <v>926</v>
      </c>
      <c r="O3850">
        <v>41.91</v>
      </c>
      <c r="S3850">
        <v>23849</v>
      </c>
    </row>
    <row r="3851" spans="1:19" x14ac:dyDescent="0.2">
      <c r="A3851" t="s">
        <v>51</v>
      </c>
      <c r="B3851" t="s">
        <v>13</v>
      </c>
      <c r="C3851" t="s">
        <v>924</v>
      </c>
      <c r="D3851">
        <v>1</v>
      </c>
      <c r="E3851">
        <v>7</v>
      </c>
      <c r="F3851">
        <v>1780191900000</v>
      </c>
      <c r="G3851">
        <v>1780193321560</v>
      </c>
      <c r="H3851">
        <v>1421560</v>
      </c>
      <c r="I3851">
        <v>1421560</v>
      </c>
      <c r="J3851">
        <v>8905</v>
      </c>
      <c r="K3851">
        <v>58</v>
      </c>
      <c r="L3851">
        <v>60.85</v>
      </c>
      <c r="M3851" t="s">
        <v>925</v>
      </c>
      <c r="N3851" t="s">
        <v>926</v>
      </c>
      <c r="O3851">
        <v>42.34</v>
      </c>
      <c r="S3851">
        <v>23850</v>
      </c>
    </row>
    <row r="3852" spans="1:19" x14ac:dyDescent="0.2">
      <c r="A3852" t="s">
        <v>51</v>
      </c>
      <c r="B3852" t="s">
        <v>13</v>
      </c>
      <c r="C3852" t="s">
        <v>928</v>
      </c>
      <c r="D3852">
        <v>1</v>
      </c>
      <c r="E3852">
        <v>7</v>
      </c>
      <c r="F3852">
        <v>1780192800000</v>
      </c>
      <c r="G3852">
        <v>1780194264550</v>
      </c>
      <c r="H3852">
        <v>1464550</v>
      </c>
      <c r="I3852">
        <v>1464550</v>
      </c>
      <c r="J3852">
        <v>7581</v>
      </c>
      <c r="K3852">
        <v>57</v>
      </c>
      <c r="L3852">
        <v>55.27</v>
      </c>
      <c r="M3852" t="s">
        <v>925</v>
      </c>
      <c r="N3852" t="s">
        <v>926</v>
      </c>
      <c r="O3852">
        <v>31.83</v>
      </c>
      <c r="S3852">
        <v>23851</v>
      </c>
    </row>
    <row r="3853" spans="1:19" x14ac:dyDescent="0.2">
      <c r="A3853" t="s">
        <v>51</v>
      </c>
      <c r="B3853" t="s">
        <v>13</v>
      </c>
      <c r="C3853" t="s">
        <v>924</v>
      </c>
      <c r="D3853">
        <v>1</v>
      </c>
      <c r="E3853">
        <v>7</v>
      </c>
      <c r="F3853">
        <v>1780193700000</v>
      </c>
      <c r="G3853">
        <v>1780195043054</v>
      </c>
      <c r="H3853">
        <v>1343054</v>
      </c>
      <c r="I3853">
        <v>1343054</v>
      </c>
      <c r="J3853">
        <v>9216</v>
      </c>
      <c r="K3853">
        <v>58</v>
      </c>
      <c r="L3853">
        <v>58.22</v>
      </c>
      <c r="M3853" t="s">
        <v>925</v>
      </c>
      <c r="N3853" t="s">
        <v>926</v>
      </c>
      <c r="O3853">
        <v>37.380000000000003</v>
      </c>
      <c r="S3853">
        <v>23852</v>
      </c>
    </row>
    <row r="3854" spans="1:19" x14ac:dyDescent="0.2">
      <c r="A3854" t="s">
        <v>51</v>
      </c>
      <c r="B3854" t="s">
        <v>13</v>
      </c>
      <c r="C3854" t="s">
        <v>924</v>
      </c>
      <c r="D3854">
        <v>1</v>
      </c>
      <c r="E3854">
        <v>7</v>
      </c>
      <c r="F3854">
        <v>1780194600000</v>
      </c>
      <c r="G3854">
        <v>1780196042052</v>
      </c>
      <c r="H3854">
        <v>1442052</v>
      </c>
      <c r="I3854">
        <v>1442052</v>
      </c>
      <c r="J3854">
        <v>9321</v>
      </c>
      <c r="K3854">
        <v>58</v>
      </c>
      <c r="L3854">
        <v>63.45</v>
      </c>
      <c r="M3854" t="s">
        <v>925</v>
      </c>
      <c r="N3854" t="s">
        <v>926</v>
      </c>
      <c r="O3854">
        <v>46.76</v>
      </c>
      <c r="S3854">
        <v>23853</v>
      </c>
    </row>
    <row r="3855" spans="1:19" x14ac:dyDescent="0.2">
      <c r="A3855" t="s">
        <v>51</v>
      </c>
      <c r="B3855" t="s">
        <v>13</v>
      </c>
      <c r="C3855" t="s">
        <v>928</v>
      </c>
      <c r="D3855">
        <v>1</v>
      </c>
      <c r="E3855">
        <v>7</v>
      </c>
      <c r="F3855">
        <v>1780195500000</v>
      </c>
      <c r="G3855">
        <v>1780196892123</v>
      </c>
      <c r="H3855">
        <v>1392123</v>
      </c>
      <c r="I3855">
        <v>1392123</v>
      </c>
      <c r="J3855">
        <v>9103</v>
      </c>
      <c r="K3855">
        <v>58</v>
      </c>
      <c r="L3855">
        <v>59.68</v>
      </c>
      <c r="M3855" t="s">
        <v>925</v>
      </c>
      <c r="N3855" t="s">
        <v>926</v>
      </c>
      <c r="O3855">
        <v>39.83</v>
      </c>
      <c r="S3855">
        <v>23854</v>
      </c>
    </row>
    <row r="3856" spans="1:19" x14ac:dyDescent="0.2">
      <c r="A3856" t="s">
        <v>51</v>
      </c>
      <c r="B3856" t="s">
        <v>13</v>
      </c>
      <c r="C3856" t="s">
        <v>924</v>
      </c>
      <c r="D3856">
        <v>1</v>
      </c>
      <c r="E3856">
        <v>7</v>
      </c>
      <c r="F3856">
        <v>1780196400000</v>
      </c>
      <c r="G3856">
        <v>1780197520377</v>
      </c>
      <c r="H3856">
        <v>1120377</v>
      </c>
      <c r="I3856">
        <v>1120377</v>
      </c>
      <c r="J3856">
        <v>9193</v>
      </c>
      <c r="K3856">
        <v>50</v>
      </c>
      <c r="L3856">
        <v>55.46</v>
      </c>
      <c r="M3856" t="s">
        <v>925</v>
      </c>
      <c r="N3856" t="s">
        <v>926</v>
      </c>
      <c r="O3856">
        <v>36.64</v>
      </c>
      <c r="S3856">
        <v>23855</v>
      </c>
    </row>
    <row r="3857" spans="1:19" x14ac:dyDescent="0.2">
      <c r="A3857" t="s">
        <v>51</v>
      </c>
      <c r="B3857" t="s">
        <v>13</v>
      </c>
      <c r="C3857" t="s">
        <v>924</v>
      </c>
      <c r="D3857">
        <v>1</v>
      </c>
      <c r="E3857">
        <v>7</v>
      </c>
      <c r="F3857">
        <v>1780197300000</v>
      </c>
      <c r="G3857">
        <v>1780198755937</v>
      </c>
      <c r="H3857">
        <v>1455937</v>
      </c>
      <c r="I3857">
        <v>1455937</v>
      </c>
      <c r="J3857">
        <v>6974</v>
      </c>
      <c r="K3857">
        <v>61</v>
      </c>
      <c r="L3857">
        <v>44.79</v>
      </c>
      <c r="M3857" t="s">
        <v>925</v>
      </c>
      <c r="N3857" t="s">
        <v>929</v>
      </c>
      <c r="S3857">
        <v>23856</v>
      </c>
    </row>
    <row r="3858" spans="1:19" x14ac:dyDescent="0.2">
      <c r="A3858" t="s">
        <v>51</v>
      </c>
      <c r="B3858" t="s">
        <v>13</v>
      </c>
      <c r="C3858" t="s">
        <v>928</v>
      </c>
      <c r="D3858">
        <v>1</v>
      </c>
      <c r="E3858">
        <v>7</v>
      </c>
      <c r="F3858">
        <v>1780198200000</v>
      </c>
      <c r="G3858">
        <v>1780199809537</v>
      </c>
      <c r="H3858">
        <v>1609537</v>
      </c>
      <c r="I3858">
        <v>1609537</v>
      </c>
      <c r="J3858">
        <v>8147</v>
      </c>
      <c r="K3858">
        <v>65</v>
      </c>
      <c r="L3858">
        <v>60.34</v>
      </c>
      <c r="M3858" t="s">
        <v>925</v>
      </c>
      <c r="N3858" t="s">
        <v>926</v>
      </c>
      <c r="O3858">
        <v>38.450000000000003</v>
      </c>
      <c r="S3858">
        <v>23857</v>
      </c>
    </row>
    <row r="3859" spans="1:19" x14ac:dyDescent="0.2">
      <c r="A3859" t="s">
        <v>51</v>
      </c>
      <c r="B3859" t="s">
        <v>13</v>
      </c>
      <c r="C3859" t="s">
        <v>924</v>
      </c>
      <c r="D3859">
        <v>1</v>
      </c>
      <c r="E3859">
        <v>7</v>
      </c>
      <c r="F3859">
        <v>1780199100000</v>
      </c>
      <c r="G3859">
        <v>1780200532764</v>
      </c>
      <c r="H3859">
        <v>1432764</v>
      </c>
      <c r="I3859">
        <v>1432764</v>
      </c>
      <c r="J3859">
        <v>10127</v>
      </c>
      <c r="K3859">
        <v>59</v>
      </c>
      <c r="L3859">
        <v>62.06</v>
      </c>
      <c r="M3859" t="s">
        <v>925</v>
      </c>
      <c r="N3859" t="s">
        <v>926</v>
      </c>
      <c r="O3859">
        <v>41.6</v>
      </c>
      <c r="S3859">
        <v>23858</v>
      </c>
    </row>
    <row r="3860" spans="1:19" x14ac:dyDescent="0.2">
      <c r="A3860" t="s">
        <v>51</v>
      </c>
      <c r="B3860" t="s">
        <v>13</v>
      </c>
      <c r="C3860" t="s">
        <v>924</v>
      </c>
      <c r="D3860">
        <v>2</v>
      </c>
      <c r="E3860">
        <v>1</v>
      </c>
      <c r="F3860">
        <v>1780272000000</v>
      </c>
      <c r="G3860">
        <v>1780273377405</v>
      </c>
      <c r="H3860">
        <v>1377405</v>
      </c>
      <c r="I3860">
        <v>1377405</v>
      </c>
      <c r="J3860">
        <v>7460</v>
      </c>
      <c r="K3860">
        <v>54</v>
      </c>
      <c r="L3860">
        <v>56.68</v>
      </c>
      <c r="M3860" t="s">
        <v>925</v>
      </c>
      <c r="N3860" t="s">
        <v>926</v>
      </c>
      <c r="O3860">
        <v>37.64</v>
      </c>
      <c r="S3860">
        <v>23859</v>
      </c>
    </row>
    <row r="3861" spans="1:19" x14ac:dyDescent="0.2">
      <c r="A3861" t="s">
        <v>51</v>
      </c>
      <c r="B3861" t="s">
        <v>13</v>
      </c>
      <c r="C3861" t="s">
        <v>924</v>
      </c>
      <c r="D3861">
        <v>2</v>
      </c>
      <c r="E3861">
        <v>1</v>
      </c>
      <c r="F3861">
        <v>1780272900000</v>
      </c>
      <c r="G3861">
        <v>1780273771008</v>
      </c>
      <c r="H3861">
        <v>871008</v>
      </c>
      <c r="I3861">
        <v>871008</v>
      </c>
      <c r="J3861">
        <v>7619</v>
      </c>
      <c r="K3861">
        <v>38</v>
      </c>
      <c r="L3861">
        <v>50.38</v>
      </c>
      <c r="M3861" t="s">
        <v>925</v>
      </c>
      <c r="N3861" t="s">
        <v>926</v>
      </c>
      <c r="O3861">
        <v>35.31</v>
      </c>
      <c r="S3861">
        <v>23860</v>
      </c>
    </row>
    <row r="3862" spans="1:19" x14ac:dyDescent="0.2">
      <c r="A3862" t="s">
        <v>51</v>
      </c>
      <c r="B3862" t="s">
        <v>13</v>
      </c>
      <c r="C3862" t="s">
        <v>928</v>
      </c>
      <c r="D3862">
        <v>2</v>
      </c>
      <c r="E3862">
        <v>1</v>
      </c>
      <c r="F3862">
        <v>1780273800000</v>
      </c>
      <c r="G3862">
        <v>1780275000387</v>
      </c>
      <c r="H3862">
        <v>1200387</v>
      </c>
      <c r="I3862">
        <v>1200387</v>
      </c>
      <c r="J3862">
        <v>7319</v>
      </c>
      <c r="K3862">
        <v>44</v>
      </c>
      <c r="L3862">
        <v>42.09</v>
      </c>
      <c r="M3862" t="s">
        <v>925</v>
      </c>
      <c r="N3862" t="s">
        <v>929</v>
      </c>
      <c r="S3862">
        <v>23861</v>
      </c>
    </row>
    <row r="3863" spans="1:19" x14ac:dyDescent="0.2">
      <c r="A3863" t="s">
        <v>51</v>
      </c>
      <c r="B3863" t="s">
        <v>13</v>
      </c>
      <c r="C3863" t="s">
        <v>924</v>
      </c>
      <c r="D3863">
        <v>2</v>
      </c>
      <c r="E3863">
        <v>1</v>
      </c>
      <c r="F3863">
        <v>1780274700000</v>
      </c>
      <c r="G3863">
        <v>1780276286224</v>
      </c>
      <c r="H3863">
        <v>1586224</v>
      </c>
      <c r="I3863">
        <v>1586224</v>
      </c>
      <c r="J3863">
        <v>10162</v>
      </c>
      <c r="K3863">
        <v>67</v>
      </c>
      <c r="L3863">
        <v>64.430000000000007</v>
      </c>
      <c r="M3863" t="s">
        <v>925</v>
      </c>
      <c r="N3863" t="s">
        <v>926</v>
      </c>
      <c r="O3863">
        <v>43.16</v>
      </c>
      <c r="S3863">
        <v>23862</v>
      </c>
    </row>
    <row r="3864" spans="1:19" x14ac:dyDescent="0.2">
      <c r="A3864" t="s">
        <v>51</v>
      </c>
      <c r="B3864" t="s">
        <v>13</v>
      </c>
      <c r="C3864" t="s">
        <v>924</v>
      </c>
      <c r="D3864">
        <v>2</v>
      </c>
      <c r="E3864">
        <v>1</v>
      </c>
      <c r="F3864">
        <v>1780275600000</v>
      </c>
      <c r="G3864">
        <v>1780276708192</v>
      </c>
      <c r="H3864">
        <v>1108192</v>
      </c>
      <c r="I3864">
        <v>1108192</v>
      </c>
      <c r="J3864">
        <v>8529</v>
      </c>
      <c r="K3864">
        <v>49</v>
      </c>
      <c r="L3864">
        <v>54.66</v>
      </c>
      <c r="M3864" t="s">
        <v>925</v>
      </c>
      <c r="N3864" t="s">
        <v>926</v>
      </c>
      <c r="O3864">
        <v>36.85</v>
      </c>
      <c r="S3864">
        <v>23863</v>
      </c>
    </row>
    <row r="3865" spans="1:19" x14ac:dyDescent="0.2">
      <c r="A3865" t="s">
        <v>51</v>
      </c>
      <c r="B3865" t="s">
        <v>13</v>
      </c>
      <c r="C3865" t="s">
        <v>928</v>
      </c>
      <c r="D3865">
        <v>2</v>
      </c>
      <c r="E3865">
        <v>1</v>
      </c>
      <c r="F3865">
        <v>1780276500000</v>
      </c>
      <c r="G3865">
        <v>1780277508922</v>
      </c>
      <c r="H3865">
        <v>1008922</v>
      </c>
      <c r="I3865">
        <v>1008922</v>
      </c>
      <c r="J3865">
        <v>8199</v>
      </c>
      <c r="K3865">
        <v>44</v>
      </c>
      <c r="L3865">
        <v>54.63</v>
      </c>
      <c r="M3865" t="s">
        <v>925</v>
      </c>
      <c r="N3865" t="s">
        <v>926</v>
      </c>
      <c r="O3865">
        <v>40.17</v>
      </c>
      <c r="S3865">
        <v>23864</v>
      </c>
    </row>
    <row r="3866" spans="1:19" x14ac:dyDescent="0.2">
      <c r="A3866" t="s">
        <v>51</v>
      </c>
      <c r="B3866" t="s">
        <v>13</v>
      </c>
      <c r="C3866" t="s">
        <v>924</v>
      </c>
      <c r="D3866">
        <v>2</v>
      </c>
      <c r="E3866">
        <v>1</v>
      </c>
      <c r="F3866">
        <v>1780277400000</v>
      </c>
      <c r="G3866">
        <v>1780278347375</v>
      </c>
      <c r="H3866">
        <v>947375</v>
      </c>
      <c r="I3866">
        <v>947375</v>
      </c>
      <c r="J3866">
        <v>7707</v>
      </c>
      <c r="K3866">
        <v>39</v>
      </c>
      <c r="L3866">
        <v>49.61</v>
      </c>
      <c r="M3866" t="s">
        <v>925</v>
      </c>
      <c r="N3866" t="s">
        <v>926</v>
      </c>
      <c r="O3866">
        <v>31.36</v>
      </c>
      <c r="S3866">
        <v>23865</v>
      </c>
    </row>
    <row r="3867" spans="1:19" x14ac:dyDescent="0.2">
      <c r="A3867" t="s">
        <v>51</v>
      </c>
      <c r="B3867" t="s">
        <v>13</v>
      </c>
      <c r="C3867" t="s">
        <v>924</v>
      </c>
      <c r="D3867">
        <v>2</v>
      </c>
      <c r="E3867">
        <v>1</v>
      </c>
      <c r="F3867">
        <v>1780278300000</v>
      </c>
      <c r="G3867">
        <v>1780279830902</v>
      </c>
      <c r="H3867">
        <v>1530902</v>
      </c>
      <c r="I3867">
        <v>1530902</v>
      </c>
      <c r="J3867">
        <v>8788</v>
      </c>
      <c r="K3867">
        <v>66</v>
      </c>
      <c r="L3867">
        <v>62.77</v>
      </c>
      <c r="M3867" t="s">
        <v>925</v>
      </c>
      <c r="N3867" t="s">
        <v>926</v>
      </c>
      <c r="O3867">
        <v>44.37</v>
      </c>
      <c r="S3867">
        <v>23866</v>
      </c>
    </row>
    <row r="3868" spans="1:19" x14ac:dyDescent="0.2">
      <c r="A3868" t="s">
        <v>51</v>
      </c>
      <c r="B3868" t="s">
        <v>13</v>
      </c>
      <c r="C3868" t="s">
        <v>928</v>
      </c>
      <c r="D3868">
        <v>2</v>
      </c>
      <c r="E3868">
        <v>1</v>
      </c>
      <c r="F3868">
        <v>1780279200000</v>
      </c>
      <c r="G3868">
        <v>1780280395671</v>
      </c>
      <c r="H3868">
        <v>1195671</v>
      </c>
      <c r="I3868">
        <v>1195671</v>
      </c>
      <c r="J3868">
        <v>9365</v>
      </c>
      <c r="K3868">
        <v>51</v>
      </c>
      <c r="L3868">
        <v>59.38</v>
      </c>
      <c r="M3868" t="s">
        <v>925</v>
      </c>
      <c r="N3868" t="s">
        <v>926</v>
      </c>
      <c r="O3868">
        <v>43.4</v>
      </c>
      <c r="S3868">
        <v>23867</v>
      </c>
    </row>
    <row r="3869" spans="1:19" x14ac:dyDescent="0.2">
      <c r="A3869" t="s">
        <v>51</v>
      </c>
      <c r="B3869" t="s">
        <v>13</v>
      </c>
      <c r="C3869" t="s">
        <v>924</v>
      </c>
      <c r="D3869">
        <v>2</v>
      </c>
      <c r="E3869">
        <v>1</v>
      </c>
      <c r="F3869">
        <v>1780280100000</v>
      </c>
      <c r="G3869">
        <v>1780281359945</v>
      </c>
      <c r="H3869">
        <v>1259945</v>
      </c>
      <c r="I3869">
        <v>1259945</v>
      </c>
      <c r="J3869">
        <v>8033</v>
      </c>
      <c r="K3869">
        <v>57</v>
      </c>
      <c r="L3869">
        <v>58.08</v>
      </c>
      <c r="M3869" t="s">
        <v>925</v>
      </c>
      <c r="N3869" t="s">
        <v>926</v>
      </c>
      <c r="O3869">
        <v>42.3</v>
      </c>
      <c r="S3869">
        <v>23868</v>
      </c>
    </row>
    <row r="3870" spans="1:19" x14ac:dyDescent="0.2">
      <c r="A3870" t="s">
        <v>51</v>
      </c>
      <c r="B3870" t="s">
        <v>13</v>
      </c>
      <c r="C3870" t="s">
        <v>924</v>
      </c>
      <c r="D3870">
        <v>2</v>
      </c>
      <c r="E3870">
        <v>1</v>
      </c>
      <c r="F3870">
        <v>1780281000000</v>
      </c>
      <c r="G3870">
        <v>1780282026982</v>
      </c>
      <c r="H3870">
        <v>1026982</v>
      </c>
      <c r="I3870">
        <v>1026982</v>
      </c>
      <c r="J3870">
        <v>8734</v>
      </c>
      <c r="K3870">
        <v>38</v>
      </c>
      <c r="L3870">
        <v>54.47</v>
      </c>
      <c r="M3870" t="s">
        <v>925</v>
      </c>
      <c r="N3870" t="s">
        <v>926</v>
      </c>
      <c r="O3870">
        <v>37.9</v>
      </c>
      <c r="S3870">
        <v>23869</v>
      </c>
    </row>
    <row r="3871" spans="1:19" x14ac:dyDescent="0.2">
      <c r="A3871" t="s">
        <v>51</v>
      </c>
      <c r="B3871" t="s">
        <v>13</v>
      </c>
      <c r="C3871" t="s">
        <v>928</v>
      </c>
      <c r="D3871">
        <v>2</v>
      </c>
      <c r="E3871">
        <v>1</v>
      </c>
      <c r="F3871">
        <v>1780281900000</v>
      </c>
      <c r="G3871">
        <v>1780283148911</v>
      </c>
      <c r="H3871">
        <v>1248911</v>
      </c>
      <c r="I3871">
        <v>1248911</v>
      </c>
      <c r="J3871">
        <v>6874</v>
      </c>
      <c r="K3871">
        <v>57</v>
      </c>
      <c r="L3871">
        <v>58</v>
      </c>
      <c r="M3871" t="s">
        <v>925</v>
      </c>
      <c r="N3871" t="s">
        <v>926</v>
      </c>
      <c r="O3871">
        <v>45.5</v>
      </c>
      <c r="S3871">
        <v>23870</v>
      </c>
    </row>
    <row r="3872" spans="1:19" x14ac:dyDescent="0.2">
      <c r="A3872" t="s">
        <v>51</v>
      </c>
      <c r="B3872" t="s">
        <v>13</v>
      </c>
      <c r="C3872" t="s">
        <v>924</v>
      </c>
      <c r="D3872">
        <v>2</v>
      </c>
      <c r="E3872">
        <v>1</v>
      </c>
      <c r="F3872">
        <v>1780282800000</v>
      </c>
      <c r="G3872">
        <v>1780284167252</v>
      </c>
      <c r="H3872">
        <v>1367252</v>
      </c>
      <c r="I3872">
        <v>1367252</v>
      </c>
      <c r="J3872">
        <v>9620</v>
      </c>
      <c r="K3872">
        <v>56</v>
      </c>
      <c r="L3872">
        <v>61.14</v>
      </c>
      <c r="M3872" t="s">
        <v>925</v>
      </c>
      <c r="N3872" t="s">
        <v>926</v>
      </c>
      <c r="O3872">
        <v>42.47</v>
      </c>
      <c r="S3872">
        <v>23871</v>
      </c>
    </row>
    <row r="3873" spans="1:19" x14ac:dyDescent="0.2">
      <c r="A3873" t="s">
        <v>51</v>
      </c>
      <c r="B3873" t="s">
        <v>13</v>
      </c>
      <c r="C3873" t="s">
        <v>924</v>
      </c>
      <c r="D3873">
        <v>2</v>
      </c>
      <c r="E3873">
        <v>1</v>
      </c>
      <c r="F3873">
        <v>1780283700000</v>
      </c>
      <c r="G3873">
        <v>1780284793847</v>
      </c>
      <c r="H3873">
        <v>1093847</v>
      </c>
      <c r="I3873">
        <v>1093847</v>
      </c>
      <c r="J3873">
        <v>9416</v>
      </c>
      <c r="K3873">
        <v>51</v>
      </c>
      <c r="L3873">
        <v>60.29</v>
      </c>
      <c r="M3873" t="s">
        <v>925</v>
      </c>
      <c r="N3873" t="s">
        <v>926</v>
      </c>
      <c r="O3873">
        <v>47.94</v>
      </c>
      <c r="S3873">
        <v>23872</v>
      </c>
    </row>
    <row r="3874" spans="1:19" x14ac:dyDescent="0.2">
      <c r="A3874" t="s">
        <v>51</v>
      </c>
      <c r="B3874" t="s">
        <v>13</v>
      </c>
      <c r="C3874" t="s">
        <v>924</v>
      </c>
      <c r="D3874">
        <v>2</v>
      </c>
      <c r="E3874">
        <v>2</v>
      </c>
      <c r="F3874">
        <v>1780358400000</v>
      </c>
      <c r="G3874">
        <v>1780359847723</v>
      </c>
      <c r="H3874">
        <v>1447723</v>
      </c>
      <c r="I3874">
        <v>1447723</v>
      </c>
      <c r="J3874">
        <v>8212</v>
      </c>
      <c r="K3874">
        <v>55</v>
      </c>
      <c r="L3874">
        <v>58.82</v>
      </c>
      <c r="M3874" t="s">
        <v>925</v>
      </c>
      <c r="N3874" t="s">
        <v>926</v>
      </c>
      <c r="O3874">
        <v>38.81</v>
      </c>
      <c r="S3874">
        <v>23873</v>
      </c>
    </row>
    <row r="3875" spans="1:19" x14ac:dyDescent="0.2">
      <c r="A3875" t="s">
        <v>51</v>
      </c>
      <c r="B3875" t="s">
        <v>13</v>
      </c>
      <c r="C3875" t="s">
        <v>924</v>
      </c>
      <c r="D3875">
        <v>2</v>
      </c>
      <c r="E3875">
        <v>2</v>
      </c>
      <c r="F3875">
        <v>1780359300000</v>
      </c>
      <c r="G3875">
        <v>1780360485822</v>
      </c>
      <c r="H3875">
        <v>1185822</v>
      </c>
      <c r="I3875">
        <v>1185822</v>
      </c>
      <c r="J3875">
        <v>8428</v>
      </c>
      <c r="K3875">
        <v>55</v>
      </c>
      <c r="L3875">
        <v>55.82</v>
      </c>
      <c r="M3875" t="s">
        <v>925</v>
      </c>
      <c r="N3875" t="s">
        <v>926</v>
      </c>
      <c r="O3875">
        <v>37.86</v>
      </c>
      <c r="S3875">
        <v>23874</v>
      </c>
    </row>
    <row r="3876" spans="1:19" x14ac:dyDescent="0.2">
      <c r="A3876" t="s">
        <v>51</v>
      </c>
      <c r="B3876" t="s">
        <v>13</v>
      </c>
      <c r="C3876" t="s">
        <v>927</v>
      </c>
      <c r="D3876">
        <v>2</v>
      </c>
      <c r="E3876">
        <v>2</v>
      </c>
      <c r="F3876">
        <v>1780360200000</v>
      </c>
      <c r="G3876">
        <v>1780361686440</v>
      </c>
      <c r="H3876">
        <v>1486440</v>
      </c>
      <c r="I3876">
        <v>1486440</v>
      </c>
      <c r="J3876">
        <v>9538</v>
      </c>
      <c r="K3876">
        <v>65</v>
      </c>
      <c r="L3876">
        <v>64.760000000000005</v>
      </c>
      <c r="M3876" t="s">
        <v>925</v>
      </c>
      <c r="N3876" t="s">
        <v>926</v>
      </c>
      <c r="O3876">
        <v>48.12</v>
      </c>
      <c r="S3876">
        <v>23875</v>
      </c>
    </row>
    <row r="3877" spans="1:19" x14ac:dyDescent="0.2">
      <c r="A3877" t="s">
        <v>51</v>
      </c>
      <c r="B3877" t="s">
        <v>13</v>
      </c>
      <c r="C3877" t="s">
        <v>924</v>
      </c>
      <c r="D3877">
        <v>2</v>
      </c>
      <c r="E3877">
        <v>2</v>
      </c>
      <c r="F3877">
        <v>1780361100000</v>
      </c>
      <c r="G3877">
        <v>1780362116180</v>
      </c>
      <c r="H3877">
        <v>1016180</v>
      </c>
      <c r="I3877">
        <v>1016180</v>
      </c>
      <c r="J3877">
        <v>7851</v>
      </c>
      <c r="K3877">
        <v>49</v>
      </c>
      <c r="L3877">
        <v>55.61</v>
      </c>
      <c r="M3877" t="s">
        <v>925</v>
      </c>
      <c r="N3877" t="s">
        <v>926</v>
      </c>
      <c r="O3877">
        <v>43.19</v>
      </c>
      <c r="S3877">
        <v>23876</v>
      </c>
    </row>
    <row r="3878" spans="1:19" x14ac:dyDescent="0.2">
      <c r="A3878" t="s">
        <v>51</v>
      </c>
      <c r="B3878" t="s">
        <v>13</v>
      </c>
      <c r="C3878" t="s">
        <v>924</v>
      </c>
      <c r="D3878">
        <v>2</v>
      </c>
      <c r="E3878">
        <v>2</v>
      </c>
      <c r="F3878">
        <v>1780362000000</v>
      </c>
      <c r="G3878">
        <v>1780363262621</v>
      </c>
      <c r="H3878">
        <v>1262621</v>
      </c>
      <c r="I3878">
        <v>1262621</v>
      </c>
      <c r="J3878">
        <v>10628</v>
      </c>
      <c r="K3878">
        <v>50</v>
      </c>
      <c r="L3878">
        <v>57.3</v>
      </c>
      <c r="M3878" t="s">
        <v>925</v>
      </c>
      <c r="N3878" t="s">
        <v>926</v>
      </c>
      <c r="O3878">
        <v>33.49</v>
      </c>
      <c r="S3878">
        <v>23877</v>
      </c>
    </row>
    <row r="3879" spans="1:19" x14ac:dyDescent="0.2">
      <c r="A3879" t="s">
        <v>51</v>
      </c>
      <c r="B3879" t="s">
        <v>13</v>
      </c>
      <c r="C3879" t="s">
        <v>927</v>
      </c>
      <c r="D3879">
        <v>2</v>
      </c>
      <c r="E3879">
        <v>2</v>
      </c>
      <c r="F3879">
        <v>1780362900000</v>
      </c>
      <c r="G3879">
        <v>1780364074985</v>
      </c>
      <c r="H3879">
        <v>1174985</v>
      </c>
      <c r="I3879">
        <v>1174985</v>
      </c>
      <c r="J3879">
        <v>8446</v>
      </c>
      <c r="K3879">
        <v>51</v>
      </c>
      <c r="L3879">
        <v>60.16</v>
      </c>
      <c r="M3879" t="s">
        <v>925</v>
      </c>
      <c r="N3879" t="s">
        <v>926</v>
      </c>
      <c r="O3879">
        <v>48.19</v>
      </c>
      <c r="S3879">
        <v>23878</v>
      </c>
    </row>
    <row r="3880" spans="1:19" x14ac:dyDescent="0.2">
      <c r="A3880" t="s">
        <v>51</v>
      </c>
      <c r="B3880" t="s">
        <v>13</v>
      </c>
      <c r="C3880" t="s">
        <v>924</v>
      </c>
      <c r="D3880">
        <v>2</v>
      </c>
      <c r="E3880">
        <v>2</v>
      </c>
      <c r="F3880">
        <v>1780363800000</v>
      </c>
      <c r="G3880">
        <v>1780365202830</v>
      </c>
      <c r="H3880">
        <v>1402830</v>
      </c>
      <c r="I3880">
        <v>1402830</v>
      </c>
      <c r="J3880">
        <v>8246</v>
      </c>
      <c r="K3880">
        <v>52</v>
      </c>
      <c r="L3880">
        <v>45.49</v>
      </c>
      <c r="M3880" t="s">
        <v>925</v>
      </c>
      <c r="N3880" t="s">
        <v>929</v>
      </c>
      <c r="S3880">
        <v>23879</v>
      </c>
    </row>
    <row r="3881" spans="1:19" x14ac:dyDescent="0.2">
      <c r="A3881" t="s">
        <v>51</v>
      </c>
      <c r="B3881" t="s">
        <v>13</v>
      </c>
      <c r="C3881" t="s">
        <v>924</v>
      </c>
      <c r="D3881">
        <v>2</v>
      </c>
      <c r="E3881">
        <v>2</v>
      </c>
      <c r="F3881">
        <v>1780364700000</v>
      </c>
      <c r="G3881">
        <v>1780365756504</v>
      </c>
      <c r="H3881">
        <v>1056504</v>
      </c>
      <c r="I3881">
        <v>1056504</v>
      </c>
      <c r="J3881">
        <v>10412</v>
      </c>
      <c r="K3881">
        <v>43</v>
      </c>
      <c r="L3881">
        <v>61.3</v>
      </c>
      <c r="M3881" t="s">
        <v>925</v>
      </c>
      <c r="N3881" t="s">
        <v>926</v>
      </c>
      <c r="O3881">
        <v>48.56</v>
      </c>
      <c r="S3881">
        <v>23880</v>
      </c>
    </row>
    <row r="3882" spans="1:19" x14ac:dyDescent="0.2">
      <c r="A3882" t="s">
        <v>51</v>
      </c>
      <c r="B3882" t="s">
        <v>13</v>
      </c>
      <c r="C3882" t="s">
        <v>927</v>
      </c>
      <c r="D3882">
        <v>2</v>
      </c>
      <c r="E3882">
        <v>2</v>
      </c>
      <c r="F3882">
        <v>1780365600000</v>
      </c>
      <c r="G3882">
        <v>1780367226546</v>
      </c>
      <c r="H3882">
        <v>1626546</v>
      </c>
      <c r="I3882">
        <v>1626546</v>
      </c>
      <c r="J3882">
        <v>9372</v>
      </c>
      <c r="K3882">
        <v>65</v>
      </c>
      <c r="L3882">
        <v>60.97</v>
      </c>
      <c r="M3882" t="s">
        <v>925</v>
      </c>
      <c r="N3882" t="s">
        <v>926</v>
      </c>
      <c r="O3882">
        <v>36.200000000000003</v>
      </c>
      <c r="S3882">
        <v>23881</v>
      </c>
    </row>
    <row r="3883" spans="1:19" x14ac:dyDescent="0.2">
      <c r="A3883" t="s">
        <v>51</v>
      </c>
      <c r="B3883" t="s">
        <v>13</v>
      </c>
      <c r="C3883" t="s">
        <v>924</v>
      </c>
      <c r="D3883">
        <v>2</v>
      </c>
      <c r="E3883">
        <v>2</v>
      </c>
      <c r="F3883">
        <v>1780366500000</v>
      </c>
      <c r="G3883">
        <v>1780367810752</v>
      </c>
      <c r="H3883">
        <v>1310752</v>
      </c>
      <c r="I3883">
        <v>1310752</v>
      </c>
      <c r="J3883">
        <v>7324</v>
      </c>
      <c r="K3883">
        <v>56</v>
      </c>
      <c r="L3883">
        <v>43.42</v>
      </c>
      <c r="M3883" t="s">
        <v>925</v>
      </c>
      <c r="N3883" t="s">
        <v>929</v>
      </c>
      <c r="S3883">
        <v>23882</v>
      </c>
    </row>
    <row r="3884" spans="1:19" x14ac:dyDescent="0.2">
      <c r="A3884" t="s">
        <v>51</v>
      </c>
      <c r="B3884" t="s">
        <v>13</v>
      </c>
      <c r="C3884" t="s">
        <v>924</v>
      </c>
      <c r="D3884">
        <v>2</v>
      </c>
      <c r="E3884">
        <v>2</v>
      </c>
      <c r="F3884">
        <v>1780367400000</v>
      </c>
      <c r="G3884">
        <v>1780368537578</v>
      </c>
      <c r="H3884">
        <v>1137578</v>
      </c>
      <c r="I3884">
        <v>1137578</v>
      </c>
      <c r="J3884">
        <v>10426</v>
      </c>
      <c r="K3884">
        <v>51</v>
      </c>
      <c r="L3884">
        <v>55.23</v>
      </c>
      <c r="M3884" t="s">
        <v>925</v>
      </c>
      <c r="N3884" t="s">
        <v>926</v>
      </c>
      <c r="O3884">
        <v>32.36</v>
      </c>
      <c r="S3884">
        <v>23883</v>
      </c>
    </row>
    <row r="3885" spans="1:19" x14ac:dyDescent="0.2">
      <c r="A3885" t="s">
        <v>51</v>
      </c>
      <c r="B3885" t="s">
        <v>13</v>
      </c>
      <c r="C3885" t="s">
        <v>927</v>
      </c>
      <c r="D3885">
        <v>2</v>
      </c>
      <c r="E3885">
        <v>2</v>
      </c>
      <c r="F3885">
        <v>1780368300000</v>
      </c>
      <c r="G3885">
        <v>1780369882187</v>
      </c>
      <c r="H3885">
        <v>1582187</v>
      </c>
      <c r="I3885">
        <v>1582187</v>
      </c>
      <c r="J3885">
        <v>10265</v>
      </c>
      <c r="K3885">
        <v>68</v>
      </c>
      <c r="L3885">
        <v>61.8</v>
      </c>
      <c r="M3885" t="s">
        <v>925</v>
      </c>
      <c r="N3885" t="s">
        <v>926</v>
      </c>
      <c r="O3885">
        <v>36.880000000000003</v>
      </c>
      <c r="S3885">
        <v>23884</v>
      </c>
    </row>
    <row r="3886" spans="1:19" x14ac:dyDescent="0.2">
      <c r="A3886" t="s">
        <v>51</v>
      </c>
      <c r="B3886" t="s">
        <v>13</v>
      </c>
      <c r="C3886" t="s">
        <v>924</v>
      </c>
      <c r="D3886">
        <v>2</v>
      </c>
      <c r="E3886">
        <v>2</v>
      </c>
      <c r="F3886">
        <v>1780369200000</v>
      </c>
      <c r="G3886">
        <v>1780370568629</v>
      </c>
      <c r="H3886">
        <v>1368629</v>
      </c>
      <c r="I3886">
        <v>1368629</v>
      </c>
      <c r="J3886">
        <v>10504</v>
      </c>
      <c r="K3886">
        <v>55</v>
      </c>
      <c r="L3886">
        <v>47.45</v>
      </c>
      <c r="M3886" t="s">
        <v>925</v>
      </c>
      <c r="N3886" t="s">
        <v>929</v>
      </c>
      <c r="S3886">
        <v>23885</v>
      </c>
    </row>
    <row r="3887" spans="1:19" x14ac:dyDescent="0.2">
      <c r="A3887" t="s">
        <v>51</v>
      </c>
      <c r="B3887" t="s">
        <v>13</v>
      </c>
      <c r="C3887" t="s">
        <v>924</v>
      </c>
      <c r="D3887">
        <v>2</v>
      </c>
      <c r="E3887">
        <v>2</v>
      </c>
      <c r="F3887">
        <v>1780370100000</v>
      </c>
      <c r="G3887">
        <v>1780371048279</v>
      </c>
      <c r="H3887">
        <v>948279</v>
      </c>
      <c r="I3887">
        <v>948279</v>
      </c>
      <c r="J3887">
        <v>7896</v>
      </c>
      <c r="K3887">
        <v>42</v>
      </c>
      <c r="L3887">
        <v>54.96</v>
      </c>
      <c r="M3887" t="s">
        <v>925</v>
      </c>
      <c r="N3887" t="s">
        <v>926</v>
      </c>
      <c r="O3887">
        <v>43.28</v>
      </c>
      <c r="S3887">
        <v>23886</v>
      </c>
    </row>
    <row r="3888" spans="1:19" x14ac:dyDescent="0.2">
      <c r="A3888" t="s">
        <v>51</v>
      </c>
      <c r="B3888" t="s">
        <v>13</v>
      </c>
      <c r="C3888" t="s">
        <v>927</v>
      </c>
      <c r="D3888">
        <v>2</v>
      </c>
      <c r="E3888">
        <v>2</v>
      </c>
      <c r="F3888">
        <v>1780371000000</v>
      </c>
      <c r="G3888">
        <v>1780372717061</v>
      </c>
      <c r="H3888">
        <v>1717061</v>
      </c>
      <c r="I3888">
        <v>1717061</v>
      </c>
      <c r="J3888">
        <v>9476</v>
      </c>
      <c r="K3888">
        <v>63</v>
      </c>
      <c r="L3888">
        <v>66.150000000000006</v>
      </c>
      <c r="M3888" t="s">
        <v>925</v>
      </c>
      <c r="N3888" t="s">
        <v>926</v>
      </c>
      <c r="O3888">
        <v>45.71</v>
      </c>
      <c r="S3888">
        <v>23887</v>
      </c>
    </row>
    <row r="3889" spans="1:19" x14ac:dyDescent="0.2">
      <c r="A3889" t="s">
        <v>51</v>
      </c>
      <c r="B3889" t="s">
        <v>13</v>
      </c>
      <c r="C3889" t="s">
        <v>924</v>
      </c>
      <c r="D3889">
        <v>2</v>
      </c>
      <c r="E3889">
        <v>3</v>
      </c>
      <c r="F3889">
        <v>1780444800000</v>
      </c>
      <c r="G3889">
        <v>1780445771265</v>
      </c>
      <c r="H3889">
        <v>971265</v>
      </c>
      <c r="I3889">
        <v>971265</v>
      </c>
      <c r="J3889">
        <v>9334</v>
      </c>
      <c r="K3889">
        <v>39</v>
      </c>
      <c r="L3889">
        <v>51.84</v>
      </c>
      <c r="M3889" t="s">
        <v>925</v>
      </c>
      <c r="N3889" t="s">
        <v>926</v>
      </c>
      <c r="O3889">
        <v>31.59</v>
      </c>
      <c r="S3889">
        <v>23888</v>
      </c>
    </row>
    <row r="3890" spans="1:19" x14ac:dyDescent="0.2">
      <c r="A3890" t="s">
        <v>51</v>
      </c>
      <c r="B3890" t="s">
        <v>13</v>
      </c>
      <c r="C3890" t="s">
        <v>924</v>
      </c>
      <c r="D3890">
        <v>2</v>
      </c>
      <c r="E3890">
        <v>3</v>
      </c>
      <c r="F3890">
        <v>1780445700000</v>
      </c>
      <c r="G3890">
        <v>1780446634410</v>
      </c>
      <c r="H3890">
        <v>934410</v>
      </c>
      <c r="I3890">
        <v>934410</v>
      </c>
      <c r="J3890">
        <v>10233</v>
      </c>
      <c r="K3890">
        <v>44</v>
      </c>
      <c r="L3890">
        <v>57.73</v>
      </c>
      <c r="M3890" t="s">
        <v>925</v>
      </c>
      <c r="N3890" t="s">
        <v>926</v>
      </c>
      <c r="O3890">
        <v>43.8</v>
      </c>
      <c r="S3890">
        <v>23889</v>
      </c>
    </row>
    <row r="3891" spans="1:19" x14ac:dyDescent="0.2">
      <c r="A3891" t="s">
        <v>51</v>
      </c>
      <c r="B3891" t="s">
        <v>13</v>
      </c>
      <c r="C3891" t="s">
        <v>924</v>
      </c>
      <c r="D3891">
        <v>2</v>
      </c>
      <c r="E3891">
        <v>3</v>
      </c>
      <c r="F3891">
        <v>1780446600000</v>
      </c>
      <c r="G3891">
        <v>1780447846141</v>
      </c>
      <c r="H3891">
        <v>1246141</v>
      </c>
      <c r="I3891">
        <v>1246141</v>
      </c>
      <c r="J3891">
        <v>9902</v>
      </c>
      <c r="K3891">
        <v>56</v>
      </c>
      <c r="L3891">
        <v>45.35</v>
      </c>
      <c r="M3891" t="s">
        <v>925</v>
      </c>
      <c r="N3891" t="s">
        <v>929</v>
      </c>
      <c r="S3891">
        <v>23890</v>
      </c>
    </row>
    <row r="3892" spans="1:19" x14ac:dyDescent="0.2">
      <c r="A3892" t="s">
        <v>51</v>
      </c>
      <c r="B3892" t="s">
        <v>13</v>
      </c>
      <c r="C3892" t="s">
        <v>924</v>
      </c>
      <c r="D3892">
        <v>2</v>
      </c>
      <c r="E3892">
        <v>3</v>
      </c>
      <c r="F3892">
        <v>1780447500000</v>
      </c>
      <c r="G3892">
        <v>1780448455505</v>
      </c>
      <c r="H3892">
        <v>955505</v>
      </c>
      <c r="I3892">
        <v>955505</v>
      </c>
      <c r="J3892">
        <v>7945</v>
      </c>
      <c r="K3892">
        <v>46</v>
      </c>
      <c r="L3892">
        <v>53.7</v>
      </c>
      <c r="M3892" t="s">
        <v>925</v>
      </c>
      <c r="N3892" t="s">
        <v>926</v>
      </c>
      <c r="O3892">
        <v>40.04</v>
      </c>
      <c r="S3892">
        <v>23891</v>
      </c>
    </row>
    <row r="3893" spans="1:19" x14ac:dyDescent="0.2">
      <c r="A3893" t="s">
        <v>51</v>
      </c>
      <c r="B3893" t="s">
        <v>13</v>
      </c>
      <c r="C3893" t="s">
        <v>924</v>
      </c>
      <c r="D3893">
        <v>2</v>
      </c>
      <c r="E3893">
        <v>3</v>
      </c>
      <c r="F3893">
        <v>1780448400000</v>
      </c>
      <c r="G3893">
        <v>1780449893003</v>
      </c>
      <c r="H3893">
        <v>1493003</v>
      </c>
      <c r="I3893">
        <v>1493003</v>
      </c>
      <c r="J3893">
        <v>8226</v>
      </c>
      <c r="K3893">
        <v>60</v>
      </c>
      <c r="L3893">
        <v>58.03</v>
      </c>
      <c r="M3893" t="s">
        <v>925</v>
      </c>
      <c r="N3893" t="s">
        <v>926</v>
      </c>
      <c r="O3893">
        <v>35.82</v>
      </c>
      <c r="S3893">
        <v>23892</v>
      </c>
    </row>
    <row r="3894" spans="1:19" x14ac:dyDescent="0.2">
      <c r="A3894" t="s">
        <v>51</v>
      </c>
      <c r="B3894" t="s">
        <v>13</v>
      </c>
      <c r="C3894" t="s">
        <v>924</v>
      </c>
      <c r="D3894">
        <v>2</v>
      </c>
      <c r="E3894">
        <v>3</v>
      </c>
      <c r="F3894">
        <v>1780449300000</v>
      </c>
      <c r="G3894">
        <v>1780450845399</v>
      </c>
      <c r="H3894">
        <v>1545399</v>
      </c>
      <c r="I3894">
        <v>1545399</v>
      </c>
      <c r="J3894">
        <v>6923</v>
      </c>
      <c r="K3894">
        <v>58</v>
      </c>
      <c r="L3894">
        <v>45.81</v>
      </c>
      <c r="M3894" t="s">
        <v>925</v>
      </c>
      <c r="N3894" t="s">
        <v>929</v>
      </c>
      <c r="S3894">
        <v>23893</v>
      </c>
    </row>
    <row r="3895" spans="1:19" x14ac:dyDescent="0.2">
      <c r="A3895" t="s">
        <v>51</v>
      </c>
      <c r="B3895" t="s">
        <v>13</v>
      </c>
      <c r="C3895" t="s">
        <v>924</v>
      </c>
      <c r="D3895">
        <v>2</v>
      </c>
      <c r="E3895">
        <v>3</v>
      </c>
      <c r="F3895">
        <v>1780450200000</v>
      </c>
      <c r="G3895">
        <v>1780451677590</v>
      </c>
      <c r="H3895">
        <v>1477590</v>
      </c>
      <c r="I3895">
        <v>1477590</v>
      </c>
      <c r="J3895">
        <v>9501</v>
      </c>
      <c r="K3895">
        <v>55</v>
      </c>
      <c r="L3895">
        <v>64.08</v>
      </c>
      <c r="M3895" t="s">
        <v>925</v>
      </c>
      <c r="N3895" t="s">
        <v>926</v>
      </c>
      <c r="O3895">
        <v>46.86</v>
      </c>
      <c r="S3895">
        <v>23894</v>
      </c>
    </row>
    <row r="3896" spans="1:19" x14ac:dyDescent="0.2">
      <c r="A3896" t="s">
        <v>51</v>
      </c>
      <c r="B3896" t="s">
        <v>13</v>
      </c>
      <c r="C3896" t="s">
        <v>924</v>
      </c>
      <c r="D3896">
        <v>2</v>
      </c>
      <c r="E3896">
        <v>3</v>
      </c>
      <c r="F3896">
        <v>1780451100000</v>
      </c>
      <c r="G3896">
        <v>1780452175741</v>
      </c>
      <c r="H3896">
        <v>1075741</v>
      </c>
      <c r="I3896">
        <v>1075741</v>
      </c>
      <c r="J3896">
        <v>8249</v>
      </c>
      <c r="K3896">
        <v>47</v>
      </c>
      <c r="L3896">
        <v>58.85</v>
      </c>
      <c r="M3896" t="s">
        <v>925</v>
      </c>
      <c r="N3896" t="s">
        <v>926</v>
      </c>
      <c r="O3896">
        <v>48.17</v>
      </c>
      <c r="S3896">
        <v>23895</v>
      </c>
    </row>
    <row r="3897" spans="1:19" x14ac:dyDescent="0.2">
      <c r="A3897" t="s">
        <v>51</v>
      </c>
      <c r="B3897" t="s">
        <v>13</v>
      </c>
      <c r="C3897" t="s">
        <v>924</v>
      </c>
      <c r="D3897">
        <v>2</v>
      </c>
      <c r="E3897">
        <v>3</v>
      </c>
      <c r="F3897">
        <v>1780452000000</v>
      </c>
      <c r="G3897">
        <v>1780453133396</v>
      </c>
      <c r="H3897">
        <v>1133396</v>
      </c>
      <c r="I3897">
        <v>1133396</v>
      </c>
      <c r="J3897">
        <v>8706</v>
      </c>
      <c r="K3897">
        <v>47</v>
      </c>
      <c r="L3897">
        <v>56.09</v>
      </c>
      <c r="M3897" t="s">
        <v>925</v>
      </c>
      <c r="N3897" t="s">
        <v>926</v>
      </c>
      <c r="O3897">
        <v>39.07</v>
      </c>
      <c r="S3897">
        <v>23896</v>
      </c>
    </row>
    <row r="3898" spans="1:19" x14ac:dyDescent="0.2">
      <c r="A3898" t="s">
        <v>51</v>
      </c>
      <c r="B3898" t="s">
        <v>13</v>
      </c>
      <c r="C3898" t="s">
        <v>924</v>
      </c>
      <c r="D3898">
        <v>2</v>
      </c>
      <c r="E3898">
        <v>3</v>
      </c>
      <c r="F3898">
        <v>1780452900000</v>
      </c>
      <c r="G3898">
        <v>1780453897959</v>
      </c>
      <c r="H3898">
        <v>997959</v>
      </c>
      <c r="I3898">
        <v>997959</v>
      </c>
      <c r="J3898">
        <v>7814</v>
      </c>
      <c r="K3898">
        <v>38</v>
      </c>
      <c r="L3898">
        <v>51.26</v>
      </c>
      <c r="M3898" t="s">
        <v>925</v>
      </c>
      <c r="N3898" t="s">
        <v>926</v>
      </c>
      <c r="O3898">
        <v>33.630000000000003</v>
      </c>
      <c r="S3898">
        <v>23897</v>
      </c>
    </row>
    <row r="3899" spans="1:19" x14ac:dyDescent="0.2">
      <c r="A3899" t="s">
        <v>51</v>
      </c>
      <c r="B3899" t="s">
        <v>13</v>
      </c>
      <c r="C3899" t="s">
        <v>924</v>
      </c>
      <c r="D3899">
        <v>2</v>
      </c>
      <c r="E3899">
        <v>3</v>
      </c>
      <c r="F3899">
        <v>1780453800000</v>
      </c>
      <c r="G3899">
        <v>1780455195210</v>
      </c>
      <c r="H3899">
        <v>1395210</v>
      </c>
      <c r="I3899">
        <v>1395210</v>
      </c>
      <c r="J3899">
        <v>9867</v>
      </c>
      <c r="K3899">
        <v>51</v>
      </c>
      <c r="L3899">
        <v>57.26</v>
      </c>
      <c r="M3899" t="s">
        <v>925</v>
      </c>
      <c r="N3899" t="s">
        <v>926</v>
      </c>
      <c r="O3899">
        <v>32.1</v>
      </c>
      <c r="S3899">
        <v>23898</v>
      </c>
    </row>
    <row r="3900" spans="1:19" x14ac:dyDescent="0.2">
      <c r="A3900" t="s">
        <v>51</v>
      </c>
      <c r="B3900" t="s">
        <v>13</v>
      </c>
      <c r="C3900" t="s">
        <v>924</v>
      </c>
      <c r="D3900">
        <v>2</v>
      </c>
      <c r="E3900">
        <v>3</v>
      </c>
      <c r="F3900">
        <v>1780454700000</v>
      </c>
      <c r="G3900">
        <v>1780455838208</v>
      </c>
      <c r="H3900">
        <v>1138208</v>
      </c>
      <c r="I3900">
        <v>1138208</v>
      </c>
      <c r="J3900">
        <v>10147</v>
      </c>
      <c r="K3900">
        <v>48</v>
      </c>
      <c r="L3900">
        <v>59.1</v>
      </c>
      <c r="M3900" t="s">
        <v>925</v>
      </c>
      <c r="N3900" t="s">
        <v>926</v>
      </c>
      <c r="O3900">
        <v>42.1</v>
      </c>
      <c r="S3900">
        <v>23899</v>
      </c>
    </row>
    <row r="3901" spans="1:19" x14ac:dyDescent="0.2">
      <c r="A3901" t="s">
        <v>51</v>
      </c>
      <c r="B3901" t="s">
        <v>13</v>
      </c>
      <c r="C3901" t="s">
        <v>924</v>
      </c>
      <c r="D3901">
        <v>2</v>
      </c>
      <c r="E3901">
        <v>3</v>
      </c>
      <c r="F3901">
        <v>1780455600000</v>
      </c>
      <c r="G3901">
        <v>1780456832052</v>
      </c>
      <c r="H3901">
        <v>1232052</v>
      </c>
      <c r="I3901">
        <v>1232052</v>
      </c>
      <c r="J3901">
        <v>10423</v>
      </c>
      <c r="K3901">
        <v>50</v>
      </c>
      <c r="L3901">
        <v>59.42</v>
      </c>
      <c r="M3901" t="s">
        <v>925</v>
      </c>
      <c r="N3901" t="s">
        <v>926</v>
      </c>
      <c r="O3901">
        <v>39.729999999999997</v>
      </c>
      <c r="S3901">
        <v>23900</v>
      </c>
    </row>
    <row r="3902" spans="1:19" x14ac:dyDescent="0.2">
      <c r="A3902" t="s">
        <v>51</v>
      </c>
      <c r="B3902" t="s">
        <v>13</v>
      </c>
      <c r="C3902" t="s">
        <v>924</v>
      </c>
      <c r="D3902">
        <v>2</v>
      </c>
      <c r="E3902">
        <v>4</v>
      </c>
      <c r="F3902">
        <v>1780531200000</v>
      </c>
      <c r="G3902">
        <v>1780532534937</v>
      </c>
      <c r="H3902">
        <v>1334937</v>
      </c>
      <c r="I3902">
        <v>1334937</v>
      </c>
      <c r="J3902">
        <v>10088</v>
      </c>
      <c r="K3902">
        <v>56</v>
      </c>
      <c r="L3902">
        <v>61.37</v>
      </c>
      <c r="M3902" t="s">
        <v>925</v>
      </c>
      <c r="N3902" t="s">
        <v>926</v>
      </c>
      <c r="O3902">
        <v>42.57</v>
      </c>
      <c r="S3902">
        <v>23901</v>
      </c>
    </row>
    <row r="3903" spans="1:19" x14ac:dyDescent="0.2">
      <c r="A3903" t="s">
        <v>51</v>
      </c>
      <c r="B3903" t="s">
        <v>13</v>
      </c>
      <c r="C3903" t="s">
        <v>924</v>
      </c>
      <c r="D3903">
        <v>2</v>
      </c>
      <c r="E3903">
        <v>4</v>
      </c>
      <c r="F3903">
        <v>1780532100000</v>
      </c>
      <c r="G3903">
        <v>1780533388253</v>
      </c>
      <c r="H3903">
        <v>1288253</v>
      </c>
      <c r="I3903">
        <v>1288253</v>
      </c>
      <c r="J3903">
        <v>8029</v>
      </c>
      <c r="K3903">
        <v>54</v>
      </c>
      <c r="L3903">
        <v>57.18</v>
      </c>
      <c r="M3903" t="s">
        <v>925</v>
      </c>
      <c r="N3903" t="s">
        <v>926</v>
      </c>
      <c r="O3903">
        <v>39.520000000000003</v>
      </c>
      <c r="S3903">
        <v>23902</v>
      </c>
    </row>
    <row r="3904" spans="1:19" x14ac:dyDescent="0.2">
      <c r="A3904" t="s">
        <v>51</v>
      </c>
      <c r="B3904" t="s">
        <v>13</v>
      </c>
      <c r="C3904" t="s">
        <v>928</v>
      </c>
      <c r="D3904">
        <v>2</v>
      </c>
      <c r="E3904">
        <v>4</v>
      </c>
      <c r="F3904">
        <v>1780533000000</v>
      </c>
      <c r="G3904">
        <v>1780534014264</v>
      </c>
      <c r="H3904">
        <v>1014264</v>
      </c>
      <c r="I3904">
        <v>1014264</v>
      </c>
      <c r="J3904">
        <v>10317</v>
      </c>
      <c r="K3904">
        <v>40</v>
      </c>
      <c r="L3904">
        <v>59.36</v>
      </c>
      <c r="M3904" t="s">
        <v>925</v>
      </c>
      <c r="N3904" t="s">
        <v>926</v>
      </c>
      <c r="O3904">
        <v>45.37</v>
      </c>
      <c r="S3904">
        <v>23903</v>
      </c>
    </row>
    <row r="3905" spans="1:19" x14ac:dyDescent="0.2">
      <c r="A3905" t="s">
        <v>51</v>
      </c>
      <c r="B3905" t="s">
        <v>13</v>
      </c>
      <c r="C3905" t="s">
        <v>924</v>
      </c>
      <c r="D3905">
        <v>2</v>
      </c>
      <c r="E3905">
        <v>4</v>
      </c>
      <c r="F3905">
        <v>1780533900000</v>
      </c>
      <c r="G3905">
        <v>1780535422688</v>
      </c>
      <c r="H3905">
        <v>1522688</v>
      </c>
      <c r="I3905">
        <v>1522688</v>
      </c>
      <c r="J3905">
        <v>9908</v>
      </c>
      <c r="K3905">
        <v>62</v>
      </c>
      <c r="L3905">
        <v>65.84</v>
      </c>
      <c r="M3905" t="s">
        <v>925</v>
      </c>
      <c r="N3905" t="s">
        <v>926</v>
      </c>
      <c r="O3905">
        <v>48.72</v>
      </c>
      <c r="S3905">
        <v>23904</v>
      </c>
    </row>
    <row r="3906" spans="1:19" x14ac:dyDescent="0.2">
      <c r="A3906" t="s">
        <v>51</v>
      </c>
      <c r="B3906" t="s">
        <v>13</v>
      </c>
      <c r="C3906" t="s">
        <v>924</v>
      </c>
      <c r="D3906">
        <v>2</v>
      </c>
      <c r="E3906">
        <v>4</v>
      </c>
      <c r="F3906">
        <v>1780534800000</v>
      </c>
      <c r="G3906">
        <v>1780536447675</v>
      </c>
      <c r="H3906">
        <v>1647675</v>
      </c>
      <c r="I3906">
        <v>1647675</v>
      </c>
      <c r="J3906">
        <v>10376</v>
      </c>
      <c r="K3906">
        <v>72</v>
      </c>
      <c r="L3906">
        <v>64.59</v>
      </c>
      <c r="M3906" t="s">
        <v>925</v>
      </c>
      <c r="N3906" t="s">
        <v>926</v>
      </c>
      <c r="O3906">
        <v>41.42</v>
      </c>
      <c r="S3906">
        <v>23905</v>
      </c>
    </row>
    <row r="3907" spans="1:19" x14ac:dyDescent="0.2">
      <c r="A3907" t="s">
        <v>51</v>
      </c>
      <c r="B3907" t="s">
        <v>13</v>
      </c>
      <c r="C3907" t="s">
        <v>928</v>
      </c>
      <c r="D3907">
        <v>2</v>
      </c>
      <c r="E3907">
        <v>4</v>
      </c>
      <c r="F3907">
        <v>1780535700000</v>
      </c>
      <c r="G3907">
        <v>1780536793151</v>
      </c>
      <c r="H3907">
        <v>1093151</v>
      </c>
      <c r="I3907">
        <v>1093151</v>
      </c>
      <c r="J3907">
        <v>9241</v>
      </c>
      <c r="K3907">
        <v>41</v>
      </c>
      <c r="L3907">
        <v>56.93</v>
      </c>
      <c r="M3907" t="s">
        <v>925</v>
      </c>
      <c r="N3907" t="s">
        <v>926</v>
      </c>
      <c r="O3907">
        <v>40.619999999999997</v>
      </c>
      <c r="S3907">
        <v>23906</v>
      </c>
    </row>
    <row r="3908" spans="1:19" x14ac:dyDescent="0.2">
      <c r="A3908" t="s">
        <v>51</v>
      </c>
      <c r="B3908" t="s">
        <v>13</v>
      </c>
      <c r="C3908" t="s">
        <v>924</v>
      </c>
      <c r="D3908">
        <v>2</v>
      </c>
      <c r="E3908">
        <v>4</v>
      </c>
      <c r="F3908">
        <v>1780536600000</v>
      </c>
      <c r="G3908">
        <v>1780538162691</v>
      </c>
      <c r="H3908">
        <v>1562691</v>
      </c>
      <c r="I3908">
        <v>1562691</v>
      </c>
      <c r="J3908">
        <v>8596</v>
      </c>
      <c r="K3908">
        <v>66</v>
      </c>
      <c r="L3908">
        <v>59.14</v>
      </c>
      <c r="M3908" t="s">
        <v>925</v>
      </c>
      <c r="N3908" t="s">
        <v>926</v>
      </c>
      <c r="O3908">
        <v>35.65</v>
      </c>
      <c r="S3908">
        <v>23907</v>
      </c>
    </row>
    <row r="3909" spans="1:19" x14ac:dyDescent="0.2">
      <c r="A3909" t="s">
        <v>51</v>
      </c>
      <c r="B3909" t="s">
        <v>13</v>
      </c>
      <c r="C3909" t="s">
        <v>924</v>
      </c>
      <c r="D3909">
        <v>2</v>
      </c>
      <c r="E3909">
        <v>4</v>
      </c>
      <c r="F3909">
        <v>1780537500000</v>
      </c>
      <c r="G3909">
        <v>1780538978723</v>
      </c>
      <c r="H3909">
        <v>1478723</v>
      </c>
      <c r="I3909">
        <v>1478723</v>
      </c>
      <c r="J3909">
        <v>9832</v>
      </c>
      <c r="K3909">
        <v>57</v>
      </c>
      <c r="L3909">
        <v>61.78</v>
      </c>
      <c r="M3909" t="s">
        <v>925</v>
      </c>
      <c r="N3909" t="s">
        <v>926</v>
      </c>
      <c r="O3909">
        <v>40.590000000000003</v>
      </c>
      <c r="S3909">
        <v>23908</v>
      </c>
    </row>
    <row r="3910" spans="1:19" x14ac:dyDescent="0.2">
      <c r="A3910" t="s">
        <v>51</v>
      </c>
      <c r="B3910" t="s">
        <v>13</v>
      </c>
      <c r="C3910" t="s">
        <v>928</v>
      </c>
      <c r="D3910">
        <v>2</v>
      </c>
      <c r="E3910">
        <v>4</v>
      </c>
      <c r="F3910">
        <v>1780538400000</v>
      </c>
      <c r="G3910">
        <v>1780539974855</v>
      </c>
      <c r="H3910">
        <v>1574855</v>
      </c>
      <c r="I3910">
        <v>1574855</v>
      </c>
      <c r="J3910">
        <v>10539</v>
      </c>
      <c r="K3910">
        <v>61</v>
      </c>
      <c r="L3910">
        <v>49.96</v>
      </c>
      <c r="M3910" t="s">
        <v>925</v>
      </c>
      <c r="N3910" t="s">
        <v>929</v>
      </c>
      <c r="S3910">
        <v>23909</v>
      </c>
    </row>
    <row r="3911" spans="1:19" x14ac:dyDescent="0.2">
      <c r="A3911" t="s">
        <v>51</v>
      </c>
      <c r="B3911" t="s">
        <v>13</v>
      </c>
      <c r="C3911" t="s">
        <v>924</v>
      </c>
      <c r="D3911">
        <v>2</v>
      </c>
      <c r="E3911">
        <v>4</v>
      </c>
      <c r="F3911">
        <v>1780539300000</v>
      </c>
      <c r="G3911">
        <v>1780540773812</v>
      </c>
      <c r="H3911">
        <v>1473812</v>
      </c>
      <c r="I3911">
        <v>1473812</v>
      </c>
      <c r="J3911">
        <v>8997</v>
      </c>
      <c r="K3911">
        <v>61</v>
      </c>
      <c r="L3911">
        <v>57.61</v>
      </c>
      <c r="M3911" t="s">
        <v>925</v>
      </c>
      <c r="N3911" t="s">
        <v>926</v>
      </c>
      <c r="O3911">
        <v>33.24</v>
      </c>
      <c r="S3911">
        <v>23910</v>
      </c>
    </row>
    <row r="3912" spans="1:19" x14ac:dyDescent="0.2">
      <c r="A3912" t="s">
        <v>51</v>
      </c>
      <c r="B3912" t="s">
        <v>13</v>
      </c>
      <c r="C3912" t="s">
        <v>924</v>
      </c>
      <c r="D3912">
        <v>2</v>
      </c>
      <c r="E3912">
        <v>4</v>
      </c>
      <c r="F3912">
        <v>1780540200000</v>
      </c>
      <c r="G3912">
        <v>1780541409502</v>
      </c>
      <c r="H3912">
        <v>1209502</v>
      </c>
      <c r="I3912">
        <v>1209502</v>
      </c>
      <c r="J3912">
        <v>8828</v>
      </c>
      <c r="K3912">
        <v>52</v>
      </c>
      <c r="L3912">
        <v>59.01</v>
      </c>
      <c r="M3912" t="s">
        <v>925</v>
      </c>
      <c r="N3912" t="s">
        <v>926</v>
      </c>
      <c r="O3912">
        <v>43.62</v>
      </c>
      <c r="S3912">
        <v>23911</v>
      </c>
    </row>
    <row r="3913" spans="1:19" x14ac:dyDescent="0.2">
      <c r="A3913" t="s">
        <v>51</v>
      </c>
      <c r="B3913" t="s">
        <v>13</v>
      </c>
      <c r="C3913" t="s">
        <v>928</v>
      </c>
      <c r="D3913">
        <v>2</v>
      </c>
      <c r="E3913">
        <v>4</v>
      </c>
      <c r="F3913">
        <v>1780541100000</v>
      </c>
      <c r="G3913">
        <v>1780542563144</v>
      </c>
      <c r="H3913">
        <v>1463144</v>
      </c>
      <c r="I3913">
        <v>1463144</v>
      </c>
      <c r="J3913">
        <v>7780</v>
      </c>
      <c r="K3913">
        <v>65</v>
      </c>
      <c r="L3913">
        <v>57.27</v>
      </c>
      <c r="M3913" t="s">
        <v>925</v>
      </c>
      <c r="N3913" t="s">
        <v>926</v>
      </c>
      <c r="O3913">
        <v>35.97</v>
      </c>
      <c r="S3913">
        <v>23912</v>
      </c>
    </row>
    <row r="3914" spans="1:19" x14ac:dyDescent="0.2">
      <c r="A3914" t="s">
        <v>51</v>
      </c>
      <c r="B3914" t="s">
        <v>13</v>
      </c>
      <c r="C3914" t="s">
        <v>924</v>
      </c>
      <c r="D3914">
        <v>2</v>
      </c>
      <c r="E3914">
        <v>4</v>
      </c>
      <c r="F3914">
        <v>1780542000000</v>
      </c>
      <c r="G3914">
        <v>1780543608173</v>
      </c>
      <c r="H3914">
        <v>1608173</v>
      </c>
      <c r="I3914">
        <v>1608173</v>
      </c>
      <c r="J3914">
        <v>8822</v>
      </c>
      <c r="K3914">
        <v>61</v>
      </c>
      <c r="L3914">
        <v>60.34</v>
      </c>
      <c r="M3914" t="s">
        <v>925</v>
      </c>
      <c r="N3914" t="s">
        <v>926</v>
      </c>
      <c r="O3914">
        <v>36.67</v>
      </c>
      <c r="S3914">
        <v>23913</v>
      </c>
    </row>
    <row r="3915" spans="1:19" x14ac:dyDescent="0.2">
      <c r="A3915" t="s">
        <v>51</v>
      </c>
      <c r="B3915" t="s">
        <v>13</v>
      </c>
      <c r="C3915" t="s">
        <v>924</v>
      </c>
      <c r="D3915">
        <v>2</v>
      </c>
      <c r="E3915">
        <v>4</v>
      </c>
      <c r="F3915">
        <v>1780542900000</v>
      </c>
      <c r="G3915">
        <v>1780544191754</v>
      </c>
      <c r="H3915">
        <v>1291754</v>
      </c>
      <c r="I3915">
        <v>1291754</v>
      </c>
      <c r="J3915">
        <v>10495</v>
      </c>
      <c r="K3915">
        <v>51</v>
      </c>
      <c r="L3915">
        <v>60.73</v>
      </c>
      <c r="M3915" t="s">
        <v>925</v>
      </c>
      <c r="N3915" t="s">
        <v>926</v>
      </c>
      <c r="O3915">
        <v>41.1</v>
      </c>
      <c r="S3915">
        <v>23914</v>
      </c>
    </row>
    <row r="3916" spans="1:19" x14ac:dyDescent="0.2">
      <c r="A3916" t="s">
        <v>51</v>
      </c>
      <c r="B3916" t="s">
        <v>13</v>
      </c>
      <c r="C3916" t="s">
        <v>924</v>
      </c>
      <c r="D3916">
        <v>2</v>
      </c>
      <c r="E3916">
        <v>5</v>
      </c>
      <c r="F3916">
        <v>1780617600000</v>
      </c>
      <c r="G3916">
        <v>1780618536628</v>
      </c>
      <c r="H3916">
        <v>936628</v>
      </c>
      <c r="I3916">
        <v>936628</v>
      </c>
      <c r="J3916">
        <v>8800</v>
      </c>
      <c r="K3916">
        <v>45</v>
      </c>
      <c r="L3916">
        <v>40.479999999999997</v>
      </c>
      <c r="M3916" t="s">
        <v>925</v>
      </c>
      <c r="N3916" t="s">
        <v>929</v>
      </c>
      <c r="S3916">
        <v>23915</v>
      </c>
    </row>
    <row r="3917" spans="1:19" x14ac:dyDescent="0.2">
      <c r="A3917" t="s">
        <v>51</v>
      </c>
      <c r="B3917" t="s">
        <v>13</v>
      </c>
      <c r="C3917" t="s">
        <v>924</v>
      </c>
      <c r="D3917">
        <v>2</v>
      </c>
      <c r="E3917">
        <v>5</v>
      </c>
      <c r="F3917">
        <v>1780618500000</v>
      </c>
      <c r="G3917">
        <v>1780619959184</v>
      </c>
      <c r="H3917">
        <v>1459184</v>
      </c>
      <c r="I3917">
        <v>1459184</v>
      </c>
      <c r="J3917">
        <v>7122</v>
      </c>
      <c r="K3917">
        <v>65</v>
      </c>
      <c r="L3917">
        <v>61.12</v>
      </c>
      <c r="M3917" t="s">
        <v>925</v>
      </c>
      <c r="N3917" t="s">
        <v>926</v>
      </c>
      <c r="O3917">
        <v>46.79</v>
      </c>
      <c r="S3917">
        <v>23916</v>
      </c>
    </row>
    <row r="3918" spans="1:19" x14ac:dyDescent="0.2">
      <c r="A3918" t="s">
        <v>51</v>
      </c>
      <c r="B3918" t="s">
        <v>13</v>
      </c>
      <c r="C3918" t="s">
        <v>927</v>
      </c>
      <c r="D3918">
        <v>2</v>
      </c>
      <c r="E3918">
        <v>5</v>
      </c>
      <c r="F3918">
        <v>1780619400000</v>
      </c>
      <c r="G3918">
        <v>1780620652017</v>
      </c>
      <c r="H3918">
        <v>1252017</v>
      </c>
      <c r="I3918">
        <v>1252017</v>
      </c>
      <c r="J3918">
        <v>9328</v>
      </c>
      <c r="K3918">
        <v>49</v>
      </c>
      <c r="L3918">
        <v>62.34</v>
      </c>
      <c r="M3918" t="s">
        <v>925</v>
      </c>
      <c r="N3918" t="s">
        <v>926</v>
      </c>
      <c r="O3918">
        <v>48.94</v>
      </c>
      <c r="S3918">
        <v>23917</v>
      </c>
    </row>
    <row r="3919" spans="1:19" x14ac:dyDescent="0.2">
      <c r="A3919" t="s">
        <v>51</v>
      </c>
      <c r="B3919" t="s">
        <v>13</v>
      </c>
      <c r="C3919" t="s">
        <v>924</v>
      </c>
      <c r="D3919">
        <v>2</v>
      </c>
      <c r="E3919">
        <v>5</v>
      </c>
      <c r="F3919">
        <v>1780620300000</v>
      </c>
      <c r="G3919">
        <v>1780621686308</v>
      </c>
      <c r="H3919">
        <v>1386308</v>
      </c>
      <c r="I3919">
        <v>1386308</v>
      </c>
      <c r="J3919">
        <v>8785</v>
      </c>
      <c r="K3919">
        <v>58</v>
      </c>
      <c r="L3919">
        <v>57.03</v>
      </c>
      <c r="M3919" t="s">
        <v>925</v>
      </c>
      <c r="N3919" t="s">
        <v>926</v>
      </c>
      <c r="O3919">
        <v>34.68</v>
      </c>
      <c r="S3919">
        <v>23918</v>
      </c>
    </row>
    <row r="3920" spans="1:19" x14ac:dyDescent="0.2">
      <c r="A3920" t="s">
        <v>51</v>
      </c>
      <c r="B3920" t="s">
        <v>13</v>
      </c>
      <c r="C3920" t="s">
        <v>924</v>
      </c>
      <c r="D3920">
        <v>2</v>
      </c>
      <c r="E3920">
        <v>5</v>
      </c>
      <c r="F3920">
        <v>1780621200000</v>
      </c>
      <c r="G3920">
        <v>1780622583404</v>
      </c>
      <c r="H3920">
        <v>1383404</v>
      </c>
      <c r="I3920">
        <v>1383404</v>
      </c>
      <c r="J3920">
        <v>7680</v>
      </c>
      <c r="K3920">
        <v>51</v>
      </c>
      <c r="L3920">
        <v>44.66</v>
      </c>
      <c r="M3920" t="s">
        <v>925</v>
      </c>
      <c r="N3920" t="s">
        <v>929</v>
      </c>
      <c r="S3920">
        <v>23919</v>
      </c>
    </row>
    <row r="3921" spans="1:19" x14ac:dyDescent="0.2">
      <c r="A3921" t="s">
        <v>51</v>
      </c>
      <c r="B3921" t="s">
        <v>13</v>
      </c>
      <c r="C3921" t="s">
        <v>927</v>
      </c>
      <c r="D3921">
        <v>2</v>
      </c>
      <c r="E3921">
        <v>5</v>
      </c>
      <c r="F3921">
        <v>1780622100000</v>
      </c>
      <c r="G3921">
        <v>1780623006816</v>
      </c>
      <c r="H3921">
        <v>906816</v>
      </c>
      <c r="I3921">
        <v>906816</v>
      </c>
      <c r="J3921">
        <v>7141</v>
      </c>
      <c r="K3921">
        <v>41</v>
      </c>
      <c r="L3921">
        <v>55.98</v>
      </c>
      <c r="M3921" t="s">
        <v>925</v>
      </c>
      <c r="N3921" t="s">
        <v>926</v>
      </c>
      <c r="O3921">
        <v>48.72</v>
      </c>
      <c r="S3921">
        <v>23920</v>
      </c>
    </row>
    <row r="3922" spans="1:19" x14ac:dyDescent="0.2">
      <c r="A3922" t="s">
        <v>51</v>
      </c>
      <c r="B3922" t="s">
        <v>13</v>
      </c>
      <c r="C3922" t="s">
        <v>924</v>
      </c>
      <c r="D3922">
        <v>2</v>
      </c>
      <c r="E3922">
        <v>5</v>
      </c>
      <c r="F3922">
        <v>1780623000000</v>
      </c>
      <c r="G3922">
        <v>1780624359639</v>
      </c>
      <c r="H3922">
        <v>1359639</v>
      </c>
      <c r="I3922">
        <v>1359639</v>
      </c>
      <c r="J3922">
        <v>10131</v>
      </c>
      <c r="K3922">
        <v>53</v>
      </c>
      <c r="L3922">
        <v>46.95</v>
      </c>
      <c r="M3922" t="s">
        <v>925</v>
      </c>
      <c r="N3922" t="s">
        <v>929</v>
      </c>
      <c r="S3922">
        <v>23921</v>
      </c>
    </row>
    <row r="3923" spans="1:19" x14ac:dyDescent="0.2">
      <c r="A3923" t="s">
        <v>51</v>
      </c>
      <c r="B3923" t="s">
        <v>13</v>
      </c>
      <c r="C3923" t="s">
        <v>924</v>
      </c>
      <c r="D3923">
        <v>2</v>
      </c>
      <c r="E3923">
        <v>5</v>
      </c>
      <c r="F3923">
        <v>1780623900000</v>
      </c>
      <c r="G3923">
        <v>1780625148200</v>
      </c>
      <c r="H3923">
        <v>1248200</v>
      </c>
      <c r="I3923">
        <v>1248200</v>
      </c>
      <c r="J3923">
        <v>10585</v>
      </c>
      <c r="K3923">
        <v>49</v>
      </c>
      <c r="L3923">
        <v>60.71</v>
      </c>
      <c r="M3923" t="s">
        <v>925</v>
      </c>
      <c r="N3923" t="s">
        <v>926</v>
      </c>
      <c r="O3923">
        <v>41.9</v>
      </c>
      <c r="S3923">
        <v>23922</v>
      </c>
    </row>
    <row r="3924" spans="1:19" x14ac:dyDescent="0.2">
      <c r="A3924" t="s">
        <v>51</v>
      </c>
      <c r="B3924" t="s">
        <v>13</v>
      </c>
      <c r="C3924" t="s">
        <v>927</v>
      </c>
      <c r="D3924">
        <v>2</v>
      </c>
      <c r="E3924">
        <v>5</v>
      </c>
      <c r="F3924">
        <v>1780624800000</v>
      </c>
      <c r="G3924">
        <v>1780625821392</v>
      </c>
      <c r="H3924">
        <v>1021392</v>
      </c>
      <c r="I3924">
        <v>1021392</v>
      </c>
      <c r="J3924">
        <v>7575</v>
      </c>
      <c r="K3924">
        <v>38</v>
      </c>
      <c r="L3924">
        <v>50.53</v>
      </c>
      <c r="M3924" t="s">
        <v>925</v>
      </c>
      <c r="N3924" t="s">
        <v>926</v>
      </c>
      <c r="O3924">
        <v>31.99</v>
      </c>
      <c r="S3924">
        <v>23923</v>
      </c>
    </row>
    <row r="3925" spans="1:19" x14ac:dyDescent="0.2">
      <c r="A3925" t="s">
        <v>51</v>
      </c>
      <c r="B3925" t="s">
        <v>13</v>
      </c>
      <c r="C3925" t="s">
        <v>924</v>
      </c>
      <c r="D3925">
        <v>2</v>
      </c>
      <c r="E3925">
        <v>5</v>
      </c>
      <c r="F3925">
        <v>1780625700000</v>
      </c>
      <c r="G3925">
        <v>1780626742880</v>
      </c>
      <c r="H3925">
        <v>1042880</v>
      </c>
      <c r="I3925">
        <v>1042880</v>
      </c>
      <c r="J3925">
        <v>10341</v>
      </c>
      <c r="K3925">
        <v>40</v>
      </c>
      <c r="L3925">
        <v>58.5</v>
      </c>
      <c r="M3925" t="s">
        <v>925</v>
      </c>
      <c r="N3925" t="s">
        <v>926</v>
      </c>
      <c r="O3925">
        <v>42.59</v>
      </c>
      <c r="S3925">
        <v>23924</v>
      </c>
    </row>
    <row r="3926" spans="1:19" x14ac:dyDescent="0.2">
      <c r="A3926" t="s">
        <v>51</v>
      </c>
      <c r="B3926" t="s">
        <v>13</v>
      </c>
      <c r="C3926" t="s">
        <v>924</v>
      </c>
      <c r="D3926">
        <v>2</v>
      </c>
      <c r="E3926">
        <v>5</v>
      </c>
      <c r="F3926">
        <v>1780626600000</v>
      </c>
      <c r="G3926">
        <v>1780628124594</v>
      </c>
      <c r="H3926">
        <v>1524594</v>
      </c>
      <c r="I3926">
        <v>1524594</v>
      </c>
      <c r="J3926">
        <v>10538</v>
      </c>
      <c r="K3926">
        <v>62</v>
      </c>
      <c r="L3926">
        <v>61.1</v>
      </c>
      <c r="M3926" t="s">
        <v>925</v>
      </c>
      <c r="N3926" t="s">
        <v>926</v>
      </c>
      <c r="O3926">
        <v>35.97</v>
      </c>
      <c r="S3926">
        <v>23925</v>
      </c>
    </row>
    <row r="3927" spans="1:19" x14ac:dyDescent="0.2">
      <c r="A3927" t="s">
        <v>51</v>
      </c>
      <c r="B3927" t="s">
        <v>13</v>
      </c>
      <c r="C3927" t="s">
        <v>927</v>
      </c>
      <c r="D3927">
        <v>2</v>
      </c>
      <c r="E3927">
        <v>5</v>
      </c>
      <c r="F3927">
        <v>1780627500000</v>
      </c>
      <c r="G3927">
        <v>1780629117800</v>
      </c>
      <c r="H3927">
        <v>1617800</v>
      </c>
      <c r="I3927">
        <v>1617800</v>
      </c>
      <c r="J3927">
        <v>7930</v>
      </c>
      <c r="K3927">
        <v>69</v>
      </c>
      <c r="L3927">
        <v>59.45</v>
      </c>
      <c r="M3927" t="s">
        <v>925</v>
      </c>
      <c r="N3927" t="s">
        <v>926</v>
      </c>
      <c r="O3927">
        <v>36.76</v>
      </c>
      <c r="S3927">
        <v>23926</v>
      </c>
    </row>
    <row r="3928" spans="1:19" x14ac:dyDescent="0.2">
      <c r="A3928" t="s">
        <v>51</v>
      </c>
      <c r="B3928" t="s">
        <v>13</v>
      </c>
      <c r="C3928" t="s">
        <v>924</v>
      </c>
      <c r="D3928">
        <v>2</v>
      </c>
      <c r="E3928">
        <v>5</v>
      </c>
      <c r="F3928">
        <v>1780628400000</v>
      </c>
      <c r="G3928">
        <v>1780629399852</v>
      </c>
      <c r="H3928">
        <v>999852</v>
      </c>
      <c r="I3928">
        <v>999852</v>
      </c>
      <c r="J3928">
        <v>9099</v>
      </c>
      <c r="K3928">
        <v>37</v>
      </c>
      <c r="L3928">
        <v>52.03</v>
      </c>
      <c r="M3928" t="s">
        <v>925</v>
      </c>
      <c r="N3928" t="s">
        <v>926</v>
      </c>
      <c r="O3928">
        <v>31.94</v>
      </c>
      <c r="S3928">
        <v>23927</v>
      </c>
    </row>
    <row r="3929" spans="1:19" x14ac:dyDescent="0.2">
      <c r="A3929" t="s">
        <v>51</v>
      </c>
      <c r="B3929" t="s">
        <v>13</v>
      </c>
      <c r="C3929" t="s">
        <v>924</v>
      </c>
      <c r="D3929">
        <v>2</v>
      </c>
      <c r="E3929">
        <v>5</v>
      </c>
      <c r="F3929">
        <v>1780629300000</v>
      </c>
      <c r="G3929">
        <v>1780630867609</v>
      </c>
      <c r="H3929">
        <v>1567609</v>
      </c>
      <c r="I3929">
        <v>1567609</v>
      </c>
      <c r="J3929">
        <v>7006</v>
      </c>
      <c r="K3929">
        <v>61</v>
      </c>
      <c r="L3929">
        <v>46.17</v>
      </c>
      <c r="M3929" t="s">
        <v>925</v>
      </c>
      <c r="N3929" t="s">
        <v>929</v>
      </c>
      <c r="S3929">
        <v>23928</v>
      </c>
    </row>
    <row r="3930" spans="1:19" x14ac:dyDescent="0.2">
      <c r="A3930" t="s">
        <v>51</v>
      </c>
      <c r="B3930" t="s">
        <v>13</v>
      </c>
      <c r="C3930" t="s">
        <v>927</v>
      </c>
      <c r="D3930">
        <v>2</v>
      </c>
      <c r="E3930">
        <v>5</v>
      </c>
      <c r="F3930">
        <v>1780630200000</v>
      </c>
      <c r="G3930">
        <v>1780631940072</v>
      </c>
      <c r="H3930">
        <v>1740072</v>
      </c>
      <c r="I3930">
        <v>1740072</v>
      </c>
      <c r="J3930">
        <v>9245</v>
      </c>
      <c r="K3930">
        <v>73</v>
      </c>
      <c r="L3930">
        <v>63.63</v>
      </c>
      <c r="M3930" t="s">
        <v>925</v>
      </c>
      <c r="N3930" t="s">
        <v>926</v>
      </c>
      <c r="O3930">
        <v>39.880000000000003</v>
      </c>
      <c r="S3930">
        <v>23929</v>
      </c>
    </row>
    <row r="3931" spans="1:19" x14ac:dyDescent="0.2">
      <c r="A3931" t="s">
        <v>51</v>
      </c>
      <c r="B3931" t="s">
        <v>13</v>
      </c>
      <c r="C3931" t="s">
        <v>924</v>
      </c>
      <c r="D3931">
        <v>2</v>
      </c>
      <c r="E3931">
        <v>6</v>
      </c>
      <c r="F3931">
        <v>1780704000000</v>
      </c>
      <c r="G3931">
        <v>1780704987676</v>
      </c>
      <c r="H3931">
        <v>987676</v>
      </c>
      <c r="I3931">
        <v>987676</v>
      </c>
      <c r="J3931">
        <v>9858</v>
      </c>
      <c r="K3931">
        <v>43</v>
      </c>
      <c r="L3931">
        <v>56.21</v>
      </c>
      <c r="M3931" t="s">
        <v>925</v>
      </c>
      <c r="N3931" t="s">
        <v>926</v>
      </c>
      <c r="O3931">
        <v>39.950000000000003</v>
      </c>
      <c r="S3931">
        <v>23930</v>
      </c>
    </row>
    <row r="3932" spans="1:19" x14ac:dyDescent="0.2">
      <c r="A3932" t="s">
        <v>51</v>
      </c>
      <c r="B3932" t="s">
        <v>13</v>
      </c>
      <c r="C3932" t="s">
        <v>924</v>
      </c>
      <c r="D3932">
        <v>2</v>
      </c>
      <c r="E3932">
        <v>6</v>
      </c>
      <c r="F3932">
        <v>1780704900000</v>
      </c>
      <c r="G3932">
        <v>1780706405324</v>
      </c>
      <c r="H3932">
        <v>1505324</v>
      </c>
      <c r="I3932">
        <v>1505324</v>
      </c>
      <c r="J3932">
        <v>7946</v>
      </c>
      <c r="K3932">
        <v>63</v>
      </c>
      <c r="L3932">
        <v>56.19</v>
      </c>
      <c r="M3932" t="s">
        <v>925</v>
      </c>
      <c r="N3932" t="s">
        <v>926</v>
      </c>
      <c r="O3932">
        <v>31.96</v>
      </c>
      <c r="S3932">
        <v>23931</v>
      </c>
    </row>
    <row r="3933" spans="1:19" x14ac:dyDescent="0.2">
      <c r="A3933" t="s">
        <v>51</v>
      </c>
      <c r="B3933" t="s">
        <v>13</v>
      </c>
      <c r="C3933" t="s">
        <v>924</v>
      </c>
      <c r="D3933">
        <v>2</v>
      </c>
      <c r="E3933">
        <v>6</v>
      </c>
      <c r="F3933">
        <v>1780705800000</v>
      </c>
      <c r="G3933">
        <v>1780707266245</v>
      </c>
      <c r="H3933">
        <v>1466245</v>
      </c>
      <c r="I3933">
        <v>1466245</v>
      </c>
      <c r="J3933">
        <v>7780</v>
      </c>
      <c r="K3933">
        <v>62</v>
      </c>
      <c r="L3933">
        <v>56.11</v>
      </c>
      <c r="M3933" t="s">
        <v>925</v>
      </c>
      <c r="N3933" t="s">
        <v>926</v>
      </c>
      <c r="O3933">
        <v>33.21</v>
      </c>
      <c r="S3933">
        <v>23932</v>
      </c>
    </row>
    <row r="3934" spans="1:19" x14ac:dyDescent="0.2">
      <c r="A3934" t="s">
        <v>51</v>
      </c>
      <c r="B3934" t="s">
        <v>13</v>
      </c>
      <c r="C3934" t="s">
        <v>924</v>
      </c>
      <c r="D3934">
        <v>2</v>
      </c>
      <c r="E3934">
        <v>6</v>
      </c>
      <c r="F3934">
        <v>1780706700000</v>
      </c>
      <c r="G3934">
        <v>1780708001688</v>
      </c>
      <c r="H3934">
        <v>1301688</v>
      </c>
      <c r="I3934">
        <v>1301688</v>
      </c>
      <c r="J3934">
        <v>7357</v>
      </c>
      <c r="K3934">
        <v>53</v>
      </c>
      <c r="L3934">
        <v>55.46</v>
      </c>
      <c r="M3934" t="s">
        <v>925</v>
      </c>
      <c r="N3934" t="s">
        <v>926</v>
      </c>
      <c r="O3934">
        <v>36.979999999999997</v>
      </c>
      <c r="S3934">
        <v>23933</v>
      </c>
    </row>
    <row r="3935" spans="1:19" x14ac:dyDescent="0.2">
      <c r="A3935" t="s">
        <v>51</v>
      </c>
      <c r="B3935" t="s">
        <v>13</v>
      </c>
      <c r="C3935" t="s">
        <v>924</v>
      </c>
      <c r="D3935">
        <v>2</v>
      </c>
      <c r="E3935">
        <v>6</v>
      </c>
      <c r="F3935">
        <v>1780707600000</v>
      </c>
      <c r="G3935">
        <v>1780709320425</v>
      </c>
      <c r="H3935">
        <v>1720425</v>
      </c>
      <c r="I3935">
        <v>1720425</v>
      </c>
      <c r="J3935">
        <v>8434</v>
      </c>
      <c r="K3935">
        <v>67</v>
      </c>
      <c r="L3935">
        <v>63.02</v>
      </c>
      <c r="M3935" t="s">
        <v>925</v>
      </c>
      <c r="N3935" t="s">
        <v>926</v>
      </c>
      <c r="O3935">
        <v>41.12</v>
      </c>
      <c r="S3935">
        <v>23934</v>
      </c>
    </row>
    <row r="3936" spans="1:19" x14ac:dyDescent="0.2">
      <c r="A3936" t="s">
        <v>51</v>
      </c>
      <c r="B3936" t="s">
        <v>13</v>
      </c>
      <c r="C3936" t="s">
        <v>924</v>
      </c>
      <c r="D3936">
        <v>2</v>
      </c>
      <c r="E3936">
        <v>6</v>
      </c>
      <c r="F3936">
        <v>1780708500000</v>
      </c>
      <c r="G3936">
        <v>1780709695936</v>
      </c>
      <c r="H3936">
        <v>1195936</v>
      </c>
      <c r="I3936">
        <v>1195936</v>
      </c>
      <c r="J3936">
        <v>8687</v>
      </c>
      <c r="K3936">
        <v>52</v>
      </c>
      <c r="L3936">
        <v>58.14</v>
      </c>
      <c r="M3936" t="s">
        <v>925</v>
      </c>
      <c r="N3936" t="s">
        <v>926</v>
      </c>
      <c r="O3936">
        <v>42.3</v>
      </c>
      <c r="S3936">
        <v>23935</v>
      </c>
    </row>
    <row r="3937" spans="1:19" x14ac:dyDescent="0.2">
      <c r="A3937" t="s">
        <v>51</v>
      </c>
      <c r="B3937" t="s">
        <v>13</v>
      </c>
      <c r="C3937" t="s">
        <v>924</v>
      </c>
      <c r="D3937">
        <v>2</v>
      </c>
      <c r="E3937">
        <v>6</v>
      </c>
      <c r="F3937">
        <v>1780709400000</v>
      </c>
      <c r="G3937">
        <v>1780710561951</v>
      </c>
      <c r="H3937">
        <v>1161951</v>
      </c>
      <c r="I3937">
        <v>1161951</v>
      </c>
      <c r="J3937">
        <v>6999</v>
      </c>
      <c r="K3937">
        <v>53</v>
      </c>
      <c r="L3937">
        <v>56.46</v>
      </c>
      <c r="M3937" t="s">
        <v>925</v>
      </c>
      <c r="N3937" t="s">
        <v>926</v>
      </c>
      <c r="O3937">
        <v>43.78</v>
      </c>
      <c r="S3937">
        <v>23936</v>
      </c>
    </row>
    <row r="3938" spans="1:19" x14ac:dyDescent="0.2">
      <c r="A3938" t="s">
        <v>51</v>
      </c>
      <c r="B3938" t="s">
        <v>13</v>
      </c>
      <c r="C3938" t="s">
        <v>924</v>
      </c>
      <c r="D3938">
        <v>2</v>
      </c>
      <c r="E3938">
        <v>6</v>
      </c>
      <c r="F3938">
        <v>1780710300000</v>
      </c>
      <c r="G3938">
        <v>1780711375211</v>
      </c>
      <c r="H3938">
        <v>1075211</v>
      </c>
      <c r="I3938">
        <v>1075211</v>
      </c>
      <c r="J3938">
        <v>7264</v>
      </c>
      <c r="K3938">
        <v>49</v>
      </c>
      <c r="L3938">
        <v>40.53</v>
      </c>
      <c r="M3938" t="s">
        <v>925</v>
      </c>
      <c r="N3938" t="s">
        <v>929</v>
      </c>
      <c r="S3938">
        <v>23937</v>
      </c>
    </row>
    <row r="3939" spans="1:19" x14ac:dyDescent="0.2">
      <c r="A3939" t="s">
        <v>51</v>
      </c>
      <c r="B3939" t="s">
        <v>13</v>
      </c>
      <c r="C3939" t="s">
        <v>924</v>
      </c>
      <c r="D3939">
        <v>2</v>
      </c>
      <c r="E3939">
        <v>6</v>
      </c>
      <c r="F3939">
        <v>1780711200000</v>
      </c>
      <c r="G3939">
        <v>1780712496147</v>
      </c>
      <c r="H3939">
        <v>1296147</v>
      </c>
      <c r="I3939">
        <v>1296147</v>
      </c>
      <c r="J3939">
        <v>8060</v>
      </c>
      <c r="K3939">
        <v>56</v>
      </c>
      <c r="L3939">
        <v>56.28</v>
      </c>
      <c r="M3939" t="s">
        <v>925</v>
      </c>
      <c r="N3939" t="s">
        <v>926</v>
      </c>
      <c r="O3939">
        <v>37.15</v>
      </c>
      <c r="S3939">
        <v>23938</v>
      </c>
    </row>
    <row r="3940" spans="1:19" x14ac:dyDescent="0.2">
      <c r="A3940" t="s">
        <v>51</v>
      </c>
      <c r="B3940" t="s">
        <v>13</v>
      </c>
      <c r="C3940" t="s">
        <v>924</v>
      </c>
      <c r="D3940">
        <v>2</v>
      </c>
      <c r="E3940">
        <v>6</v>
      </c>
      <c r="F3940">
        <v>1780712100000</v>
      </c>
      <c r="G3940">
        <v>1780713580102</v>
      </c>
      <c r="H3940">
        <v>1480102</v>
      </c>
      <c r="I3940">
        <v>1480102</v>
      </c>
      <c r="J3940">
        <v>8934</v>
      </c>
      <c r="K3940">
        <v>64</v>
      </c>
      <c r="L3940">
        <v>62.12</v>
      </c>
      <c r="M3940" t="s">
        <v>925</v>
      </c>
      <c r="N3940" t="s">
        <v>926</v>
      </c>
      <c r="O3940">
        <v>43.76</v>
      </c>
      <c r="S3940">
        <v>23939</v>
      </c>
    </row>
    <row r="3941" spans="1:19" x14ac:dyDescent="0.2">
      <c r="A3941" t="s">
        <v>51</v>
      </c>
      <c r="B3941" t="s">
        <v>13</v>
      </c>
      <c r="C3941" t="s">
        <v>924</v>
      </c>
      <c r="D3941">
        <v>2</v>
      </c>
      <c r="E3941">
        <v>6</v>
      </c>
      <c r="F3941">
        <v>1780713000000</v>
      </c>
      <c r="G3941">
        <v>1780714001736</v>
      </c>
      <c r="H3941">
        <v>1001736</v>
      </c>
      <c r="I3941">
        <v>1001736</v>
      </c>
      <c r="J3941">
        <v>9184</v>
      </c>
      <c r="K3941">
        <v>39</v>
      </c>
      <c r="L3941">
        <v>58.85</v>
      </c>
      <c r="M3941" t="s">
        <v>925</v>
      </c>
      <c r="N3941" t="s">
        <v>926</v>
      </c>
      <c r="O3941">
        <v>47.52</v>
      </c>
      <c r="S3941">
        <v>23940</v>
      </c>
    </row>
    <row r="3942" spans="1:19" x14ac:dyDescent="0.2">
      <c r="A3942" t="s">
        <v>51</v>
      </c>
      <c r="B3942" t="s">
        <v>13</v>
      </c>
      <c r="C3942" t="s">
        <v>924</v>
      </c>
      <c r="D3942">
        <v>2</v>
      </c>
      <c r="E3942">
        <v>6</v>
      </c>
      <c r="F3942">
        <v>1780713900000</v>
      </c>
      <c r="G3942">
        <v>1780714955991</v>
      </c>
      <c r="H3942">
        <v>1055991</v>
      </c>
      <c r="I3942">
        <v>1055991</v>
      </c>
      <c r="J3942">
        <v>9496</v>
      </c>
      <c r="K3942">
        <v>44</v>
      </c>
      <c r="L3942">
        <v>58.79</v>
      </c>
      <c r="M3942" t="s">
        <v>925</v>
      </c>
      <c r="N3942" t="s">
        <v>926</v>
      </c>
      <c r="O3942">
        <v>45.2</v>
      </c>
      <c r="S3942">
        <v>23941</v>
      </c>
    </row>
    <row r="3943" spans="1:19" x14ac:dyDescent="0.2">
      <c r="A3943" t="s">
        <v>51</v>
      </c>
      <c r="B3943" t="s">
        <v>13</v>
      </c>
      <c r="C3943" t="s">
        <v>924</v>
      </c>
      <c r="D3943">
        <v>2</v>
      </c>
      <c r="E3943">
        <v>6</v>
      </c>
      <c r="F3943">
        <v>1780714800000</v>
      </c>
      <c r="G3943">
        <v>1780716019462</v>
      </c>
      <c r="H3943">
        <v>1219462</v>
      </c>
      <c r="I3943">
        <v>1219462</v>
      </c>
      <c r="J3943">
        <v>8426</v>
      </c>
      <c r="K3943">
        <v>47</v>
      </c>
      <c r="L3943">
        <v>58.84</v>
      </c>
      <c r="M3943" t="s">
        <v>925</v>
      </c>
      <c r="N3943" t="s">
        <v>926</v>
      </c>
      <c r="O3943">
        <v>44.04</v>
      </c>
      <c r="S3943">
        <v>23942</v>
      </c>
    </row>
    <row r="3944" spans="1:19" x14ac:dyDescent="0.2">
      <c r="A3944" t="s">
        <v>51</v>
      </c>
      <c r="B3944" t="s">
        <v>13</v>
      </c>
      <c r="C3944" t="s">
        <v>924</v>
      </c>
      <c r="D3944">
        <v>2</v>
      </c>
      <c r="E3944">
        <v>6</v>
      </c>
      <c r="F3944">
        <v>1780715700000</v>
      </c>
      <c r="G3944">
        <v>1780717098818</v>
      </c>
      <c r="H3944">
        <v>1398818</v>
      </c>
      <c r="I3944">
        <v>1398818</v>
      </c>
      <c r="J3944">
        <v>8096</v>
      </c>
      <c r="K3944">
        <v>60</v>
      </c>
      <c r="L3944">
        <v>61.4</v>
      </c>
      <c r="M3944" t="s">
        <v>925</v>
      </c>
      <c r="N3944" t="s">
        <v>926</v>
      </c>
      <c r="O3944">
        <v>46.37</v>
      </c>
      <c r="S3944">
        <v>23943</v>
      </c>
    </row>
    <row r="3945" spans="1:19" x14ac:dyDescent="0.2">
      <c r="A3945" t="s">
        <v>51</v>
      </c>
      <c r="B3945" t="s">
        <v>13</v>
      </c>
      <c r="C3945" t="s">
        <v>924</v>
      </c>
      <c r="D3945">
        <v>2</v>
      </c>
      <c r="E3945">
        <v>6</v>
      </c>
      <c r="F3945">
        <v>1780716600000</v>
      </c>
      <c r="G3945">
        <v>1780718182170</v>
      </c>
      <c r="H3945">
        <v>1582170</v>
      </c>
      <c r="I3945">
        <v>1582170</v>
      </c>
      <c r="J3945">
        <v>9491</v>
      </c>
      <c r="K3945">
        <v>63</v>
      </c>
      <c r="L3945">
        <v>59.82</v>
      </c>
      <c r="M3945" t="s">
        <v>925</v>
      </c>
      <c r="N3945" t="s">
        <v>926</v>
      </c>
      <c r="O3945">
        <v>34.35</v>
      </c>
      <c r="S3945">
        <v>23944</v>
      </c>
    </row>
    <row r="3946" spans="1:19" x14ac:dyDescent="0.2">
      <c r="A3946" t="s">
        <v>51</v>
      </c>
      <c r="B3946" t="s">
        <v>13</v>
      </c>
      <c r="C3946" t="s">
        <v>924</v>
      </c>
      <c r="D3946">
        <v>2</v>
      </c>
      <c r="E3946">
        <v>7</v>
      </c>
      <c r="F3946">
        <v>1780790400000</v>
      </c>
      <c r="G3946">
        <v>1780791818687</v>
      </c>
      <c r="H3946">
        <v>1418687</v>
      </c>
      <c r="I3946">
        <v>1418687</v>
      </c>
      <c r="J3946">
        <v>9310</v>
      </c>
      <c r="K3946">
        <v>55</v>
      </c>
      <c r="L3946">
        <v>64.2</v>
      </c>
      <c r="M3946" t="s">
        <v>925</v>
      </c>
      <c r="N3946" t="s">
        <v>926</v>
      </c>
      <c r="O3946">
        <v>49.13</v>
      </c>
      <c r="S3946">
        <v>23945</v>
      </c>
    </row>
    <row r="3947" spans="1:19" x14ac:dyDescent="0.2">
      <c r="A3947" t="s">
        <v>51</v>
      </c>
      <c r="B3947" t="s">
        <v>13</v>
      </c>
      <c r="C3947" t="s">
        <v>924</v>
      </c>
      <c r="D3947">
        <v>2</v>
      </c>
      <c r="E3947">
        <v>7</v>
      </c>
      <c r="F3947">
        <v>1780791300000</v>
      </c>
      <c r="G3947">
        <v>1780792366707</v>
      </c>
      <c r="H3947">
        <v>1066707</v>
      </c>
      <c r="I3947">
        <v>1066707</v>
      </c>
      <c r="J3947">
        <v>7440</v>
      </c>
      <c r="K3947">
        <v>40</v>
      </c>
      <c r="L3947">
        <v>53.28</v>
      </c>
      <c r="M3947" t="s">
        <v>925</v>
      </c>
      <c r="N3947" t="s">
        <v>926</v>
      </c>
      <c r="O3947">
        <v>37.6</v>
      </c>
      <c r="S3947">
        <v>23946</v>
      </c>
    </row>
    <row r="3948" spans="1:19" x14ac:dyDescent="0.2">
      <c r="A3948" t="s">
        <v>51</v>
      </c>
      <c r="B3948" t="s">
        <v>13</v>
      </c>
      <c r="C3948" t="s">
        <v>928</v>
      </c>
      <c r="D3948">
        <v>2</v>
      </c>
      <c r="E3948">
        <v>7</v>
      </c>
      <c r="F3948">
        <v>1780792200000</v>
      </c>
      <c r="G3948">
        <v>1780793205693</v>
      </c>
      <c r="H3948">
        <v>1005693</v>
      </c>
      <c r="I3948">
        <v>1005693</v>
      </c>
      <c r="J3948">
        <v>7248</v>
      </c>
      <c r="K3948">
        <v>43</v>
      </c>
      <c r="L3948">
        <v>39.68</v>
      </c>
      <c r="M3948" t="s">
        <v>925</v>
      </c>
      <c r="N3948" t="s">
        <v>929</v>
      </c>
      <c r="S3948">
        <v>23947</v>
      </c>
    </row>
    <row r="3949" spans="1:19" x14ac:dyDescent="0.2">
      <c r="A3949" t="s">
        <v>51</v>
      </c>
      <c r="B3949" t="s">
        <v>13</v>
      </c>
      <c r="C3949" t="s">
        <v>924</v>
      </c>
      <c r="D3949">
        <v>2</v>
      </c>
      <c r="E3949">
        <v>7</v>
      </c>
      <c r="F3949">
        <v>1780793100000</v>
      </c>
      <c r="G3949">
        <v>1780794596238</v>
      </c>
      <c r="H3949">
        <v>1496238</v>
      </c>
      <c r="I3949">
        <v>1496238</v>
      </c>
      <c r="J3949">
        <v>9789</v>
      </c>
      <c r="K3949">
        <v>58</v>
      </c>
      <c r="L3949">
        <v>65.52</v>
      </c>
      <c r="M3949" t="s">
        <v>925</v>
      </c>
      <c r="N3949" t="s">
        <v>926</v>
      </c>
      <c r="O3949">
        <v>48.96</v>
      </c>
      <c r="S3949">
        <v>23948</v>
      </c>
    </row>
    <row r="3950" spans="1:19" x14ac:dyDescent="0.2">
      <c r="A3950" t="s">
        <v>51</v>
      </c>
      <c r="B3950" t="s">
        <v>13</v>
      </c>
      <c r="C3950" t="s">
        <v>924</v>
      </c>
      <c r="D3950">
        <v>2</v>
      </c>
      <c r="E3950">
        <v>7</v>
      </c>
      <c r="F3950">
        <v>1780794000000</v>
      </c>
      <c r="G3950">
        <v>1780795608097</v>
      </c>
      <c r="H3950">
        <v>1608097</v>
      </c>
      <c r="I3950">
        <v>1608097</v>
      </c>
      <c r="J3950">
        <v>10131</v>
      </c>
      <c r="K3950">
        <v>60</v>
      </c>
      <c r="L3950">
        <v>61.57</v>
      </c>
      <c r="M3950" t="s">
        <v>925</v>
      </c>
      <c r="N3950" t="s">
        <v>926</v>
      </c>
      <c r="O3950">
        <v>36.04</v>
      </c>
      <c r="S3950">
        <v>23949</v>
      </c>
    </row>
    <row r="3951" spans="1:19" x14ac:dyDescent="0.2">
      <c r="A3951" t="s">
        <v>51</v>
      </c>
      <c r="B3951" t="s">
        <v>13</v>
      </c>
      <c r="C3951" t="s">
        <v>928</v>
      </c>
      <c r="D3951">
        <v>2</v>
      </c>
      <c r="E3951">
        <v>7</v>
      </c>
      <c r="F3951">
        <v>1780794900000</v>
      </c>
      <c r="G3951">
        <v>1780795992120</v>
      </c>
      <c r="H3951">
        <v>1092120</v>
      </c>
      <c r="I3951">
        <v>1092120</v>
      </c>
      <c r="J3951">
        <v>10625</v>
      </c>
      <c r="K3951">
        <v>49</v>
      </c>
      <c r="L3951">
        <v>54.83</v>
      </c>
      <c r="M3951" t="s">
        <v>925</v>
      </c>
      <c r="N3951" t="s">
        <v>926</v>
      </c>
      <c r="O3951">
        <v>32.06</v>
      </c>
      <c r="S3951">
        <v>23950</v>
      </c>
    </row>
    <row r="3952" spans="1:19" x14ac:dyDescent="0.2">
      <c r="A3952" t="s">
        <v>51</v>
      </c>
      <c r="B3952" t="s">
        <v>13</v>
      </c>
      <c r="C3952" t="s">
        <v>924</v>
      </c>
      <c r="D3952">
        <v>2</v>
      </c>
      <c r="E3952">
        <v>7</v>
      </c>
      <c r="F3952">
        <v>1780795800000</v>
      </c>
      <c r="G3952">
        <v>1780796852647</v>
      </c>
      <c r="H3952">
        <v>1052647</v>
      </c>
      <c r="I3952">
        <v>1052647</v>
      </c>
      <c r="J3952">
        <v>8190</v>
      </c>
      <c r="K3952">
        <v>43</v>
      </c>
      <c r="L3952">
        <v>55.41</v>
      </c>
      <c r="M3952" t="s">
        <v>925</v>
      </c>
      <c r="N3952" t="s">
        <v>926</v>
      </c>
      <c r="O3952">
        <v>40.89</v>
      </c>
      <c r="S3952">
        <v>23951</v>
      </c>
    </row>
    <row r="3953" spans="1:19" x14ac:dyDescent="0.2">
      <c r="A3953" t="s">
        <v>51</v>
      </c>
      <c r="B3953" t="s">
        <v>13</v>
      </c>
      <c r="C3953" t="s">
        <v>924</v>
      </c>
      <c r="D3953">
        <v>2</v>
      </c>
      <c r="E3953">
        <v>7</v>
      </c>
      <c r="F3953">
        <v>1780796700000</v>
      </c>
      <c r="G3953">
        <v>1780798274356</v>
      </c>
      <c r="H3953">
        <v>1574356</v>
      </c>
      <c r="I3953">
        <v>1574356</v>
      </c>
      <c r="J3953">
        <v>7631</v>
      </c>
      <c r="K3953">
        <v>69</v>
      </c>
      <c r="L3953">
        <v>58.51</v>
      </c>
      <c r="M3953" t="s">
        <v>925</v>
      </c>
      <c r="N3953" t="s">
        <v>926</v>
      </c>
      <c r="O3953">
        <v>36.46</v>
      </c>
      <c r="S3953">
        <v>23952</v>
      </c>
    </row>
    <row r="3954" spans="1:19" x14ac:dyDescent="0.2">
      <c r="A3954" t="s">
        <v>51</v>
      </c>
      <c r="B3954" t="s">
        <v>13</v>
      </c>
      <c r="C3954" t="s">
        <v>928</v>
      </c>
      <c r="D3954">
        <v>2</v>
      </c>
      <c r="E3954">
        <v>7</v>
      </c>
      <c r="F3954">
        <v>1780797600000</v>
      </c>
      <c r="G3954">
        <v>1780799244614</v>
      </c>
      <c r="H3954">
        <v>1644614</v>
      </c>
      <c r="I3954">
        <v>1644614</v>
      </c>
      <c r="J3954">
        <v>10589</v>
      </c>
      <c r="K3954">
        <v>69</v>
      </c>
      <c r="L3954">
        <v>61.11</v>
      </c>
      <c r="M3954" t="s">
        <v>925</v>
      </c>
      <c r="N3954" t="s">
        <v>926</v>
      </c>
      <c r="O3954">
        <v>32.82</v>
      </c>
      <c r="S3954">
        <v>23953</v>
      </c>
    </row>
    <row r="3955" spans="1:19" x14ac:dyDescent="0.2">
      <c r="A3955" t="s">
        <v>51</v>
      </c>
      <c r="B3955" t="s">
        <v>13</v>
      </c>
      <c r="C3955" t="s">
        <v>924</v>
      </c>
      <c r="D3955">
        <v>2</v>
      </c>
      <c r="E3955">
        <v>7</v>
      </c>
      <c r="F3955">
        <v>1780798500000</v>
      </c>
      <c r="G3955">
        <v>1780800377827</v>
      </c>
      <c r="H3955">
        <v>1877827</v>
      </c>
      <c r="I3955">
        <v>1877827</v>
      </c>
      <c r="J3955">
        <v>7861</v>
      </c>
      <c r="K3955">
        <v>71</v>
      </c>
      <c r="L3955">
        <v>65.599999999999994</v>
      </c>
      <c r="M3955" t="s">
        <v>925</v>
      </c>
      <c r="N3955" t="s">
        <v>926</v>
      </c>
      <c r="O3955">
        <v>44.7</v>
      </c>
      <c r="S3955">
        <v>23954</v>
      </c>
    </row>
    <row r="3956" spans="1:19" x14ac:dyDescent="0.2">
      <c r="A3956" t="s">
        <v>51</v>
      </c>
      <c r="B3956" t="s">
        <v>13</v>
      </c>
      <c r="C3956" t="s">
        <v>924</v>
      </c>
      <c r="D3956">
        <v>2</v>
      </c>
      <c r="E3956">
        <v>7</v>
      </c>
      <c r="F3956">
        <v>1780799400000</v>
      </c>
      <c r="G3956">
        <v>1780800646161</v>
      </c>
      <c r="H3956">
        <v>1246161</v>
      </c>
      <c r="I3956">
        <v>1246161</v>
      </c>
      <c r="J3956">
        <v>7021</v>
      </c>
      <c r="K3956">
        <v>46</v>
      </c>
      <c r="L3956">
        <v>54.73</v>
      </c>
      <c r="M3956" t="s">
        <v>925</v>
      </c>
      <c r="N3956" t="s">
        <v>926</v>
      </c>
      <c r="O3956">
        <v>37.58</v>
      </c>
      <c r="S3956">
        <v>23955</v>
      </c>
    </row>
    <row r="3957" spans="1:19" x14ac:dyDescent="0.2">
      <c r="A3957" t="s">
        <v>51</v>
      </c>
      <c r="B3957" t="s">
        <v>13</v>
      </c>
      <c r="C3957" t="s">
        <v>928</v>
      </c>
      <c r="D3957">
        <v>2</v>
      </c>
      <c r="E3957">
        <v>7</v>
      </c>
      <c r="F3957">
        <v>1780800300000</v>
      </c>
      <c r="G3957">
        <v>1780801431345</v>
      </c>
      <c r="H3957">
        <v>1131345</v>
      </c>
      <c r="I3957">
        <v>1131345</v>
      </c>
      <c r="J3957">
        <v>8886</v>
      </c>
      <c r="K3957">
        <v>44</v>
      </c>
      <c r="L3957">
        <v>60.16</v>
      </c>
      <c r="M3957" t="s">
        <v>925</v>
      </c>
      <c r="N3957" t="s">
        <v>926</v>
      </c>
      <c r="O3957">
        <v>48.1</v>
      </c>
      <c r="S3957">
        <v>23956</v>
      </c>
    </row>
    <row r="3958" spans="1:19" x14ac:dyDescent="0.2">
      <c r="A3958" t="s">
        <v>51</v>
      </c>
      <c r="B3958" t="s">
        <v>13</v>
      </c>
      <c r="C3958" t="s">
        <v>924</v>
      </c>
      <c r="D3958">
        <v>2</v>
      </c>
      <c r="E3958">
        <v>7</v>
      </c>
      <c r="F3958">
        <v>1780801200000</v>
      </c>
      <c r="G3958">
        <v>1780802938631</v>
      </c>
      <c r="H3958">
        <v>1738631</v>
      </c>
      <c r="I3958">
        <v>1738631</v>
      </c>
      <c r="J3958">
        <v>7950</v>
      </c>
      <c r="K3958">
        <v>65</v>
      </c>
      <c r="L3958">
        <v>63.9</v>
      </c>
      <c r="M3958" t="s">
        <v>925</v>
      </c>
      <c r="N3958" t="s">
        <v>926</v>
      </c>
      <c r="O3958">
        <v>44.02</v>
      </c>
      <c r="S3958">
        <v>23957</v>
      </c>
    </row>
    <row r="3959" spans="1:19" x14ac:dyDescent="0.2">
      <c r="A3959" t="s">
        <v>51</v>
      </c>
      <c r="B3959" t="s">
        <v>13</v>
      </c>
      <c r="C3959" t="s">
        <v>924</v>
      </c>
      <c r="D3959">
        <v>2</v>
      </c>
      <c r="E3959">
        <v>7</v>
      </c>
      <c r="F3959">
        <v>1780802100000</v>
      </c>
      <c r="G3959">
        <v>1780803278649</v>
      </c>
      <c r="H3959">
        <v>1178649</v>
      </c>
      <c r="I3959">
        <v>1178649</v>
      </c>
      <c r="J3959">
        <v>7183</v>
      </c>
      <c r="K3959">
        <v>47</v>
      </c>
      <c r="L3959">
        <v>52.59</v>
      </c>
      <c r="M3959" t="s">
        <v>925</v>
      </c>
      <c r="N3959" t="s">
        <v>926</v>
      </c>
      <c r="O3959">
        <v>33.85</v>
      </c>
      <c r="S3959">
        <v>23958</v>
      </c>
    </row>
    <row r="3960" spans="1:19" x14ac:dyDescent="0.2">
      <c r="A3960" t="s">
        <v>51</v>
      </c>
      <c r="B3960" t="s">
        <v>13</v>
      </c>
      <c r="C3960" t="s">
        <v>928</v>
      </c>
      <c r="D3960">
        <v>2</v>
      </c>
      <c r="E3960">
        <v>7</v>
      </c>
      <c r="F3960">
        <v>1780803000000</v>
      </c>
      <c r="G3960">
        <v>1780804138129</v>
      </c>
      <c r="H3960">
        <v>1138129</v>
      </c>
      <c r="I3960">
        <v>1138129</v>
      </c>
      <c r="J3960">
        <v>9690</v>
      </c>
      <c r="K3960">
        <v>43</v>
      </c>
      <c r="L3960">
        <v>54.29</v>
      </c>
      <c r="M3960" t="s">
        <v>925</v>
      </c>
      <c r="N3960" t="s">
        <v>926</v>
      </c>
      <c r="O3960">
        <v>32.130000000000003</v>
      </c>
      <c r="S3960">
        <v>23959</v>
      </c>
    </row>
    <row r="3961" spans="1:19" x14ac:dyDescent="0.2">
      <c r="A3961" t="s">
        <v>51</v>
      </c>
      <c r="B3961" t="s">
        <v>13</v>
      </c>
      <c r="C3961" t="s">
        <v>924</v>
      </c>
      <c r="D3961">
        <v>2</v>
      </c>
      <c r="E3961">
        <v>7</v>
      </c>
      <c r="F3961">
        <v>1780803900000</v>
      </c>
      <c r="G3961">
        <v>1780805288975</v>
      </c>
      <c r="H3961">
        <v>1388975</v>
      </c>
      <c r="I3961">
        <v>1388975</v>
      </c>
      <c r="J3961">
        <v>8187</v>
      </c>
      <c r="K3961">
        <v>59</v>
      </c>
      <c r="L3961">
        <v>56.68</v>
      </c>
      <c r="M3961" t="s">
        <v>925</v>
      </c>
      <c r="N3961" t="s">
        <v>926</v>
      </c>
      <c r="O3961">
        <v>35.380000000000003</v>
      </c>
      <c r="S3961">
        <v>23960</v>
      </c>
    </row>
    <row r="3962" spans="1:19" x14ac:dyDescent="0.2">
      <c r="A3962" t="s">
        <v>52</v>
      </c>
      <c r="B3962" t="s">
        <v>8</v>
      </c>
      <c r="C3962" t="s">
        <v>928</v>
      </c>
      <c r="D3962">
        <v>1</v>
      </c>
      <c r="E3962">
        <v>1</v>
      </c>
      <c r="F3962">
        <v>1779667200000</v>
      </c>
      <c r="G3962">
        <v>1779668384250</v>
      </c>
      <c r="H3962">
        <v>1184250</v>
      </c>
      <c r="I3962">
        <v>1184250</v>
      </c>
      <c r="J3962">
        <v>9919</v>
      </c>
      <c r="K3962">
        <v>47</v>
      </c>
      <c r="L3962">
        <v>56.09</v>
      </c>
      <c r="M3962" t="s">
        <v>925</v>
      </c>
      <c r="N3962" t="s">
        <v>926</v>
      </c>
      <c r="O3962">
        <v>34.549999999999997</v>
      </c>
      <c r="S3962">
        <v>23961</v>
      </c>
    </row>
    <row r="3963" spans="1:19" x14ac:dyDescent="0.2">
      <c r="A3963" t="s">
        <v>52</v>
      </c>
      <c r="B3963" t="s">
        <v>8</v>
      </c>
      <c r="C3963" t="s">
        <v>928</v>
      </c>
      <c r="D3963">
        <v>1</v>
      </c>
      <c r="E3963">
        <v>1</v>
      </c>
      <c r="F3963">
        <v>1779668100000</v>
      </c>
      <c r="G3963">
        <v>1779669397720</v>
      </c>
      <c r="H3963">
        <v>1297720</v>
      </c>
      <c r="I3963">
        <v>1297720</v>
      </c>
      <c r="J3963">
        <v>8921</v>
      </c>
      <c r="K3963">
        <v>48</v>
      </c>
      <c r="L3963">
        <v>58.03</v>
      </c>
      <c r="M3963" t="s">
        <v>925</v>
      </c>
      <c r="N3963" t="s">
        <v>926</v>
      </c>
      <c r="O3963">
        <v>38.86</v>
      </c>
      <c r="S3963">
        <v>23962</v>
      </c>
    </row>
    <row r="3964" spans="1:19" x14ac:dyDescent="0.2">
      <c r="A3964" t="s">
        <v>52</v>
      </c>
      <c r="B3964" t="s">
        <v>8</v>
      </c>
      <c r="C3964" t="s">
        <v>927</v>
      </c>
      <c r="D3964">
        <v>1</v>
      </c>
      <c r="E3964">
        <v>1</v>
      </c>
      <c r="F3964">
        <v>1779669000000</v>
      </c>
      <c r="G3964">
        <v>1779670564199</v>
      </c>
      <c r="H3964">
        <v>1564199</v>
      </c>
      <c r="I3964">
        <v>1564199</v>
      </c>
      <c r="J3964">
        <v>10519</v>
      </c>
      <c r="K3964">
        <v>58</v>
      </c>
      <c r="L3964">
        <v>62.65</v>
      </c>
      <c r="M3964" t="s">
        <v>925</v>
      </c>
      <c r="N3964" t="s">
        <v>926</v>
      </c>
      <c r="O3964">
        <v>38.630000000000003</v>
      </c>
      <c r="S3964">
        <v>23963</v>
      </c>
    </row>
    <row r="3965" spans="1:19" x14ac:dyDescent="0.2">
      <c r="A3965" t="s">
        <v>52</v>
      </c>
      <c r="B3965" t="s">
        <v>8</v>
      </c>
      <c r="C3965" t="s">
        <v>928</v>
      </c>
      <c r="D3965">
        <v>1</v>
      </c>
      <c r="E3965">
        <v>1</v>
      </c>
      <c r="F3965">
        <v>1779669900000</v>
      </c>
      <c r="G3965">
        <v>1779671317866</v>
      </c>
      <c r="H3965">
        <v>1417866</v>
      </c>
      <c r="I3965">
        <v>1417866</v>
      </c>
      <c r="J3965">
        <v>6986</v>
      </c>
      <c r="K3965">
        <v>63</v>
      </c>
      <c r="L3965">
        <v>54.58</v>
      </c>
      <c r="M3965" t="s">
        <v>925</v>
      </c>
      <c r="N3965" t="s">
        <v>926</v>
      </c>
      <c r="O3965">
        <v>32.99</v>
      </c>
      <c r="S3965">
        <v>23964</v>
      </c>
    </row>
    <row r="3966" spans="1:19" x14ac:dyDescent="0.2">
      <c r="A3966" t="s">
        <v>52</v>
      </c>
      <c r="B3966" t="s">
        <v>8</v>
      </c>
      <c r="C3966" t="s">
        <v>928</v>
      </c>
      <c r="D3966">
        <v>1</v>
      </c>
      <c r="E3966">
        <v>1</v>
      </c>
      <c r="F3966">
        <v>1779670800000</v>
      </c>
      <c r="G3966">
        <v>1779672412250</v>
      </c>
      <c r="H3966">
        <v>1612250</v>
      </c>
      <c r="I3966">
        <v>1612250</v>
      </c>
      <c r="J3966">
        <v>10425</v>
      </c>
      <c r="K3966">
        <v>69</v>
      </c>
      <c r="L3966">
        <v>61.91</v>
      </c>
      <c r="M3966" t="s">
        <v>925</v>
      </c>
      <c r="N3966" t="s">
        <v>926</v>
      </c>
      <c r="O3966">
        <v>35.93</v>
      </c>
      <c r="S3966">
        <v>23965</v>
      </c>
    </row>
    <row r="3967" spans="1:19" x14ac:dyDescent="0.2">
      <c r="A3967" t="s">
        <v>52</v>
      </c>
      <c r="B3967" t="s">
        <v>8</v>
      </c>
      <c r="C3967" t="s">
        <v>927</v>
      </c>
      <c r="D3967">
        <v>1</v>
      </c>
      <c r="E3967">
        <v>1</v>
      </c>
      <c r="F3967">
        <v>1779671700000</v>
      </c>
      <c r="G3967">
        <v>1779672975367</v>
      </c>
      <c r="H3967">
        <v>1275367</v>
      </c>
      <c r="I3967">
        <v>1275367</v>
      </c>
      <c r="J3967">
        <v>7549</v>
      </c>
      <c r="K3967">
        <v>52</v>
      </c>
      <c r="L3967">
        <v>53.42</v>
      </c>
      <c r="M3967" t="s">
        <v>925</v>
      </c>
      <c r="N3967" t="s">
        <v>926</v>
      </c>
      <c r="O3967">
        <v>32.369999999999997</v>
      </c>
      <c r="S3967">
        <v>23966</v>
      </c>
    </row>
    <row r="3968" spans="1:19" x14ac:dyDescent="0.2">
      <c r="A3968" t="s">
        <v>52</v>
      </c>
      <c r="B3968" t="s">
        <v>8</v>
      </c>
      <c r="C3968" t="s">
        <v>928</v>
      </c>
      <c r="D3968">
        <v>1</v>
      </c>
      <c r="E3968">
        <v>1</v>
      </c>
      <c r="F3968">
        <v>1779672600000</v>
      </c>
      <c r="G3968">
        <v>1779674203454</v>
      </c>
      <c r="H3968">
        <v>1603454</v>
      </c>
      <c r="I3968">
        <v>1603454</v>
      </c>
      <c r="J3968">
        <v>8459</v>
      </c>
      <c r="K3968">
        <v>67</v>
      </c>
      <c r="L3968">
        <v>57.56</v>
      </c>
      <c r="M3968" t="s">
        <v>925</v>
      </c>
      <c r="N3968" t="s">
        <v>926</v>
      </c>
      <c r="O3968">
        <v>31.32</v>
      </c>
      <c r="S3968">
        <v>23967</v>
      </c>
    </row>
    <row r="3969" spans="1:19" x14ac:dyDescent="0.2">
      <c r="A3969" t="s">
        <v>52</v>
      </c>
      <c r="B3969" t="s">
        <v>8</v>
      </c>
      <c r="C3969" t="s">
        <v>928</v>
      </c>
      <c r="D3969">
        <v>1</v>
      </c>
      <c r="E3969">
        <v>1</v>
      </c>
      <c r="F3969">
        <v>1779673500000</v>
      </c>
      <c r="G3969">
        <v>1779674378134</v>
      </c>
      <c r="H3969">
        <v>878134</v>
      </c>
      <c r="I3969">
        <v>878134</v>
      </c>
      <c r="J3969">
        <v>8410</v>
      </c>
      <c r="K3969">
        <v>37</v>
      </c>
      <c r="L3969">
        <v>56.79</v>
      </c>
      <c r="M3969" t="s">
        <v>925</v>
      </c>
      <c r="N3969" t="s">
        <v>926</v>
      </c>
      <c r="O3969">
        <v>47.92</v>
      </c>
      <c r="S3969">
        <v>23968</v>
      </c>
    </row>
    <row r="3970" spans="1:19" x14ac:dyDescent="0.2">
      <c r="A3970" t="s">
        <v>52</v>
      </c>
      <c r="B3970" t="s">
        <v>8</v>
      </c>
      <c r="C3970" t="s">
        <v>927</v>
      </c>
      <c r="D3970">
        <v>1</v>
      </c>
      <c r="E3970">
        <v>1</v>
      </c>
      <c r="F3970">
        <v>1779674400000</v>
      </c>
      <c r="G3970">
        <v>1779675984107</v>
      </c>
      <c r="H3970">
        <v>1584107</v>
      </c>
      <c r="I3970">
        <v>1584107</v>
      </c>
      <c r="J3970">
        <v>7221</v>
      </c>
      <c r="K3970">
        <v>62</v>
      </c>
      <c r="L3970">
        <v>62.28</v>
      </c>
      <c r="M3970" t="s">
        <v>925</v>
      </c>
      <c r="N3970" t="s">
        <v>926</v>
      </c>
      <c r="O3970">
        <v>46.09</v>
      </c>
      <c r="S3970">
        <v>23969</v>
      </c>
    </row>
    <row r="3971" spans="1:19" x14ac:dyDescent="0.2">
      <c r="A3971" t="s">
        <v>52</v>
      </c>
      <c r="B3971" t="s">
        <v>8</v>
      </c>
      <c r="C3971" t="s">
        <v>928</v>
      </c>
      <c r="D3971">
        <v>1</v>
      </c>
      <c r="E3971">
        <v>1</v>
      </c>
      <c r="F3971">
        <v>1779675300000</v>
      </c>
      <c r="G3971">
        <v>1779676425781</v>
      </c>
      <c r="H3971">
        <v>1125781</v>
      </c>
      <c r="I3971">
        <v>1125781</v>
      </c>
      <c r="J3971">
        <v>7841</v>
      </c>
      <c r="K3971">
        <v>48</v>
      </c>
      <c r="L3971">
        <v>54.7</v>
      </c>
      <c r="M3971" t="s">
        <v>925</v>
      </c>
      <c r="N3971" t="s">
        <v>926</v>
      </c>
      <c r="O3971">
        <v>38.35</v>
      </c>
      <c r="S3971">
        <v>23970</v>
      </c>
    </row>
    <row r="3972" spans="1:19" x14ac:dyDescent="0.2">
      <c r="A3972" t="s">
        <v>52</v>
      </c>
      <c r="B3972" t="s">
        <v>8</v>
      </c>
      <c r="C3972" t="s">
        <v>928</v>
      </c>
      <c r="D3972">
        <v>1</v>
      </c>
      <c r="E3972">
        <v>1</v>
      </c>
      <c r="F3972">
        <v>1779676200000</v>
      </c>
      <c r="G3972">
        <v>1779677380593</v>
      </c>
      <c r="H3972">
        <v>1180593</v>
      </c>
      <c r="I3972">
        <v>1180593</v>
      </c>
      <c r="J3972">
        <v>7089</v>
      </c>
      <c r="K3972">
        <v>54</v>
      </c>
      <c r="L3972">
        <v>56.6</v>
      </c>
      <c r="M3972" t="s">
        <v>925</v>
      </c>
      <c r="N3972" t="s">
        <v>926</v>
      </c>
      <c r="O3972">
        <v>43.39</v>
      </c>
      <c r="S3972">
        <v>23971</v>
      </c>
    </row>
    <row r="3973" spans="1:19" x14ac:dyDescent="0.2">
      <c r="A3973" t="s">
        <v>52</v>
      </c>
      <c r="B3973" t="s">
        <v>8</v>
      </c>
      <c r="C3973" t="s">
        <v>927</v>
      </c>
      <c r="D3973">
        <v>1</v>
      </c>
      <c r="E3973">
        <v>1</v>
      </c>
      <c r="F3973">
        <v>1779677100000</v>
      </c>
      <c r="G3973">
        <v>1779678270503</v>
      </c>
      <c r="H3973">
        <v>1170503</v>
      </c>
      <c r="I3973">
        <v>1170503</v>
      </c>
      <c r="J3973">
        <v>6867</v>
      </c>
      <c r="K3973">
        <v>46</v>
      </c>
      <c r="L3973">
        <v>54</v>
      </c>
      <c r="M3973" t="s">
        <v>925</v>
      </c>
      <c r="N3973" t="s">
        <v>926</v>
      </c>
      <c r="O3973">
        <v>38.200000000000003</v>
      </c>
      <c r="S3973">
        <v>23972</v>
      </c>
    </row>
    <row r="3974" spans="1:19" x14ac:dyDescent="0.2">
      <c r="A3974" t="s">
        <v>52</v>
      </c>
      <c r="B3974" t="s">
        <v>8</v>
      </c>
      <c r="C3974" t="s">
        <v>928</v>
      </c>
      <c r="D3974">
        <v>1</v>
      </c>
      <c r="E3974">
        <v>1</v>
      </c>
      <c r="F3974">
        <v>1779678000000</v>
      </c>
      <c r="G3974">
        <v>1779678926368</v>
      </c>
      <c r="H3974">
        <v>926368</v>
      </c>
      <c r="I3974">
        <v>926368</v>
      </c>
      <c r="J3974">
        <v>10373</v>
      </c>
      <c r="K3974">
        <v>40</v>
      </c>
      <c r="L3974">
        <v>42.01</v>
      </c>
      <c r="M3974" t="s">
        <v>925</v>
      </c>
      <c r="N3974" t="s">
        <v>929</v>
      </c>
      <c r="S3974">
        <v>23973</v>
      </c>
    </row>
    <row r="3975" spans="1:19" x14ac:dyDescent="0.2">
      <c r="A3975" t="s">
        <v>52</v>
      </c>
      <c r="B3975" t="s">
        <v>8</v>
      </c>
      <c r="C3975" t="s">
        <v>928</v>
      </c>
      <c r="D3975">
        <v>1</v>
      </c>
      <c r="E3975">
        <v>1</v>
      </c>
      <c r="F3975">
        <v>1779678900000</v>
      </c>
      <c r="G3975">
        <v>1779679953669</v>
      </c>
      <c r="H3975">
        <v>1053669</v>
      </c>
      <c r="I3975">
        <v>1053669</v>
      </c>
      <c r="J3975">
        <v>9985</v>
      </c>
      <c r="K3975">
        <v>45</v>
      </c>
      <c r="L3975">
        <v>57.26</v>
      </c>
      <c r="M3975" t="s">
        <v>925</v>
      </c>
      <c r="N3975" t="s">
        <v>926</v>
      </c>
      <c r="O3975">
        <v>40.369999999999997</v>
      </c>
      <c r="S3975">
        <v>23974</v>
      </c>
    </row>
    <row r="3976" spans="1:19" x14ac:dyDescent="0.2">
      <c r="A3976" t="s">
        <v>52</v>
      </c>
      <c r="B3976" t="s">
        <v>8</v>
      </c>
      <c r="C3976" t="s">
        <v>927</v>
      </c>
      <c r="D3976">
        <v>1</v>
      </c>
      <c r="E3976">
        <v>1</v>
      </c>
      <c r="F3976">
        <v>1779679800000</v>
      </c>
      <c r="G3976">
        <v>1779680831299</v>
      </c>
      <c r="H3976">
        <v>1031299</v>
      </c>
      <c r="I3976">
        <v>1031299</v>
      </c>
      <c r="J3976">
        <v>8352</v>
      </c>
      <c r="K3976">
        <v>46</v>
      </c>
      <c r="L3976">
        <v>58.23</v>
      </c>
      <c r="M3976" t="s">
        <v>925</v>
      </c>
      <c r="N3976" t="s">
        <v>926</v>
      </c>
      <c r="O3976">
        <v>47.56</v>
      </c>
      <c r="S3976">
        <v>23975</v>
      </c>
    </row>
    <row r="3977" spans="1:19" x14ac:dyDescent="0.2">
      <c r="A3977" t="s">
        <v>52</v>
      </c>
      <c r="B3977" t="s">
        <v>8</v>
      </c>
      <c r="C3977" t="s">
        <v>928</v>
      </c>
      <c r="D3977">
        <v>1</v>
      </c>
      <c r="E3977">
        <v>2</v>
      </c>
      <c r="F3977">
        <v>1779753600000</v>
      </c>
      <c r="G3977">
        <v>1779754885630</v>
      </c>
      <c r="H3977">
        <v>1285630</v>
      </c>
      <c r="I3977">
        <v>1285630</v>
      </c>
      <c r="J3977">
        <v>10049</v>
      </c>
      <c r="K3977">
        <v>50</v>
      </c>
      <c r="L3977">
        <v>60.16</v>
      </c>
      <c r="M3977" t="s">
        <v>925</v>
      </c>
      <c r="N3977" t="s">
        <v>926</v>
      </c>
      <c r="O3977">
        <v>41.1</v>
      </c>
      <c r="S3977">
        <v>23976</v>
      </c>
    </row>
    <row r="3978" spans="1:19" x14ac:dyDescent="0.2">
      <c r="A3978" t="s">
        <v>52</v>
      </c>
      <c r="B3978" t="s">
        <v>8</v>
      </c>
      <c r="C3978" t="s">
        <v>928</v>
      </c>
      <c r="D3978">
        <v>1</v>
      </c>
      <c r="E3978">
        <v>2</v>
      </c>
      <c r="F3978">
        <v>1779754500000</v>
      </c>
      <c r="G3978">
        <v>1779756080752</v>
      </c>
      <c r="H3978">
        <v>1580752</v>
      </c>
      <c r="I3978">
        <v>1580752</v>
      </c>
      <c r="J3978">
        <v>9381</v>
      </c>
      <c r="K3978">
        <v>67</v>
      </c>
      <c r="L3978">
        <v>58.69</v>
      </c>
      <c r="M3978" t="s">
        <v>925</v>
      </c>
      <c r="N3978" t="s">
        <v>926</v>
      </c>
      <c r="O3978">
        <v>32.04</v>
      </c>
      <c r="S3978">
        <v>23977</v>
      </c>
    </row>
    <row r="3979" spans="1:19" x14ac:dyDescent="0.2">
      <c r="A3979" t="s">
        <v>52</v>
      </c>
      <c r="B3979" t="s">
        <v>8</v>
      </c>
      <c r="C3979" t="s">
        <v>924</v>
      </c>
      <c r="D3979">
        <v>1</v>
      </c>
      <c r="E3979">
        <v>2</v>
      </c>
      <c r="F3979">
        <v>1779755400000</v>
      </c>
      <c r="G3979">
        <v>1779756474315</v>
      </c>
      <c r="H3979">
        <v>1074315</v>
      </c>
      <c r="I3979">
        <v>1074315</v>
      </c>
      <c r="J3979">
        <v>7482</v>
      </c>
      <c r="K3979">
        <v>42</v>
      </c>
      <c r="L3979">
        <v>52.48</v>
      </c>
      <c r="M3979" t="s">
        <v>925</v>
      </c>
      <c r="N3979" t="s">
        <v>926</v>
      </c>
      <c r="O3979">
        <v>35.43</v>
      </c>
      <c r="S3979">
        <v>23978</v>
      </c>
    </row>
    <row r="3980" spans="1:19" x14ac:dyDescent="0.2">
      <c r="A3980" t="s">
        <v>52</v>
      </c>
      <c r="B3980" t="s">
        <v>8</v>
      </c>
      <c r="C3980" t="s">
        <v>928</v>
      </c>
      <c r="D3980">
        <v>1</v>
      </c>
      <c r="E3980">
        <v>2</v>
      </c>
      <c r="F3980">
        <v>1779756300000</v>
      </c>
      <c r="G3980">
        <v>1779757799551</v>
      </c>
      <c r="H3980">
        <v>1499551</v>
      </c>
      <c r="I3980">
        <v>1499551</v>
      </c>
      <c r="J3980">
        <v>8475</v>
      </c>
      <c r="K3980">
        <v>62</v>
      </c>
      <c r="L3980">
        <v>56.94</v>
      </c>
      <c r="M3980" t="s">
        <v>925</v>
      </c>
      <c r="N3980" t="s">
        <v>926</v>
      </c>
      <c r="O3980">
        <v>32.44</v>
      </c>
      <c r="S3980">
        <v>23979</v>
      </c>
    </row>
    <row r="3981" spans="1:19" x14ac:dyDescent="0.2">
      <c r="A3981" t="s">
        <v>52</v>
      </c>
      <c r="B3981" t="s">
        <v>8</v>
      </c>
      <c r="C3981" t="s">
        <v>928</v>
      </c>
      <c r="D3981">
        <v>1</v>
      </c>
      <c r="E3981">
        <v>2</v>
      </c>
      <c r="F3981">
        <v>1779757200000</v>
      </c>
      <c r="G3981">
        <v>1779758838880</v>
      </c>
      <c r="H3981">
        <v>1638880</v>
      </c>
      <c r="I3981">
        <v>1638880</v>
      </c>
      <c r="J3981">
        <v>9427</v>
      </c>
      <c r="K3981">
        <v>62</v>
      </c>
      <c r="L3981">
        <v>60.57</v>
      </c>
      <c r="M3981" t="s">
        <v>925</v>
      </c>
      <c r="N3981" t="s">
        <v>926</v>
      </c>
      <c r="O3981">
        <v>34.82</v>
      </c>
      <c r="S3981">
        <v>23980</v>
      </c>
    </row>
    <row r="3982" spans="1:19" x14ac:dyDescent="0.2">
      <c r="A3982" t="s">
        <v>52</v>
      </c>
      <c r="B3982" t="s">
        <v>8</v>
      </c>
      <c r="C3982" t="s">
        <v>924</v>
      </c>
      <c r="D3982">
        <v>1</v>
      </c>
      <c r="E3982">
        <v>2</v>
      </c>
      <c r="F3982">
        <v>1779758100000</v>
      </c>
      <c r="G3982">
        <v>1779759469829</v>
      </c>
      <c r="H3982">
        <v>1369829</v>
      </c>
      <c r="I3982">
        <v>1369829</v>
      </c>
      <c r="J3982">
        <v>8933</v>
      </c>
      <c r="K3982">
        <v>54</v>
      </c>
      <c r="L3982">
        <v>61.1</v>
      </c>
      <c r="M3982" t="s">
        <v>925</v>
      </c>
      <c r="N3982" t="s">
        <v>926</v>
      </c>
      <c r="O3982">
        <v>44.15</v>
      </c>
      <c r="S3982">
        <v>23981</v>
      </c>
    </row>
    <row r="3983" spans="1:19" x14ac:dyDescent="0.2">
      <c r="A3983" t="s">
        <v>52</v>
      </c>
      <c r="B3983" t="s">
        <v>8</v>
      </c>
      <c r="C3983" t="s">
        <v>928</v>
      </c>
      <c r="D3983">
        <v>1</v>
      </c>
      <c r="E3983">
        <v>2</v>
      </c>
      <c r="F3983">
        <v>1779759000000</v>
      </c>
      <c r="G3983">
        <v>1779759979906</v>
      </c>
      <c r="H3983">
        <v>979906</v>
      </c>
      <c r="I3983">
        <v>979906</v>
      </c>
      <c r="J3983">
        <v>7021</v>
      </c>
      <c r="K3983">
        <v>43</v>
      </c>
      <c r="L3983">
        <v>50.97</v>
      </c>
      <c r="M3983" t="s">
        <v>925</v>
      </c>
      <c r="N3983" t="s">
        <v>926</v>
      </c>
      <c r="O3983">
        <v>35.53</v>
      </c>
      <c r="S3983">
        <v>23982</v>
      </c>
    </row>
    <row r="3984" spans="1:19" x14ac:dyDescent="0.2">
      <c r="A3984" t="s">
        <v>52</v>
      </c>
      <c r="B3984" t="s">
        <v>8</v>
      </c>
      <c r="C3984" t="s">
        <v>928</v>
      </c>
      <c r="D3984">
        <v>1</v>
      </c>
      <c r="E3984">
        <v>2</v>
      </c>
      <c r="F3984">
        <v>1779759900000</v>
      </c>
      <c r="G3984">
        <v>1779761083884</v>
      </c>
      <c r="H3984">
        <v>1183884</v>
      </c>
      <c r="I3984">
        <v>1183884</v>
      </c>
      <c r="J3984">
        <v>7736</v>
      </c>
      <c r="K3984">
        <v>55</v>
      </c>
      <c r="L3984">
        <v>56.36</v>
      </c>
      <c r="M3984" t="s">
        <v>925</v>
      </c>
      <c r="N3984" t="s">
        <v>926</v>
      </c>
      <c r="O3984">
        <v>41.02</v>
      </c>
      <c r="S3984">
        <v>23983</v>
      </c>
    </row>
    <row r="3985" spans="1:19" x14ac:dyDescent="0.2">
      <c r="A3985" t="s">
        <v>52</v>
      </c>
      <c r="B3985" t="s">
        <v>8</v>
      </c>
      <c r="C3985" t="s">
        <v>924</v>
      </c>
      <c r="D3985">
        <v>1</v>
      </c>
      <c r="E3985">
        <v>2</v>
      </c>
      <c r="F3985">
        <v>1779760800000</v>
      </c>
      <c r="G3985">
        <v>1779762179232</v>
      </c>
      <c r="H3985">
        <v>1379232</v>
      </c>
      <c r="I3985">
        <v>1379232</v>
      </c>
      <c r="J3985">
        <v>7104</v>
      </c>
      <c r="K3985">
        <v>59</v>
      </c>
      <c r="L3985">
        <v>54.66</v>
      </c>
      <c r="M3985" t="s">
        <v>925</v>
      </c>
      <c r="N3985" t="s">
        <v>926</v>
      </c>
      <c r="O3985">
        <v>33.840000000000003</v>
      </c>
      <c r="S3985">
        <v>23984</v>
      </c>
    </row>
    <row r="3986" spans="1:19" x14ac:dyDescent="0.2">
      <c r="A3986" t="s">
        <v>52</v>
      </c>
      <c r="B3986" t="s">
        <v>8</v>
      </c>
      <c r="C3986" t="s">
        <v>928</v>
      </c>
      <c r="D3986">
        <v>1</v>
      </c>
      <c r="E3986">
        <v>2</v>
      </c>
      <c r="F3986">
        <v>1779761700000</v>
      </c>
      <c r="G3986">
        <v>1779763109800</v>
      </c>
      <c r="H3986">
        <v>1409800</v>
      </c>
      <c r="I3986">
        <v>1409800</v>
      </c>
      <c r="J3986">
        <v>7607</v>
      </c>
      <c r="K3986">
        <v>57</v>
      </c>
      <c r="L3986">
        <v>56.64</v>
      </c>
      <c r="M3986" t="s">
        <v>925</v>
      </c>
      <c r="N3986" t="s">
        <v>926</v>
      </c>
      <c r="O3986">
        <v>36.33</v>
      </c>
      <c r="S3986">
        <v>23985</v>
      </c>
    </row>
    <row r="3987" spans="1:19" x14ac:dyDescent="0.2">
      <c r="A3987" t="s">
        <v>52</v>
      </c>
      <c r="B3987" t="s">
        <v>8</v>
      </c>
      <c r="C3987" t="s">
        <v>928</v>
      </c>
      <c r="D3987">
        <v>1</v>
      </c>
      <c r="E3987">
        <v>2</v>
      </c>
      <c r="F3987">
        <v>1779762600000</v>
      </c>
      <c r="G3987">
        <v>1779763485269</v>
      </c>
      <c r="H3987">
        <v>885269</v>
      </c>
      <c r="I3987">
        <v>885269</v>
      </c>
      <c r="J3987">
        <v>9576</v>
      </c>
      <c r="K3987">
        <v>35</v>
      </c>
      <c r="L3987">
        <v>55.22</v>
      </c>
      <c r="M3987" t="s">
        <v>925</v>
      </c>
      <c r="N3987" t="s">
        <v>926</v>
      </c>
      <c r="O3987">
        <v>40.98</v>
      </c>
      <c r="S3987">
        <v>23986</v>
      </c>
    </row>
    <row r="3988" spans="1:19" x14ac:dyDescent="0.2">
      <c r="A3988" t="s">
        <v>52</v>
      </c>
      <c r="B3988" t="s">
        <v>8</v>
      </c>
      <c r="C3988" t="s">
        <v>924</v>
      </c>
      <c r="D3988">
        <v>1</v>
      </c>
      <c r="E3988">
        <v>2</v>
      </c>
      <c r="F3988">
        <v>1779763500000</v>
      </c>
      <c r="G3988">
        <v>1779764532178</v>
      </c>
      <c r="H3988">
        <v>1032178</v>
      </c>
      <c r="I3988">
        <v>1032178</v>
      </c>
      <c r="J3988">
        <v>7756</v>
      </c>
      <c r="K3988">
        <v>42</v>
      </c>
      <c r="L3988">
        <v>57.92</v>
      </c>
      <c r="M3988" t="s">
        <v>925</v>
      </c>
      <c r="N3988" t="s">
        <v>926</v>
      </c>
      <c r="O3988">
        <v>48.41</v>
      </c>
      <c r="S3988">
        <v>23987</v>
      </c>
    </row>
    <row r="3989" spans="1:19" x14ac:dyDescent="0.2">
      <c r="A3989" t="s">
        <v>52</v>
      </c>
      <c r="B3989" t="s">
        <v>8</v>
      </c>
      <c r="C3989" t="s">
        <v>928</v>
      </c>
      <c r="D3989">
        <v>1</v>
      </c>
      <c r="E3989">
        <v>2</v>
      </c>
      <c r="F3989">
        <v>1779764400000</v>
      </c>
      <c r="G3989">
        <v>1779765302493</v>
      </c>
      <c r="H3989">
        <v>902493</v>
      </c>
      <c r="I3989">
        <v>902493</v>
      </c>
      <c r="J3989">
        <v>8916</v>
      </c>
      <c r="K3989">
        <v>40</v>
      </c>
      <c r="L3989">
        <v>55.69</v>
      </c>
      <c r="M3989" t="s">
        <v>925</v>
      </c>
      <c r="N3989" t="s">
        <v>926</v>
      </c>
      <c r="O3989">
        <v>43.4</v>
      </c>
      <c r="S3989">
        <v>23988</v>
      </c>
    </row>
    <row r="3990" spans="1:19" x14ac:dyDescent="0.2">
      <c r="A3990" t="s">
        <v>52</v>
      </c>
      <c r="B3990" t="s">
        <v>8</v>
      </c>
      <c r="C3990" t="s">
        <v>928</v>
      </c>
      <c r="D3990">
        <v>1</v>
      </c>
      <c r="E3990">
        <v>2</v>
      </c>
      <c r="F3990">
        <v>1779765300000</v>
      </c>
      <c r="G3990">
        <v>1779766305587</v>
      </c>
      <c r="H3990">
        <v>1005587</v>
      </c>
      <c r="I3990">
        <v>1005587</v>
      </c>
      <c r="J3990">
        <v>7399</v>
      </c>
      <c r="K3990">
        <v>41</v>
      </c>
      <c r="L3990">
        <v>53.36</v>
      </c>
      <c r="M3990" t="s">
        <v>925</v>
      </c>
      <c r="N3990" t="s">
        <v>926</v>
      </c>
      <c r="O3990">
        <v>39.44</v>
      </c>
      <c r="S3990">
        <v>23989</v>
      </c>
    </row>
    <row r="3991" spans="1:19" x14ac:dyDescent="0.2">
      <c r="A3991" t="s">
        <v>52</v>
      </c>
      <c r="B3991" t="s">
        <v>8</v>
      </c>
      <c r="C3991" t="s">
        <v>924</v>
      </c>
      <c r="D3991">
        <v>1</v>
      </c>
      <c r="E3991">
        <v>2</v>
      </c>
      <c r="F3991">
        <v>1779766200000</v>
      </c>
      <c r="G3991">
        <v>1779767741766</v>
      </c>
      <c r="H3991">
        <v>1541766</v>
      </c>
      <c r="I3991">
        <v>1541766</v>
      </c>
      <c r="J3991">
        <v>7925</v>
      </c>
      <c r="K3991">
        <v>63</v>
      </c>
      <c r="L3991">
        <v>57.92</v>
      </c>
      <c r="M3991" t="s">
        <v>925</v>
      </c>
      <c r="N3991" t="s">
        <v>926</v>
      </c>
      <c r="O3991">
        <v>35.130000000000003</v>
      </c>
      <c r="S3991">
        <v>23990</v>
      </c>
    </row>
    <row r="3992" spans="1:19" x14ac:dyDescent="0.2">
      <c r="A3992" t="s">
        <v>52</v>
      </c>
      <c r="B3992" t="s">
        <v>8</v>
      </c>
      <c r="C3992" t="s">
        <v>928</v>
      </c>
      <c r="D3992">
        <v>1</v>
      </c>
      <c r="E3992">
        <v>2</v>
      </c>
      <c r="F3992">
        <v>1779767100000</v>
      </c>
      <c r="G3992">
        <v>1779768136258</v>
      </c>
      <c r="H3992">
        <v>1036258</v>
      </c>
      <c r="I3992">
        <v>1036258</v>
      </c>
      <c r="J3992">
        <v>8907</v>
      </c>
      <c r="K3992">
        <v>46</v>
      </c>
      <c r="L3992">
        <v>54.49</v>
      </c>
      <c r="M3992" t="s">
        <v>925</v>
      </c>
      <c r="N3992" t="s">
        <v>926</v>
      </c>
      <c r="O3992">
        <v>37.26</v>
      </c>
      <c r="S3992">
        <v>23991</v>
      </c>
    </row>
    <row r="3993" spans="1:19" x14ac:dyDescent="0.2">
      <c r="A3993" t="s">
        <v>52</v>
      </c>
      <c r="B3993" t="s">
        <v>8</v>
      </c>
      <c r="C3993" t="s">
        <v>928</v>
      </c>
      <c r="D3993">
        <v>1</v>
      </c>
      <c r="E3993">
        <v>3</v>
      </c>
      <c r="F3993">
        <v>1779840000000</v>
      </c>
      <c r="G3993">
        <v>1779841026180</v>
      </c>
      <c r="H3993">
        <v>1026180</v>
      </c>
      <c r="I3993">
        <v>1026180</v>
      </c>
      <c r="J3993">
        <v>6871</v>
      </c>
      <c r="K3993">
        <v>42</v>
      </c>
      <c r="L3993">
        <v>52.1</v>
      </c>
      <c r="M3993" t="s">
        <v>925</v>
      </c>
      <c r="N3993" t="s">
        <v>926</v>
      </c>
      <c r="O3993">
        <v>37.409999999999997</v>
      </c>
      <c r="S3993">
        <v>23992</v>
      </c>
    </row>
    <row r="3994" spans="1:19" x14ac:dyDescent="0.2">
      <c r="A3994" t="s">
        <v>52</v>
      </c>
      <c r="B3994" t="s">
        <v>8</v>
      </c>
      <c r="C3994" t="s">
        <v>928</v>
      </c>
      <c r="D3994">
        <v>1</v>
      </c>
      <c r="E3994">
        <v>3</v>
      </c>
      <c r="F3994">
        <v>1779840900000</v>
      </c>
      <c r="G3994">
        <v>1779841944131</v>
      </c>
      <c r="H3994">
        <v>1044131</v>
      </c>
      <c r="I3994">
        <v>1044131</v>
      </c>
      <c r="J3994">
        <v>7823</v>
      </c>
      <c r="K3994">
        <v>42</v>
      </c>
      <c r="L3994">
        <v>54.89</v>
      </c>
      <c r="M3994" t="s">
        <v>925</v>
      </c>
      <c r="N3994" t="s">
        <v>926</v>
      </c>
      <c r="O3994">
        <v>40.89</v>
      </c>
      <c r="S3994">
        <v>23993</v>
      </c>
    </row>
    <row r="3995" spans="1:19" x14ac:dyDescent="0.2">
      <c r="A3995" t="s">
        <v>52</v>
      </c>
      <c r="B3995" t="s">
        <v>8</v>
      </c>
      <c r="C3995" t="s">
        <v>928</v>
      </c>
      <c r="D3995">
        <v>1</v>
      </c>
      <c r="E3995">
        <v>3</v>
      </c>
      <c r="F3995">
        <v>1779841800000</v>
      </c>
      <c r="G3995">
        <v>1779843268748</v>
      </c>
      <c r="H3995">
        <v>1468748</v>
      </c>
      <c r="I3995">
        <v>1468748</v>
      </c>
      <c r="J3995">
        <v>10290</v>
      </c>
      <c r="K3995">
        <v>65</v>
      </c>
      <c r="L3995">
        <v>60.58</v>
      </c>
      <c r="M3995" t="s">
        <v>925</v>
      </c>
      <c r="N3995" t="s">
        <v>926</v>
      </c>
      <c r="O3995">
        <v>36.82</v>
      </c>
      <c r="S3995">
        <v>23994</v>
      </c>
    </row>
    <row r="3996" spans="1:19" x14ac:dyDescent="0.2">
      <c r="A3996" t="s">
        <v>52</v>
      </c>
      <c r="B3996" t="s">
        <v>8</v>
      </c>
      <c r="C3996" t="s">
        <v>928</v>
      </c>
      <c r="D3996">
        <v>1</v>
      </c>
      <c r="E3996">
        <v>3</v>
      </c>
      <c r="F3996">
        <v>1779842700000</v>
      </c>
      <c r="G3996">
        <v>1779843932833</v>
      </c>
      <c r="H3996">
        <v>1232833</v>
      </c>
      <c r="I3996">
        <v>1232833</v>
      </c>
      <c r="J3996">
        <v>8158</v>
      </c>
      <c r="K3996">
        <v>46</v>
      </c>
      <c r="L3996">
        <v>57.4</v>
      </c>
      <c r="M3996" t="s">
        <v>925</v>
      </c>
      <c r="N3996" t="s">
        <v>926</v>
      </c>
      <c r="O3996">
        <v>41.08</v>
      </c>
      <c r="S3996">
        <v>23995</v>
      </c>
    </row>
    <row r="3997" spans="1:19" x14ac:dyDescent="0.2">
      <c r="A3997" t="s">
        <v>52</v>
      </c>
      <c r="B3997" t="s">
        <v>8</v>
      </c>
      <c r="C3997" t="s">
        <v>928</v>
      </c>
      <c r="D3997">
        <v>1</v>
      </c>
      <c r="E3997">
        <v>3</v>
      </c>
      <c r="F3997">
        <v>1779843600000</v>
      </c>
      <c r="G3997">
        <v>1779844586520</v>
      </c>
      <c r="H3997">
        <v>986520</v>
      </c>
      <c r="I3997">
        <v>986520</v>
      </c>
      <c r="J3997">
        <v>9907</v>
      </c>
      <c r="K3997">
        <v>47</v>
      </c>
      <c r="L3997">
        <v>42.24</v>
      </c>
      <c r="M3997" t="s">
        <v>925</v>
      </c>
      <c r="N3997" t="s">
        <v>929</v>
      </c>
      <c r="S3997">
        <v>23996</v>
      </c>
    </row>
    <row r="3998" spans="1:19" x14ac:dyDescent="0.2">
      <c r="A3998" t="s">
        <v>52</v>
      </c>
      <c r="B3998" t="s">
        <v>8</v>
      </c>
      <c r="C3998" t="s">
        <v>928</v>
      </c>
      <c r="D3998">
        <v>1</v>
      </c>
      <c r="E3998">
        <v>3</v>
      </c>
      <c r="F3998">
        <v>1779844500000</v>
      </c>
      <c r="G3998">
        <v>1779845550077</v>
      </c>
      <c r="H3998">
        <v>1050077</v>
      </c>
      <c r="I3998">
        <v>1050077</v>
      </c>
      <c r="J3998">
        <v>8153</v>
      </c>
      <c r="K3998">
        <v>42</v>
      </c>
      <c r="L3998">
        <v>53.61</v>
      </c>
      <c r="M3998" t="s">
        <v>925</v>
      </c>
      <c r="N3998" t="s">
        <v>926</v>
      </c>
      <c r="O3998">
        <v>36.880000000000003</v>
      </c>
      <c r="S3998">
        <v>23997</v>
      </c>
    </row>
    <row r="3999" spans="1:19" x14ac:dyDescent="0.2">
      <c r="A3999" t="s">
        <v>52</v>
      </c>
      <c r="B3999" t="s">
        <v>8</v>
      </c>
      <c r="C3999" t="s">
        <v>928</v>
      </c>
      <c r="D3999">
        <v>1</v>
      </c>
      <c r="E3999">
        <v>3</v>
      </c>
      <c r="F3999">
        <v>1779845400000</v>
      </c>
      <c r="G3999">
        <v>1779846956313</v>
      </c>
      <c r="H3999">
        <v>1556313</v>
      </c>
      <c r="I3999">
        <v>1556313</v>
      </c>
      <c r="J3999">
        <v>8889</v>
      </c>
      <c r="K3999">
        <v>66</v>
      </c>
      <c r="L3999">
        <v>64.58</v>
      </c>
      <c r="M3999" t="s">
        <v>925</v>
      </c>
      <c r="N3999" t="s">
        <v>926</v>
      </c>
      <c r="O3999">
        <v>47.68</v>
      </c>
      <c r="S3999">
        <v>23998</v>
      </c>
    </row>
    <row r="4000" spans="1:19" x14ac:dyDescent="0.2">
      <c r="A4000" t="s">
        <v>52</v>
      </c>
      <c r="B4000" t="s">
        <v>8</v>
      </c>
      <c r="C4000" t="s">
        <v>928</v>
      </c>
      <c r="D4000">
        <v>1</v>
      </c>
      <c r="E4000">
        <v>3</v>
      </c>
      <c r="F4000">
        <v>1779846300000</v>
      </c>
      <c r="G4000">
        <v>1779847418706</v>
      </c>
      <c r="H4000">
        <v>1118706</v>
      </c>
      <c r="I4000">
        <v>1118706</v>
      </c>
      <c r="J4000">
        <v>8028</v>
      </c>
      <c r="K4000">
        <v>49</v>
      </c>
      <c r="L4000">
        <v>41.85</v>
      </c>
      <c r="M4000" t="s">
        <v>925</v>
      </c>
      <c r="N4000" t="s">
        <v>929</v>
      </c>
      <c r="S4000">
        <v>23999</v>
      </c>
    </row>
    <row r="4001" spans="1:19" x14ac:dyDescent="0.2">
      <c r="A4001" t="s">
        <v>52</v>
      </c>
      <c r="B4001" t="s">
        <v>8</v>
      </c>
      <c r="C4001" t="s">
        <v>928</v>
      </c>
      <c r="D4001">
        <v>1</v>
      </c>
      <c r="E4001">
        <v>3</v>
      </c>
      <c r="F4001">
        <v>1779847200000</v>
      </c>
      <c r="G4001">
        <v>1779848677815</v>
      </c>
      <c r="H4001">
        <v>1477815</v>
      </c>
      <c r="I4001">
        <v>1477815</v>
      </c>
      <c r="J4001">
        <v>8927</v>
      </c>
      <c r="K4001">
        <v>59</v>
      </c>
      <c r="L4001">
        <v>63.37</v>
      </c>
      <c r="M4001" t="s">
        <v>925</v>
      </c>
      <c r="N4001" t="s">
        <v>926</v>
      </c>
      <c r="O4001">
        <v>46.73</v>
      </c>
      <c r="S4001">
        <v>24000</v>
      </c>
    </row>
    <row r="4002" spans="1:19" x14ac:dyDescent="0.2">
      <c r="A4002" t="s">
        <v>52</v>
      </c>
      <c r="B4002" t="s">
        <v>8</v>
      </c>
      <c r="C4002" t="s">
        <v>928</v>
      </c>
      <c r="D4002">
        <v>1</v>
      </c>
      <c r="E4002">
        <v>3</v>
      </c>
      <c r="F4002">
        <v>1779848100000</v>
      </c>
      <c r="G4002">
        <v>1779849349623</v>
      </c>
      <c r="H4002">
        <v>1249623</v>
      </c>
      <c r="I4002">
        <v>1249623</v>
      </c>
      <c r="J4002">
        <v>8084</v>
      </c>
      <c r="K4002">
        <v>57</v>
      </c>
      <c r="L4002">
        <v>43.48</v>
      </c>
      <c r="M4002" t="s">
        <v>925</v>
      </c>
      <c r="N4002" t="s">
        <v>929</v>
      </c>
      <c r="S4002">
        <v>24001</v>
      </c>
    </row>
    <row r="4003" spans="1:19" x14ac:dyDescent="0.2">
      <c r="A4003" t="s">
        <v>52</v>
      </c>
      <c r="B4003" t="s">
        <v>8</v>
      </c>
      <c r="C4003" t="s">
        <v>928</v>
      </c>
      <c r="D4003">
        <v>1</v>
      </c>
      <c r="E4003">
        <v>3</v>
      </c>
      <c r="F4003">
        <v>1779849000000</v>
      </c>
      <c r="G4003">
        <v>1779850268699</v>
      </c>
      <c r="H4003">
        <v>1268699</v>
      </c>
      <c r="I4003">
        <v>1268699</v>
      </c>
      <c r="J4003">
        <v>8041</v>
      </c>
      <c r="K4003">
        <v>53</v>
      </c>
      <c r="L4003">
        <v>59.24</v>
      </c>
      <c r="M4003" t="s">
        <v>925</v>
      </c>
      <c r="N4003" t="s">
        <v>926</v>
      </c>
      <c r="O4003">
        <v>44.76</v>
      </c>
      <c r="S4003">
        <v>24002</v>
      </c>
    </row>
    <row r="4004" spans="1:19" x14ac:dyDescent="0.2">
      <c r="A4004" t="s">
        <v>52</v>
      </c>
      <c r="B4004" t="s">
        <v>8</v>
      </c>
      <c r="C4004" t="s">
        <v>928</v>
      </c>
      <c r="D4004">
        <v>1</v>
      </c>
      <c r="E4004">
        <v>3</v>
      </c>
      <c r="F4004">
        <v>1779849900000</v>
      </c>
      <c r="G4004">
        <v>1779850992000</v>
      </c>
      <c r="H4004">
        <v>1092000</v>
      </c>
      <c r="I4004">
        <v>1092000</v>
      </c>
      <c r="J4004">
        <v>10321</v>
      </c>
      <c r="K4004">
        <v>48</v>
      </c>
      <c r="L4004">
        <v>59.27</v>
      </c>
      <c r="M4004" t="s">
        <v>925</v>
      </c>
      <c r="N4004" t="s">
        <v>926</v>
      </c>
      <c r="O4004">
        <v>43.2</v>
      </c>
      <c r="S4004">
        <v>24003</v>
      </c>
    </row>
    <row r="4005" spans="1:19" x14ac:dyDescent="0.2">
      <c r="A4005" t="s">
        <v>52</v>
      </c>
      <c r="B4005" t="s">
        <v>8</v>
      </c>
      <c r="C4005" t="s">
        <v>928</v>
      </c>
      <c r="D4005">
        <v>1</v>
      </c>
      <c r="E4005">
        <v>3</v>
      </c>
      <c r="F4005">
        <v>1779850800000</v>
      </c>
      <c r="G4005">
        <v>1779852076697</v>
      </c>
      <c r="H4005">
        <v>1276697</v>
      </c>
      <c r="I4005">
        <v>1276697</v>
      </c>
      <c r="J4005">
        <v>6969</v>
      </c>
      <c r="K4005">
        <v>47</v>
      </c>
      <c r="L4005">
        <v>55.01</v>
      </c>
      <c r="M4005" t="s">
        <v>925</v>
      </c>
      <c r="N4005" t="s">
        <v>926</v>
      </c>
      <c r="O4005">
        <v>37.6</v>
      </c>
      <c r="S4005">
        <v>24004</v>
      </c>
    </row>
    <row r="4006" spans="1:19" x14ac:dyDescent="0.2">
      <c r="A4006" t="s">
        <v>52</v>
      </c>
      <c r="B4006" t="s">
        <v>8</v>
      </c>
      <c r="C4006" t="s">
        <v>928</v>
      </c>
      <c r="D4006">
        <v>1</v>
      </c>
      <c r="E4006">
        <v>3</v>
      </c>
      <c r="F4006">
        <v>1779851700000</v>
      </c>
      <c r="G4006">
        <v>1779852803502</v>
      </c>
      <c r="H4006">
        <v>1103502</v>
      </c>
      <c r="I4006">
        <v>1103502</v>
      </c>
      <c r="J4006">
        <v>10121</v>
      </c>
      <c r="K4006">
        <v>49</v>
      </c>
      <c r="L4006">
        <v>61.03</v>
      </c>
      <c r="M4006" t="s">
        <v>925</v>
      </c>
      <c r="N4006" t="s">
        <v>926</v>
      </c>
      <c r="O4006">
        <v>47.53</v>
      </c>
      <c r="S4006">
        <v>24005</v>
      </c>
    </row>
    <row r="4007" spans="1:19" x14ac:dyDescent="0.2">
      <c r="A4007" t="s">
        <v>52</v>
      </c>
      <c r="B4007" t="s">
        <v>8</v>
      </c>
      <c r="C4007" t="s">
        <v>928</v>
      </c>
      <c r="D4007">
        <v>1</v>
      </c>
      <c r="E4007">
        <v>4</v>
      </c>
      <c r="F4007">
        <v>1779926400000</v>
      </c>
      <c r="G4007">
        <v>1779927869791</v>
      </c>
      <c r="H4007">
        <v>1469791</v>
      </c>
      <c r="I4007">
        <v>1469791</v>
      </c>
      <c r="J4007">
        <v>8136</v>
      </c>
      <c r="K4007">
        <v>65</v>
      </c>
      <c r="L4007">
        <v>55.95</v>
      </c>
      <c r="M4007" t="s">
        <v>925</v>
      </c>
      <c r="N4007" t="s">
        <v>926</v>
      </c>
      <c r="O4007">
        <v>31.8</v>
      </c>
      <c r="S4007">
        <v>24006</v>
      </c>
    </row>
    <row r="4008" spans="1:19" x14ac:dyDescent="0.2">
      <c r="A4008" t="s">
        <v>52</v>
      </c>
      <c r="B4008" t="s">
        <v>8</v>
      </c>
      <c r="C4008" t="s">
        <v>928</v>
      </c>
      <c r="D4008">
        <v>1</v>
      </c>
      <c r="E4008">
        <v>4</v>
      </c>
      <c r="F4008">
        <v>1779927300000</v>
      </c>
      <c r="G4008">
        <v>1779928715045</v>
      </c>
      <c r="H4008">
        <v>1415045</v>
      </c>
      <c r="I4008">
        <v>1415045</v>
      </c>
      <c r="J4008">
        <v>7693</v>
      </c>
      <c r="K4008">
        <v>62</v>
      </c>
      <c r="L4008">
        <v>56.11</v>
      </c>
      <c r="M4008" t="s">
        <v>925</v>
      </c>
      <c r="N4008" t="s">
        <v>926</v>
      </c>
      <c r="O4008">
        <v>34.74</v>
      </c>
      <c r="S4008">
        <v>24007</v>
      </c>
    </row>
    <row r="4009" spans="1:19" x14ac:dyDescent="0.2">
      <c r="A4009" t="s">
        <v>52</v>
      </c>
      <c r="B4009" t="s">
        <v>8</v>
      </c>
      <c r="C4009" t="s">
        <v>927</v>
      </c>
      <c r="D4009">
        <v>1</v>
      </c>
      <c r="E4009">
        <v>4</v>
      </c>
      <c r="F4009">
        <v>1779928200000</v>
      </c>
      <c r="G4009">
        <v>1779929551238</v>
      </c>
      <c r="H4009">
        <v>1351238</v>
      </c>
      <c r="I4009">
        <v>1351238</v>
      </c>
      <c r="J4009">
        <v>8769</v>
      </c>
      <c r="K4009">
        <v>52</v>
      </c>
      <c r="L4009">
        <v>59.75</v>
      </c>
      <c r="M4009" t="s">
        <v>925</v>
      </c>
      <c r="N4009" t="s">
        <v>926</v>
      </c>
      <c r="O4009">
        <v>41.92</v>
      </c>
      <c r="S4009">
        <v>24008</v>
      </c>
    </row>
    <row r="4010" spans="1:19" x14ac:dyDescent="0.2">
      <c r="A4010" t="s">
        <v>52</v>
      </c>
      <c r="B4010" t="s">
        <v>8</v>
      </c>
      <c r="C4010" t="s">
        <v>928</v>
      </c>
      <c r="D4010">
        <v>1</v>
      </c>
      <c r="E4010">
        <v>4</v>
      </c>
      <c r="F4010">
        <v>1779929100000</v>
      </c>
      <c r="G4010">
        <v>1779930491477</v>
      </c>
      <c r="H4010">
        <v>1391477</v>
      </c>
      <c r="I4010">
        <v>1391477</v>
      </c>
      <c r="J4010">
        <v>7021</v>
      </c>
      <c r="K4010">
        <v>51</v>
      </c>
      <c r="L4010">
        <v>60.36</v>
      </c>
      <c r="M4010" t="s">
        <v>925</v>
      </c>
      <c r="N4010" t="s">
        <v>926</v>
      </c>
      <c r="O4010">
        <v>47.01</v>
      </c>
      <c r="S4010">
        <v>24009</v>
      </c>
    </row>
    <row r="4011" spans="1:19" x14ac:dyDescent="0.2">
      <c r="A4011" t="s">
        <v>52</v>
      </c>
      <c r="B4011" t="s">
        <v>8</v>
      </c>
      <c r="C4011" t="s">
        <v>928</v>
      </c>
      <c r="D4011">
        <v>1</v>
      </c>
      <c r="E4011">
        <v>4</v>
      </c>
      <c r="F4011">
        <v>1779930000000</v>
      </c>
      <c r="G4011">
        <v>1779931246263</v>
      </c>
      <c r="H4011">
        <v>1246263</v>
      </c>
      <c r="I4011">
        <v>1246263</v>
      </c>
      <c r="J4011">
        <v>9009</v>
      </c>
      <c r="K4011">
        <v>53</v>
      </c>
      <c r="L4011">
        <v>61.16</v>
      </c>
      <c r="M4011" t="s">
        <v>925</v>
      </c>
      <c r="N4011" t="s">
        <v>926</v>
      </c>
      <c r="O4011">
        <v>47.2</v>
      </c>
      <c r="S4011">
        <v>24010</v>
      </c>
    </row>
    <row r="4012" spans="1:19" x14ac:dyDescent="0.2">
      <c r="A4012" t="s">
        <v>52</v>
      </c>
      <c r="B4012" t="s">
        <v>8</v>
      </c>
      <c r="C4012" t="s">
        <v>927</v>
      </c>
      <c r="D4012">
        <v>1</v>
      </c>
      <c r="E4012">
        <v>4</v>
      </c>
      <c r="F4012">
        <v>1779930900000</v>
      </c>
      <c r="G4012">
        <v>1779931923246</v>
      </c>
      <c r="H4012">
        <v>1023246</v>
      </c>
      <c r="I4012">
        <v>1023246</v>
      </c>
      <c r="J4012">
        <v>6969</v>
      </c>
      <c r="K4012">
        <v>46</v>
      </c>
      <c r="L4012">
        <v>56.23</v>
      </c>
      <c r="M4012" t="s">
        <v>925</v>
      </c>
      <c r="N4012" t="s">
        <v>926</v>
      </c>
      <c r="O4012">
        <v>46.81</v>
      </c>
      <c r="S4012">
        <v>24011</v>
      </c>
    </row>
    <row r="4013" spans="1:19" x14ac:dyDescent="0.2">
      <c r="A4013" t="s">
        <v>52</v>
      </c>
      <c r="B4013" t="s">
        <v>8</v>
      </c>
      <c r="C4013" t="s">
        <v>928</v>
      </c>
      <c r="D4013">
        <v>1</v>
      </c>
      <c r="E4013">
        <v>4</v>
      </c>
      <c r="F4013">
        <v>1779931800000</v>
      </c>
      <c r="G4013">
        <v>1779933044230</v>
      </c>
      <c r="H4013">
        <v>1244230</v>
      </c>
      <c r="I4013">
        <v>1244230</v>
      </c>
      <c r="J4013">
        <v>7590</v>
      </c>
      <c r="K4013">
        <v>49</v>
      </c>
      <c r="L4013">
        <v>53.81</v>
      </c>
      <c r="M4013" t="s">
        <v>925</v>
      </c>
      <c r="N4013" t="s">
        <v>926</v>
      </c>
      <c r="O4013">
        <v>33.97</v>
      </c>
      <c r="S4013">
        <v>24012</v>
      </c>
    </row>
    <row r="4014" spans="1:19" x14ac:dyDescent="0.2">
      <c r="A4014" t="s">
        <v>52</v>
      </c>
      <c r="B4014" t="s">
        <v>8</v>
      </c>
      <c r="C4014" t="s">
        <v>928</v>
      </c>
      <c r="D4014">
        <v>1</v>
      </c>
      <c r="E4014">
        <v>4</v>
      </c>
      <c r="F4014">
        <v>1779932700000</v>
      </c>
      <c r="G4014">
        <v>1779933585354</v>
      </c>
      <c r="H4014">
        <v>885354</v>
      </c>
      <c r="I4014">
        <v>885354</v>
      </c>
      <c r="J4014">
        <v>9105</v>
      </c>
      <c r="K4014">
        <v>36</v>
      </c>
      <c r="L4014">
        <v>50.43</v>
      </c>
      <c r="M4014" t="s">
        <v>925</v>
      </c>
      <c r="N4014" t="s">
        <v>926</v>
      </c>
      <c r="O4014">
        <v>31.08</v>
      </c>
      <c r="S4014">
        <v>24013</v>
      </c>
    </row>
    <row r="4015" spans="1:19" x14ac:dyDescent="0.2">
      <c r="A4015" t="s">
        <v>52</v>
      </c>
      <c r="B4015" t="s">
        <v>8</v>
      </c>
      <c r="C4015" t="s">
        <v>927</v>
      </c>
      <c r="D4015">
        <v>1</v>
      </c>
      <c r="E4015">
        <v>4</v>
      </c>
      <c r="F4015">
        <v>1779933600000</v>
      </c>
      <c r="G4015">
        <v>1779934893417</v>
      </c>
      <c r="H4015">
        <v>1293417</v>
      </c>
      <c r="I4015">
        <v>1293417</v>
      </c>
      <c r="J4015">
        <v>10180</v>
      </c>
      <c r="K4015">
        <v>58</v>
      </c>
      <c r="L4015">
        <v>60.96</v>
      </c>
      <c r="M4015" t="s">
        <v>925</v>
      </c>
      <c r="N4015" t="s">
        <v>926</v>
      </c>
      <c r="O4015">
        <v>42.42</v>
      </c>
      <c r="S4015">
        <v>24014</v>
      </c>
    </row>
    <row r="4016" spans="1:19" x14ac:dyDescent="0.2">
      <c r="A4016" t="s">
        <v>52</v>
      </c>
      <c r="B4016" t="s">
        <v>8</v>
      </c>
      <c r="C4016" t="s">
        <v>928</v>
      </c>
      <c r="D4016">
        <v>1</v>
      </c>
      <c r="E4016">
        <v>4</v>
      </c>
      <c r="F4016">
        <v>1779934500000</v>
      </c>
      <c r="G4016">
        <v>1779935506690</v>
      </c>
      <c r="H4016">
        <v>1006690</v>
      </c>
      <c r="I4016">
        <v>1006690</v>
      </c>
      <c r="J4016">
        <v>10220</v>
      </c>
      <c r="K4016">
        <v>46</v>
      </c>
      <c r="L4016">
        <v>58.29</v>
      </c>
      <c r="M4016" t="s">
        <v>925</v>
      </c>
      <c r="N4016" t="s">
        <v>926</v>
      </c>
      <c r="O4016">
        <v>43.32</v>
      </c>
      <c r="S4016">
        <v>24015</v>
      </c>
    </row>
    <row r="4017" spans="1:19" x14ac:dyDescent="0.2">
      <c r="A4017" t="s">
        <v>52</v>
      </c>
      <c r="B4017" t="s">
        <v>8</v>
      </c>
      <c r="C4017" t="s">
        <v>928</v>
      </c>
      <c r="D4017">
        <v>1</v>
      </c>
      <c r="E4017">
        <v>4</v>
      </c>
      <c r="F4017">
        <v>1779935400000</v>
      </c>
      <c r="G4017">
        <v>1779936402115</v>
      </c>
      <c r="H4017">
        <v>1002115</v>
      </c>
      <c r="I4017">
        <v>1002115</v>
      </c>
      <c r="J4017">
        <v>10139</v>
      </c>
      <c r="K4017">
        <v>42</v>
      </c>
      <c r="L4017">
        <v>54.81</v>
      </c>
      <c r="M4017" t="s">
        <v>925</v>
      </c>
      <c r="N4017" t="s">
        <v>926</v>
      </c>
      <c r="O4017">
        <v>35.58</v>
      </c>
      <c r="S4017">
        <v>24016</v>
      </c>
    </row>
    <row r="4018" spans="1:19" x14ac:dyDescent="0.2">
      <c r="A4018" t="s">
        <v>52</v>
      </c>
      <c r="B4018" t="s">
        <v>8</v>
      </c>
      <c r="C4018" t="s">
        <v>927</v>
      </c>
      <c r="D4018">
        <v>1</v>
      </c>
      <c r="E4018">
        <v>4</v>
      </c>
      <c r="F4018">
        <v>1779936300000</v>
      </c>
      <c r="G4018">
        <v>1779937613031</v>
      </c>
      <c r="H4018">
        <v>1313031</v>
      </c>
      <c r="I4018">
        <v>1313031</v>
      </c>
      <c r="J4018">
        <v>7426</v>
      </c>
      <c r="K4018">
        <v>53</v>
      </c>
      <c r="L4018">
        <v>55.3</v>
      </c>
      <c r="M4018" t="s">
        <v>925</v>
      </c>
      <c r="N4018" t="s">
        <v>926</v>
      </c>
      <c r="O4018">
        <v>36.130000000000003</v>
      </c>
      <c r="S4018">
        <v>24017</v>
      </c>
    </row>
    <row r="4019" spans="1:19" x14ac:dyDescent="0.2">
      <c r="A4019" t="s">
        <v>52</v>
      </c>
      <c r="B4019" t="s">
        <v>8</v>
      </c>
      <c r="C4019" t="s">
        <v>928</v>
      </c>
      <c r="D4019">
        <v>1</v>
      </c>
      <c r="E4019">
        <v>4</v>
      </c>
      <c r="F4019">
        <v>1779937200000</v>
      </c>
      <c r="G4019">
        <v>1779938733874</v>
      </c>
      <c r="H4019">
        <v>1533874</v>
      </c>
      <c r="I4019">
        <v>1533874</v>
      </c>
      <c r="J4019">
        <v>6817</v>
      </c>
      <c r="K4019">
        <v>62</v>
      </c>
      <c r="L4019">
        <v>61.55</v>
      </c>
      <c r="M4019" t="s">
        <v>925</v>
      </c>
      <c r="N4019" t="s">
        <v>926</v>
      </c>
      <c r="O4019">
        <v>46.74</v>
      </c>
      <c r="S4019">
        <v>24018</v>
      </c>
    </row>
    <row r="4020" spans="1:19" x14ac:dyDescent="0.2">
      <c r="A4020" t="s">
        <v>52</v>
      </c>
      <c r="B4020" t="s">
        <v>8</v>
      </c>
      <c r="C4020" t="s">
        <v>928</v>
      </c>
      <c r="D4020">
        <v>1</v>
      </c>
      <c r="E4020">
        <v>4</v>
      </c>
      <c r="F4020">
        <v>1779938100000</v>
      </c>
      <c r="G4020">
        <v>1779939641972</v>
      </c>
      <c r="H4020">
        <v>1541972</v>
      </c>
      <c r="I4020">
        <v>1541972</v>
      </c>
      <c r="J4020">
        <v>9210</v>
      </c>
      <c r="K4020">
        <v>66</v>
      </c>
      <c r="L4020">
        <v>63.42</v>
      </c>
      <c r="M4020" t="s">
        <v>925</v>
      </c>
      <c r="N4020" t="s">
        <v>926</v>
      </c>
      <c r="O4020">
        <v>44.46</v>
      </c>
      <c r="S4020">
        <v>24019</v>
      </c>
    </row>
    <row r="4021" spans="1:19" x14ac:dyDescent="0.2">
      <c r="A4021" t="s">
        <v>52</v>
      </c>
      <c r="B4021" t="s">
        <v>8</v>
      </c>
      <c r="C4021" t="s">
        <v>927</v>
      </c>
      <c r="D4021">
        <v>1</v>
      </c>
      <c r="E4021">
        <v>4</v>
      </c>
      <c r="F4021">
        <v>1779939000000</v>
      </c>
      <c r="G4021">
        <v>1779940657309</v>
      </c>
      <c r="H4021">
        <v>1657309</v>
      </c>
      <c r="I4021">
        <v>1657309</v>
      </c>
      <c r="J4021">
        <v>9401</v>
      </c>
      <c r="K4021">
        <v>71</v>
      </c>
      <c r="L4021">
        <v>62.31</v>
      </c>
      <c r="M4021" t="s">
        <v>925</v>
      </c>
      <c r="N4021" t="s">
        <v>926</v>
      </c>
      <c r="O4021">
        <v>38.479999999999997</v>
      </c>
      <c r="S4021">
        <v>24020</v>
      </c>
    </row>
    <row r="4022" spans="1:19" x14ac:dyDescent="0.2">
      <c r="A4022" t="s">
        <v>52</v>
      </c>
      <c r="B4022" t="s">
        <v>8</v>
      </c>
      <c r="C4022" t="s">
        <v>928</v>
      </c>
      <c r="D4022">
        <v>1</v>
      </c>
      <c r="E4022">
        <v>5</v>
      </c>
      <c r="F4022">
        <v>1780012800000</v>
      </c>
      <c r="G4022">
        <v>1780014192275</v>
      </c>
      <c r="H4022">
        <v>1392275</v>
      </c>
      <c r="I4022">
        <v>1392275</v>
      </c>
      <c r="J4022">
        <v>7890</v>
      </c>
      <c r="K4022">
        <v>53</v>
      </c>
      <c r="L4022">
        <v>44.99</v>
      </c>
      <c r="M4022" t="s">
        <v>925</v>
      </c>
      <c r="N4022" t="s">
        <v>929</v>
      </c>
      <c r="S4022">
        <v>24021</v>
      </c>
    </row>
    <row r="4023" spans="1:19" x14ac:dyDescent="0.2">
      <c r="A4023" t="s">
        <v>52</v>
      </c>
      <c r="B4023" t="s">
        <v>8</v>
      </c>
      <c r="C4023" t="s">
        <v>928</v>
      </c>
      <c r="D4023">
        <v>1</v>
      </c>
      <c r="E4023">
        <v>5</v>
      </c>
      <c r="F4023">
        <v>1780013700000</v>
      </c>
      <c r="G4023">
        <v>1780014697084</v>
      </c>
      <c r="H4023">
        <v>997084</v>
      </c>
      <c r="I4023">
        <v>997084</v>
      </c>
      <c r="J4023">
        <v>9828</v>
      </c>
      <c r="K4023">
        <v>45</v>
      </c>
      <c r="L4023">
        <v>55.4</v>
      </c>
      <c r="M4023" t="s">
        <v>925</v>
      </c>
      <c r="N4023" t="s">
        <v>926</v>
      </c>
      <c r="O4023">
        <v>37.89</v>
      </c>
      <c r="S4023">
        <v>24022</v>
      </c>
    </row>
    <row r="4024" spans="1:19" x14ac:dyDescent="0.2">
      <c r="A4024" t="s">
        <v>52</v>
      </c>
      <c r="B4024" t="s">
        <v>8</v>
      </c>
      <c r="C4024" t="s">
        <v>924</v>
      </c>
      <c r="D4024">
        <v>1</v>
      </c>
      <c r="E4024">
        <v>5</v>
      </c>
      <c r="F4024">
        <v>1780014600000</v>
      </c>
      <c r="G4024">
        <v>1780015747021</v>
      </c>
      <c r="H4024">
        <v>1147021</v>
      </c>
      <c r="I4024">
        <v>1147021</v>
      </c>
      <c r="J4024">
        <v>9333</v>
      </c>
      <c r="K4024">
        <v>53</v>
      </c>
      <c r="L4024">
        <v>57.57</v>
      </c>
      <c r="M4024" t="s">
        <v>925</v>
      </c>
      <c r="N4024" t="s">
        <v>926</v>
      </c>
      <c r="O4024">
        <v>40.49</v>
      </c>
      <c r="S4024">
        <v>24023</v>
      </c>
    </row>
    <row r="4025" spans="1:19" x14ac:dyDescent="0.2">
      <c r="A4025" t="s">
        <v>52</v>
      </c>
      <c r="B4025" t="s">
        <v>8</v>
      </c>
      <c r="C4025" t="s">
        <v>928</v>
      </c>
      <c r="D4025">
        <v>1</v>
      </c>
      <c r="E4025">
        <v>5</v>
      </c>
      <c r="F4025">
        <v>1780015500000</v>
      </c>
      <c r="G4025">
        <v>1780016750584</v>
      </c>
      <c r="H4025">
        <v>1250584</v>
      </c>
      <c r="I4025">
        <v>1250584</v>
      </c>
      <c r="J4025">
        <v>9651</v>
      </c>
      <c r="K4025">
        <v>55</v>
      </c>
      <c r="L4025">
        <v>59.78</v>
      </c>
      <c r="M4025" t="s">
        <v>925</v>
      </c>
      <c r="N4025" t="s">
        <v>926</v>
      </c>
      <c r="O4025">
        <v>42.18</v>
      </c>
      <c r="S4025">
        <v>24024</v>
      </c>
    </row>
    <row r="4026" spans="1:19" x14ac:dyDescent="0.2">
      <c r="A4026" t="s">
        <v>52</v>
      </c>
      <c r="B4026" t="s">
        <v>8</v>
      </c>
      <c r="C4026" t="s">
        <v>928</v>
      </c>
      <c r="D4026">
        <v>1</v>
      </c>
      <c r="E4026">
        <v>5</v>
      </c>
      <c r="F4026">
        <v>1780016400000</v>
      </c>
      <c r="G4026">
        <v>1780017595788</v>
      </c>
      <c r="H4026">
        <v>1195788</v>
      </c>
      <c r="I4026">
        <v>1195788</v>
      </c>
      <c r="J4026">
        <v>10034</v>
      </c>
      <c r="K4026">
        <v>54</v>
      </c>
      <c r="L4026">
        <v>55.96</v>
      </c>
      <c r="M4026" t="s">
        <v>925</v>
      </c>
      <c r="N4026" t="s">
        <v>926</v>
      </c>
      <c r="O4026">
        <v>33.65</v>
      </c>
      <c r="S4026">
        <v>24025</v>
      </c>
    </row>
    <row r="4027" spans="1:19" x14ac:dyDescent="0.2">
      <c r="A4027" t="s">
        <v>52</v>
      </c>
      <c r="B4027" t="s">
        <v>8</v>
      </c>
      <c r="C4027" t="s">
        <v>924</v>
      </c>
      <c r="D4027">
        <v>1</v>
      </c>
      <c r="E4027">
        <v>5</v>
      </c>
      <c r="F4027">
        <v>1780017300000</v>
      </c>
      <c r="G4027">
        <v>1780018761499</v>
      </c>
      <c r="H4027">
        <v>1461499</v>
      </c>
      <c r="I4027">
        <v>1461499</v>
      </c>
      <c r="J4027">
        <v>10158</v>
      </c>
      <c r="K4027">
        <v>58</v>
      </c>
      <c r="L4027">
        <v>63.19</v>
      </c>
      <c r="M4027" t="s">
        <v>925</v>
      </c>
      <c r="N4027" t="s">
        <v>926</v>
      </c>
      <c r="O4027">
        <v>43.44</v>
      </c>
      <c r="S4027">
        <v>24026</v>
      </c>
    </row>
    <row r="4028" spans="1:19" x14ac:dyDescent="0.2">
      <c r="A4028" t="s">
        <v>52</v>
      </c>
      <c r="B4028" t="s">
        <v>8</v>
      </c>
      <c r="C4028" t="s">
        <v>928</v>
      </c>
      <c r="D4028">
        <v>1</v>
      </c>
      <c r="E4028">
        <v>5</v>
      </c>
      <c r="F4028">
        <v>1780018200000</v>
      </c>
      <c r="G4028">
        <v>1780019559935</v>
      </c>
      <c r="H4028">
        <v>1359935</v>
      </c>
      <c r="I4028">
        <v>1359935</v>
      </c>
      <c r="J4028">
        <v>8254</v>
      </c>
      <c r="K4028">
        <v>51</v>
      </c>
      <c r="L4028">
        <v>44.99</v>
      </c>
      <c r="M4028" t="s">
        <v>925</v>
      </c>
      <c r="N4028" t="s">
        <v>929</v>
      </c>
      <c r="S4028">
        <v>24027</v>
      </c>
    </row>
    <row r="4029" spans="1:19" x14ac:dyDescent="0.2">
      <c r="A4029" t="s">
        <v>52</v>
      </c>
      <c r="B4029" t="s">
        <v>8</v>
      </c>
      <c r="C4029" t="s">
        <v>928</v>
      </c>
      <c r="D4029">
        <v>1</v>
      </c>
      <c r="E4029">
        <v>5</v>
      </c>
      <c r="F4029">
        <v>1780019100000</v>
      </c>
      <c r="G4029">
        <v>1780020525292</v>
      </c>
      <c r="H4029">
        <v>1425292</v>
      </c>
      <c r="I4029">
        <v>1425292</v>
      </c>
      <c r="J4029">
        <v>8803</v>
      </c>
      <c r="K4029">
        <v>63</v>
      </c>
      <c r="L4029">
        <v>62.03</v>
      </c>
      <c r="M4029" t="s">
        <v>925</v>
      </c>
      <c r="N4029" t="s">
        <v>926</v>
      </c>
      <c r="O4029">
        <v>45.27</v>
      </c>
      <c r="S4029">
        <v>24028</v>
      </c>
    </row>
    <row r="4030" spans="1:19" x14ac:dyDescent="0.2">
      <c r="A4030" t="s">
        <v>52</v>
      </c>
      <c r="B4030" t="s">
        <v>8</v>
      </c>
      <c r="C4030" t="s">
        <v>924</v>
      </c>
      <c r="D4030">
        <v>1</v>
      </c>
      <c r="E4030">
        <v>5</v>
      </c>
      <c r="F4030">
        <v>1780020000000</v>
      </c>
      <c r="G4030">
        <v>1780021503739</v>
      </c>
      <c r="H4030">
        <v>1503739</v>
      </c>
      <c r="I4030">
        <v>1503739</v>
      </c>
      <c r="J4030">
        <v>9160</v>
      </c>
      <c r="K4030">
        <v>60</v>
      </c>
      <c r="L4030">
        <v>64</v>
      </c>
      <c r="M4030" t="s">
        <v>925</v>
      </c>
      <c r="N4030" t="s">
        <v>926</v>
      </c>
      <c r="O4030">
        <v>46.92</v>
      </c>
      <c r="S4030">
        <v>24029</v>
      </c>
    </row>
    <row r="4031" spans="1:19" x14ac:dyDescent="0.2">
      <c r="A4031" t="s">
        <v>52</v>
      </c>
      <c r="B4031" t="s">
        <v>8</v>
      </c>
      <c r="C4031" t="s">
        <v>928</v>
      </c>
      <c r="D4031">
        <v>1</v>
      </c>
      <c r="E4031">
        <v>5</v>
      </c>
      <c r="F4031">
        <v>1780020900000</v>
      </c>
      <c r="G4031">
        <v>1780022561221</v>
      </c>
      <c r="H4031">
        <v>1661221</v>
      </c>
      <c r="I4031">
        <v>1661221</v>
      </c>
      <c r="J4031">
        <v>7359</v>
      </c>
      <c r="K4031">
        <v>62</v>
      </c>
      <c r="L4031">
        <v>59.67</v>
      </c>
      <c r="M4031" t="s">
        <v>925</v>
      </c>
      <c r="N4031" t="s">
        <v>926</v>
      </c>
      <c r="O4031">
        <v>37.700000000000003</v>
      </c>
      <c r="S4031">
        <v>24030</v>
      </c>
    </row>
    <row r="4032" spans="1:19" x14ac:dyDescent="0.2">
      <c r="A4032" t="s">
        <v>52</v>
      </c>
      <c r="B4032" t="s">
        <v>8</v>
      </c>
      <c r="C4032" t="s">
        <v>928</v>
      </c>
      <c r="D4032">
        <v>1</v>
      </c>
      <c r="E4032">
        <v>5</v>
      </c>
      <c r="F4032">
        <v>1780021800000</v>
      </c>
      <c r="G4032">
        <v>1780022938428</v>
      </c>
      <c r="H4032">
        <v>1138428</v>
      </c>
      <c r="I4032">
        <v>1138428</v>
      </c>
      <c r="J4032">
        <v>9425</v>
      </c>
      <c r="K4032">
        <v>48</v>
      </c>
      <c r="L4032">
        <v>43.56</v>
      </c>
      <c r="M4032" t="s">
        <v>925</v>
      </c>
      <c r="N4032" t="s">
        <v>929</v>
      </c>
      <c r="S4032">
        <v>24031</v>
      </c>
    </row>
    <row r="4033" spans="1:19" x14ac:dyDescent="0.2">
      <c r="A4033" t="s">
        <v>52</v>
      </c>
      <c r="B4033" t="s">
        <v>8</v>
      </c>
      <c r="C4033" t="s">
        <v>924</v>
      </c>
      <c r="D4033">
        <v>1</v>
      </c>
      <c r="E4033">
        <v>5</v>
      </c>
      <c r="F4033">
        <v>1780022700000</v>
      </c>
      <c r="G4033">
        <v>1780023951169</v>
      </c>
      <c r="H4033">
        <v>1251169</v>
      </c>
      <c r="I4033">
        <v>1251169</v>
      </c>
      <c r="J4033">
        <v>10152</v>
      </c>
      <c r="K4033">
        <v>52</v>
      </c>
      <c r="L4033">
        <v>62.73</v>
      </c>
      <c r="M4033" t="s">
        <v>925</v>
      </c>
      <c r="N4033" t="s">
        <v>926</v>
      </c>
      <c r="O4033">
        <v>47.67</v>
      </c>
      <c r="S4033">
        <v>24032</v>
      </c>
    </row>
    <row r="4034" spans="1:19" x14ac:dyDescent="0.2">
      <c r="A4034" t="s">
        <v>52</v>
      </c>
      <c r="B4034" t="s">
        <v>8</v>
      </c>
      <c r="C4034" t="s">
        <v>928</v>
      </c>
      <c r="D4034">
        <v>1</v>
      </c>
      <c r="E4034">
        <v>5</v>
      </c>
      <c r="F4034">
        <v>1780023600000</v>
      </c>
      <c r="G4034">
        <v>1780024924426</v>
      </c>
      <c r="H4034">
        <v>1324426</v>
      </c>
      <c r="I4034">
        <v>1324426</v>
      </c>
      <c r="J4034">
        <v>9812</v>
      </c>
      <c r="K4034">
        <v>52</v>
      </c>
      <c r="L4034">
        <v>59.12</v>
      </c>
      <c r="M4034" t="s">
        <v>925</v>
      </c>
      <c r="N4034" t="s">
        <v>926</v>
      </c>
      <c r="O4034">
        <v>38.35</v>
      </c>
      <c r="S4034">
        <v>24033</v>
      </c>
    </row>
    <row r="4035" spans="1:19" x14ac:dyDescent="0.2">
      <c r="A4035" t="s">
        <v>52</v>
      </c>
      <c r="B4035" t="s">
        <v>8</v>
      </c>
      <c r="C4035" t="s">
        <v>928</v>
      </c>
      <c r="D4035">
        <v>1</v>
      </c>
      <c r="E4035">
        <v>5</v>
      </c>
      <c r="F4035">
        <v>1780024500000</v>
      </c>
      <c r="G4035">
        <v>1780025454809</v>
      </c>
      <c r="H4035">
        <v>954809</v>
      </c>
      <c r="I4035">
        <v>954809</v>
      </c>
      <c r="J4035">
        <v>10161</v>
      </c>
      <c r="K4035">
        <v>46</v>
      </c>
      <c r="L4035">
        <v>53.09</v>
      </c>
      <c r="M4035" t="s">
        <v>925</v>
      </c>
      <c r="N4035" t="s">
        <v>926</v>
      </c>
      <c r="O4035">
        <v>32.69</v>
      </c>
      <c r="S4035">
        <v>24034</v>
      </c>
    </row>
    <row r="4036" spans="1:19" x14ac:dyDescent="0.2">
      <c r="A4036" t="s">
        <v>52</v>
      </c>
      <c r="B4036" t="s">
        <v>8</v>
      </c>
      <c r="C4036" t="s">
        <v>924</v>
      </c>
      <c r="D4036">
        <v>1</v>
      </c>
      <c r="E4036">
        <v>5</v>
      </c>
      <c r="F4036">
        <v>1780025400000</v>
      </c>
      <c r="G4036">
        <v>1780026910870</v>
      </c>
      <c r="H4036">
        <v>1510870</v>
      </c>
      <c r="I4036">
        <v>1510870</v>
      </c>
      <c r="J4036">
        <v>8214</v>
      </c>
      <c r="K4036">
        <v>56</v>
      </c>
      <c r="L4036">
        <v>59.96</v>
      </c>
      <c r="M4036" t="s">
        <v>925</v>
      </c>
      <c r="N4036" t="s">
        <v>926</v>
      </c>
      <c r="O4036">
        <v>39.880000000000003</v>
      </c>
      <c r="S4036">
        <v>24035</v>
      </c>
    </row>
    <row r="4037" spans="1:19" x14ac:dyDescent="0.2">
      <c r="A4037" t="s">
        <v>52</v>
      </c>
      <c r="B4037" t="s">
        <v>8</v>
      </c>
      <c r="C4037" t="s">
        <v>928</v>
      </c>
      <c r="D4037">
        <v>1</v>
      </c>
      <c r="E4037">
        <v>5</v>
      </c>
      <c r="F4037">
        <v>1780026300000</v>
      </c>
      <c r="G4037">
        <v>1780027827961</v>
      </c>
      <c r="H4037">
        <v>1527961</v>
      </c>
      <c r="I4037">
        <v>1527961</v>
      </c>
      <c r="J4037">
        <v>7261</v>
      </c>
      <c r="K4037">
        <v>68</v>
      </c>
      <c r="L4037">
        <v>58.95</v>
      </c>
      <c r="M4037" t="s">
        <v>925</v>
      </c>
      <c r="N4037" t="s">
        <v>926</v>
      </c>
      <c r="O4037">
        <v>39.630000000000003</v>
      </c>
      <c r="S4037">
        <v>24036</v>
      </c>
    </row>
    <row r="4038" spans="1:19" x14ac:dyDescent="0.2">
      <c r="A4038" t="s">
        <v>52</v>
      </c>
      <c r="B4038" t="s">
        <v>8</v>
      </c>
      <c r="C4038" t="s">
        <v>928</v>
      </c>
      <c r="D4038">
        <v>1</v>
      </c>
      <c r="E4038">
        <v>6</v>
      </c>
      <c r="F4038">
        <v>1780099200000</v>
      </c>
      <c r="G4038">
        <v>1780100827696</v>
      </c>
      <c r="H4038">
        <v>1627696</v>
      </c>
      <c r="I4038">
        <v>1627696</v>
      </c>
      <c r="J4038">
        <v>10389</v>
      </c>
      <c r="K4038">
        <v>70</v>
      </c>
      <c r="L4038">
        <v>62.28</v>
      </c>
      <c r="M4038" t="s">
        <v>925</v>
      </c>
      <c r="N4038" t="s">
        <v>926</v>
      </c>
      <c r="O4038">
        <v>36.51</v>
      </c>
      <c r="S4038">
        <v>24037</v>
      </c>
    </row>
    <row r="4039" spans="1:19" x14ac:dyDescent="0.2">
      <c r="A4039" t="s">
        <v>52</v>
      </c>
      <c r="B4039" t="s">
        <v>8</v>
      </c>
      <c r="C4039" t="s">
        <v>928</v>
      </c>
      <c r="D4039">
        <v>1</v>
      </c>
      <c r="E4039">
        <v>6</v>
      </c>
      <c r="F4039">
        <v>1780100100000</v>
      </c>
      <c r="G4039">
        <v>1780101158237</v>
      </c>
      <c r="H4039">
        <v>1058237</v>
      </c>
      <c r="I4039">
        <v>1058237</v>
      </c>
      <c r="J4039">
        <v>8052</v>
      </c>
      <c r="K4039">
        <v>43</v>
      </c>
      <c r="L4039">
        <v>55.8</v>
      </c>
      <c r="M4039" t="s">
        <v>925</v>
      </c>
      <c r="N4039" t="s">
        <v>926</v>
      </c>
      <c r="O4039">
        <v>42.04</v>
      </c>
      <c r="S4039">
        <v>24038</v>
      </c>
    </row>
    <row r="4040" spans="1:19" x14ac:dyDescent="0.2">
      <c r="A4040" t="s">
        <v>52</v>
      </c>
      <c r="B4040" t="s">
        <v>8</v>
      </c>
      <c r="C4040" t="s">
        <v>928</v>
      </c>
      <c r="D4040">
        <v>1</v>
      </c>
      <c r="E4040">
        <v>6</v>
      </c>
      <c r="F4040">
        <v>1780101000000</v>
      </c>
      <c r="G4040">
        <v>1780102184672</v>
      </c>
      <c r="H4040">
        <v>1184672</v>
      </c>
      <c r="I4040">
        <v>1184672</v>
      </c>
      <c r="J4040">
        <v>6806</v>
      </c>
      <c r="K4040">
        <v>52</v>
      </c>
      <c r="L4040">
        <v>51.46</v>
      </c>
      <c r="M4040" t="s">
        <v>925</v>
      </c>
      <c r="N4040" t="s">
        <v>926</v>
      </c>
      <c r="O4040">
        <v>32.090000000000003</v>
      </c>
      <c r="S4040">
        <v>24039</v>
      </c>
    </row>
    <row r="4041" spans="1:19" x14ac:dyDescent="0.2">
      <c r="A4041" t="s">
        <v>52</v>
      </c>
      <c r="B4041" t="s">
        <v>8</v>
      </c>
      <c r="C4041" t="s">
        <v>928</v>
      </c>
      <c r="D4041">
        <v>1</v>
      </c>
      <c r="E4041">
        <v>6</v>
      </c>
      <c r="F4041">
        <v>1780101900000</v>
      </c>
      <c r="G4041">
        <v>1780103195074</v>
      </c>
      <c r="H4041">
        <v>1295074</v>
      </c>
      <c r="I4041">
        <v>1295074</v>
      </c>
      <c r="J4041">
        <v>8089</v>
      </c>
      <c r="K4041">
        <v>58</v>
      </c>
      <c r="L4041">
        <v>61.19</v>
      </c>
      <c r="M4041" t="s">
        <v>925</v>
      </c>
      <c r="N4041" t="s">
        <v>926</v>
      </c>
      <c r="O4041">
        <v>48.52</v>
      </c>
      <c r="S4041">
        <v>24040</v>
      </c>
    </row>
    <row r="4042" spans="1:19" x14ac:dyDescent="0.2">
      <c r="A4042" t="s">
        <v>52</v>
      </c>
      <c r="B4042" t="s">
        <v>8</v>
      </c>
      <c r="C4042" t="s">
        <v>928</v>
      </c>
      <c r="D4042">
        <v>1</v>
      </c>
      <c r="E4042">
        <v>6</v>
      </c>
      <c r="F4042">
        <v>1780102800000</v>
      </c>
      <c r="G4042">
        <v>1780104628645</v>
      </c>
      <c r="H4042">
        <v>1828645</v>
      </c>
      <c r="I4042">
        <v>1828645</v>
      </c>
      <c r="J4042">
        <v>8891</v>
      </c>
      <c r="K4042">
        <v>76</v>
      </c>
      <c r="L4042">
        <v>66.739999999999995</v>
      </c>
      <c r="M4042" t="s">
        <v>931</v>
      </c>
      <c r="N4042" t="s">
        <v>926</v>
      </c>
      <c r="O4042">
        <v>45.82</v>
      </c>
      <c r="S4042">
        <v>24041</v>
      </c>
    </row>
    <row r="4043" spans="1:19" x14ac:dyDescent="0.2">
      <c r="A4043" t="s">
        <v>52</v>
      </c>
      <c r="B4043" t="s">
        <v>8</v>
      </c>
      <c r="C4043" t="s">
        <v>928</v>
      </c>
      <c r="D4043">
        <v>1</v>
      </c>
      <c r="E4043">
        <v>6</v>
      </c>
      <c r="F4043">
        <v>1780103700000</v>
      </c>
      <c r="G4043">
        <v>1780104917072</v>
      </c>
      <c r="H4043">
        <v>1217072</v>
      </c>
      <c r="I4043">
        <v>1217072</v>
      </c>
      <c r="J4043">
        <v>7963</v>
      </c>
      <c r="K4043">
        <v>45</v>
      </c>
      <c r="L4043">
        <v>55.34</v>
      </c>
      <c r="M4043" t="s">
        <v>925</v>
      </c>
      <c r="N4043" t="s">
        <v>926</v>
      </c>
      <c r="O4043">
        <v>37.21</v>
      </c>
      <c r="S4043">
        <v>24042</v>
      </c>
    </row>
    <row r="4044" spans="1:19" x14ac:dyDescent="0.2">
      <c r="A4044" t="s">
        <v>52</v>
      </c>
      <c r="B4044" t="s">
        <v>8</v>
      </c>
      <c r="C4044" t="s">
        <v>928</v>
      </c>
      <c r="D4044">
        <v>1</v>
      </c>
      <c r="E4044">
        <v>6</v>
      </c>
      <c r="F4044">
        <v>1780104600000</v>
      </c>
      <c r="G4044">
        <v>1780105561132</v>
      </c>
      <c r="H4044">
        <v>961132</v>
      </c>
      <c r="I4044">
        <v>961132</v>
      </c>
      <c r="J4044">
        <v>9130</v>
      </c>
      <c r="K4044">
        <v>38</v>
      </c>
      <c r="L4044">
        <v>41.12</v>
      </c>
      <c r="M4044" t="s">
        <v>925</v>
      </c>
      <c r="N4044" t="s">
        <v>929</v>
      </c>
      <c r="S4044">
        <v>24043</v>
      </c>
    </row>
    <row r="4045" spans="1:19" x14ac:dyDescent="0.2">
      <c r="A4045" t="s">
        <v>52</v>
      </c>
      <c r="B4045" t="s">
        <v>8</v>
      </c>
      <c r="C4045" t="s">
        <v>928</v>
      </c>
      <c r="D4045">
        <v>1</v>
      </c>
      <c r="E4045">
        <v>6</v>
      </c>
      <c r="F4045">
        <v>1780105500000</v>
      </c>
      <c r="G4045">
        <v>1780106724585</v>
      </c>
      <c r="H4045">
        <v>1224585</v>
      </c>
      <c r="I4045">
        <v>1224585</v>
      </c>
      <c r="J4045">
        <v>7030</v>
      </c>
      <c r="K4045">
        <v>50</v>
      </c>
      <c r="L4045">
        <v>58.3</v>
      </c>
      <c r="M4045" t="s">
        <v>925</v>
      </c>
      <c r="N4045" t="s">
        <v>926</v>
      </c>
      <c r="O4045">
        <v>46.4</v>
      </c>
      <c r="S4045">
        <v>24044</v>
      </c>
    </row>
    <row r="4046" spans="1:19" x14ac:dyDescent="0.2">
      <c r="A4046" t="s">
        <v>52</v>
      </c>
      <c r="B4046" t="s">
        <v>8</v>
      </c>
      <c r="C4046" t="s">
        <v>928</v>
      </c>
      <c r="D4046">
        <v>1</v>
      </c>
      <c r="E4046">
        <v>6</v>
      </c>
      <c r="F4046">
        <v>1780106400000</v>
      </c>
      <c r="G4046">
        <v>1780107789142</v>
      </c>
      <c r="H4046">
        <v>1389142</v>
      </c>
      <c r="I4046">
        <v>1389142</v>
      </c>
      <c r="J4046">
        <v>10498</v>
      </c>
      <c r="K4046">
        <v>53</v>
      </c>
      <c r="L4046">
        <v>63</v>
      </c>
      <c r="M4046" t="s">
        <v>925</v>
      </c>
      <c r="N4046" t="s">
        <v>926</v>
      </c>
      <c r="O4046">
        <v>43.91</v>
      </c>
      <c r="S4046">
        <v>24045</v>
      </c>
    </row>
    <row r="4047" spans="1:19" x14ac:dyDescent="0.2">
      <c r="A4047" t="s">
        <v>52</v>
      </c>
      <c r="B4047" t="s">
        <v>8</v>
      </c>
      <c r="C4047" t="s">
        <v>928</v>
      </c>
      <c r="D4047">
        <v>1</v>
      </c>
      <c r="E4047">
        <v>6</v>
      </c>
      <c r="F4047">
        <v>1780107300000</v>
      </c>
      <c r="G4047">
        <v>1780108630677</v>
      </c>
      <c r="H4047">
        <v>1330677</v>
      </c>
      <c r="I4047">
        <v>1330677</v>
      </c>
      <c r="J4047">
        <v>9929</v>
      </c>
      <c r="K4047">
        <v>56</v>
      </c>
      <c r="L4047">
        <v>56.33</v>
      </c>
      <c r="M4047" t="s">
        <v>925</v>
      </c>
      <c r="N4047" t="s">
        <v>926</v>
      </c>
      <c r="O4047">
        <v>31.39</v>
      </c>
      <c r="S4047">
        <v>24046</v>
      </c>
    </row>
    <row r="4048" spans="1:19" x14ac:dyDescent="0.2">
      <c r="A4048" t="s">
        <v>52</v>
      </c>
      <c r="B4048" t="s">
        <v>8</v>
      </c>
      <c r="C4048" t="s">
        <v>928</v>
      </c>
      <c r="D4048">
        <v>1</v>
      </c>
      <c r="E4048">
        <v>6</v>
      </c>
      <c r="F4048">
        <v>1780108200000</v>
      </c>
      <c r="G4048">
        <v>1780109638296</v>
      </c>
      <c r="H4048">
        <v>1438296</v>
      </c>
      <c r="I4048">
        <v>1438296</v>
      </c>
      <c r="J4048">
        <v>8111</v>
      </c>
      <c r="K4048">
        <v>61</v>
      </c>
      <c r="L4048">
        <v>56.71</v>
      </c>
      <c r="M4048" t="s">
        <v>925</v>
      </c>
      <c r="N4048" t="s">
        <v>926</v>
      </c>
      <c r="O4048">
        <v>34.43</v>
      </c>
      <c r="S4048">
        <v>24047</v>
      </c>
    </row>
    <row r="4049" spans="1:19" x14ac:dyDescent="0.2">
      <c r="A4049" t="s">
        <v>52</v>
      </c>
      <c r="B4049" t="s">
        <v>8</v>
      </c>
      <c r="C4049" t="s">
        <v>928</v>
      </c>
      <c r="D4049">
        <v>1</v>
      </c>
      <c r="E4049">
        <v>6</v>
      </c>
      <c r="F4049">
        <v>1780109100000</v>
      </c>
      <c r="G4049">
        <v>1780110107222</v>
      </c>
      <c r="H4049">
        <v>1007222</v>
      </c>
      <c r="I4049">
        <v>1007222</v>
      </c>
      <c r="J4049">
        <v>9559</v>
      </c>
      <c r="K4049">
        <v>43</v>
      </c>
      <c r="L4049">
        <v>55.56</v>
      </c>
      <c r="M4049" t="s">
        <v>925</v>
      </c>
      <c r="N4049" t="s">
        <v>926</v>
      </c>
      <c r="O4049">
        <v>38.74</v>
      </c>
      <c r="S4049">
        <v>24048</v>
      </c>
    </row>
    <row r="4050" spans="1:19" x14ac:dyDescent="0.2">
      <c r="A4050" t="s">
        <v>52</v>
      </c>
      <c r="B4050" t="s">
        <v>8</v>
      </c>
      <c r="C4050" t="s">
        <v>928</v>
      </c>
      <c r="D4050">
        <v>1</v>
      </c>
      <c r="E4050">
        <v>6</v>
      </c>
      <c r="F4050">
        <v>1780110000000</v>
      </c>
      <c r="G4050">
        <v>1780111719029</v>
      </c>
      <c r="H4050">
        <v>1719029</v>
      </c>
      <c r="I4050">
        <v>1719029</v>
      </c>
      <c r="J4050">
        <v>10051</v>
      </c>
      <c r="K4050">
        <v>73</v>
      </c>
      <c r="L4050">
        <v>61.95</v>
      </c>
      <c r="M4050" t="s">
        <v>925</v>
      </c>
      <c r="N4050" t="s">
        <v>926</v>
      </c>
      <c r="O4050">
        <v>34.340000000000003</v>
      </c>
      <c r="S4050">
        <v>24049</v>
      </c>
    </row>
    <row r="4051" spans="1:19" x14ac:dyDescent="0.2">
      <c r="A4051" t="s">
        <v>52</v>
      </c>
      <c r="B4051" t="s">
        <v>8</v>
      </c>
      <c r="C4051" t="s">
        <v>928</v>
      </c>
      <c r="D4051">
        <v>1</v>
      </c>
      <c r="E4051">
        <v>6</v>
      </c>
      <c r="F4051">
        <v>1780110900000</v>
      </c>
      <c r="G4051">
        <v>1780112502216</v>
      </c>
      <c r="H4051">
        <v>1602216</v>
      </c>
      <c r="I4051">
        <v>1602216</v>
      </c>
      <c r="J4051">
        <v>9526</v>
      </c>
      <c r="K4051">
        <v>64</v>
      </c>
      <c r="L4051">
        <v>63.35</v>
      </c>
      <c r="M4051" t="s">
        <v>925</v>
      </c>
      <c r="N4051" t="s">
        <v>926</v>
      </c>
      <c r="O4051">
        <v>41.94</v>
      </c>
      <c r="S4051">
        <v>24050</v>
      </c>
    </row>
    <row r="4052" spans="1:19" x14ac:dyDescent="0.2">
      <c r="A4052" t="s">
        <v>52</v>
      </c>
      <c r="B4052" t="s">
        <v>8</v>
      </c>
      <c r="C4052" t="s">
        <v>928</v>
      </c>
      <c r="D4052">
        <v>1</v>
      </c>
      <c r="E4052">
        <v>6</v>
      </c>
      <c r="F4052">
        <v>1780111800000</v>
      </c>
      <c r="G4052">
        <v>1780113161068</v>
      </c>
      <c r="H4052">
        <v>1361068</v>
      </c>
      <c r="I4052">
        <v>1361068</v>
      </c>
      <c r="J4052">
        <v>6882</v>
      </c>
      <c r="K4052">
        <v>50</v>
      </c>
      <c r="L4052">
        <v>58.59</v>
      </c>
      <c r="M4052" t="s">
        <v>925</v>
      </c>
      <c r="N4052" t="s">
        <v>926</v>
      </c>
      <c r="O4052">
        <v>44.02</v>
      </c>
      <c r="S4052">
        <v>24051</v>
      </c>
    </row>
    <row r="4053" spans="1:19" x14ac:dyDescent="0.2">
      <c r="A4053" t="s">
        <v>52</v>
      </c>
      <c r="B4053" t="s">
        <v>8</v>
      </c>
      <c r="C4053" t="s">
        <v>928</v>
      </c>
      <c r="D4053">
        <v>1</v>
      </c>
      <c r="E4053">
        <v>6</v>
      </c>
      <c r="F4053">
        <v>1780112700000</v>
      </c>
      <c r="G4053">
        <v>1780114226331</v>
      </c>
      <c r="H4053">
        <v>1526331</v>
      </c>
      <c r="I4053">
        <v>1526331</v>
      </c>
      <c r="J4053">
        <v>7524</v>
      </c>
      <c r="K4053">
        <v>63</v>
      </c>
      <c r="L4053">
        <v>59.68</v>
      </c>
      <c r="M4053" t="s">
        <v>925</v>
      </c>
      <c r="N4053" t="s">
        <v>926</v>
      </c>
      <c r="O4053">
        <v>40.67</v>
      </c>
      <c r="S4053">
        <v>24052</v>
      </c>
    </row>
    <row r="4054" spans="1:19" x14ac:dyDescent="0.2">
      <c r="A4054" t="s">
        <v>52</v>
      </c>
      <c r="B4054" t="s">
        <v>8</v>
      </c>
      <c r="C4054" t="s">
        <v>928</v>
      </c>
      <c r="D4054">
        <v>1</v>
      </c>
      <c r="E4054">
        <v>7</v>
      </c>
      <c r="F4054">
        <v>1780185600000</v>
      </c>
      <c r="G4054">
        <v>1780186915649</v>
      </c>
      <c r="H4054">
        <v>1315649</v>
      </c>
      <c r="I4054">
        <v>1315649</v>
      </c>
      <c r="J4054">
        <v>7174</v>
      </c>
      <c r="K4054">
        <v>53</v>
      </c>
      <c r="L4054">
        <v>58.5</v>
      </c>
      <c r="M4054" t="s">
        <v>925</v>
      </c>
      <c r="N4054" t="s">
        <v>926</v>
      </c>
      <c r="O4054">
        <v>44.18</v>
      </c>
      <c r="S4054">
        <v>24053</v>
      </c>
    </row>
    <row r="4055" spans="1:19" x14ac:dyDescent="0.2">
      <c r="A4055" t="s">
        <v>52</v>
      </c>
      <c r="B4055" t="s">
        <v>8</v>
      </c>
      <c r="C4055" t="s">
        <v>928</v>
      </c>
      <c r="D4055">
        <v>1</v>
      </c>
      <c r="E4055">
        <v>7</v>
      </c>
      <c r="F4055">
        <v>1780186500000</v>
      </c>
      <c r="G4055">
        <v>1780187857437</v>
      </c>
      <c r="H4055">
        <v>1357437</v>
      </c>
      <c r="I4055">
        <v>1357437</v>
      </c>
      <c r="J4055">
        <v>7555</v>
      </c>
      <c r="K4055">
        <v>57</v>
      </c>
      <c r="L4055">
        <v>61.08</v>
      </c>
      <c r="M4055" t="s">
        <v>925</v>
      </c>
      <c r="N4055" t="s">
        <v>926</v>
      </c>
      <c r="O4055">
        <v>48.11</v>
      </c>
      <c r="S4055">
        <v>24054</v>
      </c>
    </row>
    <row r="4056" spans="1:19" x14ac:dyDescent="0.2">
      <c r="A4056" t="s">
        <v>52</v>
      </c>
      <c r="B4056" t="s">
        <v>8</v>
      </c>
      <c r="C4056" t="s">
        <v>927</v>
      </c>
      <c r="D4056">
        <v>1</v>
      </c>
      <c r="E4056">
        <v>7</v>
      </c>
      <c r="F4056">
        <v>1780187400000</v>
      </c>
      <c r="G4056">
        <v>1780188538586</v>
      </c>
      <c r="H4056">
        <v>1138586</v>
      </c>
      <c r="I4056">
        <v>1138586</v>
      </c>
      <c r="J4056">
        <v>7639</v>
      </c>
      <c r="K4056">
        <v>49</v>
      </c>
      <c r="L4056">
        <v>41.68</v>
      </c>
      <c r="M4056" t="s">
        <v>925</v>
      </c>
      <c r="N4056" t="s">
        <v>929</v>
      </c>
      <c r="S4056">
        <v>24055</v>
      </c>
    </row>
    <row r="4057" spans="1:19" x14ac:dyDescent="0.2">
      <c r="A4057" t="s">
        <v>52</v>
      </c>
      <c r="B4057" t="s">
        <v>8</v>
      </c>
      <c r="C4057" t="s">
        <v>928</v>
      </c>
      <c r="D4057">
        <v>1</v>
      </c>
      <c r="E4057">
        <v>7</v>
      </c>
      <c r="F4057">
        <v>1780188300000</v>
      </c>
      <c r="G4057">
        <v>1780189695724</v>
      </c>
      <c r="H4057">
        <v>1395724</v>
      </c>
      <c r="I4057">
        <v>1395724</v>
      </c>
      <c r="J4057">
        <v>10122</v>
      </c>
      <c r="K4057">
        <v>52</v>
      </c>
      <c r="L4057">
        <v>57.34</v>
      </c>
      <c r="M4057" t="s">
        <v>925</v>
      </c>
      <c r="N4057" t="s">
        <v>926</v>
      </c>
      <c r="O4057">
        <v>31.58</v>
      </c>
      <c r="S4057">
        <v>24056</v>
      </c>
    </row>
    <row r="4058" spans="1:19" x14ac:dyDescent="0.2">
      <c r="A4058" t="s">
        <v>52</v>
      </c>
      <c r="B4058" t="s">
        <v>8</v>
      </c>
      <c r="C4058" t="s">
        <v>928</v>
      </c>
      <c r="D4058">
        <v>1</v>
      </c>
      <c r="E4058">
        <v>7</v>
      </c>
      <c r="F4058">
        <v>1780189200000</v>
      </c>
      <c r="G4058">
        <v>1780190368788</v>
      </c>
      <c r="H4058">
        <v>1168788</v>
      </c>
      <c r="I4058">
        <v>1168788</v>
      </c>
      <c r="J4058">
        <v>10592</v>
      </c>
      <c r="K4058">
        <v>54</v>
      </c>
      <c r="L4058">
        <v>58.26</v>
      </c>
      <c r="M4058" t="s">
        <v>925</v>
      </c>
      <c r="N4058" t="s">
        <v>926</v>
      </c>
      <c r="O4058">
        <v>38.19</v>
      </c>
      <c r="S4058">
        <v>24057</v>
      </c>
    </row>
    <row r="4059" spans="1:19" x14ac:dyDescent="0.2">
      <c r="A4059" t="s">
        <v>52</v>
      </c>
      <c r="B4059" t="s">
        <v>8</v>
      </c>
      <c r="C4059" t="s">
        <v>927</v>
      </c>
      <c r="D4059">
        <v>1</v>
      </c>
      <c r="E4059">
        <v>7</v>
      </c>
      <c r="F4059">
        <v>1780190100000</v>
      </c>
      <c r="G4059">
        <v>1780191214953</v>
      </c>
      <c r="H4059">
        <v>1114953</v>
      </c>
      <c r="I4059">
        <v>1114953</v>
      </c>
      <c r="J4059">
        <v>9583</v>
      </c>
      <c r="K4059">
        <v>49</v>
      </c>
      <c r="L4059">
        <v>58.06</v>
      </c>
      <c r="M4059" t="s">
        <v>925</v>
      </c>
      <c r="N4059" t="s">
        <v>926</v>
      </c>
      <c r="O4059">
        <v>41.78</v>
      </c>
      <c r="S4059">
        <v>24058</v>
      </c>
    </row>
    <row r="4060" spans="1:19" x14ac:dyDescent="0.2">
      <c r="A4060" t="s">
        <v>52</v>
      </c>
      <c r="B4060" t="s">
        <v>8</v>
      </c>
      <c r="C4060" t="s">
        <v>928</v>
      </c>
      <c r="D4060">
        <v>1</v>
      </c>
      <c r="E4060">
        <v>7</v>
      </c>
      <c r="F4060">
        <v>1780191000000</v>
      </c>
      <c r="G4060">
        <v>1780192132230</v>
      </c>
      <c r="H4060">
        <v>1132230</v>
      </c>
      <c r="I4060">
        <v>1132230</v>
      </c>
      <c r="J4060">
        <v>10412</v>
      </c>
      <c r="K4060">
        <v>52</v>
      </c>
      <c r="L4060">
        <v>59.46</v>
      </c>
      <c r="M4060" t="s">
        <v>925</v>
      </c>
      <c r="N4060" t="s">
        <v>926</v>
      </c>
      <c r="O4060">
        <v>42.38</v>
      </c>
      <c r="S4060">
        <v>24059</v>
      </c>
    </row>
    <row r="4061" spans="1:19" x14ac:dyDescent="0.2">
      <c r="A4061" t="s">
        <v>52</v>
      </c>
      <c r="B4061" t="s">
        <v>8</v>
      </c>
      <c r="C4061" t="s">
        <v>928</v>
      </c>
      <c r="D4061">
        <v>1</v>
      </c>
      <c r="E4061">
        <v>7</v>
      </c>
      <c r="F4061">
        <v>1780191900000</v>
      </c>
      <c r="G4061">
        <v>1780193541785</v>
      </c>
      <c r="H4061">
        <v>1641785</v>
      </c>
      <c r="I4061">
        <v>1641785</v>
      </c>
      <c r="J4061">
        <v>7644</v>
      </c>
      <c r="K4061">
        <v>64</v>
      </c>
      <c r="L4061">
        <v>57.43</v>
      </c>
      <c r="M4061" t="s">
        <v>925</v>
      </c>
      <c r="N4061" t="s">
        <v>926</v>
      </c>
      <c r="O4061">
        <v>32.22</v>
      </c>
      <c r="S4061">
        <v>24060</v>
      </c>
    </row>
    <row r="4062" spans="1:19" x14ac:dyDescent="0.2">
      <c r="A4062" t="s">
        <v>52</v>
      </c>
      <c r="B4062" t="s">
        <v>8</v>
      </c>
      <c r="C4062" t="s">
        <v>927</v>
      </c>
      <c r="D4062">
        <v>1</v>
      </c>
      <c r="E4062">
        <v>7</v>
      </c>
      <c r="F4062">
        <v>1780192800000</v>
      </c>
      <c r="G4062">
        <v>1780194538431</v>
      </c>
      <c r="H4062">
        <v>1738431</v>
      </c>
      <c r="I4062">
        <v>1738431</v>
      </c>
      <c r="J4062">
        <v>6922</v>
      </c>
      <c r="K4062">
        <v>66</v>
      </c>
      <c r="L4062">
        <v>64.27</v>
      </c>
      <c r="M4062" t="s">
        <v>925</v>
      </c>
      <c r="N4062" t="s">
        <v>926</v>
      </c>
      <c r="O4062">
        <v>47.61</v>
      </c>
      <c r="S4062">
        <v>24061</v>
      </c>
    </row>
    <row r="4063" spans="1:19" x14ac:dyDescent="0.2">
      <c r="A4063" t="s">
        <v>52</v>
      </c>
      <c r="B4063" t="s">
        <v>8</v>
      </c>
      <c r="C4063" t="s">
        <v>928</v>
      </c>
      <c r="D4063">
        <v>1</v>
      </c>
      <c r="E4063">
        <v>7</v>
      </c>
      <c r="F4063">
        <v>1780193700000</v>
      </c>
      <c r="G4063">
        <v>1780195363314</v>
      </c>
      <c r="H4063">
        <v>1663314</v>
      </c>
      <c r="I4063">
        <v>1663314</v>
      </c>
      <c r="J4063">
        <v>8317</v>
      </c>
      <c r="K4063">
        <v>73</v>
      </c>
      <c r="L4063">
        <v>63.33</v>
      </c>
      <c r="M4063" t="s">
        <v>925</v>
      </c>
      <c r="N4063" t="s">
        <v>926</v>
      </c>
      <c r="O4063">
        <v>43.59</v>
      </c>
      <c r="S4063">
        <v>24062</v>
      </c>
    </row>
    <row r="4064" spans="1:19" x14ac:dyDescent="0.2">
      <c r="A4064" t="s">
        <v>52</v>
      </c>
      <c r="B4064" t="s">
        <v>8</v>
      </c>
      <c r="C4064" t="s">
        <v>928</v>
      </c>
      <c r="D4064">
        <v>1</v>
      </c>
      <c r="E4064">
        <v>7</v>
      </c>
      <c r="F4064">
        <v>1780194600000</v>
      </c>
      <c r="G4064">
        <v>1780196301372</v>
      </c>
      <c r="H4064">
        <v>1701372</v>
      </c>
      <c r="I4064">
        <v>1701372</v>
      </c>
      <c r="J4064">
        <v>9075</v>
      </c>
      <c r="K4064">
        <v>69</v>
      </c>
      <c r="L4064">
        <v>65.790000000000006</v>
      </c>
      <c r="M4064" t="s">
        <v>925</v>
      </c>
      <c r="N4064" t="s">
        <v>926</v>
      </c>
      <c r="O4064">
        <v>46.34</v>
      </c>
      <c r="S4064">
        <v>24063</v>
      </c>
    </row>
    <row r="4065" spans="1:19" x14ac:dyDescent="0.2">
      <c r="A4065" t="s">
        <v>52</v>
      </c>
      <c r="B4065" t="s">
        <v>8</v>
      </c>
      <c r="C4065" t="s">
        <v>927</v>
      </c>
      <c r="D4065">
        <v>1</v>
      </c>
      <c r="E4065">
        <v>7</v>
      </c>
      <c r="F4065">
        <v>1780195500000</v>
      </c>
      <c r="G4065">
        <v>1780196633337</v>
      </c>
      <c r="H4065">
        <v>1133337</v>
      </c>
      <c r="I4065">
        <v>1133337</v>
      </c>
      <c r="J4065">
        <v>9202</v>
      </c>
      <c r="K4065">
        <v>52</v>
      </c>
      <c r="L4065">
        <v>55.9</v>
      </c>
      <c r="M4065" t="s">
        <v>925</v>
      </c>
      <c r="N4065" t="s">
        <v>926</v>
      </c>
      <c r="O4065">
        <v>37.31</v>
      </c>
      <c r="S4065">
        <v>24064</v>
      </c>
    </row>
    <row r="4066" spans="1:19" x14ac:dyDescent="0.2">
      <c r="A4066" t="s">
        <v>52</v>
      </c>
      <c r="B4066" t="s">
        <v>8</v>
      </c>
      <c r="C4066" t="s">
        <v>928</v>
      </c>
      <c r="D4066">
        <v>1</v>
      </c>
      <c r="E4066">
        <v>7</v>
      </c>
      <c r="F4066">
        <v>1780196400000</v>
      </c>
      <c r="G4066">
        <v>1780197385112</v>
      </c>
      <c r="H4066">
        <v>985112</v>
      </c>
      <c r="I4066">
        <v>985112</v>
      </c>
      <c r="J4066">
        <v>7058</v>
      </c>
      <c r="K4066">
        <v>48</v>
      </c>
      <c r="L4066">
        <v>39.229999999999997</v>
      </c>
      <c r="M4066" t="s">
        <v>925</v>
      </c>
      <c r="N4066" t="s">
        <v>929</v>
      </c>
      <c r="S4066">
        <v>24065</v>
      </c>
    </row>
    <row r="4067" spans="1:19" x14ac:dyDescent="0.2">
      <c r="A4067" t="s">
        <v>52</v>
      </c>
      <c r="B4067" t="s">
        <v>8</v>
      </c>
      <c r="C4067" t="s">
        <v>928</v>
      </c>
      <c r="D4067">
        <v>1</v>
      </c>
      <c r="E4067">
        <v>7</v>
      </c>
      <c r="F4067">
        <v>1780197300000</v>
      </c>
      <c r="G4067">
        <v>1780198571360</v>
      </c>
      <c r="H4067">
        <v>1271360</v>
      </c>
      <c r="I4067">
        <v>1271360</v>
      </c>
      <c r="J4067">
        <v>10307</v>
      </c>
      <c r="K4067">
        <v>53</v>
      </c>
      <c r="L4067">
        <v>46.08</v>
      </c>
      <c r="M4067" t="s">
        <v>925</v>
      </c>
      <c r="N4067" t="s">
        <v>929</v>
      </c>
      <c r="S4067">
        <v>24066</v>
      </c>
    </row>
    <row r="4068" spans="1:19" x14ac:dyDescent="0.2">
      <c r="A4068" t="s">
        <v>52</v>
      </c>
      <c r="B4068" t="s">
        <v>8</v>
      </c>
      <c r="C4068" t="s">
        <v>927</v>
      </c>
      <c r="D4068">
        <v>1</v>
      </c>
      <c r="E4068">
        <v>7</v>
      </c>
      <c r="F4068">
        <v>1780198200000</v>
      </c>
      <c r="G4068">
        <v>1780199759014</v>
      </c>
      <c r="H4068">
        <v>1559014</v>
      </c>
      <c r="I4068">
        <v>1559014</v>
      </c>
      <c r="J4068">
        <v>9458</v>
      </c>
      <c r="K4068">
        <v>68</v>
      </c>
      <c r="L4068">
        <v>62.63</v>
      </c>
      <c r="M4068" t="s">
        <v>925</v>
      </c>
      <c r="N4068" t="s">
        <v>926</v>
      </c>
      <c r="O4068">
        <v>41.55</v>
      </c>
      <c r="S4068">
        <v>24067</v>
      </c>
    </row>
    <row r="4069" spans="1:19" x14ac:dyDescent="0.2">
      <c r="A4069" t="s">
        <v>52</v>
      </c>
      <c r="B4069" t="s">
        <v>8</v>
      </c>
      <c r="C4069" t="s">
        <v>928</v>
      </c>
      <c r="D4069">
        <v>1</v>
      </c>
      <c r="E4069">
        <v>7</v>
      </c>
      <c r="F4069">
        <v>1780199100000</v>
      </c>
      <c r="G4069">
        <v>1780200553053</v>
      </c>
      <c r="H4069">
        <v>1453053</v>
      </c>
      <c r="I4069">
        <v>1453053</v>
      </c>
      <c r="J4069">
        <v>10039</v>
      </c>
      <c r="K4069">
        <v>57</v>
      </c>
      <c r="L4069">
        <v>64.61</v>
      </c>
      <c r="M4069" t="s">
        <v>925</v>
      </c>
      <c r="N4069" t="s">
        <v>926</v>
      </c>
      <c r="O4069">
        <v>47.26</v>
      </c>
      <c r="S4069">
        <v>24068</v>
      </c>
    </row>
    <row r="4070" spans="1:19" x14ac:dyDescent="0.2">
      <c r="A4070" t="s">
        <v>52</v>
      </c>
      <c r="B4070" t="s">
        <v>8</v>
      </c>
      <c r="C4070" t="s">
        <v>928</v>
      </c>
      <c r="D4070">
        <v>1</v>
      </c>
      <c r="E4070">
        <v>7</v>
      </c>
      <c r="F4070">
        <v>1780200000000</v>
      </c>
      <c r="G4070">
        <v>1780201012993</v>
      </c>
      <c r="H4070">
        <v>1012993</v>
      </c>
      <c r="I4070">
        <v>1012993</v>
      </c>
      <c r="J4070">
        <v>8132</v>
      </c>
      <c r="K4070">
        <v>39</v>
      </c>
      <c r="L4070">
        <v>58.35</v>
      </c>
      <c r="M4070" t="s">
        <v>925</v>
      </c>
      <c r="N4070" t="s">
        <v>926</v>
      </c>
      <c r="O4070">
        <v>48.89</v>
      </c>
      <c r="S4070">
        <v>24069</v>
      </c>
    </row>
    <row r="4071" spans="1:19" x14ac:dyDescent="0.2">
      <c r="A4071" t="s">
        <v>52</v>
      </c>
      <c r="B4071" t="s">
        <v>8</v>
      </c>
      <c r="C4071" t="s">
        <v>928</v>
      </c>
      <c r="D4071">
        <v>2</v>
      </c>
      <c r="E4071">
        <v>1</v>
      </c>
      <c r="F4071">
        <v>1780272000000</v>
      </c>
      <c r="G4071">
        <v>1780273221269</v>
      </c>
      <c r="H4071">
        <v>1221269</v>
      </c>
      <c r="I4071">
        <v>1171269</v>
      </c>
      <c r="J4071">
        <v>7528</v>
      </c>
      <c r="K4071">
        <v>51</v>
      </c>
      <c r="L4071">
        <v>55.06</v>
      </c>
      <c r="M4071" t="s">
        <v>925</v>
      </c>
      <c r="N4071" t="s">
        <v>926</v>
      </c>
      <c r="O4071">
        <v>37.619999999999997</v>
      </c>
      <c r="S4071">
        <v>24070</v>
      </c>
    </row>
    <row r="4072" spans="1:19" x14ac:dyDescent="0.2">
      <c r="A4072" t="s">
        <v>52</v>
      </c>
      <c r="B4072" t="s">
        <v>8</v>
      </c>
      <c r="C4072" t="s">
        <v>928</v>
      </c>
      <c r="D4072">
        <v>2</v>
      </c>
      <c r="E4072">
        <v>1</v>
      </c>
      <c r="F4072">
        <v>1780272900000</v>
      </c>
      <c r="G4072">
        <v>1780273742745</v>
      </c>
      <c r="H4072">
        <v>842745</v>
      </c>
      <c r="I4072">
        <v>777745</v>
      </c>
      <c r="J4072">
        <v>8024</v>
      </c>
      <c r="K4072">
        <v>37</v>
      </c>
      <c r="L4072">
        <v>51.76</v>
      </c>
      <c r="M4072" t="s">
        <v>925</v>
      </c>
      <c r="N4072" t="s">
        <v>926</v>
      </c>
      <c r="O4072">
        <v>38.15</v>
      </c>
      <c r="S4072">
        <v>24071</v>
      </c>
    </row>
    <row r="4073" spans="1:19" x14ac:dyDescent="0.2">
      <c r="A4073" t="s">
        <v>52</v>
      </c>
      <c r="B4073" t="s">
        <v>8</v>
      </c>
      <c r="C4073" t="s">
        <v>927</v>
      </c>
      <c r="D4073">
        <v>2</v>
      </c>
      <c r="E4073">
        <v>1</v>
      </c>
      <c r="F4073">
        <v>1780273800000</v>
      </c>
      <c r="G4073">
        <v>1780275147281</v>
      </c>
      <c r="H4073">
        <v>1347281</v>
      </c>
      <c r="I4073">
        <v>1267281</v>
      </c>
      <c r="J4073">
        <v>7935</v>
      </c>
      <c r="K4073">
        <v>58</v>
      </c>
      <c r="L4073">
        <v>58.02</v>
      </c>
      <c r="M4073" t="s">
        <v>925</v>
      </c>
      <c r="N4073" t="s">
        <v>926</v>
      </c>
      <c r="O4073">
        <v>40.229999999999997</v>
      </c>
      <c r="S4073">
        <v>24072</v>
      </c>
    </row>
    <row r="4074" spans="1:19" x14ac:dyDescent="0.2">
      <c r="A4074" t="s">
        <v>52</v>
      </c>
      <c r="B4074" t="s">
        <v>8</v>
      </c>
      <c r="C4074" t="s">
        <v>928</v>
      </c>
      <c r="D4074">
        <v>2</v>
      </c>
      <c r="E4074">
        <v>1</v>
      </c>
      <c r="F4074">
        <v>1780274700000</v>
      </c>
      <c r="G4074">
        <v>1780275979854</v>
      </c>
      <c r="H4074">
        <v>1279854</v>
      </c>
      <c r="I4074">
        <v>1244854</v>
      </c>
      <c r="J4074">
        <v>6262</v>
      </c>
      <c r="K4074">
        <v>59</v>
      </c>
      <c r="L4074">
        <v>55.87</v>
      </c>
      <c r="M4074" t="s">
        <v>925</v>
      </c>
      <c r="N4074" t="s">
        <v>926</v>
      </c>
      <c r="O4074">
        <v>41.4</v>
      </c>
      <c r="S4074">
        <v>24073</v>
      </c>
    </row>
    <row r="4075" spans="1:19" x14ac:dyDescent="0.2">
      <c r="A4075" t="s">
        <v>52</v>
      </c>
      <c r="B4075" t="s">
        <v>8</v>
      </c>
      <c r="C4075" t="s">
        <v>928</v>
      </c>
      <c r="D4075">
        <v>2</v>
      </c>
      <c r="E4075">
        <v>1</v>
      </c>
      <c r="F4075">
        <v>1780275600000</v>
      </c>
      <c r="G4075">
        <v>1780276662848</v>
      </c>
      <c r="H4075">
        <v>1062848</v>
      </c>
      <c r="I4075">
        <v>1012848</v>
      </c>
      <c r="J4075">
        <v>9009</v>
      </c>
      <c r="K4075">
        <v>46</v>
      </c>
      <c r="L4075">
        <v>54.05</v>
      </c>
      <c r="M4075" t="s">
        <v>925</v>
      </c>
      <c r="N4075" t="s">
        <v>926</v>
      </c>
      <c r="O4075">
        <v>35.29</v>
      </c>
      <c r="S4075">
        <v>24074</v>
      </c>
    </row>
    <row r="4076" spans="1:19" x14ac:dyDescent="0.2">
      <c r="A4076" t="s">
        <v>52</v>
      </c>
      <c r="B4076" t="s">
        <v>8</v>
      </c>
      <c r="C4076" t="s">
        <v>927</v>
      </c>
      <c r="D4076">
        <v>2</v>
      </c>
      <c r="E4076">
        <v>1</v>
      </c>
      <c r="F4076">
        <v>1780276500000</v>
      </c>
      <c r="G4076">
        <v>1780277532661</v>
      </c>
      <c r="H4076">
        <v>1032661</v>
      </c>
      <c r="I4076">
        <v>967661</v>
      </c>
      <c r="J4076">
        <v>8644</v>
      </c>
      <c r="K4076">
        <v>40</v>
      </c>
      <c r="L4076">
        <v>53.06</v>
      </c>
      <c r="M4076" t="s">
        <v>925</v>
      </c>
      <c r="N4076" t="s">
        <v>926</v>
      </c>
      <c r="O4076">
        <v>34.72</v>
      </c>
      <c r="S4076">
        <v>24075</v>
      </c>
    </row>
    <row r="4077" spans="1:19" x14ac:dyDescent="0.2">
      <c r="A4077" t="s">
        <v>52</v>
      </c>
      <c r="B4077" t="s">
        <v>8</v>
      </c>
      <c r="C4077" t="s">
        <v>928</v>
      </c>
      <c r="D4077">
        <v>2</v>
      </c>
      <c r="E4077">
        <v>1</v>
      </c>
      <c r="F4077">
        <v>1780277400000</v>
      </c>
      <c r="G4077">
        <v>1780278414360</v>
      </c>
      <c r="H4077">
        <v>1014360</v>
      </c>
      <c r="I4077">
        <v>934360</v>
      </c>
      <c r="J4077">
        <v>8757</v>
      </c>
      <c r="K4077">
        <v>49</v>
      </c>
      <c r="L4077">
        <v>54.71</v>
      </c>
      <c r="M4077" t="s">
        <v>925</v>
      </c>
      <c r="N4077" t="s">
        <v>926</v>
      </c>
      <c r="O4077">
        <v>38.729999999999997</v>
      </c>
      <c r="S4077">
        <v>24076</v>
      </c>
    </row>
    <row r="4078" spans="1:19" x14ac:dyDescent="0.2">
      <c r="A4078" t="s">
        <v>52</v>
      </c>
      <c r="B4078" t="s">
        <v>8</v>
      </c>
      <c r="C4078" t="s">
        <v>928</v>
      </c>
      <c r="D4078">
        <v>2</v>
      </c>
      <c r="E4078">
        <v>1</v>
      </c>
      <c r="F4078">
        <v>1780278300000</v>
      </c>
      <c r="G4078">
        <v>1780278970945</v>
      </c>
      <c r="H4078">
        <v>670945</v>
      </c>
      <c r="I4078">
        <v>635945</v>
      </c>
      <c r="J4078">
        <v>9196</v>
      </c>
      <c r="K4078">
        <v>27</v>
      </c>
      <c r="L4078">
        <v>53.54</v>
      </c>
      <c r="M4078" t="s">
        <v>925</v>
      </c>
      <c r="N4078" t="s">
        <v>926</v>
      </c>
      <c r="O4078">
        <v>43.48</v>
      </c>
      <c r="S4078">
        <v>24077</v>
      </c>
    </row>
    <row r="4079" spans="1:19" x14ac:dyDescent="0.2">
      <c r="A4079" t="s">
        <v>52</v>
      </c>
      <c r="B4079" t="s">
        <v>8</v>
      </c>
      <c r="C4079" t="s">
        <v>927</v>
      </c>
      <c r="D4079">
        <v>2</v>
      </c>
      <c r="E4079">
        <v>1</v>
      </c>
      <c r="F4079">
        <v>1780279200000</v>
      </c>
      <c r="G4079">
        <v>1780280434760</v>
      </c>
      <c r="H4079">
        <v>1234760</v>
      </c>
      <c r="I4079">
        <v>1184760</v>
      </c>
      <c r="J4079">
        <v>9443</v>
      </c>
      <c r="K4079">
        <v>54</v>
      </c>
      <c r="L4079">
        <v>57.18</v>
      </c>
      <c r="M4079" t="s">
        <v>925</v>
      </c>
      <c r="N4079" t="s">
        <v>926</v>
      </c>
      <c r="O4079">
        <v>37.07</v>
      </c>
      <c r="S4079">
        <v>24078</v>
      </c>
    </row>
    <row r="4080" spans="1:19" x14ac:dyDescent="0.2">
      <c r="A4080" t="s">
        <v>52</v>
      </c>
      <c r="B4080" t="s">
        <v>8</v>
      </c>
      <c r="C4080" t="s">
        <v>928</v>
      </c>
      <c r="D4080">
        <v>2</v>
      </c>
      <c r="E4080">
        <v>1</v>
      </c>
      <c r="F4080">
        <v>1780280100000</v>
      </c>
      <c r="G4080">
        <v>1780281392026</v>
      </c>
      <c r="H4080">
        <v>1292026</v>
      </c>
      <c r="I4080">
        <v>1227026</v>
      </c>
      <c r="J4080">
        <v>8154</v>
      </c>
      <c r="K4080">
        <v>52</v>
      </c>
      <c r="L4080">
        <v>52.81</v>
      </c>
      <c r="M4080" t="s">
        <v>925</v>
      </c>
      <c r="N4080" t="s">
        <v>926</v>
      </c>
      <c r="O4080">
        <v>28.92</v>
      </c>
      <c r="S4080">
        <v>24079</v>
      </c>
    </row>
    <row r="4081" spans="1:19" x14ac:dyDescent="0.2">
      <c r="A4081" t="s">
        <v>52</v>
      </c>
      <c r="B4081" t="s">
        <v>8</v>
      </c>
      <c r="C4081" t="s">
        <v>928</v>
      </c>
      <c r="D4081">
        <v>2</v>
      </c>
      <c r="E4081">
        <v>1</v>
      </c>
      <c r="F4081">
        <v>1780281000000</v>
      </c>
      <c r="G4081">
        <v>1780282183208</v>
      </c>
      <c r="H4081">
        <v>1183208</v>
      </c>
      <c r="I4081">
        <v>1103208</v>
      </c>
      <c r="J4081">
        <v>8033</v>
      </c>
      <c r="K4081">
        <v>45</v>
      </c>
      <c r="L4081">
        <v>57.58</v>
      </c>
      <c r="M4081" t="s">
        <v>925</v>
      </c>
      <c r="N4081" t="s">
        <v>926</v>
      </c>
      <c r="O4081">
        <v>43.08</v>
      </c>
      <c r="S4081">
        <v>24080</v>
      </c>
    </row>
    <row r="4082" spans="1:19" x14ac:dyDescent="0.2">
      <c r="A4082" t="s">
        <v>52</v>
      </c>
      <c r="B4082" t="s">
        <v>8</v>
      </c>
      <c r="C4082" t="s">
        <v>927</v>
      </c>
      <c r="D4082">
        <v>2</v>
      </c>
      <c r="E4082">
        <v>1</v>
      </c>
      <c r="F4082">
        <v>1780281900000</v>
      </c>
      <c r="G4082">
        <v>1780283173284</v>
      </c>
      <c r="H4082">
        <v>1273284</v>
      </c>
      <c r="I4082">
        <v>1238284</v>
      </c>
      <c r="J4082">
        <v>8879</v>
      </c>
      <c r="K4082">
        <v>50</v>
      </c>
      <c r="L4082">
        <v>53.52</v>
      </c>
      <c r="M4082" t="s">
        <v>925</v>
      </c>
      <c r="N4082" t="s">
        <v>926</v>
      </c>
      <c r="O4082">
        <v>29.12</v>
      </c>
      <c r="S4082">
        <v>24081</v>
      </c>
    </row>
    <row r="4083" spans="1:19" x14ac:dyDescent="0.2">
      <c r="A4083" t="s">
        <v>52</v>
      </c>
      <c r="B4083" t="s">
        <v>8</v>
      </c>
      <c r="C4083" t="s">
        <v>928</v>
      </c>
      <c r="D4083">
        <v>2</v>
      </c>
      <c r="E4083">
        <v>1</v>
      </c>
      <c r="F4083">
        <v>1780282800000</v>
      </c>
      <c r="G4083">
        <v>1780284123922</v>
      </c>
      <c r="H4083">
        <v>1323922</v>
      </c>
      <c r="I4083">
        <v>1273922</v>
      </c>
      <c r="J4083">
        <v>9883</v>
      </c>
      <c r="K4083">
        <v>53</v>
      </c>
      <c r="L4083">
        <v>59.74</v>
      </c>
      <c r="M4083" t="s">
        <v>925</v>
      </c>
      <c r="N4083" t="s">
        <v>926</v>
      </c>
      <c r="O4083">
        <v>39.619999999999997</v>
      </c>
      <c r="S4083">
        <v>24082</v>
      </c>
    </row>
    <row r="4084" spans="1:19" x14ac:dyDescent="0.2">
      <c r="A4084" t="s">
        <v>52</v>
      </c>
      <c r="B4084" t="s">
        <v>8</v>
      </c>
      <c r="C4084" t="s">
        <v>928</v>
      </c>
      <c r="D4084">
        <v>2</v>
      </c>
      <c r="E4084">
        <v>2</v>
      </c>
      <c r="F4084">
        <v>1780358400000</v>
      </c>
      <c r="G4084">
        <v>1780359271413</v>
      </c>
      <c r="H4084">
        <v>871413</v>
      </c>
      <c r="I4084">
        <v>821413</v>
      </c>
      <c r="J4084">
        <v>8533</v>
      </c>
      <c r="K4084">
        <v>36</v>
      </c>
      <c r="L4084">
        <v>52.95</v>
      </c>
      <c r="M4084" t="s">
        <v>925</v>
      </c>
      <c r="N4084" t="s">
        <v>926</v>
      </c>
      <c r="O4084">
        <v>38.82</v>
      </c>
      <c r="S4084">
        <v>24083</v>
      </c>
    </row>
    <row r="4085" spans="1:19" x14ac:dyDescent="0.2">
      <c r="A4085" t="s">
        <v>52</v>
      </c>
      <c r="B4085" t="s">
        <v>8</v>
      </c>
      <c r="C4085" t="s">
        <v>928</v>
      </c>
      <c r="D4085">
        <v>2</v>
      </c>
      <c r="E4085">
        <v>2</v>
      </c>
      <c r="F4085">
        <v>1780359300000</v>
      </c>
      <c r="G4085">
        <v>1780360358585</v>
      </c>
      <c r="H4085">
        <v>1058585</v>
      </c>
      <c r="I4085">
        <v>993585</v>
      </c>
      <c r="J4085">
        <v>9736</v>
      </c>
      <c r="K4085">
        <v>50</v>
      </c>
      <c r="L4085">
        <v>57.7</v>
      </c>
      <c r="M4085" t="s">
        <v>925</v>
      </c>
      <c r="N4085" t="s">
        <v>926</v>
      </c>
      <c r="O4085">
        <v>41.95</v>
      </c>
      <c r="S4085">
        <v>24084</v>
      </c>
    </row>
    <row r="4086" spans="1:19" x14ac:dyDescent="0.2">
      <c r="A4086" t="s">
        <v>52</v>
      </c>
      <c r="B4086" t="s">
        <v>8</v>
      </c>
      <c r="C4086" t="s">
        <v>924</v>
      </c>
      <c r="D4086">
        <v>2</v>
      </c>
      <c r="E4086">
        <v>2</v>
      </c>
      <c r="F4086">
        <v>1780360200000</v>
      </c>
      <c r="G4086">
        <v>1780361406370</v>
      </c>
      <c r="H4086">
        <v>1206370</v>
      </c>
      <c r="I4086">
        <v>1126370</v>
      </c>
      <c r="J4086">
        <v>9843</v>
      </c>
      <c r="K4086">
        <v>47</v>
      </c>
      <c r="L4086">
        <v>59.62</v>
      </c>
      <c r="M4086" t="s">
        <v>925</v>
      </c>
      <c r="N4086" t="s">
        <v>926</v>
      </c>
      <c r="O4086">
        <v>42.41</v>
      </c>
      <c r="S4086">
        <v>24085</v>
      </c>
    </row>
    <row r="4087" spans="1:19" x14ac:dyDescent="0.2">
      <c r="A4087" t="s">
        <v>52</v>
      </c>
      <c r="B4087" t="s">
        <v>8</v>
      </c>
      <c r="C4087" t="s">
        <v>928</v>
      </c>
      <c r="D4087">
        <v>2</v>
      </c>
      <c r="E4087">
        <v>2</v>
      </c>
      <c r="F4087">
        <v>1780361100000</v>
      </c>
      <c r="G4087">
        <v>1780362131787</v>
      </c>
      <c r="H4087">
        <v>1031787</v>
      </c>
      <c r="I4087">
        <v>996787</v>
      </c>
      <c r="J4087">
        <v>7429</v>
      </c>
      <c r="K4087">
        <v>43</v>
      </c>
      <c r="L4087">
        <v>51.84</v>
      </c>
      <c r="M4087" t="s">
        <v>925</v>
      </c>
      <c r="N4087" t="s">
        <v>926</v>
      </c>
      <c r="O4087">
        <v>35.15</v>
      </c>
      <c r="S4087">
        <v>24086</v>
      </c>
    </row>
    <row r="4088" spans="1:19" x14ac:dyDescent="0.2">
      <c r="A4088" t="s">
        <v>52</v>
      </c>
      <c r="B4088" t="s">
        <v>8</v>
      </c>
      <c r="C4088" t="s">
        <v>928</v>
      </c>
      <c r="D4088">
        <v>2</v>
      </c>
      <c r="E4088">
        <v>2</v>
      </c>
      <c r="F4088">
        <v>1780362000000</v>
      </c>
      <c r="G4088">
        <v>1780363269100</v>
      </c>
      <c r="H4088">
        <v>1269100</v>
      </c>
      <c r="I4088">
        <v>1219100</v>
      </c>
      <c r="J4088">
        <v>6692</v>
      </c>
      <c r="K4088">
        <v>47</v>
      </c>
      <c r="L4088">
        <v>52.34</v>
      </c>
      <c r="M4088" t="s">
        <v>925</v>
      </c>
      <c r="N4088" t="s">
        <v>926</v>
      </c>
      <c r="O4088">
        <v>32.31</v>
      </c>
      <c r="S4088">
        <v>24087</v>
      </c>
    </row>
    <row r="4089" spans="1:19" x14ac:dyDescent="0.2">
      <c r="A4089" t="s">
        <v>52</v>
      </c>
      <c r="B4089" t="s">
        <v>8</v>
      </c>
      <c r="C4089" t="s">
        <v>924</v>
      </c>
      <c r="D4089">
        <v>2</v>
      </c>
      <c r="E4089">
        <v>2</v>
      </c>
      <c r="F4089">
        <v>1780362900000</v>
      </c>
      <c r="G4089">
        <v>1780364284061</v>
      </c>
      <c r="H4089">
        <v>1384061</v>
      </c>
      <c r="I4089">
        <v>1319061</v>
      </c>
      <c r="J4089">
        <v>8899</v>
      </c>
      <c r="K4089">
        <v>61</v>
      </c>
      <c r="L4089">
        <v>60.39</v>
      </c>
      <c r="M4089" t="s">
        <v>925</v>
      </c>
      <c r="N4089" t="s">
        <v>926</v>
      </c>
      <c r="O4089">
        <v>42.23</v>
      </c>
      <c r="S4089">
        <v>24088</v>
      </c>
    </row>
    <row r="4090" spans="1:19" x14ac:dyDescent="0.2">
      <c r="A4090" t="s">
        <v>52</v>
      </c>
      <c r="B4090" t="s">
        <v>8</v>
      </c>
      <c r="C4090" t="s">
        <v>928</v>
      </c>
      <c r="D4090">
        <v>2</v>
      </c>
      <c r="E4090">
        <v>2</v>
      </c>
      <c r="F4090">
        <v>1780363800000</v>
      </c>
      <c r="G4090">
        <v>1780365205988</v>
      </c>
      <c r="H4090">
        <v>1405988</v>
      </c>
      <c r="I4090">
        <v>1325988</v>
      </c>
      <c r="J4090">
        <v>9560</v>
      </c>
      <c r="K4090">
        <v>58</v>
      </c>
      <c r="L4090">
        <v>56.15</v>
      </c>
      <c r="M4090" t="s">
        <v>925</v>
      </c>
      <c r="N4090" t="s">
        <v>926</v>
      </c>
      <c r="O4090">
        <v>30.06</v>
      </c>
      <c r="S4090">
        <v>24089</v>
      </c>
    </row>
    <row r="4091" spans="1:19" x14ac:dyDescent="0.2">
      <c r="A4091" t="s">
        <v>52</v>
      </c>
      <c r="B4091" t="s">
        <v>8</v>
      </c>
      <c r="C4091" t="s">
        <v>928</v>
      </c>
      <c r="D4091">
        <v>2</v>
      </c>
      <c r="E4091">
        <v>2</v>
      </c>
      <c r="F4091">
        <v>1780364700000</v>
      </c>
      <c r="G4091">
        <v>1780365610544</v>
      </c>
      <c r="H4091">
        <v>910544</v>
      </c>
      <c r="I4091">
        <v>875544</v>
      </c>
      <c r="J4091">
        <v>9656</v>
      </c>
      <c r="K4091">
        <v>43</v>
      </c>
      <c r="L4091">
        <v>52.23</v>
      </c>
      <c r="M4091" t="s">
        <v>925</v>
      </c>
      <c r="N4091" t="s">
        <v>926</v>
      </c>
      <c r="O4091">
        <v>33.159999999999997</v>
      </c>
      <c r="S4091">
        <v>24090</v>
      </c>
    </row>
    <row r="4092" spans="1:19" x14ac:dyDescent="0.2">
      <c r="A4092" t="s">
        <v>52</v>
      </c>
      <c r="B4092" t="s">
        <v>8</v>
      </c>
      <c r="C4092" t="s">
        <v>924</v>
      </c>
      <c r="D4092">
        <v>2</v>
      </c>
      <c r="E4092">
        <v>2</v>
      </c>
      <c r="F4092">
        <v>1780365600000</v>
      </c>
      <c r="G4092">
        <v>1780366359224</v>
      </c>
      <c r="H4092">
        <v>759224</v>
      </c>
      <c r="I4092">
        <v>709224</v>
      </c>
      <c r="J4092">
        <v>8124</v>
      </c>
      <c r="K4092">
        <v>34</v>
      </c>
      <c r="L4092">
        <v>45.96</v>
      </c>
      <c r="M4092" t="s">
        <v>925</v>
      </c>
      <c r="N4092" t="s">
        <v>926</v>
      </c>
      <c r="O4092">
        <v>26.49</v>
      </c>
      <c r="S4092">
        <v>24091</v>
      </c>
    </row>
    <row r="4093" spans="1:19" x14ac:dyDescent="0.2">
      <c r="A4093" t="s">
        <v>52</v>
      </c>
      <c r="B4093" t="s">
        <v>8</v>
      </c>
      <c r="C4093" t="s">
        <v>928</v>
      </c>
      <c r="D4093">
        <v>2</v>
      </c>
      <c r="E4093">
        <v>2</v>
      </c>
      <c r="F4093">
        <v>1780366500000</v>
      </c>
      <c r="G4093">
        <v>1780367844303</v>
      </c>
      <c r="H4093">
        <v>1344303</v>
      </c>
      <c r="I4093">
        <v>1279303</v>
      </c>
      <c r="J4093">
        <v>7525</v>
      </c>
      <c r="K4093">
        <v>53</v>
      </c>
      <c r="L4093">
        <v>57.64</v>
      </c>
      <c r="M4093" t="s">
        <v>925</v>
      </c>
      <c r="N4093" t="s">
        <v>926</v>
      </c>
      <c r="O4093">
        <v>40.53</v>
      </c>
      <c r="S4093">
        <v>24092</v>
      </c>
    </row>
    <row r="4094" spans="1:19" x14ac:dyDescent="0.2">
      <c r="A4094" t="s">
        <v>52</v>
      </c>
      <c r="B4094" t="s">
        <v>8</v>
      </c>
      <c r="C4094" t="s">
        <v>928</v>
      </c>
      <c r="D4094">
        <v>2</v>
      </c>
      <c r="E4094">
        <v>2</v>
      </c>
      <c r="F4094">
        <v>1780367400000</v>
      </c>
      <c r="G4094">
        <v>1780368747871</v>
      </c>
      <c r="H4094">
        <v>1347871</v>
      </c>
      <c r="I4094">
        <v>1267871</v>
      </c>
      <c r="J4094">
        <v>9619</v>
      </c>
      <c r="K4094">
        <v>59</v>
      </c>
      <c r="L4094">
        <v>57.63</v>
      </c>
      <c r="M4094" t="s">
        <v>925</v>
      </c>
      <c r="N4094" t="s">
        <v>926</v>
      </c>
      <c r="O4094">
        <v>34.82</v>
      </c>
      <c r="S4094">
        <v>24093</v>
      </c>
    </row>
    <row r="4095" spans="1:19" x14ac:dyDescent="0.2">
      <c r="A4095" t="s">
        <v>52</v>
      </c>
      <c r="B4095" t="s">
        <v>8</v>
      </c>
      <c r="C4095" t="s">
        <v>924</v>
      </c>
      <c r="D4095">
        <v>2</v>
      </c>
      <c r="E4095">
        <v>2</v>
      </c>
      <c r="F4095">
        <v>1780368300000</v>
      </c>
      <c r="G4095">
        <v>1780369667663</v>
      </c>
      <c r="H4095">
        <v>1367663</v>
      </c>
      <c r="I4095">
        <v>1332663</v>
      </c>
      <c r="J4095">
        <v>7049</v>
      </c>
      <c r="K4095">
        <v>53</v>
      </c>
      <c r="L4095">
        <v>57.26</v>
      </c>
      <c r="M4095" t="s">
        <v>925</v>
      </c>
      <c r="N4095" t="s">
        <v>926</v>
      </c>
      <c r="O4095">
        <v>40.32</v>
      </c>
      <c r="S4095">
        <v>24094</v>
      </c>
    </row>
    <row r="4096" spans="1:19" x14ac:dyDescent="0.2">
      <c r="A4096" t="s">
        <v>52</v>
      </c>
      <c r="B4096" t="s">
        <v>8</v>
      </c>
      <c r="C4096" t="s">
        <v>928</v>
      </c>
      <c r="D4096">
        <v>2</v>
      </c>
      <c r="E4096">
        <v>2</v>
      </c>
      <c r="F4096">
        <v>1780369200000</v>
      </c>
      <c r="G4096">
        <v>1780370253223</v>
      </c>
      <c r="H4096">
        <v>1053223</v>
      </c>
      <c r="I4096">
        <v>1003223</v>
      </c>
      <c r="J4096">
        <v>7704</v>
      </c>
      <c r="K4096">
        <v>45</v>
      </c>
      <c r="L4096">
        <v>52.53</v>
      </c>
      <c r="M4096" t="s">
        <v>925</v>
      </c>
      <c r="N4096" t="s">
        <v>926</v>
      </c>
      <c r="O4096">
        <v>35.5</v>
      </c>
      <c r="S4096">
        <v>24095</v>
      </c>
    </row>
    <row r="4097" spans="1:19" x14ac:dyDescent="0.2">
      <c r="A4097" t="s">
        <v>52</v>
      </c>
      <c r="B4097" t="s">
        <v>8</v>
      </c>
      <c r="C4097" t="s">
        <v>928</v>
      </c>
      <c r="D4097">
        <v>2</v>
      </c>
      <c r="E4097">
        <v>2</v>
      </c>
      <c r="F4097">
        <v>1780370100000</v>
      </c>
      <c r="G4097">
        <v>1780371030268</v>
      </c>
      <c r="H4097">
        <v>930268</v>
      </c>
      <c r="I4097">
        <v>865268</v>
      </c>
      <c r="J4097">
        <v>6295</v>
      </c>
      <c r="K4097">
        <v>39</v>
      </c>
      <c r="L4097">
        <v>47.63</v>
      </c>
      <c r="M4097" t="s">
        <v>925</v>
      </c>
      <c r="N4097" t="s">
        <v>926</v>
      </c>
      <c r="O4097">
        <v>30.96</v>
      </c>
      <c r="S4097">
        <v>24096</v>
      </c>
    </row>
    <row r="4098" spans="1:19" x14ac:dyDescent="0.2">
      <c r="A4098" t="s">
        <v>52</v>
      </c>
      <c r="B4098" t="s">
        <v>8</v>
      </c>
      <c r="C4098" t="s">
        <v>928</v>
      </c>
      <c r="D4098">
        <v>2</v>
      </c>
      <c r="E4098">
        <v>3</v>
      </c>
      <c r="F4098">
        <v>1780444800000</v>
      </c>
      <c r="G4098">
        <v>1780445920352</v>
      </c>
      <c r="H4098">
        <v>1120352</v>
      </c>
      <c r="I4098">
        <v>1070352</v>
      </c>
      <c r="J4098">
        <v>7242</v>
      </c>
      <c r="K4098">
        <v>48</v>
      </c>
      <c r="L4098">
        <v>55.58</v>
      </c>
      <c r="M4098" t="s">
        <v>925</v>
      </c>
      <c r="N4098" t="s">
        <v>926</v>
      </c>
      <c r="O4098">
        <v>42.12</v>
      </c>
      <c r="S4098">
        <v>24097</v>
      </c>
    </row>
    <row r="4099" spans="1:19" x14ac:dyDescent="0.2">
      <c r="A4099" t="s">
        <v>52</v>
      </c>
      <c r="B4099" t="s">
        <v>8</v>
      </c>
      <c r="C4099" t="s">
        <v>928</v>
      </c>
      <c r="D4099">
        <v>2</v>
      </c>
      <c r="E4099">
        <v>3</v>
      </c>
      <c r="F4099">
        <v>1780445700000</v>
      </c>
      <c r="G4099">
        <v>1780446673444</v>
      </c>
      <c r="H4099">
        <v>973444</v>
      </c>
      <c r="I4099">
        <v>908444</v>
      </c>
      <c r="J4099">
        <v>6536</v>
      </c>
      <c r="K4099">
        <v>46</v>
      </c>
      <c r="L4099">
        <v>53.78</v>
      </c>
      <c r="M4099" t="s">
        <v>925</v>
      </c>
      <c r="N4099" t="s">
        <v>926</v>
      </c>
      <c r="O4099">
        <v>43.52</v>
      </c>
      <c r="S4099">
        <v>24098</v>
      </c>
    </row>
    <row r="4100" spans="1:19" x14ac:dyDescent="0.2">
      <c r="A4100" t="s">
        <v>52</v>
      </c>
      <c r="B4100" t="s">
        <v>8</v>
      </c>
      <c r="C4100" t="s">
        <v>928</v>
      </c>
      <c r="D4100">
        <v>2</v>
      </c>
      <c r="E4100">
        <v>3</v>
      </c>
      <c r="F4100">
        <v>1780446600000</v>
      </c>
      <c r="G4100">
        <v>1780447595484</v>
      </c>
      <c r="H4100">
        <v>995484</v>
      </c>
      <c r="I4100">
        <v>915484</v>
      </c>
      <c r="J4100">
        <v>9537</v>
      </c>
      <c r="K4100">
        <v>39</v>
      </c>
      <c r="L4100">
        <v>52.28</v>
      </c>
      <c r="M4100" t="s">
        <v>925</v>
      </c>
      <c r="N4100" t="s">
        <v>926</v>
      </c>
      <c r="O4100">
        <v>31.45</v>
      </c>
      <c r="S4100">
        <v>24099</v>
      </c>
    </row>
    <row r="4101" spans="1:19" x14ac:dyDescent="0.2">
      <c r="A4101" t="s">
        <v>52</v>
      </c>
      <c r="B4101" t="s">
        <v>8</v>
      </c>
      <c r="C4101" t="s">
        <v>928</v>
      </c>
      <c r="D4101">
        <v>2</v>
      </c>
      <c r="E4101">
        <v>3</v>
      </c>
      <c r="F4101">
        <v>1780447500000</v>
      </c>
      <c r="G4101">
        <v>1780448510854</v>
      </c>
      <c r="H4101">
        <v>1010854</v>
      </c>
      <c r="I4101">
        <v>975854</v>
      </c>
      <c r="J4101">
        <v>9463</v>
      </c>
      <c r="K4101">
        <v>38</v>
      </c>
      <c r="L4101">
        <v>55.4</v>
      </c>
      <c r="M4101" t="s">
        <v>925</v>
      </c>
      <c r="N4101" t="s">
        <v>926</v>
      </c>
      <c r="O4101">
        <v>38.520000000000003</v>
      </c>
      <c r="S4101">
        <v>24100</v>
      </c>
    </row>
    <row r="4102" spans="1:19" x14ac:dyDescent="0.2">
      <c r="A4102" t="s">
        <v>52</v>
      </c>
      <c r="B4102" t="s">
        <v>8</v>
      </c>
      <c r="C4102" t="s">
        <v>928</v>
      </c>
      <c r="D4102">
        <v>2</v>
      </c>
      <c r="E4102">
        <v>3</v>
      </c>
      <c r="F4102">
        <v>1780448400000</v>
      </c>
      <c r="G4102">
        <v>1780449404178</v>
      </c>
      <c r="H4102">
        <v>1004178</v>
      </c>
      <c r="I4102">
        <v>1004178</v>
      </c>
      <c r="J4102">
        <v>6681</v>
      </c>
      <c r="K4102">
        <v>44</v>
      </c>
      <c r="L4102">
        <v>39.06</v>
      </c>
      <c r="M4102" t="s">
        <v>925</v>
      </c>
      <c r="N4102" t="s">
        <v>929</v>
      </c>
      <c r="S4102">
        <v>24101</v>
      </c>
    </row>
    <row r="4103" spans="1:19" x14ac:dyDescent="0.2">
      <c r="A4103" t="s">
        <v>52</v>
      </c>
      <c r="B4103" t="s">
        <v>8</v>
      </c>
      <c r="C4103" t="s">
        <v>928</v>
      </c>
      <c r="D4103">
        <v>2</v>
      </c>
      <c r="E4103">
        <v>3</v>
      </c>
      <c r="F4103">
        <v>1780449300000</v>
      </c>
      <c r="G4103">
        <v>1780450027215</v>
      </c>
      <c r="H4103">
        <v>727215</v>
      </c>
      <c r="I4103">
        <v>662215</v>
      </c>
      <c r="J4103">
        <v>9596</v>
      </c>
      <c r="K4103">
        <v>29</v>
      </c>
      <c r="L4103">
        <v>53.72</v>
      </c>
      <c r="M4103" t="s">
        <v>925</v>
      </c>
      <c r="N4103" t="s">
        <v>926</v>
      </c>
      <c r="O4103">
        <v>41.41</v>
      </c>
      <c r="S4103">
        <v>24102</v>
      </c>
    </row>
    <row r="4104" spans="1:19" x14ac:dyDescent="0.2">
      <c r="A4104" t="s">
        <v>52</v>
      </c>
      <c r="B4104" t="s">
        <v>8</v>
      </c>
      <c r="C4104" t="s">
        <v>928</v>
      </c>
      <c r="D4104">
        <v>2</v>
      </c>
      <c r="E4104">
        <v>3</v>
      </c>
      <c r="F4104">
        <v>1780450200000</v>
      </c>
      <c r="G4104">
        <v>1780451543201</v>
      </c>
      <c r="H4104">
        <v>1343201</v>
      </c>
      <c r="I4104">
        <v>1263201</v>
      </c>
      <c r="J4104">
        <v>9891</v>
      </c>
      <c r="K4104">
        <v>55</v>
      </c>
      <c r="L4104">
        <v>55.83</v>
      </c>
      <c r="M4104" t="s">
        <v>925</v>
      </c>
      <c r="N4104" t="s">
        <v>926</v>
      </c>
      <c r="O4104">
        <v>30</v>
      </c>
      <c r="S4104">
        <v>24103</v>
      </c>
    </row>
    <row r="4105" spans="1:19" x14ac:dyDescent="0.2">
      <c r="A4105" t="s">
        <v>52</v>
      </c>
      <c r="B4105" t="s">
        <v>8</v>
      </c>
      <c r="C4105" t="s">
        <v>928</v>
      </c>
      <c r="D4105">
        <v>2</v>
      </c>
      <c r="E4105">
        <v>3</v>
      </c>
      <c r="F4105">
        <v>1780451100000</v>
      </c>
      <c r="G4105">
        <v>1780452427935</v>
      </c>
      <c r="H4105">
        <v>1327935</v>
      </c>
      <c r="I4105">
        <v>1292935</v>
      </c>
      <c r="J4105">
        <v>7344</v>
      </c>
      <c r="K4105">
        <v>60</v>
      </c>
      <c r="L4105">
        <v>51.73</v>
      </c>
      <c r="M4105" t="s">
        <v>925</v>
      </c>
      <c r="N4105" t="s">
        <v>926</v>
      </c>
      <c r="O4105">
        <v>27.67</v>
      </c>
      <c r="S4105">
        <v>24104</v>
      </c>
    </row>
    <row r="4106" spans="1:19" x14ac:dyDescent="0.2">
      <c r="A4106" t="s">
        <v>52</v>
      </c>
      <c r="B4106" t="s">
        <v>8</v>
      </c>
      <c r="C4106" t="s">
        <v>928</v>
      </c>
      <c r="D4106">
        <v>2</v>
      </c>
      <c r="E4106">
        <v>3</v>
      </c>
      <c r="F4106">
        <v>1780452000000</v>
      </c>
      <c r="G4106">
        <v>1780452756955</v>
      </c>
      <c r="H4106">
        <v>756955</v>
      </c>
      <c r="I4106">
        <v>706955</v>
      </c>
      <c r="J4106">
        <v>8836</v>
      </c>
      <c r="K4106">
        <v>34</v>
      </c>
      <c r="L4106">
        <v>50.96</v>
      </c>
      <c r="M4106" t="s">
        <v>925</v>
      </c>
      <c r="N4106" t="s">
        <v>926</v>
      </c>
      <c r="O4106">
        <v>36.28</v>
      </c>
      <c r="S4106">
        <v>24105</v>
      </c>
    </row>
    <row r="4107" spans="1:19" x14ac:dyDescent="0.2">
      <c r="A4107" t="s">
        <v>52</v>
      </c>
      <c r="B4107" t="s">
        <v>8</v>
      </c>
      <c r="C4107" t="s">
        <v>928</v>
      </c>
      <c r="D4107">
        <v>2</v>
      </c>
      <c r="E4107">
        <v>3</v>
      </c>
      <c r="F4107">
        <v>1780452900000</v>
      </c>
      <c r="G4107">
        <v>1780454387367</v>
      </c>
      <c r="H4107">
        <v>1487367</v>
      </c>
      <c r="I4107">
        <v>1422367</v>
      </c>
      <c r="J4107">
        <v>8207</v>
      </c>
      <c r="K4107">
        <v>57</v>
      </c>
      <c r="L4107">
        <v>55.17</v>
      </c>
      <c r="M4107" t="s">
        <v>925</v>
      </c>
      <c r="N4107" t="s">
        <v>926</v>
      </c>
      <c r="O4107">
        <v>29.35</v>
      </c>
      <c r="S4107">
        <v>24106</v>
      </c>
    </row>
    <row r="4108" spans="1:19" x14ac:dyDescent="0.2">
      <c r="A4108" t="s">
        <v>52</v>
      </c>
      <c r="B4108" t="s">
        <v>8</v>
      </c>
      <c r="C4108" t="s">
        <v>928</v>
      </c>
      <c r="D4108">
        <v>2</v>
      </c>
      <c r="E4108">
        <v>3</v>
      </c>
      <c r="F4108">
        <v>1780453800000</v>
      </c>
      <c r="G4108">
        <v>1780455215947</v>
      </c>
      <c r="H4108">
        <v>1415947</v>
      </c>
      <c r="I4108">
        <v>1335947</v>
      </c>
      <c r="J4108">
        <v>9445</v>
      </c>
      <c r="K4108">
        <v>57</v>
      </c>
      <c r="L4108">
        <v>58.25</v>
      </c>
      <c r="M4108" t="s">
        <v>925</v>
      </c>
      <c r="N4108" t="s">
        <v>926</v>
      </c>
      <c r="O4108">
        <v>35</v>
      </c>
      <c r="S4108">
        <v>24107</v>
      </c>
    </row>
    <row r="4109" spans="1:19" x14ac:dyDescent="0.2">
      <c r="A4109" t="s">
        <v>52</v>
      </c>
      <c r="B4109" t="s">
        <v>8</v>
      </c>
      <c r="C4109" t="s">
        <v>928</v>
      </c>
      <c r="D4109">
        <v>2</v>
      </c>
      <c r="E4109">
        <v>3</v>
      </c>
      <c r="F4109">
        <v>1780454700000</v>
      </c>
      <c r="G4109">
        <v>1780455593009</v>
      </c>
      <c r="H4109">
        <v>893009</v>
      </c>
      <c r="I4109">
        <v>858009</v>
      </c>
      <c r="J4109">
        <v>7037</v>
      </c>
      <c r="K4109">
        <v>35</v>
      </c>
      <c r="L4109">
        <v>53.4</v>
      </c>
      <c r="M4109" t="s">
        <v>925</v>
      </c>
      <c r="N4109" t="s">
        <v>926</v>
      </c>
      <c r="O4109">
        <v>43.34</v>
      </c>
      <c r="S4109">
        <v>24108</v>
      </c>
    </row>
    <row r="4110" spans="1:19" x14ac:dyDescent="0.2">
      <c r="A4110" t="s">
        <v>52</v>
      </c>
      <c r="B4110" t="s">
        <v>8</v>
      </c>
      <c r="C4110" t="s">
        <v>928</v>
      </c>
      <c r="D4110">
        <v>2</v>
      </c>
      <c r="E4110">
        <v>4</v>
      </c>
      <c r="F4110">
        <v>1780531200000</v>
      </c>
      <c r="G4110">
        <v>1780531947164</v>
      </c>
      <c r="H4110">
        <v>747164</v>
      </c>
      <c r="I4110">
        <v>697164</v>
      </c>
      <c r="J4110">
        <v>8253</v>
      </c>
      <c r="K4110">
        <v>30</v>
      </c>
      <c r="L4110">
        <v>50.25</v>
      </c>
      <c r="M4110" t="s">
        <v>925</v>
      </c>
      <c r="N4110" t="s">
        <v>926</v>
      </c>
      <c r="O4110">
        <v>36.44</v>
      </c>
      <c r="S4110">
        <v>24109</v>
      </c>
    </row>
    <row r="4111" spans="1:19" x14ac:dyDescent="0.2">
      <c r="A4111" t="s">
        <v>52</v>
      </c>
      <c r="B4111" t="s">
        <v>8</v>
      </c>
      <c r="C4111" t="s">
        <v>928</v>
      </c>
      <c r="D4111">
        <v>2</v>
      </c>
      <c r="E4111">
        <v>4</v>
      </c>
      <c r="F4111">
        <v>1780532100000</v>
      </c>
      <c r="G4111">
        <v>1780532912765</v>
      </c>
      <c r="H4111">
        <v>812765</v>
      </c>
      <c r="I4111">
        <v>747765</v>
      </c>
      <c r="J4111">
        <v>6796</v>
      </c>
      <c r="K4111">
        <v>30</v>
      </c>
      <c r="L4111">
        <v>46.4</v>
      </c>
      <c r="M4111" t="s">
        <v>925</v>
      </c>
      <c r="N4111" t="s">
        <v>926</v>
      </c>
      <c r="O4111">
        <v>29.72</v>
      </c>
      <c r="S4111">
        <v>24110</v>
      </c>
    </row>
    <row r="4112" spans="1:19" x14ac:dyDescent="0.2">
      <c r="A4112" t="s">
        <v>52</v>
      </c>
      <c r="B4112" t="s">
        <v>8</v>
      </c>
      <c r="C4112" t="s">
        <v>927</v>
      </c>
      <c r="D4112">
        <v>2</v>
      </c>
      <c r="E4112">
        <v>4</v>
      </c>
      <c r="F4112">
        <v>1780533000000</v>
      </c>
      <c r="G4112">
        <v>1780534255166</v>
      </c>
      <c r="H4112">
        <v>1255166</v>
      </c>
      <c r="I4112">
        <v>1175166</v>
      </c>
      <c r="J4112">
        <v>6805</v>
      </c>
      <c r="K4112">
        <v>57</v>
      </c>
      <c r="L4112">
        <v>56.68</v>
      </c>
      <c r="M4112" t="s">
        <v>925</v>
      </c>
      <c r="N4112" t="s">
        <v>926</v>
      </c>
      <c r="O4112">
        <v>42.45</v>
      </c>
      <c r="S4112">
        <v>24111</v>
      </c>
    </row>
    <row r="4113" spans="1:19" x14ac:dyDescent="0.2">
      <c r="A4113" t="s">
        <v>52</v>
      </c>
      <c r="B4113" t="s">
        <v>8</v>
      </c>
      <c r="C4113" t="s">
        <v>928</v>
      </c>
      <c r="D4113">
        <v>2</v>
      </c>
      <c r="E4113">
        <v>4</v>
      </c>
      <c r="F4113">
        <v>1780533900000</v>
      </c>
      <c r="G4113">
        <v>1780535238268</v>
      </c>
      <c r="H4113">
        <v>1338268</v>
      </c>
      <c r="I4113">
        <v>1303268</v>
      </c>
      <c r="J4113">
        <v>8893</v>
      </c>
      <c r="K4113">
        <v>61</v>
      </c>
      <c r="L4113">
        <v>53.1</v>
      </c>
      <c r="M4113" t="s">
        <v>925</v>
      </c>
      <c r="N4113" t="s">
        <v>926</v>
      </c>
      <c r="O4113">
        <v>26.45</v>
      </c>
      <c r="S4113">
        <v>24112</v>
      </c>
    </row>
    <row r="4114" spans="1:19" x14ac:dyDescent="0.2">
      <c r="A4114" t="s">
        <v>52</v>
      </c>
      <c r="B4114" t="s">
        <v>8</v>
      </c>
      <c r="C4114" t="s">
        <v>928</v>
      </c>
      <c r="D4114">
        <v>2</v>
      </c>
      <c r="E4114">
        <v>4</v>
      </c>
      <c r="F4114">
        <v>1780534800000</v>
      </c>
      <c r="G4114">
        <v>1780536011767</v>
      </c>
      <c r="H4114">
        <v>1211767</v>
      </c>
      <c r="I4114">
        <v>1161767</v>
      </c>
      <c r="J4114">
        <v>9062</v>
      </c>
      <c r="K4114">
        <v>54</v>
      </c>
      <c r="L4114">
        <v>53.12</v>
      </c>
      <c r="M4114" t="s">
        <v>925</v>
      </c>
      <c r="N4114" t="s">
        <v>926</v>
      </c>
      <c r="O4114">
        <v>29.24</v>
      </c>
      <c r="S4114">
        <v>24113</v>
      </c>
    </row>
    <row r="4115" spans="1:19" x14ac:dyDescent="0.2">
      <c r="A4115" t="s">
        <v>52</v>
      </c>
      <c r="B4115" t="s">
        <v>8</v>
      </c>
      <c r="C4115" t="s">
        <v>927</v>
      </c>
      <c r="D4115">
        <v>2</v>
      </c>
      <c r="E4115">
        <v>4</v>
      </c>
      <c r="F4115">
        <v>1780535700000</v>
      </c>
      <c r="G4115">
        <v>1780536480577</v>
      </c>
      <c r="H4115">
        <v>780577</v>
      </c>
      <c r="I4115">
        <v>780577</v>
      </c>
      <c r="J4115">
        <v>8396</v>
      </c>
      <c r="K4115">
        <v>39</v>
      </c>
      <c r="L4115">
        <v>38.18</v>
      </c>
      <c r="M4115" t="s">
        <v>925</v>
      </c>
      <c r="N4115" t="s">
        <v>929</v>
      </c>
      <c r="S4115">
        <v>24114</v>
      </c>
    </row>
    <row r="4116" spans="1:19" x14ac:dyDescent="0.2">
      <c r="A4116" t="s">
        <v>52</v>
      </c>
      <c r="B4116" t="s">
        <v>8</v>
      </c>
      <c r="C4116" t="s">
        <v>928</v>
      </c>
      <c r="D4116">
        <v>2</v>
      </c>
      <c r="E4116">
        <v>4</v>
      </c>
      <c r="F4116">
        <v>1780536600000</v>
      </c>
      <c r="G4116">
        <v>1780537382484</v>
      </c>
      <c r="H4116">
        <v>782484</v>
      </c>
      <c r="I4116">
        <v>702484</v>
      </c>
      <c r="J4116">
        <v>6978</v>
      </c>
      <c r="K4116">
        <v>32</v>
      </c>
      <c r="L4116">
        <v>51.74</v>
      </c>
      <c r="M4116" t="s">
        <v>925</v>
      </c>
      <c r="N4116" t="s">
        <v>926</v>
      </c>
      <c r="O4116">
        <v>42.41</v>
      </c>
      <c r="S4116">
        <v>24115</v>
      </c>
    </row>
    <row r="4117" spans="1:19" x14ac:dyDescent="0.2">
      <c r="A4117" t="s">
        <v>52</v>
      </c>
      <c r="B4117" t="s">
        <v>8</v>
      </c>
      <c r="C4117" t="s">
        <v>928</v>
      </c>
      <c r="D4117">
        <v>2</v>
      </c>
      <c r="E4117">
        <v>4</v>
      </c>
      <c r="F4117">
        <v>1780537500000</v>
      </c>
      <c r="G4117">
        <v>1780538711068</v>
      </c>
      <c r="H4117">
        <v>1211068</v>
      </c>
      <c r="I4117">
        <v>1176068</v>
      </c>
      <c r="J4117">
        <v>9665</v>
      </c>
      <c r="K4117">
        <v>50</v>
      </c>
      <c r="L4117">
        <v>60.04</v>
      </c>
      <c r="M4117" t="s">
        <v>925</v>
      </c>
      <c r="N4117" t="s">
        <v>926</v>
      </c>
      <c r="O4117">
        <v>43.73</v>
      </c>
      <c r="S4117">
        <v>24116</v>
      </c>
    </row>
    <row r="4118" spans="1:19" x14ac:dyDescent="0.2">
      <c r="A4118" t="s">
        <v>52</v>
      </c>
      <c r="B4118" t="s">
        <v>8</v>
      </c>
      <c r="C4118" t="s">
        <v>927</v>
      </c>
      <c r="D4118">
        <v>2</v>
      </c>
      <c r="E4118">
        <v>4</v>
      </c>
      <c r="F4118">
        <v>1780538400000</v>
      </c>
      <c r="G4118">
        <v>1780539645738</v>
      </c>
      <c r="H4118">
        <v>1245738</v>
      </c>
      <c r="I4118">
        <v>1195738</v>
      </c>
      <c r="J4118">
        <v>6288</v>
      </c>
      <c r="K4118">
        <v>56</v>
      </c>
      <c r="L4118">
        <v>55.28</v>
      </c>
      <c r="M4118" t="s">
        <v>925</v>
      </c>
      <c r="N4118" t="s">
        <v>926</v>
      </c>
      <c r="O4118">
        <v>40.83</v>
      </c>
      <c r="S4118">
        <v>24117</v>
      </c>
    </row>
    <row r="4119" spans="1:19" x14ac:dyDescent="0.2">
      <c r="A4119" t="s">
        <v>52</v>
      </c>
      <c r="B4119" t="s">
        <v>8</v>
      </c>
      <c r="C4119" t="s">
        <v>928</v>
      </c>
      <c r="D4119">
        <v>2</v>
      </c>
      <c r="E4119">
        <v>4</v>
      </c>
      <c r="F4119">
        <v>1780539300000</v>
      </c>
      <c r="G4119">
        <v>1780540541038</v>
      </c>
      <c r="H4119">
        <v>1241038</v>
      </c>
      <c r="I4119">
        <v>1176038</v>
      </c>
      <c r="J4119">
        <v>6877</v>
      </c>
      <c r="K4119">
        <v>54</v>
      </c>
      <c r="L4119">
        <v>56.27</v>
      </c>
      <c r="M4119" t="s">
        <v>925</v>
      </c>
      <c r="N4119" t="s">
        <v>926</v>
      </c>
      <c r="O4119">
        <v>41.67</v>
      </c>
      <c r="S4119">
        <v>24118</v>
      </c>
    </row>
    <row r="4120" spans="1:19" x14ac:dyDescent="0.2">
      <c r="A4120" t="s">
        <v>52</v>
      </c>
      <c r="B4120" t="s">
        <v>8</v>
      </c>
      <c r="C4120" t="s">
        <v>928</v>
      </c>
      <c r="D4120">
        <v>2</v>
      </c>
      <c r="E4120">
        <v>4</v>
      </c>
      <c r="F4120">
        <v>1780540200000</v>
      </c>
      <c r="G4120">
        <v>1780541017898</v>
      </c>
      <c r="H4120">
        <v>817898</v>
      </c>
      <c r="I4120">
        <v>737898</v>
      </c>
      <c r="J4120">
        <v>6262</v>
      </c>
      <c r="K4120">
        <v>34</v>
      </c>
      <c r="L4120">
        <v>46.35</v>
      </c>
      <c r="M4120" t="s">
        <v>925</v>
      </c>
      <c r="N4120" t="s">
        <v>926</v>
      </c>
      <c r="O4120">
        <v>30.89</v>
      </c>
      <c r="S4120">
        <v>24119</v>
      </c>
    </row>
    <row r="4121" spans="1:19" x14ac:dyDescent="0.2">
      <c r="A4121" t="s">
        <v>52</v>
      </c>
      <c r="B4121" t="s">
        <v>8</v>
      </c>
      <c r="C4121" t="s">
        <v>927</v>
      </c>
      <c r="D4121">
        <v>2</v>
      </c>
      <c r="E4121">
        <v>4</v>
      </c>
      <c r="F4121">
        <v>1780541100000</v>
      </c>
      <c r="G4121">
        <v>1780542469488</v>
      </c>
      <c r="H4121">
        <v>1369488</v>
      </c>
      <c r="I4121">
        <v>1334488</v>
      </c>
      <c r="J4121">
        <v>9657</v>
      </c>
      <c r="K4121">
        <v>53</v>
      </c>
      <c r="L4121">
        <v>57.69</v>
      </c>
      <c r="M4121" t="s">
        <v>925</v>
      </c>
      <c r="N4121" t="s">
        <v>926</v>
      </c>
      <c r="O4121">
        <v>34.299999999999997</v>
      </c>
      <c r="S4121">
        <v>24120</v>
      </c>
    </row>
    <row r="4122" spans="1:19" x14ac:dyDescent="0.2">
      <c r="A4122" t="s">
        <v>52</v>
      </c>
      <c r="B4122" t="s">
        <v>8</v>
      </c>
      <c r="C4122" t="s">
        <v>928</v>
      </c>
      <c r="D4122">
        <v>2</v>
      </c>
      <c r="E4122">
        <v>4</v>
      </c>
      <c r="F4122">
        <v>1780542000000</v>
      </c>
      <c r="G4122">
        <v>1780542676373</v>
      </c>
      <c r="H4122">
        <v>676373</v>
      </c>
      <c r="I4122">
        <v>626373</v>
      </c>
      <c r="J4122">
        <v>9935</v>
      </c>
      <c r="K4122">
        <v>31</v>
      </c>
      <c r="L4122">
        <v>53.29</v>
      </c>
      <c r="M4122" t="s">
        <v>925</v>
      </c>
      <c r="N4122" t="s">
        <v>926</v>
      </c>
      <c r="O4122">
        <v>40.79</v>
      </c>
      <c r="S4122">
        <v>24121</v>
      </c>
    </row>
    <row r="4123" spans="1:19" x14ac:dyDescent="0.2">
      <c r="A4123" t="s">
        <v>52</v>
      </c>
      <c r="B4123" t="s">
        <v>8</v>
      </c>
      <c r="C4123" t="s">
        <v>928</v>
      </c>
      <c r="D4123">
        <v>2</v>
      </c>
      <c r="E4123">
        <v>5</v>
      </c>
      <c r="F4123">
        <v>1780617600000</v>
      </c>
      <c r="G4123">
        <v>1780618822723</v>
      </c>
      <c r="H4123">
        <v>1222723</v>
      </c>
      <c r="I4123">
        <v>1172723</v>
      </c>
      <c r="J4123">
        <v>7277</v>
      </c>
      <c r="K4123">
        <v>52</v>
      </c>
      <c r="L4123">
        <v>49.97</v>
      </c>
      <c r="M4123" t="s">
        <v>925</v>
      </c>
      <c r="N4123" t="s">
        <v>926</v>
      </c>
      <c r="O4123">
        <v>26.4</v>
      </c>
      <c r="S4123">
        <v>24122</v>
      </c>
    </row>
    <row r="4124" spans="1:19" x14ac:dyDescent="0.2">
      <c r="A4124" t="s">
        <v>52</v>
      </c>
      <c r="B4124" t="s">
        <v>8</v>
      </c>
      <c r="C4124" t="s">
        <v>928</v>
      </c>
      <c r="D4124">
        <v>2</v>
      </c>
      <c r="E4124">
        <v>5</v>
      </c>
      <c r="F4124">
        <v>1780618500000</v>
      </c>
      <c r="G4124">
        <v>1780619180639</v>
      </c>
      <c r="H4124">
        <v>680639</v>
      </c>
      <c r="I4124">
        <v>615639</v>
      </c>
      <c r="J4124">
        <v>7567</v>
      </c>
      <c r="K4124">
        <v>26</v>
      </c>
      <c r="L4124">
        <v>48.61</v>
      </c>
      <c r="M4124" t="s">
        <v>925</v>
      </c>
      <c r="N4124" t="s">
        <v>926</v>
      </c>
      <c r="O4124">
        <v>36.119999999999997</v>
      </c>
      <c r="S4124">
        <v>24123</v>
      </c>
    </row>
    <row r="4125" spans="1:19" x14ac:dyDescent="0.2">
      <c r="A4125" t="s">
        <v>52</v>
      </c>
      <c r="B4125" t="s">
        <v>8</v>
      </c>
      <c r="C4125" t="s">
        <v>924</v>
      </c>
      <c r="D4125">
        <v>2</v>
      </c>
      <c r="E4125">
        <v>5</v>
      </c>
      <c r="F4125">
        <v>1780619400000</v>
      </c>
      <c r="G4125">
        <v>1780620254185</v>
      </c>
      <c r="H4125">
        <v>854185</v>
      </c>
      <c r="I4125">
        <v>774185</v>
      </c>
      <c r="J4125">
        <v>7861</v>
      </c>
      <c r="K4125">
        <v>35</v>
      </c>
      <c r="L4125">
        <v>49.76</v>
      </c>
      <c r="M4125" t="s">
        <v>925</v>
      </c>
      <c r="N4125" t="s">
        <v>926</v>
      </c>
      <c r="O4125">
        <v>33.64</v>
      </c>
      <c r="S4125">
        <v>24124</v>
      </c>
    </row>
    <row r="4126" spans="1:19" x14ac:dyDescent="0.2">
      <c r="A4126" t="s">
        <v>52</v>
      </c>
      <c r="B4126" t="s">
        <v>8</v>
      </c>
      <c r="C4126" t="s">
        <v>928</v>
      </c>
      <c r="D4126">
        <v>2</v>
      </c>
      <c r="E4126">
        <v>5</v>
      </c>
      <c r="F4126">
        <v>1780620300000</v>
      </c>
      <c r="G4126">
        <v>1780621657425</v>
      </c>
      <c r="H4126">
        <v>1357425</v>
      </c>
      <c r="I4126">
        <v>1322425</v>
      </c>
      <c r="J4126">
        <v>7066</v>
      </c>
      <c r="K4126">
        <v>52</v>
      </c>
      <c r="L4126">
        <v>53.72</v>
      </c>
      <c r="M4126" t="s">
        <v>925</v>
      </c>
      <c r="N4126" t="s">
        <v>926</v>
      </c>
      <c r="O4126">
        <v>32.299999999999997</v>
      </c>
      <c r="S4126">
        <v>24125</v>
      </c>
    </row>
    <row r="4127" spans="1:19" x14ac:dyDescent="0.2">
      <c r="A4127" t="s">
        <v>52</v>
      </c>
      <c r="B4127" t="s">
        <v>8</v>
      </c>
      <c r="C4127" t="s">
        <v>928</v>
      </c>
      <c r="D4127">
        <v>2</v>
      </c>
      <c r="E4127">
        <v>5</v>
      </c>
      <c r="F4127">
        <v>1780621200000</v>
      </c>
      <c r="G4127">
        <v>1780622211353</v>
      </c>
      <c r="H4127">
        <v>1011353</v>
      </c>
      <c r="I4127">
        <v>961353</v>
      </c>
      <c r="J4127">
        <v>8462</v>
      </c>
      <c r="K4127">
        <v>48</v>
      </c>
      <c r="L4127">
        <v>53.12</v>
      </c>
      <c r="M4127" t="s">
        <v>925</v>
      </c>
      <c r="N4127" t="s">
        <v>926</v>
      </c>
      <c r="O4127">
        <v>35.89</v>
      </c>
      <c r="S4127">
        <v>24126</v>
      </c>
    </row>
    <row r="4128" spans="1:19" x14ac:dyDescent="0.2">
      <c r="A4128" t="s">
        <v>52</v>
      </c>
      <c r="B4128" t="s">
        <v>8</v>
      </c>
      <c r="C4128" t="s">
        <v>924</v>
      </c>
      <c r="D4128">
        <v>2</v>
      </c>
      <c r="E4128">
        <v>5</v>
      </c>
      <c r="F4128">
        <v>1780622100000</v>
      </c>
      <c r="G4128">
        <v>1780623038894</v>
      </c>
      <c r="H4128">
        <v>938894</v>
      </c>
      <c r="I4128">
        <v>938894</v>
      </c>
      <c r="J4128">
        <v>6277</v>
      </c>
      <c r="K4128">
        <v>39</v>
      </c>
      <c r="L4128">
        <v>37.86</v>
      </c>
      <c r="M4128" t="s">
        <v>925</v>
      </c>
      <c r="N4128" t="s">
        <v>929</v>
      </c>
      <c r="S4128">
        <v>24127</v>
      </c>
    </row>
    <row r="4129" spans="1:19" x14ac:dyDescent="0.2">
      <c r="A4129" t="s">
        <v>52</v>
      </c>
      <c r="B4129" t="s">
        <v>8</v>
      </c>
      <c r="C4129" t="s">
        <v>928</v>
      </c>
      <c r="D4129">
        <v>2</v>
      </c>
      <c r="E4129">
        <v>5</v>
      </c>
      <c r="F4129">
        <v>1780623000000</v>
      </c>
      <c r="G4129">
        <v>1780623999164</v>
      </c>
      <c r="H4129">
        <v>999164</v>
      </c>
      <c r="I4129">
        <v>919164</v>
      </c>
      <c r="J4129">
        <v>8328</v>
      </c>
      <c r="K4129">
        <v>45</v>
      </c>
      <c r="L4129">
        <v>50.61</v>
      </c>
      <c r="M4129" t="s">
        <v>925</v>
      </c>
      <c r="N4129" t="s">
        <v>926</v>
      </c>
      <c r="O4129">
        <v>30.72</v>
      </c>
      <c r="S4129">
        <v>24128</v>
      </c>
    </row>
    <row r="4130" spans="1:19" x14ac:dyDescent="0.2">
      <c r="A4130" t="s">
        <v>52</v>
      </c>
      <c r="B4130" t="s">
        <v>8</v>
      </c>
      <c r="C4130" t="s">
        <v>928</v>
      </c>
      <c r="D4130">
        <v>2</v>
      </c>
      <c r="E4130">
        <v>5</v>
      </c>
      <c r="F4130">
        <v>1780623900000</v>
      </c>
      <c r="G4130">
        <v>1780624736010</v>
      </c>
      <c r="H4130">
        <v>836010</v>
      </c>
      <c r="I4130">
        <v>801010</v>
      </c>
      <c r="J4130">
        <v>7806</v>
      </c>
      <c r="K4130">
        <v>35</v>
      </c>
      <c r="L4130">
        <v>47.47</v>
      </c>
      <c r="M4130" t="s">
        <v>925</v>
      </c>
      <c r="N4130" t="s">
        <v>926</v>
      </c>
      <c r="O4130">
        <v>28.93</v>
      </c>
      <c r="S4130">
        <v>24129</v>
      </c>
    </row>
    <row r="4131" spans="1:19" x14ac:dyDescent="0.2">
      <c r="A4131" t="s">
        <v>52</v>
      </c>
      <c r="B4131" t="s">
        <v>8</v>
      </c>
      <c r="C4131" t="s">
        <v>924</v>
      </c>
      <c r="D4131">
        <v>2</v>
      </c>
      <c r="E4131">
        <v>5</v>
      </c>
      <c r="F4131">
        <v>1780624800000</v>
      </c>
      <c r="G4131">
        <v>1780625922595</v>
      </c>
      <c r="H4131">
        <v>1122595</v>
      </c>
      <c r="I4131">
        <v>1072595</v>
      </c>
      <c r="J4131">
        <v>7523</v>
      </c>
      <c r="K4131">
        <v>51</v>
      </c>
      <c r="L4131">
        <v>55.99</v>
      </c>
      <c r="M4131" t="s">
        <v>925</v>
      </c>
      <c r="N4131" t="s">
        <v>926</v>
      </c>
      <c r="O4131">
        <v>42.28</v>
      </c>
      <c r="S4131">
        <v>24130</v>
      </c>
    </row>
    <row r="4132" spans="1:19" x14ac:dyDescent="0.2">
      <c r="A4132" t="s">
        <v>52</v>
      </c>
      <c r="B4132" t="s">
        <v>8</v>
      </c>
      <c r="C4132" t="s">
        <v>928</v>
      </c>
      <c r="D4132">
        <v>2</v>
      </c>
      <c r="E4132">
        <v>5</v>
      </c>
      <c r="F4132">
        <v>1780625700000</v>
      </c>
      <c r="G4132">
        <v>1780626506096</v>
      </c>
      <c r="H4132">
        <v>806096</v>
      </c>
      <c r="I4132">
        <v>741096</v>
      </c>
      <c r="J4132">
        <v>8281</v>
      </c>
      <c r="K4132">
        <v>38</v>
      </c>
      <c r="L4132">
        <v>49.57</v>
      </c>
      <c r="M4132" t="s">
        <v>925</v>
      </c>
      <c r="N4132" t="s">
        <v>926</v>
      </c>
      <c r="O4132">
        <v>33.299999999999997</v>
      </c>
      <c r="S4132">
        <v>24131</v>
      </c>
    </row>
    <row r="4133" spans="1:19" x14ac:dyDescent="0.2">
      <c r="A4133" t="s">
        <v>52</v>
      </c>
      <c r="B4133" t="s">
        <v>8</v>
      </c>
      <c r="C4133" t="s">
        <v>928</v>
      </c>
      <c r="D4133">
        <v>2</v>
      </c>
      <c r="E4133">
        <v>5</v>
      </c>
      <c r="F4133">
        <v>1780626600000</v>
      </c>
      <c r="G4133">
        <v>1780627695021</v>
      </c>
      <c r="H4133">
        <v>1095021</v>
      </c>
      <c r="I4133">
        <v>1015021</v>
      </c>
      <c r="J4133">
        <v>6488</v>
      </c>
      <c r="K4133">
        <v>47</v>
      </c>
      <c r="L4133">
        <v>52.6</v>
      </c>
      <c r="M4133" t="s">
        <v>925</v>
      </c>
      <c r="N4133" t="s">
        <v>926</v>
      </c>
      <c r="O4133">
        <v>37.85</v>
      </c>
      <c r="S4133">
        <v>24132</v>
      </c>
    </row>
    <row r="4134" spans="1:19" x14ac:dyDescent="0.2">
      <c r="A4134" t="s">
        <v>52</v>
      </c>
      <c r="B4134" t="s">
        <v>8</v>
      </c>
      <c r="C4134" t="s">
        <v>924</v>
      </c>
      <c r="D4134">
        <v>2</v>
      </c>
      <c r="E4134">
        <v>5</v>
      </c>
      <c r="F4134">
        <v>1780627500000</v>
      </c>
      <c r="G4134">
        <v>1780628487820</v>
      </c>
      <c r="H4134">
        <v>987820</v>
      </c>
      <c r="I4134">
        <v>952820</v>
      </c>
      <c r="J4134">
        <v>7189</v>
      </c>
      <c r="K4134">
        <v>38</v>
      </c>
      <c r="L4134">
        <v>49.61</v>
      </c>
      <c r="M4134" t="s">
        <v>925</v>
      </c>
      <c r="N4134" t="s">
        <v>926</v>
      </c>
      <c r="O4134">
        <v>31.73</v>
      </c>
      <c r="S4134">
        <v>24133</v>
      </c>
    </row>
    <row r="4135" spans="1:19" x14ac:dyDescent="0.2">
      <c r="A4135" t="s">
        <v>52</v>
      </c>
      <c r="B4135" t="s">
        <v>8</v>
      </c>
      <c r="C4135" t="s">
        <v>928</v>
      </c>
      <c r="D4135">
        <v>2</v>
      </c>
      <c r="E4135">
        <v>5</v>
      </c>
      <c r="F4135">
        <v>1780628400000</v>
      </c>
      <c r="G4135">
        <v>1780629329880</v>
      </c>
      <c r="H4135">
        <v>929880</v>
      </c>
      <c r="I4135">
        <v>879880</v>
      </c>
      <c r="J4135">
        <v>6812</v>
      </c>
      <c r="K4135">
        <v>44</v>
      </c>
      <c r="L4135">
        <v>52.64</v>
      </c>
      <c r="M4135" t="s">
        <v>925</v>
      </c>
      <c r="N4135" t="s">
        <v>926</v>
      </c>
      <c r="O4135">
        <v>41.23</v>
      </c>
      <c r="S4135">
        <v>24134</v>
      </c>
    </row>
    <row r="4136" spans="1:19" x14ac:dyDescent="0.2">
      <c r="A4136" t="s">
        <v>52</v>
      </c>
      <c r="B4136" t="s">
        <v>8</v>
      </c>
      <c r="C4136" t="s">
        <v>928</v>
      </c>
      <c r="D4136">
        <v>2</v>
      </c>
      <c r="E4136">
        <v>5</v>
      </c>
      <c r="F4136">
        <v>1780629300000</v>
      </c>
      <c r="G4136">
        <v>1780630385341</v>
      </c>
      <c r="H4136">
        <v>1085341</v>
      </c>
      <c r="I4136">
        <v>1020341</v>
      </c>
      <c r="J4136">
        <v>9629</v>
      </c>
      <c r="K4136">
        <v>40</v>
      </c>
      <c r="L4136">
        <v>56.57</v>
      </c>
      <c r="M4136" t="s">
        <v>925</v>
      </c>
      <c r="N4136" t="s">
        <v>926</v>
      </c>
      <c r="O4136">
        <v>38.93</v>
      </c>
      <c r="S4136">
        <v>24135</v>
      </c>
    </row>
    <row r="4137" spans="1:19" x14ac:dyDescent="0.2">
      <c r="A4137" t="s">
        <v>52</v>
      </c>
      <c r="B4137" t="s">
        <v>8</v>
      </c>
      <c r="C4137" t="s">
        <v>928</v>
      </c>
      <c r="D4137">
        <v>2</v>
      </c>
      <c r="E4137">
        <v>6</v>
      </c>
      <c r="F4137">
        <v>1780704000000</v>
      </c>
      <c r="G4137">
        <v>1780705226650</v>
      </c>
      <c r="H4137">
        <v>1226650</v>
      </c>
      <c r="I4137">
        <v>1176650</v>
      </c>
      <c r="J4137">
        <v>8566</v>
      </c>
      <c r="K4137">
        <v>47</v>
      </c>
      <c r="L4137">
        <v>56.78</v>
      </c>
      <c r="M4137" t="s">
        <v>925</v>
      </c>
      <c r="N4137" t="s">
        <v>926</v>
      </c>
      <c r="O4137">
        <v>38.71</v>
      </c>
      <c r="S4137">
        <v>24136</v>
      </c>
    </row>
    <row r="4138" spans="1:19" x14ac:dyDescent="0.2">
      <c r="A4138" t="s">
        <v>52</v>
      </c>
      <c r="B4138" t="s">
        <v>8</v>
      </c>
      <c r="C4138" t="s">
        <v>928</v>
      </c>
      <c r="D4138">
        <v>2</v>
      </c>
      <c r="E4138">
        <v>6</v>
      </c>
      <c r="F4138">
        <v>1780704900000</v>
      </c>
      <c r="G4138">
        <v>1780705826254</v>
      </c>
      <c r="H4138">
        <v>926254</v>
      </c>
      <c r="I4138">
        <v>861254</v>
      </c>
      <c r="J4138">
        <v>9388</v>
      </c>
      <c r="K4138">
        <v>37</v>
      </c>
      <c r="L4138">
        <v>50.79</v>
      </c>
      <c r="M4138" t="s">
        <v>925</v>
      </c>
      <c r="N4138" t="s">
        <v>926</v>
      </c>
      <c r="O4138">
        <v>30.13</v>
      </c>
      <c r="S4138">
        <v>24137</v>
      </c>
    </row>
    <row r="4139" spans="1:19" x14ac:dyDescent="0.2">
      <c r="A4139" t="s">
        <v>52</v>
      </c>
      <c r="B4139" t="s">
        <v>8</v>
      </c>
      <c r="C4139" t="s">
        <v>928</v>
      </c>
      <c r="D4139">
        <v>2</v>
      </c>
      <c r="E4139">
        <v>6</v>
      </c>
      <c r="F4139">
        <v>1780705800000</v>
      </c>
      <c r="G4139">
        <v>1780707002236</v>
      </c>
      <c r="H4139">
        <v>1202236</v>
      </c>
      <c r="I4139">
        <v>1122236</v>
      </c>
      <c r="J4139">
        <v>6894</v>
      </c>
      <c r="K4139">
        <v>44</v>
      </c>
      <c r="L4139">
        <v>50.44</v>
      </c>
      <c r="M4139" t="s">
        <v>925</v>
      </c>
      <c r="N4139" t="s">
        <v>926</v>
      </c>
      <c r="O4139">
        <v>29.03</v>
      </c>
      <c r="S4139">
        <v>24138</v>
      </c>
    </row>
    <row r="4140" spans="1:19" x14ac:dyDescent="0.2">
      <c r="A4140" t="s">
        <v>52</v>
      </c>
      <c r="B4140" t="s">
        <v>8</v>
      </c>
      <c r="C4140" t="s">
        <v>928</v>
      </c>
      <c r="D4140">
        <v>2</v>
      </c>
      <c r="E4140">
        <v>6</v>
      </c>
      <c r="F4140">
        <v>1780706700000</v>
      </c>
      <c r="G4140">
        <v>1780707964770</v>
      </c>
      <c r="H4140">
        <v>1264770</v>
      </c>
      <c r="I4140">
        <v>1229770</v>
      </c>
      <c r="J4140">
        <v>9698</v>
      </c>
      <c r="K4140">
        <v>47</v>
      </c>
      <c r="L4140">
        <v>54.58</v>
      </c>
      <c r="M4140" t="s">
        <v>925</v>
      </c>
      <c r="N4140" t="s">
        <v>926</v>
      </c>
      <c r="O4140">
        <v>29.58</v>
      </c>
      <c r="S4140">
        <v>24139</v>
      </c>
    </row>
    <row r="4141" spans="1:19" x14ac:dyDescent="0.2">
      <c r="A4141" t="s">
        <v>52</v>
      </c>
      <c r="B4141" t="s">
        <v>8</v>
      </c>
      <c r="C4141" t="s">
        <v>928</v>
      </c>
      <c r="D4141">
        <v>2</v>
      </c>
      <c r="E4141">
        <v>6</v>
      </c>
      <c r="F4141">
        <v>1780707600000</v>
      </c>
      <c r="G4141">
        <v>1780708995874</v>
      </c>
      <c r="H4141">
        <v>1395874</v>
      </c>
      <c r="I4141">
        <v>1345874</v>
      </c>
      <c r="J4141">
        <v>7918</v>
      </c>
      <c r="K4141">
        <v>63</v>
      </c>
      <c r="L4141">
        <v>45.06</v>
      </c>
      <c r="M4141" t="s">
        <v>925</v>
      </c>
      <c r="N4141" t="s">
        <v>929</v>
      </c>
      <c r="S4141">
        <v>24140</v>
      </c>
    </row>
    <row r="4142" spans="1:19" x14ac:dyDescent="0.2">
      <c r="A4142" t="s">
        <v>52</v>
      </c>
      <c r="B4142" t="s">
        <v>8</v>
      </c>
      <c r="C4142" t="s">
        <v>928</v>
      </c>
      <c r="D4142">
        <v>2</v>
      </c>
      <c r="E4142">
        <v>6</v>
      </c>
      <c r="F4142">
        <v>1780708500000</v>
      </c>
      <c r="G4142">
        <v>1780709932744</v>
      </c>
      <c r="H4142">
        <v>1432744</v>
      </c>
      <c r="I4142">
        <v>1367744</v>
      </c>
      <c r="J4142">
        <v>8875</v>
      </c>
      <c r="K4142">
        <v>55</v>
      </c>
      <c r="L4142">
        <v>55.97</v>
      </c>
      <c r="M4142" t="s">
        <v>925</v>
      </c>
      <c r="N4142" t="s">
        <v>926</v>
      </c>
      <c r="O4142">
        <v>30.79</v>
      </c>
      <c r="S4142">
        <v>24141</v>
      </c>
    </row>
    <row r="4143" spans="1:19" x14ac:dyDescent="0.2">
      <c r="A4143" t="s">
        <v>52</v>
      </c>
      <c r="B4143" t="s">
        <v>8</v>
      </c>
      <c r="C4143" t="s">
        <v>928</v>
      </c>
      <c r="D4143">
        <v>2</v>
      </c>
      <c r="E4143">
        <v>6</v>
      </c>
      <c r="F4143">
        <v>1780709400000</v>
      </c>
      <c r="G4143">
        <v>1780710320678</v>
      </c>
      <c r="H4143">
        <v>920678</v>
      </c>
      <c r="I4143">
        <v>840678</v>
      </c>
      <c r="J4143">
        <v>7064</v>
      </c>
      <c r="K4143">
        <v>43</v>
      </c>
      <c r="L4143">
        <v>46.32</v>
      </c>
      <c r="M4143" t="s">
        <v>925</v>
      </c>
      <c r="N4143" t="s">
        <v>926</v>
      </c>
      <c r="O4143">
        <v>26.1</v>
      </c>
      <c r="S4143">
        <v>24142</v>
      </c>
    </row>
    <row r="4144" spans="1:19" x14ac:dyDescent="0.2">
      <c r="A4144" t="s">
        <v>52</v>
      </c>
      <c r="B4144" t="s">
        <v>8</v>
      </c>
      <c r="C4144" t="s">
        <v>928</v>
      </c>
      <c r="D4144">
        <v>2</v>
      </c>
      <c r="E4144">
        <v>6</v>
      </c>
      <c r="F4144">
        <v>1780710300000</v>
      </c>
      <c r="G4144">
        <v>1780711796318</v>
      </c>
      <c r="H4144">
        <v>1496318</v>
      </c>
      <c r="I4144">
        <v>1461318</v>
      </c>
      <c r="J4144">
        <v>6833</v>
      </c>
      <c r="K4144">
        <v>61</v>
      </c>
      <c r="L4144">
        <v>45.13</v>
      </c>
      <c r="M4144" t="s">
        <v>925</v>
      </c>
      <c r="N4144" t="s">
        <v>929</v>
      </c>
      <c r="S4144">
        <v>24143</v>
      </c>
    </row>
    <row r="4145" spans="1:19" x14ac:dyDescent="0.2">
      <c r="A4145" t="s">
        <v>52</v>
      </c>
      <c r="B4145" t="s">
        <v>8</v>
      </c>
      <c r="C4145" t="s">
        <v>928</v>
      </c>
      <c r="D4145">
        <v>2</v>
      </c>
      <c r="E4145">
        <v>6</v>
      </c>
      <c r="F4145">
        <v>1780711200000</v>
      </c>
      <c r="G4145">
        <v>1780712330941</v>
      </c>
      <c r="H4145">
        <v>1130941</v>
      </c>
      <c r="I4145">
        <v>1080941</v>
      </c>
      <c r="J4145">
        <v>6949</v>
      </c>
      <c r="K4145">
        <v>45</v>
      </c>
      <c r="L4145">
        <v>55.74</v>
      </c>
      <c r="M4145" t="s">
        <v>925</v>
      </c>
      <c r="N4145" t="s">
        <v>926</v>
      </c>
      <c r="O4145">
        <v>43.01</v>
      </c>
      <c r="S4145">
        <v>24144</v>
      </c>
    </row>
    <row r="4146" spans="1:19" x14ac:dyDescent="0.2">
      <c r="A4146" t="s">
        <v>52</v>
      </c>
      <c r="B4146" t="s">
        <v>8</v>
      </c>
      <c r="C4146" t="s">
        <v>928</v>
      </c>
      <c r="D4146">
        <v>2</v>
      </c>
      <c r="E4146">
        <v>6</v>
      </c>
      <c r="F4146">
        <v>1780712100000</v>
      </c>
      <c r="G4146">
        <v>1780713559277</v>
      </c>
      <c r="H4146">
        <v>1459277</v>
      </c>
      <c r="I4146">
        <v>1394277</v>
      </c>
      <c r="J4146">
        <v>6786</v>
      </c>
      <c r="K4146">
        <v>62</v>
      </c>
      <c r="L4146">
        <v>53.46</v>
      </c>
      <c r="M4146" t="s">
        <v>925</v>
      </c>
      <c r="N4146" t="s">
        <v>926</v>
      </c>
      <c r="O4146">
        <v>29.89</v>
      </c>
      <c r="S4146">
        <v>24145</v>
      </c>
    </row>
    <row r="4147" spans="1:19" x14ac:dyDescent="0.2">
      <c r="A4147" t="s">
        <v>52</v>
      </c>
      <c r="B4147" t="s">
        <v>8</v>
      </c>
      <c r="C4147" t="s">
        <v>928</v>
      </c>
      <c r="D4147">
        <v>2</v>
      </c>
      <c r="E4147">
        <v>6</v>
      </c>
      <c r="F4147">
        <v>1780713000000</v>
      </c>
      <c r="G4147">
        <v>1780713955621</v>
      </c>
      <c r="H4147">
        <v>955621</v>
      </c>
      <c r="I4147">
        <v>875621</v>
      </c>
      <c r="J4147">
        <v>7203</v>
      </c>
      <c r="K4147">
        <v>40</v>
      </c>
      <c r="L4147">
        <v>52.61</v>
      </c>
      <c r="M4147" t="s">
        <v>925</v>
      </c>
      <c r="N4147" t="s">
        <v>926</v>
      </c>
      <c r="O4147">
        <v>39.47</v>
      </c>
      <c r="S4147">
        <v>24146</v>
      </c>
    </row>
    <row r="4148" spans="1:19" x14ac:dyDescent="0.2">
      <c r="A4148" t="s">
        <v>52</v>
      </c>
      <c r="B4148" t="s">
        <v>8</v>
      </c>
      <c r="C4148" t="s">
        <v>928</v>
      </c>
      <c r="D4148">
        <v>2</v>
      </c>
      <c r="E4148">
        <v>6</v>
      </c>
      <c r="F4148">
        <v>1780713900000</v>
      </c>
      <c r="G4148">
        <v>1780714808157</v>
      </c>
      <c r="H4148">
        <v>908157</v>
      </c>
      <c r="I4148">
        <v>873157</v>
      </c>
      <c r="J4148">
        <v>6213</v>
      </c>
      <c r="K4148">
        <v>38</v>
      </c>
      <c r="L4148">
        <v>48.82</v>
      </c>
      <c r="M4148" t="s">
        <v>925</v>
      </c>
      <c r="N4148" t="s">
        <v>926</v>
      </c>
      <c r="O4148">
        <v>34.49</v>
      </c>
      <c r="S4148">
        <v>24147</v>
      </c>
    </row>
    <row r="4149" spans="1:19" x14ac:dyDescent="0.2">
      <c r="A4149" t="s">
        <v>52</v>
      </c>
      <c r="B4149" t="s">
        <v>8</v>
      </c>
      <c r="C4149" t="s">
        <v>928</v>
      </c>
      <c r="D4149">
        <v>2</v>
      </c>
      <c r="E4149">
        <v>6</v>
      </c>
      <c r="F4149">
        <v>1780714800000</v>
      </c>
      <c r="G4149">
        <v>1780715732006</v>
      </c>
      <c r="H4149">
        <v>932006</v>
      </c>
      <c r="I4149">
        <v>882006</v>
      </c>
      <c r="J4149">
        <v>6430</v>
      </c>
      <c r="K4149">
        <v>37</v>
      </c>
      <c r="L4149">
        <v>47.8</v>
      </c>
      <c r="M4149" t="s">
        <v>925</v>
      </c>
      <c r="N4149" t="s">
        <v>926</v>
      </c>
      <c r="O4149">
        <v>30.95</v>
      </c>
      <c r="S4149">
        <v>24148</v>
      </c>
    </row>
    <row r="4150" spans="1:19" x14ac:dyDescent="0.2">
      <c r="A4150" t="s">
        <v>52</v>
      </c>
      <c r="B4150" t="s">
        <v>8</v>
      </c>
      <c r="C4150" t="s">
        <v>928</v>
      </c>
      <c r="D4150">
        <v>2</v>
      </c>
      <c r="E4150">
        <v>6</v>
      </c>
      <c r="F4150">
        <v>1780715700000</v>
      </c>
      <c r="G4150">
        <v>1780716598612</v>
      </c>
      <c r="H4150">
        <v>898612</v>
      </c>
      <c r="I4150">
        <v>833612</v>
      </c>
      <c r="J4150">
        <v>9782</v>
      </c>
      <c r="K4150">
        <v>39</v>
      </c>
      <c r="L4150">
        <v>54.41</v>
      </c>
      <c r="M4150" t="s">
        <v>925</v>
      </c>
      <c r="N4150" t="s">
        <v>926</v>
      </c>
      <c r="O4150">
        <v>38.19</v>
      </c>
      <c r="S4150">
        <v>24149</v>
      </c>
    </row>
    <row r="4151" spans="1:19" x14ac:dyDescent="0.2">
      <c r="A4151" t="s">
        <v>52</v>
      </c>
      <c r="B4151" t="s">
        <v>8</v>
      </c>
      <c r="C4151" t="s">
        <v>928</v>
      </c>
      <c r="D4151">
        <v>2</v>
      </c>
      <c r="E4151">
        <v>7</v>
      </c>
      <c r="F4151">
        <v>1780790400000</v>
      </c>
      <c r="G4151">
        <v>1780791830814</v>
      </c>
      <c r="H4151">
        <v>1430814</v>
      </c>
      <c r="I4151">
        <v>1380814</v>
      </c>
      <c r="J4151">
        <v>6864</v>
      </c>
      <c r="K4151">
        <v>63</v>
      </c>
      <c r="L4151">
        <v>51.92</v>
      </c>
      <c r="M4151" t="s">
        <v>925</v>
      </c>
      <c r="N4151" t="s">
        <v>926</v>
      </c>
      <c r="O4151">
        <v>26.81</v>
      </c>
      <c r="S4151">
        <v>24150</v>
      </c>
    </row>
    <row r="4152" spans="1:19" x14ac:dyDescent="0.2">
      <c r="A4152" t="s">
        <v>52</v>
      </c>
      <c r="B4152" t="s">
        <v>8</v>
      </c>
      <c r="C4152" t="s">
        <v>928</v>
      </c>
      <c r="D4152">
        <v>2</v>
      </c>
      <c r="E4152">
        <v>7</v>
      </c>
      <c r="F4152">
        <v>1780791300000</v>
      </c>
      <c r="G4152">
        <v>1780792172724</v>
      </c>
      <c r="H4152">
        <v>872724</v>
      </c>
      <c r="I4152">
        <v>807724</v>
      </c>
      <c r="J4152">
        <v>6190</v>
      </c>
      <c r="K4152">
        <v>40</v>
      </c>
      <c r="L4152">
        <v>48.54</v>
      </c>
      <c r="M4152" t="s">
        <v>925</v>
      </c>
      <c r="N4152" t="s">
        <v>926</v>
      </c>
      <c r="O4152">
        <v>34.81</v>
      </c>
      <c r="S4152">
        <v>24151</v>
      </c>
    </row>
    <row r="4153" spans="1:19" x14ac:dyDescent="0.2">
      <c r="A4153" t="s">
        <v>52</v>
      </c>
      <c r="B4153" t="s">
        <v>8</v>
      </c>
      <c r="C4153" t="s">
        <v>927</v>
      </c>
      <c r="D4153">
        <v>2</v>
      </c>
      <c r="E4153">
        <v>7</v>
      </c>
      <c r="F4153">
        <v>1780792200000</v>
      </c>
      <c r="G4153">
        <v>1780793249962</v>
      </c>
      <c r="H4153">
        <v>1049962</v>
      </c>
      <c r="I4153">
        <v>969962</v>
      </c>
      <c r="J4153">
        <v>7877</v>
      </c>
      <c r="K4153">
        <v>47</v>
      </c>
      <c r="L4153">
        <v>50.19</v>
      </c>
      <c r="M4153" t="s">
        <v>925</v>
      </c>
      <c r="N4153" t="s">
        <v>926</v>
      </c>
      <c r="O4153">
        <v>29.67</v>
      </c>
      <c r="S4153">
        <v>24152</v>
      </c>
    </row>
    <row r="4154" spans="1:19" x14ac:dyDescent="0.2">
      <c r="A4154" t="s">
        <v>52</v>
      </c>
      <c r="B4154" t="s">
        <v>8</v>
      </c>
      <c r="C4154" t="s">
        <v>928</v>
      </c>
      <c r="D4154">
        <v>2</v>
      </c>
      <c r="E4154">
        <v>7</v>
      </c>
      <c r="F4154">
        <v>1780793100000</v>
      </c>
      <c r="G4154">
        <v>1780794330178</v>
      </c>
      <c r="H4154">
        <v>1230178</v>
      </c>
      <c r="I4154">
        <v>1195178</v>
      </c>
      <c r="J4154">
        <v>9738</v>
      </c>
      <c r="K4154">
        <v>56</v>
      </c>
      <c r="L4154">
        <v>55.63</v>
      </c>
      <c r="M4154" t="s">
        <v>925</v>
      </c>
      <c r="N4154" t="s">
        <v>926</v>
      </c>
      <c r="O4154">
        <v>32.799999999999997</v>
      </c>
      <c r="S4154">
        <v>24153</v>
      </c>
    </row>
    <row r="4155" spans="1:19" x14ac:dyDescent="0.2">
      <c r="A4155" t="s">
        <v>52</v>
      </c>
      <c r="B4155" t="s">
        <v>8</v>
      </c>
      <c r="C4155" t="s">
        <v>928</v>
      </c>
      <c r="D4155">
        <v>2</v>
      </c>
      <c r="E4155">
        <v>7</v>
      </c>
      <c r="F4155">
        <v>1780794000000</v>
      </c>
      <c r="G4155">
        <v>1780795046530</v>
      </c>
      <c r="H4155">
        <v>1046530</v>
      </c>
      <c r="I4155">
        <v>996530</v>
      </c>
      <c r="J4155">
        <v>6752</v>
      </c>
      <c r="K4155">
        <v>41</v>
      </c>
      <c r="L4155">
        <v>53.75</v>
      </c>
      <c r="M4155" t="s">
        <v>925</v>
      </c>
      <c r="N4155" t="s">
        <v>926</v>
      </c>
      <c r="O4155">
        <v>41.04</v>
      </c>
      <c r="S4155">
        <v>24154</v>
      </c>
    </row>
    <row r="4156" spans="1:19" x14ac:dyDescent="0.2">
      <c r="A4156" t="s">
        <v>52</v>
      </c>
      <c r="B4156" t="s">
        <v>8</v>
      </c>
      <c r="C4156" t="s">
        <v>927</v>
      </c>
      <c r="D4156">
        <v>2</v>
      </c>
      <c r="E4156">
        <v>7</v>
      </c>
      <c r="F4156">
        <v>1780794900000</v>
      </c>
      <c r="G4156">
        <v>1780795676280</v>
      </c>
      <c r="H4156">
        <v>776280</v>
      </c>
      <c r="I4156">
        <v>711280</v>
      </c>
      <c r="J4156">
        <v>6364</v>
      </c>
      <c r="K4156">
        <v>29</v>
      </c>
      <c r="L4156">
        <v>49.01</v>
      </c>
      <c r="M4156" t="s">
        <v>925</v>
      </c>
      <c r="N4156" t="s">
        <v>926</v>
      </c>
      <c r="O4156">
        <v>37.86</v>
      </c>
      <c r="S4156">
        <v>24155</v>
      </c>
    </row>
    <row r="4157" spans="1:19" x14ac:dyDescent="0.2">
      <c r="A4157" t="s">
        <v>52</v>
      </c>
      <c r="B4157" t="s">
        <v>8</v>
      </c>
      <c r="C4157" t="s">
        <v>928</v>
      </c>
      <c r="D4157">
        <v>2</v>
      </c>
      <c r="E4157">
        <v>7</v>
      </c>
      <c r="F4157">
        <v>1780795800000</v>
      </c>
      <c r="G4157">
        <v>1780796922587</v>
      </c>
      <c r="H4157">
        <v>1122587</v>
      </c>
      <c r="I4157">
        <v>1042587</v>
      </c>
      <c r="J4157">
        <v>8053</v>
      </c>
      <c r="K4157">
        <v>43</v>
      </c>
      <c r="L4157">
        <v>54.88</v>
      </c>
      <c r="M4157" t="s">
        <v>925</v>
      </c>
      <c r="N4157" t="s">
        <v>926</v>
      </c>
      <c r="O4157">
        <v>38.29</v>
      </c>
      <c r="S4157">
        <v>24156</v>
      </c>
    </row>
    <row r="4158" spans="1:19" x14ac:dyDescent="0.2">
      <c r="A4158" t="s">
        <v>52</v>
      </c>
      <c r="B4158" t="s">
        <v>8</v>
      </c>
      <c r="C4158" t="s">
        <v>928</v>
      </c>
      <c r="D4158">
        <v>2</v>
      </c>
      <c r="E4158">
        <v>7</v>
      </c>
      <c r="F4158">
        <v>1780796700000</v>
      </c>
      <c r="G4158">
        <v>1780798204514</v>
      </c>
      <c r="H4158">
        <v>1504514</v>
      </c>
      <c r="I4158">
        <v>1469514</v>
      </c>
      <c r="J4158">
        <v>6966</v>
      </c>
      <c r="K4158">
        <v>58</v>
      </c>
      <c r="L4158">
        <v>59.7</v>
      </c>
      <c r="M4158" t="s">
        <v>925</v>
      </c>
      <c r="N4158" t="s">
        <v>926</v>
      </c>
      <c r="O4158">
        <v>42.76</v>
      </c>
      <c r="S4158">
        <v>24157</v>
      </c>
    </row>
    <row r="4159" spans="1:19" x14ac:dyDescent="0.2">
      <c r="A4159" t="s">
        <v>52</v>
      </c>
      <c r="B4159" t="s">
        <v>8</v>
      </c>
      <c r="C4159" t="s">
        <v>927</v>
      </c>
      <c r="D4159">
        <v>2</v>
      </c>
      <c r="E4159">
        <v>7</v>
      </c>
      <c r="F4159">
        <v>1780797600000</v>
      </c>
      <c r="G4159">
        <v>1780798491667</v>
      </c>
      <c r="H4159">
        <v>891667</v>
      </c>
      <c r="I4159">
        <v>841667</v>
      </c>
      <c r="J4159">
        <v>7628</v>
      </c>
      <c r="K4159">
        <v>34</v>
      </c>
      <c r="L4159">
        <v>48.24</v>
      </c>
      <c r="M4159" t="s">
        <v>925</v>
      </c>
      <c r="N4159" t="s">
        <v>926</v>
      </c>
      <c r="O4159">
        <v>29.78</v>
      </c>
      <c r="S4159">
        <v>24158</v>
      </c>
    </row>
    <row r="4160" spans="1:19" x14ac:dyDescent="0.2">
      <c r="A4160" t="s">
        <v>52</v>
      </c>
      <c r="B4160" t="s">
        <v>8</v>
      </c>
      <c r="C4160" t="s">
        <v>928</v>
      </c>
      <c r="D4160">
        <v>2</v>
      </c>
      <c r="E4160">
        <v>7</v>
      </c>
      <c r="F4160">
        <v>1780798500000</v>
      </c>
      <c r="G4160">
        <v>1780799443873</v>
      </c>
      <c r="H4160">
        <v>943873</v>
      </c>
      <c r="I4160">
        <v>878873</v>
      </c>
      <c r="J4160">
        <v>9367</v>
      </c>
      <c r="K4160">
        <v>43</v>
      </c>
      <c r="L4160">
        <v>49.75</v>
      </c>
      <c r="M4160" t="s">
        <v>925</v>
      </c>
      <c r="N4160" t="s">
        <v>926</v>
      </c>
      <c r="O4160">
        <v>27.33</v>
      </c>
      <c r="S4160">
        <v>24159</v>
      </c>
    </row>
    <row r="4161" spans="1:19" x14ac:dyDescent="0.2">
      <c r="A4161" t="s">
        <v>52</v>
      </c>
      <c r="B4161" t="s">
        <v>8</v>
      </c>
      <c r="C4161" t="s">
        <v>928</v>
      </c>
      <c r="D4161">
        <v>2</v>
      </c>
      <c r="E4161">
        <v>7</v>
      </c>
      <c r="F4161">
        <v>1780799400000</v>
      </c>
      <c r="G4161">
        <v>1780800558589</v>
      </c>
      <c r="H4161">
        <v>1158589</v>
      </c>
      <c r="I4161">
        <v>1078589</v>
      </c>
      <c r="J4161">
        <v>8696</v>
      </c>
      <c r="K4161">
        <v>48</v>
      </c>
      <c r="L4161">
        <v>51.97</v>
      </c>
      <c r="M4161" t="s">
        <v>925</v>
      </c>
      <c r="N4161" t="s">
        <v>926</v>
      </c>
      <c r="O4161">
        <v>28.87</v>
      </c>
      <c r="S4161">
        <v>24160</v>
      </c>
    </row>
    <row r="4162" spans="1:19" x14ac:dyDescent="0.2">
      <c r="A4162" t="s">
        <v>52</v>
      </c>
      <c r="B4162" t="s">
        <v>8</v>
      </c>
      <c r="C4162" t="s">
        <v>927</v>
      </c>
      <c r="D4162">
        <v>2</v>
      </c>
      <c r="E4162">
        <v>7</v>
      </c>
      <c r="F4162">
        <v>1780800300000</v>
      </c>
      <c r="G4162">
        <v>1780801235584</v>
      </c>
      <c r="H4162">
        <v>935584</v>
      </c>
      <c r="I4162">
        <v>935584</v>
      </c>
      <c r="J4162">
        <v>8786</v>
      </c>
      <c r="K4162">
        <v>46</v>
      </c>
      <c r="L4162">
        <v>40.450000000000003</v>
      </c>
      <c r="M4162" t="s">
        <v>925</v>
      </c>
      <c r="N4162" t="s">
        <v>929</v>
      </c>
      <c r="S4162">
        <v>24161</v>
      </c>
    </row>
    <row r="4163" spans="1:19" x14ac:dyDescent="0.2">
      <c r="A4163" t="s">
        <v>52</v>
      </c>
      <c r="B4163" t="s">
        <v>8</v>
      </c>
      <c r="C4163" t="s">
        <v>928</v>
      </c>
      <c r="D4163">
        <v>2</v>
      </c>
      <c r="E4163">
        <v>7</v>
      </c>
      <c r="F4163">
        <v>1780801200000</v>
      </c>
      <c r="G4163">
        <v>1780802271457</v>
      </c>
      <c r="H4163">
        <v>1071457</v>
      </c>
      <c r="I4163">
        <v>1021457</v>
      </c>
      <c r="J4163">
        <v>9730</v>
      </c>
      <c r="K4163">
        <v>47</v>
      </c>
      <c r="L4163">
        <v>51.66</v>
      </c>
      <c r="M4163" t="s">
        <v>925</v>
      </c>
      <c r="N4163" t="s">
        <v>926</v>
      </c>
      <c r="O4163">
        <v>27.58</v>
      </c>
      <c r="S4163">
        <v>24162</v>
      </c>
    </row>
    <row r="4164" spans="1:19" x14ac:dyDescent="0.2">
      <c r="A4164" t="s">
        <v>52</v>
      </c>
      <c r="B4164" t="s">
        <v>8</v>
      </c>
      <c r="C4164" t="s">
        <v>928</v>
      </c>
      <c r="D4164">
        <v>2</v>
      </c>
      <c r="E4164">
        <v>7</v>
      </c>
      <c r="F4164">
        <v>1780802100000</v>
      </c>
      <c r="G4164">
        <v>1780803528352</v>
      </c>
      <c r="H4164">
        <v>1428352</v>
      </c>
      <c r="I4164">
        <v>1363352</v>
      </c>
      <c r="J4164">
        <v>6991</v>
      </c>
      <c r="K4164">
        <v>60</v>
      </c>
      <c r="L4164">
        <v>56.82</v>
      </c>
      <c r="M4164" t="s">
        <v>925</v>
      </c>
      <c r="N4164" t="s">
        <v>926</v>
      </c>
      <c r="O4164">
        <v>37.92</v>
      </c>
      <c r="S4164">
        <v>24163</v>
      </c>
    </row>
    <row r="4165" spans="1:19" x14ac:dyDescent="0.2">
      <c r="A4165" t="s">
        <v>52</v>
      </c>
      <c r="B4165" t="s">
        <v>8</v>
      </c>
      <c r="C4165" t="s">
        <v>927</v>
      </c>
      <c r="D4165">
        <v>2</v>
      </c>
      <c r="E4165">
        <v>7</v>
      </c>
      <c r="F4165">
        <v>1780803000000</v>
      </c>
      <c r="G4165">
        <v>1780804422545</v>
      </c>
      <c r="H4165">
        <v>1422545</v>
      </c>
      <c r="I4165">
        <v>1342545</v>
      </c>
      <c r="J4165">
        <v>6472</v>
      </c>
      <c r="K4165">
        <v>56</v>
      </c>
      <c r="L4165">
        <v>54.27</v>
      </c>
      <c r="M4165" t="s">
        <v>925</v>
      </c>
      <c r="N4165" t="s">
        <v>926</v>
      </c>
      <c r="O4165">
        <v>33.520000000000003</v>
      </c>
      <c r="S4165">
        <v>24164</v>
      </c>
    </row>
    <row r="4166" spans="1:19" x14ac:dyDescent="0.2">
      <c r="A4166" t="s">
        <v>53</v>
      </c>
      <c r="B4166" t="s">
        <v>13</v>
      </c>
      <c r="C4166" t="s">
        <v>927</v>
      </c>
      <c r="D4166">
        <v>1</v>
      </c>
      <c r="E4166">
        <v>1</v>
      </c>
      <c r="F4166">
        <v>1779667200000</v>
      </c>
      <c r="G4166">
        <v>1779668125733</v>
      </c>
      <c r="H4166">
        <v>925733</v>
      </c>
      <c r="I4166">
        <v>925733</v>
      </c>
      <c r="J4166">
        <v>8023</v>
      </c>
      <c r="K4166">
        <v>41</v>
      </c>
      <c r="L4166">
        <v>39.53</v>
      </c>
      <c r="M4166" t="s">
        <v>925</v>
      </c>
      <c r="N4166" t="s">
        <v>929</v>
      </c>
      <c r="S4166">
        <v>24165</v>
      </c>
    </row>
    <row r="4167" spans="1:19" x14ac:dyDescent="0.2">
      <c r="A4167" t="s">
        <v>53</v>
      </c>
      <c r="B4167" t="s">
        <v>13</v>
      </c>
      <c r="C4167" t="s">
        <v>927</v>
      </c>
      <c r="D4167">
        <v>1</v>
      </c>
      <c r="E4167">
        <v>1</v>
      </c>
      <c r="F4167">
        <v>1779668100000</v>
      </c>
      <c r="G4167">
        <v>1779669183315</v>
      </c>
      <c r="H4167">
        <v>1083315</v>
      </c>
      <c r="I4167">
        <v>1083315</v>
      </c>
      <c r="J4167">
        <v>8239</v>
      </c>
      <c r="K4167">
        <v>48</v>
      </c>
      <c r="L4167">
        <v>52.32</v>
      </c>
      <c r="M4167" t="s">
        <v>925</v>
      </c>
      <c r="N4167" t="s">
        <v>926</v>
      </c>
      <c r="O4167">
        <v>32.81</v>
      </c>
      <c r="S4167">
        <v>24166</v>
      </c>
    </row>
    <row r="4168" spans="1:19" x14ac:dyDescent="0.2">
      <c r="A4168" t="s">
        <v>53</v>
      </c>
      <c r="B4168" t="s">
        <v>13</v>
      </c>
      <c r="C4168" t="s">
        <v>924</v>
      </c>
      <c r="D4168">
        <v>1</v>
      </c>
      <c r="E4168">
        <v>1</v>
      </c>
      <c r="F4168">
        <v>1779669000000</v>
      </c>
      <c r="G4168">
        <v>1779670130831</v>
      </c>
      <c r="H4168">
        <v>1130831</v>
      </c>
      <c r="I4168">
        <v>1130831</v>
      </c>
      <c r="J4168">
        <v>9792</v>
      </c>
      <c r="K4168">
        <v>53</v>
      </c>
      <c r="L4168">
        <v>57.32</v>
      </c>
      <c r="M4168" t="s">
        <v>925</v>
      </c>
      <c r="N4168" t="s">
        <v>926</v>
      </c>
      <c r="O4168">
        <v>39.08</v>
      </c>
      <c r="S4168">
        <v>24167</v>
      </c>
    </row>
    <row r="4169" spans="1:19" x14ac:dyDescent="0.2">
      <c r="A4169" t="s">
        <v>53</v>
      </c>
      <c r="B4169" t="s">
        <v>13</v>
      </c>
      <c r="C4169" t="s">
        <v>927</v>
      </c>
      <c r="D4169">
        <v>1</v>
      </c>
      <c r="E4169">
        <v>1</v>
      </c>
      <c r="F4169">
        <v>1779669900000</v>
      </c>
      <c r="G4169">
        <v>1779670791152</v>
      </c>
      <c r="H4169">
        <v>891152</v>
      </c>
      <c r="I4169">
        <v>891152</v>
      </c>
      <c r="J4169">
        <v>6925</v>
      </c>
      <c r="K4169">
        <v>35</v>
      </c>
      <c r="L4169">
        <v>48.92</v>
      </c>
      <c r="M4169" t="s">
        <v>925</v>
      </c>
      <c r="N4169" t="s">
        <v>926</v>
      </c>
      <c r="O4169">
        <v>33.26</v>
      </c>
      <c r="S4169">
        <v>24168</v>
      </c>
    </row>
    <row r="4170" spans="1:19" x14ac:dyDescent="0.2">
      <c r="A4170" t="s">
        <v>53</v>
      </c>
      <c r="B4170" t="s">
        <v>13</v>
      </c>
      <c r="C4170" t="s">
        <v>927</v>
      </c>
      <c r="D4170">
        <v>1</v>
      </c>
      <c r="E4170">
        <v>1</v>
      </c>
      <c r="F4170">
        <v>1779670800000</v>
      </c>
      <c r="G4170">
        <v>1779672023079</v>
      </c>
      <c r="H4170">
        <v>1223079</v>
      </c>
      <c r="I4170">
        <v>1223079</v>
      </c>
      <c r="J4170">
        <v>10529</v>
      </c>
      <c r="K4170">
        <v>51</v>
      </c>
      <c r="L4170">
        <v>60.2</v>
      </c>
      <c r="M4170" t="s">
        <v>925</v>
      </c>
      <c r="N4170" t="s">
        <v>926</v>
      </c>
      <c r="O4170">
        <v>41.5</v>
      </c>
      <c r="S4170">
        <v>24169</v>
      </c>
    </row>
    <row r="4171" spans="1:19" x14ac:dyDescent="0.2">
      <c r="A4171" t="s">
        <v>53</v>
      </c>
      <c r="B4171" t="s">
        <v>13</v>
      </c>
      <c r="C4171" t="s">
        <v>924</v>
      </c>
      <c r="D4171">
        <v>1</v>
      </c>
      <c r="E4171">
        <v>1</v>
      </c>
      <c r="F4171">
        <v>1779671700000</v>
      </c>
      <c r="G4171">
        <v>1779672835453</v>
      </c>
      <c r="H4171">
        <v>1135453</v>
      </c>
      <c r="I4171">
        <v>1135453</v>
      </c>
      <c r="J4171">
        <v>9409</v>
      </c>
      <c r="K4171">
        <v>51</v>
      </c>
      <c r="L4171">
        <v>58.93</v>
      </c>
      <c r="M4171" t="s">
        <v>925</v>
      </c>
      <c r="N4171" t="s">
        <v>926</v>
      </c>
      <c r="O4171">
        <v>43.75</v>
      </c>
      <c r="S4171">
        <v>24170</v>
      </c>
    </row>
    <row r="4172" spans="1:19" x14ac:dyDescent="0.2">
      <c r="A4172" t="s">
        <v>53</v>
      </c>
      <c r="B4172" t="s">
        <v>13</v>
      </c>
      <c r="C4172" t="s">
        <v>927</v>
      </c>
      <c r="D4172">
        <v>1</v>
      </c>
      <c r="E4172">
        <v>1</v>
      </c>
      <c r="F4172">
        <v>1779672600000</v>
      </c>
      <c r="G4172">
        <v>1779674054088</v>
      </c>
      <c r="H4172">
        <v>1454088</v>
      </c>
      <c r="I4172">
        <v>1454088</v>
      </c>
      <c r="J4172">
        <v>7183</v>
      </c>
      <c r="K4172">
        <v>57</v>
      </c>
      <c r="L4172">
        <v>61.82</v>
      </c>
      <c r="M4172" t="s">
        <v>925</v>
      </c>
      <c r="N4172" t="s">
        <v>926</v>
      </c>
      <c r="O4172">
        <v>48.38</v>
      </c>
      <c r="S4172">
        <v>24171</v>
      </c>
    </row>
    <row r="4173" spans="1:19" x14ac:dyDescent="0.2">
      <c r="A4173" t="s">
        <v>53</v>
      </c>
      <c r="B4173" t="s">
        <v>13</v>
      </c>
      <c r="C4173" t="s">
        <v>927</v>
      </c>
      <c r="D4173">
        <v>1</v>
      </c>
      <c r="E4173">
        <v>1</v>
      </c>
      <c r="F4173">
        <v>1779673500000</v>
      </c>
      <c r="G4173">
        <v>1779674365578</v>
      </c>
      <c r="H4173">
        <v>865578</v>
      </c>
      <c r="I4173">
        <v>865578</v>
      </c>
      <c r="J4173">
        <v>8506</v>
      </c>
      <c r="K4173">
        <v>35</v>
      </c>
      <c r="L4173">
        <v>50.71</v>
      </c>
      <c r="M4173" t="s">
        <v>925</v>
      </c>
      <c r="N4173" t="s">
        <v>926</v>
      </c>
      <c r="O4173">
        <v>33.85</v>
      </c>
      <c r="S4173">
        <v>24172</v>
      </c>
    </row>
    <row r="4174" spans="1:19" x14ac:dyDescent="0.2">
      <c r="A4174" t="s">
        <v>53</v>
      </c>
      <c r="B4174" t="s">
        <v>13</v>
      </c>
      <c r="C4174" t="s">
        <v>924</v>
      </c>
      <c r="D4174">
        <v>1</v>
      </c>
      <c r="E4174">
        <v>1</v>
      </c>
      <c r="F4174">
        <v>1779674400000</v>
      </c>
      <c r="G4174">
        <v>1779676005484</v>
      </c>
      <c r="H4174">
        <v>1605484</v>
      </c>
      <c r="I4174">
        <v>1605484</v>
      </c>
      <c r="J4174">
        <v>7278</v>
      </c>
      <c r="K4174">
        <v>59</v>
      </c>
      <c r="L4174">
        <v>60.3</v>
      </c>
      <c r="M4174" t="s">
        <v>925</v>
      </c>
      <c r="N4174" t="s">
        <v>926</v>
      </c>
      <c r="O4174">
        <v>40.78</v>
      </c>
      <c r="S4174">
        <v>24173</v>
      </c>
    </row>
    <row r="4175" spans="1:19" x14ac:dyDescent="0.2">
      <c r="A4175" t="s">
        <v>53</v>
      </c>
      <c r="B4175" t="s">
        <v>13</v>
      </c>
      <c r="C4175" t="s">
        <v>927</v>
      </c>
      <c r="D4175">
        <v>1</v>
      </c>
      <c r="E4175">
        <v>1</v>
      </c>
      <c r="F4175">
        <v>1779675300000</v>
      </c>
      <c r="G4175">
        <v>1779676807435</v>
      </c>
      <c r="H4175">
        <v>1507435</v>
      </c>
      <c r="I4175">
        <v>1507435</v>
      </c>
      <c r="J4175">
        <v>9016</v>
      </c>
      <c r="K4175">
        <v>59</v>
      </c>
      <c r="L4175">
        <v>63.19</v>
      </c>
      <c r="M4175" t="s">
        <v>925</v>
      </c>
      <c r="N4175" t="s">
        <v>926</v>
      </c>
      <c r="O4175">
        <v>45.33</v>
      </c>
      <c r="S4175">
        <v>24174</v>
      </c>
    </row>
    <row r="4176" spans="1:19" x14ac:dyDescent="0.2">
      <c r="A4176" t="s">
        <v>53</v>
      </c>
      <c r="B4176" t="s">
        <v>13</v>
      </c>
      <c r="C4176" t="s">
        <v>927</v>
      </c>
      <c r="D4176">
        <v>1</v>
      </c>
      <c r="E4176">
        <v>1</v>
      </c>
      <c r="F4176">
        <v>1779676200000</v>
      </c>
      <c r="G4176">
        <v>1779677118623</v>
      </c>
      <c r="H4176">
        <v>918623</v>
      </c>
      <c r="I4176">
        <v>918623</v>
      </c>
      <c r="J4176">
        <v>9492</v>
      </c>
      <c r="K4176">
        <v>35</v>
      </c>
      <c r="L4176">
        <v>53.6</v>
      </c>
      <c r="M4176" t="s">
        <v>925</v>
      </c>
      <c r="N4176" t="s">
        <v>926</v>
      </c>
      <c r="O4176">
        <v>36.590000000000003</v>
      </c>
      <c r="S4176">
        <v>24175</v>
      </c>
    </row>
    <row r="4177" spans="1:19" x14ac:dyDescent="0.2">
      <c r="A4177" t="s">
        <v>53</v>
      </c>
      <c r="B4177" t="s">
        <v>13</v>
      </c>
      <c r="C4177" t="s">
        <v>927</v>
      </c>
      <c r="D4177">
        <v>1</v>
      </c>
      <c r="E4177">
        <v>2</v>
      </c>
      <c r="F4177">
        <v>1779753600000</v>
      </c>
      <c r="G4177">
        <v>1779755176400</v>
      </c>
      <c r="H4177">
        <v>1576400</v>
      </c>
      <c r="I4177">
        <v>1576400</v>
      </c>
      <c r="J4177">
        <v>6873</v>
      </c>
      <c r="K4177">
        <v>69</v>
      </c>
      <c r="L4177">
        <v>46.13</v>
      </c>
      <c r="M4177" t="s">
        <v>925</v>
      </c>
      <c r="N4177" t="s">
        <v>929</v>
      </c>
      <c r="S4177">
        <v>24176</v>
      </c>
    </row>
    <row r="4178" spans="1:19" x14ac:dyDescent="0.2">
      <c r="A4178" t="s">
        <v>53</v>
      </c>
      <c r="B4178" t="s">
        <v>13</v>
      </c>
      <c r="C4178" t="s">
        <v>927</v>
      </c>
      <c r="D4178">
        <v>1</v>
      </c>
      <c r="E4178">
        <v>2</v>
      </c>
      <c r="F4178">
        <v>1779754500000</v>
      </c>
      <c r="G4178">
        <v>1779755399438</v>
      </c>
      <c r="H4178">
        <v>899438</v>
      </c>
      <c r="I4178">
        <v>899438</v>
      </c>
      <c r="J4178">
        <v>9541</v>
      </c>
      <c r="K4178">
        <v>40</v>
      </c>
      <c r="L4178">
        <v>51.73</v>
      </c>
      <c r="M4178" t="s">
        <v>925</v>
      </c>
      <c r="N4178" t="s">
        <v>926</v>
      </c>
      <c r="O4178">
        <v>32.6</v>
      </c>
      <c r="S4178">
        <v>24177</v>
      </c>
    </row>
    <row r="4179" spans="1:19" x14ac:dyDescent="0.2">
      <c r="A4179" t="s">
        <v>53</v>
      </c>
      <c r="B4179" t="s">
        <v>13</v>
      </c>
      <c r="C4179" t="s">
        <v>928</v>
      </c>
      <c r="D4179">
        <v>1</v>
      </c>
      <c r="E4179">
        <v>2</v>
      </c>
      <c r="F4179">
        <v>1779755400000</v>
      </c>
      <c r="G4179">
        <v>1779756458853</v>
      </c>
      <c r="H4179">
        <v>1058853</v>
      </c>
      <c r="I4179">
        <v>1058853</v>
      </c>
      <c r="J4179">
        <v>6844</v>
      </c>
      <c r="K4179">
        <v>44</v>
      </c>
      <c r="L4179">
        <v>53.86</v>
      </c>
      <c r="M4179" t="s">
        <v>925</v>
      </c>
      <c r="N4179" t="s">
        <v>926</v>
      </c>
      <c r="O4179">
        <v>40.74</v>
      </c>
      <c r="S4179">
        <v>24178</v>
      </c>
    </row>
    <row r="4180" spans="1:19" x14ac:dyDescent="0.2">
      <c r="A4180" t="s">
        <v>53</v>
      </c>
      <c r="B4180" t="s">
        <v>13</v>
      </c>
      <c r="C4180" t="s">
        <v>927</v>
      </c>
      <c r="D4180">
        <v>1</v>
      </c>
      <c r="E4180">
        <v>2</v>
      </c>
      <c r="F4180">
        <v>1779756300000</v>
      </c>
      <c r="G4180">
        <v>1779757720663</v>
      </c>
      <c r="H4180">
        <v>1420663</v>
      </c>
      <c r="I4180">
        <v>1420663</v>
      </c>
      <c r="J4180">
        <v>9430</v>
      </c>
      <c r="K4180">
        <v>56</v>
      </c>
      <c r="L4180">
        <v>58.89</v>
      </c>
      <c r="M4180" t="s">
        <v>925</v>
      </c>
      <c r="N4180" t="s">
        <v>926</v>
      </c>
      <c r="O4180">
        <v>36.42</v>
      </c>
      <c r="S4180">
        <v>24179</v>
      </c>
    </row>
    <row r="4181" spans="1:19" x14ac:dyDescent="0.2">
      <c r="A4181" t="s">
        <v>53</v>
      </c>
      <c r="B4181" t="s">
        <v>13</v>
      </c>
      <c r="C4181" t="s">
        <v>927</v>
      </c>
      <c r="D4181">
        <v>1</v>
      </c>
      <c r="E4181">
        <v>2</v>
      </c>
      <c r="F4181">
        <v>1779757200000</v>
      </c>
      <c r="G4181">
        <v>1779758187049</v>
      </c>
      <c r="H4181">
        <v>987049</v>
      </c>
      <c r="I4181">
        <v>987049</v>
      </c>
      <c r="J4181">
        <v>8557</v>
      </c>
      <c r="K4181">
        <v>46</v>
      </c>
      <c r="L4181">
        <v>40.83</v>
      </c>
      <c r="M4181" t="s">
        <v>925</v>
      </c>
      <c r="N4181" t="s">
        <v>929</v>
      </c>
      <c r="S4181">
        <v>24180</v>
      </c>
    </row>
    <row r="4182" spans="1:19" x14ac:dyDescent="0.2">
      <c r="A4182" t="s">
        <v>53</v>
      </c>
      <c r="B4182" t="s">
        <v>13</v>
      </c>
      <c r="C4182" t="s">
        <v>928</v>
      </c>
      <c r="D4182">
        <v>1</v>
      </c>
      <c r="E4182">
        <v>2</v>
      </c>
      <c r="F4182">
        <v>1779758100000</v>
      </c>
      <c r="G4182">
        <v>1779759502635</v>
      </c>
      <c r="H4182">
        <v>1402635</v>
      </c>
      <c r="I4182">
        <v>1402635</v>
      </c>
      <c r="J4182">
        <v>10498</v>
      </c>
      <c r="K4182">
        <v>62</v>
      </c>
      <c r="L4182">
        <v>62.16</v>
      </c>
      <c r="M4182" t="s">
        <v>925</v>
      </c>
      <c r="N4182" t="s">
        <v>926</v>
      </c>
      <c r="O4182">
        <v>41.6</v>
      </c>
      <c r="S4182">
        <v>24181</v>
      </c>
    </row>
    <row r="4183" spans="1:19" x14ac:dyDescent="0.2">
      <c r="A4183" t="s">
        <v>53</v>
      </c>
      <c r="B4183" t="s">
        <v>13</v>
      </c>
      <c r="C4183" t="s">
        <v>927</v>
      </c>
      <c r="D4183">
        <v>1</v>
      </c>
      <c r="E4183">
        <v>2</v>
      </c>
      <c r="F4183">
        <v>1779759000000</v>
      </c>
      <c r="G4183">
        <v>1779759849057</v>
      </c>
      <c r="H4183">
        <v>849057</v>
      </c>
      <c r="I4183">
        <v>849057</v>
      </c>
      <c r="J4183">
        <v>7137</v>
      </c>
      <c r="K4183">
        <v>37</v>
      </c>
      <c r="L4183">
        <v>51.17</v>
      </c>
      <c r="M4183" t="s">
        <v>925</v>
      </c>
      <c r="N4183" t="s">
        <v>926</v>
      </c>
      <c r="O4183">
        <v>38.979999999999997</v>
      </c>
      <c r="S4183">
        <v>24182</v>
      </c>
    </row>
    <row r="4184" spans="1:19" x14ac:dyDescent="0.2">
      <c r="A4184" t="s">
        <v>53</v>
      </c>
      <c r="B4184" t="s">
        <v>13</v>
      </c>
      <c r="C4184" t="s">
        <v>927</v>
      </c>
      <c r="D4184">
        <v>1</v>
      </c>
      <c r="E4184">
        <v>2</v>
      </c>
      <c r="F4184">
        <v>1779759900000</v>
      </c>
      <c r="G4184">
        <v>1779761279826</v>
      </c>
      <c r="H4184">
        <v>1379826</v>
      </c>
      <c r="I4184">
        <v>1379826</v>
      </c>
      <c r="J4184">
        <v>8856</v>
      </c>
      <c r="K4184">
        <v>60</v>
      </c>
      <c r="L4184">
        <v>57.71</v>
      </c>
      <c r="M4184" t="s">
        <v>925</v>
      </c>
      <c r="N4184" t="s">
        <v>926</v>
      </c>
      <c r="O4184">
        <v>36.24</v>
      </c>
      <c r="S4184">
        <v>24183</v>
      </c>
    </row>
    <row r="4185" spans="1:19" x14ac:dyDescent="0.2">
      <c r="A4185" t="s">
        <v>53</v>
      </c>
      <c r="B4185" t="s">
        <v>13</v>
      </c>
      <c r="C4185" t="s">
        <v>928</v>
      </c>
      <c r="D4185">
        <v>1</v>
      </c>
      <c r="E4185">
        <v>2</v>
      </c>
      <c r="F4185">
        <v>1779760800000</v>
      </c>
      <c r="G4185">
        <v>1779762000641</v>
      </c>
      <c r="H4185">
        <v>1200641</v>
      </c>
      <c r="I4185">
        <v>1200641</v>
      </c>
      <c r="J4185">
        <v>7943</v>
      </c>
      <c r="K4185">
        <v>44</v>
      </c>
      <c r="L4185">
        <v>58.89</v>
      </c>
      <c r="M4185" t="s">
        <v>925</v>
      </c>
      <c r="N4185" t="s">
        <v>926</v>
      </c>
      <c r="O4185">
        <v>45.94</v>
      </c>
      <c r="S4185">
        <v>24184</v>
      </c>
    </row>
    <row r="4186" spans="1:19" x14ac:dyDescent="0.2">
      <c r="A4186" t="s">
        <v>53</v>
      </c>
      <c r="B4186" t="s">
        <v>13</v>
      </c>
      <c r="C4186" t="s">
        <v>927</v>
      </c>
      <c r="D4186">
        <v>1</v>
      </c>
      <c r="E4186">
        <v>2</v>
      </c>
      <c r="F4186">
        <v>1779761700000</v>
      </c>
      <c r="G4186">
        <v>1779763431142</v>
      </c>
      <c r="H4186">
        <v>1731142</v>
      </c>
      <c r="I4186">
        <v>1731142</v>
      </c>
      <c r="J4186">
        <v>10330</v>
      </c>
      <c r="K4186">
        <v>71</v>
      </c>
      <c r="L4186">
        <v>51.62</v>
      </c>
      <c r="M4186" t="s">
        <v>925</v>
      </c>
      <c r="N4186" t="s">
        <v>929</v>
      </c>
      <c r="S4186">
        <v>24185</v>
      </c>
    </row>
    <row r="4187" spans="1:19" x14ac:dyDescent="0.2">
      <c r="A4187" t="s">
        <v>53</v>
      </c>
      <c r="B4187" t="s">
        <v>13</v>
      </c>
      <c r="C4187" t="s">
        <v>927</v>
      </c>
      <c r="D4187">
        <v>1</v>
      </c>
      <c r="E4187">
        <v>2</v>
      </c>
      <c r="F4187">
        <v>1779762600000</v>
      </c>
      <c r="G4187">
        <v>1779763509266</v>
      </c>
      <c r="H4187">
        <v>909266</v>
      </c>
      <c r="I4187">
        <v>909266</v>
      </c>
      <c r="J4187">
        <v>9039</v>
      </c>
      <c r="K4187">
        <v>38</v>
      </c>
      <c r="L4187">
        <v>40.4</v>
      </c>
      <c r="M4187" t="s">
        <v>925</v>
      </c>
      <c r="N4187" t="s">
        <v>929</v>
      </c>
      <c r="S4187">
        <v>24186</v>
      </c>
    </row>
    <row r="4188" spans="1:19" x14ac:dyDescent="0.2">
      <c r="A4188" t="s">
        <v>53</v>
      </c>
      <c r="B4188" t="s">
        <v>13</v>
      </c>
      <c r="C4188" t="s">
        <v>928</v>
      </c>
      <c r="D4188">
        <v>1</v>
      </c>
      <c r="E4188">
        <v>2</v>
      </c>
      <c r="F4188">
        <v>1779763500000</v>
      </c>
      <c r="G4188">
        <v>1779764762040</v>
      </c>
      <c r="H4188">
        <v>1262040</v>
      </c>
      <c r="I4188">
        <v>1262040</v>
      </c>
      <c r="J4188">
        <v>8485</v>
      </c>
      <c r="K4188">
        <v>48</v>
      </c>
      <c r="L4188">
        <v>59.54</v>
      </c>
      <c r="M4188" t="s">
        <v>925</v>
      </c>
      <c r="N4188" t="s">
        <v>926</v>
      </c>
      <c r="O4188">
        <v>44.45</v>
      </c>
      <c r="S4188">
        <v>24187</v>
      </c>
    </row>
    <row r="4189" spans="1:19" x14ac:dyDescent="0.2">
      <c r="A4189" t="s">
        <v>53</v>
      </c>
      <c r="B4189" t="s">
        <v>13</v>
      </c>
      <c r="C4189" t="s">
        <v>927</v>
      </c>
      <c r="D4189">
        <v>1</v>
      </c>
      <c r="E4189">
        <v>3</v>
      </c>
      <c r="F4189">
        <v>1779840000000</v>
      </c>
      <c r="G4189">
        <v>1779841407802</v>
      </c>
      <c r="H4189">
        <v>1407802</v>
      </c>
      <c r="I4189">
        <v>1407802</v>
      </c>
      <c r="J4189">
        <v>9550</v>
      </c>
      <c r="K4189">
        <v>57</v>
      </c>
      <c r="L4189">
        <v>57.22</v>
      </c>
      <c r="M4189" t="s">
        <v>925</v>
      </c>
      <c r="N4189" t="s">
        <v>926</v>
      </c>
      <c r="O4189">
        <v>32.520000000000003</v>
      </c>
      <c r="S4189">
        <v>24188</v>
      </c>
    </row>
    <row r="4190" spans="1:19" x14ac:dyDescent="0.2">
      <c r="A4190" t="s">
        <v>53</v>
      </c>
      <c r="B4190" t="s">
        <v>13</v>
      </c>
      <c r="C4190" t="s">
        <v>927</v>
      </c>
      <c r="D4190">
        <v>1</v>
      </c>
      <c r="E4190">
        <v>3</v>
      </c>
      <c r="F4190">
        <v>1779840900000</v>
      </c>
      <c r="G4190">
        <v>1779842500805</v>
      </c>
      <c r="H4190">
        <v>1600805</v>
      </c>
      <c r="I4190">
        <v>1600805</v>
      </c>
      <c r="J4190">
        <v>10378</v>
      </c>
      <c r="K4190">
        <v>66</v>
      </c>
      <c r="L4190">
        <v>64.23</v>
      </c>
      <c r="M4190" t="s">
        <v>925</v>
      </c>
      <c r="N4190" t="s">
        <v>926</v>
      </c>
      <c r="O4190">
        <v>41.74</v>
      </c>
      <c r="S4190">
        <v>24189</v>
      </c>
    </row>
    <row r="4191" spans="1:19" x14ac:dyDescent="0.2">
      <c r="A4191" t="s">
        <v>53</v>
      </c>
      <c r="B4191" t="s">
        <v>13</v>
      </c>
      <c r="C4191" t="s">
        <v>927</v>
      </c>
      <c r="D4191">
        <v>1</v>
      </c>
      <c r="E4191">
        <v>3</v>
      </c>
      <c r="F4191">
        <v>1779841800000</v>
      </c>
      <c r="G4191">
        <v>1779843214305</v>
      </c>
      <c r="H4191">
        <v>1414305</v>
      </c>
      <c r="I4191">
        <v>1414305</v>
      </c>
      <c r="J4191">
        <v>8194</v>
      </c>
      <c r="K4191">
        <v>61</v>
      </c>
      <c r="L4191">
        <v>56.78</v>
      </c>
      <c r="M4191" t="s">
        <v>925</v>
      </c>
      <c r="N4191" t="s">
        <v>926</v>
      </c>
      <c r="O4191">
        <v>34.97</v>
      </c>
      <c r="S4191">
        <v>24190</v>
      </c>
    </row>
    <row r="4192" spans="1:19" x14ac:dyDescent="0.2">
      <c r="A4192" t="s">
        <v>53</v>
      </c>
      <c r="B4192" t="s">
        <v>13</v>
      </c>
      <c r="C4192" t="s">
        <v>927</v>
      </c>
      <c r="D4192">
        <v>1</v>
      </c>
      <c r="E4192">
        <v>3</v>
      </c>
      <c r="F4192">
        <v>1779842700000</v>
      </c>
      <c r="G4192">
        <v>1779843633780</v>
      </c>
      <c r="H4192">
        <v>933780</v>
      </c>
      <c r="I4192">
        <v>933780</v>
      </c>
      <c r="J4192">
        <v>6810</v>
      </c>
      <c r="K4192">
        <v>37</v>
      </c>
      <c r="L4192">
        <v>53.03</v>
      </c>
      <c r="M4192" t="s">
        <v>925</v>
      </c>
      <c r="N4192" t="s">
        <v>926</v>
      </c>
      <c r="O4192">
        <v>42.04</v>
      </c>
      <c r="S4192">
        <v>24191</v>
      </c>
    </row>
    <row r="4193" spans="1:19" x14ac:dyDescent="0.2">
      <c r="A4193" t="s">
        <v>53</v>
      </c>
      <c r="B4193" t="s">
        <v>13</v>
      </c>
      <c r="C4193" t="s">
        <v>927</v>
      </c>
      <c r="D4193">
        <v>1</v>
      </c>
      <c r="E4193">
        <v>3</v>
      </c>
      <c r="F4193">
        <v>1779843600000</v>
      </c>
      <c r="G4193">
        <v>1779845136469</v>
      </c>
      <c r="H4193">
        <v>1536469</v>
      </c>
      <c r="I4193">
        <v>1536469</v>
      </c>
      <c r="J4193">
        <v>9308</v>
      </c>
      <c r="K4193">
        <v>61</v>
      </c>
      <c r="L4193">
        <v>61.32</v>
      </c>
      <c r="M4193" t="s">
        <v>925</v>
      </c>
      <c r="N4193" t="s">
        <v>926</v>
      </c>
      <c r="O4193">
        <v>39.47</v>
      </c>
      <c r="S4193">
        <v>24192</v>
      </c>
    </row>
    <row r="4194" spans="1:19" x14ac:dyDescent="0.2">
      <c r="A4194" t="s">
        <v>53</v>
      </c>
      <c r="B4194" t="s">
        <v>13</v>
      </c>
      <c r="C4194" t="s">
        <v>927</v>
      </c>
      <c r="D4194">
        <v>1</v>
      </c>
      <c r="E4194">
        <v>3</v>
      </c>
      <c r="F4194">
        <v>1779844500000</v>
      </c>
      <c r="G4194">
        <v>1779846074485</v>
      </c>
      <c r="H4194">
        <v>1574485</v>
      </c>
      <c r="I4194">
        <v>1574485</v>
      </c>
      <c r="J4194">
        <v>7122</v>
      </c>
      <c r="K4194">
        <v>64</v>
      </c>
      <c r="L4194">
        <v>60.02</v>
      </c>
      <c r="M4194" t="s">
        <v>925</v>
      </c>
      <c r="N4194" t="s">
        <v>926</v>
      </c>
      <c r="O4194">
        <v>41.34</v>
      </c>
      <c r="S4194">
        <v>24193</v>
      </c>
    </row>
    <row r="4195" spans="1:19" x14ac:dyDescent="0.2">
      <c r="A4195" t="s">
        <v>53</v>
      </c>
      <c r="B4195" t="s">
        <v>13</v>
      </c>
      <c r="C4195" t="s">
        <v>927</v>
      </c>
      <c r="D4195">
        <v>1</v>
      </c>
      <c r="E4195">
        <v>3</v>
      </c>
      <c r="F4195">
        <v>1779845400000</v>
      </c>
      <c r="G4195">
        <v>1779846526103</v>
      </c>
      <c r="H4195">
        <v>1126103</v>
      </c>
      <c r="I4195">
        <v>1126103</v>
      </c>
      <c r="J4195">
        <v>9068</v>
      </c>
      <c r="K4195">
        <v>53</v>
      </c>
      <c r="L4195">
        <v>58.63</v>
      </c>
      <c r="M4195" t="s">
        <v>925</v>
      </c>
      <c r="N4195" t="s">
        <v>926</v>
      </c>
      <c r="O4195">
        <v>44.18</v>
      </c>
      <c r="S4195">
        <v>24194</v>
      </c>
    </row>
    <row r="4196" spans="1:19" x14ac:dyDescent="0.2">
      <c r="A4196" t="s">
        <v>53</v>
      </c>
      <c r="B4196" t="s">
        <v>13</v>
      </c>
      <c r="C4196" t="s">
        <v>927</v>
      </c>
      <c r="D4196">
        <v>1</v>
      </c>
      <c r="E4196">
        <v>3</v>
      </c>
      <c r="F4196">
        <v>1779846300000</v>
      </c>
      <c r="G4196">
        <v>1779847141963</v>
      </c>
      <c r="H4196">
        <v>841963</v>
      </c>
      <c r="I4196">
        <v>841963</v>
      </c>
      <c r="J4196">
        <v>7638</v>
      </c>
      <c r="K4196">
        <v>34</v>
      </c>
      <c r="L4196">
        <v>50.23</v>
      </c>
      <c r="M4196" t="s">
        <v>925</v>
      </c>
      <c r="N4196" t="s">
        <v>926</v>
      </c>
      <c r="O4196">
        <v>35.64</v>
      </c>
      <c r="S4196">
        <v>24195</v>
      </c>
    </row>
    <row r="4197" spans="1:19" x14ac:dyDescent="0.2">
      <c r="A4197" t="s">
        <v>53</v>
      </c>
      <c r="B4197" t="s">
        <v>13</v>
      </c>
      <c r="C4197" t="s">
        <v>927</v>
      </c>
      <c r="D4197">
        <v>1</v>
      </c>
      <c r="E4197">
        <v>3</v>
      </c>
      <c r="F4197">
        <v>1779847200000</v>
      </c>
      <c r="G4197">
        <v>1779848554894</v>
      </c>
      <c r="H4197">
        <v>1354894</v>
      </c>
      <c r="I4197">
        <v>1354894</v>
      </c>
      <c r="J4197">
        <v>9132</v>
      </c>
      <c r="K4197">
        <v>57</v>
      </c>
      <c r="L4197">
        <v>58.83</v>
      </c>
      <c r="M4197" t="s">
        <v>925</v>
      </c>
      <c r="N4197" t="s">
        <v>926</v>
      </c>
      <c r="O4197">
        <v>38.729999999999997</v>
      </c>
      <c r="S4197">
        <v>24196</v>
      </c>
    </row>
    <row r="4198" spans="1:19" x14ac:dyDescent="0.2">
      <c r="A4198" t="s">
        <v>53</v>
      </c>
      <c r="B4198" t="s">
        <v>13</v>
      </c>
      <c r="C4198" t="s">
        <v>927</v>
      </c>
      <c r="D4198">
        <v>1</v>
      </c>
      <c r="E4198">
        <v>3</v>
      </c>
      <c r="F4198">
        <v>1779848100000</v>
      </c>
      <c r="G4198">
        <v>1779849138040</v>
      </c>
      <c r="H4198">
        <v>1038040</v>
      </c>
      <c r="I4198">
        <v>1038040</v>
      </c>
      <c r="J4198">
        <v>8588</v>
      </c>
      <c r="K4198">
        <v>40</v>
      </c>
      <c r="L4198">
        <v>55.39</v>
      </c>
      <c r="M4198" t="s">
        <v>925</v>
      </c>
      <c r="N4198" t="s">
        <v>926</v>
      </c>
      <c r="O4198">
        <v>40.15</v>
      </c>
      <c r="S4198">
        <v>24197</v>
      </c>
    </row>
    <row r="4199" spans="1:19" x14ac:dyDescent="0.2">
      <c r="A4199" t="s">
        <v>53</v>
      </c>
      <c r="B4199" t="s">
        <v>13</v>
      </c>
      <c r="C4199" t="s">
        <v>927</v>
      </c>
      <c r="D4199">
        <v>1</v>
      </c>
      <c r="E4199">
        <v>4</v>
      </c>
      <c r="F4199">
        <v>1779926400000</v>
      </c>
      <c r="G4199">
        <v>1779927347948</v>
      </c>
      <c r="H4199">
        <v>947948</v>
      </c>
      <c r="I4199">
        <v>947948</v>
      </c>
      <c r="J4199">
        <v>7311</v>
      </c>
      <c r="K4199">
        <v>42</v>
      </c>
      <c r="L4199">
        <v>39.049999999999997</v>
      </c>
      <c r="M4199" t="s">
        <v>925</v>
      </c>
      <c r="N4199" t="s">
        <v>929</v>
      </c>
      <c r="S4199">
        <v>24198</v>
      </c>
    </row>
    <row r="4200" spans="1:19" x14ac:dyDescent="0.2">
      <c r="A4200" t="s">
        <v>53</v>
      </c>
      <c r="B4200" t="s">
        <v>13</v>
      </c>
      <c r="C4200" t="s">
        <v>927</v>
      </c>
      <c r="D4200">
        <v>1</v>
      </c>
      <c r="E4200">
        <v>4</v>
      </c>
      <c r="F4200">
        <v>1779927300000</v>
      </c>
      <c r="G4200">
        <v>1779928413068</v>
      </c>
      <c r="H4200">
        <v>1113068</v>
      </c>
      <c r="I4200">
        <v>1113068</v>
      </c>
      <c r="J4200">
        <v>8631</v>
      </c>
      <c r="K4200">
        <v>49</v>
      </c>
      <c r="L4200">
        <v>60.03</v>
      </c>
      <c r="M4200" t="s">
        <v>925</v>
      </c>
      <c r="N4200" t="s">
        <v>926</v>
      </c>
      <c r="O4200">
        <v>48.95</v>
      </c>
      <c r="S4200">
        <v>24199</v>
      </c>
    </row>
    <row r="4201" spans="1:19" x14ac:dyDescent="0.2">
      <c r="A4201" t="s">
        <v>53</v>
      </c>
      <c r="B4201" t="s">
        <v>13</v>
      </c>
      <c r="C4201" t="s">
        <v>924</v>
      </c>
      <c r="D4201">
        <v>1</v>
      </c>
      <c r="E4201">
        <v>4</v>
      </c>
      <c r="F4201">
        <v>1779928200000</v>
      </c>
      <c r="G4201">
        <v>1779929051891</v>
      </c>
      <c r="H4201">
        <v>851891</v>
      </c>
      <c r="I4201">
        <v>851891</v>
      </c>
      <c r="J4201">
        <v>7184</v>
      </c>
      <c r="K4201">
        <v>37</v>
      </c>
      <c r="L4201">
        <v>54.18</v>
      </c>
      <c r="M4201" t="s">
        <v>925</v>
      </c>
      <c r="N4201" t="s">
        <v>926</v>
      </c>
      <c r="O4201">
        <v>45.78</v>
      </c>
      <c r="S4201">
        <v>24200</v>
      </c>
    </row>
    <row r="4202" spans="1:19" x14ac:dyDescent="0.2">
      <c r="A4202" t="s">
        <v>53</v>
      </c>
      <c r="B4202" t="s">
        <v>13</v>
      </c>
      <c r="C4202" t="s">
        <v>927</v>
      </c>
      <c r="D4202">
        <v>1</v>
      </c>
      <c r="E4202">
        <v>4</v>
      </c>
      <c r="F4202">
        <v>1779929100000</v>
      </c>
      <c r="G4202">
        <v>1779930421067</v>
      </c>
      <c r="H4202">
        <v>1321067</v>
      </c>
      <c r="I4202">
        <v>1321067</v>
      </c>
      <c r="J4202">
        <v>8382</v>
      </c>
      <c r="K4202">
        <v>54</v>
      </c>
      <c r="L4202">
        <v>61.76</v>
      </c>
      <c r="M4202" t="s">
        <v>925</v>
      </c>
      <c r="N4202" t="s">
        <v>926</v>
      </c>
      <c r="O4202">
        <v>48.4</v>
      </c>
      <c r="S4202">
        <v>24201</v>
      </c>
    </row>
    <row r="4203" spans="1:19" x14ac:dyDescent="0.2">
      <c r="A4203" t="s">
        <v>53</v>
      </c>
      <c r="B4203" t="s">
        <v>13</v>
      </c>
      <c r="C4203" t="s">
        <v>927</v>
      </c>
      <c r="D4203">
        <v>1</v>
      </c>
      <c r="E4203">
        <v>4</v>
      </c>
      <c r="F4203">
        <v>1779930000000</v>
      </c>
      <c r="G4203">
        <v>1779931076956</v>
      </c>
      <c r="H4203">
        <v>1076956</v>
      </c>
      <c r="I4203">
        <v>1076956</v>
      </c>
      <c r="J4203">
        <v>8672</v>
      </c>
      <c r="K4203">
        <v>46</v>
      </c>
      <c r="L4203">
        <v>56.73</v>
      </c>
      <c r="M4203" t="s">
        <v>925</v>
      </c>
      <c r="N4203" t="s">
        <v>926</v>
      </c>
      <c r="O4203">
        <v>42.07</v>
      </c>
      <c r="S4203">
        <v>24202</v>
      </c>
    </row>
    <row r="4204" spans="1:19" x14ac:dyDescent="0.2">
      <c r="A4204" t="s">
        <v>53</v>
      </c>
      <c r="B4204" t="s">
        <v>13</v>
      </c>
      <c r="C4204" t="s">
        <v>924</v>
      </c>
      <c r="D4204">
        <v>1</v>
      </c>
      <c r="E4204">
        <v>4</v>
      </c>
      <c r="F4204">
        <v>1779930900000</v>
      </c>
      <c r="G4204">
        <v>1779932115822</v>
      </c>
      <c r="H4204">
        <v>1215822</v>
      </c>
      <c r="I4204">
        <v>1215822</v>
      </c>
      <c r="J4204">
        <v>7994</v>
      </c>
      <c r="K4204">
        <v>48</v>
      </c>
      <c r="L4204">
        <v>58.02</v>
      </c>
      <c r="M4204" t="s">
        <v>925</v>
      </c>
      <c r="N4204" t="s">
        <v>926</v>
      </c>
      <c r="O4204">
        <v>43.38</v>
      </c>
      <c r="S4204">
        <v>24203</v>
      </c>
    </row>
    <row r="4205" spans="1:19" x14ac:dyDescent="0.2">
      <c r="A4205" t="s">
        <v>53</v>
      </c>
      <c r="B4205" t="s">
        <v>13</v>
      </c>
      <c r="C4205" t="s">
        <v>927</v>
      </c>
      <c r="D4205">
        <v>1</v>
      </c>
      <c r="E4205">
        <v>4</v>
      </c>
      <c r="F4205">
        <v>1779931800000</v>
      </c>
      <c r="G4205">
        <v>1779932718735</v>
      </c>
      <c r="H4205">
        <v>918735</v>
      </c>
      <c r="I4205">
        <v>918735</v>
      </c>
      <c r="J4205">
        <v>10589</v>
      </c>
      <c r="K4205">
        <v>36</v>
      </c>
      <c r="L4205">
        <v>56.47</v>
      </c>
      <c r="M4205" t="s">
        <v>925</v>
      </c>
      <c r="N4205" t="s">
        <v>926</v>
      </c>
      <c r="O4205">
        <v>40.33</v>
      </c>
      <c r="S4205">
        <v>24204</v>
      </c>
    </row>
    <row r="4206" spans="1:19" x14ac:dyDescent="0.2">
      <c r="A4206" t="s">
        <v>53</v>
      </c>
      <c r="B4206" t="s">
        <v>13</v>
      </c>
      <c r="C4206" t="s">
        <v>927</v>
      </c>
      <c r="D4206">
        <v>1</v>
      </c>
      <c r="E4206">
        <v>4</v>
      </c>
      <c r="F4206">
        <v>1779932700000</v>
      </c>
      <c r="G4206">
        <v>1779933864720</v>
      </c>
      <c r="H4206">
        <v>1164720</v>
      </c>
      <c r="I4206">
        <v>1164720</v>
      </c>
      <c r="J4206">
        <v>9921</v>
      </c>
      <c r="K4206">
        <v>53</v>
      </c>
      <c r="L4206">
        <v>58.25</v>
      </c>
      <c r="M4206" t="s">
        <v>925</v>
      </c>
      <c r="N4206" t="s">
        <v>926</v>
      </c>
      <c r="O4206">
        <v>40.06</v>
      </c>
      <c r="S4206">
        <v>24205</v>
      </c>
    </row>
    <row r="4207" spans="1:19" x14ac:dyDescent="0.2">
      <c r="A4207" t="s">
        <v>53</v>
      </c>
      <c r="B4207" t="s">
        <v>13</v>
      </c>
      <c r="C4207" t="s">
        <v>924</v>
      </c>
      <c r="D4207">
        <v>1</v>
      </c>
      <c r="E4207">
        <v>4</v>
      </c>
      <c r="F4207">
        <v>1779933600000</v>
      </c>
      <c r="G4207">
        <v>1779934824163</v>
      </c>
      <c r="H4207">
        <v>1224163</v>
      </c>
      <c r="I4207">
        <v>1224163</v>
      </c>
      <c r="J4207">
        <v>10474</v>
      </c>
      <c r="K4207">
        <v>45</v>
      </c>
      <c r="L4207">
        <v>59.56</v>
      </c>
      <c r="M4207" t="s">
        <v>925</v>
      </c>
      <c r="N4207" t="s">
        <v>926</v>
      </c>
      <c r="O4207">
        <v>40.130000000000003</v>
      </c>
      <c r="S4207">
        <v>24206</v>
      </c>
    </row>
    <row r="4208" spans="1:19" x14ac:dyDescent="0.2">
      <c r="A4208" t="s">
        <v>53</v>
      </c>
      <c r="B4208" t="s">
        <v>13</v>
      </c>
      <c r="C4208" t="s">
        <v>927</v>
      </c>
      <c r="D4208">
        <v>1</v>
      </c>
      <c r="E4208">
        <v>4</v>
      </c>
      <c r="F4208">
        <v>1779934500000</v>
      </c>
      <c r="G4208">
        <v>1779935717085</v>
      </c>
      <c r="H4208">
        <v>1217085</v>
      </c>
      <c r="I4208">
        <v>1217085</v>
      </c>
      <c r="J4208">
        <v>9138</v>
      </c>
      <c r="K4208">
        <v>53</v>
      </c>
      <c r="L4208">
        <v>56.53</v>
      </c>
      <c r="M4208" t="s">
        <v>925</v>
      </c>
      <c r="N4208" t="s">
        <v>926</v>
      </c>
      <c r="O4208">
        <v>36.83</v>
      </c>
      <c r="S4208">
        <v>24207</v>
      </c>
    </row>
    <row r="4209" spans="1:19" x14ac:dyDescent="0.2">
      <c r="A4209" t="s">
        <v>53</v>
      </c>
      <c r="B4209" t="s">
        <v>13</v>
      </c>
      <c r="C4209" t="s">
        <v>927</v>
      </c>
      <c r="D4209">
        <v>1</v>
      </c>
      <c r="E4209">
        <v>4</v>
      </c>
      <c r="F4209">
        <v>1779935400000</v>
      </c>
      <c r="G4209">
        <v>1779937017653</v>
      </c>
      <c r="H4209">
        <v>1617653</v>
      </c>
      <c r="I4209">
        <v>1617653</v>
      </c>
      <c r="J4209">
        <v>9414</v>
      </c>
      <c r="K4209">
        <v>66</v>
      </c>
      <c r="L4209">
        <v>49.3</v>
      </c>
      <c r="M4209" t="s">
        <v>925</v>
      </c>
      <c r="N4209" t="s">
        <v>929</v>
      </c>
      <c r="S4209">
        <v>24208</v>
      </c>
    </row>
    <row r="4210" spans="1:19" x14ac:dyDescent="0.2">
      <c r="A4210" t="s">
        <v>53</v>
      </c>
      <c r="B4210" t="s">
        <v>13</v>
      </c>
      <c r="C4210" t="s">
        <v>927</v>
      </c>
      <c r="D4210">
        <v>1</v>
      </c>
      <c r="E4210">
        <v>5</v>
      </c>
      <c r="F4210">
        <v>1780012800000</v>
      </c>
      <c r="G4210">
        <v>1780013930563</v>
      </c>
      <c r="H4210">
        <v>1130563</v>
      </c>
      <c r="I4210">
        <v>1130563</v>
      </c>
      <c r="J4210">
        <v>9401</v>
      </c>
      <c r="K4210">
        <v>48</v>
      </c>
      <c r="L4210">
        <v>43.44</v>
      </c>
      <c r="M4210" t="s">
        <v>925</v>
      </c>
      <c r="N4210" t="s">
        <v>929</v>
      </c>
      <c r="S4210">
        <v>24209</v>
      </c>
    </row>
    <row r="4211" spans="1:19" x14ac:dyDescent="0.2">
      <c r="A4211" t="s">
        <v>53</v>
      </c>
      <c r="B4211" t="s">
        <v>13</v>
      </c>
      <c r="C4211" t="s">
        <v>927</v>
      </c>
      <c r="D4211">
        <v>1</v>
      </c>
      <c r="E4211">
        <v>5</v>
      </c>
      <c r="F4211">
        <v>1780013700000</v>
      </c>
      <c r="G4211">
        <v>1780015124314</v>
      </c>
      <c r="H4211">
        <v>1424314</v>
      </c>
      <c r="I4211">
        <v>1424314</v>
      </c>
      <c r="J4211">
        <v>7900</v>
      </c>
      <c r="K4211">
        <v>55</v>
      </c>
      <c r="L4211">
        <v>55.89</v>
      </c>
      <c r="M4211" t="s">
        <v>925</v>
      </c>
      <c r="N4211" t="s">
        <v>926</v>
      </c>
      <c r="O4211">
        <v>33.44</v>
      </c>
      <c r="S4211">
        <v>24210</v>
      </c>
    </row>
    <row r="4212" spans="1:19" x14ac:dyDescent="0.2">
      <c r="A4212" t="s">
        <v>53</v>
      </c>
      <c r="B4212" t="s">
        <v>13</v>
      </c>
      <c r="C4212" t="s">
        <v>928</v>
      </c>
      <c r="D4212">
        <v>1</v>
      </c>
      <c r="E4212">
        <v>5</v>
      </c>
      <c r="F4212">
        <v>1780014600000</v>
      </c>
      <c r="G4212">
        <v>1780015908719</v>
      </c>
      <c r="H4212">
        <v>1308719</v>
      </c>
      <c r="I4212">
        <v>1308719</v>
      </c>
      <c r="J4212">
        <v>7048</v>
      </c>
      <c r="K4212">
        <v>51</v>
      </c>
      <c r="L4212">
        <v>60.29</v>
      </c>
      <c r="M4212" t="s">
        <v>925</v>
      </c>
      <c r="N4212" t="s">
        <v>926</v>
      </c>
      <c r="O4212">
        <v>48.85</v>
      </c>
      <c r="S4212">
        <v>24211</v>
      </c>
    </row>
    <row r="4213" spans="1:19" x14ac:dyDescent="0.2">
      <c r="A4213" t="s">
        <v>53</v>
      </c>
      <c r="B4213" t="s">
        <v>13</v>
      </c>
      <c r="C4213" t="s">
        <v>927</v>
      </c>
      <c r="D4213">
        <v>1</v>
      </c>
      <c r="E4213">
        <v>5</v>
      </c>
      <c r="F4213">
        <v>1780015500000</v>
      </c>
      <c r="G4213">
        <v>1780016987129</v>
      </c>
      <c r="H4213">
        <v>1487129</v>
      </c>
      <c r="I4213">
        <v>1487129</v>
      </c>
      <c r="J4213">
        <v>6960</v>
      </c>
      <c r="K4213">
        <v>66</v>
      </c>
      <c r="L4213">
        <v>59.45</v>
      </c>
      <c r="M4213" t="s">
        <v>925</v>
      </c>
      <c r="N4213" t="s">
        <v>926</v>
      </c>
      <c r="O4213">
        <v>42.65</v>
      </c>
      <c r="S4213">
        <v>24212</v>
      </c>
    </row>
    <row r="4214" spans="1:19" x14ac:dyDescent="0.2">
      <c r="A4214" t="s">
        <v>53</v>
      </c>
      <c r="B4214" t="s">
        <v>13</v>
      </c>
      <c r="C4214" t="s">
        <v>927</v>
      </c>
      <c r="D4214">
        <v>1</v>
      </c>
      <c r="E4214">
        <v>5</v>
      </c>
      <c r="F4214">
        <v>1780016400000</v>
      </c>
      <c r="G4214">
        <v>1780017905872</v>
      </c>
      <c r="H4214">
        <v>1505872</v>
      </c>
      <c r="I4214">
        <v>1505872</v>
      </c>
      <c r="J4214">
        <v>7347</v>
      </c>
      <c r="K4214">
        <v>63</v>
      </c>
      <c r="L4214">
        <v>59.29</v>
      </c>
      <c r="M4214" t="s">
        <v>925</v>
      </c>
      <c r="N4214" t="s">
        <v>926</v>
      </c>
      <c r="O4214">
        <v>40.770000000000003</v>
      </c>
      <c r="S4214">
        <v>24213</v>
      </c>
    </row>
    <row r="4215" spans="1:19" x14ac:dyDescent="0.2">
      <c r="A4215" t="s">
        <v>53</v>
      </c>
      <c r="B4215" t="s">
        <v>13</v>
      </c>
      <c r="C4215" t="s">
        <v>928</v>
      </c>
      <c r="D4215">
        <v>1</v>
      </c>
      <c r="E4215">
        <v>5</v>
      </c>
      <c r="F4215">
        <v>1780017300000</v>
      </c>
      <c r="G4215">
        <v>1780018365819</v>
      </c>
      <c r="H4215">
        <v>1065819</v>
      </c>
      <c r="I4215">
        <v>1065819</v>
      </c>
      <c r="J4215">
        <v>8362</v>
      </c>
      <c r="K4215">
        <v>40</v>
      </c>
      <c r="L4215">
        <v>53.31</v>
      </c>
      <c r="M4215" t="s">
        <v>925</v>
      </c>
      <c r="N4215" t="s">
        <v>926</v>
      </c>
      <c r="O4215">
        <v>35.22</v>
      </c>
      <c r="S4215">
        <v>24214</v>
      </c>
    </row>
    <row r="4216" spans="1:19" x14ac:dyDescent="0.2">
      <c r="A4216" t="s">
        <v>53</v>
      </c>
      <c r="B4216" t="s">
        <v>13</v>
      </c>
      <c r="C4216" t="s">
        <v>927</v>
      </c>
      <c r="D4216">
        <v>1</v>
      </c>
      <c r="E4216">
        <v>5</v>
      </c>
      <c r="F4216">
        <v>1780018200000</v>
      </c>
      <c r="G4216">
        <v>1780019090893</v>
      </c>
      <c r="H4216">
        <v>890893</v>
      </c>
      <c r="I4216">
        <v>890893</v>
      </c>
      <c r="J4216">
        <v>7314</v>
      </c>
      <c r="K4216">
        <v>42</v>
      </c>
      <c r="L4216">
        <v>38.369999999999997</v>
      </c>
      <c r="M4216" t="s">
        <v>925</v>
      </c>
      <c r="N4216" t="s">
        <v>929</v>
      </c>
      <c r="S4216">
        <v>24215</v>
      </c>
    </row>
    <row r="4217" spans="1:19" x14ac:dyDescent="0.2">
      <c r="A4217" t="s">
        <v>53</v>
      </c>
      <c r="B4217" t="s">
        <v>13</v>
      </c>
      <c r="C4217" t="s">
        <v>927</v>
      </c>
      <c r="D4217">
        <v>1</v>
      </c>
      <c r="E4217">
        <v>5</v>
      </c>
      <c r="F4217">
        <v>1780019100000</v>
      </c>
      <c r="G4217">
        <v>1780019972871</v>
      </c>
      <c r="H4217">
        <v>872871</v>
      </c>
      <c r="I4217">
        <v>872871</v>
      </c>
      <c r="J4217">
        <v>10569</v>
      </c>
      <c r="K4217">
        <v>35</v>
      </c>
      <c r="L4217">
        <v>59.1</v>
      </c>
      <c r="M4217" t="s">
        <v>925</v>
      </c>
      <c r="N4217" t="s">
        <v>926</v>
      </c>
      <c r="O4217">
        <v>47.66</v>
      </c>
      <c r="S4217">
        <v>24216</v>
      </c>
    </row>
    <row r="4218" spans="1:19" x14ac:dyDescent="0.2">
      <c r="A4218" t="s">
        <v>53</v>
      </c>
      <c r="B4218" t="s">
        <v>13</v>
      </c>
      <c r="C4218" t="s">
        <v>928</v>
      </c>
      <c r="D4218">
        <v>1</v>
      </c>
      <c r="E4218">
        <v>5</v>
      </c>
      <c r="F4218">
        <v>1780020000000</v>
      </c>
      <c r="G4218">
        <v>1780020952323</v>
      </c>
      <c r="H4218">
        <v>952323</v>
      </c>
      <c r="I4218">
        <v>952323</v>
      </c>
      <c r="J4218">
        <v>9259</v>
      </c>
      <c r="K4218">
        <v>36</v>
      </c>
      <c r="L4218">
        <v>56.21</v>
      </c>
      <c r="M4218" t="s">
        <v>925</v>
      </c>
      <c r="N4218" t="s">
        <v>926</v>
      </c>
      <c r="O4218">
        <v>42.43</v>
      </c>
      <c r="S4218">
        <v>24217</v>
      </c>
    </row>
    <row r="4219" spans="1:19" x14ac:dyDescent="0.2">
      <c r="A4219" t="s">
        <v>53</v>
      </c>
      <c r="B4219" t="s">
        <v>13</v>
      </c>
      <c r="C4219" t="s">
        <v>927</v>
      </c>
      <c r="D4219">
        <v>1</v>
      </c>
      <c r="E4219">
        <v>5</v>
      </c>
      <c r="F4219">
        <v>1780020900000</v>
      </c>
      <c r="G4219">
        <v>1780022192529</v>
      </c>
      <c r="H4219">
        <v>1292529</v>
      </c>
      <c r="I4219">
        <v>1292529</v>
      </c>
      <c r="J4219">
        <v>8863</v>
      </c>
      <c r="K4219">
        <v>55</v>
      </c>
      <c r="L4219">
        <v>55.26</v>
      </c>
      <c r="M4219" t="s">
        <v>925</v>
      </c>
      <c r="N4219" t="s">
        <v>926</v>
      </c>
      <c r="O4219">
        <v>32.700000000000003</v>
      </c>
      <c r="S4219">
        <v>24218</v>
      </c>
    </row>
    <row r="4220" spans="1:19" x14ac:dyDescent="0.2">
      <c r="A4220" t="s">
        <v>53</v>
      </c>
      <c r="B4220" t="s">
        <v>13</v>
      </c>
      <c r="C4220" t="s">
        <v>927</v>
      </c>
      <c r="D4220">
        <v>1</v>
      </c>
      <c r="E4220">
        <v>5</v>
      </c>
      <c r="F4220">
        <v>1780021800000</v>
      </c>
      <c r="G4220">
        <v>1780022745538</v>
      </c>
      <c r="H4220">
        <v>945538</v>
      </c>
      <c r="I4220">
        <v>945538</v>
      </c>
      <c r="J4220">
        <v>7690</v>
      </c>
      <c r="K4220">
        <v>44</v>
      </c>
      <c r="L4220">
        <v>55.6</v>
      </c>
      <c r="M4220" t="s">
        <v>925</v>
      </c>
      <c r="N4220" t="s">
        <v>926</v>
      </c>
      <c r="O4220">
        <v>45.37</v>
      </c>
      <c r="S4220">
        <v>24219</v>
      </c>
    </row>
    <row r="4221" spans="1:19" x14ac:dyDescent="0.2">
      <c r="A4221" t="s">
        <v>53</v>
      </c>
      <c r="B4221" t="s">
        <v>13</v>
      </c>
      <c r="C4221" t="s">
        <v>928</v>
      </c>
      <c r="D4221">
        <v>1</v>
      </c>
      <c r="E4221">
        <v>5</v>
      </c>
      <c r="F4221">
        <v>1780022700000</v>
      </c>
      <c r="G4221">
        <v>1780024313604</v>
      </c>
      <c r="H4221">
        <v>1613604</v>
      </c>
      <c r="I4221">
        <v>1613604</v>
      </c>
      <c r="J4221">
        <v>7790</v>
      </c>
      <c r="K4221">
        <v>61</v>
      </c>
      <c r="L4221">
        <v>58.64</v>
      </c>
      <c r="M4221" t="s">
        <v>925</v>
      </c>
      <c r="N4221" t="s">
        <v>926</v>
      </c>
      <c r="O4221">
        <v>35.340000000000003</v>
      </c>
      <c r="S4221">
        <v>24220</v>
      </c>
    </row>
    <row r="4222" spans="1:19" x14ac:dyDescent="0.2">
      <c r="A4222" t="s">
        <v>53</v>
      </c>
      <c r="B4222" t="s">
        <v>13</v>
      </c>
      <c r="C4222" t="s">
        <v>927</v>
      </c>
      <c r="D4222">
        <v>1</v>
      </c>
      <c r="E4222">
        <v>6</v>
      </c>
      <c r="F4222">
        <v>1780099200000</v>
      </c>
      <c r="G4222">
        <v>1780100327660</v>
      </c>
      <c r="H4222">
        <v>1127660</v>
      </c>
      <c r="I4222">
        <v>1127660</v>
      </c>
      <c r="J4222">
        <v>7452</v>
      </c>
      <c r="K4222">
        <v>51</v>
      </c>
      <c r="L4222">
        <v>51.21</v>
      </c>
      <c r="M4222" t="s">
        <v>925</v>
      </c>
      <c r="N4222" t="s">
        <v>926</v>
      </c>
      <c r="O4222">
        <v>31.23</v>
      </c>
      <c r="S4222">
        <v>24221</v>
      </c>
    </row>
    <row r="4223" spans="1:19" x14ac:dyDescent="0.2">
      <c r="A4223" t="s">
        <v>53</v>
      </c>
      <c r="B4223" t="s">
        <v>13</v>
      </c>
      <c r="C4223" t="s">
        <v>927</v>
      </c>
      <c r="D4223">
        <v>1</v>
      </c>
      <c r="E4223">
        <v>6</v>
      </c>
      <c r="F4223">
        <v>1780100100000</v>
      </c>
      <c r="G4223">
        <v>1780101357296</v>
      </c>
      <c r="H4223">
        <v>1257296</v>
      </c>
      <c r="I4223">
        <v>1257296</v>
      </c>
      <c r="J4223">
        <v>9408</v>
      </c>
      <c r="K4223">
        <v>56</v>
      </c>
      <c r="L4223">
        <v>61.31</v>
      </c>
      <c r="M4223" t="s">
        <v>925</v>
      </c>
      <c r="N4223" t="s">
        <v>926</v>
      </c>
      <c r="O4223">
        <v>46.21</v>
      </c>
      <c r="S4223">
        <v>24222</v>
      </c>
    </row>
    <row r="4224" spans="1:19" x14ac:dyDescent="0.2">
      <c r="A4224" t="s">
        <v>53</v>
      </c>
      <c r="B4224" t="s">
        <v>13</v>
      </c>
      <c r="C4224" t="s">
        <v>927</v>
      </c>
      <c r="D4224">
        <v>1</v>
      </c>
      <c r="E4224">
        <v>6</v>
      </c>
      <c r="F4224">
        <v>1780101000000</v>
      </c>
      <c r="G4224">
        <v>1780102301472</v>
      </c>
      <c r="H4224">
        <v>1301472</v>
      </c>
      <c r="I4224">
        <v>1301472</v>
      </c>
      <c r="J4224">
        <v>8216</v>
      </c>
      <c r="K4224">
        <v>58</v>
      </c>
      <c r="L4224">
        <v>59.14</v>
      </c>
      <c r="M4224" t="s">
        <v>925</v>
      </c>
      <c r="N4224" t="s">
        <v>926</v>
      </c>
      <c r="O4224">
        <v>43.24</v>
      </c>
      <c r="S4224">
        <v>24223</v>
      </c>
    </row>
    <row r="4225" spans="1:19" x14ac:dyDescent="0.2">
      <c r="A4225" t="s">
        <v>53</v>
      </c>
      <c r="B4225" t="s">
        <v>13</v>
      </c>
      <c r="C4225" t="s">
        <v>927</v>
      </c>
      <c r="D4225">
        <v>1</v>
      </c>
      <c r="E4225">
        <v>6</v>
      </c>
      <c r="F4225">
        <v>1780101900000</v>
      </c>
      <c r="G4225">
        <v>1780103539666</v>
      </c>
      <c r="H4225">
        <v>1639666</v>
      </c>
      <c r="I4225">
        <v>1639666</v>
      </c>
      <c r="J4225">
        <v>9243</v>
      </c>
      <c r="K4225">
        <v>72</v>
      </c>
      <c r="L4225">
        <v>62.37</v>
      </c>
      <c r="M4225" t="s">
        <v>925</v>
      </c>
      <c r="N4225" t="s">
        <v>926</v>
      </c>
      <c r="O4225">
        <v>39.479999999999997</v>
      </c>
      <c r="S4225">
        <v>24224</v>
      </c>
    </row>
    <row r="4226" spans="1:19" x14ac:dyDescent="0.2">
      <c r="A4226" t="s">
        <v>53</v>
      </c>
      <c r="B4226" t="s">
        <v>13</v>
      </c>
      <c r="C4226" t="s">
        <v>927</v>
      </c>
      <c r="D4226">
        <v>1</v>
      </c>
      <c r="E4226">
        <v>6</v>
      </c>
      <c r="F4226">
        <v>1780102800000</v>
      </c>
      <c r="G4226">
        <v>1780104025843</v>
      </c>
      <c r="H4226">
        <v>1225843</v>
      </c>
      <c r="I4226">
        <v>1225843</v>
      </c>
      <c r="J4226">
        <v>10189</v>
      </c>
      <c r="K4226">
        <v>49</v>
      </c>
      <c r="L4226">
        <v>61.45</v>
      </c>
      <c r="M4226" t="s">
        <v>925</v>
      </c>
      <c r="N4226" t="s">
        <v>926</v>
      </c>
      <c r="O4226">
        <v>45.24</v>
      </c>
      <c r="S4226">
        <v>24225</v>
      </c>
    </row>
    <row r="4227" spans="1:19" x14ac:dyDescent="0.2">
      <c r="A4227" t="s">
        <v>53</v>
      </c>
      <c r="B4227" t="s">
        <v>13</v>
      </c>
      <c r="C4227" t="s">
        <v>927</v>
      </c>
      <c r="D4227">
        <v>1</v>
      </c>
      <c r="E4227">
        <v>6</v>
      </c>
      <c r="F4227">
        <v>1780103700000</v>
      </c>
      <c r="G4227">
        <v>1780105195331</v>
      </c>
      <c r="H4227">
        <v>1495331</v>
      </c>
      <c r="I4227">
        <v>1495331</v>
      </c>
      <c r="J4227">
        <v>6848</v>
      </c>
      <c r="K4227">
        <v>60</v>
      </c>
      <c r="L4227">
        <v>60.92</v>
      </c>
      <c r="M4227" t="s">
        <v>925</v>
      </c>
      <c r="N4227" t="s">
        <v>926</v>
      </c>
      <c r="O4227">
        <v>46.16</v>
      </c>
      <c r="S4227">
        <v>24226</v>
      </c>
    </row>
    <row r="4228" spans="1:19" x14ac:dyDescent="0.2">
      <c r="A4228" t="s">
        <v>53</v>
      </c>
      <c r="B4228" t="s">
        <v>13</v>
      </c>
      <c r="C4228" t="s">
        <v>927</v>
      </c>
      <c r="D4228">
        <v>1</v>
      </c>
      <c r="E4228">
        <v>6</v>
      </c>
      <c r="F4228">
        <v>1780104600000</v>
      </c>
      <c r="G4228">
        <v>1780105850559</v>
      </c>
      <c r="H4228">
        <v>1250559</v>
      </c>
      <c r="I4228">
        <v>1250559</v>
      </c>
      <c r="J4228">
        <v>10011</v>
      </c>
      <c r="K4228">
        <v>53</v>
      </c>
      <c r="L4228">
        <v>62.23</v>
      </c>
      <c r="M4228" t="s">
        <v>925</v>
      </c>
      <c r="N4228" t="s">
        <v>926</v>
      </c>
      <c r="O4228">
        <v>46.9</v>
      </c>
      <c r="S4228">
        <v>24227</v>
      </c>
    </row>
    <row r="4229" spans="1:19" x14ac:dyDescent="0.2">
      <c r="A4229" t="s">
        <v>53</v>
      </c>
      <c r="B4229" t="s">
        <v>13</v>
      </c>
      <c r="C4229" t="s">
        <v>927</v>
      </c>
      <c r="D4229">
        <v>1</v>
      </c>
      <c r="E4229">
        <v>6</v>
      </c>
      <c r="F4229">
        <v>1780105500000</v>
      </c>
      <c r="G4229">
        <v>1780106961532</v>
      </c>
      <c r="H4229">
        <v>1461532</v>
      </c>
      <c r="I4229">
        <v>1461532</v>
      </c>
      <c r="J4229">
        <v>9383</v>
      </c>
      <c r="K4229">
        <v>59</v>
      </c>
      <c r="L4229">
        <v>64.37</v>
      </c>
      <c r="M4229" t="s">
        <v>925</v>
      </c>
      <c r="N4229" t="s">
        <v>926</v>
      </c>
      <c r="O4229">
        <v>48.25</v>
      </c>
      <c r="S4229">
        <v>24228</v>
      </c>
    </row>
    <row r="4230" spans="1:19" x14ac:dyDescent="0.2">
      <c r="A4230" t="s">
        <v>53</v>
      </c>
      <c r="B4230" t="s">
        <v>13</v>
      </c>
      <c r="C4230" t="s">
        <v>927</v>
      </c>
      <c r="D4230">
        <v>1</v>
      </c>
      <c r="E4230">
        <v>6</v>
      </c>
      <c r="F4230">
        <v>1780106400000</v>
      </c>
      <c r="G4230">
        <v>1780108055676</v>
      </c>
      <c r="H4230">
        <v>1655676</v>
      </c>
      <c r="I4230">
        <v>1655676</v>
      </c>
      <c r="J4230">
        <v>8590</v>
      </c>
      <c r="K4230">
        <v>68</v>
      </c>
      <c r="L4230">
        <v>48.89</v>
      </c>
      <c r="M4230" t="s">
        <v>925</v>
      </c>
      <c r="N4230" t="s">
        <v>929</v>
      </c>
      <c r="S4230">
        <v>24229</v>
      </c>
    </row>
    <row r="4231" spans="1:19" x14ac:dyDescent="0.2">
      <c r="A4231" t="s">
        <v>53</v>
      </c>
      <c r="B4231" t="s">
        <v>13</v>
      </c>
      <c r="C4231" t="s">
        <v>927</v>
      </c>
      <c r="D4231">
        <v>1</v>
      </c>
      <c r="E4231">
        <v>6</v>
      </c>
      <c r="F4231">
        <v>1780107300000</v>
      </c>
      <c r="G4231">
        <v>1780108401942</v>
      </c>
      <c r="H4231">
        <v>1101942</v>
      </c>
      <c r="I4231">
        <v>1101942</v>
      </c>
      <c r="J4231">
        <v>9806</v>
      </c>
      <c r="K4231">
        <v>51</v>
      </c>
      <c r="L4231">
        <v>57.01</v>
      </c>
      <c r="M4231" t="s">
        <v>925</v>
      </c>
      <c r="N4231" t="s">
        <v>926</v>
      </c>
      <c r="O4231">
        <v>39.049999999999997</v>
      </c>
      <c r="S4231">
        <v>24230</v>
      </c>
    </row>
    <row r="4232" spans="1:19" x14ac:dyDescent="0.2">
      <c r="A4232" t="s">
        <v>53</v>
      </c>
      <c r="B4232" t="s">
        <v>13</v>
      </c>
      <c r="C4232" t="s">
        <v>927</v>
      </c>
      <c r="D4232">
        <v>1</v>
      </c>
      <c r="E4232">
        <v>6</v>
      </c>
      <c r="F4232">
        <v>1780108200000</v>
      </c>
      <c r="G4232">
        <v>1780109819020</v>
      </c>
      <c r="H4232">
        <v>1619020</v>
      </c>
      <c r="I4232">
        <v>1619020</v>
      </c>
      <c r="J4232">
        <v>10001</v>
      </c>
      <c r="K4232">
        <v>67</v>
      </c>
      <c r="L4232">
        <v>63.73</v>
      </c>
      <c r="M4232" t="s">
        <v>925</v>
      </c>
      <c r="N4232" t="s">
        <v>926</v>
      </c>
      <c r="O4232">
        <v>41.15</v>
      </c>
      <c r="S4232">
        <v>24231</v>
      </c>
    </row>
    <row r="4233" spans="1:19" x14ac:dyDescent="0.2">
      <c r="A4233" t="s">
        <v>53</v>
      </c>
      <c r="B4233" t="s">
        <v>13</v>
      </c>
      <c r="C4233" t="s">
        <v>927</v>
      </c>
      <c r="D4233">
        <v>1</v>
      </c>
      <c r="E4233">
        <v>6</v>
      </c>
      <c r="F4233">
        <v>1780109100000</v>
      </c>
      <c r="G4233">
        <v>1780110590220</v>
      </c>
      <c r="H4233">
        <v>1490220</v>
      </c>
      <c r="I4233">
        <v>1490220</v>
      </c>
      <c r="J4233">
        <v>10157</v>
      </c>
      <c r="K4233">
        <v>58</v>
      </c>
      <c r="L4233">
        <v>61.63</v>
      </c>
      <c r="M4233" t="s">
        <v>925</v>
      </c>
      <c r="N4233" t="s">
        <v>926</v>
      </c>
      <c r="O4233">
        <v>39.07</v>
      </c>
      <c r="S4233">
        <v>24232</v>
      </c>
    </row>
    <row r="4234" spans="1:19" x14ac:dyDescent="0.2">
      <c r="A4234" t="s">
        <v>53</v>
      </c>
      <c r="B4234" t="s">
        <v>13</v>
      </c>
      <c r="C4234" t="s">
        <v>927</v>
      </c>
      <c r="D4234">
        <v>1</v>
      </c>
      <c r="E4234">
        <v>7</v>
      </c>
      <c r="F4234">
        <v>1780185600000</v>
      </c>
      <c r="G4234">
        <v>1780187055158</v>
      </c>
      <c r="H4234">
        <v>1455158</v>
      </c>
      <c r="I4234">
        <v>1455158</v>
      </c>
      <c r="J4234">
        <v>7752</v>
      </c>
      <c r="K4234">
        <v>64</v>
      </c>
      <c r="L4234">
        <v>58.91</v>
      </c>
      <c r="M4234" t="s">
        <v>925</v>
      </c>
      <c r="N4234" t="s">
        <v>926</v>
      </c>
      <c r="O4234">
        <v>40.07</v>
      </c>
      <c r="S4234">
        <v>24233</v>
      </c>
    </row>
    <row r="4235" spans="1:19" x14ac:dyDescent="0.2">
      <c r="A4235" t="s">
        <v>53</v>
      </c>
      <c r="B4235" t="s">
        <v>13</v>
      </c>
      <c r="C4235" t="s">
        <v>927</v>
      </c>
      <c r="D4235">
        <v>1</v>
      </c>
      <c r="E4235">
        <v>7</v>
      </c>
      <c r="F4235">
        <v>1780186500000</v>
      </c>
      <c r="G4235">
        <v>1780187723059</v>
      </c>
      <c r="H4235">
        <v>1223059</v>
      </c>
      <c r="I4235">
        <v>1223059</v>
      </c>
      <c r="J4235">
        <v>8589</v>
      </c>
      <c r="K4235">
        <v>52</v>
      </c>
      <c r="L4235">
        <v>59.22</v>
      </c>
      <c r="M4235" t="s">
        <v>925</v>
      </c>
      <c r="N4235" t="s">
        <v>926</v>
      </c>
      <c r="O4235">
        <v>44.41</v>
      </c>
      <c r="S4235">
        <v>24234</v>
      </c>
    </row>
    <row r="4236" spans="1:19" x14ac:dyDescent="0.2">
      <c r="A4236" t="s">
        <v>53</v>
      </c>
      <c r="B4236" t="s">
        <v>13</v>
      </c>
      <c r="C4236" t="s">
        <v>924</v>
      </c>
      <c r="D4236">
        <v>1</v>
      </c>
      <c r="E4236">
        <v>7</v>
      </c>
      <c r="F4236">
        <v>1780187400000</v>
      </c>
      <c r="G4236">
        <v>1780188930554</v>
      </c>
      <c r="H4236">
        <v>1530554</v>
      </c>
      <c r="I4236">
        <v>1530554</v>
      </c>
      <c r="J4236">
        <v>10097</v>
      </c>
      <c r="K4236">
        <v>57</v>
      </c>
      <c r="L4236">
        <v>59.13</v>
      </c>
      <c r="M4236" t="s">
        <v>925</v>
      </c>
      <c r="N4236" t="s">
        <v>926</v>
      </c>
      <c r="O4236">
        <v>32.42</v>
      </c>
      <c r="S4236">
        <v>24235</v>
      </c>
    </row>
    <row r="4237" spans="1:19" x14ac:dyDescent="0.2">
      <c r="A4237" t="s">
        <v>53</v>
      </c>
      <c r="B4237" t="s">
        <v>13</v>
      </c>
      <c r="C4237" t="s">
        <v>927</v>
      </c>
      <c r="D4237">
        <v>1</v>
      </c>
      <c r="E4237">
        <v>7</v>
      </c>
      <c r="F4237">
        <v>1780188300000</v>
      </c>
      <c r="G4237">
        <v>1780189939416</v>
      </c>
      <c r="H4237">
        <v>1639416</v>
      </c>
      <c r="I4237">
        <v>1639416</v>
      </c>
      <c r="J4237">
        <v>10475</v>
      </c>
      <c r="K4237">
        <v>71</v>
      </c>
      <c r="L4237">
        <v>61.97</v>
      </c>
      <c r="M4237" t="s">
        <v>925</v>
      </c>
      <c r="N4237" t="s">
        <v>926</v>
      </c>
      <c r="O4237">
        <v>35.270000000000003</v>
      </c>
      <c r="S4237">
        <v>24236</v>
      </c>
    </row>
    <row r="4238" spans="1:19" x14ac:dyDescent="0.2">
      <c r="A4238" t="s">
        <v>53</v>
      </c>
      <c r="B4238" t="s">
        <v>13</v>
      </c>
      <c r="C4238" t="s">
        <v>927</v>
      </c>
      <c r="D4238">
        <v>1</v>
      </c>
      <c r="E4238">
        <v>7</v>
      </c>
      <c r="F4238">
        <v>1780189200000</v>
      </c>
      <c r="G4238">
        <v>1780190487340</v>
      </c>
      <c r="H4238">
        <v>1287340</v>
      </c>
      <c r="I4238">
        <v>1287340</v>
      </c>
      <c r="J4238">
        <v>7644</v>
      </c>
      <c r="K4238">
        <v>56</v>
      </c>
      <c r="L4238">
        <v>60.14</v>
      </c>
      <c r="M4238" t="s">
        <v>925</v>
      </c>
      <c r="N4238" t="s">
        <v>926</v>
      </c>
      <c r="O4238">
        <v>47.44</v>
      </c>
      <c r="S4238">
        <v>24237</v>
      </c>
    </row>
    <row r="4239" spans="1:19" x14ac:dyDescent="0.2">
      <c r="A4239" t="s">
        <v>53</v>
      </c>
      <c r="B4239" t="s">
        <v>13</v>
      </c>
      <c r="C4239" t="s">
        <v>924</v>
      </c>
      <c r="D4239">
        <v>1</v>
      </c>
      <c r="E4239">
        <v>7</v>
      </c>
      <c r="F4239">
        <v>1780190100000</v>
      </c>
      <c r="G4239">
        <v>1780191427212</v>
      </c>
      <c r="H4239">
        <v>1327212</v>
      </c>
      <c r="I4239">
        <v>1327212</v>
      </c>
      <c r="J4239">
        <v>8715</v>
      </c>
      <c r="K4239">
        <v>54</v>
      </c>
      <c r="L4239">
        <v>59.34</v>
      </c>
      <c r="M4239" t="s">
        <v>925</v>
      </c>
      <c r="N4239" t="s">
        <v>926</v>
      </c>
      <c r="O4239">
        <v>41.72</v>
      </c>
      <c r="S4239">
        <v>24238</v>
      </c>
    </row>
    <row r="4240" spans="1:19" x14ac:dyDescent="0.2">
      <c r="A4240" t="s">
        <v>53</v>
      </c>
      <c r="B4240" t="s">
        <v>13</v>
      </c>
      <c r="C4240" t="s">
        <v>927</v>
      </c>
      <c r="D4240">
        <v>1</v>
      </c>
      <c r="E4240">
        <v>7</v>
      </c>
      <c r="F4240">
        <v>1780191000000</v>
      </c>
      <c r="G4240">
        <v>1780192636753</v>
      </c>
      <c r="H4240">
        <v>1636753</v>
      </c>
      <c r="I4240">
        <v>1636753</v>
      </c>
      <c r="J4240">
        <v>9630</v>
      </c>
      <c r="K4240">
        <v>65</v>
      </c>
      <c r="L4240">
        <v>59.49</v>
      </c>
      <c r="M4240" t="s">
        <v>925</v>
      </c>
      <c r="N4240" t="s">
        <v>926</v>
      </c>
      <c r="O4240">
        <v>31.83</v>
      </c>
      <c r="S4240">
        <v>24239</v>
      </c>
    </row>
    <row r="4241" spans="1:19" x14ac:dyDescent="0.2">
      <c r="A4241" t="s">
        <v>53</v>
      </c>
      <c r="B4241" t="s">
        <v>13</v>
      </c>
      <c r="C4241" t="s">
        <v>927</v>
      </c>
      <c r="D4241">
        <v>1</v>
      </c>
      <c r="E4241">
        <v>7</v>
      </c>
      <c r="F4241">
        <v>1780191900000</v>
      </c>
      <c r="G4241">
        <v>1780193614351</v>
      </c>
      <c r="H4241">
        <v>1714351</v>
      </c>
      <c r="I4241">
        <v>1714351</v>
      </c>
      <c r="J4241">
        <v>7101</v>
      </c>
      <c r="K4241">
        <v>70</v>
      </c>
      <c r="L4241">
        <v>48.03</v>
      </c>
      <c r="M4241" t="s">
        <v>925</v>
      </c>
      <c r="N4241" t="s">
        <v>929</v>
      </c>
      <c r="S4241">
        <v>24240</v>
      </c>
    </row>
    <row r="4242" spans="1:19" x14ac:dyDescent="0.2">
      <c r="A4242" t="s">
        <v>53</v>
      </c>
      <c r="B4242" t="s">
        <v>13</v>
      </c>
      <c r="C4242" t="s">
        <v>924</v>
      </c>
      <c r="D4242">
        <v>1</v>
      </c>
      <c r="E4242">
        <v>7</v>
      </c>
      <c r="F4242">
        <v>1780192800000</v>
      </c>
      <c r="G4242">
        <v>1780193933219</v>
      </c>
      <c r="H4242">
        <v>1133219</v>
      </c>
      <c r="I4242">
        <v>1133219</v>
      </c>
      <c r="J4242">
        <v>7702</v>
      </c>
      <c r="K4242">
        <v>51</v>
      </c>
      <c r="L4242">
        <v>56.95</v>
      </c>
      <c r="M4242" t="s">
        <v>925</v>
      </c>
      <c r="N4242" t="s">
        <v>926</v>
      </c>
      <c r="O4242">
        <v>43.75</v>
      </c>
      <c r="S4242">
        <v>24241</v>
      </c>
    </row>
    <row r="4243" spans="1:19" x14ac:dyDescent="0.2">
      <c r="A4243" t="s">
        <v>53</v>
      </c>
      <c r="B4243" t="s">
        <v>13</v>
      </c>
      <c r="C4243" t="s">
        <v>927</v>
      </c>
      <c r="D4243">
        <v>1</v>
      </c>
      <c r="E4243">
        <v>7</v>
      </c>
      <c r="F4243">
        <v>1780193700000</v>
      </c>
      <c r="G4243">
        <v>1780195185111</v>
      </c>
      <c r="H4243">
        <v>1485111</v>
      </c>
      <c r="I4243">
        <v>1485111</v>
      </c>
      <c r="J4243">
        <v>10271</v>
      </c>
      <c r="K4243">
        <v>58</v>
      </c>
      <c r="L4243">
        <v>61.58</v>
      </c>
      <c r="M4243" t="s">
        <v>925</v>
      </c>
      <c r="N4243" t="s">
        <v>926</v>
      </c>
      <c r="O4243">
        <v>38.79</v>
      </c>
      <c r="S4243">
        <v>24242</v>
      </c>
    </row>
    <row r="4244" spans="1:19" x14ac:dyDescent="0.2">
      <c r="A4244" t="s">
        <v>53</v>
      </c>
      <c r="B4244" t="s">
        <v>13</v>
      </c>
      <c r="C4244" t="s">
        <v>927</v>
      </c>
      <c r="D4244">
        <v>1</v>
      </c>
      <c r="E4244">
        <v>7</v>
      </c>
      <c r="F4244">
        <v>1780194600000</v>
      </c>
      <c r="G4244">
        <v>1780196140973</v>
      </c>
      <c r="H4244">
        <v>1540973</v>
      </c>
      <c r="I4244">
        <v>1540973</v>
      </c>
      <c r="J4244">
        <v>9063</v>
      </c>
      <c r="K4244">
        <v>58</v>
      </c>
      <c r="L4244">
        <v>60.92</v>
      </c>
      <c r="M4244" t="s">
        <v>925</v>
      </c>
      <c r="N4244" t="s">
        <v>926</v>
      </c>
      <c r="O4244">
        <v>39.08</v>
      </c>
      <c r="S4244">
        <v>24243</v>
      </c>
    </row>
    <row r="4245" spans="1:19" x14ac:dyDescent="0.2">
      <c r="A4245" t="s">
        <v>53</v>
      </c>
      <c r="B4245" t="s">
        <v>13</v>
      </c>
      <c r="C4245" t="s">
        <v>924</v>
      </c>
      <c r="D4245">
        <v>1</v>
      </c>
      <c r="E4245">
        <v>7</v>
      </c>
      <c r="F4245">
        <v>1780195500000</v>
      </c>
      <c r="G4245">
        <v>1780196521682</v>
      </c>
      <c r="H4245">
        <v>1021682</v>
      </c>
      <c r="I4245">
        <v>1021682</v>
      </c>
      <c r="J4245">
        <v>6975</v>
      </c>
      <c r="K4245">
        <v>39</v>
      </c>
      <c r="L4245">
        <v>53.86</v>
      </c>
      <c r="M4245" t="s">
        <v>925</v>
      </c>
      <c r="N4245" t="s">
        <v>926</v>
      </c>
      <c r="O4245">
        <v>41.33</v>
      </c>
      <c r="S4245">
        <v>24244</v>
      </c>
    </row>
    <row r="4246" spans="1:19" x14ac:dyDescent="0.2">
      <c r="A4246" t="s">
        <v>53</v>
      </c>
      <c r="B4246" t="s">
        <v>13</v>
      </c>
      <c r="C4246" t="s">
        <v>927</v>
      </c>
      <c r="D4246">
        <v>1</v>
      </c>
      <c r="E4246">
        <v>7</v>
      </c>
      <c r="F4246">
        <v>1780196400000</v>
      </c>
      <c r="G4246">
        <v>1780197545050</v>
      </c>
      <c r="H4246">
        <v>1145050</v>
      </c>
      <c r="I4246">
        <v>1145050</v>
      </c>
      <c r="J4246">
        <v>10346</v>
      </c>
      <c r="K4246">
        <v>43</v>
      </c>
      <c r="L4246">
        <v>61</v>
      </c>
      <c r="M4246" t="s">
        <v>925</v>
      </c>
      <c r="N4246" t="s">
        <v>926</v>
      </c>
      <c r="O4246">
        <v>45.8</v>
      </c>
      <c r="S4246">
        <v>24245</v>
      </c>
    </row>
    <row r="4247" spans="1:19" x14ac:dyDescent="0.2">
      <c r="A4247" t="s">
        <v>53</v>
      </c>
      <c r="B4247" t="s">
        <v>13</v>
      </c>
      <c r="C4247" t="s">
        <v>927</v>
      </c>
      <c r="D4247">
        <v>2</v>
      </c>
      <c r="E4247">
        <v>1</v>
      </c>
      <c r="F4247">
        <v>1780272000000</v>
      </c>
      <c r="G4247">
        <v>1780273013914</v>
      </c>
      <c r="H4247">
        <v>1013914</v>
      </c>
      <c r="I4247">
        <v>1013914</v>
      </c>
      <c r="J4247">
        <v>9087</v>
      </c>
      <c r="K4247">
        <v>45</v>
      </c>
      <c r="L4247">
        <v>52.1</v>
      </c>
      <c r="M4247" t="s">
        <v>925</v>
      </c>
      <c r="N4247" t="s">
        <v>926</v>
      </c>
      <c r="O4247">
        <v>31.78</v>
      </c>
      <c r="S4247">
        <v>24246</v>
      </c>
    </row>
    <row r="4248" spans="1:19" x14ac:dyDescent="0.2">
      <c r="A4248" t="s">
        <v>53</v>
      </c>
      <c r="B4248" t="s">
        <v>13</v>
      </c>
      <c r="C4248" t="s">
        <v>927</v>
      </c>
      <c r="D4248">
        <v>2</v>
      </c>
      <c r="E4248">
        <v>1</v>
      </c>
      <c r="F4248">
        <v>1780272900000</v>
      </c>
      <c r="G4248">
        <v>1780273951812</v>
      </c>
      <c r="H4248">
        <v>1051812</v>
      </c>
      <c r="I4248">
        <v>1051812</v>
      </c>
      <c r="J4248">
        <v>8695</v>
      </c>
      <c r="K4248">
        <v>43</v>
      </c>
      <c r="L4248">
        <v>54.36</v>
      </c>
      <c r="M4248" t="s">
        <v>925</v>
      </c>
      <c r="N4248" t="s">
        <v>926</v>
      </c>
      <c r="O4248">
        <v>37.119999999999997</v>
      </c>
      <c r="S4248">
        <v>24247</v>
      </c>
    </row>
    <row r="4249" spans="1:19" x14ac:dyDescent="0.2">
      <c r="A4249" t="s">
        <v>53</v>
      </c>
      <c r="B4249" t="s">
        <v>13</v>
      </c>
      <c r="C4249" t="s">
        <v>924</v>
      </c>
      <c r="D4249">
        <v>2</v>
      </c>
      <c r="E4249">
        <v>1</v>
      </c>
      <c r="F4249">
        <v>1780273800000</v>
      </c>
      <c r="G4249">
        <v>1780274785744</v>
      </c>
      <c r="H4249">
        <v>985744</v>
      </c>
      <c r="I4249">
        <v>985744</v>
      </c>
      <c r="J4249">
        <v>10022</v>
      </c>
      <c r="K4249">
        <v>44</v>
      </c>
      <c r="L4249">
        <v>52.4</v>
      </c>
      <c r="M4249" t="s">
        <v>925</v>
      </c>
      <c r="N4249" t="s">
        <v>926</v>
      </c>
      <c r="O4249">
        <v>30.7</v>
      </c>
      <c r="S4249">
        <v>24248</v>
      </c>
    </row>
    <row r="4250" spans="1:19" x14ac:dyDescent="0.2">
      <c r="A4250" t="s">
        <v>53</v>
      </c>
      <c r="B4250" t="s">
        <v>13</v>
      </c>
      <c r="C4250" t="s">
        <v>927</v>
      </c>
      <c r="D4250">
        <v>2</v>
      </c>
      <c r="E4250">
        <v>1</v>
      </c>
      <c r="F4250">
        <v>1780274700000</v>
      </c>
      <c r="G4250">
        <v>1780276072305</v>
      </c>
      <c r="H4250">
        <v>1372305</v>
      </c>
      <c r="I4250">
        <v>1372305</v>
      </c>
      <c r="J4250">
        <v>9158</v>
      </c>
      <c r="K4250">
        <v>59</v>
      </c>
      <c r="L4250">
        <v>62.55</v>
      </c>
      <c r="M4250" t="s">
        <v>925</v>
      </c>
      <c r="N4250" t="s">
        <v>926</v>
      </c>
      <c r="O4250">
        <v>46.87</v>
      </c>
      <c r="S4250">
        <v>24249</v>
      </c>
    </row>
    <row r="4251" spans="1:19" x14ac:dyDescent="0.2">
      <c r="A4251" t="s">
        <v>53</v>
      </c>
      <c r="B4251" t="s">
        <v>13</v>
      </c>
      <c r="C4251" t="s">
        <v>927</v>
      </c>
      <c r="D4251">
        <v>2</v>
      </c>
      <c r="E4251">
        <v>1</v>
      </c>
      <c r="F4251">
        <v>1780275600000</v>
      </c>
      <c r="G4251">
        <v>1780277014025</v>
      </c>
      <c r="H4251">
        <v>1414025</v>
      </c>
      <c r="I4251">
        <v>1414025</v>
      </c>
      <c r="J4251">
        <v>9927</v>
      </c>
      <c r="K4251">
        <v>58</v>
      </c>
      <c r="L4251">
        <v>61.73</v>
      </c>
      <c r="M4251" t="s">
        <v>925</v>
      </c>
      <c r="N4251" t="s">
        <v>926</v>
      </c>
      <c r="O4251">
        <v>41.84</v>
      </c>
      <c r="S4251">
        <v>24250</v>
      </c>
    </row>
    <row r="4252" spans="1:19" x14ac:dyDescent="0.2">
      <c r="A4252" t="s">
        <v>53</v>
      </c>
      <c r="B4252" t="s">
        <v>13</v>
      </c>
      <c r="C4252" t="s">
        <v>924</v>
      </c>
      <c r="D4252">
        <v>2</v>
      </c>
      <c r="E4252">
        <v>1</v>
      </c>
      <c r="F4252">
        <v>1780276500000</v>
      </c>
      <c r="G4252">
        <v>1780277701504</v>
      </c>
      <c r="H4252">
        <v>1201504</v>
      </c>
      <c r="I4252">
        <v>1201504</v>
      </c>
      <c r="J4252">
        <v>7076</v>
      </c>
      <c r="K4252">
        <v>53</v>
      </c>
      <c r="L4252">
        <v>53.92</v>
      </c>
      <c r="M4252" t="s">
        <v>925</v>
      </c>
      <c r="N4252" t="s">
        <v>926</v>
      </c>
      <c r="O4252">
        <v>36.659999999999997</v>
      </c>
      <c r="S4252">
        <v>24251</v>
      </c>
    </row>
    <row r="4253" spans="1:19" x14ac:dyDescent="0.2">
      <c r="A4253" t="s">
        <v>53</v>
      </c>
      <c r="B4253" t="s">
        <v>13</v>
      </c>
      <c r="C4253" t="s">
        <v>927</v>
      </c>
      <c r="D4253">
        <v>2</v>
      </c>
      <c r="E4253">
        <v>1</v>
      </c>
      <c r="F4253">
        <v>1780277400000</v>
      </c>
      <c r="G4253">
        <v>1780278873938</v>
      </c>
      <c r="H4253">
        <v>1473938</v>
      </c>
      <c r="I4253">
        <v>1473938</v>
      </c>
      <c r="J4253">
        <v>8204</v>
      </c>
      <c r="K4253">
        <v>57</v>
      </c>
      <c r="L4253">
        <v>60.69</v>
      </c>
      <c r="M4253" t="s">
        <v>925</v>
      </c>
      <c r="N4253" t="s">
        <v>926</v>
      </c>
      <c r="O4253">
        <v>42.53</v>
      </c>
      <c r="S4253">
        <v>24252</v>
      </c>
    </row>
    <row r="4254" spans="1:19" x14ac:dyDescent="0.2">
      <c r="A4254" t="s">
        <v>53</v>
      </c>
      <c r="B4254" t="s">
        <v>13</v>
      </c>
      <c r="C4254" t="s">
        <v>927</v>
      </c>
      <c r="D4254">
        <v>2</v>
      </c>
      <c r="E4254">
        <v>1</v>
      </c>
      <c r="F4254">
        <v>1780278300000</v>
      </c>
      <c r="G4254">
        <v>1780279596585</v>
      </c>
      <c r="H4254">
        <v>1296585</v>
      </c>
      <c r="I4254">
        <v>1296585</v>
      </c>
      <c r="J4254">
        <v>6847</v>
      </c>
      <c r="K4254">
        <v>58</v>
      </c>
      <c r="L4254">
        <v>57.1</v>
      </c>
      <c r="M4254" t="s">
        <v>925</v>
      </c>
      <c r="N4254" t="s">
        <v>926</v>
      </c>
      <c r="O4254">
        <v>42.29</v>
      </c>
      <c r="S4254">
        <v>24253</v>
      </c>
    </row>
    <row r="4255" spans="1:19" x14ac:dyDescent="0.2">
      <c r="A4255" t="s">
        <v>53</v>
      </c>
      <c r="B4255" t="s">
        <v>13</v>
      </c>
      <c r="C4255" t="s">
        <v>924</v>
      </c>
      <c r="D4255">
        <v>2</v>
      </c>
      <c r="E4255">
        <v>1</v>
      </c>
      <c r="F4255">
        <v>1780279200000</v>
      </c>
      <c r="G4255">
        <v>1780280654433</v>
      </c>
      <c r="H4255">
        <v>1454433</v>
      </c>
      <c r="I4255">
        <v>1454433</v>
      </c>
      <c r="J4255">
        <v>10261</v>
      </c>
      <c r="K4255">
        <v>64</v>
      </c>
      <c r="L4255">
        <v>61.22</v>
      </c>
      <c r="M4255" t="s">
        <v>925</v>
      </c>
      <c r="N4255" t="s">
        <v>926</v>
      </c>
      <c r="O4255">
        <v>38.74</v>
      </c>
      <c r="S4255">
        <v>24254</v>
      </c>
    </row>
    <row r="4256" spans="1:19" x14ac:dyDescent="0.2">
      <c r="A4256" t="s">
        <v>53</v>
      </c>
      <c r="B4256" t="s">
        <v>13</v>
      </c>
      <c r="C4256" t="s">
        <v>927</v>
      </c>
      <c r="D4256">
        <v>2</v>
      </c>
      <c r="E4256">
        <v>1</v>
      </c>
      <c r="F4256">
        <v>1780280100000</v>
      </c>
      <c r="G4256">
        <v>1780281101157</v>
      </c>
      <c r="H4256">
        <v>1001157</v>
      </c>
      <c r="I4256">
        <v>1001157</v>
      </c>
      <c r="J4256">
        <v>9200</v>
      </c>
      <c r="K4256">
        <v>48</v>
      </c>
      <c r="L4256">
        <v>57.32</v>
      </c>
      <c r="M4256" t="s">
        <v>925</v>
      </c>
      <c r="N4256" t="s">
        <v>926</v>
      </c>
      <c r="O4256">
        <v>43.94</v>
      </c>
      <c r="S4256">
        <v>24255</v>
      </c>
    </row>
    <row r="4257" spans="1:19" x14ac:dyDescent="0.2">
      <c r="A4257" t="s">
        <v>53</v>
      </c>
      <c r="B4257" t="s">
        <v>13</v>
      </c>
      <c r="C4257" t="s">
        <v>927</v>
      </c>
      <c r="D4257">
        <v>2</v>
      </c>
      <c r="E4257">
        <v>2</v>
      </c>
      <c r="F4257">
        <v>1780358400000</v>
      </c>
      <c r="G4257">
        <v>1780359591229</v>
      </c>
      <c r="H4257">
        <v>1191229</v>
      </c>
      <c r="I4257">
        <v>1191229</v>
      </c>
      <c r="J4257">
        <v>10322</v>
      </c>
      <c r="K4257">
        <v>52</v>
      </c>
      <c r="L4257">
        <v>61.73</v>
      </c>
      <c r="M4257" t="s">
        <v>925</v>
      </c>
      <c r="N4257" t="s">
        <v>926</v>
      </c>
      <c r="O4257">
        <v>46.4</v>
      </c>
      <c r="S4257">
        <v>24256</v>
      </c>
    </row>
    <row r="4258" spans="1:19" x14ac:dyDescent="0.2">
      <c r="A4258" t="s">
        <v>53</v>
      </c>
      <c r="B4258" t="s">
        <v>13</v>
      </c>
      <c r="C4258" t="s">
        <v>927</v>
      </c>
      <c r="D4258">
        <v>2</v>
      </c>
      <c r="E4258">
        <v>2</v>
      </c>
      <c r="F4258">
        <v>1780359300000</v>
      </c>
      <c r="G4258">
        <v>1780360341589</v>
      </c>
      <c r="H4258">
        <v>1041589</v>
      </c>
      <c r="I4258">
        <v>1041589</v>
      </c>
      <c r="J4258">
        <v>9677</v>
      </c>
      <c r="K4258">
        <v>44</v>
      </c>
      <c r="L4258">
        <v>59.89</v>
      </c>
      <c r="M4258" t="s">
        <v>925</v>
      </c>
      <c r="N4258" t="s">
        <v>926</v>
      </c>
      <c r="O4258">
        <v>47.63</v>
      </c>
      <c r="S4258">
        <v>24257</v>
      </c>
    </row>
    <row r="4259" spans="1:19" x14ac:dyDescent="0.2">
      <c r="A4259" t="s">
        <v>53</v>
      </c>
      <c r="B4259" t="s">
        <v>13</v>
      </c>
      <c r="C4259" t="s">
        <v>928</v>
      </c>
      <c r="D4259">
        <v>2</v>
      </c>
      <c r="E4259">
        <v>2</v>
      </c>
      <c r="F4259">
        <v>1780360200000</v>
      </c>
      <c r="G4259">
        <v>1780361491803</v>
      </c>
      <c r="H4259">
        <v>1291803</v>
      </c>
      <c r="I4259">
        <v>1291803</v>
      </c>
      <c r="J4259">
        <v>8382</v>
      </c>
      <c r="K4259">
        <v>52</v>
      </c>
      <c r="L4259">
        <v>54.05</v>
      </c>
      <c r="M4259" t="s">
        <v>925</v>
      </c>
      <c r="N4259" t="s">
        <v>926</v>
      </c>
      <c r="O4259">
        <v>31.21</v>
      </c>
      <c r="S4259">
        <v>24258</v>
      </c>
    </row>
    <row r="4260" spans="1:19" x14ac:dyDescent="0.2">
      <c r="A4260" t="s">
        <v>53</v>
      </c>
      <c r="B4260" t="s">
        <v>13</v>
      </c>
      <c r="C4260" t="s">
        <v>927</v>
      </c>
      <c r="D4260">
        <v>2</v>
      </c>
      <c r="E4260">
        <v>2</v>
      </c>
      <c r="F4260">
        <v>1780361100000</v>
      </c>
      <c r="G4260">
        <v>1780362143559</v>
      </c>
      <c r="H4260">
        <v>1043559</v>
      </c>
      <c r="I4260">
        <v>1043559</v>
      </c>
      <c r="J4260">
        <v>8011</v>
      </c>
      <c r="K4260">
        <v>41</v>
      </c>
      <c r="L4260">
        <v>57.11</v>
      </c>
      <c r="M4260" t="s">
        <v>925</v>
      </c>
      <c r="N4260" t="s">
        <v>926</v>
      </c>
      <c r="O4260">
        <v>45.57</v>
      </c>
      <c r="S4260">
        <v>24259</v>
      </c>
    </row>
    <row r="4261" spans="1:19" x14ac:dyDescent="0.2">
      <c r="A4261" t="s">
        <v>53</v>
      </c>
      <c r="B4261" t="s">
        <v>13</v>
      </c>
      <c r="C4261" t="s">
        <v>927</v>
      </c>
      <c r="D4261">
        <v>2</v>
      </c>
      <c r="E4261">
        <v>2</v>
      </c>
      <c r="F4261">
        <v>1780362000000</v>
      </c>
      <c r="G4261">
        <v>1780363667396</v>
      </c>
      <c r="H4261">
        <v>1667396</v>
      </c>
      <c r="I4261">
        <v>1667396</v>
      </c>
      <c r="J4261">
        <v>7284</v>
      </c>
      <c r="K4261">
        <v>67</v>
      </c>
      <c r="L4261">
        <v>61.41</v>
      </c>
      <c r="M4261" t="s">
        <v>925</v>
      </c>
      <c r="N4261" t="s">
        <v>926</v>
      </c>
      <c r="O4261">
        <v>41.78</v>
      </c>
      <c r="S4261">
        <v>24260</v>
      </c>
    </row>
    <row r="4262" spans="1:19" x14ac:dyDescent="0.2">
      <c r="A4262" t="s">
        <v>53</v>
      </c>
      <c r="B4262" t="s">
        <v>13</v>
      </c>
      <c r="C4262" t="s">
        <v>928</v>
      </c>
      <c r="D4262">
        <v>2</v>
      </c>
      <c r="E4262">
        <v>2</v>
      </c>
      <c r="F4262">
        <v>1780362900000</v>
      </c>
      <c r="G4262">
        <v>1780364303040</v>
      </c>
      <c r="H4262">
        <v>1403040</v>
      </c>
      <c r="I4262">
        <v>1403040</v>
      </c>
      <c r="J4262">
        <v>10161</v>
      </c>
      <c r="K4262">
        <v>62</v>
      </c>
      <c r="L4262">
        <v>60.66</v>
      </c>
      <c r="M4262" t="s">
        <v>925</v>
      </c>
      <c r="N4262" t="s">
        <v>926</v>
      </c>
      <c r="O4262">
        <v>39.020000000000003</v>
      </c>
      <c r="S4262">
        <v>24261</v>
      </c>
    </row>
    <row r="4263" spans="1:19" x14ac:dyDescent="0.2">
      <c r="A4263" t="s">
        <v>53</v>
      </c>
      <c r="B4263" t="s">
        <v>13</v>
      </c>
      <c r="C4263" t="s">
        <v>927</v>
      </c>
      <c r="D4263">
        <v>2</v>
      </c>
      <c r="E4263">
        <v>2</v>
      </c>
      <c r="F4263">
        <v>1780363800000</v>
      </c>
      <c r="G4263">
        <v>1780364937200</v>
      </c>
      <c r="H4263">
        <v>1137200</v>
      </c>
      <c r="I4263">
        <v>1137200</v>
      </c>
      <c r="J4263">
        <v>10423</v>
      </c>
      <c r="K4263">
        <v>49</v>
      </c>
      <c r="L4263">
        <v>44.59</v>
      </c>
      <c r="M4263" t="s">
        <v>925</v>
      </c>
      <c r="N4263" t="s">
        <v>929</v>
      </c>
      <c r="S4263">
        <v>24262</v>
      </c>
    </row>
    <row r="4264" spans="1:19" x14ac:dyDescent="0.2">
      <c r="A4264" t="s">
        <v>53</v>
      </c>
      <c r="B4264" t="s">
        <v>13</v>
      </c>
      <c r="C4264" t="s">
        <v>927</v>
      </c>
      <c r="D4264">
        <v>2</v>
      </c>
      <c r="E4264">
        <v>2</v>
      </c>
      <c r="F4264">
        <v>1780364700000</v>
      </c>
      <c r="G4264">
        <v>1780365761076</v>
      </c>
      <c r="H4264">
        <v>1061076</v>
      </c>
      <c r="I4264">
        <v>1061076</v>
      </c>
      <c r="J4264">
        <v>6955</v>
      </c>
      <c r="K4264">
        <v>44</v>
      </c>
      <c r="L4264">
        <v>40.04</v>
      </c>
      <c r="M4264" t="s">
        <v>925</v>
      </c>
      <c r="N4264" t="s">
        <v>929</v>
      </c>
      <c r="S4264">
        <v>24263</v>
      </c>
    </row>
    <row r="4265" spans="1:19" x14ac:dyDescent="0.2">
      <c r="A4265" t="s">
        <v>53</v>
      </c>
      <c r="B4265" t="s">
        <v>13</v>
      </c>
      <c r="C4265" t="s">
        <v>928</v>
      </c>
      <c r="D4265">
        <v>2</v>
      </c>
      <c r="E4265">
        <v>2</v>
      </c>
      <c r="F4265">
        <v>1780365600000</v>
      </c>
      <c r="G4265">
        <v>1780366511944</v>
      </c>
      <c r="H4265">
        <v>911944</v>
      </c>
      <c r="I4265">
        <v>911944</v>
      </c>
      <c r="J4265">
        <v>9988</v>
      </c>
      <c r="K4265">
        <v>42</v>
      </c>
      <c r="L4265">
        <v>55.03</v>
      </c>
      <c r="M4265" t="s">
        <v>925</v>
      </c>
      <c r="N4265" t="s">
        <v>926</v>
      </c>
      <c r="O4265">
        <v>38.76</v>
      </c>
      <c r="S4265">
        <v>24264</v>
      </c>
    </row>
    <row r="4266" spans="1:19" x14ac:dyDescent="0.2">
      <c r="A4266" t="s">
        <v>53</v>
      </c>
      <c r="B4266" t="s">
        <v>13</v>
      </c>
      <c r="C4266" t="s">
        <v>927</v>
      </c>
      <c r="D4266">
        <v>2</v>
      </c>
      <c r="E4266">
        <v>2</v>
      </c>
      <c r="F4266">
        <v>1780366500000</v>
      </c>
      <c r="G4266">
        <v>1780368134481</v>
      </c>
      <c r="H4266">
        <v>1634481</v>
      </c>
      <c r="I4266">
        <v>1634481</v>
      </c>
      <c r="J4266">
        <v>9187</v>
      </c>
      <c r="K4266">
        <v>69</v>
      </c>
      <c r="L4266">
        <v>64.760000000000005</v>
      </c>
      <c r="M4266" t="s">
        <v>925</v>
      </c>
      <c r="N4266" t="s">
        <v>926</v>
      </c>
      <c r="O4266">
        <v>45.33</v>
      </c>
      <c r="S4266">
        <v>24265</v>
      </c>
    </row>
    <row r="4267" spans="1:19" x14ac:dyDescent="0.2">
      <c r="A4267" t="s">
        <v>53</v>
      </c>
      <c r="B4267" t="s">
        <v>13</v>
      </c>
      <c r="C4267" t="s">
        <v>927</v>
      </c>
      <c r="D4267">
        <v>2</v>
      </c>
      <c r="E4267">
        <v>2</v>
      </c>
      <c r="F4267">
        <v>1780367400000</v>
      </c>
      <c r="G4267">
        <v>1780368956129</v>
      </c>
      <c r="H4267">
        <v>1556129</v>
      </c>
      <c r="I4267">
        <v>1556129</v>
      </c>
      <c r="J4267">
        <v>8605</v>
      </c>
      <c r="K4267">
        <v>62</v>
      </c>
      <c r="L4267">
        <v>61.05</v>
      </c>
      <c r="M4267" t="s">
        <v>925</v>
      </c>
      <c r="N4267" t="s">
        <v>926</v>
      </c>
      <c r="O4267">
        <v>40.229999999999997</v>
      </c>
      <c r="S4267">
        <v>24266</v>
      </c>
    </row>
    <row r="4268" spans="1:19" x14ac:dyDescent="0.2">
      <c r="A4268" t="s">
        <v>53</v>
      </c>
      <c r="B4268" t="s">
        <v>13</v>
      </c>
      <c r="C4268" t="s">
        <v>927</v>
      </c>
      <c r="D4268">
        <v>2</v>
      </c>
      <c r="E4268">
        <v>3</v>
      </c>
      <c r="F4268">
        <v>1780444800000</v>
      </c>
      <c r="G4268">
        <v>1780446268134</v>
      </c>
      <c r="H4268">
        <v>1468134</v>
      </c>
      <c r="I4268">
        <v>1468134</v>
      </c>
      <c r="J4268">
        <v>9346</v>
      </c>
      <c r="K4268">
        <v>65</v>
      </c>
      <c r="L4268">
        <v>63.39</v>
      </c>
      <c r="M4268" t="s">
        <v>925</v>
      </c>
      <c r="N4268" t="s">
        <v>926</v>
      </c>
      <c r="O4268">
        <v>45.9</v>
      </c>
      <c r="S4268">
        <v>24267</v>
      </c>
    </row>
    <row r="4269" spans="1:19" x14ac:dyDescent="0.2">
      <c r="A4269" t="s">
        <v>53</v>
      </c>
      <c r="B4269" t="s">
        <v>13</v>
      </c>
      <c r="C4269" t="s">
        <v>927</v>
      </c>
      <c r="D4269">
        <v>2</v>
      </c>
      <c r="E4269">
        <v>3</v>
      </c>
      <c r="F4269">
        <v>1780445700000</v>
      </c>
      <c r="G4269">
        <v>1780446654030</v>
      </c>
      <c r="H4269">
        <v>954030</v>
      </c>
      <c r="I4269">
        <v>954030</v>
      </c>
      <c r="J4269">
        <v>10322</v>
      </c>
      <c r="K4269">
        <v>40</v>
      </c>
      <c r="L4269">
        <v>42.29</v>
      </c>
      <c r="M4269" t="s">
        <v>925</v>
      </c>
      <c r="N4269" t="s">
        <v>929</v>
      </c>
      <c r="S4269">
        <v>24268</v>
      </c>
    </row>
    <row r="4270" spans="1:19" x14ac:dyDescent="0.2">
      <c r="A4270" t="s">
        <v>53</v>
      </c>
      <c r="B4270" t="s">
        <v>13</v>
      </c>
      <c r="C4270" t="s">
        <v>927</v>
      </c>
      <c r="D4270">
        <v>2</v>
      </c>
      <c r="E4270">
        <v>3</v>
      </c>
      <c r="F4270">
        <v>1780446600000</v>
      </c>
      <c r="G4270">
        <v>1780447475850</v>
      </c>
      <c r="H4270">
        <v>875850</v>
      </c>
      <c r="I4270">
        <v>875850</v>
      </c>
      <c r="J4270">
        <v>7828</v>
      </c>
      <c r="K4270">
        <v>35</v>
      </c>
      <c r="L4270">
        <v>49.2</v>
      </c>
      <c r="M4270" t="s">
        <v>925</v>
      </c>
      <c r="N4270" t="s">
        <v>926</v>
      </c>
      <c r="O4270">
        <v>31.89</v>
      </c>
      <c r="S4270">
        <v>24269</v>
      </c>
    </row>
    <row r="4271" spans="1:19" x14ac:dyDescent="0.2">
      <c r="A4271" t="s">
        <v>53</v>
      </c>
      <c r="B4271" t="s">
        <v>13</v>
      </c>
      <c r="C4271" t="s">
        <v>927</v>
      </c>
      <c r="D4271">
        <v>2</v>
      </c>
      <c r="E4271">
        <v>3</v>
      </c>
      <c r="F4271">
        <v>1780447500000</v>
      </c>
      <c r="G4271">
        <v>1780449021871</v>
      </c>
      <c r="H4271">
        <v>1521871</v>
      </c>
      <c r="I4271">
        <v>1521871</v>
      </c>
      <c r="J4271">
        <v>7877</v>
      </c>
      <c r="K4271">
        <v>66</v>
      </c>
      <c r="L4271">
        <v>57.24</v>
      </c>
      <c r="M4271" t="s">
        <v>925</v>
      </c>
      <c r="N4271" t="s">
        <v>926</v>
      </c>
      <c r="O4271">
        <v>34.159999999999997</v>
      </c>
      <c r="S4271">
        <v>24270</v>
      </c>
    </row>
    <row r="4272" spans="1:19" x14ac:dyDescent="0.2">
      <c r="A4272" t="s">
        <v>53</v>
      </c>
      <c r="B4272" t="s">
        <v>13</v>
      </c>
      <c r="C4272" t="s">
        <v>927</v>
      </c>
      <c r="D4272">
        <v>2</v>
      </c>
      <c r="E4272">
        <v>3</v>
      </c>
      <c r="F4272">
        <v>1780448400000</v>
      </c>
      <c r="G4272">
        <v>1780449867024</v>
      </c>
      <c r="H4272">
        <v>1467024</v>
      </c>
      <c r="I4272">
        <v>1467024</v>
      </c>
      <c r="J4272">
        <v>8389</v>
      </c>
      <c r="K4272">
        <v>64</v>
      </c>
      <c r="L4272">
        <v>62.59</v>
      </c>
      <c r="M4272" t="s">
        <v>925</v>
      </c>
      <c r="N4272" t="s">
        <v>926</v>
      </c>
      <c r="O4272">
        <v>46.62</v>
      </c>
      <c r="S4272">
        <v>24271</v>
      </c>
    </row>
    <row r="4273" spans="1:19" x14ac:dyDescent="0.2">
      <c r="A4273" t="s">
        <v>53</v>
      </c>
      <c r="B4273" t="s">
        <v>13</v>
      </c>
      <c r="C4273" t="s">
        <v>927</v>
      </c>
      <c r="D4273">
        <v>2</v>
      </c>
      <c r="E4273">
        <v>3</v>
      </c>
      <c r="F4273">
        <v>1780449300000</v>
      </c>
      <c r="G4273">
        <v>1780450835554</v>
      </c>
      <c r="H4273">
        <v>1535554</v>
      </c>
      <c r="I4273">
        <v>1535554</v>
      </c>
      <c r="J4273">
        <v>10057</v>
      </c>
      <c r="K4273">
        <v>64</v>
      </c>
      <c r="L4273">
        <v>48.99</v>
      </c>
      <c r="M4273" t="s">
        <v>925</v>
      </c>
      <c r="N4273" t="s">
        <v>929</v>
      </c>
      <c r="S4273">
        <v>24272</v>
      </c>
    </row>
    <row r="4274" spans="1:19" x14ac:dyDescent="0.2">
      <c r="A4274" t="s">
        <v>53</v>
      </c>
      <c r="B4274" t="s">
        <v>13</v>
      </c>
      <c r="C4274" t="s">
        <v>927</v>
      </c>
      <c r="D4274">
        <v>2</v>
      </c>
      <c r="E4274">
        <v>3</v>
      </c>
      <c r="F4274">
        <v>1780450200000</v>
      </c>
      <c r="G4274">
        <v>1780451223636</v>
      </c>
      <c r="H4274">
        <v>1023636</v>
      </c>
      <c r="I4274">
        <v>1023636</v>
      </c>
      <c r="J4274">
        <v>10246</v>
      </c>
      <c r="K4274">
        <v>41</v>
      </c>
      <c r="L4274">
        <v>54.5</v>
      </c>
      <c r="M4274" t="s">
        <v>925</v>
      </c>
      <c r="N4274" t="s">
        <v>926</v>
      </c>
      <c r="O4274">
        <v>34.01</v>
      </c>
      <c r="S4274">
        <v>24273</v>
      </c>
    </row>
    <row r="4275" spans="1:19" x14ac:dyDescent="0.2">
      <c r="A4275" t="s">
        <v>53</v>
      </c>
      <c r="B4275" t="s">
        <v>13</v>
      </c>
      <c r="C4275" t="s">
        <v>927</v>
      </c>
      <c r="D4275">
        <v>2</v>
      </c>
      <c r="E4275">
        <v>3</v>
      </c>
      <c r="F4275">
        <v>1780451100000</v>
      </c>
      <c r="G4275">
        <v>1780452133696</v>
      </c>
      <c r="H4275">
        <v>1033696</v>
      </c>
      <c r="I4275">
        <v>1033696</v>
      </c>
      <c r="J4275">
        <v>7100</v>
      </c>
      <c r="K4275">
        <v>43</v>
      </c>
      <c r="L4275">
        <v>55.96</v>
      </c>
      <c r="M4275" t="s">
        <v>925</v>
      </c>
      <c r="N4275" t="s">
        <v>926</v>
      </c>
      <c r="O4275">
        <v>45.57</v>
      </c>
      <c r="S4275">
        <v>24274</v>
      </c>
    </row>
    <row r="4276" spans="1:19" x14ac:dyDescent="0.2">
      <c r="A4276" t="s">
        <v>53</v>
      </c>
      <c r="B4276" t="s">
        <v>13</v>
      </c>
      <c r="C4276" t="s">
        <v>927</v>
      </c>
      <c r="D4276">
        <v>2</v>
      </c>
      <c r="E4276">
        <v>3</v>
      </c>
      <c r="F4276">
        <v>1780452000000</v>
      </c>
      <c r="G4276">
        <v>1780453138655</v>
      </c>
      <c r="H4276">
        <v>1138655</v>
      </c>
      <c r="I4276">
        <v>1138655</v>
      </c>
      <c r="J4276">
        <v>7578</v>
      </c>
      <c r="K4276">
        <v>48</v>
      </c>
      <c r="L4276">
        <v>57.67</v>
      </c>
      <c r="M4276" t="s">
        <v>925</v>
      </c>
      <c r="N4276" t="s">
        <v>926</v>
      </c>
      <c r="O4276">
        <v>45.64</v>
      </c>
      <c r="S4276">
        <v>24275</v>
      </c>
    </row>
    <row r="4277" spans="1:19" x14ac:dyDescent="0.2">
      <c r="A4277" t="s">
        <v>53</v>
      </c>
      <c r="B4277" t="s">
        <v>13</v>
      </c>
      <c r="C4277" t="s">
        <v>927</v>
      </c>
      <c r="D4277">
        <v>2</v>
      </c>
      <c r="E4277">
        <v>3</v>
      </c>
      <c r="F4277">
        <v>1780452900000</v>
      </c>
      <c r="G4277">
        <v>1780454513171</v>
      </c>
      <c r="H4277">
        <v>1613171</v>
      </c>
      <c r="I4277">
        <v>1613171</v>
      </c>
      <c r="J4277">
        <v>10209</v>
      </c>
      <c r="K4277">
        <v>65</v>
      </c>
      <c r="L4277">
        <v>63.92</v>
      </c>
      <c r="M4277" t="s">
        <v>925</v>
      </c>
      <c r="N4277" t="s">
        <v>926</v>
      </c>
      <c r="O4277">
        <v>41.17</v>
      </c>
      <c r="S4277">
        <v>24276</v>
      </c>
    </row>
    <row r="4278" spans="1:19" x14ac:dyDescent="0.2">
      <c r="A4278" t="s">
        <v>53</v>
      </c>
      <c r="B4278" t="s">
        <v>13</v>
      </c>
      <c r="C4278" t="s">
        <v>927</v>
      </c>
      <c r="D4278">
        <v>2</v>
      </c>
      <c r="E4278">
        <v>4</v>
      </c>
      <c r="F4278">
        <v>1780531200000</v>
      </c>
      <c r="G4278">
        <v>1780532596258</v>
      </c>
      <c r="H4278">
        <v>1396258</v>
      </c>
      <c r="I4278">
        <v>1396258</v>
      </c>
      <c r="J4278">
        <v>8175</v>
      </c>
      <c r="K4278">
        <v>52</v>
      </c>
      <c r="L4278">
        <v>57.36</v>
      </c>
      <c r="M4278" t="s">
        <v>925</v>
      </c>
      <c r="N4278" t="s">
        <v>926</v>
      </c>
      <c r="O4278">
        <v>36.81</v>
      </c>
      <c r="S4278">
        <v>24277</v>
      </c>
    </row>
    <row r="4279" spans="1:19" x14ac:dyDescent="0.2">
      <c r="A4279" t="s">
        <v>53</v>
      </c>
      <c r="B4279" t="s">
        <v>13</v>
      </c>
      <c r="C4279" t="s">
        <v>927</v>
      </c>
      <c r="D4279">
        <v>2</v>
      </c>
      <c r="E4279">
        <v>4</v>
      </c>
      <c r="F4279">
        <v>1780532100000</v>
      </c>
      <c r="G4279">
        <v>1780533333348</v>
      </c>
      <c r="H4279">
        <v>1233348</v>
      </c>
      <c r="I4279">
        <v>1233348</v>
      </c>
      <c r="J4279">
        <v>7072</v>
      </c>
      <c r="K4279">
        <v>55</v>
      </c>
      <c r="L4279">
        <v>53.57</v>
      </c>
      <c r="M4279" t="s">
        <v>925</v>
      </c>
      <c r="N4279" t="s">
        <v>926</v>
      </c>
      <c r="O4279">
        <v>35.049999999999997</v>
      </c>
      <c r="S4279">
        <v>24278</v>
      </c>
    </row>
    <row r="4280" spans="1:19" x14ac:dyDescent="0.2">
      <c r="A4280" t="s">
        <v>53</v>
      </c>
      <c r="B4280" t="s">
        <v>13</v>
      </c>
      <c r="C4280" t="s">
        <v>924</v>
      </c>
      <c r="D4280">
        <v>2</v>
      </c>
      <c r="E4280">
        <v>4</v>
      </c>
      <c r="F4280">
        <v>1780533000000</v>
      </c>
      <c r="G4280">
        <v>1780534147908</v>
      </c>
      <c r="H4280">
        <v>1147908</v>
      </c>
      <c r="I4280">
        <v>1147908</v>
      </c>
      <c r="J4280">
        <v>8222</v>
      </c>
      <c r="K4280">
        <v>50</v>
      </c>
      <c r="L4280">
        <v>58.66</v>
      </c>
      <c r="M4280" t="s">
        <v>925</v>
      </c>
      <c r="N4280" t="s">
        <v>926</v>
      </c>
      <c r="O4280">
        <v>45.97</v>
      </c>
      <c r="S4280">
        <v>24279</v>
      </c>
    </row>
    <row r="4281" spans="1:19" x14ac:dyDescent="0.2">
      <c r="A4281" t="s">
        <v>53</v>
      </c>
      <c r="B4281" t="s">
        <v>13</v>
      </c>
      <c r="C4281" t="s">
        <v>927</v>
      </c>
      <c r="D4281">
        <v>2</v>
      </c>
      <c r="E4281">
        <v>4</v>
      </c>
      <c r="F4281">
        <v>1780533900000</v>
      </c>
      <c r="G4281">
        <v>1780535385137</v>
      </c>
      <c r="H4281">
        <v>1485137</v>
      </c>
      <c r="I4281">
        <v>1485137</v>
      </c>
      <c r="J4281">
        <v>9974</v>
      </c>
      <c r="K4281">
        <v>57</v>
      </c>
      <c r="L4281">
        <v>60.63</v>
      </c>
      <c r="M4281" t="s">
        <v>925</v>
      </c>
      <c r="N4281" t="s">
        <v>926</v>
      </c>
      <c r="O4281">
        <v>37.380000000000003</v>
      </c>
      <c r="S4281">
        <v>24280</v>
      </c>
    </row>
    <row r="4282" spans="1:19" x14ac:dyDescent="0.2">
      <c r="A4282" t="s">
        <v>53</v>
      </c>
      <c r="B4282" t="s">
        <v>13</v>
      </c>
      <c r="C4282" t="s">
        <v>927</v>
      </c>
      <c r="D4282">
        <v>2</v>
      </c>
      <c r="E4282">
        <v>4</v>
      </c>
      <c r="F4282">
        <v>1780534800000</v>
      </c>
      <c r="G4282">
        <v>1780536026825</v>
      </c>
      <c r="H4282">
        <v>1226825</v>
      </c>
      <c r="I4282">
        <v>1226825</v>
      </c>
      <c r="J4282">
        <v>10334</v>
      </c>
      <c r="K4282">
        <v>51</v>
      </c>
      <c r="L4282">
        <v>55.37</v>
      </c>
      <c r="M4282" t="s">
        <v>925</v>
      </c>
      <c r="N4282" t="s">
        <v>926</v>
      </c>
      <c r="O4282">
        <v>30.68</v>
      </c>
      <c r="S4282">
        <v>24281</v>
      </c>
    </row>
    <row r="4283" spans="1:19" x14ac:dyDescent="0.2">
      <c r="A4283" t="s">
        <v>53</v>
      </c>
      <c r="B4283" t="s">
        <v>13</v>
      </c>
      <c r="C4283" t="s">
        <v>924</v>
      </c>
      <c r="D4283">
        <v>2</v>
      </c>
      <c r="E4283">
        <v>4</v>
      </c>
      <c r="F4283">
        <v>1780535700000</v>
      </c>
      <c r="G4283">
        <v>1780536568398</v>
      </c>
      <c r="H4283">
        <v>868398</v>
      </c>
      <c r="I4283">
        <v>868398</v>
      </c>
      <c r="J4283">
        <v>8138</v>
      </c>
      <c r="K4283">
        <v>44</v>
      </c>
      <c r="L4283">
        <v>55.27</v>
      </c>
      <c r="M4283" t="s">
        <v>925</v>
      </c>
      <c r="N4283" t="s">
        <v>926</v>
      </c>
      <c r="O4283">
        <v>45.35</v>
      </c>
      <c r="S4283">
        <v>24282</v>
      </c>
    </row>
    <row r="4284" spans="1:19" x14ac:dyDescent="0.2">
      <c r="A4284" t="s">
        <v>53</v>
      </c>
      <c r="B4284" t="s">
        <v>13</v>
      </c>
      <c r="C4284" t="s">
        <v>927</v>
      </c>
      <c r="D4284">
        <v>2</v>
      </c>
      <c r="E4284">
        <v>4</v>
      </c>
      <c r="F4284">
        <v>1780536600000</v>
      </c>
      <c r="G4284">
        <v>1780537704454</v>
      </c>
      <c r="H4284">
        <v>1104454</v>
      </c>
      <c r="I4284">
        <v>1104454</v>
      </c>
      <c r="J4284">
        <v>7766</v>
      </c>
      <c r="K4284">
        <v>50</v>
      </c>
      <c r="L4284">
        <v>55.58</v>
      </c>
      <c r="M4284" t="s">
        <v>925</v>
      </c>
      <c r="N4284" t="s">
        <v>926</v>
      </c>
      <c r="O4284">
        <v>41.12</v>
      </c>
      <c r="S4284">
        <v>24283</v>
      </c>
    </row>
    <row r="4285" spans="1:19" x14ac:dyDescent="0.2">
      <c r="A4285" t="s">
        <v>53</v>
      </c>
      <c r="B4285" t="s">
        <v>13</v>
      </c>
      <c r="C4285" t="s">
        <v>927</v>
      </c>
      <c r="D4285">
        <v>2</v>
      </c>
      <c r="E4285">
        <v>4</v>
      </c>
      <c r="F4285">
        <v>1780537500000</v>
      </c>
      <c r="G4285">
        <v>1780538963940</v>
      </c>
      <c r="H4285">
        <v>1463940</v>
      </c>
      <c r="I4285">
        <v>1463940</v>
      </c>
      <c r="J4285">
        <v>10072</v>
      </c>
      <c r="K4285">
        <v>61</v>
      </c>
      <c r="L4285">
        <v>58.92</v>
      </c>
      <c r="M4285" t="s">
        <v>925</v>
      </c>
      <c r="N4285" t="s">
        <v>926</v>
      </c>
      <c r="O4285">
        <v>33.68</v>
      </c>
      <c r="S4285">
        <v>24284</v>
      </c>
    </row>
    <row r="4286" spans="1:19" x14ac:dyDescent="0.2">
      <c r="A4286" t="s">
        <v>53</v>
      </c>
      <c r="B4286" t="s">
        <v>13</v>
      </c>
      <c r="C4286" t="s">
        <v>924</v>
      </c>
      <c r="D4286">
        <v>2</v>
      </c>
      <c r="E4286">
        <v>4</v>
      </c>
      <c r="F4286">
        <v>1780538400000</v>
      </c>
      <c r="G4286">
        <v>1780539937965</v>
      </c>
      <c r="H4286">
        <v>1537965</v>
      </c>
      <c r="I4286">
        <v>1537965</v>
      </c>
      <c r="J4286">
        <v>8258</v>
      </c>
      <c r="K4286">
        <v>64</v>
      </c>
      <c r="L4286">
        <v>59.77</v>
      </c>
      <c r="M4286" t="s">
        <v>925</v>
      </c>
      <c r="N4286" t="s">
        <v>926</v>
      </c>
      <c r="O4286">
        <v>38.64</v>
      </c>
      <c r="S4286">
        <v>24285</v>
      </c>
    </row>
    <row r="4287" spans="1:19" x14ac:dyDescent="0.2">
      <c r="A4287" t="s">
        <v>53</v>
      </c>
      <c r="B4287" t="s">
        <v>13</v>
      </c>
      <c r="C4287" t="s">
        <v>927</v>
      </c>
      <c r="D4287">
        <v>2</v>
      </c>
      <c r="E4287">
        <v>4</v>
      </c>
      <c r="F4287">
        <v>1780539300000</v>
      </c>
      <c r="G4287">
        <v>1780540519243</v>
      </c>
      <c r="H4287">
        <v>1219243</v>
      </c>
      <c r="I4287">
        <v>1219243</v>
      </c>
      <c r="J4287">
        <v>6844</v>
      </c>
      <c r="K4287">
        <v>56</v>
      </c>
      <c r="L4287">
        <v>58.71</v>
      </c>
      <c r="M4287" t="s">
        <v>925</v>
      </c>
      <c r="N4287" t="s">
        <v>926</v>
      </c>
      <c r="O4287">
        <v>47.97</v>
      </c>
      <c r="S4287">
        <v>24286</v>
      </c>
    </row>
    <row r="4288" spans="1:19" x14ac:dyDescent="0.2">
      <c r="A4288" t="s">
        <v>53</v>
      </c>
      <c r="B4288" t="s">
        <v>13</v>
      </c>
      <c r="C4288" t="s">
        <v>927</v>
      </c>
      <c r="D4288">
        <v>2</v>
      </c>
      <c r="E4288">
        <v>5</v>
      </c>
      <c r="F4288">
        <v>1780617600000</v>
      </c>
      <c r="G4288">
        <v>1780618719119</v>
      </c>
      <c r="H4288">
        <v>1119119</v>
      </c>
      <c r="I4288">
        <v>1119119</v>
      </c>
      <c r="J4288">
        <v>7716</v>
      </c>
      <c r="K4288">
        <v>44</v>
      </c>
      <c r="L4288">
        <v>52.94</v>
      </c>
      <c r="M4288" t="s">
        <v>925</v>
      </c>
      <c r="N4288" t="s">
        <v>926</v>
      </c>
      <c r="O4288">
        <v>34.75</v>
      </c>
      <c r="S4288">
        <v>24287</v>
      </c>
    </row>
    <row r="4289" spans="1:19" x14ac:dyDescent="0.2">
      <c r="A4289" t="s">
        <v>53</v>
      </c>
      <c r="B4289" t="s">
        <v>13</v>
      </c>
      <c r="C4289" t="s">
        <v>927</v>
      </c>
      <c r="D4289">
        <v>2</v>
      </c>
      <c r="E4289">
        <v>5</v>
      </c>
      <c r="F4289">
        <v>1780618500000</v>
      </c>
      <c r="G4289">
        <v>1780619926586</v>
      </c>
      <c r="H4289">
        <v>1426586</v>
      </c>
      <c r="I4289">
        <v>1426586</v>
      </c>
      <c r="J4289">
        <v>7845</v>
      </c>
      <c r="K4289">
        <v>54</v>
      </c>
      <c r="L4289">
        <v>45.36</v>
      </c>
      <c r="M4289" t="s">
        <v>925</v>
      </c>
      <c r="N4289" t="s">
        <v>929</v>
      </c>
      <c r="S4289">
        <v>24288</v>
      </c>
    </row>
    <row r="4290" spans="1:19" x14ac:dyDescent="0.2">
      <c r="A4290" t="s">
        <v>53</v>
      </c>
      <c r="B4290" t="s">
        <v>13</v>
      </c>
      <c r="C4290" t="s">
        <v>928</v>
      </c>
      <c r="D4290">
        <v>2</v>
      </c>
      <c r="E4290">
        <v>5</v>
      </c>
      <c r="F4290">
        <v>1780619400000</v>
      </c>
      <c r="G4290">
        <v>1780620510269</v>
      </c>
      <c r="H4290">
        <v>1110269</v>
      </c>
      <c r="I4290">
        <v>1110269</v>
      </c>
      <c r="J4290">
        <v>6728</v>
      </c>
      <c r="K4290">
        <v>47</v>
      </c>
      <c r="L4290">
        <v>55.23</v>
      </c>
      <c r="M4290" t="s">
        <v>925</v>
      </c>
      <c r="N4290" t="s">
        <v>926</v>
      </c>
      <c r="O4290">
        <v>42.94</v>
      </c>
      <c r="S4290">
        <v>24289</v>
      </c>
    </row>
    <row r="4291" spans="1:19" x14ac:dyDescent="0.2">
      <c r="A4291" t="s">
        <v>53</v>
      </c>
      <c r="B4291" t="s">
        <v>13</v>
      </c>
      <c r="C4291" t="s">
        <v>927</v>
      </c>
      <c r="D4291">
        <v>2</v>
      </c>
      <c r="E4291">
        <v>5</v>
      </c>
      <c r="F4291">
        <v>1780620300000</v>
      </c>
      <c r="G4291">
        <v>1780621432926</v>
      </c>
      <c r="H4291">
        <v>1132926</v>
      </c>
      <c r="I4291">
        <v>1132926</v>
      </c>
      <c r="J4291">
        <v>6930</v>
      </c>
      <c r="K4291">
        <v>51</v>
      </c>
      <c r="L4291">
        <v>55.72</v>
      </c>
      <c r="M4291" t="s">
        <v>925</v>
      </c>
      <c r="N4291" t="s">
        <v>926</v>
      </c>
      <c r="O4291">
        <v>42.96</v>
      </c>
      <c r="S4291">
        <v>24290</v>
      </c>
    </row>
    <row r="4292" spans="1:19" x14ac:dyDescent="0.2">
      <c r="A4292" t="s">
        <v>53</v>
      </c>
      <c r="B4292" t="s">
        <v>13</v>
      </c>
      <c r="C4292" t="s">
        <v>927</v>
      </c>
      <c r="D4292">
        <v>2</v>
      </c>
      <c r="E4292">
        <v>5</v>
      </c>
      <c r="F4292">
        <v>1780621200000</v>
      </c>
      <c r="G4292">
        <v>1780622332460</v>
      </c>
      <c r="H4292">
        <v>1132460</v>
      </c>
      <c r="I4292">
        <v>1132460</v>
      </c>
      <c r="J4292">
        <v>7952</v>
      </c>
      <c r="K4292">
        <v>51</v>
      </c>
      <c r="L4292">
        <v>53.43</v>
      </c>
      <c r="M4292" t="s">
        <v>925</v>
      </c>
      <c r="N4292" t="s">
        <v>926</v>
      </c>
      <c r="O4292">
        <v>34.93</v>
      </c>
      <c r="S4292">
        <v>24291</v>
      </c>
    </row>
    <row r="4293" spans="1:19" x14ac:dyDescent="0.2">
      <c r="A4293" t="s">
        <v>53</v>
      </c>
      <c r="B4293" t="s">
        <v>13</v>
      </c>
      <c r="C4293" t="s">
        <v>928</v>
      </c>
      <c r="D4293">
        <v>2</v>
      </c>
      <c r="E4293">
        <v>5</v>
      </c>
      <c r="F4293">
        <v>1780622100000</v>
      </c>
      <c r="G4293">
        <v>1780623127087</v>
      </c>
      <c r="H4293">
        <v>1027087</v>
      </c>
      <c r="I4293">
        <v>1027087</v>
      </c>
      <c r="J4293">
        <v>7702</v>
      </c>
      <c r="K4293">
        <v>41</v>
      </c>
      <c r="L4293">
        <v>50.71</v>
      </c>
      <c r="M4293" t="s">
        <v>925</v>
      </c>
      <c r="N4293" t="s">
        <v>926</v>
      </c>
      <c r="O4293">
        <v>31.93</v>
      </c>
      <c r="S4293">
        <v>24292</v>
      </c>
    </row>
    <row r="4294" spans="1:19" x14ac:dyDescent="0.2">
      <c r="A4294" t="s">
        <v>53</v>
      </c>
      <c r="B4294" t="s">
        <v>13</v>
      </c>
      <c r="C4294" t="s">
        <v>927</v>
      </c>
      <c r="D4294">
        <v>2</v>
      </c>
      <c r="E4294">
        <v>5</v>
      </c>
      <c r="F4294">
        <v>1780623000000</v>
      </c>
      <c r="G4294">
        <v>1780623797684</v>
      </c>
      <c r="H4294">
        <v>797684</v>
      </c>
      <c r="I4294">
        <v>797684</v>
      </c>
      <c r="J4294">
        <v>8575</v>
      </c>
      <c r="K4294">
        <v>37</v>
      </c>
      <c r="L4294">
        <v>52.22</v>
      </c>
      <c r="M4294" t="s">
        <v>925</v>
      </c>
      <c r="N4294" t="s">
        <v>926</v>
      </c>
      <c r="O4294">
        <v>38.880000000000003</v>
      </c>
      <c r="S4294">
        <v>24293</v>
      </c>
    </row>
    <row r="4295" spans="1:19" x14ac:dyDescent="0.2">
      <c r="A4295" t="s">
        <v>53</v>
      </c>
      <c r="B4295" t="s">
        <v>13</v>
      </c>
      <c r="C4295" t="s">
        <v>927</v>
      </c>
      <c r="D4295">
        <v>2</v>
      </c>
      <c r="E4295">
        <v>5</v>
      </c>
      <c r="F4295">
        <v>1780623900000</v>
      </c>
      <c r="G4295">
        <v>1780624739139</v>
      </c>
      <c r="H4295">
        <v>839139</v>
      </c>
      <c r="I4295">
        <v>839139</v>
      </c>
      <c r="J4295">
        <v>9431</v>
      </c>
      <c r="K4295">
        <v>39</v>
      </c>
      <c r="L4295">
        <v>55.87</v>
      </c>
      <c r="M4295" t="s">
        <v>925</v>
      </c>
      <c r="N4295" t="s">
        <v>926</v>
      </c>
      <c r="O4295">
        <v>44.04</v>
      </c>
      <c r="S4295">
        <v>24294</v>
      </c>
    </row>
    <row r="4296" spans="1:19" x14ac:dyDescent="0.2">
      <c r="A4296" t="s">
        <v>53</v>
      </c>
      <c r="B4296" t="s">
        <v>13</v>
      </c>
      <c r="C4296" t="s">
        <v>928</v>
      </c>
      <c r="D4296">
        <v>2</v>
      </c>
      <c r="E4296">
        <v>5</v>
      </c>
      <c r="F4296">
        <v>1780624800000</v>
      </c>
      <c r="G4296">
        <v>1780625849012</v>
      </c>
      <c r="H4296">
        <v>1049012</v>
      </c>
      <c r="I4296">
        <v>1049012</v>
      </c>
      <c r="J4296">
        <v>9436</v>
      </c>
      <c r="K4296">
        <v>49</v>
      </c>
      <c r="L4296">
        <v>58.3</v>
      </c>
      <c r="M4296" t="s">
        <v>925</v>
      </c>
      <c r="N4296" t="s">
        <v>926</v>
      </c>
      <c r="O4296">
        <v>44.37</v>
      </c>
      <c r="S4296">
        <v>24295</v>
      </c>
    </row>
    <row r="4297" spans="1:19" x14ac:dyDescent="0.2">
      <c r="A4297" t="s">
        <v>53</v>
      </c>
      <c r="B4297" t="s">
        <v>13</v>
      </c>
      <c r="C4297" t="s">
        <v>927</v>
      </c>
      <c r="D4297">
        <v>2</v>
      </c>
      <c r="E4297">
        <v>5</v>
      </c>
      <c r="F4297">
        <v>1780625700000</v>
      </c>
      <c r="G4297">
        <v>1780626829617</v>
      </c>
      <c r="H4297">
        <v>1129617</v>
      </c>
      <c r="I4297">
        <v>1129617</v>
      </c>
      <c r="J4297">
        <v>7741</v>
      </c>
      <c r="K4297">
        <v>41</v>
      </c>
      <c r="L4297">
        <v>53.36</v>
      </c>
      <c r="M4297" t="s">
        <v>925</v>
      </c>
      <c r="N4297" t="s">
        <v>926</v>
      </c>
      <c r="O4297">
        <v>35.409999999999997</v>
      </c>
      <c r="S4297">
        <v>24296</v>
      </c>
    </row>
    <row r="4298" spans="1:19" x14ac:dyDescent="0.2">
      <c r="A4298" t="s">
        <v>53</v>
      </c>
      <c r="B4298" t="s">
        <v>13</v>
      </c>
      <c r="C4298" t="s">
        <v>927</v>
      </c>
      <c r="D4298">
        <v>2</v>
      </c>
      <c r="E4298">
        <v>5</v>
      </c>
      <c r="F4298">
        <v>1780626600000</v>
      </c>
      <c r="G4298">
        <v>1780627776825</v>
      </c>
      <c r="H4298">
        <v>1176825</v>
      </c>
      <c r="I4298">
        <v>1176825</v>
      </c>
      <c r="J4298">
        <v>7107</v>
      </c>
      <c r="K4298">
        <v>51</v>
      </c>
      <c r="L4298">
        <v>55.79</v>
      </c>
      <c r="M4298" t="s">
        <v>925</v>
      </c>
      <c r="N4298" t="s">
        <v>926</v>
      </c>
      <c r="O4298">
        <v>41.55</v>
      </c>
      <c r="S4298">
        <v>24297</v>
      </c>
    </row>
    <row r="4299" spans="1:19" x14ac:dyDescent="0.2">
      <c r="A4299" t="s">
        <v>53</v>
      </c>
      <c r="B4299" t="s">
        <v>13</v>
      </c>
      <c r="C4299" t="s">
        <v>927</v>
      </c>
      <c r="D4299">
        <v>2</v>
      </c>
      <c r="E4299">
        <v>6</v>
      </c>
      <c r="F4299">
        <v>1780704000000</v>
      </c>
      <c r="G4299">
        <v>1780705612047</v>
      </c>
      <c r="H4299">
        <v>1612047</v>
      </c>
      <c r="I4299">
        <v>1612047</v>
      </c>
      <c r="J4299">
        <v>8386</v>
      </c>
      <c r="K4299">
        <v>67</v>
      </c>
      <c r="L4299">
        <v>62.09</v>
      </c>
      <c r="M4299" t="s">
        <v>925</v>
      </c>
      <c r="N4299" t="s">
        <v>926</v>
      </c>
      <c r="O4299">
        <v>41.82</v>
      </c>
      <c r="S4299">
        <v>24298</v>
      </c>
    </row>
    <row r="4300" spans="1:19" x14ac:dyDescent="0.2">
      <c r="A4300" t="s">
        <v>53</v>
      </c>
      <c r="B4300" t="s">
        <v>13</v>
      </c>
      <c r="C4300" t="s">
        <v>927</v>
      </c>
      <c r="D4300">
        <v>2</v>
      </c>
      <c r="E4300">
        <v>6</v>
      </c>
      <c r="F4300">
        <v>1780704900000</v>
      </c>
      <c r="G4300">
        <v>1780706121616</v>
      </c>
      <c r="H4300">
        <v>1221616</v>
      </c>
      <c r="I4300">
        <v>1221616</v>
      </c>
      <c r="J4300">
        <v>8996</v>
      </c>
      <c r="K4300">
        <v>49</v>
      </c>
      <c r="L4300">
        <v>59.6</v>
      </c>
      <c r="M4300" t="s">
        <v>925</v>
      </c>
      <c r="N4300" t="s">
        <v>926</v>
      </c>
      <c r="O4300">
        <v>44.23</v>
      </c>
      <c r="S4300">
        <v>24299</v>
      </c>
    </row>
    <row r="4301" spans="1:19" x14ac:dyDescent="0.2">
      <c r="A4301" t="s">
        <v>53</v>
      </c>
      <c r="B4301" t="s">
        <v>13</v>
      </c>
      <c r="C4301" t="s">
        <v>927</v>
      </c>
      <c r="D4301">
        <v>2</v>
      </c>
      <c r="E4301">
        <v>6</v>
      </c>
      <c r="F4301">
        <v>1780705800000</v>
      </c>
      <c r="G4301">
        <v>1780707117020</v>
      </c>
      <c r="H4301">
        <v>1317020</v>
      </c>
      <c r="I4301">
        <v>1317020</v>
      </c>
      <c r="J4301">
        <v>9098</v>
      </c>
      <c r="K4301">
        <v>57</v>
      </c>
      <c r="L4301">
        <v>56.89</v>
      </c>
      <c r="M4301" t="s">
        <v>925</v>
      </c>
      <c r="N4301" t="s">
        <v>926</v>
      </c>
      <c r="O4301">
        <v>35.25</v>
      </c>
      <c r="S4301">
        <v>24300</v>
      </c>
    </row>
    <row r="4302" spans="1:19" x14ac:dyDescent="0.2">
      <c r="A4302" t="s">
        <v>53</v>
      </c>
      <c r="B4302" t="s">
        <v>13</v>
      </c>
      <c r="C4302" t="s">
        <v>927</v>
      </c>
      <c r="D4302">
        <v>2</v>
      </c>
      <c r="E4302">
        <v>6</v>
      </c>
      <c r="F4302">
        <v>1780706700000</v>
      </c>
      <c r="G4302">
        <v>1780708005744</v>
      </c>
      <c r="H4302">
        <v>1305744</v>
      </c>
      <c r="I4302">
        <v>1305744</v>
      </c>
      <c r="J4302">
        <v>7566</v>
      </c>
      <c r="K4302">
        <v>56</v>
      </c>
      <c r="L4302">
        <v>57.22</v>
      </c>
      <c r="M4302" t="s">
        <v>925</v>
      </c>
      <c r="N4302" t="s">
        <v>926</v>
      </c>
      <c r="O4302">
        <v>40.409999999999997</v>
      </c>
      <c r="S4302">
        <v>24301</v>
      </c>
    </row>
    <row r="4303" spans="1:19" x14ac:dyDescent="0.2">
      <c r="A4303" t="s">
        <v>53</v>
      </c>
      <c r="B4303" t="s">
        <v>13</v>
      </c>
      <c r="C4303" t="s">
        <v>927</v>
      </c>
      <c r="D4303">
        <v>2</v>
      </c>
      <c r="E4303">
        <v>6</v>
      </c>
      <c r="F4303">
        <v>1780707600000</v>
      </c>
      <c r="G4303">
        <v>1780708990063</v>
      </c>
      <c r="H4303">
        <v>1390063</v>
      </c>
      <c r="I4303">
        <v>1390063</v>
      </c>
      <c r="J4303">
        <v>9930</v>
      </c>
      <c r="K4303">
        <v>59</v>
      </c>
      <c r="L4303">
        <v>61.44</v>
      </c>
      <c r="M4303" t="s">
        <v>925</v>
      </c>
      <c r="N4303" t="s">
        <v>926</v>
      </c>
      <c r="O4303">
        <v>41.77</v>
      </c>
      <c r="S4303">
        <v>24302</v>
      </c>
    </row>
    <row r="4304" spans="1:19" x14ac:dyDescent="0.2">
      <c r="A4304" t="s">
        <v>53</v>
      </c>
      <c r="B4304" t="s">
        <v>13</v>
      </c>
      <c r="C4304" t="s">
        <v>927</v>
      </c>
      <c r="D4304">
        <v>2</v>
      </c>
      <c r="E4304">
        <v>6</v>
      </c>
      <c r="F4304">
        <v>1780708500000</v>
      </c>
      <c r="G4304">
        <v>1780709883333</v>
      </c>
      <c r="H4304">
        <v>1383333</v>
      </c>
      <c r="I4304">
        <v>1383333</v>
      </c>
      <c r="J4304">
        <v>9194</v>
      </c>
      <c r="K4304">
        <v>59</v>
      </c>
      <c r="L4304">
        <v>46.25</v>
      </c>
      <c r="M4304" t="s">
        <v>925</v>
      </c>
      <c r="N4304" t="s">
        <v>929</v>
      </c>
      <c r="S4304">
        <v>24303</v>
      </c>
    </row>
    <row r="4305" spans="1:19" x14ac:dyDescent="0.2">
      <c r="A4305" t="s">
        <v>53</v>
      </c>
      <c r="B4305" t="s">
        <v>13</v>
      </c>
      <c r="C4305" t="s">
        <v>927</v>
      </c>
      <c r="D4305">
        <v>2</v>
      </c>
      <c r="E4305">
        <v>6</v>
      </c>
      <c r="F4305">
        <v>1780709400000</v>
      </c>
      <c r="G4305">
        <v>1780710804247</v>
      </c>
      <c r="H4305">
        <v>1404247</v>
      </c>
      <c r="I4305">
        <v>1404247</v>
      </c>
      <c r="J4305">
        <v>9704</v>
      </c>
      <c r="K4305">
        <v>63</v>
      </c>
      <c r="L4305">
        <v>62.2</v>
      </c>
      <c r="M4305" t="s">
        <v>925</v>
      </c>
      <c r="N4305" t="s">
        <v>926</v>
      </c>
      <c r="O4305">
        <v>43.79</v>
      </c>
      <c r="S4305">
        <v>24304</v>
      </c>
    </row>
    <row r="4306" spans="1:19" x14ac:dyDescent="0.2">
      <c r="A4306" t="s">
        <v>53</v>
      </c>
      <c r="B4306" t="s">
        <v>13</v>
      </c>
      <c r="C4306" t="s">
        <v>927</v>
      </c>
      <c r="D4306">
        <v>2</v>
      </c>
      <c r="E4306">
        <v>6</v>
      </c>
      <c r="F4306">
        <v>1780710300000</v>
      </c>
      <c r="G4306">
        <v>1780711389748</v>
      </c>
      <c r="H4306">
        <v>1089748</v>
      </c>
      <c r="I4306">
        <v>1089748</v>
      </c>
      <c r="J4306">
        <v>7807</v>
      </c>
      <c r="K4306">
        <v>49</v>
      </c>
      <c r="L4306">
        <v>55.76</v>
      </c>
      <c r="M4306" t="s">
        <v>925</v>
      </c>
      <c r="N4306" t="s">
        <v>926</v>
      </c>
      <c r="O4306">
        <v>41.8</v>
      </c>
      <c r="S4306">
        <v>24305</v>
      </c>
    </row>
    <row r="4307" spans="1:19" x14ac:dyDescent="0.2">
      <c r="A4307" t="s">
        <v>53</v>
      </c>
      <c r="B4307" t="s">
        <v>13</v>
      </c>
      <c r="C4307" t="s">
        <v>927</v>
      </c>
      <c r="D4307">
        <v>2</v>
      </c>
      <c r="E4307">
        <v>6</v>
      </c>
      <c r="F4307">
        <v>1780711200000</v>
      </c>
      <c r="G4307">
        <v>1780712775003</v>
      </c>
      <c r="H4307">
        <v>1575003</v>
      </c>
      <c r="I4307">
        <v>1575003</v>
      </c>
      <c r="J4307">
        <v>8898</v>
      </c>
      <c r="K4307">
        <v>68</v>
      </c>
      <c r="L4307">
        <v>62.3</v>
      </c>
      <c r="M4307" t="s">
        <v>925</v>
      </c>
      <c r="N4307" t="s">
        <v>926</v>
      </c>
      <c r="O4307">
        <v>41.87</v>
      </c>
      <c r="S4307">
        <v>24306</v>
      </c>
    </row>
    <row r="4308" spans="1:19" x14ac:dyDescent="0.2">
      <c r="A4308" t="s">
        <v>53</v>
      </c>
      <c r="B4308" t="s">
        <v>13</v>
      </c>
      <c r="C4308" t="s">
        <v>927</v>
      </c>
      <c r="D4308">
        <v>2</v>
      </c>
      <c r="E4308">
        <v>6</v>
      </c>
      <c r="F4308">
        <v>1780712100000</v>
      </c>
      <c r="G4308">
        <v>1780713655992</v>
      </c>
      <c r="H4308">
        <v>1555992</v>
      </c>
      <c r="I4308">
        <v>1555992</v>
      </c>
      <c r="J4308">
        <v>9185</v>
      </c>
      <c r="K4308">
        <v>61</v>
      </c>
      <c r="L4308">
        <v>62.53</v>
      </c>
      <c r="M4308" t="s">
        <v>925</v>
      </c>
      <c r="N4308" t="s">
        <v>926</v>
      </c>
      <c r="O4308">
        <v>42.12</v>
      </c>
      <c r="S4308">
        <v>24307</v>
      </c>
    </row>
    <row r="4309" spans="1:19" x14ac:dyDescent="0.2">
      <c r="A4309" t="s">
        <v>53</v>
      </c>
      <c r="B4309" t="s">
        <v>13</v>
      </c>
      <c r="C4309" t="s">
        <v>927</v>
      </c>
      <c r="D4309">
        <v>2</v>
      </c>
      <c r="E4309">
        <v>6</v>
      </c>
      <c r="F4309">
        <v>1780713000000</v>
      </c>
      <c r="G4309">
        <v>1780714528545</v>
      </c>
      <c r="H4309">
        <v>1528545</v>
      </c>
      <c r="I4309">
        <v>1528545</v>
      </c>
      <c r="J4309">
        <v>8013</v>
      </c>
      <c r="K4309">
        <v>58</v>
      </c>
      <c r="L4309">
        <v>46.76</v>
      </c>
      <c r="M4309" t="s">
        <v>925</v>
      </c>
      <c r="N4309" t="s">
        <v>929</v>
      </c>
      <c r="S4309">
        <v>24308</v>
      </c>
    </row>
    <row r="4310" spans="1:19" x14ac:dyDescent="0.2">
      <c r="A4310" t="s">
        <v>53</v>
      </c>
      <c r="B4310" t="s">
        <v>13</v>
      </c>
      <c r="C4310" t="s">
        <v>927</v>
      </c>
      <c r="D4310">
        <v>2</v>
      </c>
      <c r="E4310">
        <v>7</v>
      </c>
      <c r="F4310">
        <v>1780790400000</v>
      </c>
      <c r="G4310">
        <v>1780791606851</v>
      </c>
      <c r="H4310">
        <v>1206851</v>
      </c>
      <c r="I4310">
        <v>1206851</v>
      </c>
      <c r="J4310">
        <v>9578</v>
      </c>
      <c r="K4310">
        <v>50</v>
      </c>
      <c r="L4310">
        <v>58.96</v>
      </c>
      <c r="M4310" t="s">
        <v>925</v>
      </c>
      <c r="N4310" t="s">
        <v>926</v>
      </c>
      <c r="O4310">
        <v>41.57</v>
      </c>
      <c r="S4310">
        <v>24309</v>
      </c>
    </row>
    <row r="4311" spans="1:19" x14ac:dyDescent="0.2">
      <c r="A4311" t="s">
        <v>53</v>
      </c>
      <c r="B4311" t="s">
        <v>13</v>
      </c>
      <c r="C4311" t="s">
        <v>927</v>
      </c>
      <c r="D4311">
        <v>2</v>
      </c>
      <c r="E4311">
        <v>7</v>
      </c>
      <c r="F4311">
        <v>1780791300000</v>
      </c>
      <c r="G4311">
        <v>1780792889933</v>
      </c>
      <c r="H4311">
        <v>1589933</v>
      </c>
      <c r="I4311">
        <v>1589933</v>
      </c>
      <c r="J4311">
        <v>6787</v>
      </c>
      <c r="K4311">
        <v>63</v>
      </c>
      <c r="L4311">
        <v>58.19</v>
      </c>
      <c r="M4311" t="s">
        <v>925</v>
      </c>
      <c r="N4311" t="s">
        <v>926</v>
      </c>
      <c r="O4311">
        <v>37.590000000000003</v>
      </c>
      <c r="S4311">
        <v>24310</v>
      </c>
    </row>
    <row r="4312" spans="1:19" x14ac:dyDescent="0.2">
      <c r="A4312" t="s">
        <v>53</v>
      </c>
      <c r="B4312" t="s">
        <v>13</v>
      </c>
      <c r="C4312" t="s">
        <v>924</v>
      </c>
      <c r="D4312">
        <v>2</v>
      </c>
      <c r="E4312">
        <v>7</v>
      </c>
      <c r="F4312">
        <v>1780792200000</v>
      </c>
      <c r="G4312">
        <v>1780793279247</v>
      </c>
      <c r="H4312">
        <v>1079247</v>
      </c>
      <c r="I4312">
        <v>1079247</v>
      </c>
      <c r="J4312">
        <v>8468</v>
      </c>
      <c r="K4312">
        <v>41</v>
      </c>
      <c r="L4312">
        <v>53.99</v>
      </c>
      <c r="M4312" t="s">
        <v>925</v>
      </c>
      <c r="N4312" t="s">
        <v>926</v>
      </c>
      <c r="O4312">
        <v>36.18</v>
      </c>
      <c r="S4312">
        <v>24311</v>
      </c>
    </row>
    <row r="4313" spans="1:19" x14ac:dyDescent="0.2">
      <c r="A4313" t="s">
        <v>53</v>
      </c>
      <c r="B4313" t="s">
        <v>13</v>
      </c>
      <c r="C4313" t="s">
        <v>927</v>
      </c>
      <c r="D4313">
        <v>2</v>
      </c>
      <c r="E4313">
        <v>7</v>
      </c>
      <c r="F4313">
        <v>1780793100000</v>
      </c>
      <c r="G4313">
        <v>1780794188955</v>
      </c>
      <c r="H4313">
        <v>1088955</v>
      </c>
      <c r="I4313">
        <v>1088955</v>
      </c>
      <c r="J4313">
        <v>7097</v>
      </c>
      <c r="K4313">
        <v>44</v>
      </c>
      <c r="L4313">
        <v>53.09</v>
      </c>
      <c r="M4313" t="s">
        <v>925</v>
      </c>
      <c r="N4313" t="s">
        <v>926</v>
      </c>
      <c r="O4313">
        <v>37.520000000000003</v>
      </c>
      <c r="S4313">
        <v>24312</v>
      </c>
    </row>
    <row r="4314" spans="1:19" x14ac:dyDescent="0.2">
      <c r="A4314" t="s">
        <v>53</v>
      </c>
      <c r="B4314" t="s">
        <v>13</v>
      </c>
      <c r="C4314" t="s">
        <v>927</v>
      </c>
      <c r="D4314">
        <v>2</v>
      </c>
      <c r="E4314">
        <v>7</v>
      </c>
      <c r="F4314">
        <v>1780794000000</v>
      </c>
      <c r="G4314">
        <v>1780795634766</v>
      </c>
      <c r="H4314">
        <v>1634766</v>
      </c>
      <c r="I4314">
        <v>1634766</v>
      </c>
      <c r="J4314">
        <v>8760</v>
      </c>
      <c r="K4314">
        <v>65</v>
      </c>
      <c r="L4314">
        <v>61.51</v>
      </c>
      <c r="M4314" t="s">
        <v>925</v>
      </c>
      <c r="N4314" t="s">
        <v>926</v>
      </c>
      <c r="O4314">
        <v>38.89</v>
      </c>
      <c r="S4314">
        <v>24313</v>
      </c>
    </row>
    <row r="4315" spans="1:19" x14ac:dyDescent="0.2">
      <c r="A4315" t="s">
        <v>53</v>
      </c>
      <c r="B4315" t="s">
        <v>13</v>
      </c>
      <c r="C4315" t="s">
        <v>924</v>
      </c>
      <c r="D4315">
        <v>2</v>
      </c>
      <c r="E4315">
        <v>7</v>
      </c>
      <c r="F4315">
        <v>1780794900000</v>
      </c>
      <c r="G4315">
        <v>1780795829854</v>
      </c>
      <c r="H4315">
        <v>929854</v>
      </c>
      <c r="I4315">
        <v>929854</v>
      </c>
      <c r="J4315">
        <v>9142</v>
      </c>
      <c r="K4315">
        <v>46</v>
      </c>
      <c r="L4315">
        <v>53.33</v>
      </c>
      <c r="M4315" t="s">
        <v>925</v>
      </c>
      <c r="N4315" t="s">
        <v>926</v>
      </c>
      <c r="O4315">
        <v>36.619999999999997</v>
      </c>
      <c r="S4315">
        <v>24314</v>
      </c>
    </row>
    <row r="4316" spans="1:19" x14ac:dyDescent="0.2">
      <c r="A4316" t="s">
        <v>53</v>
      </c>
      <c r="B4316" t="s">
        <v>13</v>
      </c>
      <c r="C4316" t="s">
        <v>927</v>
      </c>
      <c r="D4316">
        <v>2</v>
      </c>
      <c r="E4316">
        <v>7</v>
      </c>
      <c r="F4316">
        <v>1780795800000</v>
      </c>
      <c r="G4316">
        <v>1780797074863</v>
      </c>
      <c r="H4316">
        <v>1274863</v>
      </c>
      <c r="I4316">
        <v>1274863</v>
      </c>
      <c r="J4316">
        <v>8302</v>
      </c>
      <c r="K4316">
        <v>51</v>
      </c>
      <c r="L4316">
        <v>54</v>
      </c>
      <c r="M4316" t="s">
        <v>925</v>
      </c>
      <c r="N4316" t="s">
        <v>926</v>
      </c>
      <c r="O4316">
        <v>31.74</v>
      </c>
      <c r="S4316">
        <v>24315</v>
      </c>
    </row>
    <row r="4317" spans="1:19" x14ac:dyDescent="0.2">
      <c r="A4317" t="s">
        <v>53</v>
      </c>
      <c r="B4317" t="s">
        <v>13</v>
      </c>
      <c r="C4317" t="s">
        <v>927</v>
      </c>
      <c r="D4317">
        <v>2</v>
      </c>
      <c r="E4317">
        <v>7</v>
      </c>
      <c r="F4317">
        <v>1780796700000</v>
      </c>
      <c r="G4317">
        <v>1780797693475</v>
      </c>
      <c r="H4317">
        <v>993475</v>
      </c>
      <c r="I4317">
        <v>993475</v>
      </c>
      <c r="J4317">
        <v>8004</v>
      </c>
      <c r="K4317">
        <v>45</v>
      </c>
      <c r="L4317">
        <v>52.46</v>
      </c>
      <c r="M4317" t="s">
        <v>925</v>
      </c>
      <c r="N4317" t="s">
        <v>926</v>
      </c>
      <c r="O4317">
        <v>36.04</v>
      </c>
      <c r="S4317">
        <v>24316</v>
      </c>
    </row>
    <row r="4318" spans="1:19" x14ac:dyDescent="0.2">
      <c r="A4318" t="s">
        <v>53</v>
      </c>
      <c r="B4318" t="s">
        <v>13</v>
      </c>
      <c r="C4318" t="s">
        <v>924</v>
      </c>
      <c r="D4318">
        <v>2</v>
      </c>
      <c r="E4318">
        <v>7</v>
      </c>
      <c r="F4318">
        <v>1780797600000</v>
      </c>
      <c r="G4318">
        <v>1780798934866</v>
      </c>
      <c r="H4318">
        <v>1334866</v>
      </c>
      <c r="I4318">
        <v>1334866</v>
      </c>
      <c r="J4318">
        <v>8288</v>
      </c>
      <c r="K4318">
        <v>60</v>
      </c>
      <c r="L4318">
        <v>57.08</v>
      </c>
      <c r="M4318" t="s">
        <v>925</v>
      </c>
      <c r="N4318" t="s">
        <v>926</v>
      </c>
      <c r="O4318">
        <v>37.42</v>
      </c>
      <c r="S4318">
        <v>24317</v>
      </c>
    </row>
    <row r="4319" spans="1:19" x14ac:dyDescent="0.2">
      <c r="A4319" t="s">
        <v>53</v>
      </c>
      <c r="B4319" t="s">
        <v>13</v>
      </c>
      <c r="C4319" t="s">
        <v>927</v>
      </c>
      <c r="D4319">
        <v>2</v>
      </c>
      <c r="E4319">
        <v>7</v>
      </c>
      <c r="F4319">
        <v>1780798500000</v>
      </c>
      <c r="G4319">
        <v>1780800045179</v>
      </c>
      <c r="H4319">
        <v>1545179</v>
      </c>
      <c r="I4319">
        <v>1545179</v>
      </c>
      <c r="J4319">
        <v>8577</v>
      </c>
      <c r="K4319">
        <v>60</v>
      </c>
      <c r="L4319">
        <v>47.55</v>
      </c>
      <c r="M4319" t="s">
        <v>925</v>
      </c>
      <c r="N4319" t="s">
        <v>929</v>
      </c>
      <c r="S4319">
        <v>24318</v>
      </c>
    </row>
    <row r="4320" spans="1:19" x14ac:dyDescent="0.2">
      <c r="A4320" t="s">
        <v>53</v>
      </c>
      <c r="B4320" t="s">
        <v>13</v>
      </c>
      <c r="C4320" t="s">
        <v>927</v>
      </c>
      <c r="D4320">
        <v>2</v>
      </c>
      <c r="E4320">
        <v>7</v>
      </c>
      <c r="F4320">
        <v>1780799400000</v>
      </c>
      <c r="G4320">
        <v>1780800640764</v>
      </c>
      <c r="H4320">
        <v>1240764</v>
      </c>
      <c r="I4320">
        <v>1240764</v>
      </c>
      <c r="J4320">
        <v>8097</v>
      </c>
      <c r="K4320">
        <v>49</v>
      </c>
      <c r="L4320">
        <v>55.6</v>
      </c>
      <c r="M4320" t="s">
        <v>925</v>
      </c>
      <c r="N4320" t="s">
        <v>926</v>
      </c>
      <c r="O4320">
        <v>36.86</v>
      </c>
      <c r="S4320">
        <v>24319</v>
      </c>
    </row>
    <row r="4321" spans="1:19" x14ac:dyDescent="0.2">
      <c r="A4321" t="s">
        <v>53</v>
      </c>
      <c r="B4321" t="s">
        <v>13</v>
      </c>
      <c r="C4321" t="s">
        <v>924</v>
      </c>
      <c r="D4321">
        <v>2</v>
      </c>
      <c r="E4321">
        <v>7</v>
      </c>
      <c r="F4321">
        <v>1780800300000</v>
      </c>
      <c r="G4321">
        <v>1780801479685</v>
      </c>
      <c r="H4321">
        <v>1179685</v>
      </c>
      <c r="I4321">
        <v>1179685</v>
      </c>
      <c r="J4321">
        <v>7066</v>
      </c>
      <c r="K4321">
        <v>52</v>
      </c>
      <c r="L4321">
        <v>56.13</v>
      </c>
      <c r="M4321" t="s">
        <v>925</v>
      </c>
      <c r="N4321" t="s">
        <v>926</v>
      </c>
      <c r="O4321">
        <v>42.38</v>
      </c>
      <c r="S4321">
        <v>24320</v>
      </c>
    </row>
    <row r="4322" spans="1:19" x14ac:dyDescent="0.2">
      <c r="A4322" t="s">
        <v>54</v>
      </c>
      <c r="B4322" t="s">
        <v>8</v>
      </c>
      <c r="C4322" t="s">
        <v>924</v>
      </c>
      <c r="D4322">
        <v>1</v>
      </c>
      <c r="E4322">
        <v>1</v>
      </c>
      <c r="F4322">
        <v>1779667200000</v>
      </c>
      <c r="G4322">
        <v>1779668716322</v>
      </c>
      <c r="H4322">
        <v>1516322</v>
      </c>
      <c r="I4322">
        <v>1516322</v>
      </c>
      <c r="J4322">
        <v>8872</v>
      </c>
      <c r="K4322">
        <v>66</v>
      </c>
      <c r="L4322">
        <v>62.03</v>
      </c>
      <c r="M4322" t="s">
        <v>925</v>
      </c>
      <c r="N4322" t="s">
        <v>926</v>
      </c>
      <c r="O4322">
        <v>42.79</v>
      </c>
      <c r="S4322">
        <v>24321</v>
      </c>
    </row>
    <row r="4323" spans="1:19" x14ac:dyDescent="0.2">
      <c r="A4323" t="s">
        <v>54</v>
      </c>
      <c r="B4323" t="s">
        <v>8</v>
      </c>
      <c r="C4323" t="s">
        <v>924</v>
      </c>
      <c r="D4323">
        <v>1</v>
      </c>
      <c r="E4323">
        <v>1</v>
      </c>
      <c r="F4323">
        <v>1779668100000</v>
      </c>
      <c r="G4323">
        <v>1779669566216</v>
      </c>
      <c r="H4323">
        <v>1466216</v>
      </c>
      <c r="I4323">
        <v>1466216</v>
      </c>
      <c r="J4323">
        <v>8028</v>
      </c>
      <c r="K4323">
        <v>55</v>
      </c>
      <c r="L4323">
        <v>58.34</v>
      </c>
      <c r="M4323" t="s">
        <v>925</v>
      </c>
      <c r="N4323" t="s">
        <v>926</v>
      </c>
      <c r="O4323">
        <v>37.74</v>
      </c>
      <c r="S4323">
        <v>24322</v>
      </c>
    </row>
    <row r="4324" spans="1:19" x14ac:dyDescent="0.2">
      <c r="A4324" t="s">
        <v>54</v>
      </c>
      <c r="B4324" t="s">
        <v>8</v>
      </c>
      <c r="C4324" t="s">
        <v>928</v>
      </c>
      <c r="D4324">
        <v>1</v>
      </c>
      <c r="E4324">
        <v>1</v>
      </c>
      <c r="F4324">
        <v>1779669000000</v>
      </c>
      <c r="G4324">
        <v>1779670580079</v>
      </c>
      <c r="H4324">
        <v>1580079</v>
      </c>
      <c r="I4324">
        <v>1580079</v>
      </c>
      <c r="J4324">
        <v>10097</v>
      </c>
      <c r="K4324">
        <v>63</v>
      </c>
      <c r="L4324">
        <v>65.64</v>
      </c>
      <c r="M4324" t="s">
        <v>925</v>
      </c>
      <c r="N4324" t="s">
        <v>926</v>
      </c>
      <c r="O4324">
        <v>46.31</v>
      </c>
      <c r="S4324">
        <v>24323</v>
      </c>
    </row>
    <row r="4325" spans="1:19" x14ac:dyDescent="0.2">
      <c r="A4325" t="s">
        <v>54</v>
      </c>
      <c r="B4325" t="s">
        <v>8</v>
      </c>
      <c r="C4325" t="s">
        <v>924</v>
      </c>
      <c r="D4325">
        <v>1</v>
      </c>
      <c r="E4325">
        <v>1</v>
      </c>
      <c r="F4325">
        <v>1779669900000</v>
      </c>
      <c r="G4325">
        <v>1779670897951</v>
      </c>
      <c r="H4325">
        <v>997951</v>
      </c>
      <c r="I4325">
        <v>997951</v>
      </c>
      <c r="J4325">
        <v>7809</v>
      </c>
      <c r="K4325">
        <v>45</v>
      </c>
      <c r="L4325">
        <v>56.87</v>
      </c>
      <c r="M4325" t="s">
        <v>925</v>
      </c>
      <c r="N4325" t="s">
        <v>926</v>
      </c>
      <c r="O4325">
        <v>46.69</v>
      </c>
      <c r="S4325">
        <v>24324</v>
      </c>
    </row>
    <row r="4326" spans="1:19" x14ac:dyDescent="0.2">
      <c r="A4326" t="s">
        <v>54</v>
      </c>
      <c r="B4326" t="s">
        <v>8</v>
      </c>
      <c r="C4326" t="s">
        <v>924</v>
      </c>
      <c r="D4326">
        <v>1</v>
      </c>
      <c r="E4326">
        <v>1</v>
      </c>
      <c r="F4326">
        <v>1779670800000</v>
      </c>
      <c r="G4326">
        <v>1779672197380</v>
      </c>
      <c r="H4326">
        <v>1397380</v>
      </c>
      <c r="I4326">
        <v>1397380</v>
      </c>
      <c r="J4326">
        <v>9560</v>
      </c>
      <c r="K4326">
        <v>62</v>
      </c>
      <c r="L4326">
        <v>63.26</v>
      </c>
      <c r="M4326" t="s">
        <v>925</v>
      </c>
      <c r="N4326" t="s">
        <v>926</v>
      </c>
      <c r="O4326">
        <v>46.8</v>
      </c>
      <c r="S4326">
        <v>24325</v>
      </c>
    </row>
    <row r="4327" spans="1:19" x14ac:dyDescent="0.2">
      <c r="A4327" t="s">
        <v>54</v>
      </c>
      <c r="B4327" t="s">
        <v>8</v>
      </c>
      <c r="C4327" t="s">
        <v>928</v>
      </c>
      <c r="D4327">
        <v>1</v>
      </c>
      <c r="E4327">
        <v>1</v>
      </c>
      <c r="F4327">
        <v>1779671700000</v>
      </c>
      <c r="G4327">
        <v>1779672792017</v>
      </c>
      <c r="H4327">
        <v>1092017</v>
      </c>
      <c r="I4327">
        <v>1092017</v>
      </c>
      <c r="J4327">
        <v>9289</v>
      </c>
      <c r="K4327">
        <v>47</v>
      </c>
      <c r="L4327">
        <v>53.37</v>
      </c>
      <c r="M4327" t="s">
        <v>925</v>
      </c>
      <c r="N4327" t="s">
        <v>926</v>
      </c>
      <c r="O4327">
        <v>32.22</v>
      </c>
      <c r="S4327">
        <v>24326</v>
      </c>
    </row>
    <row r="4328" spans="1:19" x14ac:dyDescent="0.2">
      <c r="A4328" t="s">
        <v>54</v>
      </c>
      <c r="B4328" t="s">
        <v>8</v>
      </c>
      <c r="C4328" t="s">
        <v>924</v>
      </c>
      <c r="D4328">
        <v>1</v>
      </c>
      <c r="E4328">
        <v>1</v>
      </c>
      <c r="F4328">
        <v>1779672600000</v>
      </c>
      <c r="G4328">
        <v>1779674116666</v>
      </c>
      <c r="H4328">
        <v>1516666</v>
      </c>
      <c r="I4328">
        <v>1516666</v>
      </c>
      <c r="J4328">
        <v>8223</v>
      </c>
      <c r="K4328">
        <v>62</v>
      </c>
      <c r="L4328">
        <v>59.5</v>
      </c>
      <c r="M4328" t="s">
        <v>925</v>
      </c>
      <c r="N4328" t="s">
        <v>926</v>
      </c>
      <c r="O4328">
        <v>38.630000000000003</v>
      </c>
      <c r="S4328">
        <v>24327</v>
      </c>
    </row>
    <row r="4329" spans="1:19" x14ac:dyDescent="0.2">
      <c r="A4329" t="s">
        <v>54</v>
      </c>
      <c r="B4329" t="s">
        <v>8</v>
      </c>
      <c r="C4329" t="s">
        <v>924</v>
      </c>
      <c r="D4329">
        <v>1</v>
      </c>
      <c r="E4329">
        <v>1</v>
      </c>
      <c r="F4329">
        <v>1779673500000</v>
      </c>
      <c r="G4329">
        <v>1779674547039</v>
      </c>
      <c r="H4329">
        <v>1047039</v>
      </c>
      <c r="I4329">
        <v>1047039</v>
      </c>
      <c r="J4329">
        <v>10032</v>
      </c>
      <c r="K4329">
        <v>49</v>
      </c>
      <c r="L4329">
        <v>58.46</v>
      </c>
      <c r="M4329" t="s">
        <v>925</v>
      </c>
      <c r="N4329" t="s">
        <v>926</v>
      </c>
      <c r="O4329">
        <v>43.22</v>
      </c>
      <c r="S4329">
        <v>24328</v>
      </c>
    </row>
    <row r="4330" spans="1:19" x14ac:dyDescent="0.2">
      <c r="A4330" t="s">
        <v>54</v>
      </c>
      <c r="B4330" t="s">
        <v>8</v>
      </c>
      <c r="C4330" t="s">
        <v>928</v>
      </c>
      <c r="D4330">
        <v>1</v>
      </c>
      <c r="E4330">
        <v>1</v>
      </c>
      <c r="F4330">
        <v>1779674400000</v>
      </c>
      <c r="G4330">
        <v>1779675806529</v>
      </c>
      <c r="H4330">
        <v>1406529</v>
      </c>
      <c r="I4330">
        <v>1406529</v>
      </c>
      <c r="J4330">
        <v>10111</v>
      </c>
      <c r="K4330">
        <v>61</v>
      </c>
      <c r="L4330">
        <v>63.97</v>
      </c>
      <c r="M4330" t="s">
        <v>925</v>
      </c>
      <c r="N4330" t="s">
        <v>926</v>
      </c>
      <c r="O4330">
        <v>46.76</v>
      </c>
      <c r="S4330">
        <v>24329</v>
      </c>
    </row>
    <row r="4331" spans="1:19" x14ac:dyDescent="0.2">
      <c r="A4331" t="s">
        <v>54</v>
      </c>
      <c r="B4331" t="s">
        <v>8</v>
      </c>
      <c r="C4331" t="s">
        <v>924</v>
      </c>
      <c r="D4331">
        <v>1</v>
      </c>
      <c r="E4331">
        <v>1</v>
      </c>
      <c r="F4331">
        <v>1779675300000</v>
      </c>
      <c r="G4331">
        <v>1779676782902</v>
      </c>
      <c r="H4331">
        <v>1482902</v>
      </c>
      <c r="I4331">
        <v>1482902</v>
      </c>
      <c r="J4331">
        <v>10136</v>
      </c>
      <c r="K4331">
        <v>66</v>
      </c>
      <c r="L4331">
        <v>62.61</v>
      </c>
      <c r="M4331" t="s">
        <v>925</v>
      </c>
      <c r="N4331" t="s">
        <v>926</v>
      </c>
      <c r="O4331">
        <v>41.59</v>
      </c>
      <c r="S4331">
        <v>24330</v>
      </c>
    </row>
    <row r="4332" spans="1:19" x14ac:dyDescent="0.2">
      <c r="A4332" t="s">
        <v>54</v>
      </c>
      <c r="B4332" t="s">
        <v>8</v>
      </c>
      <c r="C4332" t="s">
        <v>924</v>
      </c>
      <c r="D4332">
        <v>1</v>
      </c>
      <c r="E4332">
        <v>1</v>
      </c>
      <c r="F4332">
        <v>1779676200000</v>
      </c>
      <c r="G4332">
        <v>1779677332038</v>
      </c>
      <c r="H4332">
        <v>1132038</v>
      </c>
      <c r="I4332">
        <v>1132038</v>
      </c>
      <c r="J4332">
        <v>7058</v>
      </c>
      <c r="K4332">
        <v>51</v>
      </c>
      <c r="L4332">
        <v>54.97</v>
      </c>
      <c r="M4332" t="s">
        <v>925</v>
      </c>
      <c r="N4332" t="s">
        <v>926</v>
      </c>
      <c r="O4332">
        <v>40.909999999999997</v>
      </c>
      <c r="S4332">
        <v>24331</v>
      </c>
    </row>
    <row r="4333" spans="1:19" x14ac:dyDescent="0.2">
      <c r="A4333" t="s">
        <v>54</v>
      </c>
      <c r="B4333" t="s">
        <v>8</v>
      </c>
      <c r="C4333" t="s">
        <v>928</v>
      </c>
      <c r="D4333">
        <v>1</v>
      </c>
      <c r="E4333">
        <v>1</v>
      </c>
      <c r="F4333">
        <v>1779677100000</v>
      </c>
      <c r="G4333">
        <v>1779678603389</v>
      </c>
      <c r="H4333">
        <v>1503389</v>
      </c>
      <c r="I4333">
        <v>1503389</v>
      </c>
      <c r="J4333">
        <v>8411</v>
      </c>
      <c r="K4333">
        <v>61</v>
      </c>
      <c r="L4333">
        <v>63.18</v>
      </c>
      <c r="M4333" t="s">
        <v>925</v>
      </c>
      <c r="N4333" t="s">
        <v>926</v>
      </c>
      <c r="O4333">
        <v>47.04</v>
      </c>
      <c r="S4333">
        <v>24332</v>
      </c>
    </row>
    <row r="4334" spans="1:19" x14ac:dyDescent="0.2">
      <c r="A4334" t="s">
        <v>54</v>
      </c>
      <c r="B4334" t="s">
        <v>8</v>
      </c>
      <c r="C4334" t="s">
        <v>924</v>
      </c>
      <c r="D4334">
        <v>1</v>
      </c>
      <c r="E4334">
        <v>2</v>
      </c>
      <c r="F4334">
        <v>1779753600000</v>
      </c>
      <c r="G4334">
        <v>1779754440798</v>
      </c>
      <c r="H4334">
        <v>840798</v>
      </c>
      <c r="I4334">
        <v>840798</v>
      </c>
      <c r="J4334">
        <v>7932</v>
      </c>
      <c r="K4334">
        <v>35</v>
      </c>
      <c r="L4334">
        <v>56.02</v>
      </c>
      <c r="M4334" t="s">
        <v>925</v>
      </c>
      <c r="N4334" t="s">
        <v>926</v>
      </c>
      <c r="O4334">
        <v>48.34</v>
      </c>
      <c r="S4334">
        <v>24333</v>
      </c>
    </row>
    <row r="4335" spans="1:19" x14ac:dyDescent="0.2">
      <c r="A4335" t="s">
        <v>54</v>
      </c>
      <c r="B4335" t="s">
        <v>8</v>
      </c>
      <c r="C4335" t="s">
        <v>924</v>
      </c>
      <c r="D4335">
        <v>1</v>
      </c>
      <c r="E4335">
        <v>2</v>
      </c>
      <c r="F4335">
        <v>1779754500000</v>
      </c>
      <c r="G4335">
        <v>1779756078024</v>
      </c>
      <c r="H4335">
        <v>1578024</v>
      </c>
      <c r="I4335">
        <v>1578024</v>
      </c>
      <c r="J4335">
        <v>9288</v>
      </c>
      <c r="K4335">
        <v>69</v>
      </c>
      <c r="L4335">
        <v>61.36</v>
      </c>
      <c r="M4335" t="s">
        <v>925</v>
      </c>
      <c r="N4335" t="s">
        <v>926</v>
      </c>
      <c r="O4335">
        <v>38.57</v>
      </c>
      <c r="S4335">
        <v>24334</v>
      </c>
    </row>
    <row r="4336" spans="1:19" x14ac:dyDescent="0.2">
      <c r="A4336" t="s">
        <v>54</v>
      </c>
      <c r="B4336" t="s">
        <v>8</v>
      </c>
      <c r="C4336" t="s">
        <v>927</v>
      </c>
      <c r="D4336">
        <v>1</v>
      </c>
      <c r="E4336">
        <v>2</v>
      </c>
      <c r="F4336">
        <v>1779755400000</v>
      </c>
      <c r="G4336">
        <v>1779756258483</v>
      </c>
      <c r="H4336">
        <v>858483</v>
      </c>
      <c r="I4336">
        <v>858483</v>
      </c>
      <c r="J4336">
        <v>8151</v>
      </c>
      <c r="K4336">
        <v>41</v>
      </c>
      <c r="L4336">
        <v>50.79</v>
      </c>
      <c r="M4336" t="s">
        <v>925</v>
      </c>
      <c r="N4336" t="s">
        <v>926</v>
      </c>
      <c r="O4336">
        <v>35.159999999999997</v>
      </c>
      <c r="S4336">
        <v>24335</v>
      </c>
    </row>
    <row r="4337" spans="1:19" x14ac:dyDescent="0.2">
      <c r="A4337" t="s">
        <v>54</v>
      </c>
      <c r="B4337" t="s">
        <v>8</v>
      </c>
      <c r="C4337" t="s">
        <v>924</v>
      </c>
      <c r="D4337">
        <v>1</v>
      </c>
      <c r="E4337">
        <v>2</v>
      </c>
      <c r="F4337">
        <v>1779756300000</v>
      </c>
      <c r="G4337">
        <v>1779757619722</v>
      </c>
      <c r="H4337">
        <v>1319722</v>
      </c>
      <c r="I4337">
        <v>1319722</v>
      </c>
      <c r="J4337">
        <v>8613</v>
      </c>
      <c r="K4337">
        <v>53</v>
      </c>
      <c r="L4337">
        <v>60.24</v>
      </c>
      <c r="M4337" t="s">
        <v>925</v>
      </c>
      <c r="N4337" t="s">
        <v>926</v>
      </c>
      <c r="O4337">
        <v>44.27</v>
      </c>
      <c r="S4337">
        <v>24336</v>
      </c>
    </row>
    <row r="4338" spans="1:19" x14ac:dyDescent="0.2">
      <c r="A4338" t="s">
        <v>54</v>
      </c>
      <c r="B4338" t="s">
        <v>8</v>
      </c>
      <c r="C4338" t="s">
        <v>924</v>
      </c>
      <c r="D4338">
        <v>1</v>
      </c>
      <c r="E4338">
        <v>2</v>
      </c>
      <c r="F4338">
        <v>1779757200000</v>
      </c>
      <c r="G4338">
        <v>1779758404296</v>
      </c>
      <c r="H4338">
        <v>1204296</v>
      </c>
      <c r="I4338">
        <v>1204296</v>
      </c>
      <c r="J4338">
        <v>7956</v>
      </c>
      <c r="K4338">
        <v>50</v>
      </c>
      <c r="L4338">
        <v>55.06</v>
      </c>
      <c r="M4338" t="s">
        <v>925</v>
      </c>
      <c r="N4338" t="s">
        <v>926</v>
      </c>
      <c r="O4338">
        <v>36.89</v>
      </c>
      <c r="S4338">
        <v>24337</v>
      </c>
    </row>
    <row r="4339" spans="1:19" x14ac:dyDescent="0.2">
      <c r="A4339" t="s">
        <v>54</v>
      </c>
      <c r="B4339" t="s">
        <v>8</v>
      </c>
      <c r="C4339" t="s">
        <v>927</v>
      </c>
      <c r="D4339">
        <v>1</v>
      </c>
      <c r="E4339">
        <v>2</v>
      </c>
      <c r="F4339">
        <v>1779758100000</v>
      </c>
      <c r="G4339">
        <v>1779759450633</v>
      </c>
      <c r="H4339">
        <v>1350633</v>
      </c>
      <c r="I4339">
        <v>1350633</v>
      </c>
      <c r="J4339">
        <v>10461</v>
      </c>
      <c r="K4339">
        <v>50</v>
      </c>
      <c r="L4339">
        <v>64.430000000000007</v>
      </c>
      <c r="M4339" t="s">
        <v>925</v>
      </c>
      <c r="N4339" t="s">
        <v>926</v>
      </c>
      <c r="O4339">
        <v>48.29</v>
      </c>
      <c r="S4339">
        <v>24338</v>
      </c>
    </row>
    <row r="4340" spans="1:19" x14ac:dyDescent="0.2">
      <c r="A4340" t="s">
        <v>54</v>
      </c>
      <c r="B4340" t="s">
        <v>8</v>
      </c>
      <c r="C4340" t="s">
        <v>924</v>
      </c>
      <c r="D4340">
        <v>1</v>
      </c>
      <c r="E4340">
        <v>2</v>
      </c>
      <c r="F4340">
        <v>1779759000000</v>
      </c>
      <c r="G4340">
        <v>1779760117210</v>
      </c>
      <c r="H4340">
        <v>1117210</v>
      </c>
      <c r="I4340">
        <v>1117210</v>
      </c>
      <c r="J4340">
        <v>8398</v>
      </c>
      <c r="K4340">
        <v>49</v>
      </c>
      <c r="L4340">
        <v>58.43</v>
      </c>
      <c r="M4340" t="s">
        <v>925</v>
      </c>
      <c r="N4340" t="s">
        <v>926</v>
      </c>
      <c r="O4340">
        <v>45.75</v>
      </c>
      <c r="S4340">
        <v>24339</v>
      </c>
    </row>
    <row r="4341" spans="1:19" x14ac:dyDescent="0.2">
      <c r="A4341" t="s">
        <v>54</v>
      </c>
      <c r="B4341" t="s">
        <v>8</v>
      </c>
      <c r="C4341" t="s">
        <v>924</v>
      </c>
      <c r="D4341">
        <v>1</v>
      </c>
      <c r="E4341">
        <v>2</v>
      </c>
      <c r="F4341">
        <v>1779759900000</v>
      </c>
      <c r="G4341">
        <v>1779761112090</v>
      </c>
      <c r="H4341">
        <v>1212090</v>
      </c>
      <c r="I4341">
        <v>1212090</v>
      </c>
      <c r="J4341">
        <v>7678</v>
      </c>
      <c r="K4341">
        <v>53</v>
      </c>
      <c r="L4341">
        <v>55.06</v>
      </c>
      <c r="M4341" t="s">
        <v>925</v>
      </c>
      <c r="N4341" t="s">
        <v>926</v>
      </c>
      <c r="O4341">
        <v>37.43</v>
      </c>
      <c r="S4341">
        <v>24340</v>
      </c>
    </row>
    <row r="4342" spans="1:19" x14ac:dyDescent="0.2">
      <c r="A4342" t="s">
        <v>54</v>
      </c>
      <c r="B4342" t="s">
        <v>8</v>
      </c>
      <c r="C4342" t="s">
        <v>927</v>
      </c>
      <c r="D4342">
        <v>1</v>
      </c>
      <c r="E4342">
        <v>2</v>
      </c>
      <c r="F4342">
        <v>1779760800000</v>
      </c>
      <c r="G4342">
        <v>1779761877269</v>
      </c>
      <c r="H4342">
        <v>1077269</v>
      </c>
      <c r="I4342">
        <v>1077269</v>
      </c>
      <c r="J4342">
        <v>9601</v>
      </c>
      <c r="K4342">
        <v>44</v>
      </c>
      <c r="L4342">
        <v>56.64</v>
      </c>
      <c r="M4342" t="s">
        <v>925</v>
      </c>
      <c r="N4342" t="s">
        <v>926</v>
      </c>
      <c r="O4342">
        <v>39.36</v>
      </c>
      <c r="S4342">
        <v>24341</v>
      </c>
    </row>
    <row r="4343" spans="1:19" x14ac:dyDescent="0.2">
      <c r="A4343" t="s">
        <v>54</v>
      </c>
      <c r="B4343" t="s">
        <v>8</v>
      </c>
      <c r="C4343" t="s">
        <v>924</v>
      </c>
      <c r="D4343">
        <v>1</v>
      </c>
      <c r="E4343">
        <v>2</v>
      </c>
      <c r="F4343">
        <v>1779761700000</v>
      </c>
      <c r="G4343">
        <v>1779763423396</v>
      </c>
      <c r="H4343">
        <v>1723396</v>
      </c>
      <c r="I4343">
        <v>1723396</v>
      </c>
      <c r="J4343">
        <v>8043</v>
      </c>
      <c r="K4343">
        <v>74</v>
      </c>
      <c r="L4343">
        <v>58.75</v>
      </c>
      <c r="M4343" t="s">
        <v>925</v>
      </c>
      <c r="N4343" t="s">
        <v>926</v>
      </c>
      <c r="O4343">
        <v>32.159999999999997</v>
      </c>
      <c r="S4343">
        <v>24342</v>
      </c>
    </row>
    <row r="4344" spans="1:19" x14ac:dyDescent="0.2">
      <c r="A4344" t="s">
        <v>54</v>
      </c>
      <c r="B4344" t="s">
        <v>8</v>
      </c>
      <c r="C4344" t="s">
        <v>924</v>
      </c>
      <c r="D4344">
        <v>1</v>
      </c>
      <c r="E4344">
        <v>2</v>
      </c>
      <c r="F4344">
        <v>1779762600000</v>
      </c>
      <c r="G4344">
        <v>1779763768042</v>
      </c>
      <c r="H4344">
        <v>1168042</v>
      </c>
      <c r="I4344">
        <v>1168042</v>
      </c>
      <c r="J4344">
        <v>10451</v>
      </c>
      <c r="K4344">
        <v>47</v>
      </c>
      <c r="L4344">
        <v>59.91</v>
      </c>
      <c r="M4344" t="s">
        <v>925</v>
      </c>
      <c r="N4344" t="s">
        <v>926</v>
      </c>
      <c r="O4344">
        <v>42.42</v>
      </c>
      <c r="S4344">
        <v>24343</v>
      </c>
    </row>
    <row r="4345" spans="1:19" x14ac:dyDescent="0.2">
      <c r="A4345" t="s">
        <v>54</v>
      </c>
      <c r="B4345" t="s">
        <v>8</v>
      </c>
      <c r="C4345" t="s">
        <v>927</v>
      </c>
      <c r="D4345">
        <v>1</v>
      </c>
      <c r="E4345">
        <v>2</v>
      </c>
      <c r="F4345">
        <v>1779763500000</v>
      </c>
      <c r="G4345">
        <v>1779764520245</v>
      </c>
      <c r="H4345">
        <v>1020245</v>
      </c>
      <c r="I4345">
        <v>1020245</v>
      </c>
      <c r="J4345">
        <v>9913</v>
      </c>
      <c r="K4345">
        <v>46</v>
      </c>
      <c r="L4345">
        <v>58.23</v>
      </c>
      <c r="M4345" t="s">
        <v>925</v>
      </c>
      <c r="N4345" t="s">
        <v>926</v>
      </c>
      <c r="O4345">
        <v>43.66</v>
      </c>
      <c r="S4345">
        <v>24344</v>
      </c>
    </row>
    <row r="4346" spans="1:19" x14ac:dyDescent="0.2">
      <c r="A4346" t="s">
        <v>54</v>
      </c>
      <c r="B4346" t="s">
        <v>8</v>
      </c>
      <c r="C4346" t="s">
        <v>924</v>
      </c>
      <c r="D4346">
        <v>1</v>
      </c>
      <c r="E4346">
        <v>2</v>
      </c>
      <c r="F4346">
        <v>1779764400000</v>
      </c>
      <c r="G4346">
        <v>1779765815021</v>
      </c>
      <c r="H4346">
        <v>1415021</v>
      </c>
      <c r="I4346">
        <v>1415021</v>
      </c>
      <c r="J4346">
        <v>8158</v>
      </c>
      <c r="K4346">
        <v>61</v>
      </c>
      <c r="L4346">
        <v>58.02</v>
      </c>
      <c r="M4346" t="s">
        <v>925</v>
      </c>
      <c r="N4346" t="s">
        <v>926</v>
      </c>
      <c r="O4346">
        <v>37.94</v>
      </c>
      <c r="S4346">
        <v>24345</v>
      </c>
    </row>
    <row r="4347" spans="1:19" x14ac:dyDescent="0.2">
      <c r="A4347" t="s">
        <v>54</v>
      </c>
      <c r="B4347" t="s">
        <v>8</v>
      </c>
      <c r="C4347" t="s">
        <v>924</v>
      </c>
      <c r="D4347">
        <v>1</v>
      </c>
      <c r="E4347">
        <v>3</v>
      </c>
      <c r="F4347">
        <v>1779840000000</v>
      </c>
      <c r="G4347">
        <v>1779841391872</v>
      </c>
      <c r="H4347">
        <v>1391872</v>
      </c>
      <c r="I4347">
        <v>1391872</v>
      </c>
      <c r="J4347">
        <v>9710</v>
      </c>
      <c r="K4347">
        <v>55</v>
      </c>
      <c r="L4347">
        <v>61.09</v>
      </c>
      <c r="M4347" t="s">
        <v>925</v>
      </c>
      <c r="N4347" t="s">
        <v>926</v>
      </c>
      <c r="O4347">
        <v>41.5</v>
      </c>
      <c r="S4347">
        <v>24346</v>
      </c>
    </row>
    <row r="4348" spans="1:19" x14ac:dyDescent="0.2">
      <c r="A4348" t="s">
        <v>54</v>
      </c>
      <c r="B4348" t="s">
        <v>8</v>
      </c>
      <c r="C4348" t="s">
        <v>924</v>
      </c>
      <c r="D4348">
        <v>1</v>
      </c>
      <c r="E4348">
        <v>3</v>
      </c>
      <c r="F4348">
        <v>1779840900000</v>
      </c>
      <c r="G4348">
        <v>1779842158817</v>
      </c>
      <c r="H4348">
        <v>1258817</v>
      </c>
      <c r="I4348">
        <v>1258817</v>
      </c>
      <c r="J4348">
        <v>8745</v>
      </c>
      <c r="K4348">
        <v>52</v>
      </c>
      <c r="L4348">
        <v>60.15</v>
      </c>
      <c r="M4348" t="s">
        <v>925</v>
      </c>
      <c r="N4348" t="s">
        <v>926</v>
      </c>
      <c r="O4348">
        <v>45.26</v>
      </c>
      <c r="S4348">
        <v>24347</v>
      </c>
    </row>
    <row r="4349" spans="1:19" x14ac:dyDescent="0.2">
      <c r="A4349" t="s">
        <v>54</v>
      </c>
      <c r="B4349" t="s">
        <v>8</v>
      </c>
      <c r="C4349" t="s">
        <v>924</v>
      </c>
      <c r="D4349">
        <v>1</v>
      </c>
      <c r="E4349">
        <v>3</v>
      </c>
      <c r="F4349">
        <v>1779841800000</v>
      </c>
      <c r="G4349">
        <v>1779842953311</v>
      </c>
      <c r="H4349">
        <v>1153311</v>
      </c>
      <c r="I4349">
        <v>1153311</v>
      </c>
      <c r="J4349">
        <v>9311</v>
      </c>
      <c r="K4349">
        <v>52</v>
      </c>
      <c r="L4349">
        <v>59.93</v>
      </c>
      <c r="M4349" t="s">
        <v>925</v>
      </c>
      <c r="N4349" t="s">
        <v>926</v>
      </c>
      <c r="O4349">
        <v>45.87</v>
      </c>
      <c r="S4349">
        <v>24348</v>
      </c>
    </row>
    <row r="4350" spans="1:19" x14ac:dyDescent="0.2">
      <c r="A4350" t="s">
        <v>54</v>
      </c>
      <c r="B4350" t="s">
        <v>8</v>
      </c>
      <c r="C4350" t="s">
        <v>924</v>
      </c>
      <c r="D4350">
        <v>1</v>
      </c>
      <c r="E4350">
        <v>3</v>
      </c>
      <c r="F4350">
        <v>1779842700000</v>
      </c>
      <c r="G4350">
        <v>1779843918608</v>
      </c>
      <c r="H4350">
        <v>1218608</v>
      </c>
      <c r="I4350">
        <v>1218608</v>
      </c>
      <c r="J4350">
        <v>9822</v>
      </c>
      <c r="K4350">
        <v>56</v>
      </c>
      <c r="L4350">
        <v>57.13</v>
      </c>
      <c r="M4350" t="s">
        <v>925</v>
      </c>
      <c r="N4350" t="s">
        <v>926</v>
      </c>
      <c r="O4350">
        <v>36.35</v>
      </c>
      <c r="S4350">
        <v>24349</v>
      </c>
    </row>
    <row r="4351" spans="1:19" x14ac:dyDescent="0.2">
      <c r="A4351" t="s">
        <v>54</v>
      </c>
      <c r="B4351" t="s">
        <v>8</v>
      </c>
      <c r="C4351" t="s">
        <v>924</v>
      </c>
      <c r="D4351">
        <v>1</v>
      </c>
      <c r="E4351">
        <v>3</v>
      </c>
      <c r="F4351">
        <v>1779843600000</v>
      </c>
      <c r="G4351">
        <v>1779845169223</v>
      </c>
      <c r="H4351">
        <v>1569223</v>
      </c>
      <c r="I4351">
        <v>1569223</v>
      </c>
      <c r="J4351">
        <v>8677</v>
      </c>
      <c r="K4351">
        <v>58</v>
      </c>
      <c r="L4351">
        <v>59.82</v>
      </c>
      <c r="M4351" t="s">
        <v>925</v>
      </c>
      <c r="N4351" t="s">
        <v>926</v>
      </c>
      <c r="O4351">
        <v>36.85</v>
      </c>
      <c r="S4351">
        <v>24350</v>
      </c>
    </row>
    <row r="4352" spans="1:19" x14ac:dyDescent="0.2">
      <c r="A4352" t="s">
        <v>54</v>
      </c>
      <c r="B4352" t="s">
        <v>8</v>
      </c>
      <c r="C4352" t="s">
        <v>924</v>
      </c>
      <c r="D4352">
        <v>1</v>
      </c>
      <c r="E4352">
        <v>3</v>
      </c>
      <c r="F4352">
        <v>1779844500000</v>
      </c>
      <c r="G4352">
        <v>1779845739189</v>
      </c>
      <c r="H4352">
        <v>1239189</v>
      </c>
      <c r="I4352">
        <v>1239189</v>
      </c>
      <c r="J4352">
        <v>9017</v>
      </c>
      <c r="K4352">
        <v>52</v>
      </c>
      <c r="L4352">
        <v>57.89</v>
      </c>
      <c r="M4352" t="s">
        <v>925</v>
      </c>
      <c r="N4352" t="s">
        <v>926</v>
      </c>
      <c r="O4352">
        <v>39.76</v>
      </c>
      <c r="S4352">
        <v>24351</v>
      </c>
    </row>
    <row r="4353" spans="1:19" x14ac:dyDescent="0.2">
      <c r="A4353" t="s">
        <v>54</v>
      </c>
      <c r="B4353" t="s">
        <v>8</v>
      </c>
      <c r="C4353" t="s">
        <v>924</v>
      </c>
      <c r="D4353">
        <v>1</v>
      </c>
      <c r="E4353">
        <v>3</v>
      </c>
      <c r="F4353">
        <v>1779845400000</v>
      </c>
      <c r="G4353">
        <v>1779846755387</v>
      </c>
      <c r="H4353">
        <v>1355387</v>
      </c>
      <c r="I4353">
        <v>1355387</v>
      </c>
      <c r="J4353">
        <v>9810</v>
      </c>
      <c r="K4353">
        <v>53</v>
      </c>
      <c r="L4353">
        <v>62.82</v>
      </c>
      <c r="M4353" t="s">
        <v>925</v>
      </c>
      <c r="N4353" t="s">
        <v>926</v>
      </c>
      <c r="O4353">
        <v>46.17</v>
      </c>
      <c r="S4353">
        <v>24352</v>
      </c>
    </row>
    <row r="4354" spans="1:19" x14ac:dyDescent="0.2">
      <c r="A4354" t="s">
        <v>54</v>
      </c>
      <c r="B4354" t="s">
        <v>8</v>
      </c>
      <c r="C4354" t="s">
        <v>924</v>
      </c>
      <c r="D4354">
        <v>1</v>
      </c>
      <c r="E4354">
        <v>3</v>
      </c>
      <c r="F4354">
        <v>1779846300000</v>
      </c>
      <c r="G4354">
        <v>1779847760320</v>
      </c>
      <c r="H4354">
        <v>1460320</v>
      </c>
      <c r="I4354">
        <v>1460320</v>
      </c>
      <c r="J4354">
        <v>9940</v>
      </c>
      <c r="K4354">
        <v>59</v>
      </c>
      <c r="L4354">
        <v>65.010000000000005</v>
      </c>
      <c r="M4354" t="s">
        <v>925</v>
      </c>
      <c r="N4354" t="s">
        <v>926</v>
      </c>
      <c r="O4354">
        <v>48.27</v>
      </c>
      <c r="S4354">
        <v>24353</v>
      </c>
    </row>
    <row r="4355" spans="1:19" x14ac:dyDescent="0.2">
      <c r="A4355" t="s">
        <v>54</v>
      </c>
      <c r="B4355" t="s">
        <v>8</v>
      </c>
      <c r="C4355" t="s">
        <v>924</v>
      </c>
      <c r="D4355">
        <v>1</v>
      </c>
      <c r="E4355">
        <v>3</v>
      </c>
      <c r="F4355">
        <v>1779847200000</v>
      </c>
      <c r="G4355">
        <v>1779848425363</v>
      </c>
      <c r="H4355">
        <v>1225363</v>
      </c>
      <c r="I4355">
        <v>1225363</v>
      </c>
      <c r="J4355">
        <v>7928</v>
      </c>
      <c r="K4355">
        <v>55</v>
      </c>
      <c r="L4355">
        <v>53.05</v>
      </c>
      <c r="M4355" t="s">
        <v>925</v>
      </c>
      <c r="N4355" t="s">
        <v>926</v>
      </c>
      <c r="O4355">
        <v>31.77</v>
      </c>
      <c r="S4355">
        <v>24354</v>
      </c>
    </row>
    <row r="4356" spans="1:19" x14ac:dyDescent="0.2">
      <c r="A4356" t="s">
        <v>54</v>
      </c>
      <c r="B4356" t="s">
        <v>8</v>
      </c>
      <c r="C4356" t="s">
        <v>924</v>
      </c>
      <c r="D4356">
        <v>1</v>
      </c>
      <c r="E4356">
        <v>3</v>
      </c>
      <c r="F4356">
        <v>1779848100000</v>
      </c>
      <c r="G4356">
        <v>1779849527087</v>
      </c>
      <c r="H4356">
        <v>1427087</v>
      </c>
      <c r="I4356">
        <v>1427087</v>
      </c>
      <c r="J4356">
        <v>8034</v>
      </c>
      <c r="K4356">
        <v>63</v>
      </c>
      <c r="L4356">
        <v>59.36</v>
      </c>
      <c r="M4356" t="s">
        <v>925</v>
      </c>
      <c r="N4356" t="s">
        <v>926</v>
      </c>
      <c r="O4356">
        <v>41.08</v>
      </c>
      <c r="S4356">
        <v>24355</v>
      </c>
    </row>
    <row r="4357" spans="1:19" x14ac:dyDescent="0.2">
      <c r="A4357" t="s">
        <v>54</v>
      </c>
      <c r="B4357" t="s">
        <v>8</v>
      </c>
      <c r="C4357" t="s">
        <v>924</v>
      </c>
      <c r="D4357">
        <v>1</v>
      </c>
      <c r="E4357">
        <v>3</v>
      </c>
      <c r="F4357">
        <v>1779849000000</v>
      </c>
      <c r="G4357">
        <v>1779850457852</v>
      </c>
      <c r="H4357">
        <v>1457852</v>
      </c>
      <c r="I4357">
        <v>1457852</v>
      </c>
      <c r="J4357">
        <v>8649</v>
      </c>
      <c r="K4357">
        <v>56</v>
      </c>
      <c r="L4357">
        <v>58.18</v>
      </c>
      <c r="M4357" t="s">
        <v>925</v>
      </c>
      <c r="N4357" t="s">
        <v>926</v>
      </c>
      <c r="O4357">
        <v>35.909999999999997</v>
      </c>
      <c r="S4357">
        <v>24356</v>
      </c>
    </row>
    <row r="4358" spans="1:19" x14ac:dyDescent="0.2">
      <c r="A4358" t="s">
        <v>54</v>
      </c>
      <c r="B4358" t="s">
        <v>8</v>
      </c>
      <c r="C4358" t="s">
        <v>924</v>
      </c>
      <c r="D4358">
        <v>1</v>
      </c>
      <c r="E4358">
        <v>4</v>
      </c>
      <c r="F4358">
        <v>1779926400000</v>
      </c>
      <c r="G4358">
        <v>1779927451023</v>
      </c>
      <c r="H4358">
        <v>1051023</v>
      </c>
      <c r="I4358">
        <v>1051023</v>
      </c>
      <c r="J4358">
        <v>9079</v>
      </c>
      <c r="K4358">
        <v>42</v>
      </c>
      <c r="L4358">
        <v>55.01</v>
      </c>
      <c r="M4358" t="s">
        <v>925</v>
      </c>
      <c r="N4358" t="s">
        <v>926</v>
      </c>
      <c r="O4358">
        <v>37.630000000000003</v>
      </c>
      <c r="S4358">
        <v>24357</v>
      </c>
    </row>
    <row r="4359" spans="1:19" x14ac:dyDescent="0.2">
      <c r="A4359" t="s">
        <v>54</v>
      </c>
      <c r="B4359" t="s">
        <v>8</v>
      </c>
      <c r="C4359" t="s">
        <v>924</v>
      </c>
      <c r="D4359">
        <v>1</v>
      </c>
      <c r="E4359">
        <v>4</v>
      </c>
      <c r="F4359">
        <v>1779927300000</v>
      </c>
      <c r="G4359">
        <v>1779928289070</v>
      </c>
      <c r="H4359">
        <v>989070</v>
      </c>
      <c r="I4359">
        <v>989070</v>
      </c>
      <c r="J4359">
        <v>8637</v>
      </c>
      <c r="K4359">
        <v>40</v>
      </c>
      <c r="L4359">
        <v>51.33</v>
      </c>
      <c r="M4359" t="s">
        <v>925</v>
      </c>
      <c r="N4359" t="s">
        <v>926</v>
      </c>
      <c r="O4359">
        <v>31.81</v>
      </c>
      <c r="S4359">
        <v>24358</v>
      </c>
    </row>
    <row r="4360" spans="1:19" x14ac:dyDescent="0.2">
      <c r="A4360" t="s">
        <v>54</v>
      </c>
      <c r="B4360" t="s">
        <v>8</v>
      </c>
      <c r="C4360" t="s">
        <v>928</v>
      </c>
      <c r="D4360">
        <v>1</v>
      </c>
      <c r="E4360">
        <v>4</v>
      </c>
      <c r="F4360">
        <v>1779928200000</v>
      </c>
      <c r="G4360">
        <v>1779929480742</v>
      </c>
      <c r="H4360">
        <v>1280742</v>
      </c>
      <c r="I4360">
        <v>1280742</v>
      </c>
      <c r="J4360">
        <v>8730</v>
      </c>
      <c r="K4360">
        <v>49</v>
      </c>
      <c r="L4360">
        <v>54.31</v>
      </c>
      <c r="M4360" t="s">
        <v>925</v>
      </c>
      <c r="N4360" t="s">
        <v>926</v>
      </c>
      <c r="O4360">
        <v>31.16</v>
      </c>
      <c r="S4360">
        <v>24359</v>
      </c>
    </row>
    <row r="4361" spans="1:19" x14ac:dyDescent="0.2">
      <c r="A4361" t="s">
        <v>54</v>
      </c>
      <c r="B4361" t="s">
        <v>8</v>
      </c>
      <c r="C4361" t="s">
        <v>924</v>
      </c>
      <c r="D4361">
        <v>1</v>
      </c>
      <c r="E4361">
        <v>4</v>
      </c>
      <c r="F4361">
        <v>1779929100000</v>
      </c>
      <c r="G4361">
        <v>1779929976562</v>
      </c>
      <c r="H4361">
        <v>876562</v>
      </c>
      <c r="I4361">
        <v>876562</v>
      </c>
      <c r="J4361">
        <v>8508</v>
      </c>
      <c r="K4361">
        <v>38</v>
      </c>
      <c r="L4361">
        <v>54.79</v>
      </c>
      <c r="M4361" t="s">
        <v>925</v>
      </c>
      <c r="N4361" t="s">
        <v>926</v>
      </c>
      <c r="O4361">
        <v>43.05</v>
      </c>
      <c r="S4361">
        <v>24360</v>
      </c>
    </row>
    <row r="4362" spans="1:19" x14ac:dyDescent="0.2">
      <c r="A4362" t="s">
        <v>54</v>
      </c>
      <c r="B4362" t="s">
        <v>8</v>
      </c>
      <c r="C4362" t="s">
        <v>924</v>
      </c>
      <c r="D4362">
        <v>1</v>
      </c>
      <c r="E4362">
        <v>4</v>
      </c>
      <c r="F4362">
        <v>1779930000000</v>
      </c>
      <c r="G4362">
        <v>1779931439845</v>
      </c>
      <c r="H4362">
        <v>1439845</v>
      </c>
      <c r="I4362">
        <v>1439845</v>
      </c>
      <c r="J4362">
        <v>8065</v>
      </c>
      <c r="K4362">
        <v>54</v>
      </c>
      <c r="L4362">
        <v>57.35</v>
      </c>
      <c r="M4362" t="s">
        <v>925</v>
      </c>
      <c r="N4362" t="s">
        <v>926</v>
      </c>
      <c r="O4362">
        <v>36</v>
      </c>
      <c r="S4362">
        <v>24361</v>
      </c>
    </row>
    <row r="4363" spans="1:19" x14ac:dyDescent="0.2">
      <c r="A4363" t="s">
        <v>54</v>
      </c>
      <c r="B4363" t="s">
        <v>8</v>
      </c>
      <c r="C4363" t="s">
        <v>928</v>
      </c>
      <c r="D4363">
        <v>1</v>
      </c>
      <c r="E4363">
        <v>4</v>
      </c>
      <c r="F4363">
        <v>1779930900000</v>
      </c>
      <c r="G4363">
        <v>1779932117044</v>
      </c>
      <c r="H4363">
        <v>1217044</v>
      </c>
      <c r="I4363">
        <v>1217044</v>
      </c>
      <c r="J4363">
        <v>8200</v>
      </c>
      <c r="K4363">
        <v>53</v>
      </c>
      <c r="L4363">
        <v>55.09</v>
      </c>
      <c r="M4363" t="s">
        <v>925</v>
      </c>
      <c r="N4363" t="s">
        <v>926</v>
      </c>
      <c r="O4363">
        <v>35.99</v>
      </c>
      <c r="S4363">
        <v>24362</v>
      </c>
    </row>
    <row r="4364" spans="1:19" x14ac:dyDescent="0.2">
      <c r="A4364" t="s">
        <v>54</v>
      </c>
      <c r="B4364" t="s">
        <v>8</v>
      </c>
      <c r="C4364" t="s">
        <v>924</v>
      </c>
      <c r="D4364">
        <v>1</v>
      </c>
      <c r="E4364">
        <v>4</v>
      </c>
      <c r="F4364">
        <v>1779931800000</v>
      </c>
      <c r="G4364">
        <v>1779933036082</v>
      </c>
      <c r="H4364">
        <v>1236082</v>
      </c>
      <c r="I4364">
        <v>1236082</v>
      </c>
      <c r="J4364">
        <v>6971</v>
      </c>
      <c r="K4364">
        <v>50</v>
      </c>
      <c r="L4364">
        <v>42.15</v>
      </c>
      <c r="M4364" t="s">
        <v>925</v>
      </c>
      <c r="N4364" t="s">
        <v>929</v>
      </c>
      <c r="S4364">
        <v>24363</v>
      </c>
    </row>
    <row r="4365" spans="1:19" x14ac:dyDescent="0.2">
      <c r="A4365" t="s">
        <v>54</v>
      </c>
      <c r="B4365" t="s">
        <v>8</v>
      </c>
      <c r="C4365" t="s">
        <v>924</v>
      </c>
      <c r="D4365">
        <v>1</v>
      </c>
      <c r="E4365">
        <v>4</v>
      </c>
      <c r="F4365">
        <v>1779932700000</v>
      </c>
      <c r="G4365">
        <v>1779933890655</v>
      </c>
      <c r="H4365">
        <v>1190655</v>
      </c>
      <c r="I4365">
        <v>1190655</v>
      </c>
      <c r="J4365">
        <v>6833</v>
      </c>
      <c r="K4365">
        <v>51</v>
      </c>
      <c r="L4365">
        <v>41.46</v>
      </c>
      <c r="M4365" t="s">
        <v>925</v>
      </c>
      <c r="N4365" t="s">
        <v>929</v>
      </c>
      <c r="S4365">
        <v>24364</v>
      </c>
    </row>
    <row r="4366" spans="1:19" x14ac:dyDescent="0.2">
      <c r="A4366" t="s">
        <v>54</v>
      </c>
      <c r="B4366" t="s">
        <v>8</v>
      </c>
      <c r="C4366" t="s">
        <v>928</v>
      </c>
      <c r="D4366">
        <v>1</v>
      </c>
      <c r="E4366">
        <v>4</v>
      </c>
      <c r="F4366">
        <v>1779933600000</v>
      </c>
      <c r="G4366">
        <v>1779934699596</v>
      </c>
      <c r="H4366">
        <v>1099596</v>
      </c>
      <c r="I4366">
        <v>1099596</v>
      </c>
      <c r="J4366">
        <v>9343</v>
      </c>
      <c r="K4366">
        <v>43</v>
      </c>
      <c r="L4366">
        <v>53.7</v>
      </c>
      <c r="M4366" t="s">
        <v>925</v>
      </c>
      <c r="N4366" t="s">
        <v>926</v>
      </c>
      <c r="O4366">
        <v>32.65</v>
      </c>
      <c r="S4366">
        <v>24365</v>
      </c>
    </row>
    <row r="4367" spans="1:19" x14ac:dyDescent="0.2">
      <c r="A4367" t="s">
        <v>54</v>
      </c>
      <c r="B4367" t="s">
        <v>8</v>
      </c>
      <c r="C4367" t="s">
        <v>924</v>
      </c>
      <c r="D4367">
        <v>1</v>
      </c>
      <c r="E4367">
        <v>4</v>
      </c>
      <c r="F4367">
        <v>1779934500000</v>
      </c>
      <c r="G4367">
        <v>1779935759437</v>
      </c>
      <c r="H4367">
        <v>1259437</v>
      </c>
      <c r="I4367">
        <v>1259437</v>
      </c>
      <c r="J4367">
        <v>7855</v>
      </c>
      <c r="K4367">
        <v>53</v>
      </c>
      <c r="L4367">
        <v>58.44</v>
      </c>
      <c r="M4367" t="s">
        <v>925</v>
      </c>
      <c r="N4367" t="s">
        <v>926</v>
      </c>
      <c r="O4367">
        <v>43.64</v>
      </c>
      <c r="S4367">
        <v>24366</v>
      </c>
    </row>
    <row r="4368" spans="1:19" x14ac:dyDescent="0.2">
      <c r="A4368" t="s">
        <v>54</v>
      </c>
      <c r="B4368" t="s">
        <v>8</v>
      </c>
      <c r="C4368" t="s">
        <v>924</v>
      </c>
      <c r="D4368">
        <v>1</v>
      </c>
      <c r="E4368">
        <v>4</v>
      </c>
      <c r="F4368">
        <v>1779935400000</v>
      </c>
      <c r="G4368">
        <v>1779936275156</v>
      </c>
      <c r="H4368">
        <v>875156</v>
      </c>
      <c r="I4368">
        <v>875156</v>
      </c>
      <c r="J4368">
        <v>7852</v>
      </c>
      <c r="K4368">
        <v>35</v>
      </c>
      <c r="L4368">
        <v>51.94</v>
      </c>
      <c r="M4368" t="s">
        <v>925</v>
      </c>
      <c r="N4368" t="s">
        <v>926</v>
      </c>
      <c r="O4368">
        <v>38.21</v>
      </c>
      <c r="S4368">
        <v>24367</v>
      </c>
    </row>
    <row r="4369" spans="1:19" x14ac:dyDescent="0.2">
      <c r="A4369" t="s">
        <v>54</v>
      </c>
      <c r="B4369" t="s">
        <v>8</v>
      </c>
      <c r="C4369" t="s">
        <v>928</v>
      </c>
      <c r="D4369">
        <v>1</v>
      </c>
      <c r="E4369">
        <v>4</v>
      </c>
      <c r="F4369">
        <v>1779936300000</v>
      </c>
      <c r="G4369">
        <v>1779937146856</v>
      </c>
      <c r="H4369">
        <v>846856</v>
      </c>
      <c r="I4369">
        <v>846856</v>
      </c>
      <c r="J4369">
        <v>7591</v>
      </c>
      <c r="K4369">
        <v>38</v>
      </c>
      <c r="L4369">
        <v>52.85</v>
      </c>
      <c r="M4369" t="s">
        <v>925</v>
      </c>
      <c r="N4369" t="s">
        <v>926</v>
      </c>
      <c r="O4369">
        <v>41.73</v>
      </c>
      <c r="S4369">
        <v>24368</v>
      </c>
    </row>
    <row r="4370" spans="1:19" x14ac:dyDescent="0.2">
      <c r="A4370" t="s">
        <v>54</v>
      </c>
      <c r="B4370" t="s">
        <v>8</v>
      </c>
      <c r="C4370" t="s">
        <v>924</v>
      </c>
      <c r="D4370">
        <v>1</v>
      </c>
      <c r="E4370">
        <v>5</v>
      </c>
      <c r="F4370">
        <v>1780012800000</v>
      </c>
      <c r="G4370">
        <v>1780014192432</v>
      </c>
      <c r="H4370">
        <v>1392432</v>
      </c>
      <c r="I4370">
        <v>1392432</v>
      </c>
      <c r="J4370">
        <v>10020</v>
      </c>
      <c r="K4370">
        <v>62</v>
      </c>
      <c r="L4370">
        <v>58.81</v>
      </c>
      <c r="M4370" t="s">
        <v>925</v>
      </c>
      <c r="N4370" t="s">
        <v>926</v>
      </c>
      <c r="O4370">
        <v>35.35</v>
      </c>
      <c r="S4370">
        <v>24369</v>
      </c>
    </row>
    <row r="4371" spans="1:19" x14ac:dyDescent="0.2">
      <c r="A4371" t="s">
        <v>54</v>
      </c>
      <c r="B4371" t="s">
        <v>8</v>
      </c>
      <c r="C4371" t="s">
        <v>924</v>
      </c>
      <c r="D4371">
        <v>1</v>
      </c>
      <c r="E4371">
        <v>5</v>
      </c>
      <c r="F4371">
        <v>1780013700000</v>
      </c>
      <c r="G4371">
        <v>1780014544494</v>
      </c>
      <c r="H4371">
        <v>844494</v>
      </c>
      <c r="I4371">
        <v>844494</v>
      </c>
      <c r="J4371">
        <v>7969</v>
      </c>
      <c r="K4371">
        <v>37</v>
      </c>
      <c r="L4371">
        <v>38.5</v>
      </c>
      <c r="M4371" t="s">
        <v>925</v>
      </c>
      <c r="N4371" t="s">
        <v>929</v>
      </c>
      <c r="S4371">
        <v>24370</v>
      </c>
    </row>
    <row r="4372" spans="1:19" x14ac:dyDescent="0.2">
      <c r="A4372" t="s">
        <v>54</v>
      </c>
      <c r="B4372" t="s">
        <v>8</v>
      </c>
      <c r="C4372" t="s">
        <v>927</v>
      </c>
      <c r="D4372">
        <v>1</v>
      </c>
      <c r="E4372">
        <v>5</v>
      </c>
      <c r="F4372">
        <v>1780014600000</v>
      </c>
      <c r="G4372">
        <v>1780015759362</v>
      </c>
      <c r="H4372">
        <v>1159362</v>
      </c>
      <c r="I4372">
        <v>1159362</v>
      </c>
      <c r="J4372">
        <v>7010</v>
      </c>
      <c r="K4372">
        <v>48</v>
      </c>
      <c r="L4372">
        <v>41.27</v>
      </c>
      <c r="M4372" t="s">
        <v>925</v>
      </c>
      <c r="N4372" t="s">
        <v>929</v>
      </c>
      <c r="S4372">
        <v>24371</v>
      </c>
    </row>
    <row r="4373" spans="1:19" x14ac:dyDescent="0.2">
      <c r="A4373" t="s">
        <v>54</v>
      </c>
      <c r="B4373" t="s">
        <v>8</v>
      </c>
      <c r="C4373" t="s">
        <v>924</v>
      </c>
      <c r="D4373">
        <v>1</v>
      </c>
      <c r="E4373">
        <v>5</v>
      </c>
      <c r="F4373">
        <v>1780015500000</v>
      </c>
      <c r="G4373">
        <v>1780016933699</v>
      </c>
      <c r="H4373">
        <v>1433699</v>
      </c>
      <c r="I4373">
        <v>1433699</v>
      </c>
      <c r="J4373">
        <v>6813</v>
      </c>
      <c r="K4373">
        <v>56</v>
      </c>
      <c r="L4373">
        <v>44.36</v>
      </c>
      <c r="M4373" t="s">
        <v>925</v>
      </c>
      <c r="N4373" t="s">
        <v>929</v>
      </c>
      <c r="S4373">
        <v>24372</v>
      </c>
    </row>
    <row r="4374" spans="1:19" x14ac:dyDescent="0.2">
      <c r="A4374" t="s">
        <v>54</v>
      </c>
      <c r="B4374" t="s">
        <v>8</v>
      </c>
      <c r="C4374" t="s">
        <v>924</v>
      </c>
      <c r="D4374">
        <v>1</v>
      </c>
      <c r="E4374">
        <v>5</v>
      </c>
      <c r="F4374">
        <v>1780016400000</v>
      </c>
      <c r="G4374">
        <v>1780018032975</v>
      </c>
      <c r="H4374">
        <v>1632975</v>
      </c>
      <c r="I4374">
        <v>1632975</v>
      </c>
      <c r="J4374">
        <v>7978</v>
      </c>
      <c r="K4374">
        <v>66</v>
      </c>
      <c r="L4374">
        <v>64.25</v>
      </c>
      <c r="M4374" t="s">
        <v>925</v>
      </c>
      <c r="N4374" t="s">
        <v>926</v>
      </c>
      <c r="O4374">
        <v>47.4</v>
      </c>
      <c r="S4374">
        <v>24373</v>
      </c>
    </row>
    <row r="4375" spans="1:19" x14ac:dyDescent="0.2">
      <c r="A4375" t="s">
        <v>54</v>
      </c>
      <c r="B4375" t="s">
        <v>8</v>
      </c>
      <c r="C4375" t="s">
        <v>927</v>
      </c>
      <c r="D4375">
        <v>1</v>
      </c>
      <c r="E4375">
        <v>5</v>
      </c>
      <c r="F4375">
        <v>1780017300000</v>
      </c>
      <c r="G4375">
        <v>1780018380014</v>
      </c>
      <c r="H4375">
        <v>1080014</v>
      </c>
      <c r="I4375">
        <v>1080014</v>
      </c>
      <c r="J4375">
        <v>7718</v>
      </c>
      <c r="K4375">
        <v>50</v>
      </c>
      <c r="L4375">
        <v>54.64</v>
      </c>
      <c r="M4375" t="s">
        <v>925</v>
      </c>
      <c r="N4375" t="s">
        <v>926</v>
      </c>
      <c r="O4375">
        <v>39.69</v>
      </c>
      <c r="S4375">
        <v>24374</v>
      </c>
    </row>
    <row r="4376" spans="1:19" x14ac:dyDescent="0.2">
      <c r="A4376" t="s">
        <v>54</v>
      </c>
      <c r="B4376" t="s">
        <v>8</v>
      </c>
      <c r="C4376" t="s">
        <v>924</v>
      </c>
      <c r="D4376">
        <v>1</v>
      </c>
      <c r="E4376">
        <v>5</v>
      </c>
      <c r="F4376">
        <v>1780018200000</v>
      </c>
      <c r="G4376">
        <v>1780019083012</v>
      </c>
      <c r="H4376">
        <v>883012</v>
      </c>
      <c r="I4376">
        <v>883012</v>
      </c>
      <c r="J4376">
        <v>7279</v>
      </c>
      <c r="K4376">
        <v>42</v>
      </c>
      <c r="L4376">
        <v>51.51</v>
      </c>
      <c r="M4376" t="s">
        <v>925</v>
      </c>
      <c r="N4376" t="s">
        <v>926</v>
      </c>
      <c r="O4376">
        <v>38.54</v>
      </c>
      <c r="S4376">
        <v>24375</v>
      </c>
    </row>
    <row r="4377" spans="1:19" x14ac:dyDescent="0.2">
      <c r="A4377" t="s">
        <v>54</v>
      </c>
      <c r="B4377" t="s">
        <v>8</v>
      </c>
      <c r="C4377" t="s">
        <v>924</v>
      </c>
      <c r="D4377">
        <v>1</v>
      </c>
      <c r="E4377">
        <v>5</v>
      </c>
      <c r="F4377">
        <v>1780019100000</v>
      </c>
      <c r="G4377">
        <v>1780019942754</v>
      </c>
      <c r="H4377">
        <v>842754</v>
      </c>
      <c r="I4377">
        <v>842754</v>
      </c>
      <c r="J4377">
        <v>8757</v>
      </c>
      <c r="K4377">
        <v>33</v>
      </c>
      <c r="L4377">
        <v>51.74</v>
      </c>
      <c r="M4377" t="s">
        <v>925</v>
      </c>
      <c r="N4377" t="s">
        <v>926</v>
      </c>
      <c r="O4377">
        <v>36.14</v>
      </c>
      <c r="S4377">
        <v>24376</v>
      </c>
    </row>
    <row r="4378" spans="1:19" x14ac:dyDescent="0.2">
      <c r="A4378" t="s">
        <v>54</v>
      </c>
      <c r="B4378" t="s">
        <v>8</v>
      </c>
      <c r="C4378" t="s">
        <v>927</v>
      </c>
      <c r="D4378">
        <v>1</v>
      </c>
      <c r="E4378">
        <v>5</v>
      </c>
      <c r="F4378">
        <v>1780020000000</v>
      </c>
      <c r="G4378">
        <v>1780021081822</v>
      </c>
      <c r="H4378">
        <v>1081822</v>
      </c>
      <c r="I4378">
        <v>1081822</v>
      </c>
      <c r="J4378">
        <v>9256</v>
      </c>
      <c r="K4378">
        <v>44</v>
      </c>
      <c r="L4378">
        <v>56.82</v>
      </c>
      <c r="M4378" t="s">
        <v>925</v>
      </c>
      <c r="N4378" t="s">
        <v>926</v>
      </c>
      <c r="O4378">
        <v>40.590000000000003</v>
      </c>
      <c r="S4378">
        <v>24377</v>
      </c>
    </row>
    <row r="4379" spans="1:19" x14ac:dyDescent="0.2">
      <c r="A4379" t="s">
        <v>54</v>
      </c>
      <c r="B4379" t="s">
        <v>8</v>
      </c>
      <c r="C4379" t="s">
        <v>924</v>
      </c>
      <c r="D4379">
        <v>1</v>
      </c>
      <c r="E4379">
        <v>5</v>
      </c>
      <c r="F4379">
        <v>1780020900000</v>
      </c>
      <c r="G4379">
        <v>1780022060478</v>
      </c>
      <c r="H4379">
        <v>1160478</v>
      </c>
      <c r="I4379">
        <v>1160478</v>
      </c>
      <c r="J4379">
        <v>10263</v>
      </c>
      <c r="K4379">
        <v>43</v>
      </c>
      <c r="L4379">
        <v>61.52</v>
      </c>
      <c r="M4379" t="s">
        <v>925</v>
      </c>
      <c r="N4379" t="s">
        <v>926</v>
      </c>
      <c r="O4379">
        <v>46.86</v>
      </c>
      <c r="S4379">
        <v>24378</v>
      </c>
    </row>
    <row r="4380" spans="1:19" x14ac:dyDescent="0.2">
      <c r="A4380" t="s">
        <v>54</v>
      </c>
      <c r="B4380" t="s">
        <v>8</v>
      </c>
      <c r="C4380" t="s">
        <v>924</v>
      </c>
      <c r="D4380">
        <v>1</v>
      </c>
      <c r="E4380">
        <v>5</v>
      </c>
      <c r="F4380">
        <v>1780021800000</v>
      </c>
      <c r="G4380">
        <v>1780022738298</v>
      </c>
      <c r="H4380">
        <v>938298</v>
      </c>
      <c r="I4380">
        <v>938298</v>
      </c>
      <c r="J4380">
        <v>8634</v>
      </c>
      <c r="K4380">
        <v>40</v>
      </c>
      <c r="L4380">
        <v>56.49</v>
      </c>
      <c r="M4380" t="s">
        <v>925</v>
      </c>
      <c r="N4380" t="s">
        <v>926</v>
      </c>
      <c r="O4380">
        <v>45.11</v>
      </c>
      <c r="S4380">
        <v>24379</v>
      </c>
    </row>
    <row r="4381" spans="1:19" x14ac:dyDescent="0.2">
      <c r="A4381" t="s">
        <v>54</v>
      </c>
      <c r="B4381" t="s">
        <v>8</v>
      </c>
      <c r="C4381" t="s">
        <v>927</v>
      </c>
      <c r="D4381">
        <v>1</v>
      </c>
      <c r="E4381">
        <v>5</v>
      </c>
      <c r="F4381">
        <v>1780022700000</v>
      </c>
      <c r="G4381">
        <v>1780023941688</v>
      </c>
      <c r="H4381">
        <v>1241688</v>
      </c>
      <c r="I4381">
        <v>1241688</v>
      </c>
      <c r="J4381">
        <v>8392</v>
      </c>
      <c r="K4381">
        <v>46</v>
      </c>
      <c r="L4381">
        <v>54.68</v>
      </c>
      <c r="M4381" t="s">
        <v>925</v>
      </c>
      <c r="N4381" t="s">
        <v>926</v>
      </c>
      <c r="O4381">
        <v>33.9</v>
      </c>
      <c r="S4381">
        <v>24380</v>
      </c>
    </row>
    <row r="4382" spans="1:19" x14ac:dyDescent="0.2">
      <c r="A4382" t="s">
        <v>54</v>
      </c>
      <c r="B4382" t="s">
        <v>8</v>
      </c>
      <c r="C4382" t="s">
        <v>924</v>
      </c>
      <c r="D4382">
        <v>1</v>
      </c>
      <c r="E4382">
        <v>5</v>
      </c>
      <c r="F4382">
        <v>1780023600000</v>
      </c>
      <c r="G4382">
        <v>1780024944037</v>
      </c>
      <c r="H4382">
        <v>1344037</v>
      </c>
      <c r="I4382">
        <v>1344037</v>
      </c>
      <c r="J4382">
        <v>7884</v>
      </c>
      <c r="K4382">
        <v>53</v>
      </c>
      <c r="L4382">
        <v>44.41</v>
      </c>
      <c r="M4382" t="s">
        <v>925</v>
      </c>
      <c r="N4382" t="s">
        <v>929</v>
      </c>
      <c r="S4382">
        <v>24381</v>
      </c>
    </row>
    <row r="4383" spans="1:19" x14ac:dyDescent="0.2">
      <c r="A4383" t="s">
        <v>54</v>
      </c>
      <c r="B4383" t="s">
        <v>8</v>
      </c>
      <c r="C4383" t="s">
        <v>924</v>
      </c>
      <c r="D4383">
        <v>1</v>
      </c>
      <c r="E4383">
        <v>6</v>
      </c>
      <c r="F4383">
        <v>1780099200000</v>
      </c>
      <c r="G4383">
        <v>1780100901342</v>
      </c>
      <c r="H4383">
        <v>1701342</v>
      </c>
      <c r="I4383">
        <v>1701342</v>
      </c>
      <c r="J4383">
        <v>10188</v>
      </c>
      <c r="K4383">
        <v>64</v>
      </c>
      <c r="L4383">
        <v>66.87</v>
      </c>
      <c r="M4383" t="s">
        <v>931</v>
      </c>
      <c r="N4383" t="s">
        <v>926</v>
      </c>
      <c r="O4383">
        <v>45.85</v>
      </c>
      <c r="S4383">
        <v>24382</v>
      </c>
    </row>
    <row r="4384" spans="1:19" x14ac:dyDescent="0.2">
      <c r="A4384" t="s">
        <v>54</v>
      </c>
      <c r="B4384" t="s">
        <v>8</v>
      </c>
      <c r="C4384" t="s">
        <v>924</v>
      </c>
      <c r="D4384">
        <v>1</v>
      </c>
      <c r="E4384">
        <v>6</v>
      </c>
      <c r="F4384">
        <v>1780100100000</v>
      </c>
      <c r="G4384">
        <v>1780101626322</v>
      </c>
      <c r="H4384">
        <v>1526322</v>
      </c>
      <c r="I4384">
        <v>1526322</v>
      </c>
      <c r="J4384">
        <v>7454</v>
      </c>
      <c r="K4384">
        <v>62</v>
      </c>
      <c r="L4384">
        <v>57.11</v>
      </c>
      <c r="M4384" t="s">
        <v>925</v>
      </c>
      <c r="N4384" t="s">
        <v>926</v>
      </c>
      <c r="O4384">
        <v>34.89</v>
      </c>
      <c r="S4384">
        <v>24383</v>
      </c>
    </row>
    <row r="4385" spans="1:19" x14ac:dyDescent="0.2">
      <c r="A4385" t="s">
        <v>54</v>
      </c>
      <c r="B4385" t="s">
        <v>8</v>
      </c>
      <c r="C4385" t="s">
        <v>924</v>
      </c>
      <c r="D4385">
        <v>1</v>
      </c>
      <c r="E4385">
        <v>6</v>
      </c>
      <c r="F4385">
        <v>1780101000000</v>
      </c>
      <c r="G4385">
        <v>1780102081930</v>
      </c>
      <c r="H4385">
        <v>1081930</v>
      </c>
      <c r="I4385">
        <v>1081930</v>
      </c>
      <c r="J4385">
        <v>8847</v>
      </c>
      <c r="K4385">
        <v>42</v>
      </c>
      <c r="L4385">
        <v>56.62</v>
      </c>
      <c r="M4385" t="s">
        <v>925</v>
      </c>
      <c r="N4385" t="s">
        <v>926</v>
      </c>
      <c r="O4385">
        <v>41.22</v>
      </c>
      <c r="S4385">
        <v>24384</v>
      </c>
    </row>
    <row r="4386" spans="1:19" x14ac:dyDescent="0.2">
      <c r="A4386" t="s">
        <v>54</v>
      </c>
      <c r="B4386" t="s">
        <v>8</v>
      </c>
      <c r="C4386" t="s">
        <v>924</v>
      </c>
      <c r="D4386">
        <v>1</v>
      </c>
      <c r="E4386">
        <v>6</v>
      </c>
      <c r="F4386">
        <v>1780101900000</v>
      </c>
      <c r="G4386">
        <v>1780102994978</v>
      </c>
      <c r="H4386">
        <v>1094978</v>
      </c>
      <c r="I4386">
        <v>1094978</v>
      </c>
      <c r="J4386">
        <v>8249</v>
      </c>
      <c r="K4386">
        <v>51</v>
      </c>
      <c r="L4386">
        <v>54.46</v>
      </c>
      <c r="M4386" t="s">
        <v>925</v>
      </c>
      <c r="N4386" t="s">
        <v>926</v>
      </c>
      <c r="O4386">
        <v>37.46</v>
      </c>
      <c r="S4386">
        <v>24385</v>
      </c>
    </row>
    <row r="4387" spans="1:19" x14ac:dyDescent="0.2">
      <c r="A4387" t="s">
        <v>54</v>
      </c>
      <c r="B4387" t="s">
        <v>8</v>
      </c>
      <c r="C4387" t="s">
        <v>924</v>
      </c>
      <c r="D4387">
        <v>1</v>
      </c>
      <c r="E4387">
        <v>6</v>
      </c>
      <c r="F4387">
        <v>1780102800000</v>
      </c>
      <c r="G4387">
        <v>1780104587510</v>
      </c>
      <c r="H4387">
        <v>1787510</v>
      </c>
      <c r="I4387">
        <v>1787510</v>
      </c>
      <c r="J4387">
        <v>7144</v>
      </c>
      <c r="K4387">
        <v>76</v>
      </c>
      <c r="L4387">
        <v>59.02</v>
      </c>
      <c r="M4387" t="s">
        <v>925</v>
      </c>
      <c r="N4387" t="s">
        <v>926</v>
      </c>
      <c r="O4387">
        <v>33.58</v>
      </c>
      <c r="S4387">
        <v>24386</v>
      </c>
    </row>
    <row r="4388" spans="1:19" x14ac:dyDescent="0.2">
      <c r="A4388" t="s">
        <v>54</v>
      </c>
      <c r="B4388" t="s">
        <v>8</v>
      </c>
      <c r="C4388" t="s">
        <v>924</v>
      </c>
      <c r="D4388">
        <v>1</v>
      </c>
      <c r="E4388">
        <v>6</v>
      </c>
      <c r="F4388">
        <v>1780103700000</v>
      </c>
      <c r="G4388">
        <v>1780104794307</v>
      </c>
      <c r="H4388">
        <v>1094307</v>
      </c>
      <c r="I4388">
        <v>1094307</v>
      </c>
      <c r="J4388">
        <v>9936</v>
      </c>
      <c r="K4388">
        <v>48</v>
      </c>
      <c r="L4388">
        <v>57.29</v>
      </c>
      <c r="M4388" t="s">
        <v>925</v>
      </c>
      <c r="N4388" t="s">
        <v>926</v>
      </c>
      <c r="O4388">
        <v>39.57</v>
      </c>
      <c r="S4388">
        <v>24387</v>
      </c>
    </row>
    <row r="4389" spans="1:19" x14ac:dyDescent="0.2">
      <c r="A4389" t="s">
        <v>54</v>
      </c>
      <c r="B4389" t="s">
        <v>8</v>
      </c>
      <c r="C4389" t="s">
        <v>924</v>
      </c>
      <c r="D4389">
        <v>1</v>
      </c>
      <c r="E4389">
        <v>6</v>
      </c>
      <c r="F4389">
        <v>1780104600000</v>
      </c>
      <c r="G4389">
        <v>1780105980183</v>
      </c>
      <c r="H4389">
        <v>1380183</v>
      </c>
      <c r="I4389">
        <v>1380183</v>
      </c>
      <c r="J4389">
        <v>7621</v>
      </c>
      <c r="K4389">
        <v>57</v>
      </c>
      <c r="L4389">
        <v>44.56</v>
      </c>
      <c r="M4389" t="s">
        <v>925</v>
      </c>
      <c r="N4389" t="s">
        <v>929</v>
      </c>
      <c r="S4389">
        <v>24388</v>
      </c>
    </row>
    <row r="4390" spans="1:19" x14ac:dyDescent="0.2">
      <c r="A4390" t="s">
        <v>54</v>
      </c>
      <c r="B4390" t="s">
        <v>8</v>
      </c>
      <c r="C4390" t="s">
        <v>924</v>
      </c>
      <c r="D4390">
        <v>1</v>
      </c>
      <c r="E4390">
        <v>6</v>
      </c>
      <c r="F4390">
        <v>1780105500000</v>
      </c>
      <c r="G4390">
        <v>1780106757434</v>
      </c>
      <c r="H4390">
        <v>1257434</v>
      </c>
      <c r="I4390">
        <v>1257434</v>
      </c>
      <c r="J4390">
        <v>8957</v>
      </c>
      <c r="K4390">
        <v>47</v>
      </c>
      <c r="L4390">
        <v>61.39</v>
      </c>
      <c r="M4390" t="s">
        <v>925</v>
      </c>
      <c r="N4390" t="s">
        <v>926</v>
      </c>
      <c r="O4390">
        <v>47.6</v>
      </c>
      <c r="S4390">
        <v>24389</v>
      </c>
    </row>
    <row r="4391" spans="1:19" x14ac:dyDescent="0.2">
      <c r="A4391" t="s">
        <v>54</v>
      </c>
      <c r="B4391" t="s">
        <v>8</v>
      </c>
      <c r="C4391" t="s">
        <v>924</v>
      </c>
      <c r="D4391">
        <v>1</v>
      </c>
      <c r="E4391">
        <v>6</v>
      </c>
      <c r="F4391">
        <v>1780106400000</v>
      </c>
      <c r="G4391">
        <v>1780107430539</v>
      </c>
      <c r="H4391">
        <v>1030539</v>
      </c>
      <c r="I4391">
        <v>1030539</v>
      </c>
      <c r="J4391">
        <v>8164</v>
      </c>
      <c r="K4391">
        <v>41</v>
      </c>
      <c r="L4391">
        <v>57.8</v>
      </c>
      <c r="M4391" t="s">
        <v>925</v>
      </c>
      <c r="N4391" t="s">
        <v>926</v>
      </c>
      <c r="O4391">
        <v>47.08</v>
      </c>
      <c r="S4391">
        <v>24390</v>
      </c>
    </row>
    <row r="4392" spans="1:19" x14ac:dyDescent="0.2">
      <c r="A4392" t="s">
        <v>54</v>
      </c>
      <c r="B4392" t="s">
        <v>8</v>
      </c>
      <c r="C4392" t="s">
        <v>924</v>
      </c>
      <c r="D4392">
        <v>1</v>
      </c>
      <c r="E4392">
        <v>6</v>
      </c>
      <c r="F4392">
        <v>1780107300000</v>
      </c>
      <c r="G4392">
        <v>1780109035682</v>
      </c>
      <c r="H4392">
        <v>1735682</v>
      </c>
      <c r="I4392">
        <v>1735682</v>
      </c>
      <c r="J4392">
        <v>7344</v>
      </c>
      <c r="K4392">
        <v>73</v>
      </c>
      <c r="L4392">
        <v>62.69</v>
      </c>
      <c r="M4392" t="s">
        <v>925</v>
      </c>
      <c r="N4392" t="s">
        <v>926</v>
      </c>
      <c r="O4392">
        <v>42.89</v>
      </c>
      <c r="S4392">
        <v>24391</v>
      </c>
    </row>
    <row r="4393" spans="1:19" x14ac:dyDescent="0.2">
      <c r="A4393" t="s">
        <v>54</v>
      </c>
      <c r="B4393" t="s">
        <v>8</v>
      </c>
      <c r="C4393" t="s">
        <v>924</v>
      </c>
      <c r="D4393">
        <v>1</v>
      </c>
      <c r="E4393">
        <v>6</v>
      </c>
      <c r="F4393">
        <v>1780108200000</v>
      </c>
      <c r="G4393">
        <v>1780109328466</v>
      </c>
      <c r="H4393">
        <v>1128466</v>
      </c>
      <c r="I4393">
        <v>1128466</v>
      </c>
      <c r="J4393">
        <v>8608</v>
      </c>
      <c r="K4393">
        <v>53</v>
      </c>
      <c r="L4393">
        <v>42.58</v>
      </c>
      <c r="M4393" t="s">
        <v>925</v>
      </c>
      <c r="N4393" t="s">
        <v>929</v>
      </c>
      <c r="S4393">
        <v>24392</v>
      </c>
    </row>
    <row r="4394" spans="1:19" x14ac:dyDescent="0.2">
      <c r="A4394" t="s">
        <v>54</v>
      </c>
      <c r="B4394" t="s">
        <v>8</v>
      </c>
      <c r="C4394" t="s">
        <v>924</v>
      </c>
      <c r="D4394">
        <v>1</v>
      </c>
      <c r="E4394">
        <v>6</v>
      </c>
      <c r="F4394">
        <v>1780109100000</v>
      </c>
      <c r="G4394">
        <v>1780110502652</v>
      </c>
      <c r="H4394">
        <v>1402652</v>
      </c>
      <c r="I4394">
        <v>1402652</v>
      </c>
      <c r="J4394">
        <v>7582</v>
      </c>
      <c r="K4394">
        <v>63</v>
      </c>
      <c r="L4394">
        <v>54.52</v>
      </c>
      <c r="M4394" t="s">
        <v>925</v>
      </c>
      <c r="N4394" t="s">
        <v>926</v>
      </c>
      <c r="O4394">
        <v>31.65</v>
      </c>
      <c r="S4394">
        <v>24393</v>
      </c>
    </row>
    <row r="4395" spans="1:19" x14ac:dyDescent="0.2">
      <c r="A4395" t="s">
        <v>54</v>
      </c>
      <c r="B4395" t="s">
        <v>8</v>
      </c>
      <c r="C4395" t="s">
        <v>924</v>
      </c>
      <c r="D4395">
        <v>1</v>
      </c>
      <c r="E4395">
        <v>6</v>
      </c>
      <c r="F4395">
        <v>1780110000000</v>
      </c>
      <c r="G4395">
        <v>1780111239975</v>
      </c>
      <c r="H4395">
        <v>1239975</v>
      </c>
      <c r="I4395">
        <v>1239975</v>
      </c>
      <c r="J4395">
        <v>10304</v>
      </c>
      <c r="K4395">
        <v>51</v>
      </c>
      <c r="L4395">
        <v>57.4</v>
      </c>
      <c r="M4395" t="s">
        <v>925</v>
      </c>
      <c r="N4395" t="s">
        <v>926</v>
      </c>
      <c r="O4395">
        <v>35.159999999999997</v>
      </c>
      <c r="S4395">
        <v>24394</v>
      </c>
    </row>
    <row r="4396" spans="1:19" x14ac:dyDescent="0.2">
      <c r="A4396" t="s">
        <v>54</v>
      </c>
      <c r="B4396" t="s">
        <v>8</v>
      </c>
      <c r="C4396" t="s">
        <v>924</v>
      </c>
      <c r="D4396">
        <v>1</v>
      </c>
      <c r="E4396">
        <v>7</v>
      </c>
      <c r="F4396">
        <v>1780185600000</v>
      </c>
      <c r="G4396">
        <v>1780186673193</v>
      </c>
      <c r="H4396">
        <v>1073193</v>
      </c>
      <c r="I4396">
        <v>1073193</v>
      </c>
      <c r="J4396">
        <v>10197</v>
      </c>
      <c r="K4396">
        <v>43</v>
      </c>
      <c r="L4396">
        <v>61.4</v>
      </c>
      <c r="M4396" t="s">
        <v>925</v>
      </c>
      <c r="N4396" t="s">
        <v>926</v>
      </c>
      <c r="O4396">
        <v>48.94</v>
      </c>
      <c r="S4396">
        <v>24395</v>
      </c>
    </row>
    <row r="4397" spans="1:19" x14ac:dyDescent="0.2">
      <c r="A4397" t="s">
        <v>54</v>
      </c>
      <c r="B4397" t="s">
        <v>8</v>
      </c>
      <c r="C4397" t="s">
        <v>924</v>
      </c>
      <c r="D4397">
        <v>1</v>
      </c>
      <c r="E4397">
        <v>7</v>
      </c>
      <c r="F4397">
        <v>1780186500000</v>
      </c>
      <c r="G4397">
        <v>1780187627224</v>
      </c>
      <c r="H4397">
        <v>1127224</v>
      </c>
      <c r="I4397">
        <v>1127224</v>
      </c>
      <c r="J4397">
        <v>7744</v>
      </c>
      <c r="K4397">
        <v>46</v>
      </c>
      <c r="L4397">
        <v>54.12</v>
      </c>
      <c r="M4397" t="s">
        <v>925</v>
      </c>
      <c r="N4397" t="s">
        <v>926</v>
      </c>
      <c r="O4397">
        <v>37.200000000000003</v>
      </c>
      <c r="S4397">
        <v>24396</v>
      </c>
    </row>
    <row r="4398" spans="1:19" x14ac:dyDescent="0.2">
      <c r="A4398" t="s">
        <v>54</v>
      </c>
      <c r="B4398" t="s">
        <v>8</v>
      </c>
      <c r="C4398" t="s">
        <v>928</v>
      </c>
      <c r="D4398">
        <v>1</v>
      </c>
      <c r="E4398">
        <v>7</v>
      </c>
      <c r="F4398">
        <v>1780187400000</v>
      </c>
      <c r="G4398">
        <v>1780188542856</v>
      </c>
      <c r="H4398">
        <v>1142856</v>
      </c>
      <c r="I4398">
        <v>1142856</v>
      </c>
      <c r="J4398">
        <v>10294</v>
      </c>
      <c r="K4398">
        <v>42</v>
      </c>
      <c r="L4398">
        <v>44.52</v>
      </c>
      <c r="M4398" t="s">
        <v>925</v>
      </c>
      <c r="N4398" t="s">
        <v>929</v>
      </c>
      <c r="S4398">
        <v>24397</v>
      </c>
    </row>
    <row r="4399" spans="1:19" x14ac:dyDescent="0.2">
      <c r="A4399" t="s">
        <v>54</v>
      </c>
      <c r="B4399" t="s">
        <v>8</v>
      </c>
      <c r="C4399" t="s">
        <v>924</v>
      </c>
      <c r="D4399">
        <v>1</v>
      </c>
      <c r="E4399">
        <v>7</v>
      </c>
      <c r="F4399">
        <v>1780188300000</v>
      </c>
      <c r="G4399">
        <v>1780189367077</v>
      </c>
      <c r="H4399">
        <v>1067077</v>
      </c>
      <c r="I4399">
        <v>1067077</v>
      </c>
      <c r="J4399">
        <v>7003</v>
      </c>
      <c r="K4399">
        <v>46</v>
      </c>
      <c r="L4399">
        <v>52.45</v>
      </c>
      <c r="M4399" t="s">
        <v>925</v>
      </c>
      <c r="N4399" t="s">
        <v>926</v>
      </c>
      <c r="O4399">
        <v>36.83</v>
      </c>
      <c r="S4399">
        <v>24398</v>
      </c>
    </row>
    <row r="4400" spans="1:19" x14ac:dyDescent="0.2">
      <c r="A4400" t="s">
        <v>54</v>
      </c>
      <c r="B4400" t="s">
        <v>8</v>
      </c>
      <c r="C4400" t="s">
        <v>924</v>
      </c>
      <c r="D4400">
        <v>1</v>
      </c>
      <c r="E4400">
        <v>7</v>
      </c>
      <c r="F4400">
        <v>1780189200000</v>
      </c>
      <c r="G4400">
        <v>1780190989279</v>
      </c>
      <c r="H4400">
        <v>1789279</v>
      </c>
      <c r="I4400">
        <v>1789279</v>
      </c>
      <c r="J4400">
        <v>10011</v>
      </c>
      <c r="K4400">
        <v>74</v>
      </c>
      <c r="L4400">
        <v>63.32</v>
      </c>
      <c r="M4400" t="s">
        <v>925</v>
      </c>
      <c r="N4400" t="s">
        <v>926</v>
      </c>
      <c r="O4400">
        <v>35.880000000000003</v>
      </c>
      <c r="S4400">
        <v>24399</v>
      </c>
    </row>
    <row r="4401" spans="1:19" x14ac:dyDescent="0.2">
      <c r="A4401" t="s">
        <v>54</v>
      </c>
      <c r="B4401" t="s">
        <v>8</v>
      </c>
      <c r="C4401" t="s">
        <v>928</v>
      </c>
      <c r="D4401">
        <v>1</v>
      </c>
      <c r="E4401">
        <v>7</v>
      </c>
      <c r="F4401">
        <v>1780190100000</v>
      </c>
      <c r="G4401">
        <v>1780191253827</v>
      </c>
      <c r="H4401">
        <v>1153827</v>
      </c>
      <c r="I4401">
        <v>1153827</v>
      </c>
      <c r="J4401">
        <v>10587</v>
      </c>
      <c r="K4401">
        <v>49</v>
      </c>
      <c r="L4401">
        <v>58.03</v>
      </c>
      <c r="M4401" t="s">
        <v>925</v>
      </c>
      <c r="N4401" t="s">
        <v>926</v>
      </c>
      <c r="O4401">
        <v>38.04</v>
      </c>
      <c r="S4401">
        <v>24400</v>
      </c>
    </row>
    <row r="4402" spans="1:19" x14ac:dyDescent="0.2">
      <c r="A4402" t="s">
        <v>54</v>
      </c>
      <c r="B4402" t="s">
        <v>8</v>
      </c>
      <c r="C4402" t="s">
        <v>924</v>
      </c>
      <c r="D4402">
        <v>1</v>
      </c>
      <c r="E4402">
        <v>7</v>
      </c>
      <c r="F4402">
        <v>1780191000000</v>
      </c>
      <c r="G4402">
        <v>1780192677171</v>
      </c>
      <c r="H4402">
        <v>1677171</v>
      </c>
      <c r="I4402">
        <v>1677171</v>
      </c>
      <c r="J4402">
        <v>8110</v>
      </c>
      <c r="K4402">
        <v>64</v>
      </c>
      <c r="L4402">
        <v>57.94</v>
      </c>
      <c r="M4402" t="s">
        <v>925</v>
      </c>
      <c r="N4402" t="s">
        <v>926</v>
      </c>
      <c r="O4402">
        <v>31.27</v>
      </c>
      <c r="S4402">
        <v>24401</v>
      </c>
    </row>
    <row r="4403" spans="1:19" x14ac:dyDescent="0.2">
      <c r="A4403" t="s">
        <v>54</v>
      </c>
      <c r="B4403" t="s">
        <v>8</v>
      </c>
      <c r="C4403" t="s">
        <v>924</v>
      </c>
      <c r="D4403">
        <v>1</v>
      </c>
      <c r="E4403">
        <v>7</v>
      </c>
      <c r="F4403">
        <v>1780191900000</v>
      </c>
      <c r="G4403">
        <v>1780192901729</v>
      </c>
      <c r="H4403">
        <v>1001729</v>
      </c>
      <c r="I4403">
        <v>1001729</v>
      </c>
      <c r="J4403">
        <v>6837</v>
      </c>
      <c r="K4403">
        <v>45</v>
      </c>
      <c r="L4403">
        <v>53.32</v>
      </c>
      <c r="M4403" t="s">
        <v>925</v>
      </c>
      <c r="N4403" t="s">
        <v>926</v>
      </c>
      <c r="O4403">
        <v>40.950000000000003</v>
      </c>
      <c r="S4403">
        <v>24402</v>
      </c>
    </row>
    <row r="4404" spans="1:19" x14ac:dyDescent="0.2">
      <c r="A4404" t="s">
        <v>54</v>
      </c>
      <c r="B4404" t="s">
        <v>8</v>
      </c>
      <c r="C4404" t="s">
        <v>928</v>
      </c>
      <c r="D4404">
        <v>1</v>
      </c>
      <c r="E4404">
        <v>7</v>
      </c>
      <c r="F4404">
        <v>1780192800000</v>
      </c>
      <c r="G4404">
        <v>1780194419160</v>
      </c>
      <c r="H4404">
        <v>1619160</v>
      </c>
      <c r="I4404">
        <v>1619160</v>
      </c>
      <c r="J4404">
        <v>8031</v>
      </c>
      <c r="K4404">
        <v>65</v>
      </c>
      <c r="L4404">
        <v>62.34</v>
      </c>
      <c r="M4404" t="s">
        <v>925</v>
      </c>
      <c r="N4404" t="s">
        <v>926</v>
      </c>
      <c r="O4404">
        <v>43.16</v>
      </c>
      <c r="S4404">
        <v>24403</v>
      </c>
    </row>
    <row r="4405" spans="1:19" x14ac:dyDescent="0.2">
      <c r="A4405" t="s">
        <v>54</v>
      </c>
      <c r="B4405" t="s">
        <v>8</v>
      </c>
      <c r="C4405" t="s">
        <v>924</v>
      </c>
      <c r="D4405">
        <v>1</v>
      </c>
      <c r="E4405">
        <v>7</v>
      </c>
      <c r="F4405">
        <v>1780193700000</v>
      </c>
      <c r="G4405">
        <v>1780195569233</v>
      </c>
      <c r="H4405">
        <v>1869233</v>
      </c>
      <c r="I4405">
        <v>1869233</v>
      </c>
      <c r="J4405">
        <v>7830</v>
      </c>
      <c r="K4405">
        <v>76</v>
      </c>
      <c r="L4405">
        <v>63.6</v>
      </c>
      <c r="M4405" t="s">
        <v>925</v>
      </c>
      <c r="N4405" t="s">
        <v>926</v>
      </c>
      <c r="O4405">
        <v>40.340000000000003</v>
      </c>
      <c r="S4405">
        <v>24404</v>
      </c>
    </row>
    <row r="4406" spans="1:19" x14ac:dyDescent="0.2">
      <c r="A4406" t="s">
        <v>54</v>
      </c>
      <c r="B4406" t="s">
        <v>8</v>
      </c>
      <c r="C4406" t="s">
        <v>924</v>
      </c>
      <c r="D4406">
        <v>1</v>
      </c>
      <c r="E4406">
        <v>7</v>
      </c>
      <c r="F4406">
        <v>1780194600000</v>
      </c>
      <c r="G4406">
        <v>1780195828875</v>
      </c>
      <c r="H4406">
        <v>1228875</v>
      </c>
      <c r="I4406">
        <v>1228875</v>
      </c>
      <c r="J4406">
        <v>8287</v>
      </c>
      <c r="K4406">
        <v>47</v>
      </c>
      <c r="L4406">
        <v>54.75</v>
      </c>
      <c r="M4406" t="s">
        <v>925</v>
      </c>
      <c r="N4406" t="s">
        <v>926</v>
      </c>
      <c r="O4406">
        <v>34.68</v>
      </c>
      <c r="S4406">
        <v>24405</v>
      </c>
    </row>
    <row r="4407" spans="1:19" x14ac:dyDescent="0.2">
      <c r="A4407" t="s">
        <v>54</v>
      </c>
      <c r="B4407" t="s">
        <v>8</v>
      </c>
      <c r="C4407" t="s">
        <v>928</v>
      </c>
      <c r="D4407">
        <v>1</v>
      </c>
      <c r="E4407">
        <v>7</v>
      </c>
      <c r="F4407">
        <v>1780195500000</v>
      </c>
      <c r="G4407">
        <v>1780196467545</v>
      </c>
      <c r="H4407">
        <v>967545</v>
      </c>
      <c r="I4407">
        <v>967545</v>
      </c>
      <c r="J4407">
        <v>6856</v>
      </c>
      <c r="K4407">
        <v>45</v>
      </c>
      <c r="L4407">
        <v>53.83</v>
      </c>
      <c r="M4407" t="s">
        <v>925</v>
      </c>
      <c r="N4407" t="s">
        <v>926</v>
      </c>
      <c r="O4407">
        <v>42.94</v>
      </c>
      <c r="S4407">
        <v>24406</v>
      </c>
    </row>
    <row r="4408" spans="1:19" x14ac:dyDescent="0.2">
      <c r="A4408" t="s">
        <v>54</v>
      </c>
      <c r="B4408" t="s">
        <v>8</v>
      </c>
      <c r="C4408" t="s">
        <v>924</v>
      </c>
      <c r="D4408">
        <v>1</v>
      </c>
      <c r="E4408">
        <v>7</v>
      </c>
      <c r="F4408">
        <v>1780196400000</v>
      </c>
      <c r="G4408">
        <v>1780197612688</v>
      </c>
      <c r="H4408">
        <v>1212688</v>
      </c>
      <c r="I4408">
        <v>1212688</v>
      </c>
      <c r="J4408">
        <v>8901</v>
      </c>
      <c r="K4408">
        <v>48</v>
      </c>
      <c r="L4408">
        <v>43.9</v>
      </c>
      <c r="M4408" t="s">
        <v>925</v>
      </c>
      <c r="N4408" t="s">
        <v>929</v>
      </c>
      <c r="S4408">
        <v>24407</v>
      </c>
    </row>
    <row r="4409" spans="1:19" x14ac:dyDescent="0.2">
      <c r="A4409" t="s">
        <v>54</v>
      </c>
      <c r="B4409" t="s">
        <v>8</v>
      </c>
      <c r="C4409" t="s">
        <v>924</v>
      </c>
      <c r="D4409">
        <v>1</v>
      </c>
      <c r="E4409">
        <v>7</v>
      </c>
      <c r="F4409">
        <v>1780197300000</v>
      </c>
      <c r="G4409">
        <v>1780198471385</v>
      </c>
      <c r="H4409">
        <v>1171385</v>
      </c>
      <c r="I4409">
        <v>1171385</v>
      </c>
      <c r="J4409">
        <v>9368</v>
      </c>
      <c r="K4409">
        <v>44</v>
      </c>
      <c r="L4409">
        <v>58.79</v>
      </c>
      <c r="M4409" t="s">
        <v>925</v>
      </c>
      <c r="N4409" t="s">
        <v>926</v>
      </c>
      <c r="O4409">
        <v>42.61</v>
      </c>
      <c r="S4409">
        <v>24408</v>
      </c>
    </row>
    <row r="4410" spans="1:19" x14ac:dyDescent="0.2">
      <c r="A4410" t="s">
        <v>54</v>
      </c>
      <c r="B4410" t="s">
        <v>8</v>
      </c>
      <c r="C4410" t="s">
        <v>924</v>
      </c>
      <c r="D4410">
        <v>2</v>
      </c>
      <c r="E4410">
        <v>1</v>
      </c>
      <c r="F4410">
        <v>1780272000000</v>
      </c>
      <c r="G4410">
        <v>1780273167265</v>
      </c>
      <c r="H4410">
        <v>1167265</v>
      </c>
      <c r="I4410">
        <v>1167265</v>
      </c>
      <c r="J4410">
        <v>6996</v>
      </c>
      <c r="K4410">
        <v>52</v>
      </c>
      <c r="L4410">
        <v>41.35</v>
      </c>
      <c r="M4410" t="s">
        <v>925</v>
      </c>
      <c r="N4410" t="s">
        <v>929</v>
      </c>
      <c r="S4410">
        <v>24409</v>
      </c>
    </row>
    <row r="4411" spans="1:19" x14ac:dyDescent="0.2">
      <c r="A4411" t="s">
        <v>54</v>
      </c>
      <c r="B4411" t="s">
        <v>8</v>
      </c>
      <c r="C4411" t="s">
        <v>924</v>
      </c>
      <c r="D4411">
        <v>2</v>
      </c>
      <c r="E4411">
        <v>1</v>
      </c>
      <c r="F4411">
        <v>1780272900000</v>
      </c>
      <c r="G4411">
        <v>1780273663329</v>
      </c>
      <c r="H4411">
        <v>763329</v>
      </c>
      <c r="I4411">
        <v>698329</v>
      </c>
      <c r="J4411">
        <v>7958</v>
      </c>
      <c r="K4411">
        <v>39</v>
      </c>
      <c r="L4411">
        <v>49.56</v>
      </c>
      <c r="M4411" t="s">
        <v>925</v>
      </c>
      <c r="N4411" t="s">
        <v>926</v>
      </c>
      <c r="O4411">
        <v>35.21</v>
      </c>
      <c r="S4411">
        <v>24410</v>
      </c>
    </row>
    <row r="4412" spans="1:19" x14ac:dyDescent="0.2">
      <c r="A4412" t="s">
        <v>54</v>
      </c>
      <c r="B4412" t="s">
        <v>8</v>
      </c>
      <c r="C4412" t="s">
        <v>928</v>
      </c>
      <c r="D4412">
        <v>2</v>
      </c>
      <c r="E4412">
        <v>1</v>
      </c>
      <c r="F4412">
        <v>1780273800000</v>
      </c>
      <c r="G4412">
        <v>1780274908453</v>
      </c>
      <c r="H4412">
        <v>1108453</v>
      </c>
      <c r="I4412">
        <v>1028453</v>
      </c>
      <c r="J4412">
        <v>8764</v>
      </c>
      <c r="K4412">
        <v>47</v>
      </c>
      <c r="L4412">
        <v>55.22</v>
      </c>
      <c r="M4412" t="s">
        <v>925</v>
      </c>
      <c r="N4412" t="s">
        <v>926</v>
      </c>
      <c r="O4412">
        <v>37.51</v>
      </c>
      <c r="S4412">
        <v>24411</v>
      </c>
    </row>
    <row r="4413" spans="1:19" x14ac:dyDescent="0.2">
      <c r="A4413" t="s">
        <v>54</v>
      </c>
      <c r="B4413" t="s">
        <v>8</v>
      </c>
      <c r="C4413" t="s">
        <v>924</v>
      </c>
      <c r="D4413">
        <v>2</v>
      </c>
      <c r="E4413">
        <v>1</v>
      </c>
      <c r="F4413">
        <v>1780274700000</v>
      </c>
      <c r="G4413">
        <v>1780275886386</v>
      </c>
      <c r="H4413">
        <v>1186386</v>
      </c>
      <c r="I4413">
        <v>1151386</v>
      </c>
      <c r="J4413">
        <v>7783</v>
      </c>
      <c r="K4413">
        <v>51</v>
      </c>
      <c r="L4413">
        <v>55.07</v>
      </c>
      <c r="M4413" t="s">
        <v>925</v>
      </c>
      <c r="N4413" t="s">
        <v>926</v>
      </c>
      <c r="O4413">
        <v>37.83</v>
      </c>
      <c r="S4413">
        <v>24412</v>
      </c>
    </row>
    <row r="4414" spans="1:19" x14ac:dyDescent="0.2">
      <c r="A4414" t="s">
        <v>54</v>
      </c>
      <c r="B4414" t="s">
        <v>8</v>
      </c>
      <c r="C4414" t="s">
        <v>924</v>
      </c>
      <c r="D4414">
        <v>2</v>
      </c>
      <c r="E4414">
        <v>1</v>
      </c>
      <c r="F4414">
        <v>1780275600000</v>
      </c>
      <c r="G4414">
        <v>1780276553732</v>
      </c>
      <c r="H4414">
        <v>953732</v>
      </c>
      <c r="I4414">
        <v>903732</v>
      </c>
      <c r="J4414">
        <v>8844</v>
      </c>
      <c r="K4414">
        <v>44</v>
      </c>
      <c r="L4414">
        <v>54.76</v>
      </c>
      <c r="M4414" t="s">
        <v>925</v>
      </c>
      <c r="N4414" t="s">
        <v>926</v>
      </c>
      <c r="O4414">
        <v>40.130000000000003</v>
      </c>
      <c r="S4414">
        <v>24413</v>
      </c>
    </row>
    <row r="4415" spans="1:19" x14ac:dyDescent="0.2">
      <c r="A4415" t="s">
        <v>54</v>
      </c>
      <c r="B4415" t="s">
        <v>8</v>
      </c>
      <c r="C4415" t="s">
        <v>928</v>
      </c>
      <c r="D4415">
        <v>2</v>
      </c>
      <c r="E4415">
        <v>1</v>
      </c>
      <c r="F4415">
        <v>1780276500000</v>
      </c>
      <c r="G4415">
        <v>1780277519054</v>
      </c>
      <c r="H4415">
        <v>1019054</v>
      </c>
      <c r="I4415">
        <v>954054</v>
      </c>
      <c r="J4415">
        <v>8654</v>
      </c>
      <c r="K4415">
        <v>44</v>
      </c>
      <c r="L4415">
        <v>56.18</v>
      </c>
      <c r="M4415" t="s">
        <v>925</v>
      </c>
      <c r="N4415" t="s">
        <v>926</v>
      </c>
      <c r="O4415">
        <v>42.31</v>
      </c>
      <c r="S4415">
        <v>24414</v>
      </c>
    </row>
    <row r="4416" spans="1:19" x14ac:dyDescent="0.2">
      <c r="A4416" t="s">
        <v>54</v>
      </c>
      <c r="B4416" t="s">
        <v>8</v>
      </c>
      <c r="C4416" t="s">
        <v>924</v>
      </c>
      <c r="D4416">
        <v>2</v>
      </c>
      <c r="E4416">
        <v>1</v>
      </c>
      <c r="F4416">
        <v>1780277400000</v>
      </c>
      <c r="G4416">
        <v>1780278584470</v>
      </c>
      <c r="H4416">
        <v>1184470</v>
      </c>
      <c r="I4416">
        <v>1104470</v>
      </c>
      <c r="J4416">
        <v>8136</v>
      </c>
      <c r="K4416">
        <v>49</v>
      </c>
      <c r="L4416">
        <v>54.12</v>
      </c>
      <c r="M4416" t="s">
        <v>925</v>
      </c>
      <c r="N4416" t="s">
        <v>926</v>
      </c>
      <c r="O4416">
        <v>34.729999999999997</v>
      </c>
      <c r="S4416">
        <v>24415</v>
      </c>
    </row>
    <row r="4417" spans="1:19" x14ac:dyDescent="0.2">
      <c r="A4417" t="s">
        <v>54</v>
      </c>
      <c r="B4417" t="s">
        <v>8</v>
      </c>
      <c r="C4417" t="s">
        <v>924</v>
      </c>
      <c r="D4417">
        <v>2</v>
      </c>
      <c r="E4417">
        <v>1</v>
      </c>
      <c r="F4417">
        <v>1780278300000</v>
      </c>
      <c r="G4417">
        <v>1780279283291</v>
      </c>
      <c r="H4417">
        <v>983291</v>
      </c>
      <c r="I4417">
        <v>983291</v>
      </c>
      <c r="J4417">
        <v>8622</v>
      </c>
      <c r="K4417">
        <v>46</v>
      </c>
      <c r="L4417">
        <v>40.85</v>
      </c>
      <c r="M4417" t="s">
        <v>925</v>
      </c>
      <c r="N4417" t="s">
        <v>929</v>
      </c>
      <c r="S4417">
        <v>24416</v>
      </c>
    </row>
    <row r="4418" spans="1:19" x14ac:dyDescent="0.2">
      <c r="A4418" t="s">
        <v>54</v>
      </c>
      <c r="B4418" t="s">
        <v>8</v>
      </c>
      <c r="C4418" t="s">
        <v>928</v>
      </c>
      <c r="D4418">
        <v>2</v>
      </c>
      <c r="E4418">
        <v>1</v>
      </c>
      <c r="F4418">
        <v>1780279200000</v>
      </c>
      <c r="G4418">
        <v>1780280400967</v>
      </c>
      <c r="H4418">
        <v>1200967</v>
      </c>
      <c r="I4418">
        <v>1150967</v>
      </c>
      <c r="J4418">
        <v>8690</v>
      </c>
      <c r="K4418">
        <v>44</v>
      </c>
      <c r="L4418">
        <v>56.9</v>
      </c>
      <c r="M4418" t="s">
        <v>925</v>
      </c>
      <c r="N4418" t="s">
        <v>926</v>
      </c>
      <c r="O4418">
        <v>39.299999999999997</v>
      </c>
      <c r="S4418">
        <v>24417</v>
      </c>
    </row>
    <row r="4419" spans="1:19" x14ac:dyDescent="0.2">
      <c r="A4419" t="s">
        <v>54</v>
      </c>
      <c r="B4419" t="s">
        <v>8</v>
      </c>
      <c r="C4419" t="s">
        <v>924</v>
      </c>
      <c r="D4419">
        <v>2</v>
      </c>
      <c r="E4419">
        <v>1</v>
      </c>
      <c r="F4419">
        <v>1780280100000</v>
      </c>
      <c r="G4419">
        <v>1780281393927</v>
      </c>
      <c r="H4419">
        <v>1293927</v>
      </c>
      <c r="I4419">
        <v>1228927</v>
      </c>
      <c r="J4419">
        <v>9175</v>
      </c>
      <c r="K4419">
        <v>57</v>
      </c>
      <c r="L4419">
        <v>56.83</v>
      </c>
      <c r="M4419" t="s">
        <v>925</v>
      </c>
      <c r="N4419" t="s">
        <v>926</v>
      </c>
      <c r="O4419">
        <v>35.49</v>
      </c>
      <c r="S4419">
        <v>24418</v>
      </c>
    </row>
    <row r="4420" spans="1:19" x14ac:dyDescent="0.2">
      <c r="A4420" t="s">
        <v>54</v>
      </c>
      <c r="B4420" t="s">
        <v>8</v>
      </c>
      <c r="C4420" t="s">
        <v>924</v>
      </c>
      <c r="D4420">
        <v>2</v>
      </c>
      <c r="E4420">
        <v>2</v>
      </c>
      <c r="F4420">
        <v>1780358400000</v>
      </c>
      <c r="G4420">
        <v>1780359500480</v>
      </c>
      <c r="H4420">
        <v>1100480</v>
      </c>
      <c r="I4420">
        <v>1050480</v>
      </c>
      <c r="J4420">
        <v>7901</v>
      </c>
      <c r="K4420">
        <v>51</v>
      </c>
      <c r="L4420">
        <v>54.35</v>
      </c>
      <c r="M4420" t="s">
        <v>925</v>
      </c>
      <c r="N4420" t="s">
        <v>926</v>
      </c>
      <c r="O4420">
        <v>38</v>
      </c>
      <c r="S4420">
        <v>24419</v>
      </c>
    </row>
    <row r="4421" spans="1:19" x14ac:dyDescent="0.2">
      <c r="A4421" t="s">
        <v>54</v>
      </c>
      <c r="B4421" t="s">
        <v>8</v>
      </c>
      <c r="C4421" t="s">
        <v>924</v>
      </c>
      <c r="D4421">
        <v>2</v>
      </c>
      <c r="E4421">
        <v>2</v>
      </c>
      <c r="F4421">
        <v>1780359300000</v>
      </c>
      <c r="G4421">
        <v>1780360045269</v>
      </c>
      <c r="H4421">
        <v>745269</v>
      </c>
      <c r="I4421">
        <v>745269</v>
      </c>
      <c r="J4421">
        <v>7503</v>
      </c>
      <c r="K4421">
        <v>34</v>
      </c>
      <c r="L4421">
        <v>36.82</v>
      </c>
      <c r="M4421" t="s">
        <v>925</v>
      </c>
      <c r="N4421" t="s">
        <v>929</v>
      </c>
      <c r="S4421">
        <v>24420</v>
      </c>
    </row>
    <row r="4422" spans="1:19" x14ac:dyDescent="0.2">
      <c r="A4422" t="s">
        <v>54</v>
      </c>
      <c r="B4422" t="s">
        <v>8</v>
      </c>
      <c r="C4422" t="s">
        <v>927</v>
      </c>
      <c r="D4422">
        <v>2</v>
      </c>
      <c r="E4422">
        <v>2</v>
      </c>
      <c r="F4422">
        <v>1780360200000</v>
      </c>
      <c r="G4422">
        <v>1780361140085</v>
      </c>
      <c r="H4422">
        <v>940085</v>
      </c>
      <c r="I4422">
        <v>860085</v>
      </c>
      <c r="J4422">
        <v>9094</v>
      </c>
      <c r="K4422">
        <v>46</v>
      </c>
      <c r="L4422">
        <v>48.95</v>
      </c>
      <c r="M4422" t="s">
        <v>925</v>
      </c>
      <c r="N4422" t="s">
        <v>926</v>
      </c>
      <c r="O4422">
        <v>26.29</v>
      </c>
      <c r="S4422">
        <v>24421</v>
      </c>
    </row>
    <row r="4423" spans="1:19" x14ac:dyDescent="0.2">
      <c r="A4423" t="s">
        <v>54</v>
      </c>
      <c r="B4423" t="s">
        <v>8</v>
      </c>
      <c r="C4423" t="s">
        <v>924</v>
      </c>
      <c r="D4423">
        <v>2</v>
      </c>
      <c r="E4423">
        <v>2</v>
      </c>
      <c r="F4423">
        <v>1780361100000</v>
      </c>
      <c r="G4423">
        <v>1780361878548</v>
      </c>
      <c r="H4423">
        <v>778548</v>
      </c>
      <c r="I4423">
        <v>743548</v>
      </c>
      <c r="J4423">
        <v>9304</v>
      </c>
      <c r="K4423">
        <v>36</v>
      </c>
      <c r="L4423">
        <v>48.79</v>
      </c>
      <c r="M4423" t="s">
        <v>925</v>
      </c>
      <c r="N4423" t="s">
        <v>926</v>
      </c>
      <c r="O4423">
        <v>29.44</v>
      </c>
      <c r="S4423">
        <v>24422</v>
      </c>
    </row>
    <row r="4424" spans="1:19" x14ac:dyDescent="0.2">
      <c r="A4424" t="s">
        <v>54</v>
      </c>
      <c r="B4424" t="s">
        <v>8</v>
      </c>
      <c r="C4424" t="s">
        <v>924</v>
      </c>
      <c r="D4424">
        <v>2</v>
      </c>
      <c r="E4424">
        <v>2</v>
      </c>
      <c r="F4424">
        <v>1780362000000</v>
      </c>
      <c r="G4424">
        <v>1780363139327</v>
      </c>
      <c r="H4424">
        <v>1139327</v>
      </c>
      <c r="I4424">
        <v>1089327</v>
      </c>
      <c r="J4424">
        <v>9121</v>
      </c>
      <c r="K4424">
        <v>53</v>
      </c>
      <c r="L4424">
        <v>57.98</v>
      </c>
      <c r="M4424" t="s">
        <v>925</v>
      </c>
      <c r="N4424" t="s">
        <v>926</v>
      </c>
      <c r="O4424">
        <v>42.21</v>
      </c>
      <c r="S4424">
        <v>24423</v>
      </c>
    </row>
    <row r="4425" spans="1:19" x14ac:dyDescent="0.2">
      <c r="A4425" t="s">
        <v>54</v>
      </c>
      <c r="B4425" t="s">
        <v>8</v>
      </c>
      <c r="C4425" t="s">
        <v>927</v>
      </c>
      <c r="D4425">
        <v>2</v>
      </c>
      <c r="E4425">
        <v>2</v>
      </c>
      <c r="F4425">
        <v>1780362900000</v>
      </c>
      <c r="G4425">
        <v>1780363825770</v>
      </c>
      <c r="H4425">
        <v>925770</v>
      </c>
      <c r="I4425">
        <v>860770</v>
      </c>
      <c r="J4425">
        <v>8725</v>
      </c>
      <c r="K4425">
        <v>37</v>
      </c>
      <c r="L4425">
        <v>52.61</v>
      </c>
      <c r="M4425" t="s">
        <v>925</v>
      </c>
      <c r="N4425" t="s">
        <v>926</v>
      </c>
      <c r="O4425">
        <v>36.159999999999997</v>
      </c>
      <c r="S4425">
        <v>24424</v>
      </c>
    </row>
    <row r="4426" spans="1:19" x14ac:dyDescent="0.2">
      <c r="A4426" t="s">
        <v>54</v>
      </c>
      <c r="B4426" t="s">
        <v>8</v>
      </c>
      <c r="C4426" t="s">
        <v>924</v>
      </c>
      <c r="D4426">
        <v>2</v>
      </c>
      <c r="E4426">
        <v>2</v>
      </c>
      <c r="F4426">
        <v>1780363800000</v>
      </c>
      <c r="G4426">
        <v>1780365052226</v>
      </c>
      <c r="H4426">
        <v>1252226</v>
      </c>
      <c r="I4426">
        <v>1172226</v>
      </c>
      <c r="J4426">
        <v>6888</v>
      </c>
      <c r="K4426">
        <v>50</v>
      </c>
      <c r="L4426">
        <v>57.21</v>
      </c>
      <c r="M4426" t="s">
        <v>925</v>
      </c>
      <c r="N4426" t="s">
        <v>926</v>
      </c>
      <c r="O4426">
        <v>43.54</v>
      </c>
      <c r="S4426">
        <v>24425</v>
      </c>
    </row>
    <row r="4427" spans="1:19" x14ac:dyDescent="0.2">
      <c r="A4427" t="s">
        <v>54</v>
      </c>
      <c r="B4427" t="s">
        <v>8</v>
      </c>
      <c r="C4427" t="s">
        <v>924</v>
      </c>
      <c r="D4427">
        <v>2</v>
      </c>
      <c r="E4427">
        <v>2</v>
      </c>
      <c r="F4427">
        <v>1780364700000</v>
      </c>
      <c r="G4427">
        <v>1780365995407</v>
      </c>
      <c r="H4427">
        <v>1295407</v>
      </c>
      <c r="I4427">
        <v>1295407</v>
      </c>
      <c r="J4427">
        <v>6254</v>
      </c>
      <c r="K4427">
        <v>57</v>
      </c>
      <c r="L4427">
        <v>42.11</v>
      </c>
      <c r="M4427" t="s">
        <v>925</v>
      </c>
      <c r="N4427" t="s">
        <v>929</v>
      </c>
      <c r="S4427">
        <v>24426</v>
      </c>
    </row>
    <row r="4428" spans="1:19" x14ac:dyDescent="0.2">
      <c r="A4428" t="s">
        <v>54</v>
      </c>
      <c r="B4428" t="s">
        <v>8</v>
      </c>
      <c r="C4428" t="s">
        <v>927</v>
      </c>
      <c r="D4428">
        <v>2</v>
      </c>
      <c r="E4428">
        <v>2</v>
      </c>
      <c r="F4428">
        <v>1780365600000</v>
      </c>
      <c r="G4428">
        <v>1780366857849</v>
      </c>
      <c r="H4428">
        <v>1257849</v>
      </c>
      <c r="I4428">
        <v>1257849</v>
      </c>
      <c r="J4428">
        <v>6919</v>
      </c>
      <c r="K4428">
        <v>48</v>
      </c>
      <c r="L4428">
        <v>42.36</v>
      </c>
      <c r="M4428" t="s">
        <v>925</v>
      </c>
      <c r="N4428" t="s">
        <v>929</v>
      </c>
      <c r="S4428">
        <v>24427</v>
      </c>
    </row>
    <row r="4429" spans="1:19" x14ac:dyDescent="0.2">
      <c r="A4429" t="s">
        <v>54</v>
      </c>
      <c r="B4429" t="s">
        <v>8</v>
      </c>
      <c r="C4429" t="s">
        <v>924</v>
      </c>
      <c r="D4429">
        <v>2</v>
      </c>
      <c r="E4429">
        <v>2</v>
      </c>
      <c r="F4429">
        <v>1780366500000</v>
      </c>
      <c r="G4429">
        <v>1780367808619</v>
      </c>
      <c r="H4429">
        <v>1308619</v>
      </c>
      <c r="I4429">
        <v>1243619</v>
      </c>
      <c r="J4429">
        <v>9614</v>
      </c>
      <c r="K4429">
        <v>50</v>
      </c>
      <c r="L4429">
        <v>55.09</v>
      </c>
      <c r="M4429" t="s">
        <v>925</v>
      </c>
      <c r="N4429" t="s">
        <v>926</v>
      </c>
      <c r="O4429">
        <v>29.9</v>
      </c>
      <c r="S4429">
        <v>24428</v>
      </c>
    </row>
    <row r="4430" spans="1:19" x14ac:dyDescent="0.2">
      <c r="A4430" t="s">
        <v>54</v>
      </c>
      <c r="B4430" t="s">
        <v>8</v>
      </c>
      <c r="C4430" t="s">
        <v>924</v>
      </c>
      <c r="D4430">
        <v>2</v>
      </c>
      <c r="E4430">
        <v>2</v>
      </c>
      <c r="F4430">
        <v>1780367400000</v>
      </c>
      <c r="G4430">
        <v>1780368199519</v>
      </c>
      <c r="H4430">
        <v>799519</v>
      </c>
      <c r="I4430">
        <v>719519</v>
      </c>
      <c r="J4430">
        <v>8336</v>
      </c>
      <c r="K4430">
        <v>34</v>
      </c>
      <c r="L4430">
        <v>49.12</v>
      </c>
      <c r="M4430" t="s">
        <v>925</v>
      </c>
      <c r="N4430" t="s">
        <v>926</v>
      </c>
      <c r="O4430">
        <v>32.270000000000003</v>
      </c>
      <c r="S4430">
        <v>24429</v>
      </c>
    </row>
    <row r="4431" spans="1:19" x14ac:dyDescent="0.2">
      <c r="A4431" t="s">
        <v>54</v>
      </c>
      <c r="B4431" t="s">
        <v>8</v>
      </c>
      <c r="C4431" t="s">
        <v>924</v>
      </c>
      <c r="D4431">
        <v>2</v>
      </c>
      <c r="E4431">
        <v>3</v>
      </c>
      <c r="F4431">
        <v>1780444800000</v>
      </c>
      <c r="G4431">
        <v>1780446072362</v>
      </c>
      <c r="H4431">
        <v>1272362</v>
      </c>
      <c r="I4431">
        <v>1222362</v>
      </c>
      <c r="J4431">
        <v>6357</v>
      </c>
      <c r="K4431">
        <v>54</v>
      </c>
      <c r="L4431">
        <v>50.25</v>
      </c>
      <c r="M4431" t="s">
        <v>925</v>
      </c>
      <c r="N4431" t="s">
        <v>926</v>
      </c>
      <c r="O4431">
        <v>28.26</v>
      </c>
      <c r="S4431">
        <v>24430</v>
      </c>
    </row>
    <row r="4432" spans="1:19" x14ac:dyDescent="0.2">
      <c r="A4432" t="s">
        <v>54</v>
      </c>
      <c r="B4432" t="s">
        <v>8</v>
      </c>
      <c r="C4432" t="s">
        <v>924</v>
      </c>
      <c r="D4432">
        <v>2</v>
      </c>
      <c r="E4432">
        <v>3</v>
      </c>
      <c r="F4432">
        <v>1780445700000</v>
      </c>
      <c r="G4432">
        <v>1780446855668</v>
      </c>
      <c r="H4432">
        <v>1155668</v>
      </c>
      <c r="I4432">
        <v>1090668</v>
      </c>
      <c r="J4432">
        <v>8914</v>
      </c>
      <c r="K4432">
        <v>53</v>
      </c>
      <c r="L4432">
        <v>57.81</v>
      </c>
      <c r="M4432" t="s">
        <v>925</v>
      </c>
      <c r="N4432" t="s">
        <v>926</v>
      </c>
      <c r="O4432">
        <v>41.95</v>
      </c>
      <c r="S4432">
        <v>24431</v>
      </c>
    </row>
    <row r="4433" spans="1:19" x14ac:dyDescent="0.2">
      <c r="A4433" t="s">
        <v>54</v>
      </c>
      <c r="B4433" t="s">
        <v>8</v>
      </c>
      <c r="C4433" t="s">
        <v>924</v>
      </c>
      <c r="D4433">
        <v>2</v>
      </c>
      <c r="E4433">
        <v>3</v>
      </c>
      <c r="F4433">
        <v>1780446600000</v>
      </c>
      <c r="G4433">
        <v>1780448013025</v>
      </c>
      <c r="H4433">
        <v>1413025</v>
      </c>
      <c r="I4433">
        <v>1333025</v>
      </c>
      <c r="J4433">
        <v>6193</v>
      </c>
      <c r="K4433">
        <v>58</v>
      </c>
      <c r="L4433">
        <v>51.91</v>
      </c>
      <c r="M4433" t="s">
        <v>925</v>
      </c>
      <c r="N4433" t="s">
        <v>926</v>
      </c>
      <c r="O4433">
        <v>29.02</v>
      </c>
      <c r="S4433">
        <v>24432</v>
      </c>
    </row>
    <row r="4434" spans="1:19" x14ac:dyDescent="0.2">
      <c r="A4434" t="s">
        <v>54</v>
      </c>
      <c r="B4434" t="s">
        <v>8</v>
      </c>
      <c r="C4434" t="s">
        <v>924</v>
      </c>
      <c r="D4434">
        <v>2</v>
      </c>
      <c r="E4434">
        <v>3</v>
      </c>
      <c r="F4434">
        <v>1780447500000</v>
      </c>
      <c r="G4434">
        <v>1780448383923</v>
      </c>
      <c r="H4434">
        <v>883923</v>
      </c>
      <c r="I4434">
        <v>848923</v>
      </c>
      <c r="J4434">
        <v>7541</v>
      </c>
      <c r="K4434">
        <v>34</v>
      </c>
      <c r="L4434">
        <v>52.81</v>
      </c>
      <c r="M4434" t="s">
        <v>925</v>
      </c>
      <c r="N4434" t="s">
        <v>926</v>
      </c>
      <c r="O4434">
        <v>40.840000000000003</v>
      </c>
      <c r="S4434">
        <v>24433</v>
      </c>
    </row>
    <row r="4435" spans="1:19" x14ac:dyDescent="0.2">
      <c r="A4435" t="s">
        <v>54</v>
      </c>
      <c r="B4435" t="s">
        <v>8</v>
      </c>
      <c r="C4435" t="s">
        <v>924</v>
      </c>
      <c r="D4435">
        <v>2</v>
      </c>
      <c r="E4435">
        <v>3</v>
      </c>
      <c r="F4435">
        <v>1780448400000</v>
      </c>
      <c r="G4435">
        <v>1780449222518</v>
      </c>
      <c r="H4435">
        <v>822518</v>
      </c>
      <c r="I4435">
        <v>772518</v>
      </c>
      <c r="J4435">
        <v>9823</v>
      </c>
      <c r="K4435">
        <v>35</v>
      </c>
      <c r="L4435">
        <v>53.27</v>
      </c>
      <c r="M4435" t="s">
        <v>925</v>
      </c>
      <c r="N4435" t="s">
        <v>926</v>
      </c>
      <c r="O4435">
        <v>37.369999999999997</v>
      </c>
      <c r="S4435">
        <v>24434</v>
      </c>
    </row>
    <row r="4436" spans="1:19" x14ac:dyDescent="0.2">
      <c r="A4436" t="s">
        <v>54</v>
      </c>
      <c r="B4436" t="s">
        <v>8</v>
      </c>
      <c r="C4436" t="s">
        <v>924</v>
      </c>
      <c r="D4436">
        <v>2</v>
      </c>
      <c r="E4436">
        <v>3</v>
      </c>
      <c r="F4436">
        <v>1780449300000</v>
      </c>
      <c r="G4436">
        <v>1780450515272</v>
      </c>
      <c r="H4436">
        <v>1215272</v>
      </c>
      <c r="I4436">
        <v>1150272</v>
      </c>
      <c r="J4436">
        <v>6669</v>
      </c>
      <c r="K4436">
        <v>53</v>
      </c>
      <c r="L4436">
        <v>55.93</v>
      </c>
      <c r="M4436" t="s">
        <v>925</v>
      </c>
      <c r="N4436" t="s">
        <v>926</v>
      </c>
      <c r="O4436">
        <v>42.07</v>
      </c>
      <c r="S4436">
        <v>24435</v>
      </c>
    </row>
    <row r="4437" spans="1:19" x14ac:dyDescent="0.2">
      <c r="A4437" t="s">
        <v>54</v>
      </c>
      <c r="B4437" t="s">
        <v>8</v>
      </c>
      <c r="C4437" t="s">
        <v>924</v>
      </c>
      <c r="D4437">
        <v>2</v>
      </c>
      <c r="E4437">
        <v>3</v>
      </c>
      <c r="F4437">
        <v>1780450200000</v>
      </c>
      <c r="G4437">
        <v>1780450856929</v>
      </c>
      <c r="H4437">
        <v>656929</v>
      </c>
      <c r="I4437">
        <v>576929</v>
      </c>
      <c r="J4437">
        <v>9559</v>
      </c>
      <c r="K4437">
        <v>30</v>
      </c>
      <c r="L4437">
        <v>50.42</v>
      </c>
      <c r="M4437" t="s">
        <v>925</v>
      </c>
      <c r="N4437" t="s">
        <v>926</v>
      </c>
      <c r="O4437">
        <v>35.61</v>
      </c>
      <c r="S4437">
        <v>24436</v>
      </c>
    </row>
    <row r="4438" spans="1:19" x14ac:dyDescent="0.2">
      <c r="A4438" t="s">
        <v>54</v>
      </c>
      <c r="B4438" t="s">
        <v>8</v>
      </c>
      <c r="C4438" t="s">
        <v>924</v>
      </c>
      <c r="D4438">
        <v>2</v>
      </c>
      <c r="E4438">
        <v>3</v>
      </c>
      <c r="F4438">
        <v>1780451100000</v>
      </c>
      <c r="G4438">
        <v>1780452033584</v>
      </c>
      <c r="H4438">
        <v>933584</v>
      </c>
      <c r="I4438">
        <v>933584</v>
      </c>
      <c r="J4438">
        <v>6830</v>
      </c>
      <c r="K4438">
        <v>41</v>
      </c>
      <c r="L4438">
        <v>38.369999999999997</v>
      </c>
      <c r="M4438" t="s">
        <v>925</v>
      </c>
      <c r="N4438" t="s">
        <v>929</v>
      </c>
      <c r="S4438">
        <v>24437</v>
      </c>
    </row>
    <row r="4439" spans="1:19" x14ac:dyDescent="0.2">
      <c r="A4439" t="s">
        <v>54</v>
      </c>
      <c r="B4439" t="s">
        <v>8</v>
      </c>
      <c r="C4439" t="s">
        <v>924</v>
      </c>
      <c r="D4439">
        <v>2</v>
      </c>
      <c r="E4439">
        <v>3</v>
      </c>
      <c r="F4439">
        <v>1780452000000</v>
      </c>
      <c r="G4439">
        <v>1780453401902</v>
      </c>
      <c r="H4439">
        <v>1401902</v>
      </c>
      <c r="I4439">
        <v>1351902</v>
      </c>
      <c r="J4439">
        <v>9325</v>
      </c>
      <c r="K4439">
        <v>58</v>
      </c>
      <c r="L4439">
        <v>57.2</v>
      </c>
      <c r="M4439" t="s">
        <v>925</v>
      </c>
      <c r="N4439" t="s">
        <v>926</v>
      </c>
      <c r="O4439">
        <v>33.22</v>
      </c>
      <c r="S4439">
        <v>24438</v>
      </c>
    </row>
    <row r="4440" spans="1:19" x14ac:dyDescent="0.2">
      <c r="A4440" t="s">
        <v>54</v>
      </c>
      <c r="B4440" t="s">
        <v>8</v>
      </c>
      <c r="C4440" t="s">
        <v>924</v>
      </c>
      <c r="D4440">
        <v>2</v>
      </c>
      <c r="E4440">
        <v>3</v>
      </c>
      <c r="F4440">
        <v>1780452900000</v>
      </c>
      <c r="G4440">
        <v>1780453786470</v>
      </c>
      <c r="H4440">
        <v>886470</v>
      </c>
      <c r="I4440">
        <v>821470</v>
      </c>
      <c r="J4440">
        <v>8592</v>
      </c>
      <c r="K4440">
        <v>41</v>
      </c>
      <c r="L4440">
        <v>53.13</v>
      </c>
      <c r="M4440" t="s">
        <v>925</v>
      </c>
      <c r="N4440" t="s">
        <v>926</v>
      </c>
      <c r="O4440">
        <v>38.71</v>
      </c>
      <c r="S4440">
        <v>24439</v>
      </c>
    </row>
    <row r="4441" spans="1:19" x14ac:dyDescent="0.2">
      <c r="A4441" t="s">
        <v>54</v>
      </c>
      <c r="B4441" t="s">
        <v>8</v>
      </c>
      <c r="C4441" t="s">
        <v>924</v>
      </c>
      <c r="D4441">
        <v>2</v>
      </c>
      <c r="E4441">
        <v>4</v>
      </c>
      <c r="F4441">
        <v>1780531200000</v>
      </c>
      <c r="G4441">
        <v>1780531963919</v>
      </c>
      <c r="H4441">
        <v>763919</v>
      </c>
      <c r="I4441">
        <v>713919</v>
      </c>
      <c r="J4441">
        <v>7480</v>
      </c>
      <c r="K4441">
        <v>32</v>
      </c>
      <c r="L4441">
        <v>51.54</v>
      </c>
      <c r="M4441" t="s">
        <v>925</v>
      </c>
      <c r="N4441" t="s">
        <v>926</v>
      </c>
      <c r="O4441">
        <v>41.07</v>
      </c>
      <c r="S4441">
        <v>24440</v>
      </c>
    </row>
    <row r="4442" spans="1:19" x14ac:dyDescent="0.2">
      <c r="A4442" t="s">
        <v>54</v>
      </c>
      <c r="B4442" t="s">
        <v>8</v>
      </c>
      <c r="C4442" t="s">
        <v>924</v>
      </c>
      <c r="D4442">
        <v>2</v>
      </c>
      <c r="E4442">
        <v>4</v>
      </c>
      <c r="F4442">
        <v>1780532100000</v>
      </c>
      <c r="G4442">
        <v>1780533349763</v>
      </c>
      <c r="H4442">
        <v>1249763</v>
      </c>
      <c r="I4442">
        <v>1184763</v>
      </c>
      <c r="J4442">
        <v>6752</v>
      </c>
      <c r="K4442">
        <v>56</v>
      </c>
      <c r="L4442">
        <v>51.42</v>
      </c>
      <c r="M4442" t="s">
        <v>925</v>
      </c>
      <c r="N4442" t="s">
        <v>926</v>
      </c>
      <c r="O4442">
        <v>30.5</v>
      </c>
      <c r="S4442">
        <v>24441</v>
      </c>
    </row>
    <row r="4443" spans="1:19" x14ac:dyDescent="0.2">
      <c r="A4443" t="s">
        <v>54</v>
      </c>
      <c r="B4443" t="s">
        <v>8</v>
      </c>
      <c r="C4443" t="s">
        <v>928</v>
      </c>
      <c r="D4443">
        <v>2</v>
      </c>
      <c r="E4443">
        <v>4</v>
      </c>
      <c r="F4443">
        <v>1780533000000</v>
      </c>
      <c r="G4443">
        <v>1780533877368</v>
      </c>
      <c r="H4443">
        <v>877368</v>
      </c>
      <c r="I4443">
        <v>877368</v>
      </c>
      <c r="J4443">
        <v>6923</v>
      </c>
      <c r="K4443">
        <v>40</v>
      </c>
      <c r="L4443">
        <v>37.799999999999997</v>
      </c>
      <c r="M4443" t="s">
        <v>925</v>
      </c>
      <c r="N4443" t="s">
        <v>929</v>
      </c>
      <c r="S4443">
        <v>24442</v>
      </c>
    </row>
    <row r="4444" spans="1:19" x14ac:dyDescent="0.2">
      <c r="A4444" t="s">
        <v>54</v>
      </c>
      <c r="B4444" t="s">
        <v>8</v>
      </c>
      <c r="C4444" t="s">
        <v>924</v>
      </c>
      <c r="D4444">
        <v>2</v>
      </c>
      <c r="E4444">
        <v>4</v>
      </c>
      <c r="F4444">
        <v>1780533900000</v>
      </c>
      <c r="G4444">
        <v>1780534726667</v>
      </c>
      <c r="H4444">
        <v>826667</v>
      </c>
      <c r="I4444">
        <v>791667</v>
      </c>
      <c r="J4444">
        <v>7280</v>
      </c>
      <c r="K4444">
        <v>38</v>
      </c>
      <c r="L4444">
        <v>47.25</v>
      </c>
      <c r="M4444" t="s">
        <v>925</v>
      </c>
      <c r="N4444" t="s">
        <v>926</v>
      </c>
      <c r="O4444">
        <v>30.06</v>
      </c>
      <c r="S4444">
        <v>24443</v>
      </c>
    </row>
    <row r="4445" spans="1:19" x14ac:dyDescent="0.2">
      <c r="A4445" t="s">
        <v>54</v>
      </c>
      <c r="B4445" t="s">
        <v>8</v>
      </c>
      <c r="C4445" t="s">
        <v>924</v>
      </c>
      <c r="D4445">
        <v>2</v>
      </c>
      <c r="E4445">
        <v>4</v>
      </c>
      <c r="F4445">
        <v>1780534800000</v>
      </c>
      <c r="G4445">
        <v>1780535853073</v>
      </c>
      <c r="H4445">
        <v>1053073</v>
      </c>
      <c r="I4445">
        <v>1003073</v>
      </c>
      <c r="J4445">
        <v>7896</v>
      </c>
      <c r="K4445">
        <v>50</v>
      </c>
      <c r="L4445">
        <v>50.93</v>
      </c>
      <c r="M4445" t="s">
        <v>925</v>
      </c>
      <c r="N4445" t="s">
        <v>926</v>
      </c>
      <c r="O4445">
        <v>31.26</v>
      </c>
      <c r="S4445">
        <v>24444</v>
      </c>
    </row>
    <row r="4446" spans="1:19" x14ac:dyDescent="0.2">
      <c r="A4446" t="s">
        <v>54</v>
      </c>
      <c r="B4446" t="s">
        <v>8</v>
      </c>
      <c r="C4446" t="s">
        <v>928</v>
      </c>
      <c r="D4446">
        <v>2</v>
      </c>
      <c r="E4446">
        <v>4</v>
      </c>
      <c r="F4446">
        <v>1780535700000</v>
      </c>
      <c r="G4446">
        <v>1780536471471</v>
      </c>
      <c r="H4446">
        <v>771471</v>
      </c>
      <c r="I4446">
        <v>706471</v>
      </c>
      <c r="J4446">
        <v>9374</v>
      </c>
      <c r="K4446">
        <v>37</v>
      </c>
      <c r="L4446">
        <v>53.89</v>
      </c>
      <c r="M4446" t="s">
        <v>925</v>
      </c>
      <c r="N4446" t="s">
        <v>926</v>
      </c>
      <c r="O4446">
        <v>41.28</v>
      </c>
      <c r="S4446">
        <v>24445</v>
      </c>
    </row>
    <row r="4447" spans="1:19" x14ac:dyDescent="0.2">
      <c r="A4447" t="s">
        <v>54</v>
      </c>
      <c r="B4447" t="s">
        <v>8</v>
      </c>
      <c r="C4447" t="s">
        <v>924</v>
      </c>
      <c r="D4447">
        <v>2</v>
      </c>
      <c r="E4447">
        <v>4</v>
      </c>
      <c r="F4447">
        <v>1780536600000</v>
      </c>
      <c r="G4447">
        <v>1780537406729</v>
      </c>
      <c r="H4447">
        <v>806729</v>
      </c>
      <c r="I4447">
        <v>726729</v>
      </c>
      <c r="J4447">
        <v>7143</v>
      </c>
      <c r="K4447">
        <v>39</v>
      </c>
      <c r="L4447">
        <v>50.34</v>
      </c>
      <c r="M4447" t="s">
        <v>925</v>
      </c>
      <c r="N4447" t="s">
        <v>926</v>
      </c>
      <c r="O4447">
        <v>38.11</v>
      </c>
      <c r="S4447">
        <v>24446</v>
      </c>
    </row>
    <row r="4448" spans="1:19" x14ac:dyDescent="0.2">
      <c r="A4448" t="s">
        <v>54</v>
      </c>
      <c r="B4448" t="s">
        <v>8</v>
      </c>
      <c r="C4448" t="s">
        <v>924</v>
      </c>
      <c r="D4448">
        <v>2</v>
      </c>
      <c r="E4448">
        <v>4</v>
      </c>
      <c r="F4448">
        <v>1780537500000</v>
      </c>
      <c r="G4448">
        <v>1780538380017</v>
      </c>
      <c r="H4448">
        <v>880017</v>
      </c>
      <c r="I4448">
        <v>845017</v>
      </c>
      <c r="J4448">
        <v>6834</v>
      </c>
      <c r="K4448">
        <v>35</v>
      </c>
      <c r="L4448">
        <v>50.27</v>
      </c>
      <c r="M4448" t="s">
        <v>925</v>
      </c>
      <c r="N4448" t="s">
        <v>926</v>
      </c>
      <c r="O4448">
        <v>36.93</v>
      </c>
      <c r="S4448">
        <v>24447</v>
      </c>
    </row>
    <row r="4449" spans="1:19" x14ac:dyDescent="0.2">
      <c r="A4449" t="s">
        <v>54</v>
      </c>
      <c r="B4449" t="s">
        <v>8</v>
      </c>
      <c r="C4449" t="s">
        <v>928</v>
      </c>
      <c r="D4449">
        <v>2</v>
      </c>
      <c r="E4449">
        <v>4</v>
      </c>
      <c r="F4449">
        <v>1780538400000</v>
      </c>
      <c r="G4449">
        <v>1780539406372</v>
      </c>
      <c r="H4449">
        <v>1006372</v>
      </c>
      <c r="I4449">
        <v>956372</v>
      </c>
      <c r="J4449">
        <v>7049</v>
      </c>
      <c r="K4449">
        <v>40</v>
      </c>
      <c r="L4449">
        <v>54.7</v>
      </c>
      <c r="M4449" t="s">
        <v>925</v>
      </c>
      <c r="N4449" t="s">
        <v>926</v>
      </c>
      <c r="O4449">
        <v>43.47</v>
      </c>
      <c r="S4449">
        <v>24448</v>
      </c>
    </row>
    <row r="4450" spans="1:19" x14ac:dyDescent="0.2">
      <c r="A4450" t="s">
        <v>54</v>
      </c>
      <c r="B4450" t="s">
        <v>8</v>
      </c>
      <c r="C4450" t="s">
        <v>924</v>
      </c>
      <c r="D4450">
        <v>2</v>
      </c>
      <c r="E4450">
        <v>4</v>
      </c>
      <c r="F4450">
        <v>1780539300000</v>
      </c>
      <c r="G4450">
        <v>1780540741800</v>
      </c>
      <c r="H4450">
        <v>1441800</v>
      </c>
      <c r="I4450">
        <v>1376800</v>
      </c>
      <c r="J4450">
        <v>7303</v>
      </c>
      <c r="K4450">
        <v>60</v>
      </c>
      <c r="L4450">
        <v>57.98</v>
      </c>
      <c r="M4450" t="s">
        <v>925</v>
      </c>
      <c r="N4450" t="s">
        <v>926</v>
      </c>
      <c r="O4450">
        <v>39.44</v>
      </c>
      <c r="S4450">
        <v>24449</v>
      </c>
    </row>
    <row r="4451" spans="1:19" x14ac:dyDescent="0.2">
      <c r="A4451" t="s">
        <v>54</v>
      </c>
      <c r="B4451" t="s">
        <v>8</v>
      </c>
      <c r="C4451" t="s">
        <v>924</v>
      </c>
      <c r="D4451">
        <v>2</v>
      </c>
      <c r="E4451">
        <v>5</v>
      </c>
      <c r="F4451">
        <v>1780617600000</v>
      </c>
      <c r="G4451">
        <v>1780618510089</v>
      </c>
      <c r="H4451">
        <v>910089</v>
      </c>
      <c r="I4451">
        <v>860089</v>
      </c>
      <c r="J4451">
        <v>6303</v>
      </c>
      <c r="K4451">
        <v>37</v>
      </c>
      <c r="L4451">
        <v>45.88</v>
      </c>
      <c r="M4451" t="s">
        <v>925</v>
      </c>
      <c r="N4451" t="s">
        <v>926</v>
      </c>
      <c r="O4451">
        <v>27.38</v>
      </c>
      <c r="S4451">
        <v>24450</v>
      </c>
    </row>
    <row r="4452" spans="1:19" x14ac:dyDescent="0.2">
      <c r="A4452" t="s">
        <v>54</v>
      </c>
      <c r="B4452" t="s">
        <v>8</v>
      </c>
      <c r="C4452" t="s">
        <v>924</v>
      </c>
      <c r="D4452">
        <v>2</v>
      </c>
      <c r="E4452">
        <v>5</v>
      </c>
      <c r="F4452">
        <v>1780618500000</v>
      </c>
      <c r="G4452">
        <v>1780619875172</v>
      </c>
      <c r="H4452">
        <v>1375172</v>
      </c>
      <c r="I4452">
        <v>1310172</v>
      </c>
      <c r="J4452">
        <v>9858</v>
      </c>
      <c r="K4452">
        <v>61</v>
      </c>
      <c r="L4452">
        <v>46.85</v>
      </c>
      <c r="M4452" t="s">
        <v>925</v>
      </c>
      <c r="N4452" t="s">
        <v>929</v>
      </c>
      <c r="S4452">
        <v>24451</v>
      </c>
    </row>
    <row r="4453" spans="1:19" x14ac:dyDescent="0.2">
      <c r="A4453" t="s">
        <v>54</v>
      </c>
      <c r="B4453" t="s">
        <v>8</v>
      </c>
      <c r="C4453" t="s">
        <v>927</v>
      </c>
      <c r="D4453">
        <v>2</v>
      </c>
      <c r="E4453">
        <v>5</v>
      </c>
      <c r="F4453">
        <v>1780619400000</v>
      </c>
      <c r="G4453">
        <v>1780620493558</v>
      </c>
      <c r="H4453">
        <v>1093558</v>
      </c>
      <c r="I4453">
        <v>1013558</v>
      </c>
      <c r="J4453">
        <v>6233</v>
      </c>
      <c r="K4453">
        <v>41</v>
      </c>
      <c r="L4453">
        <v>49.6</v>
      </c>
      <c r="M4453" t="s">
        <v>925</v>
      </c>
      <c r="N4453" t="s">
        <v>926</v>
      </c>
      <c r="O4453">
        <v>31.59</v>
      </c>
      <c r="S4453">
        <v>24452</v>
      </c>
    </row>
    <row r="4454" spans="1:19" x14ac:dyDescent="0.2">
      <c r="A4454" t="s">
        <v>54</v>
      </c>
      <c r="B4454" t="s">
        <v>8</v>
      </c>
      <c r="C4454" t="s">
        <v>924</v>
      </c>
      <c r="D4454">
        <v>2</v>
      </c>
      <c r="E4454">
        <v>5</v>
      </c>
      <c r="F4454">
        <v>1780620300000</v>
      </c>
      <c r="G4454">
        <v>1780621594764</v>
      </c>
      <c r="H4454">
        <v>1294764</v>
      </c>
      <c r="I4454">
        <v>1259764</v>
      </c>
      <c r="J4454">
        <v>7989</v>
      </c>
      <c r="K4454">
        <v>56</v>
      </c>
      <c r="L4454">
        <v>57.44</v>
      </c>
      <c r="M4454" t="s">
        <v>925</v>
      </c>
      <c r="N4454" t="s">
        <v>926</v>
      </c>
      <c r="O4454">
        <v>40.06</v>
      </c>
      <c r="S4454">
        <v>24453</v>
      </c>
    </row>
    <row r="4455" spans="1:19" x14ac:dyDescent="0.2">
      <c r="A4455" t="s">
        <v>54</v>
      </c>
      <c r="B4455" t="s">
        <v>8</v>
      </c>
      <c r="C4455" t="s">
        <v>924</v>
      </c>
      <c r="D4455">
        <v>2</v>
      </c>
      <c r="E4455">
        <v>5</v>
      </c>
      <c r="F4455">
        <v>1780621200000</v>
      </c>
      <c r="G4455">
        <v>1780622011336</v>
      </c>
      <c r="H4455">
        <v>811336</v>
      </c>
      <c r="I4455">
        <v>761336</v>
      </c>
      <c r="J4455">
        <v>8590</v>
      </c>
      <c r="K4455">
        <v>42</v>
      </c>
      <c r="L4455">
        <v>49.4</v>
      </c>
      <c r="M4455" t="s">
        <v>925</v>
      </c>
      <c r="N4455" t="s">
        <v>926</v>
      </c>
      <c r="O4455">
        <v>31.93</v>
      </c>
      <c r="S4455">
        <v>24454</v>
      </c>
    </row>
    <row r="4456" spans="1:19" x14ac:dyDescent="0.2">
      <c r="A4456" t="s">
        <v>54</v>
      </c>
      <c r="B4456" t="s">
        <v>8</v>
      </c>
      <c r="C4456" t="s">
        <v>927</v>
      </c>
      <c r="D4456">
        <v>2</v>
      </c>
      <c r="E4456">
        <v>5</v>
      </c>
      <c r="F4456">
        <v>1780622100000</v>
      </c>
      <c r="G4456">
        <v>1780623509067</v>
      </c>
      <c r="H4456">
        <v>1409067</v>
      </c>
      <c r="I4456">
        <v>1344067</v>
      </c>
      <c r="J4456">
        <v>6484</v>
      </c>
      <c r="K4456">
        <v>61</v>
      </c>
      <c r="L4456">
        <v>57.91</v>
      </c>
      <c r="M4456" t="s">
        <v>925</v>
      </c>
      <c r="N4456" t="s">
        <v>926</v>
      </c>
      <c r="O4456">
        <v>42.3</v>
      </c>
      <c r="S4456">
        <v>24455</v>
      </c>
    </row>
    <row r="4457" spans="1:19" x14ac:dyDescent="0.2">
      <c r="A4457" t="s">
        <v>54</v>
      </c>
      <c r="B4457" t="s">
        <v>8</v>
      </c>
      <c r="C4457" t="s">
        <v>924</v>
      </c>
      <c r="D4457">
        <v>2</v>
      </c>
      <c r="E4457">
        <v>5</v>
      </c>
      <c r="F4457">
        <v>1780623000000</v>
      </c>
      <c r="G4457">
        <v>1780623665075</v>
      </c>
      <c r="H4457">
        <v>665075</v>
      </c>
      <c r="I4457">
        <v>585075</v>
      </c>
      <c r="J4457">
        <v>7946</v>
      </c>
      <c r="K4457">
        <v>28</v>
      </c>
      <c r="L4457">
        <v>45.1</v>
      </c>
      <c r="M4457" t="s">
        <v>925</v>
      </c>
      <c r="N4457" t="s">
        <v>926</v>
      </c>
      <c r="O4457">
        <v>27.33</v>
      </c>
      <c r="S4457">
        <v>24456</v>
      </c>
    </row>
    <row r="4458" spans="1:19" x14ac:dyDescent="0.2">
      <c r="A4458" t="s">
        <v>54</v>
      </c>
      <c r="B4458" t="s">
        <v>8</v>
      </c>
      <c r="C4458" t="s">
        <v>924</v>
      </c>
      <c r="D4458">
        <v>2</v>
      </c>
      <c r="E4458">
        <v>5</v>
      </c>
      <c r="F4458">
        <v>1780623900000</v>
      </c>
      <c r="G4458">
        <v>1780624925405</v>
      </c>
      <c r="H4458">
        <v>1025405</v>
      </c>
      <c r="I4458">
        <v>1025405</v>
      </c>
      <c r="J4458">
        <v>7372</v>
      </c>
      <c r="K4458">
        <v>43</v>
      </c>
      <c r="L4458">
        <v>40.049999999999997</v>
      </c>
      <c r="M4458" t="s">
        <v>925</v>
      </c>
      <c r="N4458" t="s">
        <v>929</v>
      </c>
      <c r="S4458">
        <v>24457</v>
      </c>
    </row>
    <row r="4459" spans="1:19" x14ac:dyDescent="0.2">
      <c r="A4459" t="s">
        <v>54</v>
      </c>
      <c r="B4459" t="s">
        <v>8</v>
      </c>
      <c r="C4459" t="s">
        <v>927</v>
      </c>
      <c r="D4459">
        <v>2</v>
      </c>
      <c r="E4459">
        <v>5</v>
      </c>
      <c r="F4459">
        <v>1780624800000</v>
      </c>
      <c r="G4459">
        <v>1780625948756</v>
      </c>
      <c r="H4459">
        <v>1148756</v>
      </c>
      <c r="I4459">
        <v>1098756</v>
      </c>
      <c r="J4459">
        <v>9161</v>
      </c>
      <c r="K4459">
        <v>49</v>
      </c>
      <c r="L4459">
        <v>58.71</v>
      </c>
      <c r="M4459" t="s">
        <v>925</v>
      </c>
      <c r="N4459" t="s">
        <v>926</v>
      </c>
      <c r="O4459">
        <v>43.56</v>
      </c>
      <c r="S4459">
        <v>24458</v>
      </c>
    </row>
    <row r="4460" spans="1:19" x14ac:dyDescent="0.2">
      <c r="A4460" t="s">
        <v>54</v>
      </c>
      <c r="B4460" t="s">
        <v>8</v>
      </c>
      <c r="C4460" t="s">
        <v>924</v>
      </c>
      <c r="D4460">
        <v>2</v>
      </c>
      <c r="E4460">
        <v>5</v>
      </c>
      <c r="F4460">
        <v>1780625700000</v>
      </c>
      <c r="G4460">
        <v>1780626548559</v>
      </c>
      <c r="H4460">
        <v>848559</v>
      </c>
      <c r="I4460">
        <v>783559</v>
      </c>
      <c r="J4460">
        <v>7443</v>
      </c>
      <c r="K4460">
        <v>32</v>
      </c>
      <c r="L4460">
        <v>51.75</v>
      </c>
      <c r="M4460" t="s">
        <v>925</v>
      </c>
      <c r="N4460" t="s">
        <v>926</v>
      </c>
      <c r="O4460">
        <v>39.54</v>
      </c>
      <c r="S4460">
        <v>24459</v>
      </c>
    </row>
    <row r="4461" spans="1:19" x14ac:dyDescent="0.2">
      <c r="A4461" t="s">
        <v>54</v>
      </c>
      <c r="B4461" t="s">
        <v>8</v>
      </c>
      <c r="C4461" t="s">
        <v>924</v>
      </c>
      <c r="D4461">
        <v>2</v>
      </c>
      <c r="E4461">
        <v>5</v>
      </c>
      <c r="F4461">
        <v>1780626600000</v>
      </c>
      <c r="G4461">
        <v>1780627616625</v>
      </c>
      <c r="H4461">
        <v>1016625</v>
      </c>
      <c r="I4461">
        <v>936625</v>
      </c>
      <c r="J4461">
        <v>9633</v>
      </c>
      <c r="K4461">
        <v>49</v>
      </c>
      <c r="L4461">
        <v>52.81</v>
      </c>
      <c r="M4461" t="s">
        <v>925</v>
      </c>
      <c r="N4461" t="s">
        <v>926</v>
      </c>
      <c r="O4461">
        <v>31.91</v>
      </c>
      <c r="S4461">
        <v>24460</v>
      </c>
    </row>
    <row r="4462" spans="1:19" x14ac:dyDescent="0.2">
      <c r="A4462" t="s">
        <v>54</v>
      </c>
      <c r="B4462" t="s">
        <v>8</v>
      </c>
      <c r="C4462" t="s">
        <v>924</v>
      </c>
      <c r="D4462">
        <v>2</v>
      </c>
      <c r="E4462">
        <v>6</v>
      </c>
      <c r="F4462">
        <v>1780704000000</v>
      </c>
      <c r="G4462">
        <v>1780705447155</v>
      </c>
      <c r="H4462">
        <v>1447155</v>
      </c>
      <c r="I4462">
        <v>1397155</v>
      </c>
      <c r="J4462">
        <v>9224</v>
      </c>
      <c r="K4462">
        <v>58</v>
      </c>
      <c r="L4462">
        <v>47.05</v>
      </c>
      <c r="M4462" t="s">
        <v>925</v>
      </c>
      <c r="N4462" t="s">
        <v>929</v>
      </c>
      <c r="S4462">
        <v>24461</v>
      </c>
    </row>
    <row r="4463" spans="1:19" x14ac:dyDescent="0.2">
      <c r="A4463" t="s">
        <v>54</v>
      </c>
      <c r="B4463" t="s">
        <v>8</v>
      </c>
      <c r="C4463" t="s">
        <v>924</v>
      </c>
      <c r="D4463">
        <v>2</v>
      </c>
      <c r="E4463">
        <v>6</v>
      </c>
      <c r="F4463">
        <v>1780704900000</v>
      </c>
      <c r="G4463">
        <v>1780705773857</v>
      </c>
      <c r="H4463">
        <v>873857</v>
      </c>
      <c r="I4463">
        <v>808857</v>
      </c>
      <c r="J4463">
        <v>7672</v>
      </c>
      <c r="K4463">
        <v>33</v>
      </c>
      <c r="L4463">
        <v>48.53</v>
      </c>
      <c r="M4463" t="s">
        <v>925</v>
      </c>
      <c r="N4463" t="s">
        <v>926</v>
      </c>
      <c r="O4463">
        <v>30.78</v>
      </c>
      <c r="S4463">
        <v>24462</v>
      </c>
    </row>
    <row r="4464" spans="1:19" x14ac:dyDescent="0.2">
      <c r="A4464" t="s">
        <v>54</v>
      </c>
      <c r="B4464" t="s">
        <v>8</v>
      </c>
      <c r="C4464" t="s">
        <v>924</v>
      </c>
      <c r="D4464">
        <v>2</v>
      </c>
      <c r="E4464">
        <v>6</v>
      </c>
      <c r="F4464">
        <v>1780705800000</v>
      </c>
      <c r="G4464">
        <v>1780707090509</v>
      </c>
      <c r="H4464">
        <v>1290509</v>
      </c>
      <c r="I4464">
        <v>1210509</v>
      </c>
      <c r="J4464">
        <v>6316</v>
      </c>
      <c r="K4464">
        <v>49</v>
      </c>
      <c r="L4464">
        <v>55.77</v>
      </c>
      <c r="M4464" t="s">
        <v>925</v>
      </c>
      <c r="N4464" t="s">
        <v>926</v>
      </c>
      <c r="O4464">
        <v>40.75</v>
      </c>
      <c r="S4464">
        <v>24463</v>
      </c>
    </row>
    <row r="4465" spans="1:19" x14ac:dyDescent="0.2">
      <c r="A4465" t="s">
        <v>54</v>
      </c>
      <c r="B4465" t="s">
        <v>8</v>
      </c>
      <c r="C4465" t="s">
        <v>924</v>
      </c>
      <c r="D4465">
        <v>2</v>
      </c>
      <c r="E4465">
        <v>6</v>
      </c>
      <c r="F4465">
        <v>1780706700000</v>
      </c>
      <c r="G4465">
        <v>1780707529339</v>
      </c>
      <c r="H4465">
        <v>829339</v>
      </c>
      <c r="I4465">
        <v>794339</v>
      </c>
      <c r="J4465">
        <v>9005</v>
      </c>
      <c r="K4465">
        <v>32</v>
      </c>
      <c r="L4465">
        <v>53.39</v>
      </c>
      <c r="M4465" t="s">
        <v>925</v>
      </c>
      <c r="N4465" t="s">
        <v>926</v>
      </c>
      <c r="O4465">
        <v>39.659999999999997</v>
      </c>
      <c r="S4465">
        <v>24464</v>
      </c>
    </row>
    <row r="4466" spans="1:19" x14ac:dyDescent="0.2">
      <c r="A4466" t="s">
        <v>54</v>
      </c>
      <c r="B4466" t="s">
        <v>8</v>
      </c>
      <c r="C4466" t="s">
        <v>924</v>
      </c>
      <c r="D4466">
        <v>2</v>
      </c>
      <c r="E4466">
        <v>6</v>
      </c>
      <c r="F4466">
        <v>1780707600000</v>
      </c>
      <c r="G4466">
        <v>1780709130982</v>
      </c>
      <c r="H4466">
        <v>1530982</v>
      </c>
      <c r="I4466">
        <v>1480982</v>
      </c>
      <c r="J4466">
        <v>7255</v>
      </c>
      <c r="K4466">
        <v>59</v>
      </c>
      <c r="L4466">
        <v>56.21</v>
      </c>
      <c r="M4466" t="s">
        <v>925</v>
      </c>
      <c r="N4466" t="s">
        <v>926</v>
      </c>
      <c r="O4466">
        <v>33.21</v>
      </c>
      <c r="S4466">
        <v>24465</v>
      </c>
    </row>
    <row r="4467" spans="1:19" x14ac:dyDescent="0.2">
      <c r="A4467" t="s">
        <v>54</v>
      </c>
      <c r="B4467" t="s">
        <v>8</v>
      </c>
      <c r="C4467" t="s">
        <v>924</v>
      </c>
      <c r="D4467">
        <v>2</v>
      </c>
      <c r="E4467">
        <v>6</v>
      </c>
      <c r="F4467">
        <v>1780708500000</v>
      </c>
      <c r="G4467">
        <v>1780709580314</v>
      </c>
      <c r="H4467">
        <v>1080314</v>
      </c>
      <c r="I4467">
        <v>1015314</v>
      </c>
      <c r="J4467">
        <v>9744</v>
      </c>
      <c r="K4467">
        <v>41</v>
      </c>
      <c r="L4467">
        <v>51.88</v>
      </c>
      <c r="M4467" t="s">
        <v>925</v>
      </c>
      <c r="N4467" t="s">
        <v>926</v>
      </c>
      <c r="O4467">
        <v>27.85</v>
      </c>
      <c r="S4467">
        <v>24466</v>
      </c>
    </row>
    <row r="4468" spans="1:19" x14ac:dyDescent="0.2">
      <c r="A4468" t="s">
        <v>54</v>
      </c>
      <c r="B4468" t="s">
        <v>8</v>
      </c>
      <c r="C4468" t="s">
        <v>924</v>
      </c>
      <c r="D4468">
        <v>2</v>
      </c>
      <c r="E4468">
        <v>6</v>
      </c>
      <c r="F4468">
        <v>1780709400000</v>
      </c>
      <c r="G4468">
        <v>1780710202138</v>
      </c>
      <c r="H4468">
        <v>802138</v>
      </c>
      <c r="I4468">
        <v>722138</v>
      </c>
      <c r="J4468">
        <v>7202</v>
      </c>
      <c r="K4468">
        <v>41</v>
      </c>
      <c r="L4468">
        <v>45.94</v>
      </c>
      <c r="M4468" t="s">
        <v>925</v>
      </c>
      <c r="N4468" t="s">
        <v>926</v>
      </c>
      <c r="O4468">
        <v>27.84</v>
      </c>
      <c r="S4468">
        <v>24467</v>
      </c>
    </row>
    <row r="4469" spans="1:19" x14ac:dyDescent="0.2">
      <c r="A4469" t="s">
        <v>54</v>
      </c>
      <c r="B4469" t="s">
        <v>8</v>
      </c>
      <c r="C4469" t="s">
        <v>924</v>
      </c>
      <c r="D4469">
        <v>2</v>
      </c>
      <c r="E4469">
        <v>6</v>
      </c>
      <c r="F4469">
        <v>1780710300000</v>
      </c>
      <c r="G4469">
        <v>1780711654022</v>
      </c>
      <c r="H4469">
        <v>1354022</v>
      </c>
      <c r="I4469">
        <v>1319022</v>
      </c>
      <c r="J4469">
        <v>9306</v>
      </c>
      <c r="K4469">
        <v>52</v>
      </c>
      <c r="L4469">
        <v>54.18</v>
      </c>
      <c r="M4469" t="s">
        <v>925</v>
      </c>
      <c r="N4469" t="s">
        <v>926</v>
      </c>
      <c r="O4469">
        <v>27.46</v>
      </c>
      <c r="S4469">
        <v>24468</v>
      </c>
    </row>
    <row r="4470" spans="1:19" x14ac:dyDescent="0.2">
      <c r="A4470" t="s">
        <v>54</v>
      </c>
      <c r="B4470" t="s">
        <v>8</v>
      </c>
      <c r="C4470" t="s">
        <v>924</v>
      </c>
      <c r="D4470">
        <v>2</v>
      </c>
      <c r="E4470">
        <v>6</v>
      </c>
      <c r="F4470">
        <v>1780711200000</v>
      </c>
      <c r="G4470">
        <v>1780712194731</v>
      </c>
      <c r="H4470">
        <v>994731</v>
      </c>
      <c r="I4470">
        <v>994731</v>
      </c>
      <c r="J4470">
        <v>9075</v>
      </c>
      <c r="K4470">
        <v>44</v>
      </c>
      <c r="L4470">
        <v>41.47</v>
      </c>
      <c r="M4470" t="s">
        <v>925</v>
      </c>
      <c r="N4470" t="s">
        <v>929</v>
      </c>
      <c r="S4470">
        <v>24469</v>
      </c>
    </row>
    <row r="4471" spans="1:19" x14ac:dyDescent="0.2">
      <c r="A4471" t="s">
        <v>54</v>
      </c>
      <c r="B4471" t="s">
        <v>8</v>
      </c>
      <c r="C4471" t="s">
        <v>924</v>
      </c>
      <c r="D4471">
        <v>2</v>
      </c>
      <c r="E4471">
        <v>6</v>
      </c>
      <c r="F4471">
        <v>1780712100000</v>
      </c>
      <c r="G4471">
        <v>1780713737706</v>
      </c>
      <c r="H4471">
        <v>1637706</v>
      </c>
      <c r="I4471">
        <v>1572706</v>
      </c>
      <c r="J4471">
        <v>7715</v>
      </c>
      <c r="K4471">
        <v>71</v>
      </c>
      <c r="L4471">
        <v>55.34</v>
      </c>
      <c r="M4471" t="s">
        <v>925</v>
      </c>
      <c r="N4471" t="s">
        <v>926</v>
      </c>
      <c r="O4471">
        <v>27.27</v>
      </c>
      <c r="S4471">
        <v>24470</v>
      </c>
    </row>
    <row r="4472" spans="1:19" x14ac:dyDescent="0.2">
      <c r="A4472" t="s">
        <v>54</v>
      </c>
      <c r="B4472" t="s">
        <v>8</v>
      </c>
      <c r="C4472" t="s">
        <v>924</v>
      </c>
      <c r="D4472">
        <v>2</v>
      </c>
      <c r="E4472">
        <v>6</v>
      </c>
      <c r="F4472">
        <v>1780713000000</v>
      </c>
      <c r="G4472">
        <v>1780713983867</v>
      </c>
      <c r="H4472">
        <v>983867</v>
      </c>
      <c r="I4472">
        <v>983867</v>
      </c>
      <c r="J4472">
        <v>6582</v>
      </c>
      <c r="K4472">
        <v>46</v>
      </c>
      <c r="L4472">
        <v>38.72</v>
      </c>
      <c r="M4472" t="s">
        <v>925</v>
      </c>
      <c r="N4472" t="s">
        <v>929</v>
      </c>
      <c r="S4472">
        <v>24471</v>
      </c>
    </row>
    <row r="4473" spans="1:19" x14ac:dyDescent="0.2">
      <c r="A4473" t="s">
        <v>54</v>
      </c>
      <c r="B4473" t="s">
        <v>8</v>
      </c>
      <c r="C4473" t="s">
        <v>924</v>
      </c>
      <c r="D4473">
        <v>2</v>
      </c>
      <c r="E4473">
        <v>7</v>
      </c>
      <c r="F4473">
        <v>1780790400000</v>
      </c>
      <c r="G4473">
        <v>1780791650968</v>
      </c>
      <c r="H4473">
        <v>1250968</v>
      </c>
      <c r="I4473">
        <v>1200968</v>
      </c>
      <c r="J4473">
        <v>8093</v>
      </c>
      <c r="K4473">
        <v>47</v>
      </c>
      <c r="L4473">
        <v>53.79</v>
      </c>
      <c r="M4473" t="s">
        <v>925</v>
      </c>
      <c r="N4473" t="s">
        <v>926</v>
      </c>
      <c r="O4473">
        <v>32.4</v>
      </c>
      <c r="S4473">
        <v>24472</v>
      </c>
    </row>
    <row r="4474" spans="1:19" x14ac:dyDescent="0.2">
      <c r="A4474" t="s">
        <v>54</v>
      </c>
      <c r="B4474" t="s">
        <v>8</v>
      </c>
      <c r="C4474" t="s">
        <v>924</v>
      </c>
      <c r="D4474">
        <v>2</v>
      </c>
      <c r="E4474">
        <v>7</v>
      </c>
      <c r="F4474">
        <v>1780791300000</v>
      </c>
      <c r="G4474">
        <v>1780792197028</v>
      </c>
      <c r="H4474">
        <v>897028</v>
      </c>
      <c r="I4474">
        <v>832028</v>
      </c>
      <c r="J4474">
        <v>7942</v>
      </c>
      <c r="K4474">
        <v>34</v>
      </c>
      <c r="L4474">
        <v>49.29</v>
      </c>
      <c r="M4474" t="s">
        <v>925</v>
      </c>
      <c r="N4474" t="s">
        <v>926</v>
      </c>
      <c r="O4474">
        <v>31.26</v>
      </c>
      <c r="S4474">
        <v>24473</v>
      </c>
    </row>
    <row r="4475" spans="1:19" x14ac:dyDescent="0.2">
      <c r="A4475" t="s">
        <v>54</v>
      </c>
      <c r="B4475" t="s">
        <v>8</v>
      </c>
      <c r="C4475" t="s">
        <v>928</v>
      </c>
      <c r="D4475">
        <v>2</v>
      </c>
      <c r="E4475">
        <v>7</v>
      </c>
      <c r="F4475">
        <v>1780792200000</v>
      </c>
      <c r="G4475">
        <v>1780793734695</v>
      </c>
      <c r="H4475">
        <v>1534695</v>
      </c>
      <c r="I4475">
        <v>1454695</v>
      </c>
      <c r="J4475">
        <v>7796</v>
      </c>
      <c r="K4475">
        <v>66</v>
      </c>
      <c r="L4475">
        <v>55.8</v>
      </c>
      <c r="M4475" t="s">
        <v>925</v>
      </c>
      <c r="N4475" t="s">
        <v>926</v>
      </c>
      <c r="O4475">
        <v>30.72</v>
      </c>
      <c r="S4475">
        <v>24474</v>
      </c>
    </row>
    <row r="4476" spans="1:19" x14ac:dyDescent="0.2">
      <c r="A4476" t="s">
        <v>54</v>
      </c>
      <c r="B4476" t="s">
        <v>8</v>
      </c>
      <c r="C4476" t="s">
        <v>924</v>
      </c>
      <c r="D4476">
        <v>2</v>
      </c>
      <c r="E4476">
        <v>7</v>
      </c>
      <c r="F4476">
        <v>1780793100000</v>
      </c>
      <c r="G4476">
        <v>1780794102455</v>
      </c>
      <c r="H4476">
        <v>1002455</v>
      </c>
      <c r="I4476">
        <v>967455</v>
      </c>
      <c r="J4476">
        <v>8381</v>
      </c>
      <c r="K4476">
        <v>39</v>
      </c>
      <c r="L4476">
        <v>49.25</v>
      </c>
      <c r="M4476" t="s">
        <v>925</v>
      </c>
      <c r="N4476" t="s">
        <v>926</v>
      </c>
      <c r="O4476">
        <v>27.32</v>
      </c>
      <c r="S4476">
        <v>24475</v>
      </c>
    </row>
    <row r="4477" spans="1:19" x14ac:dyDescent="0.2">
      <c r="A4477" t="s">
        <v>54</v>
      </c>
      <c r="B4477" t="s">
        <v>8</v>
      </c>
      <c r="C4477" t="s">
        <v>924</v>
      </c>
      <c r="D4477">
        <v>2</v>
      </c>
      <c r="E4477">
        <v>7</v>
      </c>
      <c r="F4477">
        <v>1780794000000</v>
      </c>
      <c r="G4477">
        <v>1780795298796</v>
      </c>
      <c r="H4477">
        <v>1298796</v>
      </c>
      <c r="I4477">
        <v>1248796</v>
      </c>
      <c r="J4477">
        <v>7982</v>
      </c>
      <c r="K4477">
        <v>53</v>
      </c>
      <c r="L4477">
        <v>52.32</v>
      </c>
      <c r="M4477" t="s">
        <v>925</v>
      </c>
      <c r="N4477" t="s">
        <v>926</v>
      </c>
      <c r="O4477">
        <v>28.08</v>
      </c>
      <c r="S4477">
        <v>24476</v>
      </c>
    </row>
    <row r="4478" spans="1:19" x14ac:dyDescent="0.2">
      <c r="A4478" t="s">
        <v>54</v>
      </c>
      <c r="B4478" t="s">
        <v>8</v>
      </c>
      <c r="C4478" t="s">
        <v>928</v>
      </c>
      <c r="D4478">
        <v>2</v>
      </c>
      <c r="E4478">
        <v>7</v>
      </c>
      <c r="F4478">
        <v>1780794900000</v>
      </c>
      <c r="G4478">
        <v>1780796035925</v>
      </c>
      <c r="H4478">
        <v>1135925</v>
      </c>
      <c r="I4478">
        <v>1070925</v>
      </c>
      <c r="J4478">
        <v>7544</v>
      </c>
      <c r="K4478">
        <v>50</v>
      </c>
      <c r="L4478">
        <v>50.02</v>
      </c>
      <c r="M4478" t="s">
        <v>925</v>
      </c>
      <c r="N4478" t="s">
        <v>926</v>
      </c>
      <c r="O4478">
        <v>27.99</v>
      </c>
      <c r="S4478">
        <v>24477</v>
      </c>
    </row>
    <row r="4479" spans="1:19" x14ac:dyDescent="0.2">
      <c r="A4479" t="s">
        <v>54</v>
      </c>
      <c r="B4479" t="s">
        <v>8</v>
      </c>
      <c r="C4479" t="s">
        <v>924</v>
      </c>
      <c r="D4479">
        <v>2</v>
      </c>
      <c r="E4479">
        <v>7</v>
      </c>
      <c r="F4479">
        <v>1780795800000</v>
      </c>
      <c r="G4479">
        <v>1780796905902</v>
      </c>
      <c r="H4479">
        <v>1105902</v>
      </c>
      <c r="I4479">
        <v>1025902</v>
      </c>
      <c r="J4479">
        <v>7303</v>
      </c>
      <c r="K4479">
        <v>47</v>
      </c>
      <c r="L4479">
        <v>54.83</v>
      </c>
      <c r="M4479" t="s">
        <v>925</v>
      </c>
      <c r="N4479" t="s">
        <v>926</v>
      </c>
      <c r="O4479">
        <v>40.590000000000003</v>
      </c>
      <c r="S4479">
        <v>24478</v>
      </c>
    </row>
    <row r="4480" spans="1:19" x14ac:dyDescent="0.2">
      <c r="A4480" t="s">
        <v>54</v>
      </c>
      <c r="B4480" t="s">
        <v>8</v>
      </c>
      <c r="C4480" t="s">
        <v>924</v>
      </c>
      <c r="D4480">
        <v>2</v>
      </c>
      <c r="E4480">
        <v>7</v>
      </c>
      <c r="F4480">
        <v>1780796700000</v>
      </c>
      <c r="G4480">
        <v>1780797926036</v>
      </c>
      <c r="H4480">
        <v>1226036</v>
      </c>
      <c r="I4480">
        <v>1191036</v>
      </c>
      <c r="J4480">
        <v>7188</v>
      </c>
      <c r="K4480">
        <v>50</v>
      </c>
      <c r="L4480">
        <v>51.26</v>
      </c>
      <c r="M4480" t="s">
        <v>925</v>
      </c>
      <c r="N4480" t="s">
        <v>926</v>
      </c>
      <c r="O4480">
        <v>29.56</v>
      </c>
      <c r="S4480">
        <v>24479</v>
      </c>
    </row>
    <row r="4481" spans="1:19" x14ac:dyDescent="0.2">
      <c r="A4481" t="s">
        <v>54</v>
      </c>
      <c r="B4481" t="s">
        <v>8</v>
      </c>
      <c r="C4481" t="s">
        <v>928</v>
      </c>
      <c r="D4481">
        <v>2</v>
      </c>
      <c r="E4481">
        <v>7</v>
      </c>
      <c r="F4481">
        <v>1780797600000</v>
      </c>
      <c r="G4481">
        <v>1780798744093</v>
      </c>
      <c r="H4481">
        <v>1144093</v>
      </c>
      <c r="I4481">
        <v>1094093</v>
      </c>
      <c r="J4481">
        <v>6471</v>
      </c>
      <c r="K4481">
        <v>52</v>
      </c>
      <c r="L4481">
        <v>51.36</v>
      </c>
      <c r="M4481" t="s">
        <v>925</v>
      </c>
      <c r="N4481" t="s">
        <v>926</v>
      </c>
      <c r="O4481">
        <v>33.78</v>
      </c>
      <c r="S4481">
        <v>24480</v>
      </c>
    </row>
    <row r="4482" spans="1:19" x14ac:dyDescent="0.2">
      <c r="A4482" t="s">
        <v>54</v>
      </c>
      <c r="B4482" t="s">
        <v>8</v>
      </c>
      <c r="C4482" t="s">
        <v>924</v>
      </c>
      <c r="D4482">
        <v>2</v>
      </c>
      <c r="E4482">
        <v>7</v>
      </c>
      <c r="F4482">
        <v>1780798500000</v>
      </c>
      <c r="G4482">
        <v>1780799686159</v>
      </c>
      <c r="H4482">
        <v>1186159</v>
      </c>
      <c r="I4482">
        <v>1121159</v>
      </c>
      <c r="J4482">
        <v>6631</v>
      </c>
      <c r="K4482">
        <v>46</v>
      </c>
      <c r="L4482">
        <v>53.94</v>
      </c>
      <c r="M4482" t="s">
        <v>925</v>
      </c>
      <c r="N4482" t="s">
        <v>926</v>
      </c>
      <c r="O4482">
        <v>38.28</v>
      </c>
      <c r="S4482">
        <v>24481</v>
      </c>
    </row>
    <row r="4483" spans="1:19" x14ac:dyDescent="0.2">
      <c r="A4483" t="s">
        <v>54</v>
      </c>
      <c r="B4483" t="s">
        <v>8</v>
      </c>
      <c r="C4483" t="s">
        <v>924</v>
      </c>
      <c r="D4483">
        <v>2</v>
      </c>
      <c r="E4483">
        <v>7</v>
      </c>
      <c r="F4483">
        <v>1780799400000</v>
      </c>
      <c r="G4483">
        <v>1780800404635</v>
      </c>
      <c r="H4483">
        <v>1004635</v>
      </c>
      <c r="I4483">
        <v>924635</v>
      </c>
      <c r="J4483">
        <v>6612</v>
      </c>
      <c r="K4483">
        <v>48</v>
      </c>
      <c r="L4483">
        <v>50.52</v>
      </c>
      <c r="M4483" t="s">
        <v>925</v>
      </c>
      <c r="N4483" t="s">
        <v>926</v>
      </c>
      <c r="O4483">
        <v>34.97</v>
      </c>
      <c r="S4483">
        <v>24482</v>
      </c>
    </row>
    <row r="4484" spans="1:19" x14ac:dyDescent="0.2">
      <c r="A4484" t="s">
        <v>54</v>
      </c>
      <c r="B4484" t="s">
        <v>8</v>
      </c>
      <c r="C4484" t="s">
        <v>928</v>
      </c>
      <c r="D4484">
        <v>2</v>
      </c>
      <c r="E4484">
        <v>7</v>
      </c>
      <c r="F4484">
        <v>1780800300000</v>
      </c>
      <c r="G4484">
        <v>1780801281083</v>
      </c>
      <c r="H4484">
        <v>981083</v>
      </c>
      <c r="I4484">
        <v>946083</v>
      </c>
      <c r="J4484">
        <v>9273</v>
      </c>
      <c r="K4484">
        <v>45</v>
      </c>
      <c r="L4484">
        <v>52.95</v>
      </c>
      <c r="M4484" t="s">
        <v>925</v>
      </c>
      <c r="N4484" t="s">
        <v>926</v>
      </c>
      <c r="O4484">
        <v>34.08</v>
      </c>
      <c r="S4484">
        <v>24483</v>
      </c>
    </row>
    <row r="4485" spans="1:19" x14ac:dyDescent="0.2">
      <c r="A4485" t="s">
        <v>55</v>
      </c>
      <c r="B4485" t="s">
        <v>13</v>
      </c>
      <c r="C4485" t="s">
        <v>928</v>
      </c>
      <c r="D4485">
        <v>1</v>
      </c>
      <c r="E4485">
        <v>1</v>
      </c>
      <c r="F4485">
        <v>1779667200000</v>
      </c>
      <c r="G4485">
        <v>1779668638361</v>
      </c>
      <c r="H4485">
        <v>1438361</v>
      </c>
      <c r="I4485">
        <v>1438361</v>
      </c>
      <c r="J4485">
        <v>7726</v>
      </c>
      <c r="K4485">
        <v>64</v>
      </c>
      <c r="L4485">
        <v>58.76</v>
      </c>
      <c r="M4485" t="s">
        <v>925</v>
      </c>
      <c r="N4485" t="s">
        <v>926</v>
      </c>
      <c r="O4485">
        <v>40.21</v>
      </c>
      <c r="S4485">
        <v>24484</v>
      </c>
    </row>
    <row r="4486" spans="1:19" x14ac:dyDescent="0.2">
      <c r="A4486" t="s">
        <v>55</v>
      </c>
      <c r="B4486" t="s">
        <v>13</v>
      </c>
      <c r="C4486" t="s">
        <v>928</v>
      </c>
      <c r="D4486">
        <v>1</v>
      </c>
      <c r="E4486">
        <v>1</v>
      </c>
      <c r="F4486">
        <v>1779668100000</v>
      </c>
      <c r="G4486">
        <v>1779669131857</v>
      </c>
      <c r="H4486">
        <v>1031857</v>
      </c>
      <c r="I4486">
        <v>1031857</v>
      </c>
      <c r="J4486">
        <v>7178</v>
      </c>
      <c r="K4486">
        <v>41</v>
      </c>
      <c r="L4486">
        <v>50.62</v>
      </c>
      <c r="M4486" t="s">
        <v>925</v>
      </c>
      <c r="N4486" t="s">
        <v>926</v>
      </c>
      <c r="O4486">
        <v>32.99</v>
      </c>
      <c r="S4486">
        <v>24485</v>
      </c>
    </row>
    <row r="4487" spans="1:19" x14ac:dyDescent="0.2">
      <c r="A4487" t="s">
        <v>55</v>
      </c>
      <c r="B4487" t="s">
        <v>13</v>
      </c>
      <c r="C4487" t="s">
        <v>927</v>
      </c>
      <c r="D4487">
        <v>1</v>
      </c>
      <c r="E4487">
        <v>1</v>
      </c>
      <c r="F4487">
        <v>1779669000000</v>
      </c>
      <c r="G4487">
        <v>1779670037024</v>
      </c>
      <c r="H4487">
        <v>1037024</v>
      </c>
      <c r="I4487">
        <v>1037024</v>
      </c>
      <c r="J4487">
        <v>7081</v>
      </c>
      <c r="K4487">
        <v>48</v>
      </c>
      <c r="L4487">
        <v>51.45</v>
      </c>
      <c r="M4487" t="s">
        <v>925</v>
      </c>
      <c r="N4487" t="s">
        <v>926</v>
      </c>
      <c r="O4487">
        <v>35.06</v>
      </c>
      <c r="S4487">
        <v>24486</v>
      </c>
    </row>
    <row r="4488" spans="1:19" x14ac:dyDescent="0.2">
      <c r="A4488" t="s">
        <v>55</v>
      </c>
      <c r="B4488" t="s">
        <v>13</v>
      </c>
      <c r="C4488" t="s">
        <v>928</v>
      </c>
      <c r="D4488">
        <v>1</v>
      </c>
      <c r="E4488">
        <v>1</v>
      </c>
      <c r="F4488">
        <v>1779669900000</v>
      </c>
      <c r="G4488">
        <v>1779670996491</v>
      </c>
      <c r="H4488">
        <v>1096491</v>
      </c>
      <c r="I4488">
        <v>1096491</v>
      </c>
      <c r="J4488">
        <v>7599</v>
      </c>
      <c r="K4488">
        <v>42</v>
      </c>
      <c r="L4488">
        <v>57.74</v>
      </c>
      <c r="M4488" t="s">
        <v>925</v>
      </c>
      <c r="N4488" t="s">
        <v>926</v>
      </c>
      <c r="O4488">
        <v>46.79</v>
      </c>
      <c r="S4488">
        <v>24487</v>
      </c>
    </row>
    <row r="4489" spans="1:19" x14ac:dyDescent="0.2">
      <c r="A4489" t="s">
        <v>55</v>
      </c>
      <c r="B4489" t="s">
        <v>13</v>
      </c>
      <c r="C4489" t="s">
        <v>928</v>
      </c>
      <c r="D4489">
        <v>1</v>
      </c>
      <c r="E4489">
        <v>1</v>
      </c>
      <c r="F4489">
        <v>1779670800000</v>
      </c>
      <c r="G4489">
        <v>1779671962100</v>
      </c>
      <c r="H4489">
        <v>1162100</v>
      </c>
      <c r="I4489">
        <v>1162100</v>
      </c>
      <c r="J4489">
        <v>8138</v>
      </c>
      <c r="K4489">
        <v>50</v>
      </c>
      <c r="L4489">
        <v>59.34</v>
      </c>
      <c r="M4489" t="s">
        <v>925</v>
      </c>
      <c r="N4489" t="s">
        <v>926</v>
      </c>
      <c r="O4489">
        <v>47.43</v>
      </c>
      <c r="S4489">
        <v>24488</v>
      </c>
    </row>
    <row r="4490" spans="1:19" x14ac:dyDescent="0.2">
      <c r="A4490" t="s">
        <v>55</v>
      </c>
      <c r="B4490" t="s">
        <v>13</v>
      </c>
      <c r="C4490" t="s">
        <v>927</v>
      </c>
      <c r="D4490">
        <v>1</v>
      </c>
      <c r="E4490">
        <v>1</v>
      </c>
      <c r="F4490">
        <v>1779671700000</v>
      </c>
      <c r="G4490">
        <v>1779672617644</v>
      </c>
      <c r="H4490">
        <v>917644</v>
      </c>
      <c r="I4490">
        <v>917644</v>
      </c>
      <c r="J4490">
        <v>8744</v>
      </c>
      <c r="K4490">
        <v>44</v>
      </c>
      <c r="L4490">
        <v>52.4</v>
      </c>
      <c r="M4490" t="s">
        <v>925</v>
      </c>
      <c r="N4490" t="s">
        <v>926</v>
      </c>
      <c r="O4490">
        <v>35.83</v>
      </c>
      <c r="S4490">
        <v>24489</v>
      </c>
    </row>
    <row r="4491" spans="1:19" x14ac:dyDescent="0.2">
      <c r="A4491" t="s">
        <v>55</v>
      </c>
      <c r="B4491" t="s">
        <v>13</v>
      </c>
      <c r="C4491" t="s">
        <v>928</v>
      </c>
      <c r="D4491">
        <v>1</v>
      </c>
      <c r="E4491">
        <v>1</v>
      </c>
      <c r="F4491">
        <v>1779672600000</v>
      </c>
      <c r="G4491">
        <v>1779673497593</v>
      </c>
      <c r="H4491">
        <v>897593</v>
      </c>
      <c r="I4491">
        <v>897593</v>
      </c>
      <c r="J4491">
        <v>7220</v>
      </c>
      <c r="K4491">
        <v>44</v>
      </c>
      <c r="L4491">
        <v>54.87</v>
      </c>
      <c r="M4491" t="s">
        <v>925</v>
      </c>
      <c r="N4491" t="s">
        <v>926</v>
      </c>
      <c r="O4491">
        <v>46.14</v>
      </c>
      <c r="S4491">
        <v>24490</v>
      </c>
    </row>
    <row r="4492" spans="1:19" x14ac:dyDescent="0.2">
      <c r="A4492" t="s">
        <v>55</v>
      </c>
      <c r="B4492" t="s">
        <v>13</v>
      </c>
      <c r="C4492" t="s">
        <v>928</v>
      </c>
      <c r="D4492">
        <v>1</v>
      </c>
      <c r="E4492">
        <v>1</v>
      </c>
      <c r="F4492">
        <v>1779673500000</v>
      </c>
      <c r="G4492">
        <v>1779674503988</v>
      </c>
      <c r="H4492">
        <v>1003988</v>
      </c>
      <c r="I4492">
        <v>1003988</v>
      </c>
      <c r="J4492">
        <v>7658</v>
      </c>
      <c r="K4492">
        <v>43</v>
      </c>
      <c r="L4492">
        <v>51.34</v>
      </c>
      <c r="M4492" t="s">
        <v>925</v>
      </c>
      <c r="N4492" t="s">
        <v>926</v>
      </c>
      <c r="O4492">
        <v>34.08</v>
      </c>
      <c r="S4492">
        <v>24491</v>
      </c>
    </row>
    <row r="4493" spans="1:19" x14ac:dyDescent="0.2">
      <c r="A4493" t="s">
        <v>55</v>
      </c>
      <c r="B4493" t="s">
        <v>13</v>
      </c>
      <c r="C4493" t="s">
        <v>927</v>
      </c>
      <c r="D4493">
        <v>1</v>
      </c>
      <c r="E4493">
        <v>1</v>
      </c>
      <c r="F4493">
        <v>1779674400000</v>
      </c>
      <c r="G4493">
        <v>1779675514551</v>
      </c>
      <c r="H4493">
        <v>1114551</v>
      </c>
      <c r="I4493">
        <v>1114551</v>
      </c>
      <c r="J4493">
        <v>10134</v>
      </c>
      <c r="K4493">
        <v>48</v>
      </c>
      <c r="L4493">
        <v>58.85</v>
      </c>
      <c r="M4493" t="s">
        <v>925</v>
      </c>
      <c r="N4493" t="s">
        <v>926</v>
      </c>
      <c r="O4493">
        <v>42.15</v>
      </c>
      <c r="S4493">
        <v>24492</v>
      </c>
    </row>
    <row r="4494" spans="1:19" x14ac:dyDescent="0.2">
      <c r="A4494" t="s">
        <v>55</v>
      </c>
      <c r="B4494" t="s">
        <v>13</v>
      </c>
      <c r="C4494" t="s">
        <v>928</v>
      </c>
      <c r="D4494">
        <v>1</v>
      </c>
      <c r="E4494">
        <v>1</v>
      </c>
      <c r="F4494">
        <v>1779675300000</v>
      </c>
      <c r="G4494">
        <v>1779676670950</v>
      </c>
      <c r="H4494">
        <v>1370950</v>
      </c>
      <c r="I4494">
        <v>1370950</v>
      </c>
      <c r="J4494">
        <v>10268</v>
      </c>
      <c r="K4494">
        <v>58</v>
      </c>
      <c r="L4494">
        <v>63.95</v>
      </c>
      <c r="M4494" t="s">
        <v>925</v>
      </c>
      <c r="N4494" t="s">
        <v>926</v>
      </c>
      <c r="O4494">
        <v>47.18</v>
      </c>
      <c r="S4494">
        <v>24493</v>
      </c>
    </row>
    <row r="4495" spans="1:19" x14ac:dyDescent="0.2">
      <c r="A4495" t="s">
        <v>55</v>
      </c>
      <c r="B4495" t="s">
        <v>13</v>
      </c>
      <c r="C4495" t="s">
        <v>928</v>
      </c>
      <c r="D4495">
        <v>1</v>
      </c>
      <c r="E4495">
        <v>1</v>
      </c>
      <c r="F4495">
        <v>1779676200000</v>
      </c>
      <c r="G4495">
        <v>1779677126175</v>
      </c>
      <c r="H4495">
        <v>926175</v>
      </c>
      <c r="I4495">
        <v>926175</v>
      </c>
      <c r="J4495">
        <v>7819</v>
      </c>
      <c r="K4495">
        <v>42</v>
      </c>
      <c r="L4495">
        <v>56.49</v>
      </c>
      <c r="M4495" t="s">
        <v>925</v>
      </c>
      <c r="N4495" t="s">
        <v>926</v>
      </c>
      <c r="O4495">
        <v>47.58</v>
      </c>
      <c r="S4495">
        <v>24494</v>
      </c>
    </row>
    <row r="4496" spans="1:19" x14ac:dyDescent="0.2">
      <c r="A4496" t="s">
        <v>55</v>
      </c>
      <c r="B4496" t="s">
        <v>13</v>
      </c>
      <c r="C4496" t="s">
        <v>927</v>
      </c>
      <c r="D4496">
        <v>1</v>
      </c>
      <c r="E4496">
        <v>1</v>
      </c>
      <c r="F4496">
        <v>1779677100000</v>
      </c>
      <c r="G4496">
        <v>1779678116132</v>
      </c>
      <c r="H4496">
        <v>1016132</v>
      </c>
      <c r="I4496">
        <v>1016132</v>
      </c>
      <c r="J4496">
        <v>9996</v>
      </c>
      <c r="K4496">
        <v>45</v>
      </c>
      <c r="L4496">
        <v>56.83</v>
      </c>
      <c r="M4496" t="s">
        <v>925</v>
      </c>
      <c r="N4496" t="s">
        <v>926</v>
      </c>
      <c r="O4496">
        <v>40.29</v>
      </c>
      <c r="S4496">
        <v>24495</v>
      </c>
    </row>
    <row r="4497" spans="1:19" x14ac:dyDescent="0.2">
      <c r="A4497" t="s">
        <v>55</v>
      </c>
      <c r="B4497" t="s">
        <v>13</v>
      </c>
      <c r="C4497" t="s">
        <v>928</v>
      </c>
      <c r="D4497">
        <v>1</v>
      </c>
      <c r="E4497">
        <v>1</v>
      </c>
      <c r="F4497">
        <v>1779678000000</v>
      </c>
      <c r="G4497">
        <v>1779679524423</v>
      </c>
      <c r="H4497">
        <v>1524423</v>
      </c>
      <c r="I4497">
        <v>1524423</v>
      </c>
      <c r="J4497">
        <v>7450</v>
      </c>
      <c r="K4497">
        <v>58</v>
      </c>
      <c r="L4497">
        <v>60.33</v>
      </c>
      <c r="M4497" t="s">
        <v>925</v>
      </c>
      <c r="N4497" t="s">
        <v>926</v>
      </c>
      <c r="O4497">
        <v>42.45</v>
      </c>
      <c r="S4497">
        <v>24496</v>
      </c>
    </row>
    <row r="4498" spans="1:19" x14ac:dyDescent="0.2">
      <c r="A4498" t="s">
        <v>55</v>
      </c>
      <c r="B4498" t="s">
        <v>13</v>
      </c>
      <c r="C4498" t="s">
        <v>928</v>
      </c>
      <c r="D4498">
        <v>1</v>
      </c>
      <c r="E4498">
        <v>2</v>
      </c>
      <c r="F4498">
        <v>1779753600000</v>
      </c>
      <c r="G4498">
        <v>1779754833017</v>
      </c>
      <c r="H4498">
        <v>1233017</v>
      </c>
      <c r="I4498">
        <v>1233017</v>
      </c>
      <c r="J4498">
        <v>6962</v>
      </c>
      <c r="K4498">
        <v>51</v>
      </c>
      <c r="L4498">
        <v>52.88</v>
      </c>
      <c r="M4498" t="s">
        <v>925</v>
      </c>
      <c r="N4498" t="s">
        <v>926</v>
      </c>
      <c r="O4498">
        <v>33.770000000000003</v>
      </c>
      <c r="S4498">
        <v>24497</v>
      </c>
    </row>
    <row r="4499" spans="1:19" x14ac:dyDescent="0.2">
      <c r="A4499" t="s">
        <v>55</v>
      </c>
      <c r="B4499" t="s">
        <v>13</v>
      </c>
      <c r="C4499" t="s">
        <v>928</v>
      </c>
      <c r="D4499">
        <v>1</v>
      </c>
      <c r="E4499">
        <v>2</v>
      </c>
      <c r="F4499">
        <v>1779754500000</v>
      </c>
      <c r="G4499">
        <v>1779755617481</v>
      </c>
      <c r="H4499">
        <v>1117481</v>
      </c>
      <c r="I4499">
        <v>1117481</v>
      </c>
      <c r="J4499">
        <v>10554</v>
      </c>
      <c r="K4499">
        <v>47</v>
      </c>
      <c r="L4499">
        <v>58</v>
      </c>
      <c r="M4499" t="s">
        <v>925</v>
      </c>
      <c r="N4499" t="s">
        <v>926</v>
      </c>
      <c r="O4499">
        <v>38.96</v>
      </c>
      <c r="S4499">
        <v>24498</v>
      </c>
    </row>
    <row r="4500" spans="1:19" x14ac:dyDescent="0.2">
      <c r="A4500" t="s">
        <v>55</v>
      </c>
      <c r="B4500" t="s">
        <v>13</v>
      </c>
      <c r="C4500" t="s">
        <v>924</v>
      </c>
      <c r="D4500">
        <v>1</v>
      </c>
      <c r="E4500">
        <v>2</v>
      </c>
      <c r="F4500">
        <v>1779755400000</v>
      </c>
      <c r="G4500">
        <v>1779756653831</v>
      </c>
      <c r="H4500">
        <v>1253831</v>
      </c>
      <c r="I4500">
        <v>1253831</v>
      </c>
      <c r="J4500">
        <v>9351</v>
      </c>
      <c r="K4500">
        <v>51</v>
      </c>
      <c r="L4500">
        <v>56.77</v>
      </c>
      <c r="M4500" t="s">
        <v>925</v>
      </c>
      <c r="N4500" t="s">
        <v>926</v>
      </c>
      <c r="O4500">
        <v>35.89</v>
      </c>
      <c r="S4500">
        <v>24499</v>
      </c>
    </row>
    <row r="4501" spans="1:19" x14ac:dyDescent="0.2">
      <c r="A4501" t="s">
        <v>55</v>
      </c>
      <c r="B4501" t="s">
        <v>13</v>
      </c>
      <c r="C4501" t="s">
        <v>928</v>
      </c>
      <c r="D4501">
        <v>1</v>
      </c>
      <c r="E4501">
        <v>2</v>
      </c>
      <c r="F4501">
        <v>1779756300000</v>
      </c>
      <c r="G4501">
        <v>1779757163866</v>
      </c>
      <c r="H4501">
        <v>863866</v>
      </c>
      <c r="I4501">
        <v>863866</v>
      </c>
      <c r="J4501">
        <v>10500</v>
      </c>
      <c r="K4501">
        <v>39</v>
      </c>
      <c r="L4501">
        <v>53.05</v>
      </c>
      <c r="M4501" t="s">
        <v>925</v>
      </c>
      <c r="N4501" t="s">
        <v>926</v>
      </c>
      <c r="O4501">
        <v>33.99</v>
      </c>
      <c r="S4501">
        <v>24500</v>
      </c>
    </row>
    <row r="4502" spans="1:19" x14ac:dyDescent="0.2">
      <c r="A4502" t="s">
        <v>55</v>
      </c>
      <c r="B4502" t="s">
        <v>13</v>
      </c>
      <c r="C4502" t="s">
        <v>928</v>
      </c>
      <c r="D4502">
        <v>1</v>
      </c>
      <c r="E4502">
        <v>2</v>
      </c>
      <c r="F4502">
        <v>1779757200000</v>
      </c>
      <c r="G4502">
        <v>1779758205236</v>
      </c>
      <c r="H4502">
        <v>1005236</v>
      </c>
      <c r="I4502">
        <v>1005236</v>
      </c>
      <c r="J4502">
        <v>6995</v>
      </c>
      <c r="K4502">
        <v>39</v>
      </c>
      <c r="L4502">
        <v>39.409999999999997</v>
      </c>
      <c r="M4502" t="s">
        <v>925</v>
      </c>
      <c r="N4502" t="s">
        <v>929</v>
      </c>
      <c r="S4502">
        <v>24501</v>
      </c>
    </row>
    <row r="4503" spans="1:19" x14ac:dyDescent="0.2">
      <c r="A4503" t="s">
        <v>55</v>
      </c>
      <c r="B4503" t="s">
        <v>13</v>
      </c>
      <c r="C4503" t="s">
        <v>924</v>
      </c>
      <c r="D4503">
        <v>1</v>
      </c>
      <c r="E4503">
        <v>2</v>
      </c>
      <c r="F4503">
        <v>1779758100000</v>
      </c>
      <c r="G4503">
        <v>1779759710646</v>
      </c>
      <c r="H4503">
        <v>1610646</v>
      </c>
      <c r="I4503">
        <v>1610646</v>
      </c>
      <c r="J4503">
        <v>7384</v>
      </c>
      <c r="K4503">
        <v>64</v>
      </c>
      <c r="L4503">
        <v>60.38</v>
      </c>
      <c r="M4503" t="s">
        <v>925</v>
      </c>
      <c r="N4503" t="s">
        <v>926</v>
      </c>
      <c r="O4503">
        <v>40.549999999999997</v>
      </c>
      <c r="S4503">
        <v>24502</v>
      </c>
    </row>
    <row r="4504" spans="1:19" x14ac:dyDescent="0.2">
      <c r="A4504" t="s">
        <v>55</v>
      </c>
      <c r="B4504" t="s">
        <v>13</v>
      </c>
      <c r="C4504" t="s">
        <v>928</v>
      </c>
      <c r="D4504">
        <v>1</v>
      </c>
      <c r="E4504">
        <v>2</v>
      </c>
      <c r="F4504">
        <v>1779759000000</v>
      </c>
      <c r="G4504">
        <v>1779760363649</v>
      </c>
      <c r="H4504">
        <v>1363649</v>
      </c>
      <c r="I4504">
        <v>1363649</v>
      </c>
      <c r="J4504">
        <v>8481</v>
      </c>
      <c r="K4504">
        <v>57</v>
      </c>
      <c r="L4504">
        <v>58.34</v>
      </c>
      <c r="M4504" t="s">
        <v>925</v>
      </c>
      <c r="N4504" t="s">
        <v>926</v>
      </c>
      <c r="O4504">
        <v>39.090000000000003</v>
      </c>
      <c r="S4504">
        <v>24503</v>
      </c>
    </row>
    <row r="4505" spans="1:19" x14ac:dyDescent="0.2">
      <c r="A4505" t="s">
        <v>55</v>
      </c>
      <c r="B4505" t="s">
        <v>13</v>
      </c>
      <c r="C4505" t="s">
        <v>928</v>
      </c>
      <c r="D4505">
        <v>1</v>
      </c>
      <c r="E4505">
        <v>2</v>
      </c>
      <c r="F4505">
        <v>1779759900000</v>
      </c>
      <c r="G4505">
        <v>1779761499385</v>
      </c>
      <c r="H4505">
        <v>1599385</v>
      </c>
      <c r="I4505">
        <v>1599385</v>
      </c>
      <c r="J4505">
        <v>7833</v>
      </c>
      <c r="K4505">
        <v>62</v>
      </c>
      <c r="L4505">
        <v>61.51</v>
      </c>
      <c r="M4505" t="s">
        <v>925</v>
      </c>
      <c r="N4505" t="s">
        <v>926</v>
      </c>
      <c r="O4505">
        <v>42.27</v>
      </c>
      <c r="S4505">
        <v>24504</v>
      </c>
    </row>
    <row r="4506" spans="1:19" x14ac:dyDescent="0.2">
      <c r="A4506" t="s">
        <v>55</v>
      </c>
      <c r="B4506" t="s">
        <v>13</v>
      </c>
      <c r="C4506" t="s">
        <v>924</v>
      </c>
      <c r="D4506">
        <v>1</v>
      </c>
      <c r="E4506">
        <v>2</v>
      </c>
      <c r="F4506">
        <v>1779760800000</v>
      </c>
      <c r="G4506">
        <v>1779761680078</v>
      </c>
      <c r="H4506">
        <v>880078</v>
      </c>
      <c r="I4506">
        <v>880078</v>
      </c>
      <c r="J4506">
        <v>7432</v>
      </c>
      <c r="K4506">
        <v>43</v>
      </c>
      <c r="L4506">
        <v>50.02</v>
      </c>
      <c r="M4506" t="s">
        <v>925</v>
      </c>
      <c r="N4506" t="s">
        <v>926</v>
      </c>
      <c r="O4506">
        <v>34.729999999999997</v>
      </c>
      <c r="S4506">
        <v>24505</v>
      </c>
    </row>
    <row r="4507" spans="1:19" x14ac:dyDescent="0.2">
      <c r="A4507" t="s">
        <v>55</v>
      </c>
      <c r="B4507" t="s">
        <v>13</v>
      </c>
      <c r="C4507" t="s">
        <v>928</v>
      </c>
      <c r="D4507">
        <v>1</v>
      </c>
      <c r="E4507">
        <v>2</v>
      </c>
      <c r="F4507">
        <v>1779761700000</v>
      </c>
      <c r="G4507">
        <v>1779762791836</v>
      </c>
      <c r="H4507">
        <v>1091836</v>
      </c>
      <c r="I4507">
        <v>1091836</v>
      </c>
      <c r="J4507">
        <v>8748</v>
      </c>
      <c r="K4507">
        <v>50</v>
      </c>
      <c r="L4507">
        <v>42.29</v>
      </c>
      <c r="M4507" t="s">
        <v>925</v>
      </c>
      <c r="N4507" t="s">
        <v>929</v>
      </c>
      <c r="S4507">
        <v>24506</v>
      </c>
    </row>
    <row r="4508" spans="1:19" x14ac:dyDescent="0.2">
      <c r="A4508" t="s">
        <v>55</v>
      </c>
      <c r="B4508" t="s">
        <v>13</v>
      </c>
      <c r="C4508" t="s">
        <v>928</v>
      </c>
      <c r="D4508">
        <v>1</v>
      </c>
      <c r="E4508">
        <v>2</v>
      </c>
      <c r="F4508">
        <v>1779762600000</v>
      </c>
      <c r="G4508">
        <v>1779763785045</v>
      </c>
      <c r="H4508">
        <v>1185045</v>
      </c>
      <c r="I4508">
        <v>1185045</v>
      </c>
      <c r="J4508">
        <v>8816</v>
      </c>
      <c r="K4508">
        <v>52</v>
      </c>
      <c r="L4508">
        <v>43.48</v>
      </c>
      <c r="M4508" t="s">
        <v>925</v>
      </c>
      <c r="N4508" t="s">
        <v>929</v>
      </c>
      <c r="S4508">
        <v>24507</v>
      </c>
    </row>
    <row r="4509" spans="1:19" x14ac:dyDescent="0.2">
      <c r="A4509" t="s">
        <v>55</v>
      </c>
      <c r="B4509" t="s">
        <v>13</v>
      </c>
      <c r="C4509" t="s">
        <v>924</v>
      </c>
      <c r="D4509">
        <v>1</v>
      </c>
      <c r="E4509">
        <v>2</v>
      </c>
      <c r="F4509">
        <v>1779763500000</v>
      </c>
      <c r="G4509">
        <v>1779764552005</v>
      </c>
      <c r="H4509">
        <v>1052005</v>
      </c>
      <c r="I4509">
        <v>1052005</v>
      </c>
      <c r="J4509">
        <v>8509</v>
      </c>
      <c r="K4509">
        <v>43</v>
      </c>
      <c r="L4509">
        <v>53.96</v>
      </c>
      <c r="M4509" t="s">
        <v>925</v>
      </c>
      <c r="N4509" t="s">
        <v>926</v>
      </c>
      <c r="O4509">
        <v>36.69</v>
      </c>
      <c r="S4509">
        <v>24508</v>
      </c>
    </row>
    <row r="4510" spans="1:19" x14ac:dyDescent="0.2">
      <c r="A4510" t="s">
        <v>55</v>
      </c>
      <c r="B4510" t="s">
        <v>13</v>
      </c>
      <c r="C4510" t="s">
        <v>928</v>
      </c>
      <c r="D4510">
        <v>1</v>
      </c>
      <c r="E4510">
        <v>2</v>
      </c>
      <c r="F4510">
        <v>1779764400000</v>
      </c>
      <c r="G4510">
        <v>1779765369719</v>
      </c>
      <c r="H4510">
        <v>969719</v>
      </c>
      <c r="I4510">
        <v>969719</v>
      </c>
      <c r="J4510">
        <v>9179</v>
      </c>
      <c r="K4510">
        <v>36</v>
      </c>
      <c r="L4510">
        <v>58.56</v>
      </c>
      <c r="M4510" t="s">
        <v>925</v>
      </c>
      <c r="N4510" t="s">
        <v>926</v>
      </c>
      <c r="O4510">
        <v>47.67</v>
      </c>
      <c r="S4510">
        <v>24509</v>
      </c>
    </row>
    <row r="4511" spans="1:19" x14ac:dyDescent="0.2">
      <c r="A4511" t="s">
        <v>55</v>
      </c>
      <c r="B4511" t="s">
        <v>13</v>
      </c>
      <c r="C4511" t="s">
        <v>928</v>
      </c>
      <c r="D4511">
        <v>1</v>
      </c>
      <c r="E4511">
        <v>2</v>
      </c>
      <c r="F4511">
        <v>1779765300000</v>
      </c>
      <c r="G4511">
        <v>1779766539856</v>
      </c>
      <c r="H4511">
        <v>1239856</v>
      </c>
      <c r="I4511">
        <v>1239856</v>
      </c>
      <c r="J4511">
        <v>7588</v>
      </c>
      <c r="K4511">
        <v>54</v>
      </c>
      <c r="L4511">
        <v>58.81</v>
      </c>
      <c r="M4511" t="s">
        <v>925</v>
      </c>
      <c r="N4511" t="s">
        <v>926</v>
      </c>
      <c r="O4511">
        <v>45.69</v>
      </c>
      <c r="S4511">
        <v>24510</v>
      </c>
    </row>
    <row r="4512" spans="1:19" x14ac:dyDescent="0.2">
      <c r="A4512" t="s">
        <v>55</v>
      </c>
      <c r="B4512" t="s">
        <v>13</v>
      </c>
      <c r="C4512" t="s">
        <v>928</v>
      </c>
      <c r="D4512">
        <v>1</v>
      </c>
      <c r="E4512">
        <v>3</v>
      </c>
      <c r="F4512">
        <v>1779840000000</v>
      </c>
      <c r="G4512">
        <v>1779841204687</v>
      </c>
      <c r="H4512">
        <v>1204687</v>
      </c>
      <c r="I4512">
        <v>1204687</v>
      </c>
      <c r="J4512">
        <v>8969</v>
      </c>
      <c r="K4512">
        <v>45</v>
      </c>
      <c r="L4512">
        <v>57.96</v>
      </c>
      <c r="M4512" t="s">
        <v>925</v>
      </c>
      <c r="N4512" t="s">
        <v>926</v>
      </c>
      <c r="O4512">
        <v>40.92</v>
      </c>
      <c r="S4512">
        <v>24511</v>
      </c>
    </row>
    <row r="4513" spans="1:19" x14ac:dyDescent="0.2">
      <c r="A4513" t="s">
        <v>55</v>
      </c>
      <c r="B4513" t="s">
        <v>13</v>
      </c>
      <c r="C4513" t="s">
        <v>928</v>
      </c>
      <c r="D4513">
        <v>1</v>
      </c>
      <c r="E4513">
        <v>3</v>
      </c>
      <c r="F4513">
        <v>1779840900000</v>
      </c>
      <c r="G4513">
        <v>1779841844787</v>
      </c>
      <c r="H4513">
        <v>944787</v>
      </c>
      <c r="I4513">
        <v>944787</v>
      </c>
      <c r="J4513">
        <v>10423</v>
      </c>
      <c r="K4513">
        <v>35</v>
      </c>
      <c r="L4513">
        <v>56.2</v>
      </c>
      <c r="M4513" t="s">
        <v>925</v>
      </c>
      <c r="N4513" t="s">
        <v>926</v>
      </c>
      <c r="O4513">
        <v>39.49</v>
      </c>
      <c r="S4513">
        <v>24512</v>
      </c>
    </row>
    <row r="4514" spans="1:19" x14ac:dyDescent="0.2">
      <c r="A4514" t="s">
        <v>55</v>
      </c>
      <c r="B4514" t="s">
        <v>13</v>
      </c>
      <c r="C4514" t="s">
        <v>928</v>
      </c>
      <c r="D4514">
        <v>1</v>
      </c>
      <c r="E4514">
        <v>3</v>
      </c>
      <c r="F4514">
        <v>1779841800000</v>
      </c>
      <c r="G4514">
        <v>1779842761367</v>
      </c>
      <c r="H4514">
        <v>961367</v>
      </c>
      <c r="I4514">
        <v>961367</v>
      </c>
      <c r="J4514">
        <v>8805</v>
      </c>
      <c r="K4514">
        <v>39</v>
      </c>
      <c r="L4514">
        <v>52.94</v>
      </c>
      <c r="M4514" t="s">
        <v>925</v>
      </c>
      <c r="N4514" t="s">
        <v>926</v>
      </c>
      <c r="O4514">
        <v>35.81</v>
      </c>
      <c r="S4514">
        <v>24513</v>
      </c>
    </row>
    <row r="4515" spans="1:19" x14ac:dyDescent="0.2">
      <c r="A4515" t="s">
        <v>55</v>
      </c>
      <c r="B4515" t="s">
        <v>13</v>
      </c>
      <c r="C4515" t="s">
        <v>928</v>
      </c>
      <c r="D4515">
        <v>1</v>
      </c>
      <c r="E4515">
        <v>3</v>
      </c>
      <c r="F4515">
        <v>1779842700000</v>
      </c>
      <c r="G4515">
        <v>1779844191835</v>
      </c>
      <c r="H4515">
        <v>1491835</v>
      </c>
      <c r="I4515">
        <v>1491835</v>
      </c>
      <c r="J4515">
        <v>10093</v>
      </c>
      <c r="K4515">
        <v>60</v>
      </c>
      <c r="L4515">
        <v>61.72</v>
      </c>
      <c r="M4515" t="s">
        <v>925</v>
      </c>
      <c r="N4515" t="s">
        <v>926</v>
      </c>
      <c r="O4515">
        <v>39.43</v>
      </c>
      <c r="S4515">
        <v>24514</v>
      </c>
    </row>
    <row r="4516" spans="1:19" x14ac:dyDescent="0.2">
      <c r="A4516" t="s">
        <v>55</v>
      </c>
      <c r="B4516" t="s">
        <v>13</v>
      </c>
      <c r="C4516" t="s">
        <v>928</v>
      </c>
      <c r="D4516">
        <v>1</v>
      </c>
      <c r="E4516">
        <v>3</v>
      </c>
      <c r="F4516">
        <v>1779843600000</v>
      </c>
      <c r="G4516">
        <v>1779845017238</v>
      </c>
      <c r="H4516">
        <v>1417238</v>
      </c>
      <c r="I4516">
        <v>1417238</v>
      </c>
      <c r="J4516">
        <v>9182</v>
      </c>
      <c r="K4516">
        <v>60</v>
      </c>
      <c r="L4516">
        <v>56.95</v>
      </c>
      <c r="M4516" t="s">
        <v>925</v>
      </c>
      <c r="N4516" t="s">
        <v>926</v>
      </c>
      <c r="O4516">
        <v>32.65</v>
      </c>
      <c r="S4516">
        <v>24515</v>
      </c>
    </row>
    <row r="4517" spans="1:19" x14ac:dyDescent="0.2">
      <c r="A4517" t="s">
        <v>55</v>
      </c>
      <c r="B4517" t="s">
        <v>13</v>
      </c>
      <c r="C4517" t="s">
        <v>928</v>
      </c>
      <c r="D4517">
        <v>1</v>
      </c>
      <c r="E4517">
        <v>3</v>
      </c>
      <c r="F4517">
        <v>1779844500000</v>
      </c>
      <c r="G4517">
        <v>1779846083589</v>
      </c>
      <c r="H4517">
        <v>1583589</v>
      </c>
      <c r="I4517">
        <v>1583589</v>
      </c>
      <c r="J4517">
        <v>8895</v>
      </c>
      <c r="K4517">
        <v>69</v>
      </c>
      <c r="L4517">
        <v>48.34</v>
      </c>
      <c r="M4517" t="s">
        <v>925</v>
      </c>
      <c r="N4517" t="s">
        <v>929</v>
      </c>
      <c r="S4517">
        <v>24516</v>
      </c>
    </row>
    <row r="4518" spans="1:19" x14ac:dyDescent="0.2">
      <c r="A4518" t="s">
        <v>55</v>
      </c>
      <c r="B4518" t="s">
        <v>13</v>
      </c>
      <c r="C4518" t="s">
        <v>928</v>
      </c>
      <c r="D4518">
        <v>1</v>
      </c>
      <c r="E4518">
        <v>3</v>
      </c>
      <c r="F4518">
        <v>1779845400000</v>
      </c>
      <c r="G4518">
        <v>1779846651639</v>
      </c>
      <c r="H4518">
        <v>1251639</v>
      </c>
      <c r="I4518">
        <v>1251639</v>
      </c>
      <c r="J4518">
        <v>8592</v>
      </c>
      <c r="K4518">
        <v>50</v>
      </c>
      <c r="L4518">
        <v>55.96</v>
      </c>
      <c r="M4518" t="s">
        <v>925</v>
      </c>
      <c r="N4518" t="s">
        <v>926</v>
      </c>
      <c r="O4518">
        <v>36.090000000000003</v>
      </c>
      <c r="S4518">
        <v>24517</v>
      </c>
    </row>
    <row r="4519" spans="1:19" x14ac:dyDescent="0.2">
      <c r="A4519" t="s">
        <v>55</v>
      </c>
      <c r="B4519" t="s">
        <v>13</v>
      </c>
      <c r="C4519" t="s">
        <v>928</v>
      </c>
      <c r="D4519">
        <v>1</v>
      </c>
      <c r="E4519">
        <v>3</v>
      </c>
      <c r="F4519">
        <v>1779846300000</v>
      </c>
      <c r="G4519">
        <v>1779847815859</v>
      </c>
      <c r="H4519">
        <v>1515859</v>
      </c>
      <c r="I4519">
        <v>1515859</v>
      </c>
      <c r="J4519">
        <v>7814</v>
      </c>
      <c r="K4519">
        <v>66</v>
      </c>
      <c r="L4519">
        <v>46.4</v>
      </c>
      <c r="M4519" t="s">
        <v>925</v>
      </c>
      <c r="N4519" t="s">
        <v>929</v>
      </c>
      <c r="S4519">
        <v>24518</v>
      </c>
    </row>
    <row r="4520" spans="1:19" x14ac:dyDescent="0.2">
      <c r="A4520" t="s">
        <v>55</v>
      </c>
      <c r="B4520" t="s">
        <v>13</v>
      </c>
      <c r="C4520" t="s">
        <v>928</v>
      </c>
      <c r="D4520">
        <v>1</v>
      </c>
      <c r="E4520">
        <v>3</v>
      </c>
      <c r="F4520">
        <v>1779847200000</v>
      </c>
      <c r="G4520">
        <v>1779848529024</v>
      </c>
      <c r="H4520">
        <v>1329024</v>
      </c>
      <c r="I4520">
        <v>1329024</v>
      </c>
      <c r="J4520">
        <v>8579</v>
      </c>
      <c r="K4520">
        <v>58</v>
      </c>
      <c r="L4520">
        <v>59.85</v>
      </c>
      <c r="M4520" t="s">
        <v>925</v>
      </c>
      <c r="N4520" t="s">
        <v>926</v>
      </c>
      <c r="O4520">
        <v>43.22</v>
      </c>
      <c r="S4520">
        <v>24519</v>
      </c>
    </row>
    <row r="4521" spans="1:19" x14ac:dyDescent="0.2">
      <c r="A4521" t="s">
        <v>55</v>
      </c>
      <c r="B4521" t="s">
        <v>13</v>
      </c>
      <c r="C4521" t="s">
        <v>928</v>
      </c>
      <c r="D4521">
        <v>1</v>
      </c>
      <c r="E4521">
        <v>3</v>
      </c>
      <c r="F4521">
        <v>1779848100000</v>
      </c>
      <c r="G4521">
        <v>1779849502021</v>
      </c>
      <c r="H4521">
        <v>1402021</v>
      </c>
      <c r="I4521">
        <v>1402021</v>
      </c>
      <c r="J4521">
        <v>7149</v>
      </c>
      <c r="K4521">
        <v>55</v>
      </c>
      <c r="L4521">
        <v>61.03</v>
      </c>
      <c r="M4521" t="s">
        <v>925</v>
      </c>
      <c r="N4521" t="s">
        <v>926</v>
      </c>
      <c r="O4521">
        <v>47.95</v>
      </c>
      <c r="S4521">
        <v>24520</v>
      </c>
    </row>
    <row r="4522" spans="1:19" x14ac:dyDescent="0.2">
      <c r="A4522" t="s">
        <v>55</v>
      </c>
      <c r="B4522" t="s">
        <v>13</v>
      </c>
      <c r="C4522" t="s">
        <v>928</v>
      </c>
      <c r="D4522">
        <v>1</v>
      </c>
      <c r="E4522">
        <v>3</v>
      </c>
      <c r="F4522">
        <v>1779849000000</v>
      </c>
      <c r="G4522">
        <v>1779850207777</v>
      </c>
      <c r="H4522">
        <v>1207777</v>
      </c>
      <c r="I4522">
        <v>1207777</v>
      </c>
      <c r="J4522">
        <v>7043</v>
      </c>
      <c r="K4522">
        <v>56</v>
      </c>
      <c r="L4522">
        <v>54.44</v>
      </c>
      <c r="M4522" t="s">
        <v>925</v>
      </c>
      <c r="N4522" t="s">
        <v>926</v>
      </c>
      <c r="O4522">
        <v>37.81</v>
      </c>
      <c r="S4522">
        <v>24521</v>
      </c>
    </row>
    <row r="4523" spans="1:19" x14ac:dyDescent="0.2">
      <c r="A4523" t="s">
        <v>55</v>
      </c>
      <c r="B4523" t="s">
        <v>13</v>
      </c>
      <c r="C4523" t="s">
        <v>928</v>
      </c>
      <c r="D4523">
        <v>1</v>
      </c>
      <c r="E4523">
        <v>3</v>
      </c>
      <c r="F4523">
        <v>1779849900000</v>
      </c>
      <c r="G4523">
        <v>1779850948220</v>
      </c>
      <c r="H4523">
        <v>1048220</v>
      </c>
      <c r="I4523">
        <v>1048220</v>
      </c>
      <c r="J4523">
        <v>7874</v>
      </c>
      <c r="K4523">
        <v>49</v>
      </c>
      <c r="L4523">
        <v>57.63</v>
      </c>
      <c r="M4523" t="s">
        <v>925</v>
      </c>
      <c r="N4523" t="s">
        <v>926</v>
      </c>
      <c r="O4523">
        <v>47.03</v>
      </c>
      <c r="S4523">
        <v>24522</v>
      </c>
    </row>
    <row r="4524" spans="1:19" x14ac:dyDescent="0.2">
      <c r="A4524" t="s">
        <v>55</v>
      </c>
      <c r="B4524" t="s">
        <v>13</v>
      </c>
      <c r="C4524" t="s">
        <v>928</v>
      </c>
      <c r="D4524">
        <v>1</v>
      </c>
      <c r="E4524">
        <v>4</v>
      </c>
      <c r="F4524">
        <v>1779926400000</v>
      </c>
      <c r="G4524">
        <v>1779927445329</v>
      </c>
      <c r="H4524">
        <v>1045329</v>
      </c>
      <c r="I4524">
        <v>1045329</v>
      </c>
      <c r="J4524">
        <v>8424</v>
      </c>
      <c r="K4524">
        <v>43</v>
      </c>
      <c r="L4524">
        <v>55.62</v>
      </c>
      <c r="M4524" t="s">
        <v>925</v>
      </c>
      <c r="N4524" t="s">
        <v>926</v>
      </c>
      <c r="O4524">
        <v>40.94</v>
      </c>
      <c r="S4524">
        <v>24523</v>
      </c>
    </row>
    <row r="4525" spans="1:19" x14ac:dyDescent="0.2">
      <c r="A4525" t="s">
        <v>55</v>
      </c>
      <c r="B4525" t="s">
        <v>13</v>
      </c>
      <c r="C4525" t="s">
        <v>928</v>
      </c>
      <c r="D4525">
        <v>1</v>
      </c>
      <c r="E4525">
        <v>4</v>
      </c>
      <c r="F4525">
        <v>1779927300000</v>
      </c>
      <c r="G4525">
        <v>1779928810797</v>
      </c>
      <c r="H4525">
        <v>1510797</v>
      </c>
      <c r="I4525">
        <v>1510797</v>
      </c>
      <c r="J4525">
        <v>8178</v>
      </c>
      <c r="K4525">
        <v>67</v>
      </c>
      <c r="L4525">
        <v>62.06</v>
      </c>
      <c r="M4525" t="s">
        <v>925</v>
      </c>
      <c r="N4525" t="s">
        <v>926</v>
      </c>
      <c r="O4525">
        <v>44.86</v>
      </c>
      <c r="S4525">
        <v>24524</v>
      </c>
    </row>
    <row r="4526" spans="1:19" x14ac:dyDescent="0.2">
      <c r="A4526" t="s">
        <v>55</v>
      </c>
      <c r="B4526" t="s">
        <v>13</v>
      </c>
      <c r="C4526" t="s">
        <v>927</v>
      </c>
      <c r="D4526">
        <v>1</v>
      </c>
      <c r="E4526">
        <v>4</v>
      </c>
      <c r="F4526">
        <v>1779928200000</v>
      </c>
      <c r="G4526">
        <v>1779929460151</v>
      </c>
      <c r="H4526">
        <v>1260151</v>
      </c>
      <c r="I4526">
        <v>1260151</v>
      </c>
      <c r="J4526">
        <v>7573</v>
      </c>
      <c r="K4526">
        <v>55</v>
      </c>
      <c r="L4526">
        <v>43.07</v>
      </c>
      <c r="M4526" t="s">
        <v>925</v>
      </c>
      <c r="N4526" t="s">
        <v>929</v>
      </c>
      <c r="S4526">
        <v>24525</v>
      </c>
    </row>
    <row r="4527" spans="1:19" x14ac:dyDescent="0.2">
      <c r="A4527" t="s">
        <v>55</v>
      </c>
      <c r="B4527" t="s">
        <v>13</v>
      </c>
      <c r="C4527" t="s">
        <v>928</v>
      </c>
      <c r="D4527">
        <v>1</v>
      </c>
      <c r="E4527">
        <v>4</v>
      </c>
      <c r="F4527">
        <v>1779929100000</v>
      </c>
      <c r="G4527">
        <v>1779930003498</v>
      </c>
      <c r="H4527">
        <v>903498</v>
      </c>
      <c r="I4527">
        <v>903498</v>
      </c>
      <c r="J4527">
        <v>8793</v>
      </c>
      <c r="K4527">
        <v>45</v>
      </c>
      <c r="L4527">
        <v>40.07</v>
      </c>
      <c r="M4527" t="s">
        <v>925</v>
      </c>
      <c r="N4527" t="s">
        <v>929</v>
      </c>
      <c r="S4527">
        <v>24526</v>
      </c>
    </row>
    <row r="4528" spans="1:19" x14ac:dyDescent="0.2">
      <c r="A4528" t="s">
        <v>55</v>
      </c>
      <c r="B4528" t="s">
        <v>13</v>
      </c>
      <c r="C4528" t="s">
        <v>928</v>
      </c>
      <c r="D4528">
        <v>1</v>
      </c>
      <c r="E4528">
        <v>4</v>
      </c>
      <c r="F4528">
        <v>1779930000000</v>
      </c>
      <c r="G4528">
        <v>1779931305450</v>
      </c>
      <c r="H4528">
        <v>1305450</v>
      </c>
      <c r="I4528">
        <v>1305450</v>
      </c>
      <c r="J4528">
        <v>7226</v>
      </c>
      <c r="K4528">
        <v>49</v>
      </c>
      <c r="L4528">
        <v>55.79</v>
      </c>
      <c r="M4528" t="s">
        <v>925</v>
      </c>
      <c r="N4528" t="s">
        <v>926</v>
      </c>
      <c r="O4528">
        <v>38</v>
      </c>
      <c r="S4528">
        <v>24527</v>
      </c>
    </row>
    <row r="4529" spans="1:19" x14ac:dyDescent="0.2">
      <c r="A4529" t="s">
        <v>55</v>
      </c>
      <c r="B4529" t="s">
        <v>13</v>
      </c>
      <c r="C4529" t="s">
        <v>927</v>
      </c>
      <c r="D4529">
        <v>1</v>
      </c>
      <c r="E4529">
        <v>4</v>
      </c>
      <c r="F4529">
        <v>1779930900000</v>
      </c>
      <c r="G4529">
        <v>1779932022878</v>
      </c>
      <c r="H4529">
        <v>1122878</v>
      </c>
      <c r="I4529">
        <v>1122878</v>
      </c>
      <c r="J4529">
        <v>8898</v>
      </c>
      <c r="K4529">
        <v>48</v>
      </c>
      <c r="L4529">
        <v>60.05</v>
      </c>
      <c r="M4529" t="s">
        <v>925</v>
      </c>
      <c r="N4529" t="s">
        <v>926</v>
      </c>
      <c r="O4529">
        <v>48.03</v>
      </c>
      <c r="S4529">
        <v>24528</v>
      </c>
    </row>
    <row r="4530" spans="1:19" x14ac:dyDescent="0.2">
      <c r="A4530" t="s">
        <v>55</v>
      </c>
      <c r="B4530" t="s">
        <v>13</v>
      </c>
      <c r="C4530" t="s">
        <v>928</v>
      </c>
      <c r="D4530">
        <v>1</v>
      </c>
      <c r="E4530">
        <v>4</v>
      </c>
      <c r="F4530">
        <v>1779931800000</v>
      </c>
      <c r="G4530">
        <v>1779932798636</v>
      </c>
      <c r="H4530">
        <v>998636</v>
      </c>
      <c r="I4530">
        <v>998636</v>
      </c>
      <c r="J4530">
        <v>9726</v>
      </c>
      <c r="K4530">
        <v>47</v>
      </c>
      <c r="L4530">
        <v>58.29</v>
      </c>
      <c r="M4530" t="s">
        <v>925</v>
      </c>
      <c r="N4530" t="s">
        <v>926</v>
      </c>
      <c r="O4530">
        <v>44.86</v>
      </c>
      <c r="S4530">
        <v>24529</v>
      </c>
    </row>
    <row r="4531" spans="1:19" x14ac:dyDescent="0.2">
      <c r="A4531" t="s">
        <v>55</v>
      </c>
      <c r="B4531" t="s">
        <v>13</v>
      </c>
      <c r="C4531" t="s">
        <v>928</v>
      </c>
      <c r="D4531">
        <v>1</v>
      </c>
      <c r="E4531">
        <v>4</v>
      </c>
      <c r="F4531">
        <v>1779932700000</v>
      </c>
      <c r="G4531">
        <v>1779933949062</v>
      </c>
      <c r="H4531">
        <v>1249062</v>
      </c>
      <c r="I4531">
        <v>1249062</v>
      </c>
      <c r="J4531">
        <v>8995</v>
      </c>
      <c r="K4531">
        <v>52</v>
      </c>
      <c r="L4531">
        <v>61.83</v>
      </c>
      <c r="M4531" t="s">
        <v>925</v>
      </c>
      <c r="N4531" t="s">
        <v>926</v>
      </c>
      <c r="O4531">
        <v>48.72</v>
      </c>
      <c r="S4531">
        <v>24530</v>
      </c>
    </row>
    <row r="4532" spans="1:19" x14ac:dyDescent="0.2">
      <c r="A4532" t="s">
        <v>55</v>
      </c>
      <c r="B4532" t="s">
        <v>13</v>
      </c>
      <c r="C4532" t="s">
        <v>927</v>
      </c>
      <c r="D4532">
        <v>1</v>
      </c>
      <c r="E4532">
        <v>4</v>
      </c>
      <c r="F4532">
        <v>1779933600000</v>
      </c>
      <c r="G4532">
        <v>1779934527368</v>
      </c>
      <c r="H4532">
        <v>927368</v>
      </c>
      <c r="I4532">
        <v>927368</v>
      </c>
      <c r="J4532">
        <v>8119</v>
      </c>
      <c r="K4532">
        <v>42</v>
      </c>
      <c r="L4532">
        <v>50.23</v>
      </c>
      <c r="M4532" t="s">
        <v>925</v>
      </c>
      <c r="N4532" t="s">
        <v>926</v>
      </c>
      <c r="O4532">
        <v>32.200000000000003</v>
      </c>
      <c r="S4532">
        <v>24531</v>
      </c>
    </row>
    <row r="4533" spans="1:19" x14ac:dyDescent="0.2">
      <c r="A4533" t="s">
        <v>55</v>
      </c>
      <c r="B4533" t="s">
        <v>13</v>
      </c>
      <c r="C4533" t="s">
        <v>928</v>
      </c>
      <c r="D4533">
        <v>1</v>
      </c>
      <c r="E4533">
        <v>4</v>
      </c>
      <c r="F4533">
        <v>1779934500000</v>
      </c>
      <c r="G4533">
        <v>1779935902587</v>
      </c>
      <c r="H4533">
        <v>1402587</v>
      </c>
      <c r="I4533">
        <v>1402587</v>
      </c>
      <c r="J4533">
        <v>8279</v>
      </c>
      <c r="K4533">
        <v>54</v>
      </c>
      <c r="L4533">
        <v>59.76</v>
      </c>
      <c r="M4533" t="s">
        <v>925</v>
      </c>
      <c r="N4533" t="s">
        <v>926</v>
      </c>
      <c r="O4533">
        <v>41.95</v>
      </c>
      <c r="S4533">
        <v>24532</v>
      </c>
    </row>
    <row r="4534" spans="1:19" x14ac:dyDescent="0.2">
      <c r="A4534" t="s">
        <v>55</v>
      </c>
      <c r="B4534" t="s">
        <v>13</v>
      </c>
      <c r="C4534" t="s">
        <v>928</v>
      </c>
      <c r="D4534">
        <v>1</v>
      </c>
      <c r="E4534">
        <v>4</v>
      </c>
      <c r="F4534">
        <v>1779935400000</v>
      </c>
      <c r="G4534">
        <v>1779936840669</v>
      </c>
      <c r="H4534">
        <v>1440669</v>
      </c>
      <c r="I4534">
        <v>1440669</v>
      </c>
      <c r="J4534">
        <v>10395</v>
      </c>
      <c r="K4534">
        <v>54</v>
      </c>
      <c r="L4534">
        <v>64.41</v>
      </c>
      <c r="M4534" t="s">
        <v>925</v>
      </c>
      <c r="N4534" t="s">
        <v>926</v>
      </c>
      <c r="O4534">
        <v>46.16</v>
      </c>
      <c r="S4534">
        <v>24533</v>
      </c>
    </row>
    <row r="4535" spans="1:19" x14ac:dyDescent="0.2">
      <c r="A4535" t="s">
        <v>55</v>
      </c>
      <c r="B4535" t="s">
        <v>13</v>
      </c>
      <c r="C4535" t="s">
        <v>927</v>
      </c>
      <c r="D4535">
        <v>1</v>
      </c>
      <c r="E4535">
        <v>4</v>
      </c>
      <c r="F4535">
        <v>1779936300000</v>
      </c>
      <c r="G4535">
        <v>1779937590470</v>
      </c>
      <c r="H4535">
        <v>1290470</v>
      </c>
      <c r="I4535">
        <v>1290470</v>
      </c>
      <c r="J4535">
        <v>9725</v>
      </c>
      <c r="K4535">
        <v>47</v>
      </c>
      <c r="L4535">
        <v>59.65</v>
      </c>
      <c r="M4535" t="s">
        <v>925</v>
      </c>
      <c r="N4535" t="s">
        <v>926</v>
      </c>
      <c r="O4535">
        <v>40.67</v>
      </c>
      <c r="S4535">
        <v>24534</v>
      </c>
    </row>
    <row r="4536" spans="1:19" x14ac:dyDescent="0.2">
      <c r="A4536" t="s">
        <v>55</v>
      </c>
      <c r="B4536" t="s">
        <v>13</v>
      </c>
      <c r="C4536" t="s">
        <v>928</v>
      </c>
      <c r="D4536">
        <v>1</v>
      </c>
      <c r="E4536">
        <v>4</v>
      </c>
      <c r="F4536">
        <v>1779937200000</v>
      </c>
      <c r="G4536">
        <v>1779938310711</v>
      </c>
      <c r="H4536">
        <v>1110711</v>
      </c>
      <c r="I4536">
        <v>1110711</v>
      </c>
      <c r="J4536">
        <v>10541</v>
      </c>
      <c r="K4536">
        <v>44</v>
      </c>
      <c r="L4536">
        <v>44.4</v>
      </c>
      <c r="M4536" t="s">
        <v>925</v>
      </c>
      <c r="N4536" t="s">
        <v>929</v>
      </c>
      <c r="S4536">
        <v>24535</v>
      </c>
    </row>
    <row r="4537" spans="1:19" x14ac:dyDescent="0.2">
      <c r="A4537" t="s">
        <v>55</v>
      </c>
      <c r="B4537" t="s">
        <v>13</v>
      </c>
      <c r="C4537" t="s">
        <v>928</v>
      </c>
      <c r="D4537">
        <v>1</v>
      </c>
      <c r="E4537">
        <v>5</v>
      </c>
      <c r="F4537">
        <v>1780012800000</v>
      </c>
      <c r="G4537">
        <v>1780014004552</v>
      </c>
      <c r="H4537">
        <v>1204552</v>
      </c>
      <c r="I4537">
        <v>1204552</v>
      </c>
      <c r="J4537">
        <v>7188</v>
      </c>
      <c r="K4537">
        <v>49</v>
      </c>
      <c r="L4537">
        <v>55.88</v>
      </c>
      <c r="M4537" t="s">
        <v>925</v>
      </c>
      <c r="N4537" t="s">
        <v>926</v>
      </c>
      <c r="O4537">
        <v>40.85</v>
      </c>
      <c r="S4537">
        <v>24536</v>
      </c>
    </row>
    <row r="4538" spans="1:19" x14ac:dyDescent="0.2">
      <c r="A4538" t="s">
        <v>55</v>
      </c>
      <c r="B4538" t="s">
        <v>13</v>
      </c>
      <c r="C4538" t="s">
        <v>928</v>
      </c>
      <c r="D4538">
        <v>1</v>
      </c>
      <c r="E4538">
        <v>5</v>
      </c>
      <c r="F4538">
        <v>1780013700000</v>
      </c>
      <c r="G4538">
        <v>1780015145462</v>
      </c>
      <c r="H4538">
        <v>1445462</v>
      </c>
      <c r="I4538">
        <v>1445462</v>
      </c>
      <c r="J4538">
        <v>7771</v>
      </c>
      <c r="K4538">
        <v>62</v>
      </c>
      <c r="L4538">
        <v>59.53</v>
      </c>
      <c r="M4538" t="s">
        <v>925</v>
      </c>
      <c r="N4538" t="s">
        <v>926</v>
      </c>
      <c r="O4538">
        <v>41.7</v>
      </c>
      <c r="S4538">
        <v>24537</v>
      </c>
    </row>
    <row r="4539" spans="1:19" x14ac:dyDescent="0.2">
      <c r="A4539" t="s">
        <v>55</v>
      </c>
      <c r="B4539" t="s">
        <v>13</v>
      </c>
      <c r="C4539" t="s">
        <v>924</v>
      </c>
      <c r="D4539">
        <v>1</v>
      </c>
      <c r="E4539">
        <v>5</v>
      </c>
      <c r="F4539">
        <v>1780014600000</v>
      </c>
      <c r="G4539">
        <v>1780016047803</v>
      </c>
      <c r="H4539">
        <v>1447803</v>
      </c>
      <c r="I4539">
        <v>1447803</v>
      </c>
      <c r="J4539">
        <v>8668</v>
      </c>
      <c r="K4539">
        <v>58</v>
      </c>
      <c r="L4539">
        <v>58.36</v>
      </c>
      <c r="M4539" t="s">
        <v>925</v>
      </c>
      <c r="N4539" t="s">
        <v>926</v>
      </c>
      <c r="O4539">
        <v>36.520000000000003</v>
      </c>
      <c r="S4539">
        <v>24538</v>
      </c>
    </row>
    <row r="4540" spans="1:19" x14ac:dyDescent="0.2">
      <c r="A4540" t="s">
        <v>55</v>
      </c>
      <c r="B4540" t="s">
        <v>13</v>
      </c>
      <c r="C4540" t="s">
        <v>928</v>
      </c>
      <c r="D4540">
        <v>1</v>
      </c>
      <c r="E4540">
        <v>5</v>
      </c>
      <c r="F4540">
        <v>1780015500000</v>
      </c>
      <c r="G4540">
        <v>1780016511995</v>
      </c>
      <c r="H4540">
        <v>1011995</v>
      </c>
      <c r="I4540">
        <v>1011995</v>
      </c>
      <c r="J4540">
        <v>7908</v>
      </c>
      <c r="K4540">
        <v>42</v>
      </c>
      <c r="L4540">
        <v>52.2</v>
      </c>
      <c r="M4540" t="s">
        <v>925</v>
      </c>
      <c r="N4540" t="s">
        <v>926</v>
      </c>
      <c r="O4540">
        <v>35.21</v>
      </c>
      <c r="S4540">
        <v>24539</v>
      </c>
    </row>
    <row r="4541" spans="1:19" x14ac:dyDescent="0.2">
      <c r="A4541" t="s">
        <v>55</v>
      </c>
      <c r="B4541" t="s">
        <v>13</v>
      </c>
      <c r="C4541" t="s">
        <v>928</v>
      </c>
      <c r="D4541">
        <v>1</v>
      </c>
      <c r="E4541">
        <v>5</v>
      </c>
      <c r="F4541">
        <v>1780016400000</v>
      </c>
      <c r="G4541">
        <v>1780017451641</v>
      </c>
      <c r="H4541">
        <v>1051641</v>
      </c>
      <c r="I4541">
        <v>1051641</v>
      </c>
      <c r="J4541">
        <v>9638</v>
      </c>
      <c r="K4541">
        <v>41</v>
      </c>
      <c r="L4541">
        <v>56.1</v>
      </c>
      <c r="M4541" t="s">
        <v>925</v>
      </c>
      <c r="N4541" t="s">
        <v>926</v>
      </c>
      <c r="O4541">
        <v>38.65</v>
      </c>
      <c r="S4541">
        <v>24540</v>
      </c>
    </row>
    <row r="4542" spans="1:19" x14ac:dyDescent="0.2">
      <c r="A4542" t="s">
        <v>55</v>
      </c>
      <c r="B4542" t="s">
        <v>13</v>
      </c>
      <c r="C4542" t="s">
        <v>924</v>
      </c>
      <c r="D4542">
        <v>1</v>
      </c>
      <c r="E4542">
        <v>5</v>
      </c>
      <c r="F4542">
        <v>1780017300000</v>
      </c>
      <c r="G4542">
        <v>1780018339387</v>
      </c>
      <c r="H4542">
        <v>1039387</v>
      </c>
      <c r="I4542">
        <v>1039387</v>
      </c>
      <c r="J4542">
        <v>8879</v>
      </c>
      <c r="K4542">
        <v>45</v>
      </c>
      <c r="L4542">
        <v>57.29</v>
      </c>
      <c r="M4542" t="s">
        <v>925</v>
      </c>
      <c r="N4542" t="s">
        <v>926</v>
      </c>
      <c r="O4542">
        <v>43.76</v>
      </c>
      <c r="S4542">
        <v>24541</v>
      </c>
    </row>
    <row r="4543" spans="1:19" x14ac:dyDescent="0.2">
      <c r="A4543" t="s">
        <v>55</v>
      </c>
      <c r="B4543" t="s">
        <v>13</v>
      </c>
      <c r="C4543" t="s">
        <v>928</v>
      </c>
      <c r="D4543">
        <v>1</v>
      </c>
      <c r="E4543">
        <v>5</v>
      </c>
      <c r="F4543">
        <v>1780018200000</v>
      </c>
      <c r="G4543">
        <v>1780019423478</v>
      </c>
      <c r="H4543">
        <v>1223478</v>
      </c>
      <c r="I4543">
        <v>1223478</v>
      </c>
      <c r="J4543">
        <v>9058</v>
      </c>
      <c r="K4543">
        <v>46</v>
      </c>
      <c r="L4543">
        <v>57.25</v>
      </c>
      <c r="M4543" t="s">
        <v>925</v>
      </c>
      <c r="N4543" t="s">
        <v>926</v>
      </c>
      <c r="O4543">
        <v>38.56</v>
      </c>
      <c r="S4543">
        <v>24542</v>
      </c>
    </row>
    <row r="4544" spans="1:19" x14ac:dyDescent="0.2">
      <c r="A4544" t="s">
        <v>55</v>
      </c>
      <c r="B4544" t="s">
        <v>13</v>
      </c>
      <c r="C4544" t="s">
        <v>928</v>
      </c>
      <c r="D4544">
        <v>1</v>
      </c>
      <c r="E4544">
        <v>5</v>
      </c>
      <c r="F4544">
        <v>1780019100000</v>
      </c>
      <c r="G4544">
        <v>1780020167428</v>
      </c>
      <c r="H4544">
        <v>1067428</v>
      </c>
      <c r="I4544">
        <v>1067428</v>
      </c>
      <c r="J4544">
        <v>7965</v>
      </c>
      <c r="K4544">
        <v>42</v>
      </c>
      <c r="L4544">
        <v>54.12</v>
      </c>
      <c r="M4544" t="s">
        <v>925</v>
      </c>
      <c r="N4544" t="s">
        <v>926</v>
      </c>
      <c r="O4544">
        <v>38.119999999999997</v>
      </c>
      <c r="S4544">
        <v>24543</v>
      </c>
    </row>
    <row r="4545" spans="1:19" x14ac:dyDescent="0.2">
      <c r="A4545" t="s">
        <v>55</v>
      </c>
      <c r="B4545" t="s">
        <v>13</v>
      </c>
      <c r="C4545" t="s">
        <v>924</v>
      </c>
      <c r="D4545">
        <v>1</v>
      </c>
      <c r="E4545">
        <v>5</v>
      </c>
      <c r="F4545">
        <v>1780020000000</v>
      </c>
      <c r="G4545">
        <v>1780021422596</v>
      </c>
      <c r="H4545">
        <v>1422596</v>
      </c>
      <c r="I4545">
        <v>1422596</v>
      </c>
      <c r="J4545">
        <v>7688</v>
      </c>
      <c r="K4545">
        <v>58</v>
      </c>
      <c r="L4545">
        <v>56.47</v>
      </c>
      <c r="M4545" t="s">
        <v>925</v>
      </c>
      <c r="N4545" t="s">
        <v>926</v>
      </c>
      <c r="O4545">
        <v>35.380000000000003</v>
      </c>
      <c r="S4545">
        <v>24544</v>
      </c>
    </row>
    <row r="4546" spans="1:19" x14ac:dyDescent="0.2">
      <c r="A4546" t="s">
        <v>55</v>
      </c>
      <c r="B4546" t="s">
        <v>13</v>
      </c>
      <c r="C4546" t="s">
        <v>928</v>
      </c>
      <c r="D4546">
        <v>1</v>
      </c>
      <c r="E4546">
        <v>5</v>
      </c>
      <c r="F4546">
        <v>1780020900000</v>
      </c>
      <c r="G4546">
        <v>1780022298787</v>
      </c>
      <c r="H4546">
        <v>1398787</v>
      </c>
      <c r="I4546">
        <v>1398787</v>
      </c>
      <c r="J4546">
        <v>8415</v>
      </c>
      <c r="K4546">
        <v>53</v>
      </c>
      <c r="L4546">
        <v>59.41</v>
      </c>
      <c r="M4546" t="s">
        <v>925</v>
      </c>
      <c r="N4546" t="s">
        <v>926</v>
      </c>
      <c r="O4546">
        <v>40.869999999999997</v>
      </c>
      <c r="S4546">
        <v>24545</v>
      </c>
    </row>
    <row r="4547" spans="1:19" x14ac:dyDescent="0.2">
      <c r="A4547" t="s">
        <v>55</v>
      </c>
      <c r="B4547" t="s">
        <v>13</v>
      </c>
      <c r="C4547" t="s">
        <v>928</v>
      </c>
      <c r="D4547">
        <v>1</v>
      </c>
      <c r="E4547">
        <v>5</v>
      </c>
      <c r="F4547">
        <v>1780021800000</v>
      </c>
      <c r="G4547">
        <v>1780023103568</v>
      </c>
      <c r="H4547">
        <v>1303568</v>
      </c>
      <c r="I4547">
        <v>1303568</v>
      </c>
      <c r="J4547">
        <v>9494</v>
      </c>
      <c r="K4547">
        <v>59</v>
      </c>
      <c r="L4547">
        <v>56.23</v>
      </c>
      <c r="M4547" t="s">
        <v>925</v>
      </c>
      <c r="N4547" t="s">
        <v>926</v>
      </c>
      <c r="O4547">
        <v>33.01</v>
      </c>
      <c r="S4547">
        <v>24546</v>
      </c>
    </row>
    <row r="4548" spans="1:19" x14ac:dyDescent="0.2">
      <c r="A4548" t="s">
        <v>55</v>
      </c>
      <c r="B4548" t="s">
        <v>13</v>
      </c>
      <c r="C4548" t="s">
        <v>924</v>
      </c>
      <c r="D4548">
        <v>1</v>
      </c>
      <c r="E4548">
        <v>5</v>
      </c>
      <c r="F4548">
        <v>1780022700000</v>
      </c>
      <c r="G4548">
        <v>1780023779083</v>
      </c>
      <c r="H4548">
        <v>1079083</v>
      </c>
      <c r="I4548">
        <v>1079083</v>
      </c>
      <c r="J4548">
        <v>8396</v>
      </c>
      <c r="K4548">
        <v>43</v>
      </c>
      <c r="L4548">
        <v>41.77</v>
      </c>
      <c r="M4548" t="s">
        <v>925</v>
      </c>
      <c r="N4548" t="s">
        <v>929</v>
      </c>
      <c r="S4548">
        <v>24547</v>
      </c>
    </row>
    <row r="4549" spans="1:19" x14ac:dyDescent="0.2">
      <c r="A4549" t="s">
        <v>55</v>
      </c>
      <c r="B4549" t="s">
        <v>13</v>
      </c>
      <c r="C4549" t="s">
        <v>928</v>
      </c>
      <c r="D4549">
        <v>1</v>
      </c>
      <c r="E4549">
        <v>5</v>
      </c>
      <c r="F4549">
        <v>1780023600000</v>
      </c>
      <c r="G4549">
        <v>1780024622340</v>
      </c>
      <c r="H4549">
        <v>1022340</v>
      </c>
      <c r="I4549">
        <v>1022340</v>
      </c>
      <c r="J4549">
        <v>8304</v>
      </c>
      <c r="K4549">
        <v>41</v>
      </c>
      <c r="L4549">
        <v>54.93</v>
      </c>
      <c r="M4549" t="s">
        <v>925</v>
      </c>
      <c r="N4549" t="s">
        <v>926</v>
      </c>
      <c r="O4549">
        <v>40.25</v>
      </c>
      <c r="S4549">
        <v>24548</v>
      </c>
    </row>
    <row r="4550" spans="1:19" x14ac:dyDescent="0.2">
      <c r="A4550" t="s">
        <v>55</v>
      </c>
      <c r="B4550" t="s">
        <v>13</v>
      </c>
      <c r="C4550" t="s">
        <v>928</v>
      </c>
      <c r="D4550">
        <v>1</v>
      </c>
      <c r="E4550">
        <v>5</v>
      </c>
      <c r="F4550">
        <v>1780024500000</v>
      </c>
      <c r="G4550">
        <v>1780025671457</v>
      </c>
      <c r="H4550">
        <v>1171457</v>
      </c>
      <c r="I4550">
        <v>1171457</v>
      </c>
      <c r="J4550">
        <v>7724</v>
      </c>
      <c r="K4550">
        <v>46</v>
      </c>
      <c r="L4550">
        <v>52.76</v>
      </c>
      <c r="M4550" t="s">
        <v>925</v>
      </c>
      <c r="N4550" t="s">
        <v>926</v>
      </c>
      <c r="O4550">
        <v>32.99</v>
      </c>
      <c r="S4550">
        <v>24549</v>
      </c>
    </row>
    <row r="4551" spans="1:19" x14ac:dyDescent="0.2">
      <c r="A4551" t="s">
        <v>55</v>
      </c>
      <c r="B4551" t="s">
        <v>13</v>
      </c>
      <c r="C4551" t="s">
        <v>928</v>
      </c>
      <c r="D4551">
        <v>1</v>
      </c>
      <c r="E4551">
        <v>6</v>
      </c>
      <c r="F4551">
        <v>1780099200000</v>
      </c>
      <c r="G4551">
        <v>1780100287021</v>
      </c>
      <c r="H4551">
        <v>1087021</v>
      </c>
      <c r="I4551">
        <v>1087021</v>
      </c>
      <c r="J4551">
        <v>7955</v>
      </c>
      <c r="K4551">
        <v>44</v>
      </c>
      <c r="L4551">
        <v>51.29</v>
      </c>
      <c r="M4551" t="s">
        <v>925</v>
      </c>
      <c r="N4551" t="s">
        <v>926</v>
      </c>
      <c r="O4551">
        <v>31.08</v>
      </c>
      <c r="S4551">
        <v>24550</v>
      </c>
    </row>
    <row r="4552" spans="1:19" x14ac:dyDescent="0.2">
      <c r="A4552" t="s">
        <v>55</v>
      </c>
      <c r="B4552" t="s">
        <v>13</v>
      </c>
      <c r="C4552" t="s">
        <v>928</v>
      </c>
      <c r="D4552">
        <v>1</v>
      </c>
      <c r="E4552">
        <v>6</v>
      </c>
      <c r="F4552">
        <v>1780100100000</v>
      </c>
      <c r="G4552">
        <v>1780101080614</v>
      </c>
      <c r="H4552">
        <v>980614</v>
      </c>
      <c r="I4552">
        <v>980614</v>
      </c>
      <c r="J4552">
        <v>9463</v>
      </c>
      <c r="K4552">
        <v>38</v>
      </c>
      <c r="L4552">
        <v>52.27</v>
      </c>
      <c r="M4552" t="s">
        <v>925</v>
      </c>
      <c r="N4552" t="s">
        <v>926</v>
      </c>
      <c r="O4552">
        <v>32.01</v>
      </c>
      <c r="S4552">
        <v>24551</v>
      </c>
    </row>
    <row r="4553" spans="1:19" x14ac:dyDescent="0.2">
      <c r="A4553" t="s">
        <v>55</v>
      </c>
      <c r="B4553" t="s">
        <v>13</v>
      </c>
      <c r="C4553" t="s">
        <v>928</v>
      </c>
      <c r="D4553">
        <v>1</v>
      </c>
      <c r="E4553">
        <v>6</v>
      </c>
      <c r="F4553">
        <v>1780101000000</v>
      </c>
      <c r="G4553">
        <v>1780102278333</v>
      </c>
      <c r="H4553">
        <v>1278333</v>
      </c>
      <c r="I4553">
        <v>1278333</v>
      </c>
      <c r="J4553">
        <v>10362</v>
      </c>
      <c r="K4553">
        <v>48</v>
      </c>
      <c r="L4553">
        <v>63.27</v>
      </c>
      <c r="M4553" t="s">
        <v>925</v>
      </c>
      <c r="N4553" t="s">
        <v>926</v>
      </c>
      <c r="O4553">
        <v>47.68</v>
      </c>
      <c r="S4553">
        <v>24552</v>
      </c>
    </row>
    <row r="4554" spans="1:19" x14ac:dyDescent="0.2">
      <c r="A4554" t="s">
        <v>55</v>
      </c>
      <c r="B4554" t="s">
        <v>13</v>
      </c>
      <c r="C4554" t="s">
        <v>928</v>
      </c>
      <c r="D4554">
        <v>1</v>
      </c>
      <c r="E4554">
        <v>6</v>
      </c>
      <c r="F4554">
        <v>1780101900000</v>
      </c>
      <c r="G4554">
        <v>1780103287644</v>
      </c>
      <c r="H4554">
        <v>1387644</v>
      </c>
      <c r="I4554">
        <v>1387644</v>
      </c>
      <c r="J4554">
        <v>8468</v>
      </c>
      <c r="K4554">
        <v>52</v>
      </c>
      <c r="L4554">
        <v>45.54</v>
      </c>
      <c r="M4554" t="s">
        <v>925</v>
      </c>
      <c r="N4554" t="s">
        <v>929</v>
      </c>
      <c r="S4554">
        <v>24553</v>
      </c>
    </row>
    <row r="4555" spans="1:19" x14ac:dyDescent="0.2">
      <c r="A4555" t="s">
        <v>55</v>
      </c>
      <c r="B4555" t="s">
        <v>13</v>
      </c>
      <c r="C4555" t="s">
        <v>928</v>
      </c>
      <c r="D4555">
        <v>1</v>
      </c>
      <c r="E4555">
        <v>6</v>
      </c>
      <c r="F4555">
        <v>1780102800000</v>
      </c>
      <c r="G4555">
        <v>1780104129180</v>
      </c>
      <c r="H4555">
        <v>1329180</v>
      </c>
      <c r="I4555">
        <v>1329180</v>
      </c>
      <c r="J4555">
        <v>8957</v>
      </c>
      <c r="K4555">
        <v>50</v>
      </c>
      <c r="L4555">
        <v>57.79</v>
      </c>
      <c r="M4555" t="s">
        <v>925</v>
      </c>
      <c r="N4555" t="s">
        <v>926</v>
      </c>
      <c r="O4555">
        <v>37.409999999999997</v>
      </c>
      <c r="S4555">
        <v>24554</v>
      </c>
    </row>
    <row r="4556" spans="1:19" x14ac:dyDescent="0.2">
      <c r="A4556" t="s">
        <v>55</v>
      </c>
      <c r="B4556" t="s">
        <v>13</v>
      </c>
      <c r="C4556" t="s">
        <v>928</v>
      </c>
      <c r="D4556">
        <v>1</v>
      </c>
      <c r="E4556">
        <v>6</v>
      </c>
      <c r="F4556">
        <v>1780103700000</v>
      </c>
      <c r="G4556">
        <v>1780105206632</v>
      </c>
      <c r="H4556">
        <v>1506632</v>
      </c>
      <c r="I4556">
        <v>1506632</v>
      </c>
      <c r="J4556">
        <v>6816</v>
      </c>
      <c r="K4556">
        <v>57</v>
      </c>
      <c r="L4556">
        <v>45.24</v>
      </c>
      <c r="M4556" t="s">
        <v>925</v>
      </c>
      <c r="N4556" t="s">
        <v>929</v>
      </c>
      <c r="S4556">
        <v>24555</v>
      </c>
    </row>
    <row r="4557" spans="1:19" x14ac:dyDescent="0.2">
      <c r="A4557" t="s">
        <v>55</v>
      </c>
      <c r="B4557" t="s">
        <v>13</v>
      </c>
      <c r="C4557" t="s">
        <v>928</v>
      </c>
      <c r="D4557">
        <v>1</v>
      </c>
      <c r="E4557">
        <v>6</v>
      </c>
      <c r="F4557">
        <v>1780104600000</v>
      </c>
      <c r="G4557">
        <v>1780106291203</v>
      </c>
      <c r="H4557">
        <v>1691203</v>
      </c>
      <c r="I4557">
        <v>1691203</v>
      </c>
      <c r="J4557">
        <v>7013</v>
      </c>
      <c r="K4557">
        <v>62</v>
      </c>
      <c r="L4557">
        <v>57.5</v>
      </c>
      <c r="M4557" t="s">
        <v>925</v>
      </c>
      <c r="N4557" t="s">
        <v>926</v>
      </c>
      <c r="O4557">
        <v>32.82</v>
      </c>
      <c r="S4557">
        <v>24556</v>
      </c>
    </row>
    <row r="4558" spans="1:19" x14ac:dyDescent="0.2">
      <c r="A4558" t="s">
        <v>55</v>
      </c>
      <c r="B4558" t="s">
        <v>13</v>
      </c>
      <c r="C4558" t="s">
        <v>928</v>
      </c>
      <c r="D4558">
        <v>1</v>
      </c>
      <c r="E4558">
        <v>6</v>
      </c>
      <c r="F4558">
        <v>1780105500000</v>
      </c>
      <c r="G4558">
        <v>1780106802406</v>
      </c>
      <c r="H4558">
        <v>1302406</v>
      </c>
      <c r="I4558">
        <v>1302406</v>
      </c>
      <c r="J4558">
        <v>10321</v>
      </c>
      <c r="K4558">
        <v>52</v>
      </c>
      <c r="L4558">
        <v>57.29</v>
      </c>
      <c r="M4558" t="s">
        <v>925</v>
      </c>
      <c r="N4558" t="s">
        <v>926</v>
      </c>
      <c r="O4558">
        <v>33.28</v>
      </c>
      <c r="S4558">
        <v>24557</v>
      </c>
    </row>
    <row r="4559" spans="1:19" x14ac:dyDescent="0.2">
      <c r="A4559" t="s">
        <v>55</v>
      </c>
      <c r="B4559" t="s">
        <v>13</v>
      </c>
      <c r="C4559" t="s">
        <v>928</v>
      </c>
      <c r="D4559">
        <v>1</v>
      </c>
      <c r="E4559">
        <v>6</v>
      </c>
      <c r="F4559">
        <v>1780106400000</v>
      </c>
      <c r="G4559">
        <v>1780107802764</v>
      </c>
      <c r="H4559">
        <v>1402764</v>
      </c>
      <c r="I4559">
        <v>1402764</v>
      </c>
      <c r="J4559">
        <v>7971</v>
      </c>
      <c r="K4559">
        <v>53</v>
      </c>
      <c r="L4559">
        <v>55.27</v>
      </c>
      <c r="M4559" t="s">
        <v>925</v>
      </c>
      <c r="N4559" t="s">
        <v>926</v>
      </c>
      <c r="O4559">
        <v>32.340000000000003</v>
      </c>
      <c r="S4559">
        <v>24558</v>
      </c>
    </row>
    <row r="4560" spans="1:19" x14ac:dyDescent="0.2">
      <c r="A4560" t="s">
        <v>55</v>
      </c>
      <c r="B4560" t="s">
        <v>13</v>
      </c>
      <c r="C4560" t="s">
        <v>928</v>
      </c>
      <c r="D4560">
        <v>1</v>
      </c>
      <c r="E4560">
        <v>6</v>
      </c>
      <c r="F4560">
        <v>1780107300000</v>
      </c>
      <c r="G4560">
        <v>1780108395364</v>
      </c>
      <c r="H4560">
        <v>1095364</v>
      </c>
      <c r="I4560">
        <v>1095364</v>
      </c>
      <c r="J4560">
        <v>8154</v>
      </c>
      <c r="K4560">
        <v>51</v>
      </c>
      <c r="L4560">
        <v>52.58</v>
      </c>
      <c r="M4560" t="s">
        <v>925</v>
      </c>
      <c r="N4560" t="s">
        <v>926</v>
      </c>
      <c r="O4560">
        <v>33.35</v>
      </c>
      <c r="S4560">
        <v>24559</v>
      </c>
    </row>
    <row r="4561" spans="1:19" x14ac:dyDescent="0.2">
      <c r="A4561" t="s">
        <v>55</v>
      </c>
      <c r="B4561" t="s">
        <v>13</v>
      </c>
      <c r="C4561" t="s">
        <v>928</v>
      </c>
      <c r="D4561">
        <v>1</v>
      </c>
      <c r="E4561">
        <v>6</v>
      </c>
      <c r="F4561">
        <v>1780108200000</v>
      </c>
      <c r="G4561">
        <v>1780109203729</v>
      </c>
      <c r="H4561">
        <v>1003729</v>
      </c>
      <c r="I4561">
        <v>1003729</v>
      </c>
      <c r="J4561">
        <v>7314</v>
      </c>
      <c r="K4561">
        <v>46</v>
      </c>
      <c r="L4561">
        <v>49.86</v>
      </c>
      <c r="M4561" t="s">
        <v>925</v>
      </c>
      <c r="N4561" t="s">
        <v>926</v>
      </c>
      <c r="O4561">
        <v>31.56</v>
      </c>
      <c r="S4561">
        <v>24560</v>
      </c>
    </row>
    <row r="4562" spans="1:19" x14ac:dyDescent="0.2">
      <c r="A4562" t="s">
        <v>55</v>
      </c>
      <c r="B4562" t="s">
        <v>13</v>
      </c>
      <c r="C4562" t="s">
        <v>928</v>
      </c>
      <c r="D4562">
        <v>1</v>
      </c>
      <c r="E4562">
        <v>6</v>
      </c>
      <c r="F4562">
        <v>1780109100000</v>
      </c>
      <c r="G4562">
        <v>1780110782709</v>
      </c>
      <c r="H4562">
        <v>1682709</v>
      </c>
      <c r="I4562">
        <v>1682709</v>
      </c>
      <c r="J4562">
        <v>7185</v>
      </c>
      <c r="K4562">
        <v>62</v>
      </c>
      <c r="L4562">
        <v>59.34</v>
      </c>
      <c r="M4562" t="s">
        <v>925</v>
      </c>
      <c r="N4562" t="s">
        <v>926</v>
      </c>
      <c r="O4562">
        <v>36.86</v>
      </c>
      <c r="S4562">
        <v>24561</v>
      </c>
    </row>
    <row r="4563" spans="1:19" x14ac:dyDescent="0.2">
      <c r="A4563" t="s">
        <v>55</v>
      </c>
      <c r="B4563" t="s">
        <v>13</v>
      </c>
      <c r="C4563" t="s">
        <v>928</v>
      </c>
      <c r="D4563">
        <v>1</v>
      </c>
      <c r="E4563">
        <v>6</v>
      </c>
      <c r="F4563">
        <v>1780110000000</v>
      </c>
      <c r="G4563">
        <v>1780111200361</v>
      </c>
      <c r="H4563">
        <v>1200361</v>
      </c>
      <c r="I4563">
        <v>1200361</v>
      </c>
      <c r="J4563">
        <v>7280</v>
      </c>
      <c r="K4563">
        <v>46</v>
      </c>
      <c r="L4563">
        <v>52.72</v>
      </c>
      <c r="M4563" t="s">
        <v>925</v>
      </c>
      <c r="N4563" t="s">
        <v>926</v>
      </c>
      <c r="O4563">
        <v>33.35</v>
      </c>
      <c r="S4563">
        <v>24562</v>
      </c>
    </row>
    <row r="4564" spans="1:19" x14ac:dyDescent="0.2">
      <c r="A4564" t="s">
        <v>55</v>
      </c>
      <c r="B4564" t="s">
        <v>13</v>
      </c>
      <c r="C4564" t="s">
        <v>928</v>
      </c>
      <c r="D4564">
        <v>1</v>
      </c>
      <c r="E4564">
        <v>6</v>
      </c>
      <c r="F4564">
        <v>1780110900000</v>
      </c>
      <c r="G4564">
        <v>1780112137968</v>
      </c>
      <c r="H4564">
        <v>1237968</v>
      </c>
      <c r="I4564">
        <v>1237968</v>
      </c>
      <c r="J4564">
        <v>7084</v>
      </c>
      <c r="K4564">
        <v>57</v>
      </c>
      <c r="L4564">
        <v>42.29</v>
      </c>
      <c r="M4564" t="s">
        <v>925</v>
      </c>
      <c r="N4564" t="s">
        <v>929</v>
      </c>
      <c r="S4564">
        <v>24563</v>
      </c>
    </row>
    <row r="4565" spans="1:19" x14ac:dyDescent="0.2">
      <c r="A4565" t="s">
        <v>55</v>
      </c>
      <c r="B4565" t="s">
        <v>13</v>
      </c>
      <c r="C4565" t="s">
        <v>928</v>
      </c>
      <c r="D4565">
        <v>1</v>
      </c>
      <c r="E4565">
        <v>7</v>
      </c>
      <c r="F4565">
        <v>1780185600000</v>
      </c>
      <c r="G4565">
        <v>1780186941263</v>
      </c>
      <c r="H4565">
        <v>1341263</v>
      </c>
      <c r="I4565">
        <v>1341263</v>
      </c>
      <c r="J4565">
        <v>7369</v>
      </c>
      <c r="K4565">
        <v>60</v>
      </c>
      <c r="L4565">
        <v>59.68</v>
      </c>
      <c r="M4565" t="s">
        <v>925</v>
      </c>
      <c r="N4565" t="s">
        <v>926</v>
      </c>
      <c r="O4565">
        <v>45.76</v>
      </c>
      <c r="S4565">
        <v>24564</v>
      </c>
    </row>
    <row r="4566" spans="1:19" x14ac:dyDescent="0.2">
      <c r="A4566" t="s">
        <v>55</v>
      </c>
      <c r="B4566" t="s">
        <v>13</v>
      </c>
      <c r="C4566" t="s">
        <v>928</v>
      </c>
      <c r="D4566">
        <v>1</v>
      </c>
      <c r="E4566">
        <v>7</v>
      </c>
      <c r="F4566">
        <v>1780186500000</v>
      </c>
      <c r="G4566">
        <v>1780187785172</v>
      </c>
      <c r="H4566">
        <v>1285172</v>
      </c>
      <c r="I4566">
        <v>1285172</v>
      </c>
      <c r="J4566">
        <v>8957</v>
      </c>
      <c r="K4566">
        <v>58</v>
      </c>
      <c r="L4566">
        <v>60.91</v>
      </c>
      <c r="M4566" t="s">
        <v>925</v>
      </c>
      <c r="N4566" t="s">
        <v>926</v>
      </c>
      <c r="O4566">
        <v>45.78</v>
      </c>
      <c r="S4566">
        <v>24565</v>
      </c>
    </row>
    <row r="4567" spans="1:19" x14ac:dyDescent="0.2">
      <c r="A4567" t="s">
        <v>55</v>
      </c>
      <c r="B4567" t="s">
        <v>13</v>
      </c>
      <c r="C4567" t="s">
        <v>927</v>
      </c>
      <c r="D4567">
        <v>1</v>
      </c>
      <c r="E4567">
        <v>7</v>
      </c>
      <c r="F4567">
        <v>1780187400000</v>
      </c>
      <c r="G4567">
        <v>1780188843751</v>
      </c>
      <c r="H4567">
        <v>1443751</v>
      </c>
      <c r="I4567">
        <v>1443751</v>
      </c>
      <c r="J4567">
        <v>10004</v>
      </c>
      <c r="K4567">
        <v>56</v>
      </c>
      <c r="L4567">
        <v>47.83</v>
      </c>
      <c r="M4567" t="s">
        <v>925</v>
      </c>
      <c r="N4567" t="s">
        <v>929</v>
      </c>
      <c r="S4567">
        <v>24566</v>
      </c>
    </row>
    <row r="4568" spans="1:19" x14ac:dyDescent="0.2">
      <c r="A4568" t="s">
        <v>55</v>
      </c>
      <c r="B4568" t="s">
        <v>13</v>
      </c>
      <c r="C4568" t="s">
        <v>928</v>
      </c>
      <c r="D4568">
        <v>1</v>
      </c>
      <c r="E4568">
        <v>7</v>
      </c>
      <c r="F4568">
        <v>1780188300000</v>
      </c>
      <c r="G4568">
        <v>1780189887097</v>
      </c>
      <c r="H4568">
        <v>1587097</v>
      </c>
      <c r="I4568">
        <v>1587097</v>
      </c>
      <c r="J4568">
        <v>6965</v>
      </c>
      <c r="K4568">
        <v>63</v>
      </c>
      <c r="L4568">
        <v>46.36</v>
      </c>
      <c r="M4568" t="s">
        <v>925</v>
      </c>
      <c r="N4568" t="s">
        <v>929</v>
      </c>
      <c r="S4568">
        <v>24567</v>
      </c>
    </row>
    <row r="4569" spans="1:19" x14ac:dyDescent="0.2">
      <c r="A4569" t="s">
        <v>55</v>
      </c>
      <c r="B4569" t="s">
        <v>13</v>
      </c>
      <c r="C4569" t="s">
        <v>928</v>
      </c>
      <c r="D4569">
        <v>1</v>
      </c>
      <c r="E4569">
        <v>7</v>
      </c>
      <c r="F4569">
        <v>1780189200000</v>
      </c>
      <c r="G4569">
        <v>1780190408841</v>
      </c>
      <c r="H4569">
        <v>1208841</v>
      </c>
      <c r="I4569">
        <v>1208841</v>
      </c>
      <c r="J4569">
        <v>10470</v>
      </c>
      <c r="K4569">
        <v>54</v>
      </c>
      <c r="L4569">
        <v>62.25</v>
      </c>
      <c r="M4569" t="s">
        <v>925</v>
      </c>
      <c r="N4569" t="s">
        <v>926</v>
      </c>
      <c r="O4569">
        <v>46.78</v>
      </c>
      <c r="S4569">
        <v>24568</v>
      </c>
    </row>
    <row r="4570" spans="1:19" x14ac:dyDescent="0.2">
      <c r="A4570" t="s">
        <v>55</v>
      </c>
      <c r="B4570" t="s">
        <v>13</v>
      </c>
      <c r="C4570" t="s">
        <v>927</v>
      </c>
      <c r="D4570">
        <v>1</v>
      </c>
      <c r="E4570">
        <v>7</v>
      </c>
      <c r="F4570">
        <v>1780190100000</v>
      </c>
      <c r="G4570">
        <v>1780191502762</v>
      </c>
      <c r="H4570">
        <v>1402762</v>
      </c>
      <c r="I4570">
        <v>1402762</v>
      </c>
      <c r="J4570">
        <v>9916</v>
      </c>
      <c r="K4570">
        <v>62</v>
      </c>
      <c r="L4570">
        <v>63.8</v>
      </c>
      <c r="M4570" t="s">
        <v>925</v>
      </c>
      <c r="N4570" t="s">
        <v>926</v>
      </c>
      <c r="O4570">
        <v>46.98</v>
      </c>
      <c r="S4570">
        <v>24569</v>
      </c>
    </row>
    <row r="4571" spans="1:19" x14ac:dyDescent="0.2">
      <c r="A4571" t="s">
        <v>55</v>
      </c>
      <c r="B4571" t="s">
        <v>13</v>
      </c>
      <c r="C4571" t="s">
        <v>928</v>
      </c>
      <c r="D4571">
        <v>1</v>
      </c>
      <c r="E4571">
        <v>7</v>
      </c>
      <c r="F4571">
        <v>1780191000000</v>
      </c>
      <c r="G4571">
        <v>1780192617609</v>
      </c>
      <c r="H4571">
        <v>1617609</v>
      </c>
      <c r="I4571">
        <v>1617609</v>
      </c>
      <c r="J4571">
        <v>9919</v>
      </c>
      <c r="K4571">
        <v>70</v>
      </c>
      <c r="L4571">
        <v>61.54</v>
      </c>
      <c r="M4571" t="s">
        <v>925</v>
      </c>
      <c r="N4571" t="s">
        <v>926</v>
      </c>
      <c r="O4571">
        <v>36.299999999999997</v>
      </c>
      <c r="S4571">
        <v>24570</v>
      </c>
    </row>
    <row r="4572" spans="1:19" x14ac:dyDescent="0.2">
      <c r="A4572" t="s">
        <v>55</v>
      </c>
      <c r="B4572" t="s">
        <v>13</v>
      </c>
      <c r="C4572" t="s">
        <v>928</v>
      </c>
      <c r="D4572">
        <v>1</v>
      </c>
      <c r="E4572">
        <v>7</v>
      </c>
      <c r="F4572">
        <v>1780191900000</v>
      </c>
      <c r="G4572">
        <v>1780192893930</v>
      </c>
      <c r="H4572">
        <v>993930</v>
      </c>
      <c r="I4572">
        <v>993930</v>
      </c>
      <c r="J4572">
        <v>9391</v>
      </c>
      <c r="K4572">
        <v>37</v>
      </c>
      <c r="L4572">
        <v>54.77</v>
      </c>
      <c r="M4572" t="s">
        <v>925</v>
      </c>
      <c r="N4572" t="s">
        <v>926</v>
      </c>
      <c r="O4572">
        <v>37.68</v>
      </c>
      <c r="S4572">
        <v>24571</v>
      </c>
    </row>
    <row r="4573" spans="1:19" x14ac:dyDescent="0.2">
      <c r="A4573" t="s">
        <v>55</v>
      </c>
      <c r="B4573" t="s">
        <v>13</v>
      </c>
      <c r="C4573" t="s">
        <v>927</v>
      </c>
      <c r="D4573">
        <v>1</v>
      </c>
      <c r="E4573">
        <v>7</v>
      </c>
      <c r="F4573">
        <v>1780192800000</v>
      </c>
      <c r="G4573">
        <v>1780194513407</v>
      </c>
      <c r="H4573">
        <v>1713407</v>
      </c>
      <c r="I4573">
        <v>1713407</v>
      </c>
      <c r="J4573">
        <v>7251</v>
      </c>
      <c r="K4573">
        <v>66</v>
      </c>
      <c r="L4573">
        <v>48.17</v>
      </c>
      <c r="M4573" t="s">
        <v>925</v>
      </c>
      <c r="N4573" t="s">
        <v>929</v>
      </c>
      <c r="S4573">
        <v>24572</v>
      </c>
    </row>
    <row r="4574" spans="1:19" x14ac:dyDescent="0.2">
      <c r="A4574" t="s">
        <v>55</v>
      </c>
      <c r="B4574" t="s">
        <v>13</v>
      </c>
      <c r="C4574" t="s">
        <v>928</v>
      </c>
      <c r="D4574">
        <v>1</v>
      </c>
      <c r="E4574">
        <v>7</v>
      </c>
      <c r="F4574">
        <v>1780193700000</v>
      </c>
      <c r="G4574">
        <v>1780195431572</v>
      </c>
      <c r="H4574">
        <v>1731572</v>
      </c>
      <c r="I4574">
        <v>1731572</v>
      </c>
      <c r="J4574">
        <v>10131</v>
      </c>
      <c r="K4574">
        <v>65</v>
      </c>
      <c r="L4574">
        <v>67.23</v>
      </c>
      <c r="M4574" t="s">
        <v>931</v>
      </c>
      <c r="N4574" t="s">
        <v>926</v>
      </c>
      <c r="O4574">
        <v>46.1</v>
      </c>
      <c r="S4574">
        <v>24573</v>
      </c>
    </row>
    <row r="4575" spans="1:19" x14ac:dyDescent="0.2">
      <c r="A4575" t="s">
        <v>55</v>
      </c>
      <c r="B4575" t="s">
        <v>13</v>
      </c>
      <c r="C4575" t="s">
        <v>928</v>
      </c>
      <c r="D4575">
        <v>1</v>
      </c>
      <c r="E4575">
        <v>7</v>
      </c>
      <c r="F4575">
        <v>1780194600000</v>
      </c>
      <c r="G4575">
        <v>1780196200277</v>
      </c>
      <c r="H4575">
        <v>1600277</v>
      </c>
      <c r="I4575">
        <v>1600277</v>
      </c>
      <c r="J4575">
        <v>10173</v>
      </c>
      <c r="K4575">
        <v>64</v>
      </c>
      <c r="L4575">
        <v>66.209999999999994</v>
      </c>
      <c r="M4575" t="s">
        <v>925</v>
      </c>
      <c r="N4575" t="s">
        <v>926</v>
      </c>
      <c r="O4575">
        <v>46.91</v>
      </c>
      <c r="S4575">
        <v>24574</v>
      </c>
    </row>
    <row r="4576" spans="1:19" x14ac:dyDescent="0.2">
      <c r="A4576" t="s">
        <v>55</v>
      </c>
      <c r="B4576" t="s">
        <v>13</v>
      </c>
      <c r="C4576" t="s">
        <v>927</v>
      </c>
      <c r="D4576">
        <v>1</v>
      </c>
      <c r="E4576">
        <v>7</v>
      </c>
      <c r="F4576">
        <v>1780195500000</v>
      </c>
      <c r="G4576">
        <v>1780196991844</v>
      </c>
      <c r="H4576">
        <v>1491844</v>
      </c>
      <c r="I4576">
        <v>1491844</v>
      </c>
      <c r="J4576">
        <v>7920</v>
      </c>
      <c r="K4576">
        <v>55</v>
      </c>
      <c r="L4576">
        <v>56.25</v>
      </c>
      <c r="M4576" t="s">
        <v>925</v>
      </c>
      <c r="N4576" t="s">
        <v>926</v>
      </c>
      <c r="O4576">
        <v>32.520000000000003</v>
      </c>
      <c r="S4576">
        <v>24575</v>
      </c>
    </row>
    <row r="4577" spans="1:19" x14ac:dyDescent="0.2">
      <c r="A4577" t="s">
        <v>55</v>
      </c>
      <c r="B4577" t="s">
        <v>13</v>
      </c>
      <c r="C4577" t="s">
        <v>928</v>
      </c>
      <c r="D4577">
        <v>1</v>
      </c>
      <c r="E4577">
        <v>7</v>
      </c>
      <c r="F4577">
        <v>1780196400000</v>
      </c>
      <c r="G4577">
        <v>1780197452674</v>
      </c>
      <c r="H4577">
        <v>1052674</v>
      </c>
      <c r="I4577">
        <v>1052674</v>
      </c>
      <c r="J4577">
        <v>8210</v>
      </c>
      <c r="K4577">
        <v>43</v>
      </c>
      <c r="L4577">
        <v>41.25</v>
      </c>
      <c r="M4577" t="s">
        <v>925</v>
      </c>
      <c r="N4577" t="s">
        <v>929</v>
      </c>
      <c r="S4577">
        <v>24576</v>
      </c>
    </row>
    <row r="4578" spans="1:19" x14ac:dyDescent="0.2">
      <c r="A4578" t="s">
        <v>55</v>
      </c>
      <c r="B4578" t="s">
        <v>13</v>
      </c>
      <c r="C4578" t="s">
        <v>928</v>
      </c>
      <c r="D4578">
        <v>1</v>
      </c>
      <c r="E4578">
        <v>7</v>
      </c>
      <c r="F4578">
        <v>1780197300000</v>
      </c>
      <c r="G4578">
        <v>1780198943643</v>
      </c>
      <c r="H4578">
        <v>1643643</v>
      </c>
      <c r="I4578">
        <v>1643643</v>
      </c>
      <c r="J4578">
        <v>9760</v>
      </c>
      <c r="K4578">
        <v>68</v>
      </c>
      <c r="L4578">
        <v>60.63</v>
      </c>
      <c r="M4578" t="s">
        <v>925</v>
      </c>
      <c r="N4578" t="s">
        <v>926</v>
      </c>
      <c r="O4578">
        <v>33.96</v>
      </c>
      <c r="S4578">
        <v>24577</v>
      </c>
    </row>
    <row r="4579" spans="1:19" x14ac:dyDescent="0.2">
      <c r="A4579" t="s">
        <v>55</v>
      </c>
      <c r="B4579" t="s">
        <v>13</v>
      </c>
      <c r="C4579" t="s">
        <v>927</v>
      </c>
      <c r="D4579">
        <v>1</v>
      </c>
      <c r="E4579">
        <v>7</v>
      </c>
      <c r="F4579">
        <v>1780198200000</v>
      </c>
      <c r="G4579">
        <v>1780199984363</v>
      </c>
      <c r="H4579">
        <v>1784363</v>
      </c>
      <c r="I4579">
        <v>1784363</v>
      </c>
      <c r="J4579">
        <v>9988</v>
      </c>
      <c r="K4579">
        <v>74</v>
      </c>
      <c r="L4579">
        <v>64.48</v>
      </c>
      <c r="M4579" t="s">
        <v>925</v>
      </c>
      <c r="N4579" t="s">
        <v>926</v>
      </c>
      <c r="O4579">
        <v>38.74</v>
      </c>
      <c r="S4579">
        <v>24578</v>
      </c>
    </row>
    <row r="4580" spans="1:19" x14ac:dyDescent="0.2">
      <c r="A4580" t="s">
        <v>55</v>
      </c>
      <c r="B4580" t="s">
        <v>13</v>
      </c>
      <c r="C4580" t="s">
        <v>928</v>
      </c>
      <c r="D4580">
        <v>2</v>
      </c>
      <c r="E4580">
        <v>1</v>
      </c>
      <c r="F4580">
        <v>1780272000000</v>
      </c>
      <c r="G4580">
        <v>1780273605957</v>
      </c>
      <c r="H4580">
        <v>1605957</v>
      </c>
      <c r="I4580">
        <v>1605957</v>
      </c>
      <c r="J4580">
        <v>9724</v>
      </c>
      <c r="K4580">
        <v>70</v>
      </c>
      <c r="L4580">
        <v>60.6</v>
      </c>
      <c r="M4580" t="s">
        <v>925</v>
      </c>
      <c r="N4580" t="s">
        <v>926</v>
      </c>
      <c r="O4580">
        <v>34.93</v>
      </c>
      <c r="S4580">
        <v>24579</v>
      </c>
    </row>
    <row r="4581" spans="1:19" x14ac:dyDescent="0.2">
      <c r="A4581" t="s">
        <v>55</v>
      </c>
      <c r="B4581" t="s">
        <v>13</v>
      </c>
      <c r="C4581" t="s">
        <v>928</v>
      </c>
      <c r="D4581">
        <v>2</v>
      </c>
      <c r="E4581">
        <v>1</v>
      </c>
      <c r="F4581">
        <v>1780272900000</v>
      </c>
      <c r="G4581">
        <v>1780273906002</v>
      </c>
      <c r="H4581">
        <v>1006002</v>
      </c>
      <c r="I4581">
        <v>1006002</v>
      </c>
      <c r="J4581">
        <v>8056</v>
      </c>
      <c r="K4581">
        <v>37</v>
      </c>
      <c r="L4581">
        <v>53.42</v>
      </c>
      <c r="M4581" t="s">
        <v>925</v>
      </c>
      <c r="N4581" t="s">
        <v>926</v>
      </c>
      <c r="O4581">
        <v>37.799999999999997</v>
      </c>
      <c r="S4581">
        <v>24580</v>
      </c>
    </row>
    <row r="4582" spans="1:19" x14ac:dyDescent="0.2">
      <c r="A4582" t="s">
        <v>55</v>
      </c>
      <c r="B4582" t="s">
        <v>13</v>
      </c>
      <c r="C4582" t="s">
        <v>927</v>
      </c>
      <c r="D4582">
        <v>2</v>
      </c>
      <c r="E4582">
        <v>1</v>
      </c>
      <c r="F4582">
        <v>1780273800000</v>
      </c>
      <c r="G4582">
        <v>1780275060771</v>
      </c>
      <c r="H4582">
        <v>1260771</v>
      </c>
      <c r="I4582">
        <v>1260771</v>
      </c>
      <c r="J4582">
        <v>7102</v>
      </c>
      <c r="K4582">
        <v>50</v>
      </c>
      <c r="L4582">
        <v>60.26</v>
      </c>
      <c r="M4582" t="s">
        <v>925</v>
      </c>
      <c r="N4582" t="s">
        <v>926</v>
      </c>
      <c r="O4582">
        <v>49.85</v>
      </c>
      <c r="S4582">
        <v>24581</v>
      </c>
    </row>
    <row r="4583" spans="1:19" x14ac:dyDescent="0.2">
      <c r="A4583" t="s">
        <v>55</v>
      </c>
      <c r="B4583" t="s">
        <v>13</v>
      </c>
      <c r="C4583" t="s">
        <v>928</v>
      </c>
      <c r="D4583">
        <v>2</v>
      </c>
      <c r="E4583">
        <v>1</v>
      </c>
      <c r="F4583">
        <v>1780274700000</v>
      </c>
      <c r="G4583">
        <v>1780275809179</v>
      </c>
      <c r="H4583">
        <v>1109179</v>
      </c>
      <c r="I4583">
        <v>1109179</v>
      </c>
      <c r="J4583">
        <v>8328</v>
      </c>
      <c r="K4583">
        <v>43</v>
      </c>
      <c r="L4583">
        <v>42.05</v>
      </c>
      <c r="M4583" t="s">
        <v>925</v>
      </c>
      <c r="N4583" t="s">
        <v>929</v>
      </c>
      <c r="S4583">
        <v>24582</v>
      </c>
    </row>
    <row r="4584" spans="1:19" x14ac:dyDescent="0.2">
      <c r="A4584" t="s">
        <v>55</v>
      </c>
      <c r="B4584" t="s">
        <v>13</v>
      </c>
      <c r="C4584" t="s">
        <v>928</v>
      </c>
      <c r="D4584">
        <v>2</v>
      </c>
      <c r="E4584">
        <v>1</v>
      </c>
      <c r="F4584">
        <v>1780275600000</v>
      </c>
      <c r="G4584">
        <v>1780277189570</v>
      </c>
      <c r="H4584">
        <v>1589570</v>
      </c>
      <c r="I4584">
        <v>1589570</v>
      </c>
      <c r="J4584">
        <v>7328</v>
      </c>
      <c r="K4584">
        <v>65</v>
      </c>
      <c r="L4584">
        <v>63.67</v>
      </c>
      <c r="M4584" t="s">
        <v>925</v>
      </c>
      <c r="N4584" t="s">
        <v>926</v>
      </c>
      <c r="O4584">
        <v>48.88</v>
      </c>
      <c r="S4584">
        <v>24583</v>
      </c>
    </row>
    <row r="4585" spans="1:19" x14ac:dyDescent="0.2">
      <c r="A4585" t="s">
        <v>55</v>
      </c>
      <c r="B4585" t="s">
        <v>13</v>
      </c>
      <c r="C4585" t="s">
        <v>927</v>
      </c>
      <c r="D4585">
        <v>2</v>
      </c>
      <c r="E4585">
        <v>1</v>
      </c>
      <c r="F4585">
        <v>1780276500000</v>
      </c>
      <c r="G4585">
        <v>1780277615094</v>
      </c>
      <c r="H4585">
        <v>1115094</v>
      </c>
      <c r="I4585">
        <v>1115094</v>
      </c>
      <c r="J4585">
        <v>7518</v>
      </c>
      <c r="K4585">
        <v>47</v>
      </c>
      <c r="L4585">
        <v>51.88</v>
      </c>
      <c r="M4585" t="s">
        <v>925</v>
      </c>
      <c r="N4585" t="s">
        <v>926</v>
      </c>
      <c r="O4585">
        <v>32.92</v>
      </c>
      <c r="S4585">
        <v>24584</v>
      </c>
    </row>
    <row r="4586" spans="1:19" x14ac:dyDescent="0.2">
      <c r="A4586" t="s">
        <v>55</v>
      </c>
      <c r="B4586" t="s">
        <v>13</v>
      </c>
      <c r="C4586" t="s">
        <v>928</v>
      </c>
      <c r="D4586">
        <v>2</v>
      </c>
      <c r="E4586">
        <v>1</v>
      </c>
      <c r="F4586">
        <v>1780277400000</v>
      </c>
      <c r="G4586">
        <v>1780278319404</v>
      </c>
      <c r="H4586">
        <v>919404</v>
      </c>
      <c r="I4586">
        <v>919404</v>
      </c>
      <c r="J4586">
        <v>8123</v>
      </c>
      <c r="K4586">
        <v>41</v>
      </c>
      <c r="L4586">
        <v>52.54</v>
      </c>
      <c r="M4586" t="s">
        <v>925</v>
      </c>
      <c r="N4586" t="s">
        <v>926</v>
      </c>
      <c r="O4586">
        <v>37.75</v>
      </c>
      <c r="S4586">
        <v>24585</v>
      </c>
    </row>
    <row r="4587" spans="1:19" x14ac:dyDescent="0.2">
      <c r="A4587" t="s">
        <v>55</v>
      </c>
      <c r="B4587" t="s">
        <v>13</v>
      </c>
      <c r="C4587" t="s">
        <v>928</v>
      </c>
      <c r="D4587">
        <v>2</v>
      </c>
      <c r="E4587">
        <v>1</v>
      </c>
      <c r="F4587">
        <v>1780278300000</v>
      </c>
      <c r="G4587">
        <v>1780279470951</v>
      </c>
      <c r="H4587">
        <v>1170951</v>
      </c>
      <c r="I4587">
        <v>1170951</v>
      </c>
      <c r="J4587">
        <v>10667</v>
      </c>
      <c r="K4587">
        <v>52</v>
      </c>
      <c r="L4587">
        <v>57</v>
      </c>
      <c r="M4587" t="s">
        <v>925</v>
      </c>
      <c r="N4587" t="s">
        <v>926</v>
      </c>
      <c r="O4587">
        <v>34.99</v>
      </c>
      <c r="S4587">
        <v>24586</v>
      </c>
    </row>
    <row r="4588" spans="1:19" x14ac:dyDescent="0.2">
      <c r="A4588" t="s">
        <v>55</v>
      </c>
      <c r="B4588" t="s">
        <v>13</v>
      </c>
      <c r="C4588" t="s">
        <v>927</v>
      </c>
      <c r="D4588">
        <v>2</v>
      </c>
      <c r="E4588">
        <v>1</v>
      </c>
      <c r="F4588">
        <v>1780279200000</v>
      </c>
      <c r="G4588">
        <v>1780280165742</v>
      </c>
      <c r="H4588">
        <v>965742</v>
      </c>
      <c r="I4588">
        <v>965742</v>
      </c>
      <c r="J4588">
        <v>7027</v>
      </c>
      <c r="K4588">
        <v>47</v>
      </c>
      <c r="L4588">
        <v>53.62</v>
      </c>
      <c r="M4588" t="s">
        <v>925</v>
      </c>
      <c r="N4588" t="s">
        <v>926</v>
      </c>
      <c r="O4588">
        <v>42.03</v>
      </c>
      <c r="S4588">
        <v>24587</v>
      </c>
    </row>
    <row r="4589" spans="1:19" x14ac:dyDescent="0.2">
      <c r="A4589" t="s">
        <v>55</v>
      </c>
      <c r="B4589" t="s">
        <v>13</v>
      </c>
      <c r="C4589" t="s">
        <v>928</v>
      </c>
      <c r="D4589">
        <v>2</v>
      </c>
      <c r="E4589">
        <v>1</v>
      </c>
      <c r="F4589">
        <v>1780280100000</v>
      </c>
      <c r="G4589">
        <v>1780281236720</v>
      </c>
      <c r="H4589">
        <v>1136720</v>
      </c>
      <c r="I4589">
        <v>1136720</v>
      </c>
      <c r="J4589">
        <v>10463</v>
      </c>
      <c r="K4589">
        <v>51</v>
      </c>
      <c r="L4589">
        <v>59.22</v>
      </c>
      <c r="M4589" t="s">
        <v>925</v>
      </c>
      <c r="N4589" t="s">
        <v>926</v>
      </c>
      <c r="O4589">
        <v>41.56</v>
      </c>
      <c r="S4589">
        <v>24588</v>
      </c>
    </row>
    <row r="4590" spans="1:19" x14ac:dyDescent="0.2">
      <c r="A4590" t="s">
        <v>55</v>
      </c>
      <c r="B4590" t="s">
        <v>13</v>
      </c>
      <c r="C4590" t="s">
        <v>928</v>
      </c>
      <c r="D4590">
        <v>2</v>
      </c>
      <c r="E4590">
        <v>1</v>
      </c>
      <c r="F4590">
        <v>1780281000000</v>
      </c>
      <c r="G4590">
        <v>1780282128949</v>
      </c>
      <c r="H4590">
        <v>1128949</v>
      </c>
      <c r="I4590">
        <v>1128949</v>
      </c>
      <c r="J4590">
        <v>7094</v>
      </c>
      <c r="K4590">
        <v>52</v>
      </c>
      <c r="L4590">
        <v>55.96</v>
      </c>
      <c r="M4590" t="s">
        <v>925</v>
      </c>
      <c r="N4590" t="s">
        <v>926</v>
      </c>
      <c r="O4590">
        <v>43.2</v>
      </c>
      <c r="S4590">
        <v>24589</v>
      </c>
    </row>
    <row r="4591" spans="1:19" x14ac:dyDescent="0.2">
      <c r="A4591" t="s">
        <v>55</v>
      </c>
      <c r="B4591" t="s">
        <v>13</v>
      </c>
      <c r="C4591" t="s">
        <v>927</v>
      </c>
      <c r="D4591">
        <v>2</v>
      </c>
      <c r="E4591">
        <v>1</v>
      </c>
      <c r="F4591">
        <v>1780281900000</v>
      </c>
      <c r="G4591">
        <v>1780283551146</v>
      </c>
      <c r="H4591">
        <v>1651146</v>
      </c>
      <c r="I4591">
        <v>1651146</v>
      </c>
      <c r="J4591">
        <v>8113</v>
      </c>
      <c r="K4591">
        <v>61</v>
      </c>
      <c r="L4591">
        <v>64.05</v>
      </c>
      <c r="M4591" t="s">
        <v>925</v>
      </c>
      <c r="N4591" t="s">
        <v>926</v>
      </c>
      <c r="O4591">
        <v>46.12</v>
      </c>
      <c r="S4591">
        <v>24590</v>
      </c>
    </row>
    <row r="4592" spans="1:19" x14ac:dyDescent="0.2">
      <c r="A4592" t="s">
        <v>55</v>
      </c>
      <c r="B4592" t="s">
        <v>13</v>
      </c>
      <c r="C4592" t="s">
        <v>928</v>
      </c>
      <c r="D4592">
        <v>2</v>
      </c>
      <c r="E4592">
        <v>1</v>
      </c>
      <c r="F4592">
        <v>1780282800000</v>
      </c>
      <c r="G4592">
        <v>1780283704003</v>
      </c>
      <c r="H4592">
        <v>904003</v>
      </c>
      <c r="I4592">
        <v>904003</v>
      </c>
      <c r="J4592">
        <v>7531</v>
      </c>
      <c r="K4592">
        <v>41</v>
      </c>
      <c r="L4592">
        <v>56.81</v>
      </c>
      <c r="M4592" t="s">
        <v>925</v>
      </c>
      <c r="N4592" t="s">
        <v>926</v>
      </c>
      <c r="O4592">
        <v>49.65</v>
      </c>
      <c r="S4592">
        <v>24591</v>
      </c>
    </row>
    <row r="4593" spans="1:19" x14ac:dyDescent="0.2">
      <c r="A4593" t="s">
        <v>55</v>
      </c>
      <c r="B4593" t="s">
        <v>13</v>
      </c>
      <c r="C4593" t="s">
        <v>928</v>
      </c>
      <c r="D4593">
        <v>2</v>
      </c>
      <c r="E4593">
        <v>1</v>
      </c>
      <c r="F4593">
        <v>1780283700000</v>
      </c>
      <c r="G4593">
        <v>1780285309231</v>
      </c>
      <c r="H4593">
        <v>1609231</v>
      </c>
      <c r="I4593">
        <v>1609231</v>
      </c>
      <c r="J4593">
        <v>9016</v>
      </c>
      <c r="K4593">
        <v>65</v>
      </c>
      <c r="L4593">
        <v>64.89</v>
      </c>
      <c r="M4593" t="s">
        <v>925</v>
      </c>
      <c r="N4593" t="s">
        <v>926</v>
      </c>
      <c r="O4593">
        <v>46.71</v>
      </c>
      <c r="S4593">
        <v>24592</v>
      </c>
    </row>
    <row r="4594" spans="1:19" x14ac:dyDescent="0.2">
      <c r="A4594" t="s">
        <v>55</v>
      </c>
      <c r="B4594" t="s">
        <v>13</v>
      </c>
      <c r="C4594" t="s">
        <v>928</v>
      </c>
      <c r="D4594">
        <v>2</v>
      </c>
      <c r="E4594">
        <v>2</v>
      </c>
      <c r="F4594">
        <v>1780358400000</v>
      </c>
      <c r="G4594">
        <v>1780359538834</v>
      </c>
      <c r="H4594">
        <v>1138834</v>
      </c>
      <c r="I4594">
        <v>1138834</v>
      </c>
      <c r="J4594">
        <v>9801</v>
      </c>
      <c r="K4594">
        <v>48</v>
      </c>
      <c r="L4594">
        <v>61.75</v>
      </c>
      <c r="M4594" t="s">
        <v>925</v>
      </c>
      <c r="N4594" t="s">
        <v>926</v>
      </c>
      <c r="O4594">
        <v>49.17</v>
      </c>
      <c r="S4594">
        <v>24593</v>
      </c>
    </row>
    <row r="4595" spans="1:19" x14ac:dyDescent="0.2">
      <c r="A4595" t="s">
        <v>55</v>
      </c>
      <c r="B4595" t="s">
        <v>13</v>
      </c>
      <c r="C4595" t="s">
        <v>928</v>
      </c>
      <c r="D4595">
        <v>2</v>
      </c>
      <c r="E4595">
        <v>2</v>
      </c>
      <c r="F4595">
        <v>1780359300000</v>
      </c>
      <c r="G4595">
        <v>1780360937033</v>
      </c>
      <c r="H4595">
        <v>1637033</v>
      </c>
      <c r="I4595">
        <v>1637033</v>
      </c>
      <c r="J4595">
        <v>8339</v>
      </c>
      <c r="K4595">
        <v>67</v>
      </c>
      <c r="L4595">
        <v>61.09</v>
      </c>
      <c r="M4595" t="s">
        <v>925</v>
      </c>
      <c r="N4595" t="s">
        <v>926</v>
      </c>
      <c r="O4595">
        <v>39</v>
      </c>
      <c r="S4595">
        <v>24594</v>
      </c>
    </row>
    <row r="4596" spans="1:19" x14ac:dyDescent="0.2">
      <c r="A4596" t="s">
        <v>55</v>
      </c>
      <c r="B4596" t="s">
        <v>13</v>
      </c>
      <c r="C4596" t="s">
        <v>924</v>
      </c>
      <c r="D4596">
        <v>2</v>
      </c>
      <c r="E4596">
        <v>2</v>
      </c>
      <c r="F4596">
        <v>1780360200000</v>
      </c>
      <c r="G4596">
        <v>1780361640768</v>
      </c>
      <c r="H4596">
        <v>1440768</v>
      </c>
      <c r="I4596">
        <v>1440768</v>
      </c>
      <c r="J4596">
        <v>9255</v>
      </c>
      <c r="K4596">
        <v>63</v>
      </c>
      <c r="L4596">
        <v>59.32</v>
      </c>
      <c r="M4596" t="s">
        <v>925</v>
      </c>
      <c r="N4596" t="s">
        <v>926</v>
      </c>
      <c r="O4596">
        <v>37.380000000000003</v>
      </c>
      <c r="S4596">
        <v>24595</v>
      </c>
    </row>
    <row r="4597" spans="1:19" x14ac:dyDescent="0.2">
      <c r="A4597" t="s">
        <v>55</v>
      </c>
      <c r="B4597" t="s">
        <v>13</v>
      </c>
      <c r="C4597" t="s">
        <v>928</v>
      </c>
      <c r="D4597">
        <v>2</v>
      </c>
      <c r="E4597">
        <v>2</v>
      </c>
      <c r="F4597">
        <v>1780361100000</v>
      </c>
      <c r="G4597">
        <v>1780362561903</v>
      </c>
      <c r="H4597">
        <v>1461903</v>
      </c>
      <c r="I4597">
        <v>1461903</v>
      </c>
      <c r="J4597">
        <v>7731</v>
      </c>
      <c r="K4597">
        <v>60</v>
      </c>
      <c r="L4597">
        <v>62.28</v>
      </c>
      <c r="M4597" t="s">
        <v>925</v>
      </c>
      <c r="N4597" t="s">
        <v>926</v>
      </c>
      <c r="O4597">
        <v>47.79</v>
      </c>
      <c r="S4597">
        <v>24596</v>
      </c>
    </row>
    <row r="4598" spans="1:19" x14ac:dyDescent="0.2">
      <c r="A4598" t="s">
        <v>55</v>
      </c>
      <c r="B4598" t="s">
        <v>13</v>
      </c>
      <c r="C4598" t="s">
        <v>928</v>
      </c>
      <c r="D4598">
        <v>2</v>
      </c>
      <c r="E4598">
        <v>2</v>
      </c>
      <c r="F4598">
        <v>1780362000000</v>
      </c>
      <c r="G4598">
        <v>1780363605350</v>
      </c>
      <c r="H4598">
        <v>1605350</v>
      </c>
      <c r="I4598">
        <v>1605350</v>
      </c>
      <c r="J4598">
        <v>10166</v>
      </c>
      <c r="K4598">
        <v>60</v>
      </c>
      <c r="L4598">
        <v>64.08</v>
      </c>
      <c r="M4598" t="s">
        <v>925</v>
      </c>
      <c r="N4598" t="s">
        <v>926</v>
      </c>
      <c r="O4598">
        <v>41.85</v>
      </c>
      <c r="S4598">
        <v>24597</v>
      </c>
    </row>
    <row r="4599" spans="1:19" x14ac:dyDescent="0.2">
      <c r="A4599" t="s">
        <v>55</v>
      </c>
      <c r="B4599" t="s">
        <v>13</v>
      </c>
      <c r="C4599" t="s">
        <v>924</v>
      </c>
      <c r="D4599">
        <v>2</v>
      </c>
      <c r="E4599">
        <v>2</v>
      </c>
      <c r="F4599">
        <v>1780362900000</v>
      </c>
      <c r="G4599">
        <v>1780364073228</v>
      </c>
      <c r="H4599">
        <v>1173228</v>
      </c>
      <c r="I4599">
        <v>1173228</v>
      </c>
      <c r="J4599">
        <v>10524</v>
      </c>
      <c r="K4599">
        <v>49</v>
      </c>
      <c r="L4599">
        <v>60.41</v>
      </c>
      <c r="M4599" t="s">
        <v>925</v>
      </c>
      <c r="N4599" t="s">
        <v>926</v>
      </c>
      <c r="O4599">
        <v>43.25</v>
      </c>
      <c r="S4599">
        <v>24598</v>
      </c>
    </row>
    <row r="4600" spans="1:19" x14ac:dyDescent="0.2">
      <c r="A4600" t="s">
        <v>55</v>
      </c>
      <c r="B4600" t="s">
        <v>13</v>
      </c>
      <c r="C4600" t="s">
        <v>928</v>
      </c>
      <c r="D4600">
        <v>2</v>
      </c>
      <c r="E4600">
        <v>2</v>
      </c>
      <c r="F4600">
        <v>1780363800000</v>
      </c>
      <c r="G4600">
        <v>1780365161366</v>
      </c>
      <c r="H4600">
        <v>1361366</v>
      </c>
      <c r="I4600">
        <v>1361366</v>
      </c>
      <c r="J4600">
        <v>8376</v>
      </c>
      <c r="K4600">
        <v>56</v>
      </c>
      <c r="L4600">
        <v>61.71</v>
      </c>
      <c r="M4600" t="s">
        <v>925</v>
      </c>
      <c r="N4600" t="s">
        <v>926</v>
      </c>
      <c r="O4600">
        <v>47.28</v>
      </c>
      <c r="S4600">
        <v>24599</v>
      </c>
    </row>
    <row r="4601" spans="1:19" x14ac:dyDescent="0.2">
      <c r="A4601" t="s">
        <v>55</v>
      </c>
      <c r="B4601" t="s">
        <v>13</v>
      </c>
      <c r="C4601" t="s">
        <v>928</v>
      </c>
      <c r="D4601">
        <v>2</v>
      </c>
      <c r="E4601">
        <v>2</v>
      </c>
      <c r="F4601">
        <v>1780364700000</v>
      </c>
      <c r="G4601">
        <v>1780365748492</v>
      </c>
      <c r="H4601">
        <v>1048492</v>
      </c>
      <c r="I4601">
        <v>1048492</v>
      </c>
      <c r="J4601">
        <v>8034</v>
      </c>
      <c r="K4601">
        <v>40</v>
      </c>
      <c r="L4601">
        <v>55.7</v>
      </c>
      <c r="M4601" t="s">
        <v>925</v>
      </c>
      <c r="N4601" t="s">
        <v>926</v>
      </c>
      <c r="O4601">
        <v>42.1</v>
      </c>
      <c r="S4601">
        <v>24600</v>
      </c>
    </row>
    <row r="4602" spans="1:19" x14ac:dyDescent="0.2">
      <c r="A4602" t="s">
        <v>55</v>
      </c>
      <c r="B4602" t="s">
        <v>13</v>
      </c>
      <c r="C4602" t="s">
        <v>924</v>
      </c>
      <c r="D4602">
        <v>2</v>
      </c>
      <c r="E4602">
        <v>2</v>
      </c>
      <c r="F4602">
        <v>1780365600000</v>
      </c>
      <c r="G4602">
        <v>1780367148318</v>
      </c>
      <c r="H4602">
        <v>1548318</v>
      </c>
      <c r="I4602">
        <v>1548318</v>
      </c>
      <c r="J4602">
        <v>10232</v>
      </c>
      <c r="K4602">
        <v>62</v>
      </c>
      <c r="L4602">
        <v>60.11</v>
      </c>
      <c r="M4602" t="s">
        <v>925</v>
      </c>
      <c r="N4602" t="s">
        <v>926</v>
      </c>
      <c r="O4602">
        <v>33.89</v>
      </c>
      <c r="S4602">
        <v>24601</v>
      </c>
    </row>
    <row r="4603" spans="1:19" x14ac:dyDescent="0.2">
      <c r="A4603" t="s">
        <v>55</v>
      </c>
      <c r="B4603" t="s">
        <v>13</v>
      </c>
      <c r="C4603" t="s">
        <v>928</v>
      </c>
      <c r="D4603">
        <v>2</v>
      </c>
      <c r="E4603">
        <v>2</v>
      </c>
      <c r="F4603">
        <v>1780366500000</v>
      </c>
      <c r="G4603">
        <v>1780368253674</v>
      </c>
      <c r="H4603">
        <v>1753674</v>
      </c>
      <c r="I4603">
        <v>1753674</v>
      </c>
      <c r="J4603">
        <v>8978</v>
      </c>
      <c r="K4603">
        <v>72</v>
      </c>
      <c r="L4603">
        <v>64.13</v>
      </c>
      <c r="M4603" t="s">
        <v>925</v>
      </c>
      <c r="N4603" t="s">
        <v>926</v>
      </c>
      <c r="O4603">
        <v>41.42</v>
      </c>
      <c r="S4603">
        <v>24602</v>
      </c>
    </row>
    <row r="4604" spans="1:19" x14ac:dyDescent="0.2">
      <c r="A4604" t="s">
        <v>55</v>
      </c>
      <c r="B4604" t="s">
        <v>13</v>
      </c>
      <c r="C4604" t="s">
        <v>928</v>
      </c>
      <c r="D4604">
        <v>2</v>
      </c>
      <c r="E4604">
        <v>2</v>
      </c>
      <c r="F4604">
        <v>1780367400000</v>
      </c>
      <c r="G4604">
        <v>1780368580836</v>
      </c>
      <c r="H4604">
        <v>1180836</v>
      </c>
      <c r="I4604">
        <v>1180836</v>
      </c>
      <c r="J4604">
        <v>9274</v>
      </c>
      <c r="K4604">
        <v>52</v>
      </c>
      <c r="L4604">
        <v>58.08</v>
      </c>
      <c r="M4604" t="s">
        <v>925</v>
      </c>
      <c r="N4604" t="s">
        <v>926</v>
      </c>
      <c r="O4604">
        <v>40.97</v>
      </c>
      <c r="S4604">
        <v>24603</v>
      </c>
    </row>
    <row r="4605" spans="1:19" x14ac:dyDescent="0.2">
      <c r="A4605" t="s">
        <v>55</v>
      </c>
      <c r="B4605" t="s">
        <v>13</v>
      </c>
      <c r="C4605" t="s">
        <v>924</v>
      </c>
      <c r="D4605">
        <v>2</v>
      </c>
      <c r="E4605">
        <v>2</v>
      </c>
      <c r="F4605">
        <v>1780368300000</v>
      </c>
      <c r="G4605">
        <v>1780369410648</v>
      </c>
      <c r="H4605">
        <v>1110648</v>
      </c>
      <c r="I4605">
        <v>1110648</v>
      </c>
      <c r="J4605">
        <v>10124</v>
      </c>
      <c r="K4605">
        <v>49</v>
      </c>
      <c r="L4605">
        <v>43.96</v>
      </c>
      <c r="M4605" t="s">
        <v>925</v>
      </c>
      <c r="N4605" t="s">
        <v>929</v>
      </c>
      <c r="S4605">
        <v>24604</v>
      </c>
    </row>
    <row r="4606" spans="1:19" x14ac:dyDescent="0.2">
      <c r="A4606" t="s">
        <v>55</v>
      </c>
      <c r="B4606" t="s">
        <v>13</v>
      </c>
      <c r="C4606" t="s">
        <v>928</v>
      </c>
      <c r="D4606">
        <v>2</v>
      </c>
      <c r="E4606">
        <v>2</v>
      </c>
      <c r="F4606">
        <v>1780369200000</v>
      </c>
      <c r="G4606">
        <v>1780370761837</v>
      </c>
      <c r="H4606">
        <v>1561837</v>
      </c>
      <c r="I4606">
        <v>1561837</v>
      </c>
      <c r="J4606">
        <v>9031</v>
      </c>
      <c r="K4606">
        <v>65</v>
      </c>
      <c r="L4606">
        <v>48.22</v>
      </c>
      <c r="M4606" t="s">
        <v>925</v>
      </c>
      <c r="N4606" t="s">
        <v>929</v>
      </c>
      <c r="S4606">
        <v>24605</v>
      </c>
    </row>
    <row r="4607" spans="1:19" x14ac:dyDescent="0.2">
      <c r="A4607" t="s">
        <v>55</v>
      </c>
      <c r="B4607" t="s">
        <v>13</v>
      </c>
      <c r="C4607" t="s">
        <v>928</v>
      </c>
      <c r="D4607">
        <v>2</v>
      </c>
      <c r="E4607">
        <v>2</v>
      </c>
      <c r="F4607">
        <v>1780370100000</v>
      </c>
      <c r="G4607">
        <v>1780371404453</v>
      </c>
      <c r="H4607">
        <v>1304453</v>
      </c>
      <c r="I4607">
        <v>1304453</v>
      </c>
      <c r="J4607">
        <v>7297</v>
      </c>
      <c r="K4607">
        <v>56</v>
      </c>
      <c r="L4607">
        <v>58.04</v>
      </c>
      <c r="M4607" t="s">
        <v>925</v>
      </c>
      <c r="N4607" t="s">
        <v>926</v>
      </c>
      <c r="O4607">
        <v>43.07</v>
      </c>
      <c r="S4607">
        <v>24606</v>
      </c>
    </row>
    <row r="4608" spans="1:19" x14ac:dyDescent="0.2">
      <c r="A4608" t="s">
        <v>55</v>
      </c>
      <c r="B4608" t="s">
        <v>13</v>
      </c>
      <c r="C4608" t="s">
        <v>924</v>
      </c>
      <c r="D4608">
        <v>2</v>
      </c>
      <c r="E4608">
        <v>2</v>
      </c>
      <c r="F4608">
        <v>1780371000000</v>
      </c>
      <c r="G4608">
        <v>1780372497221</v>
      </c>
      <c r="H4608">
        <v>1497221</v>
      </c>
      <c r="I4608">
        <v>1497221</v>
      </c>
      <c r="J4608">
        <v>8888</v>
      </c>
      <c r="K4608">
        <v>61</v>
      </c>
      <c r="L4608">
        <v>62.61</v>
      </c>
      <c r="M4608" t="s">
        <v>925</v>
      </c>
      <c r="N4608" t="s">
        <v>926</v>
      </c>
      <c r="O4608">
        <v>44.58</v>
      </c>
      <c r="S4608">
        <v>24607</v>
      </c>
    </row>
    <row r="4609" spans="1:19" x14ac:dyDescent="0.2">
      <c r="A4609" t="s">
        <v>55</v>
      </c>
      <c r="B4609" t="s">
        <v>13</v>
      </c>
      <c r="C4609" t="s">
        <v>928</v>
      </c>
      <c r="D4609">
        <v>2</v>
      </c>
      <c r="E4609">
        <v>3</v>
      </c>
      <c r="F4609">
        <v>1780444800000</v>
      </c>
      <c r="G4609">
        <v>1780446409955</v>
      </c>
      <c r="H4609">
        <v>1609955</v>
      </c>
      <c r="I4609">
        <v>1609955</v>
      </c>
      <c r="J4609">
        <v>7445</v>
      </c>
      <c r="K4609">
        <v>61</v>
      </c>
      <c r="L4609">
        <v>59.61</v>
      </c>
      <c r="M4609" t="s">
        <v>925</v>
      </c>
      <c r="N4609" t="s">
        <v>926</v>
      </c>
      <c r="O4609">
        <v>38.619999999999997</v>
      </c>
      <c r="S4609">
        <v>24608</v>
      </c>
    </row>
    <row r="4610" spans="1:19" x14ac:dyDescent="0.2">
      <c r="A4610" t="s">
        <v>55</v>
      </c>
      <c r="B4610" t="s">
        <v>13</v>
      </c>
      <c r="C4610" t="s">
        <v>928</v>
      </c>
      <c r="D4610">
        <v>2</v>
      </c>
      <c r="E4610">
        <v>3</v>
      </c>
      <c r="F4610">
        <v>1780445700000</v>
      </c>
      <c r="G4610">
        <v>1780447044552</v>
      </c>
      <c r="H4610">
        <v>1344552</v>
      </c>
      <c r="I4610">
        <v>1344552</v>
      </c>
      <c r="J4610">
        <v>8029</v>
      </c>
      <c r="K4610">
        <v>55</v>
      </c>
      <c r="L4610">
        <v>58.72</v>
      </c>
      <c r="M4610" t="s">
        <v>925</v>
      </c>
      <c r="N4610" t="s">
        <v>926</v>
      </c>
      <c r="O4610">
        <v>41.68</v>
      </c>
      <c r="S4610">
        <v>24609</v>
      </c>
    </row>
    <row r="4611" spans="1:19" x14ac:dyDescent="0.2">
      <c r="A4611" t="s">
        <v>55</v>
      </c>
      <c r="B4611" t="s">
        <v>13</v>
      </c>
      <c r="C4611" t="s">
        <v>928</v>
      </c>
      <c r="D4611">
        <v>2</v>
      </c>
      <c r="E4611">
        <v>3</v>
      </c>
      <c r="F4611">
        <v>1780446600000</v>
      </c>
      <c r="G4611">
        <v>1780448125878</v>
      </c>
      <c r="H4611">
        <v>1525878</v>
      </c>
      <c r="I4611">
        <v>1525878</v>
      </c>
      <c r="J4611">
        <v>10386</v>
      </c>
      <c r="K4611">
        <v>63</v>
      </c>
      <c r="L4611">
        <v>66.97</v>
      </c>
      <c r="M4611" t="s">
        <v>931</v>
      </c>
      <c r="N4611" t="s">
        <v>926</v>
      </c>
      <c r="O4611">
        <v>50</v>
      </c>
      <c r="S4611">
        <v>24610</v>
      </c>
    </row>
    <row r="4612" spans="1:19" x14ac:dyDescent="0.2">
      <c r="A4612" t="s">
        <v>55</v>
      </c>
      <c r="B4612" t="s">
        <v>13</v>
      </c>
      <c r="C4612" t="s">
        <v>928</v>
      </c>
      <c r="D4612">
        <v>2</v>
      </c>
      <c r="E4612">
        <v>3</v>
      </c>
      <c r="F4612">
        <v>1780447500000</v>
      </c>
      <c r="G4612">
        <v>1780449011544</v>
      </c>
      <c r="H4612">
        <v>1511544</v>
      </c>
      <c r="I4612">
        <v>1511544</v>
      </c>
      <c r="J4612">
        <v>8055</v>
      </c>
      <c r="K4612">
        <v>56</v>
      </c>
      <c r="L4612">
        <v>60.06</v>
      </c>
      <c r="M4612" t="s">
        <v>925</v>
      </c>
      <c r="N4612" t="s">
        <v>926</v>
      </c>
      <c r="O4612">
        <v>40.520000000000003</v>
      </c>
      <c r="S4612">
        <v>24611</v>
      </c>
    </row>
    <row r="4613" spans="1:19" x14ac:dyDescent="0.2">
      <c r="A4613" t="s">
        <v>55</v>
      </c>
      <c r="B4613" t="s">
        <v>13</v>
      </c>
      <c r="C4613" t="s">
        <v>928</v>
      </c>
      <c r="D4613">
        <v>2</v>
      </c>
      <c r="E4613">
        <v>3</v>
      </c>
      <c r="F4613">
        <v>1780448400000</v>
      </c>
      <c r="G4613">
        <v>1780449521719</v>
      </c>
      <c r="H4613">
        <v>1121719</v>
      </c>
      <c r="I4613">
        <v>1121719</v>
      </c>
      <c r="J4613">
        <v>7581</v>
      </c>
      <c r="K4613">
        <v>50</v>
      </c>
      <c r="L4613">
        <v>52.69</v>
      </c>
      <c r="M4613" t="s">
        <v>925</v>
      </c>
      <c r="N4613" t="s">
        <v>926</v>
      </c>
      <c r="O4613">
        <v>34.46</v>
      </c>
      <c r="S4613">
        <v>24612</v>
      </c>
    </row>
    <row r="4614" spans="1:19" x14ac:dyDescent="0.2">
      <c r="A4614" t="s">
        <v>55</v>
      </c>
      <c r="B4614" t="s">
        <v>13</v>
      </c>
      <c r="C4614" t="s">
        <v>928</v>
      </c>
      <c r="D4614">
        <v>2</v>
      </c>
      <c r="E4614">
        <v>3</v>
      </c>
      <c r="F4614">
        <v>1780449300000</v>
      </c>
      <c r="G4614">
        <v>1780450409640</v>
      </c>
      <c r="H4614">
        <v>1109640</v>
      </c>
      <c r="I4614">
        <v>1109640</v>
      </c>
      <c r="J4614">
        <v>8297</v>
      </c>
      <c r="K4614">
        <v>46</v>
      </c>
      <c r="L4614">
        <v>56.12</v>
      </c>
      <c r="M4614" t="s">
        <v>925</v>
      </c>
      <c r="N4614" t="s">
        <v>926</v>
      </c>
      <c r="O4614">
        <v>40.82</v>
      </c>
      <c r="S4614">
        <v>24613</v>
      </c>
    </row>
    <row r="4615" spans="1:19" x14ac:dyDescent="0.2">
      <c r="A4615" t="s">
        <v>55</v>
      </c>
      <c r="B4615" t="s">
        <v>13</v>
      </c>
      <c r="C4615" t="s">
        <v>928</v>
      </c>
      <c r="D4615">
        <v>2</v>
      </c>
      <c r="E4615">
        <v>3</v>
      </c>
      <c r="F4615">
        <v>1780450200000</v>
      </c>
      <c r="G4615">
        <v>1780451793539</v>
      </c>
      <c r="H4615">
        <v>1593539</v>
      </c>
      <c r="I4615">
        <v>1593539</v>
      </c>
      <c r="J4615">
        <v>8942</v>
      </c>
      <c r="K4615">
        <v>61</v>
      </c>
      <c r="L4615">
        <v>62.69</v>
      </c>
      <c r="M4615" t="s">
        <v>925</v>
      </c>
      <c r="N4615" t="s">
        <v>926</v>
      </c>
      <c r="O4615">
        <v>42.19</v>
      </c>
      <c r="S4615">
        <v>24614</v>
      </c>
    </row>
    <row r="4616" spans="1:19" x14ac:dyDescent="0.2">
      <c r="A4616" t="s">
        <v>55</v>
      </c>
      <c r="B4616" t="s">
        <v>13</v>
      </c>
      <c r="C4616" t="s">
        <v>928</v>
      </c>
      <c r="D4616">
        <v>2</v>
      </c>
      <c r="E4616">
        <v>3</v>
      </c>
      <c r="F4616">
        <v>1780451100000</v>
      </c>
      <c r="G4616">
        <v>1780452214949</v>
      </c>
      <c r="H4616">
        <v>1114949</v>
      </c>
      <c r="I4616">
        <v>1114949</v>
      </c>
      <c r="J4616">
        <v>10699</v>
      </c>
      <c r="K4616">
        <v>48</v>
      </c>
      <c r="L4616">
        <v>55.53</v>
      </c>
      <c r="M4616" t="s">
        <v>925</v>
      </c>
      <c r="N4616" t="s">
        <v>926</v>
      </c>
      <c r="O4616">
        <v>32.89</v>
      </c>
      <c r="S4616">
        <v>24615</v>
      </c>
    </row>
    <row r="4617" spans="1:19" x14ac:dyDescent="0.2">
      <c r="A4617" t="s">
        <v>55</v>
      </c>
      <c r="B4617" t="s">
        <v>13</v>
      </c>
      <c r="C4617" t="s">
        <v>928</v>
      </c>
      <c r="D4617">
        <v>2</v>
      </c>
      <c r="E4617">
        <v>3</v>
      </c>
      <c r="F4617">
        <v>1780452000000</v>
      </c>
      <c r="G4617">
        <v>1780453017668</v>
      </c>
      <c r="H4617">
        <v>1017668</v>
      </c>
      <c r="I4617">
        <v>1017668</v>
      </c>
      <c r="J4617">
        <v>8698</v>
      </c>
      <c r="K4617">
        <v>48</v>
      </c>
      <c r="L4617">
        <v>57.69</v>
      </c>
      <c r="M4617" t="s">
        <v>925</v>
      </c>
      <c r="N4617" t="s">
        <v>926</v>
      </c>
      <c r="O4617">
        <v>45.74</v>
      </c>
      <c r="S4617">
        <v>24616</v>
      </c>
    </row>
    <row r="4618" spans="1:19" x14ac:dyDescent="0.2">
      <c r="A4618" t="s">
        <v>55</v>
      </c>
      <c r="B4618" t="s">
        <v>13</v>
      </c>
      <c r="C4618" t="s">
        <v>928</v>
      </c>
      <c r="D4618">
        <v>2</v>
      </c>
      <c r="E4618">
        <v>3</v>
      </c>
      <c r="F4618">
        <v>1780452900000</v>
      </c>
      <c r="G4618">
        <v>1780454196720</v>
      </c>
      <c r="H4618">
        <v>1296720</v>
      </c>
      <c r="I4618">
        <v>1296720</v>
      </c>
      <c r="J4618">
        <v>7419</v>
      </c>
      <c r="K4618">
        <v>52</v>
      </c>
      <c r="L4618">
        <v>56.96</v>
      </c>
      <c r="M4618" t="s">
        <v>925</v>
      </c>
      <c r="N4618" t="s">
        <v>926</v>
      </c>
      <c r="O4618">
        <v>40.43</v>
      </c>
      <c r="S4618">
        <v>24617</v>
      </c>
    </row>
    <row r="4619" spans="1:19" x14ac:dyDescent="0.2">
      <c r="A4619" t="s">
        <v>55</v>
      </c>
      <c r="B4619" t="s">
        <v>13</v>
      </c>
      <c r="C4619" t="s">
        <v>928</v>
      </c>
      <c r="D4619">
        <v>2</v>
      </c>
      <c r="E4619">
        <v>3</v>
      </c>
      <c r="F4619">
        <v>1780453800000</v>
      </c>
      <c r="G4619">
        <v>1780455097085</v>
      </c>
      <c r="H4619">
        <v>1297085</v>
      </c>
      <c r="I4619">
        <v>1297085</v>
      </c>
      <c r="J4619">
        <v>8762</v>
      </c>
      <c r="K4619">
        <v>56</v>
      </c>
      <c r="L4619">
        <v>56.66</v>
      </c>
      <c r="M4619" t="s">
        <v>925</v>
      </c>
      <c r="N4619" t="s">
        <v>926</v>
      </c>
      <c r="O4619">
        <v>36.11</v>
      </c>
      <c r="S4619">
        <v>24618</v>
      </c>
    </row>
    <row r="4620" spans="1:19" x14ac:dyDescent="0.2">
      <c r="A4620" t="s">
        <v>55</v>
      </c>
      <c r="B4620" t="s">
        <v>13</v>
      </c>
      <c r="C4620" t="s">
        <v>928</v>
      </c>
      <c r="D4620">
        <v>2</v>
      </c>
      <c r="E4620">
        <v>3</v>
      </c>
      <c r="F4620">
        <v>1780454700000</v>
      </c>
      <c r="G4620">
        <v>1780456357676</v>
      </c>
      <c r="H4620">
        <v>1657676</v>
      </c>
      <c r="I4620">
        <v>1657676</v>
      </c>
      <c r="J4620">
        <v>9050</v>
      </c>
      <c r="K4620">
        <v>71</v>
      </c>
      <c r="L4620">
        <v>63.99</v>
      </c>
      <c r="M4620" t="s">
        <v>925</v>
      </c>
      <c r="N4620" t="s">
        <v>926</v>
      </c>
      <c r="O4620">
        <v>43.32</v>
      </c>
      <c r="S4620">
        <v>24619</v>
      </c>
    </row>
    <row r="4621" spans="1:19" x14ac:dyDescent="0.2">
      <c r="A4621" t="s">
        <v>55</v>
      </c>
      <c r="B4621" t="s">
        <v>13</v>
      </c>
      <c r="C4621" t="s">
        <v>928</v>
      </c>
      <c r="D4621">
        <v>2</v>
      </c>
      <c r="E4621">
        <v>3</v>
      </c>
      <c r="F4621">
        <v>1780455600000</v>
      </c>
      <c r="G4621">
        <v>1780456846958</v>
      </c>
      <c r="H4621">
        <v>1246958</v>
      </c>
      <c r="I4621">
        <v>1246958</v>
      </c>
      <c r="J4621">
        <v>7088</v>
      </c>
      <c r="K4621">
        <v>55</v>
      </c>
      <c r="L4621">
        <v>59.12</v>
      </c>
      <c r="M4621" t="s">
        <v>925</v>
      </c>
      <c r="N4621" t="s">
        <v>926</v>
      </c>
      <c r="O4621">
        <v>47.58</v>
      </c>
      <c r="S4621">
        <v>24620</v>
      </c>
    </row>
    <row r="4622" spans="1:19" x14ac:dyDescent="0.2">
      <c r="A4622" t="s">
        <v>55</v>
      </c>
      <c r="B4622" t="s">
        <v>13</v>
      </c>
      <c r="C4622" t="s">
        <v>928</v>
      </c>
      <c r="D4622">
        <v>2</v>
      </c>
      <c r="E4622">
        <v>4</v>
      </c>
      <c r="F4622">
        <v>1780531200000</v>
      </c>
      <c r="G4622">
        <v>1780532832500</v>
      </c>
      <c r="H4622">
        <v>1632500</v>
      </c>
      <c r="I4622">
        <v>1632500</v>
      </c>
      <c r="J4622">
        <v>8232</v>
      </c>
      <c r="K4622">
        <v>61</v>
      </c>
      <c r="L4622">
        <v>60.79</v>
      </c>
      <c r="M4622" t="s">
        <v>925</v>
      </c>
      <c r="N4622" t="s">
        <v>926</v>
      </c>
      <c r="O4622">
        <v>38.700000000000003</v>
      </c>
      <c r="S4622">
        <v>24621</v>
      </c>
    </row>
    <row r="4623" spans="1:19" x14ac:dyDescent="0.2">
      <c r="A4623" t="s">
        <v>55</v>
      </c>
      <c r="B4623" t="s">
        <v>13</v>
      </c>
      <c r="C4623" t="s">
        <v>928</v>
      </c>
      <c r="D4623">
        <v>2</v>
      </c>
      <c r="E4623">
        <v>4</v>
      </c>
      <c r="F4623">
        <v>1780532100000</v>
      </c>
      <c r="G4623">
        <v>1780533737301</v>
      </c>
      <c r="H4623">
        <v>1637301</v>
      </c>
      <c r="I4623">
        <v>1637301</v>
      </c>
      <c r="J4623">
        <v>7910</v>
      </c>
      <c r="K4623">
        <v>62</v>
      </c>
      <c r="L4623">
        <v>60.72</v>
      </c>
      <c r="M4623" t="s">
        <v>925</v>
      </c>
      <c r="N4623" t="s">
        <v>926</v>
      </c>
      <c r="O4623">
        <v>39.270000000000003</v>
      </c>
      <c r="S4623">
        <v>24622</v>
      </c>
    </row>
    <row r="4624" spans="1:19" x14ac:dyDescent="0.2">
      <c r="A4624" t="s">
        <v>55</v>
      </c>
      <c r="B4624" t="s">
        <v>13</v>
      </c>
      <c r="C4624" t="s">
        <v>927</v>
      </c>
      <c r="D4624">
        <v>2</v>
      </c>
      <c r="E4624">
        <v>4</v>
      </c>
      <c r="F4624">
        <v>1780533000000</v>
      </c>
      <c r="G4624">
        <v>1780534145840</v>
      </c>
      <c r="H4624">
        <v>1145840</v>
      </c>
      <c r="I4624">
        <v>1145840</v>
      </c>
      <c r="J4624">
        <v>7479</v>
      </c>
      <c r="K4624">
        <v>53</v>
      </c>
      <c r="L4624">
        <v>56.1</v>
      </c>
      <c r="M4624" t="s">
        <v>925</v>
      </c>
      <c r="N4624" t="s">
        <v>926</v>
      </c>
      <c r="O4624">
        <v>42.05</v>
      </c>
      <c r="S4624">
        <v>24623</v>
      </c>
    </row>
    <row r="4625" spans="1:19" x14ac:dyDescent="0.2">
      <c r="A4625" t="s">
        <v>55</v>
      </c>
      <c r="B4625" t="s">
        <v>13</v>
      </c>
      <c r="C4625" t="s">
        <v>928</v>
      </c>
      <c r="D4625">
        <v>2</v>
      </c>
      <c r="E4625">
        <v>4</v>
      </c>
      <c r="F4625">
        <v>1780533900000</v>
      </c>
      <c r="G4625">
        <v>1780535322871</v>
      </c>
      <c r="H4625">
        <v>1422871</v>
      </c>
      <c r="I4625">
        <v>1422871</v>
      </c>
      <c r="J4625">
        <v>9564</v>
      </c>
      <c r="K4625">
        <v>56</v>
      </c>
      <c r="L4625">
        <v>59.49</v>
      </c>
      <c r="M4625" t="s">
        <v>925</v>
      </c>
      <c r="N4625" t="s">
        <v>926</v>
      </c>
      <c r="O4625">
        <v>37.39</v>
      </c>
      <c r="S4625">
        <v>24624</v>
      </c>
    </row>
    <row r="4626" spans="1:19" x14ac:dyDescent="0.2">
      <c r="A4626" t="s">
        <v>55</v>
      </c>
      <c r="B4626" t="s">
        <v>13</v>
      </c>
      <c r="C4626" t="s">
        <v>928</v>
      </c>
      <c r="D4626">
        <v>2</v>
      </c>
      <c r="E4626">
        <v>4</v>
      </c>
      <c r="F4626">
        <v>1780534800000</v>
      </c>
      <c r="G4626">
        <v>1780536083294</v>
      </c>
      <c r="H4626">
        <v>1283294</v>
      </c>
      <c r="I4626">
        <v>1283294</v>
      </c>
      <c r="J4626">
        <v>10352</v>
      </c>
      <c r="K4626">
        <v>58</v>
      </c>
      <c r="L4626">
        <v>57.63</v>
      </c>
      <c r="M4626" t="s">
        <v>925</v>
      </c>
      <c r="N4626" t="s">
        <v>926</v>
      </c>
      <c r="O4626">
        <v>34.479999999999997</v>
      </c>
      <c r="S4626">
        <v>24625</v>
      </c>
    </row>
    <row r="4627" spans="1:19" x14ac:dyDescent="0.2">
      <c r="A4627" t="s">
        <v>55</v>
      </c>
      <c r="B4627" t="s">
        <v>13</v>
      </c>
      <c r="C4627" t="s">
        <v>927</v>
      </c>
      <c r="D4627">
        <v>2</v>
      </c>
      <c r="E4627">
        <v>4</v>
      </c>
      <c r="F4627">
        <v>1780535700000</v>
      </c>
      <c r="G4627">
        <v>1780536785139</v>
      </c>
      <c r="H4627">
        <v>1085139</v>
      </c>
      <c r="I4627">
        <v>1085139</v>
      </c>
      <c r="J4627">
        <v>8314</v>
      </c>
      <c r="K4627">
        <v>44</v>
      </c>
      <c r="L4627">
        <v>53.13</v>
      </c>
      <c r="M4627" t="s">
        <v>925</v>
      </c>
      <c r="N4627" t="s">
        <v>926</v>
      </c>
      <c r="O4627">
        <v>34.450000000000003</v>
      </c>
      <c r="S4627">
        <v>24626</v>
      </c>
    </row>
    <row r="4628" spans="1:19" x14ac:dyDescent="0.2">
      <c r="A4628" t="s">
        <v>55</v>
      </c>
      <c r="B4628" t="s">
        <v>13</v>
      </c>
      <c r="C4628" t="s">
        <v>928</v>
      </c>
      <c r="D4628">
        <v>2</v>
      </c>
      <c r="E4628">
        <v>4</v>
      </c>
      <c r="F4628">
        <v>1780536600000</v>
      </c>
      <c r="G4628">
        <v>1780537596777</v>
      </c>
      <c r="H4628">
        <v>996777</v>
      </c>
      <c r="I4628">
        <v>996777</v>
      </c>
      <c r="J4628">
        <v>8434</v>
      </c>
      <c r="K4628">
        <v>39</v>
      </c>
      <c r="L4628">
        <v>58.28</v>
      </c>
      <c r="M4628" t="s">
        <v>925</v>
      </c>
      <c r="N4628" t="s">
        <v>926</v>
      </c>
      <c r="O4628">
        <v>48.34</v>
      </c>
      <c r="S4628">
        <v>24627</v>
      </c>
    </row>
    <row r="4629" spans="1:19" x14ac:dyDescent="0.2">
      <c r="A4629" t="s">
        <v>55</v>
      </c>
      <c r="B4629" t="s">
        <v>13</v>
      </c>
      <c r="C4629" t="s">
        <v>928</v>
      </c>
      <c r="D4629">
        <v>2</v>
      </c>
      <c r="E4629">
        <v>4</v>
      </c>
      <c r="F4629">
        <v>1780537500000</v>
      </c>
      <c r="G4629">
        <v>1780538924761</v>
      </c>
      <c r="H4629">
        <v>1424761</v>
      </c>
      <c r="I4629">
        <v>1424761</v>
      </c>
      <c r="J4629">
        <v>9021</v>
      </c>
      <c r="K4629">
        <v>57</v>
      </c>
      <c r="L4629">
        <v>58.87</v>
      </c>
      <c r="M4629" t="s">
        <v>925</v>
      </c>
      <c r="N4629" t="s">
        <v>926</v>
      </c>
      <c r="O4629">
        <v>37.35</v>
      </c>
      <c r="S4629">
        <v>24628</v>
      </c>
    </row>
    <row r="4630" spans="1:19" x14ac:dyDescent="0.2">
      <c r="A4630" t="s">
        <v>55</v>
      </c>
      <c r="B4630" t="s">
        <v>13</v>
      </c>
      <c r="C4630" t="s">
        <v>927</v>
      </c>
      <c r="D4630">
        <v>2</v>
      </c>
      <c r="E4630">
        <v>4</v>
      </c>
      <c r="F4630">
        <v>1780538400000</v>
      </c>
      <c r="G4630">
        <v>1780539986403</v>
      </c>
      <c r="H4630">
        <v>1586403</v>
      </c>
      <c r="I4630">
        <v>1586403</v>
      </c>
      <c r="J4630">
        <v>8037</v>
      </c>
      <c r="K4630">
        <v>64</v>
      </c>
      <c r="L4630">
        <v>64.010000000000005</v>
      </c>
      <c r="M4630" t="s">
        <v>925</v>
      </c>
      <c r="N4630" t="s">
        <v>926</v>
      </c>
      <c r="O4630">
        <v>47.86</v>
      </c>
      <c r="S4630">
        <v>24629</v>
      </c>
    </row>
    <row r="4631" spans="1:19" x14ac:dyDescent="0.2">
      <c r="A4631" t="s">
        <v>55</v>
      </c>
      <c r="B4631" t="s">
        <v>13</v>
      </c>
      <c r="C4631" t="s">
        <v>928</v>
      </c>
      <c r="D4631">
        <v>2</v>
      </c>
      <c r="E4631">
        <v>4</v>
      </c>
      <c r="F4631">
        <v>1780539300000</v>
      </c>
      <c r="G4631">
        <v>1780540600149</v>
      </c>
      <c r="H4631">
        <v>1300149</v>
      </c>
      <c r="I4631">
        <v>1300149</v>
      </c>
      <c r="J4631">
        <v>7422</v>
      </c>
      <c r="K4631">
        <v>50</v>
      </c>
      <c r="L4631">
        <v>56.15</v>
      </c>
      <c r="M4631" t="s">
        <v>925</v>
      </c>
      <c r="N4631" t="s">
        <v>926</v>
      </c>
      <c r="O4631">
        <v>38.44</v>
      </c>
      <c r="S4631">
        <v>24630</v>
      </c>
    </row>
    <row r="4632" spans="1:19" x14ac:dyDescent="0.2">
      <c r="A4632" t="s">
        <v>55</v>
      </c>
      <c r="B4632" t="s">
        <v>13</v>
      </c>
      <c r="C4632" t="s">
        <v>928</v>
      </c>
      <c r="D4632">
        <v>2</v>
      </c>
      <c r="E4632">
        <v>4</v>
      </c>
      <c r="F4632">
        <v>1780540200000</v>
      </c>
      <c r="G4632">
        <v>1780541392785</v>
      </c>
      <c r="H4632">
        <v>1192785</v>
      </c>
      <c r="I4632">
        <v>1192785</v>
      </c>
      <c r="J4632">
        <v>7417</v>
      </c>
      <c r="K4632">
        <v>48</v>
      </c>
      <c r="L4632">
        <v>53.84</v>
      </c>
      <c r="M4632" t="s">
        <v>925</v>
      </c>
      <c r="N4632" t="s">
        <v>926</v>
      </c>
      <c r="O4632">
        <v>35.78</v>
      </c>
      <c r="S4632">
        <v>24631</v>
      </c>
    </row>
    <row r="4633" spans="1:19" x14ac:dyDescent="0.2">
      <c r="A4633" t="s">
        <v>55</v>
      </c>
      <c r="B4633" t="s">
        <v>13</v>
      </c>
      <c r="C4633" t="s">
        <v>927</v>
      </c>
      <c r="D4633">
        <v>2</v>
      </c>
      <c r="E4633">
        <v>4</v>
      </c>
      <c r="F4633">
        <v>1780541100000</v>
      </c>
      <c r="G4633">
        <v>1780542413229</v>
      </c>
      <c r="H4633">
        <v>1313229</v>
      </c>
      <c r="I4633">
        <v>1313229</v>
      </c>
      <c r="J4633">
        <v>10348</v>
      </c>
      <c r="K4633">
        <v>57</v>
      </c>
      <c r="L4633">
        <v>59.95</v>
      </c>
      <c r="M4633" t="s">
        <v>925</v>
      </c>
      <c r="N4633" t="s">
        <v>926</v>
      </c>
      <c r="O4633">
        <v>39.11</v>
      </c>
      <c r="S4633">
        <v>24632</v>
      </c>
    </row>
    <row r="4634" spans="1:19" x14ac:dyDescent="0.2">
      <c r="A4634" t="s">
        <v>55</v>
      </c>
      <c r="B4634" t="s">
        <v>13</v>
      </c>
      <c r="C4634" t="s">
        <v>928</v>
      </c>
      <c r="D4634">
        <v>2</v>
      </c>
      <c r="E4634">
        <v>4</v>
      </c>
      <c r="F4634">
        <v>1780542000000</v>
      </c>
      <c r="G4634">
        <v>1780543111294</v>
      </c>
      <c r="H4634">
        <v>1111294</v>
      </c>
      <c r="I4634">
        <v>1111294</v>
      </c>
      <c r="J4634">
        <v>8029</v>
      </c>
      <c r="K4634">
        <v>49</v>
      </c>
      <c r="L4634">
        <v>56.11</v>
      </c>
      <c r="M4634" t="s">
        <v>925</v>
      </c>
      <c r="N4634" t="s">
        <v>926</v>
      </c>
      <c r="O4634">
        <v>41.48</v>
      </c>
      <c r="S4634">
        <v>24633</v>
      </c>
    </row>
    <row r="4635" spans="1:19" x14ac:dyDescent="0.2">
      <c r="A4635" t="s">
        <v>55</v>
      </c>
      <c r="B4635" t="s">
        <v>13</v>
      </c>
      <c r="C4635" t="s">
        <v>928</v>
      </c>
      <c r="D4635">
        <v>2</v>
      </c>
      <c r="E4635">
        <v>4</v>
      </c>
      <c r="F4635">
        <v>1780542900000</v>
      </c>
      <c r="G4635">
        <v>1780543885113</v>
      </c>
      <c r="H4635">
        <v>985113</v>
      </c>
      <c r="I4635">
        <v>985113</v>
      </c>
      <c r="J4635">
        <v>10247</v>
      </c>
      <c r="K4635">
        <v>45</v>
      </c>
      <c r="L4635">
        <v>42.58</v>
      </c>
      <c r="M4635" t="s">
        <v>925</v>
      </c>
      <c r="N4635" t="s">
        <v>929</v>
      </c>
      <c r="S4635">
        <v>24634</v>
      </c>
    </row>
    <row r="4636" spans="1:19" x14ac:dyDescent="0.2">
      <c r="A4636" t="s">
        <v>55</v>
      </c>
      <c r="B4636" t="s">
        <v>13</v>
      </c>
      <c r="C4636" t="s">
        <v>928</v>
      </c>
      <c r="D4636">
        <v>2</v>
      </c>
      <c r="E4636">
        <v>5</v>
      </c>
      <c r="F4636">
        <v>1780617600000</v>
      </c>
      <c r="G4636">
        <v>1780618966752</v>
      </c>
      <c r="H4636">
        <v>1366752</v>
      </c>
      <c r="I4636">
        <v>1366752</v>
      </c>
      <c r="J4636">
        <v>8975</v>
      </c>
      <c r="K4636">
        <v>60</v>
      </c>
      <c r="L4636">
        <v>58.88</v>
      </c>
      <c r="M4636" t="s">
        <v>925</v>
      </c>
      <c r="N4636" t="s">
        <v>926</v>
      </c>
      <c r="O4636">
        <v>38.96</v>
      </c>
      <c r="S4636">
        <v>24635</v>
      </c>
    </row>
    <row r="4637" spans="1:19" x14ac:dyDescent="0.2">
      <c r="A4637" t="s">
        <v>55</v>
      </c>
      <c r="B4637" t="s">
        <v>13</v>
      </c>
      <c r="C4637" t="s">
        <v>928</v>
      </c>
      <c r="D4637">
        <v>2</v>
      </c>
      <c r="E4637">
        <v>5</v>
      </c>
      <c r="F4637">
        <v>1780618500000</v>
      </c>
      <c r="G4637">
        <v>1780620106490</v>
      </c>
      <c r="H4637">
        <v>1606490</v>
      </c>
      <c r="I4637">
        <v>1606490</v>
      </c>
      <c r="J4637">
        <v>7077</v>
      </c>
      <c r="K4637">
        <v>66</v>
      </c>
      <c r="L4637">
        <v>60.54</v>
      </c>
      <c r="M4637" t="s">
        <v>925</v>
      </c>
      <c r="N4637" t="s">
        <v>926</v>
      </c>
      <c r="O4637">
        <v>41.86</v>
      </c>
      <c r="S4637">
        <v>24636</v>
      </c>
    </row>
    <row r="4638" spans="1:19" x14ac:dyDescent="0.2">
      <c r="A4638" t="s">
        <v>55</v>
      </c>
      <c r="B4638" t="s">
        <v>13</v>
      </c>
      <c r="C4638" t="s">
        <v>924</v>
      </c>
      <c r="D4638">
        <v>2</v>
      </c>
      <c r="E4638">
        <v>5</v>
      </c>
      <c r="F4638">
        <v>1780619400000</v>
      </c>
      <c r="G4638">
        <v>1780621030898</v>
      </c>
      <c r="H4638">
        <v>1630898</v>
      </c>
      <c r="I4638">
        <v>1630898</v>
      </c>
      <c r="J4638">
        <v>9627</v>
      </c>
      <c r="K4638">
        <v>66</v>
      </c>
      <c r="L4638">
        <v>62.21</v>
      </c>
      <c r="M4638" t="s">
        <v>925</v>
      </c>
      <c r="N4638" t="s">
        <v>926</v>
      </c>
      <c r="O4638">
        <v>38.299999999999997</v>
      </c>
      <c r="S4638">
        <v>24637</v>
      </c>
    </row>
    <row r="4639" spans="1:19" x14ac:dyDescent="0.2">
      <c r="A4639" t="s">
        <v>55</v>
      </c>
      <c r="B4639" t="s">
        <v>13</v>
      </c>
      <c r="C4639" t="s">
        <v>928</v>
      </c>
      <c r="D4639">
        <v>2</v>
      </c>
      <c r="E4639">
        <v>5</v>
      </c>
      <c r="F4639">
        <v>1780620300000</v>
      </c>
      <c r="G4639">
        <v>1780621226585</v>
      </c>
      <c r="H4639">
        <v>926585</v>
      </c>
      <c r="I4639">
        <v>926585</v>
      </c>
      <c r="J4639">
        <v>7208</v>
      </c>
      <c r="K4639">
        <v>41</v>
      </c>
      <c r="L4639">
        <v>38.69</v>
      </c>
      <c r="M4639" t="s">
        <v>925</v>
      </c>
      <c r="N4639" t="s">
        <v>929</v>
      </c>
      <c r="S4639">
        <v>24638</v>
      </c>
    </row>
    <row r="4640" spans="1:19" x14ac:dyDescent="0.2">
      <c r="A4640" t="s">
        <v>55</v>
      </c>
      <c r="B4640" t="s">
        <v>13</v>
      </c>
      <c r="C4640" t="s">
        <v>928</v>
      </c>
      <c r="D4640">
        <v>2</v>
      </c>
      <c r="E4640">
        <v>5</v>
      </c>
      <c r="F4640">
        <v>1780621200000</v>
      </c>
      <c r="G4640">
        <v>1780622635899</v>
      </c>
      <c r="H4640">
        <v>1435899</v>
      </c>
      <c r="I4640">
        <v>1435899</v>
      </c>
      <c r="J4640">
        <v>7369</v>
      </c>
      <c r="K4640">
        <v>53</v>
      </c>
      <c r="L4640">
        <v>44.97</v>
      </c>
      <c r="M4640" t="s">
        <v>925</v>
      </c>
      <c r="N4640" t="s">
        <v>929</v>
      </c>
      <c r="S4640">
        <v>24639</v>
      </c>
    </row>
    <row r="4641" spans="1:19" x14ac:dyDescent="0.2">
      <c r="A4641" t="s">
        <v>55</v>
      </c>
      <c r="B4641" t="s">
        <v>13</v>
      </c>
      <c r="C4641" t="s">
        <v>924</v>
      </c>
      <c r="D4641">
        <v>2</v>
      </c>
      <c r="E4641">
        <v>5</v>
      </c>
      <c r="F4641">
        <v>1780622100000</v>
      </c>
      <c r="G4641">
        <v>1780623014244</v>
      </c>
      <c r="H4641">
        <v>914244</v>
      </c>
      <c r="I4641">
        <v>914244</v>
      </c>
      <c r="J4641">
        <v>8367</v>
      </c>
      <c r="K4641">
        <v>41</v>
      </c>
      <c r="L4641">
        <v>54.89</v>
      </c>
      <c r="M4641" t="s">
        <v>925</v>
      </c>
      <c r="N4641" t="s">
        <v>926</v>
      </c>
      <c r="O4641">
        <v>42.7</v>
      </c>
      <c r="S4641">
        <v>24640</v>
      </c>
    </row>
    <row r="4642" spans="1:19" x14ac:dyDescent="0.2">
      <c r="A4642" t="s">
        <v>55</v>
      </c>
      <c r="B4642" t="s">
        <v>13</v>
      </c>
      <c r="C4642" t="s">
        <v>928</v>
      </c>
      <c r="D4642">
        <v>2</v>
      </c>
      <c r="E4642">
        <v>5</v>
      </c>
      <c r="F4642">
        <v>1780623000000</v>
      </c>
      <c r="G4642">
        <v>1780624437701</v>
      </c>
      <c r="H4642">
        <v>1437701</v>
      </c>
      <c r="I4642">
        <v>1437701</v>
      </c>
      <c r="J4642">
        <v>8981</v>
      </c>
      <c r="K4642">
        <v>58</v>
      </c>
      <c r="L4642">
        <v>46.68</v>
      </c>
      <c r="M4642" t="s">
        <v>925</v>
      </c>
      <c r="N4642" t="s">
        <v>929</v>
      </c>
      <c r="S4642">
        <v>24641</v>
      </c>
    </row>
    <row r="4643" spans="1:19" x14ac:dyDescent="0.2">
      <c r="A4643" t="s">
        <v>55</v>
      </c>
      <c r="B4643" t="s">
        <v>13</v>
      </c>
      <c r="C4643" t="s">
        <v>928</v>
      </c>
      <c r="D4643">
        <v>2</v>
      </c>
      <c r="E4643">
        <v>5</v>
      </c>
      <c r="F4643">
        <v>1780623900000</v>
      </c>
      <c r="G4643">
        <v>1780624841034</v>
      </c>
      <c r="H4643">
        <v>941034</v>
      </c>
      <c r="I4643">
        <v>941034</v>
      </c>
      <c r="J4643">
        <v>8230</v>
      </c>
      <c r="K4643">
        <v>36</v>
      </c>
      <c r="L4643">
        <v>55.02</v>
      </c>
      <c r="M4643" t="s">
        <v>925</v>
      </c>
      <c r="N4643" t="s">
        <v>926</v>
      </c>
      <c r="O4643">
        <v>42.7</v>
      </c>
      <c r="S4643">
        <v>24642</v>
      </c>
    </row>
    <row r="4644" spans="1:19" x14ac:dyDescent="0.2">
      <c r="A4644" t="s">
        <v>55</v>
      </c>
      <c r="B4644" t="s">
        <v>13</v>
      </c>
      <c r="C4644" t="s">
        <v>924</v>
      </c>
      <c r="D4644">
        <v>2</v>
      </c>
      <c r="E4644">
        <v>5</v>
      </c>
      <c r="F4644">
        <v>1780624800000</v>
      </c>
      <c r="G4644">
        <v>1780625774139</v>
      </c>
      <c r="H4644">
        <v>974139</v>
      </c>
      <c r="I4644">
        <v>974139</v>
      </c>
      <c r="J4644">
        <v>10035</v>
      </c>
      <c r="K4644">
        <v>39</v>
      </c>
      <c r="L4644">
        <v>53.44</v>
      </c>
      <c r="M4644" t="s">
        <v>925</v>
      </c>
      <c r="N4644" t="s">
        <v>926</v>
      </c>
      <c r="O4644">
        <v>33.36</v>
      </c>
      <c r="S4644">
        <v>24643</v>
      </c>
    </row>
    <row r="4645" spans="1:19" x14ac:dyDescent="0.2">
      <c r="A4645" t="s">
        <v>55</v>
      </c>
      <c r="B4645" t="s">
        <v>13</v>
      </c>
      <c r="C4645" t="s">
        <v>928</v>
      </c>
      <c r="D4645">
        <v>2</v>
      </c>
      <c r="E4645">
        <v>5</v>
      </c>
      <c r="F4645">
        <v>1780625700000</v>
      </c>
      <c r="G4645">
        <v>1780627011068</v>
      </c>
      <c r="H4645">
        <v>1311068</v>
      </c>
      <c r="I4645">
        <v>1311068</v>
      </c>
      <c r="J4645">
        <v>9949</v>
      </c>
      <c r="K4645">
        <v>50</v>
      </c>
      <c r="L4645">
        <v>61.45</v>
      </c>
      <c r="M4645" t="s">
        <v>925</v>
      </c>
      <c r="N4645" t="s">
        <v>926</v>
      </c>
      <c r="O4645">
        <v>43.73</v>
      </c>
      <c r="S4645">
        <v>24644</v>
      </c>
    </row>
    <row r="4646" spans="1:19" x14ac:dyDescent="0.2">
      <c r="A4646" t="s">
        <v>55</v>
      </c>
      <c r="B4646" t="s">
        <v>13</v>
      </c>
      <c r="C4646" t="s">
        <v>928</v>
      </c>
      <c r="D4646">
        <v>2</v>
      </c>
      <c r="E4646">
        <v>5</v>
      </c>
      <c r="F4646">
        <v>1780626600000</v>
      </c>
      <c r="G4646">
        <v>1780627905149</v>
      </c>
      <c r="H4646">
        <v>1305149</v>
      </c>
      <c r="I4646">
        <v>1305149</v>
      </c>
      <c r="J4646">
        <v>9157</v>
      </c>
      <c r="K4646">
        <v>55</v>
      </c>
      <c r="L4646">
        <v>58.95</v>
      </c>
      <c r="M4646" t="s">
        <v>925</v>
      </c>
      <c r="N4646" t="s">
        <v>926</v>
      </c>
      <c r="O4646">
        <v>40.19</v>
      </c>
      <c r="S4646">
        <v>24645</v>
      </c>
    </row>
    <row r="4647" spans="1:19" x14ac:dyDescent="0.2">
      <c r="A4647" t="s">
        <v>55</v>
      </c>
      <c r="B4647" t="s">
        <v>13</v>
      </c>
      <c r="C4647" t="s">
        <v>924</v>
      </c>
      <c r="D4647">
        <v>2</v>
      </c>
      <c r="E4647">
        <v>5</v>
      </c>
      <c r="F4647">
        <v>1780627500000</v>
      </c>
      <c r="G4647">
        <v>1780628650817</v>
      </c>
      <c r="H4647">
        <v>1150817</v>
      </c>
      <c r="I4647">
        <v>1150817</v>
      </c>
      <c r="J4647">
        <v>8846</v>
      </c>
      <c r="K4647">
        <v>43</v>
      </c>
      <c r="L4647">
        <v>54.54</v>
      </c>
      <c r="M4647" t="s">
        <v>925</v>
      </c>
      <c r="N4647" t="s">
        <v>926</v>
      </c>
      <c r="O4647">
        <v>34.659999999999997</v>
      </c>
      <c r="S4647">
        <v>24646</v>
      </c>
    </row>
    <row r="4648" spans="1:19" x14ac:dyDescent="0.2">
      <c r="A4648" t="s">
        <v>55</v>
      </c>
      <c r="B4648" t="s">
        <v>13</v>
      </c>
      <c r="C4648" t="s">
        <v>928</v>
      </c>
      <c r="D4648">
        <v>2</v>
      </c>
      <c r="E4648">
        <v>5</v>
      </c>
      <c r="F4648">
        <v>1780628400000</v>
      </c>
      <c r="G4648">
        <v>1780629921472</v>
      </c>
      <c r="H4648">
        <v>1521472</v>
      </c>
      <c r="I4648">
        <v>1521472</v>
      </c>
      <c r="J4648">
        <v>9159</v>
      </c>
      <c r="K4648">
        <v>67</v>
      </c>
      <c r="L4648">
        <v>59.88</v>
      </c>
      <c r="M4648" t="s">
        <v>925</v>
      </c>
      <c r="N4648" t="s">
        <v>926</v>
      </c>
      <c r="O4648">
        <v>36.89</v>
      </c>
      <c r="S4648">
        <v>24647</v>
      </c>
    </row>
    <row r="4649" spans="1:19" x14ac:dyDescent="0.2">
      <c r="A4649" t="s">
        <v>55</v>
      </c>
      <c r="B4649" t="s">
        <v>13</v>
      </c>
      <c r="C4649" t="s">
        <v>928</v>
      </c>
      <c r="D4649">
        <v>2</v>
      </c>
      <c r="E4649">
        <v>5</v>
      </c>
      <c r="F4649">
        <v>1780629300000</v>
      </c>
      <c r="G4649">
        <v>1780630803642</v>
      </c>
      <c r="H4649">
        <v>1503642</v>
      </c>
      <c r="I4649">
        <v>1503642</v>
      </c>
      <c r="J4649">
        <v>7187</v>
      </c>
      <c r="K4649">
        <v>61</v>
      </c>
      <c r="L4649">
        <v>56.86</v>
      </c>
      <c r="M4649" t="s">
        <v>925</v>
      </c>
      <c r="N4649" t="s">
        <v>926</v>
      </c>
      <c r="O4649">
        <v>35.58</v>
      </c>
      <c r="S4649">
        <v>24648</v>
      </c>
    </row>
    <row r="4650" spans="1:19" x14ac:dyDescent="0.2">
      <c r="A4650" t="s">
        <v>55</v>
      </c>
      <c r="B4650" t="s">
        <v>13</v>
      </c>
      <c r="C4650" t="s">
        <v>924</v>
      </c>
      <c r="D4650">
        <v>2</v>
      </c>
      <c r="E4650">
        <v>5</v>
      </c>
      <c r="F4650">
        <v>1780630200000</v>
      </c>
      <c r="G4650">
        <v>1780631673210</v>
      </c>
      <c r="H4650">
        <v>1473210</v>
      </c>
      <c r="I4650">
        <v>1473210</v>
      </c>
      <c r="J4650">
        <v>9376</v>
      </c>
      <c r="K4650">
        <v>62</v>
      </c>
      <c r="L4650">
        <v>47.52</v>
      </c>
      <c r="M4650" t="s">
        <v>925</v>
      </c>
      <c r="N4650" t="s">
        <v>929</v>
      </c>
      <c r="S4650">
        <v>24649</v>
      </c>
    </row>
    <row r="4651" spans="1:19" x14ac:dyDescent="0.2">
      <c r="A4651" t="s">
        <v>55</v>
      </c>
      <c r="B4651" t="s">
        <v>13</v>
      </c>
      <c r="C4651" t="s">
        <v>928</v>
      </c>
      <c r="D4651">
        <v>2</v>
      </c>
      <c r="E4651">
        <v>6</v>
      </c>
      <c r="F4651">
        <v>1780704000000</v>
      </c>
      <c r="G4651">
        <v>1780705178674</v>
      </c>
      <c r="H4651">
        <v>1178674</v>
      </c>
      <c r="I4651">
        <v>1178674</v>
      </c>
      <c r="J4651">
        <v>10293</v>
      </c>
      <c r="K4651">
        <v>55</v>
      </c>
      <c r="L4651">
        <v>58.42</v>
      </c>
      <c r="M4651" t="s">
        <v>925</v>
      </c>
      <c r="N4651" t="s">
        <v>926</v>
      </c>
      <c r="O4651">
        <v>39.11</v>
      </c>
      <c r="S4651">
        <v>24650</v>
      </c>
    </row>
    <row r="4652" spans="1:19" x14ac:dyDescent="0.2">
      <c r="A4652" t="s">
        <v>55</v>
      </c>
      <c r="B4652" t="s">
        <v>13</v>
      </c>
      <c r="C4652" t="s">
        <v>928</v>
      </c>
      <c r="D4652">
        <v>2</v>
      </c>
      <c r="E4652">
        <v>6</v>
      </c>
      <c r="F4652">
        <v>1780704900000</v>
      </c>
      <c r="G4652">
        <v>1780706610008</v>
      </c>
      <c r="H4652">
        <v>1710008</v>
      </c>
      <c r="I4652">
        <v>1710008</v>
      </c>
      <c r="J4652">
        <v>9157</v>
      </c>
      <c r="K4652">
        <v>63</v>
      </c>
      <c r="L4652">
        <v>63.68</v>
      </c>
      <c r="M4652" t="s">
        <v>925</v>
      </c>
      <c r="N4652" t="s">
        <v>926</v>
      </c>
      <c r="O4652">
        <v>40.99</v>
      </c>
      <c r="S4652">
        <v>24651</v>
      </c>
    </row>
    <row r="4653" spans="1:19" x14ac:dyDescent="0.2">
      <c r="A4653" t="s">
        <v>55</v>
      </c>
      <c r="B4653" t="s">
        <v>13</v>
      </c>
      <c r="C4653" t="s">
        <v>928</v>
      </c>
      <c r="D4653">
        <v>2</v>
      </c>
      <c r="E4653">
        <v>6</v>
      </c>
      <c r="F4653">
        <v>1780705800000</v>
      </c>
      <c r="G4653">
        <v>1780707016748</v>
      </c>
      <c r="H4653">
        <v>1216748</v>
      </c>
      <c r="I4653">
        <v>1216748</v>
      </c>
      <c r="J4653">
        <v>9866</v>
      </c>
      <c r="K4653">
        <v>49</v>
      </c>
      <c r="L4653">
        <v>62.23</v>
      </c>
      <c r="M4653" t="s">
        <v>925</v>
      </c>
      <c r="N4653" t="s">
        <v>926</v>
      </c>
      <c r="O4653">
        <v>48.15</v>
      </c>
      <c r="S4653">
        <v>24652</v>
      </c>
    </row>
    <row r="4654" spans="1:19" x14ac:dyDescent="0.2">
      <c r="A4654" t="s">
        <v>55</v>
      </c>
      <c r="B4654" t="s">
        <v>13</v>
      </c>
      <c r="C4654" t="s">
        <v>928</v>
      </c>
      <c r="D4654">
        <v>2</v>
      </c>
      <c r="E4654">
        <v>6</v>
      </c>
      <c r="F4654">
        <v>1780706700000</v>
      </c>
      <c r="G4654">
        <v>1780708431756</v>
      </c>
      <c r="H4654">
        <v>1731756</v>
      </c>
      <c r="I4654">
        <v>1731756</v>
      </c>
      <c r="J4654">
        <v>7510</v>
      </c>
      <c r="K4654">
        <v>67</v>
      </c>
      <c r="L4654">
        <v>62.24</v>
      </c>
      <c r="M4654" t="s">
        <v>925</v>
      </c>
      <c r="N4654" t="s">
        <v>926</v>
      </c>
      <c r="O4654">
        <v>41.49</v>
      </c>
      <c r="S4654">
        <v>24653</v>
      </c>
    </row>
    <row r="4655" spans="1:19" x14ac:dyDescent="0.2">
      <c r="A4655" t="s">
        <v>55</v>
      </c>
      <c r="B4655" t="s">
        <v>13</v>
      </c>
      <c r="C4655" t="s">
        <v>928</v>
      </c>
      <c r="D4655">
        <v>2</v>
      </c>
      <c r="E4655">
        <v>6</v>
      </c>
      <c r="F4655">
        <v>1780707600000</v>
      </c>
      <c r="G4655">
        <v>1780709426441</v>
      </c>
      <c r="H4655">
        <v>1826441</v>
      </c>
      <c r="I4655">
        <v>1826441</v>
      </c>
      <c r="J4655">
        <v>8164</v>
      </c>
      <c r="K4655">
        <v>69</v>
      </c>
      <c r="L4655">
        <v>67.72</v>
      </c>
      <c r="M4655" t="s">
        <v>931</v>
      </c>
      <c r="N4655" t="s">
        <v>926</v>
      </c>
      <c r="O4655">
        <v>50.1</v>
      </c>
      <c r="S4655">
        <v>24654</v>
      </c>
    </row>
    <row r="4656" spans="1:19" x14ac:dyDescent="0.2">
      <c r="A4656" t="s">
        <v>55</v>
      </c>
      <c r="B4656" t="s">
        <v>13</v>
      </c>
      <c r="C4656" t="s">
        <v>928</v>
      </c>
      <c r="D4656">
        <v>2</v>
      </c>
      <c r="E4656">
        <v>6</v>
      </c>
      <c r="F4656">
        <v>1780708500000</v>
      </c>
      <c r="G4656">
        <v>1780709961101</v>
      </c>
      <c r="H4656">
        <v>1461101</v>
      </c>
      <c r="I4656">
        <v>1461101</v>
      </c>
      <c r="J4656">
        <v>8400</v>
      </c>
      <c r="K4656">
        <v>54</v>
      </c>
      <c r="L4656">
        <v>56.3</v>
      </c>
      <c r="M4656" t="s">
        <v>925</v>
      </c>
      <c r="N4656" t="s">
        <v>926</v>
      </c>
      <c r="O4656">
        <v>32.130000000000003</v>
      </c>
      <c r="S4656">
        <v>24655</v>
      </c>
    </row>
    <row r="4657" spans="1:19" x14ac:dyDescent="0.2">
      <c r="A4657" t="s">
        <v>55</v>
      </c>
      <c r="B4657" t="s">
        <v>13</v>
      </c>
      <c r="C4657" t="s">
        <v>928</v>
      </c>
      <c r="D4657">
        <v>2</v>
      </c>
      <c r="E4657">
        <v>6</v>
      </c>
      <c r="F4657">
        <v>1780709400000</v>
      </c>
      <c r="G4657">
        <v>1780711006660</v>
      </c>
      <c r="H4657">
        <v>1606660</v>
      </c>
      <c r="I4657">
        <v>1606660</v>
      </c>
      <c r="J4657">
        <v>8797</v>
      </c>
      <c r="K4657">
        <v>64</v>
      </c>
      <c r="L4657">
        <v>60.93</v>
      </c>
      <c r="M4657" t="s">
        <v>925</v>
      </c>
      <c r="N4657" t="s">
        <v>926</v>
      </c>
      <c r="O4657">
        <v>38.159999999999997</v>
      </c>
      <c r="S4657">
        <v>24656</v>
      </c>
    </row>
    <row r="4658" spans="1:19" x14ac:dyDescent="0.2">
      <c r="A4658" t="s">
        <v>55</v>
      </c>
      <c r="B4658" t="s">
        <v>13</v>
      </c>
      <c r="C4658" t="s">
        <v>928</v>
      </c>
      <c r="D4658">
        <v>2</v>
      </c>
      <c r="E4658">
        <v>6</v>
      </c>
      <c r="F4658">
        <v>1780710300000</v>
      </c>
      <c r="G4658">
        <v>1780711423009</v>
      </c>
      <c r="H4658">
        <v>1123009</v>
      </c>
      <c r="I4658">
        <v>1123009</v>
      </c>
      <c r="J4658">
        <v>10308</v>
      </c>
      <c r="K4658">
        <v>52</v>
      </c>
      <c r="L4658">
        <v>56.8</v>
      </c>
      <c r="M4658" t="s">
        <v>925</v>
      </c>
      <c r="N4658" t="s">
        <v>926</v>
      </c>
      <c r="O4658">
        <v>36.69</v>
      </c>
      <c r="S4658">
        <v>24657</v>
      </c>
    </row>
    <row r="4659" spans="1:19" x14ac:dyDescent="0.2">
      <c r="A4659" t="s">
        <v>55</v>
      </c>
      <c r="B4659" t="s">
        <v>13</v>
      </c>
      <c r="C4659" t="s">
        <v>928</v>
      </c>
      <c r="D4659">
        <v>2</v>
      </c>
      <c r="E4659">
        <v>6</v>
      </c>
      <c r="F4659">
        <v>1780711200000</v>
      </c>
      <c r="G4659">
        <v>1780712457348</v>
      </c>
      <c r="H4659">
        <v>1257348</v>
      </c>
      <c r="I4659">
        <v>1257348</v>
      </c>
      <c r="J4659">
        <v>8901</v>
      </c>
      <c r="K4659">
        <v>57</v>
      </c>
      <c r="L4659">
        <v>56.01</v>
      </c>
      <c r="M4659" t="s">
        <v>925</v>
      </c>
      <c r="N4659" t="s">
        <v>926</v>
      </c>
      <c r="O4659">
        <v>35.229999999999997</v>
      </c>
      <c r="S4659">
        <v>24658</v>
      </c>
    </row>
    <row r="4660" spans="1:19" x14ac:dyDescent="0.2">
      <c r="A4660" t="s">
        <v>55</v>
      </c>
      <c r="B4660" t="s">
        <v>13</v>
      </c>
      <c r="C4660" t="s">
        <v>928</v>
      </c>
      <c r="D4660">
        <v>2</v>
      </c>
      <c r="E4660">
        <v>6</v>
      </c>
      <c r="F4660">
        <v>1780712100000</v>
      </c>
      <c r="G4660">
        <v>1780713537713</v>
      </c>
      <c r="H4660">
        <v>1437713</v>
      </c>
      <c r="I4660">
        <v>1437713</v>
      </c>
      <c r="J4660">
        <v>10719</v>
      </c>
      <c r="K4660">
        <v>61</v>
      </c>
      <c r="L4660">
        <v>59.01</v>
      </c>
      <c r="M4660" t="s">
        <v>925</v>
      </c>
      <c r="N4660" t="s">
        <v>926</v>
      </c>
      <c r="O4660">
        <v>32.81</v>
      </c>
      <c r="S4660">
        <v>24659</v>
      </c>
    </row>
    <row r="4661" spans="1:19" x14ac:dyDescent="0.2">
      <c r="A4661" t="s">
        <v>55</v>
      </c>
      <c r="B4661" t="s">
        <v>13</v>
      </c>
      <c r="C4661" t="s">
        <v>928</v>
      </c>
      <c r="D4661">
        <v>2</v>
      </c>
      <c r="E4661">
        <v>6</v>
      </c>
      <c r="F4661">
        <v>1780713000000</v>
      </c>
      <c r="G4661">
        <v>1780714387331</v>
      </c>
      <c r="H4661">
        <v>1387331</v>
      </c>
      <c r="I4661">
        <v>1387331</v>
      </c>
      <c r="J4661">
        <v>6926</v>
      </c>
      <c r="K4661">
        <v>55</v>
      </c>
      <c r="L4661">
        <v>57.18</v>
      </c>
      <c r="M4661" t="s">
        <v>925</v>
      </c>
      <c r="N4661" t="s">
        <v>926</v>
      </c>
      <c r="O4661">
        <v>39.97</v>
      </c>
      <c r="S4661">
        <v>24660</v>
      </c>
    </row>
    <row r="4662" spans="1:19" x14ac:dyDescent="0.2">
      <c r="A4662" t="s">
        <v>55</v>
      </c>
      <c r="B4662" t="s">
        <v>13</v>
      </c>
      <c r="C4662" t="s">
        <v>928</v>
      </c>
      <c r="D4662">
        <v>2</v>
      </c>
      <c r="E4662">
        <v>6</v>
      </c>
      <c r="F4662">
        <v>1780713900000</v>
      </c>
      <c r="G4662">
        <v>1780715597410</v>
      </c>
      <c r="H4662">
        <v>1697410</v>
      </c>
      <c r="I4662">
        <v>1697410</v>
      </c>
      <c r="J4662">
        <v>8198</v>
      </c>
      <c r="K4662">
        <v>73</v>
      </c>
      <c r="L4662">
        <v>65.510000000000005</v>
      </c>
      <c r="M4662" t="s">
        <v>925</v>
      </c>
      <c r="N4662" t="s">
        <v>926</v>
      </c>
      <c r="O4662">
        <v>48.12</v>
      </c>
      <c r="S4662">
        <v>24661</v>
      </c>
    </row>
    <row r="4663" spans="1:19" x14ac:dyDescent="0.2">
      <c r="A4663" t="s">
        <v>55</v>
      </c>
      <c r="B4663" t="s">
        <v>13</v>
      </c>
      <c r="C4663" t="s">
        <v>928</v>
      </c>
      <c r="D4663">
        <v>2</v>
      </c>
      <c r="E4663">
        <v>6</v>
      </c>
      <c r="F4663">
        <v>1780714800000</v>
      </c>
      <c r="G4663">
        <v>1780716208725</v>
      </c>
      <c r="H4663">
        <v>1408725</v>
      </c>
      <c r="I4663">
        <v>1408725</v>
      </c>
      <c r="J4663">
        <v>7888</v>
      </c>
      <c r="K4663">
        <v>57</v>
      </c>
      <c r="L4663">
        <v>62.45</v>
      </c>
      <c r="M4663" t="s">
        <v>925</v>
      </c>
      <c r="N4663" t="s">
        <v>926</v>
      </c>
      <c r="O4663">
        <v>49.11</v>
      </c>
      <c r="S4663">
        <v>24662</v>
      </c>
    </row>
    <row r="4664" spans="1:19" x14ac:dyDescent="0.2">
      <c r="A4664" t="s">
        <v>55</v>
      </c>
      <c r="B4664" t="s">
        <v>13</v>
      </c>
      <c r="C4664" t="s">
        <v>928</v>
      </c>
      <c r="D4664">
        <v>2</v>
      </c>
      <c r="E4664">
        <v>6</v>
      </c>
      <c r="F4664">
        <v>1780715700000</v>
      </c>
      <c r="G4664">
        <v>1780717481789</v>
      </c>
      <c r="H4664">
        <v>1781789</v>
      </c>
      <c r="I4664">
        <v>1781789</v>
      </c>
      <c r="J4664">
        <v>7582</v>
      </c>
      <c r="K4664">
        <v>71</v>
      </c>
      <c r="L4664">
        <v>63.85</v>
      </c>
      <c r="M4664" t="s">
        <v>925</v>
      </c>
      <c r="N4664" t="s">
        <v>926</v>
      </c>
      <c r="O4664">
        <v>43.78</v>
      </c>
      <c r="S4664">
        <v>24663</v>
      </c>
    </row>
    <row r="4665" spans="1:19" x14ac:dyDescent="0.2">
      <c r="A4665" t="s">
        <v>55</v>
      </c>
      <c r="B4665" t="s">
        <v>13</v>
      </c>
      <c r="C4665" t="s">
        <v>928</v>
      </c>
      <c r="D4665">
        <v>2</v>
      </c>
      <c r="E4665">
        <v>6</v>
      </c>
      <c r="F4665">
        <v>1780716600000</v>
      </c>
      <c r="G4665">
        <v>1780717735150</v>
      </c>
      <c r="H4665">
        <v>1135150</v>
      </c>
      <c r="I4665">
        <v>1135150</v>
      </c>
      <c r="J4665">
        <v>7070</v>
      </c>
      <c r="K4665">
        <v>46</v>
      </c>
      <c r="L4665">
        <v>54.15</v>
      </c>
      <c r="M4665" t="s">
        <v>925</v>
      </c>
      <c r="N4665" t="s">
        <v>926</v>
      </c>
      <c r="O4665">
        <v>38.89</v>
      </c>
      <c r="S4665">
        <v>24664</v>
      </c>
    </row>
    <row r="4666" spans="1:19" x14ac:dyDescent="0.2">
      <c r="A4666" t="s">
        <v>55</v>
      </c>
      <c r="B4666" t="s">
        <v>13</v>
      </c>
      <c r="C4666" t="s">
        <v>928</v>
      </c>
      <c r="D4666">
        <v>2</v>
      </c>
      <c r="E4666">
        <v>7</v>
      </c>
      <c r="F4666">
        <v>1780790400000</v>
      </c>
      <c r="G4666">
        <v>1780791672979</v>
      </c>
      <c r="H4666">
        <v>1272979</v>
      </c>
      <c r="I4666">
        <v>1272979</v>
      </c>
      <c r="J4666">
        <v>7758</v>
      </c>
      <c r="K4666">
        <v>57</v>
      </c>
      <c r="L4666">
        <v>59.51</v>
      </c>
      <c r="M4666" t="s">
        <v>925</v>
      </c>
      <c r="N4666" t="s">
        <v>926</v>
      </c>
      <c r="O4666">
        <v>46.04</v>
      </c>
      <c r="S4666">
        <v>24665</v>
      </c>
    </row>
    <row r="4667" spans="1:19" x14ac:dyDescent="0.2">
      <c r="A4667" t="s">
        <v>55</v>
      </c>
      <c r="B4667" t="s">
        <v>13</v>
      </c>
      <c r="C4667" t="s">
        <v>928</v>
      </c>
      <c r="D4667">
        <v>2</v>
      </c>
      <c r="E4667">
        <v>7</v>
      </c>
      <c r="F4667">
        <v>1780791300000</v>
      </c>
      <c r="G4667">
        <v>1780793052949</v>
      </c>
      <c r="H4667">
        <v>1752949</v>
      </c>
      <c r="I4667">
        <v>1752949</v>
      </c>
      <c r="J4667">
        <v>10299</v>
      </c>
      <c r="K4667">
        <v>74</v>
      </c>
      <c r="L4667">
        <v>63.92</v>
      </c>
      <c r="M4667" t="s">
        <v>925</v>
      </c>
      <c r="N4667" t="s">
        <v>926</v>
      </c>
      <c r="O4667">
        <v>37.4</v>
      </c>
      <c r="S4667">
        <v>24666</v>
      </c>
    </row>
    <row r="4668" spans="1:19" x14ac:dyDescent="0.2">
      <c r="A4668" t="s">
        <v>55</v>
      </c>
      <c r="B4668" t="s">
        <v>13</v>
      </c>
      <c r="C4668" t="s">
        <v>927</v>
      </c>
      <c r="D4668">
        <v>2</v>
      </c>
      <c r="E4668">
        <v>7</v>
      </c>
      <c r="F4668">
        <v>1780792200000</v>
      </c>
      <c r="G4668">
        <v>1780793600854</v>
      </c>
      <c r="H4668">
        <v>1400854</v>
      </c>
      <c r="I4668">
        <v>1400854</v>
      </c>
      <c r="J4668">
        <v>7783</v>
      </c>
      <c r="K4668">
        <v>58</v>
      </c>
      <c r="L4668">
        <v>61.09</v>
      </c>
      <c r="M4668" t="s">
        <v>925</v>
      </c>
      <c r="N4668" t="s">
        <v>926</v>
      </c>
      <c r="O4668">
        <v>46.43</v>
      </c>
      <c r="S4668">
        <v>24667</v>
      </c>
    </row>
    <row r="4669" spans="1:19" x14ac:dyDescent="0.2">
      <c r="A4669" t="s">
        <v>55</v>
      </c>
      <c r="B4669" t="s">
        <v>13</v>
      </c>
      <c r="C4669" t="s">
        <v>928</v>
      </c>
      <c r="D4669">
        <v>2</v>
      </c>
      <c r="E4669">
        <v>7</v>
      </c>
      <c r="F4669">
        <v>1780793100000</v>
      </c>
      <c r="G4669">
        <v>1780794261865</v>
      </c>
      <c r="H4669">
        <v>1161865</v>
      </c>
      <c r="I4669">
        <v>1161865</v>
      </c>
      <c r="J4669">
        <v>10662</v>
      </c>
      <c r="K4669">
        <v>44</v>
      </c>
      <c r="L4669">
        <v>55.7</v>
      </c>
      <c r="M4669" t="s">
        <v>925</v>
      </c>
      <c r="N4669" t="s">
        <v>926</v>
      </c>
      <c r="O4669">
        <v>32.21</v>
      </c>
      <c r="S4669">
        <v>24668</v>
      </c>
    </row>
    <row r="4670" spans="1:19" x14ac:dyDescent="0.2">
      <c r="A4670" t="s">
        <v>55</v>
      </c>
      <c r="B4670" t="s">
        <v>13</v>
      </c>
      <c r="C4670" t="s">
        <v>928</v>
      </c>
      <c r="D4670">
        <v>2</v>
      </c>
      <c r="E4670">
        <v>7</v>
      </c>
      <c r="F4670">
        <v>1780794000000</v>
      </c>
      <c r="G4670">
        <v>1780795305963</v>
      </c>
      <c r="H4670">
        <v>1305963</v>
      </c>
      <c r="I4670">
        <v>1305963</v>
      </c>
      <c r="J4670">
        <v>8101</v>
      </c>
      <c r="K4670">
        <v>54</v>
      </c>
      <c r="L4670">
        <v>61.17</v>
      </c>
      <c r="M4670" t="s">
        <v>925</v>
      </c>
      <c r="N4670" t="s">
        <v>926</v>
      </c>
      <c r="O4670">
        <v>48.15</v>
      </c>
      <c r="S4670">
        <v>24669</v>
      </c>
    </row>
    <row r="4671" spans="1:19" x14ac:dyDescent="0.2">
      <c r="A4671" t="s">
        <v>55</v>
      </c>
      <c r="B4671" t="s">
        <v>13</v>
      </c>
      <c r="C4671" t="s">
        <v>927</v>
      </c>
      <c r="D4671">
        <v>2</v>
      </c>
      <c r="E4671">
        <v>7</v>
      </c>
      <c r="F4671">
        <v>1780794900000</v>
      </c>
      <c r="G4671">
        <v>1780796595573</v>
      </c>
      <c r="H4671">
        <v>1695573</v>
      </c>
      <c r="I4671">
        <v>1695573</v>
      </c>
      <c r="J4671">
        <v>9862</v>
      </c>
      <c r="K4671">
        <v>73</v>
      </c>
      <c r="L4671">
        <v>50.7</v>
      </c>
      <c r="M4671" t="s">
        <v>925</v>
      </c>
      <c r="N4671" t="s">
        <v>929</v>
      </c>
      <c r="S4671">
        <v>24670</v>
      </c>
    </row>
    <row r="4672" spans="1:19" x14ac:dyDescent="0.2">
      <c r="A4672" t="s">
        <v>55</v>
      </c>
      <c r="B4672" t="s">
        <v>13</v>
      </c>
      <c r="C4672" t="s">
        <v>928</v>
      </c>
      <c r="D4672">
        <v>2</v>
      </c>
      <c r="E4672">
        <v>7</v>
      </c>
      <c r="F4672">
        <v>1780795800000</v>
      </c>
      <c r="G4672">
        <v>1780796979126</v>
      </c>
      <c r="H4672">
        <v>1179126</v>
      </c>
      <c r="I4672">
        <v>1179126</v>
      </c>
      <c r="J4672">
        <v>8039</v>
      </c>
      <c r="K4672">
        <v>50</v>
      </c>
      <c r="L4672">
        <v>56.8</v>
      </c>
      <c r="M4672" t="s">
        <v>925</v>
      </c>
      <c r="N4672" t="s">
        <v>926</v>
      </c>
      <c r="O4672">
        <v>41.35</v>
      </c>
      <c r="S4672">
        <v>24671</v>
      </c>
    </row>
    <row r="4673" spans="1:19" x14ac:dyDescent="0.2">
      <c r="A4673" t="s">
        <v>55</v>
      </c>
      <c r="B4673" t="s">
        <v>13</v>
      </c>
      <c r="C4673" t="s">
        <v>928</v>
      </c>
      <c r="D4673">
        <v>2</v>
      </c>
      <c r="E4673">
        <v>7</v>
      </c>
      <c r="F4673">
        <v>1780796700000</v>
      </c>
      <c r="G4673">
        <v>1780798469998</v>
      </c>
      <c r="H4673">
        <v>1769998</v>
      </c>
      <c r="I4673">
        <v>1769998</v>
      </c>
      <c r="J4673">
        <v>9946</v>
      </c>
      <c r="K4673">
        <v>74</v>
      </c>
      <c r="L4673">
        <v>62.61</v>
      </c>
      <c r="M4673" t="s">
        <v>925</v>
      </c>
      <c r="N4673" t="s">
        <v>926</v>
      </c>
      <c r="O4673">
        <v>34.869999999999997</v>
      </c>
      <c r="S4673">
        <v>24672</v>
      </c>
    </row>
    <row r="4674" spans="1:19" x14ac:dyDescent="0.2">
      <c r="A4674" t="s">
        <v>55</v>
      </c>
      <c r="B4674" t="s">
        <v>13</v>
      </c>
      <c r="C4674" t="s">
        <v>927</v>
      </c>
      <c r="D4674">
        <v>2</v>
      </c>
      <c r="E4674">
        <v>7</v>
      </c>
      <c r="F4674">
        <v>1780797600000</v>
      </c>
      <c r="G4674">
        <v>1780798844426</v>
      </c>
      <c r="H4674">
        <v>1244426</v>
      </c>
      <c r="I4674">
        <v>1244426</v>
      </c>
      <c r="J4674">
        <v>6943</v>
      </c>
      <c r="K4674">
        <v>55</v>
      </c>
      <c r="L4674">
        <v>56.46</v>
      </c>
      <c r="M4674" t="s">
        <v>925</v>
      </c>
      <c r="N4674" t="s">
        <v>926</v>
      </c>
      <c r="O4674">
        <v>41.86</v>
      </c>
      <c r="S4674">
        <v>24673</v>
      </c>
    </row>
    <row r="4675" spans="1:19" x14ac:dyDescent="0.2">
      <c r="A4675" t="s">
        <v>55</v>
      </c>
      <c r="B4675" t="s">
        <v>13</v>
      </c>
      <c r="C4675" t="s">
        <v>928</v>
      </c>
      <c r="D4675">
        <v>2</v>
      </c>
      <c r="E4675">
        <v>7</v>
      </c>
      <c r="F4675">
        <v>1780798500000</v>
      </c>
      <c r="G4675">
        <v>1780800237860</v>
      </c>
      <c r="H4675">
        <v>1737860</v>
      </c>
      <c r="I4675">
        <v>1737860</v>
      </c>
      <c r="J4675">
        <v>10308</v>
      </c>
      <c r="K4675">
        <v>69</v>
      </c>
      <c r="L4675">
        <v>68.27</v>
      </c>
      <c r="M4675" t="s">
        <v>931</v>
      </c>
      <c r="N4675" t="s">
        <v>926</v>
      </c>
      <c r="O4675">
        <v>47.89</v>
      </c>
      <c r="S4675">
        <v>24674</v>
      </c>
    </row>
    <row r="4676" spans="1:19" x14ac:dyDescent="0.2">
      <c r="A4676" t="s">
        <v>55</v>
      </c>
      <c r="B4676" t="s">
        <v>13</v>
      </c>
      <c r="C4676" t="s">
        <v>928</v>
      </c>
      <c r="D4676">
        <v>2</v>
      </c>
      <c r="E4676">
        <v>7</v>
      </c>
      <c r="F4676">
        <v>1780799400000</v>
      </c>
      <c r="G4676">
        <v>1780800631602</v>
      </c>
      <c r="H4676">
        <v>1231602</v>
      </c>
      <c r="I4676">
        <v>1231602</v>
      </c>
      <c r="J4676">
        <v>10051</v>
      </c>
      <c r="K4676">
        <v>56</v>
      </c>
      <c r="L4676">
        <v>59.86</v>
      </c>
      <c r="M4676" t="s">
        <v>925</v>
      </c>
      <c r="N4676" t="s">
        <v>926</v>
      </c>
      <c r="O4676">
        <v>41.76</v>
      </c>
      <c r="S4676">
        <v>24675</v>
      </c>
    </row>
    <row r="4677" spans="1:19" x14ac:dyDescent="0.2">
      <c r="A4677" t="s">
        <v>55</v>
      </c>
      <c r="B4677" t="s">
        <v>13</v>
      </c>
      <c r="C4677" t="s">
        <v>927</v>
      </c>
      <c r="D4677">
        <v>2</v>
      </c>
      <c r="E4677">
        <v>7</v>
      </c>
      <c r="F4677">
        <v>1780800300000</v>
      </c>
      <c r="G4677">
        <v>1780801923112</v>
      </c>
      <c r="H4677">
        <v>1623112</v>
      </c>
      <c r="I4677">
        <v>1623112</v>
      </c>
      <c r="J4677">
        <v>8873</v>
      </c>
      <c r="K4677">
        <v>64</v>
      </c>
      <c r="L4677">
        <v>64.209999999999994</v>
      </c>
      <c r="M4677" t="s">
        <v>925</v>
      </c>
      <c r="N4677" t="s">
        <v>926</v>
      </c>
      <c r="O4677">
        <v>45.18</v>
      </c>
      <c r="S4677">
        <v>24676</v>
      </c>
    </row>
    <row r="4678" spans="1:19" x14ac:dyDescent="0.2">
      <c r="A4678" t="s">
        <v>55</v>
      </c>
      <c r="B4678" t="s">
        <v>13</v>
      </c>
      <c r="C4678" t="s">
        <v>928</v>
      </c>
      <c r="D4678">
        <v>2</v>
      </c>
      <c r="E4678">
        <v>7</v>
      </c>
      <c r="F4678">
        <v>1780801200000</v>
      </c>
      <c r="G4678">
        <v>1780802206743</v>
      </c>
      <c r="H4678">
        <v>1006743</v>
      </c>
      <c r="I4678">
        <v>1006743</v>
      </c>
      <c r="J4678">
        <v>7504</v>
      </c>
      <c r="K4678">
        <v>48</v>
      </c>
      <c r="L4678">
        <v>56.1</v>
      </c>
      <c r="M4678" t="s">
        <v>925</v>
      </c>
      <c r="N4678" t="s">
        <v>926</v>
      </c>
      <c r="O4678">
        <v>45.5</v>
      </c>
      <c r="S4678">
        <v>24677</v>
      </c>
    </row>
    <row r="4679" spans="1:19" x14ac:dyDescent="0.2">
      <c r="A4679" t="s">
        <v>55</v>
      </c>
      <c r="B4679" t="s">
        <v>13</v>
      </c>
      <c r="C4679" t="s">
        <v>928</v>
      </c>
      <c r="D4679">
        <v>2</v>
      </c>
      <c r="E4679">
        <v>7</v>
      </c>
      <c r="F4679">
        <v>1780802100000</v>
      </c>
      <c r="G4679">
        <v>1780803797493</v>
      </c>
      <c r="H4679">
        <v>1697493</v>
      </c>
      <c r="I4679">
        <v>1697493</v>
      </c>
      <c r="J4679">
        <v>8980</v>
      </c>
      <c r="K4679">
        <v>63</v>
      </c>
      <c r="L4679">
        <v>63.15</v>
      </c>
      <c r="M4679" t="s">
        <v>925</v>
      </c>
      <c r="N4679" t="s">
        <v>926</v>
      </c>
      <c r="O4679">
        <v>40.54</v>
      </c>
      <c r="S4679">
        <v>24678</v>
      </c>
    </row>
    <row r="4680" spans="1:19" x14ac:dyDescent="0.2">
      <c r="A4680" t="s">
        <v>55</v>
      </c>
      <c r="B4680" t="s">
        <v>13</v>
      </c>
      <c r="C4680" t="s">
        <v>927</v>
      </c>
      <c r="D4680">
        <v>2</v>
      </c>
      <c r="E4680">
        <v>7</v>
      </c>
      <c r="F4680">
        <v>1780803000000</v>
      </c>
      <c r="G4680">
        <v>1780804776762</v>
      </c>
      <c r="H4680">
        <v>1776762</v>
      </c>
      <c r="I4680">
        <v>1776762</v>
      </c>
      <c r="J4680">
        <v>10253</v>
      </c>
      <c r="K4680">
        <v>73</v>
      </c>
      <c r="L4680">
        <v>68.88</v>
      </c>
      <c r="M4680" t="s">
        <v>931</v>
      </c>
      <c r="N4680" t="s">
        <v>926</v>
      </c>
      <c r="O4680">
        <v>48.47</v>
      </c>
      <c r="S4680">
        <v>24679</v>
      </c>
    </row>
    <row r="4681" spans="1:19" x14ac:dyDescent="0.2">
      <c r="A4681" t="s">
        <v>55</v>
      </c>
      <c r="B4681" t="s">
        <v>13</v>
      </c>
      <c r="C4681" t="s">
        <v>928</v>
      </c>
      <c r="D4681">
        <v>2</v>
      </c>
      <c r="E4681">
        <v>7</v>
      </c>
      <c r="F4681">
        <v>1780803900000</v>
      </c>
      <c r="G4681">
        <v>1780805302826</v>
      </c>
      <c r="H4681">
        <v>1402826</v>
      </c>
      <c r="I4681">
        <v>1402826</v>
      </c>
      <c r="J4681">
        <v>8960</v>
      </c>
      <c r="K4681">
        <v>58</v>
      </c>
      <c r="L4681">
        <v>59.36</v>
      </c>
      <c r="M4681" t="s">
        <v>925</v>
      </c>
      <c r="N4681" t="s">
        <v>926</v>
      </c>
      <c r="O4681">
        <v>39.200000000000003</v>
      </c>
      <c r="S4681">
        <v>24680</v>
      </c>
    </row>
    <row r="4682" spans="1:19" x14ac:dyDescent="0.2">
      <c r="A4682" t="s">
        <v>56</v>
      </c>
      <c r="B4682" t="s">
        <v>8</v>
      </c>
      <c r="C4682" t="s">
        <v>927</v>
      </c>
      <c r="D4682">
        <v>1</v>
      </c>
      <c r="E4682">
        <v>1</v>
      </c>
      <c r="F4682">
        <v>1779667200000</v>
      </c>
      <c r="G4682">
        <v>1779668040606</v>
      </c>
      <c r="H4682">
        <v>840606</v>
      </c>
      <c r="I4682">
        <v>840606</v>
      </c>
      <c r="J4682">
        <v>8827</v>
      </c>
      <c r="K4682">
        <v>39</v>
      </c>
      <c r="L4682">
        <v>55.11</v>
      </c>
      <c r="M4682" t="s">
        <v>925</v>
      </c>
      <c r="N4682" t="s">
        <v>926</v>
      </c>
      <c r="O4682">
        <v>43.83</v>
      </c>
      <c r="S4682">
        <v>24681</v>
      </c>
    </row>
    <row r="4683" spans="1:19" x14ac:dyDescent="0.2">
      <c r="A4683" t="s">
        <v>56</v>
      </c>
      <c r="B4683" t="s">
        <v>8</v>
      </c>
      <c r="C4683" t="s">
        <v>927</v>
      </c>
      <c r="D4683">
        <v>1</v>
      </c>
      <c r="E4683">
        <v>1</v>
      </c>
      <c r="F4683">
        <v>1779668100000</v>
      </c>
      <c r="G4683">
        <v>1779669172391</v>
      </c>
      <c r="H4683">
        <v>1072391</v>
      </c>
      <c r="I4683">
        <v>1072391</v>
      </c>
      <c r="J4683">
        <v>7729</v>
      </c>
      <c r="K4683">
        <v>45</v>
      </c>
      <c r="L4683">
        <v>55.75</v>
      </c>
      <c r="M4683" t="s">
        <v>925</v>
      </c>
      <c r="N4683" t="s">
        <v>926</v>
      </c>
      <c r="O4683">
        <v>42.43</v>
      </c>
      <c r="S4683">
        <v>24682</v>
      </c>
    </row>
    <row r="4684" spans="1:19" x14ac:dyDescent="0.2">
      <c r="A4684" t="s">
        <v>56</v>
      </c>
      <c r="B4684" t="s">
        <v>8</v>
      </c>
      <c r="C4684" t="s">
        <v>924</v>
      </c>
      <c r="D4684">
        <v>1</v>
      </c>
      <c r="E4684">
        <v>1</v>
      </c>
      <c r="F4684">
        <v>1779669000000</v>
      </c>
      <c r="G4684">
        <v>1779670207227</v>
      </c>
      <c r="H4684">
        <v>1207227</v>
      </c>
      <c r="I4684">
        <v>1207227</v>
      </c>
      <c r="J4684">
        <v>7785</v>
      </c>
      <c r="K4684">
        <v>53</v>
      </c>
      <c r="L4684">
        <v>58.82</v>
      </c>
      <c r="M4684" t="s">
        <v>925</v>
      </c>
      <c r="N4684" t="s">
        <v>926</v>
      </c>
      <c r="O4684">
        <v>46.01</v>
      </c>
      <c r="S4684">
        <v>24683</v>
      </c>
    </row>
    <row r="4685" spans="1:19" x14ac:dyDescent="0.2">
      <c r="A4685" t="s">
        <v>56</v>
      </c>
      <c r="B4685" t="s">
        <v>8</v>
      </c>
      <c r="C4685" t="s">
        <v>927</v>
      </c>
      <c r="D4685">
        <v>1</v>
      </c>
      <c r="E4685">
        <v>1</v>
      </c>
      <c r="F4685">
        <v>1779669900000</v>
      </c>
      <c r="G4685">
        <v>1779670753790</v>
      </c>
      <c r="H4685">
        <v>853790</v>
      </c>
      <c r="I4685">
        <v>853790</v>
      </c>
      <c r="J4685">
        <v>10429</v>
      </c>
      <c r="K4685">
        <v>35</v>
      </c>
      <c r="L4685">
        <v>56.14</v>
      </c>
      <c r="M4685" t="s">
        <v>925</v>
      </c>
      <c r="N4685" t="s">
        <v>926</v>
      </c>
      <c r="O4685">
        <v>41.61</v>
      </c>
      <c r="S4685">
        <v>24684</v>
      </c>
    </row>
    <row r="4686" spans="1:19" x14ac:dyDescent="0.2">
      <c r="A4686" t="s">
        <v>56</v>
      </c>
      <c r="B4686" t="s">
        <v>8</v>
      </c>
      <c r="C4686" t="s">
        <v>927</v>
      </c>
      <c r="D4686">
        <v>1</v>
      </c>
      <c r="E4686">
        <v>1</v>
      </c>
      <c r="F4686">
        <v>1779670800000</v>
      </c>
      <c r="G4686">
        <v>1779672188107</v>
      </c>
      <c r="H4686">
        <v>1388107</v>
      </c>
      <c r="I4686">
        <v>1388107</v>
      </c>
      <c r="J4686">
        <v>10279</v>
      </c>
      <c r="K4686">
        <v>58</v>
      </c>
      <c r="L4686">
        <v>62.47</v>
      </c>
      <c r="M4686" t="s">
        <v>925</v>
      </c>
      <c r="N4686" t="s">
        <v>926</v>
      </c>
      <c r="O4686">
        <v>43.28</v>
      </c>
      <c r="S4686">
        <v>24685</v>
      </c>
    </row>
    <row r="4687" spans="1:19" x14ac:dyDescent="0.2">
      <c r="A4687" t="s">
        <v>56</v>
      </c>
      <c r="B4687" t="s">
        <v>8</v>
      </c>
      <c r="C4687" t="s">
        <v>924</v>
      </c>
      <c r="D4687">
        <v>1</v>
      </c>
      <c r="E4687">
        <v>1</v>
      </c>
      <c r="F4687">
        <v>1779671700000</v>
      </c>
      <c r="G4687">
        <v>1779672730607</v>
      </c>
      <c r="H4687">
        <v>1030607</v>
      </c>
      <c r="I4687">
        <v>1030607</v>
      </c>
      <c r="J4687">
        <v>9509</v>
      </c>
      <c r="K4687">
        <v>40</v>
      </c>
      <c r="L4687">
        <v>56.09</v>
      </c>
      <c r="M4687" t="s">
        <v>925</v>
      </c>
      <c r="N4687" t="s">
        <v>926</v>
      </c>
      <c r="O4687">
        <v>39.51</v>
      </c>
      <c r="S4687">
        <v>24686</v>
      </c>
    </row>
    <row r="4688" spans="1:19" x14ac:dyDescent="0.2">
      <c r="A4688" t="s">
        <v>56</v>
      </c>
      <c r="B4688" t="s">
        <v>8</v>
      </c>
      <c r="C4688" t="s">
        <v>927</v>
      </c>
      <c r="D4688">
        <v>1</v>
      </c>
      <c r="E4688">
        <v>1</v>
      </c>
      <c r="F4688">
        <v>1779672600000</v>
      </c>
      <c r="G4688">
        <v>1779673642215</v>
      </c>
      <c r="H4688">
        <v>1042215</v>
      </c>
      <c r="I4688">
        <v>1042215</v>
      </c>
      <c r="J4688">
        <v>9212</v>
      </c>
      <c r="K4688">
        <v>39</v>
      </c>
      <c r="L4688">
        <v>57.79</v>
      </c>
      <c r="M4688" t="s">
        <v>925</v>
      </c>
      <c r="N4688" t="s">
        <v>926</v>
      </c>
      <c r="O4688">
        <v>43.97</v>
      </c>
      <c r="S4688">
        <v>24687</v>
      </c>
    </row>
    <row r="4689" spans="1:19" x14ac:dyDescent="0.2">
      <c r="A4689" t="s">
        <v>56</v>
      </c>
      <c r="B4689" t="s">
        <v>8</v>
      </c>
      <c r="C4689" t="s">
        <v>927</v>
      </c>
      <c r="D4689">
        <v>1</v>
      </c>
      <c r="E4689">
        <v>1</v>
      </c>
      <c r="F4689">
        <v>1779673500000</v>
      </c>
      <c r="G4689">
        <v>1779675084961</v>
      </c>
      <c r="H4689">
        <v>1584961</v>
      </c>
      <c r="I4689">
        <v>1584961</v>
      </c>
      <c r="J4689">
        <v>9970</v>
      </c>
      <c r="K4689">
        <v>62</v>
      </c>
      <c r="L4689">
        <v>49.49</v>
      </c>
      <c r="M4689" t="s">
        <v>925</v>
      </c>
      <c r="N4689" t="s">
        <v>929</v>
      </c>
      <c r="S4689">
        <v>24688</v>
      </c>
    </row>
    <row r="4690" spans="1:19" x14ac:dyDescent="0.2">
      <c r="A4690" t="s">
        <v>56</v>
      </c>
      <c r="B4690" t="s">
        <v>8</v>
      </c>
      <c r="C4690" t="s">
        <v>924</v>
      </c>
      <c r="D4690">
        <v>1</v>
      </c>
      <c r="E4690">
        <v>1</v>
      </c>
      <c r="F4690">
        <v>1779674400000</v>
      </c>
      <c r="G4690">
        <v>1779675954175</v>
      </c>
      <c r="H4690">
        <v>1554175</v>
      </c>
      <c r="I4690">
        <v>1554175</v>
      </c>
      <c r="J4690">
        <v>9041</v>
      </c>
      <c r="K4690">
        <v>67</v>
      </c>
      <c r="L4690">
        <v>61.87</v>
      </c>
      <c r="M4690" t="s">
        <v>925</v>
      </c>
      <c r="N4690" t="s">
        <v>926</v>
      </c>
      <c r="O4690">
        <v>41.01</v>
      </c>
      <c r="S4690">
        <v>24689</v>
      </c>
    </row>
    <row r="4691" spans="1:19" x14ac:dyDescent="0.2">
      <c r="A4691" t="s">
        <v>56</v>
      </c>
      <c r="B4691" t="s">
        <v>8</v>
      </c>
      <c r="C4691" t="s">
        <v>927</v>
      </c>
      <c r="D4691">
        <v>1</v>
      </c>
      <c r="E4691">
        <v>1</v>
      </c>
      <c r="F4691">
        <v>1779675300000</v>
      </c>
      <c r="G4691">
        <v>1779676828156</v>
      </c>
      <c r="H4691">
        <v>1528156</v>
      </c>
      <c r="I4691">
        <v>1528156</v>
      </c>
      <c r="J4691">
        <v>9392</v>
      </c>
      <c r="K4691">
        <v>61</v>
      </c>
      <c r="L4691">
        <v>58.9</v>
      </c>
      <c r="M4691" t="s">
        <v>925</v>
      </c>
      <c r="N4691" t="s">
        <v>926</v>
      </c>
      <c r="O4691">
        <v>33.82</v>
      </c>
      <c r="S4691">
        <v>24690</v>
      </c>
    </row>
    <row r="4692" spans="1:19" x14ac:dyDescent="0.2">
      <c r="A4692" t="s">
        <v>56</v>
      </c>
      <c r="B4692" t="s">
        <v>8</v>
      </c>
      <c r="C4692" t="s">
        <v>927</v>
      </c>
      <c r="D4692">
        <v>1</v>
      </c>
      <c r="E4692">
        <v>1</v>
      </c>
      <c r="F4692">
        <v>1779676200000</v>
      </c>
      <c r="G4692">
        <v>1779677535149</v>
      </c>
      <c r="H4692">
        <v>1335149</v>
      </c>
      <c r="I4692">
        <v>1335149</v>
      </c>
      <c r="J4692">
        <v>8596</v>
      </c>
      <c r="K4692">
        <v>54</v>
      </c>
      <c r="L4692">
        <v>55.27</v>
      </c>
      <c r="M4692" t="s">
        <v>925</v>
      </c>
      <c r="N4692" t="s">
        <v>926</v>
      </c>
      <c r="O4692">
        <v>32.380000000000003</v>
      </c>
      <c r="S4692">
        <v>24691</v>
      </c>
    </row>
    <row r="4693" spans="1:19" x14ac:dyDescent="0.2">
      <c r="A4693" t="s">
        <v>56</v>
      </c>
      <c r="B4693" t="s">
        <v>8</v>
      </c>
      <c r="C4693" t="s">
        <v>924</v>
      </c>
      <c r="D4693">
        <v>1</v>
      </c>
      <c r="E4693">
        <v>1</v>
      </c>
      <c r="F4693">
        <v>1779677100000</v>
      </c>
      <c r="G4693">
        <v>1779678590646</v>
      </c>
      <c r="H4693">
        <v>1490646</v>
      </c>
      <c r="I4693">
        <v>1490646</v>
      </c>
      <c r="J4693">
        <v>9539</v>
      </c>
      <c r="K4693">
        <v>60</v>
      </c>
      <c r="L4693">
        <v>59.64</v>
      </c>
      <c r="M4693" t="s">
        <v>925</v>
      </c>
      <c r="N4693" t="s">
        <v>926</v>
      </c>
      <c r="O4693">
        <v>36.11</v>
      </c>
      <c r="S4693">
        <v>24692</v>
      </c>
    </row>
    <row r="4694" spans="1:19" x14ac:dyDescent="0.2">
      <c r="A4694" t="s">
        <v>56</v>
      </c>
      <c r="B4694" t="s">
        <v>8</v>
      </c>
      <c r="C4694" t="s">
        <v>927</v>
      </c>
      <c r="D4694">
        <v>1</v>
      </c>
      <c r="E4694">
        <v>1</v>
      </c>
      <c r="F4694">
        <v>1779678000000</v>
      </c>
      <c r="G4694">
        <v>1779679299964</v>
      </c>
      <c r="H4694">
        <v>1299964</v>
      </c>
      <c r="I4694">
        <v>1299964</v>
      </c>
      <c r="J4694">
        <v>7952</v>
      </c>
      <c r="K4694">
        <v>54</v>
      </c>
      <c r="L4694">
        <v>59.9</v>
      </c>
      <c r="M4694" t="s">
        <v>925</v>
      </c>
      <c r="N4694" t="s">
        <v>926</v>
      </c>
      <c r="O4694">
        <v>45.75</v>
      </c>
      <c r="S4694">
        <v>24693</v>
      </c>
    </row>
    <row r="4695" spans="1:19" x14ac:dyDescent="0.2">
      <c r="A4695" t="s">
        <v>56</v>
      </c>
      <c r="B4695" t="s">
        <v>8</v>
      </c>
      <c r="C4695" t="s">
        <v>927</v>
      </c>
      <c r="D4695">
        <v>1</v>
      </c>
      <c r="E4695">
        <v>1</v>
      </c>
      <c r="F4695">
        <v>1779678900000</v>
      </c>
      <c r="G4695">
        <v>1779680271955</v>
      </c>
      <c r="H4695">
        <v>1371955</v>
      </c>
      <c r="I4695">
        <v>1371955</v>
      </c>
      <c r="J4695">
        <v>8914</v>
      </c>
      <c r="K4695">
        <v>58</v>
      </c>
      <c r="L4695">
        <v>45.82</v>
      </c>
      <c r="M4695" t="s">
        <v>925</v>
      </c>
      <c r="N4695" t="s">
        <v>929</v>
      </c>
      <c r="S4695">
        <v>24694</v>
      </c>
    </row>
    <row r="4696" spans="1:19" x14ac:dyDescent="0.2">
      <c r="A4696" t="s">
        <v>56</v>
      </c>
      <c r="B4696" t="s">
        <v>8</v>
      </c>
      <c r="C4696" t="s">
        <v>927</v>
      </c>
      <c r="D4696">
        <v>1</v>
      </c>
      <c r="E4696">
        <v>2</v>
      </c>
      <c r="F4696">
        <v>1779753600000</v>
      </c>
      <c r="G4696">
        <v>1779754866653</v>
      </c>
      <c r="H4696">
        <v>1266653</v>
      </c>
      <c r="I4696">
        <v>1266653</v>
      </c>
      <c r="J4696">
        <v>8853</v>
      </c>
      <c r="K4696">
        <v>55</v>
      </c>
      <c r="L4696">
        <v>56.89</v>
      </c>
      <c r="M4696" t="s">
        <v>925</v>
      </c>
      <c r="N4696" t="s">
        <v>926</v>
      </c>
      <c r="O4696">
        <v>37.17</v>
      </c>
      <c r="S4696">
        <v>24695</v>
      </c>
    </row>
    <row r="4697" spans="1:19" x14ac:dyDescent="0.2">
      <c r="A4697" t="s">
        <v>56</v>
      </c>
      <c r="B4697" t="s">
        <v>8</v>
      </c>
      <c r="C4697" t="s">
        <v>927</v>
      </c>
      <c r="D4697">
        <v>1</v>
      </c>
      <c r="E4697">
        <v>2</v>
      </c>
      <c r="F4697">
        <v>1779754500000</v>
      </c>
      <c r="G4697">
        <v>1779755658031</v>
      </c>
      <c r="H4697">
        <v>1158031</v>
      </c>
      <c r="I4697">
        <v>1158031</v>
      </c>
      <c r="J4697">
        <v>10192</v>
      </c>
      <c r="K4697">
        <v>49</v>
      </c>
      <c r="L4697">
        <v>61.65</v>
      </c>
      <c r="M4697" t="s">
        <v>925</v>
      </c>
      <c r="N4697" t="s">
        <v>926</v>
      </c>
      <c r="O4697">
        <v>47.41</v>
      </c>
      <c r="S4697">
        <v>24696</v>
      </c>
    </row>
    <row r="4698" spans="1:19" x14ac:dyDescent="0.2">
      <c r="A4698" t="s">
        <v>56</v>
      </c>
      <c r="B4698" t="s">
        <v>8</v>
      </c>
      <c r="C4698" t="s">
        <v>928</v>
      </c>
      <c r="D4698">
        <v>1</v>
      </c>
      <c r="E4698">
        <v>2</v>
      </c>
      <c r="F4698">
        <v>1779755400000</v>
      </c>
      <c r="G4698">
        <v>1779756331604</v>
      </c>
      <c r="H4698">
        <v>931604</v>
      </c>
      <c r="I4698">
        <v>931604</v>
      </c>
      <c r="J4698">
        <v>10297</v>
      </c>
      <c r="K4698">
        <v>37</v>
      </c>
      <c r="L4698">
        <v>57.95</v>
      </c>
      <c r="M4698" t="s">
        <v>925</v>
      </c>
      <c r="N4698" t="s">
        <v>926</v>
      </c>
      <c r="O4698">
        <v>44.23</v>
      </c>
      <c r="S4698">
        <v>24697</v>
      </c>
    </row>
    <row r="4699" spans="1:19" x14ac:dyDescent="0.2">
      <c r="A4699" t="s">
        <v>56</v>
      </c>
      <c r="B4699" t="s">
        <v>8</v>
      </c>
      <c r="C4699" t="s">
        <v>927</v>
      </c>
      <c r="D4699">
        <v>1</v>
      </c>
      <c r="E4699">
        <v>2</v>
      </c>
      <c r="F4699">
        <v>1779756300000</v>
      </c>
      <c r="G4699">
        <v>1779757413376</v>
      </c>
      <c r="H4699">
        <v>1113376</v>
      </c>
      <c r="I4699">
        <v>1113376</v>
      </c>
      <c r="J4699">
        <v>7718</v>
      </c>
      <c r="K4699">
        <v>50</v>
      </c>
      <c r="L4699">
        <v>52.33</v>
      </c>
      <c r="M4699" t="s">
        <v>925</v>
      </c>
      <c r="N4699" t="s">
        <v>926</v>
      </c>
      <c r="O4699">
        <v>33.479999999999997</v>
      </c>
      <c r="S4699">
        <v>24698</v>
      </c>
    </row>
    <row r="4700" spans="1:19" x14ac:dyDescent="0.2">
      <c r="A4700" t="s">
        <v>56</v>
      </c>
      <c r="B4700" t="s">
        <v>8</v>
      </c>
      <c r="C4700" t="s">
        <v>927</v>
      </c>
      <c r="D4700">
        <v>1</v>
      </c>
      <c r="E4700">
        <v>2</v>
      </c>
      <c r="F4700">
        <v>1779757200000</v>
      </c>
      <c r="G4700">
        <v>1779758593445</v>
      </c>
      <c r="H4700">
        <v>1393445</v>
      </c>
      <c r="I4700">
        <v>1393445</v>
      </c>
      <c r="J4700">
        <v>7343</v>
      </c>
      <c r="K4700">
        <v>59</v>
      </c>
      <c r="L4700">
        <v>59.33</v>
      </c>
      <c r="M4700" t="s">
        <v>925</v>
      </c>
      <c r="N4700" t="s">
        <v>926</v>
      </c>
      <c r="O4700">
        <v>43.69</v>
      </c>
      <c r="S4700">
        <v>24699</v>
      </c>
    </row>
    <row r="4701" spans="1:19" x14ac:dyDescent="0.2">
      <c r="A4701" t="s">
        <v>56</v>
      </c>
      <c r="B4701" t="s">
        <v>8</v>
      </c>
      <c r="C4701" t="s">
        <v>928</v>
      </c>
      <c r="D4701">
        <v>1</v>
      </c>
      <c r="E4701">
        <v>2</v>
      </c>
      <c r="F4701">
        <v>1779758100000</v>
      </c>
      <c r="G4701">
        <v>1779759636156</v>
      </c>
      <c r="H4701">
        <v>1536156</v>
      </c>
      <c r="I4701">
        <v>1536156</v>
      </c>
      <c r="J4701">
        <v>8102</v>
      </c>
      <c r="K4701">
        <v>67</v>
      </c>
      <c r="L4701">
        <v>60.25</v>
      </c>
      <c r="M4701" t="s">
        <v>925</v>
      </c>
      <c r="N4701" t="s">
        <v>926</v>
      </c>
      <c r="O4701">
        <v>40.21</v>
      </c>
      <c r="S4701">
        <v>24700</v>
      </c>
    </row>
    <row r="4702" spans="1:19" x14ac:dyDescent="0.2">
      <c r="A4702" t="s">
        <v>56</v>
      </c>
      <c r="B4702" t="s">
        <v>8</v>
      </c>
      <c r="C4702" t="s">
        <v>927</v>
      </c>
      <c r="D4702">
        <v>1</v>
      </c>
      <c r="E4702">
        <v>2</v>
      </c>
      <c r="F4702">
        <v>1779759000000</v>
      </c>
      <c r="G4702">
        <v>1779760557728</v>
      </c>
      <c r="H4702">
        <v>1557728</v>
      </c>
      <c r="I4702">
        <v>1557728</v>
      </c>
      <c r="J4702">
        <v>10263</v>
      </c>
      <c r="K4702">
        <v>66</v>
      </c>
      <c r="L4702">
        <v>60.73</v>
      </c>
      <c r="M4702" t="s">
        <v>925</v>
      </c>
      <c r="N4702" t="s">
        <v>926</v>
      </c>
      <c r="O4702">
        <v>35</v>
      </c>
      <c r="S4702">
        <v>24701</v>
      </c>
    </row>
    <row r="4703" spans="1:19" x14ac:dyDescent="0.2">
      <c r="A4703" t="s">
        <v>56</v>
      </c>
      <c r="B4703" t="s">
        <v>8</v>
      </c>
      <c r="C4703" t="s">
        <v>927</v>
      </c>
      <c r="D4703">
        <v>1</v>
      </c>
      <c r="E4703">
        <v>2</v>
      </c>
      <c r="F4703">
        <v>1779759900000</v>
      </c>
      <c r="G4703">
        <v>1779760928388</v>
      </c>
      <c r="H4703">
        <v>1028388</v>
      </c>
      <c r="I4703">
        <v>1028388</v>
      </c>
      <c r="J4703">
        <v>9593</v>
      </c>
      <c r="K4703">
        <v>41</v>
      </c>
      <c r="L4703">
        <v>58.41</v>
      </c>
      <c r="M4703" t="s">
        <v>925</v>
      </c>
      <c r="N4703" t="s">
        <v>926</v>
      </c>
      <c r="O4703">
        <v>44.74</v>
      </c>
      <c r="S4703">
        <v>24702</v>
      </c>
    </row>
    <row r="4704" spans="1:19" x14ac:dyDescent="0.2">
      <c r="A4704" t="s">
        <v>56</v>
      </c>
      <c r="B4704" t="s">
        <v>8</v>
      </c>
      <c r="C4704" t="s">
        <v>928</v>
      </c>
      <c r="D4704">
        <v>1</v>
      </c>
      <c r="E4704">
        <v>2</v>
      </c>
      <c r="F4704">
        <v>1779760800000</v>
      </c>
      <c r="G4704">
        <v>1779761751422</v>
      </c>
      <c r="H4704">
        <v>951422</v>
      </c>
      <c r="I4704">
        <v>951422</v>
      </c>
      <c r="J4704">
        <v>7323</v>
      </c>
      <c r="K4704">
        <v>45</v>
      </c>
      <c r="L4704">
        <v>39.11</v>
      </c>
      <c r="M4704" t="s">
        <v>925</v>
      </c>
      <c r="N4704" t="s">
        <v>929</v>
      </c>
      <c r="S4704">
        <v>24703</v>
      </c>
    </row>
    <row r="4705" spans="1:19" x14ac:dyDescent="0.2">
      <c r="A4705" t="s">
        <v>56</v>
      </c>
      <c r="B4705" t="s">
        <v>8</v>
      </c>
      <c r="C4705" t="s">
        <v>927</v>
      </c>
      <c r="D4705">
        <v>1</v>
      </c>
      <c r="E4705">
        <v>2</v>
      </c>
      <c r="F4705">
        <v>1779761700000</v>
      </c>
      <c r="G4705">
        <v>1779762939338</v>
      </c>
      <c r="H4705">
        <v>1239338</v>
      </c>
      <c r="I4705">
        <v>1239338</v>
      </c>
      <c r="J4705">
        <v>9479</v>
      </c>
      <c r="K4705">
        <v>53</v>
      </c>
      <c r="L4705">
        <v>44.83</v>
      </c>
      <c r="M4705" t="s">
        <v>925</v>
      </c>
      <c r="N4705" t="s">
        <v>929</v>
      </c>
      <c r="S4705">
        <v>24704</v>
      </c>
    </row>
    <row r="4706" spans="1:19" x14ac:dyDescent="0.2">
      <c r="A4706" t="s">
        <v>56</v>
      </c>
      <c r="B4706" t="s">
        <v>8</v>
      </c>
      <c r="C4706" t="s">
        <v>927</v>
      </c>
      <c r="D4706">
        <v>1</v>
      </c>
      <c r="E4706">
        <v>2</v>
      </c>
      <c r="F4706">
        <v>1779762600000</v>
      </c>
      <c r="G4706">
        <v>1779764150885</v>
      </c>
      <c r="H4706">
        <v>1550885</v>
      </c>
      <c r="I4706">
        <v>1550885</v>
      </c>
      <c r="J4706">
        <v>8745</v>
      </c>
      <c r="K4706">
        <v>60</v>
      </c>
      <c r="L4706">
        <v>62.79</v>
      </c>
      <c r="M4706" t="s">
        <v>925</v>
      </c>
      <c r="N4706" t="s">
        <v>926</v>
      </c>
      <c r="O4706">
        <v>44.04</v>
      </c>
      <c r="S4706">
        <v>24705</v>
      </c>
    </row>
    <row r="4707" spans="1:19" x14ac:dyDescent="0.2">
      <c r="A4707" t="s">
        <v>56</v>
      </c>
      <c r="B4707" t="s">
        <v>8</v>
      </c>
      <c r="C4707" t="s">
        <v>928</v>
      </c>
      <c r="D4707">
        <v>1</v>
      </c>
      <c r="E4707">
        <v>2</v>
      </c>
      <c r="F4707">
        <v>1779763500000</v>
      </c>
      <c r="G4707">
        <v>1779764913266</v>
      </c>
      <c r="H4707">
        <v>1413266</v>
      </c>
      <c r="I4707">
        <v>1413266</v>
      </c>
      <c r="J4707">
        <v>7645</v>
      </c>
      <c r="K4707">
        <v>59</v>
      </c>
      <c r="L4707">
        <v>56.73</v>
      </c>
      <c r="M4707" t="s">
        <v>925</v>
      </c>
      <c r="N4707" t="s">
        <v>926</v>
      </c>
      <c r="O4707">
        <v>36.33</v>
      </c>
      <c r="S4707">
        <v>24706</v>
      </c>
    </row>
    <row r="4708" spans="1:19" x14ac:dyDescent="0.2">
      <c r="A4708" t="s">
        <v>56</v>
      </c>
      <c r="B4708" t="s">
        <v>8</v>
      </c>
      <c r="C4708" t="s">
        <v>927</v>
      </c>
      <c r="D4708">
        <v>1</v>
      </c>
      <c r="E4708">
        <v>2</v>
      </c>
      <c r="F4708">
        <v>1779764400000</v>
      </c>
      <c r="G4708">
        <v>1779765347327</v>
      </c>
      <c r="H4708">
        <v>947327</v>
      </c>
      <c r="I4708">
        <v>947327</v>
      </c>
      <c r="J4708">
        <v>9700</v>
      </c>
      <c r="K4708">
        <v>42</v>
      </c>
      <c r="L4708">
        <v>58.58</v>
      </c>
      <c r="M4708" t="s">
        <v>925</v>
      </c>
      <c r="N4708" t="s">
        <v>926</v>
      </c>
      <c r="O4708">
        <v>46.88</v>
      </c>
      <c r="S4708">
        <v>24707</v>
      </c>
    </row>
    <row r="4709" spans="1:19" x14ac:dyDescent="0.2">
      <c r="A4709" t="s">
        <v>56</v>
      </c>
      <c r="B4709" t="s">
        <v>8</v>
      </c>
      <c r="C4709" t="s">
        <v>927</v>
      </c>
      <c r="D4709">
        <v>1</v>
      </c>
      <c r="E4709">
        <v>2</v>
      </c>
      <c r="F4709">
        <v>1779765300000</v>
      </c>
      <c r="G4709">
        <v>1779766689899</v>
      </c>
      <c r="H4709">
        <v>1389899</v>
      </c>
      <c r="I4709">
        <v>1389899</v>
      </c>
      <c r="J4709">
        <v>9417</v>
      </c>
      <c r="K4709">
        <v>56</v>
      </c>
      <c r="L4709">
        <v>61.34</v>
      </c>
      <c r="M4709" t="s">
        <v>925</v>
      </c>
      <c r="N4709" t="s">
        <v>926</v>
      </c>
      <c r="O4709">
        <v>42.91</v>
      </c>
      <c r="S4709">
        <v>24708</v>
      </c>
    </row>
    <row r="4710" spans="1:19" x14ac:dyDescent="0.2">
      <c r="A4710" t="s">
        <v>56</v>
      </c>
      <c r="B4710" t="s">
        <v>8</v>
      </c>
      <c r="C4710" t="s">
        <v>928</v>
      </c>
      <c r="D4710">
        <v>1</v>
      </c>
      <c r="E4710">
        <v>2</v>
      </c>
      <c r="F4710">
        <v>1779766200000</v>
      </c>
      <c r="G4710">
        <v>1779767571138</v>
      </c>
      <c r="H4710">
        <v>1371138</v>
      </c>
      <c r="I4710">
        <v>1371138</v>
      </c>
      <c r="J4710">
        <v>10240</v>
      </c>
      <c r="K4710">
        <v>61</v>
      </c>
      <c r="L4710">
        <v>59.12</v>
      </c>
      <c r="M4710" t="s">
        <v>925</v>
      </c>
      <c r="N4710" t="s">
        <v>926</v>
      </c>
      <c r="O4710">
        <v>36.020000000000003</v>
      </c>
      <c r="S4710">
        <v>24709</v>
      </c>
    </row>
    <row r="4711" spans="1:19" x14ac:dyDescent="0.2">
      <c r="A4711" t="s">
        <v>56</v>
      </c>
      <c r="B4711" t="s">
        <v>8</v>
      </c>
      <c r="C4711" t="s">
        <v>927</v>
      </c>
      <c r="D4711">
        <v>1</v>
      </c>
      <c r="E4711">
        <v>3</v>
      </c>
      <c r="F4711">
        <v>1779840000000</v>
      </c>
      <c r="G4711">
        <v>1779841373007</v>
      </c>
      <c r="H4711">
        <v>1373007</v>
      </c>
      <c r="I4711">
        <v>1373007</v>
      </c>
      <c r="J4711">
        <v>9050</v>
      </c>
      <c r="K4711">
        <v>58</v>
      </c>
      <c r="L4711">
        <v>61.01</v>
      </c>
      <c r="M4711" t="s">
        <v>925</v>
      </c>
      <c r="N4711" t="s">
        <v>926</v>
      </c>
      <c r="O4711">
        <v>43.55</v>
      </c>
      <c r="S4711">
        <v>24710</v>
      </c>
    </row>
    <row r="4712" spans="1:19" x14ac:dyDescent="0.2">
      <c r="A4712" t="s">
        <v>56</v>
      </c>
      <c r="B4712" t="s">
        <v>8</v>
      </c>
      <c r="C4712" t="s">
        <v>927</v>
      </c>
      <c r="D4712">
        <v>1</v>
      </c>
      <c r="E4712">
        <v>3</v>
      </c>
      <c r="F4712">
        <v>1779840900000</v>
      </c>
      <c r="G4712">
        <v>1779842103968</v>
      </c>
      <c r="H4712">
        <v>1203968</v>
      </c>
      <c r="I4712">
        <v>1203968</v>
      </c>
      <c r="J4712">
        <v>10072</v>
      </c>
      <c r="K4712">
        <v>46</v>
      </c>
      <c r="L4712">
        <v>59.05</v>
      </c>
      <c r="M4712" t="s">
        <v>925</v>
      </c>
      <c r="N4712" t="s">
        <v>926</v>
      </c>
      <c r="O4712">
        <v>40.53</v>
      </c>
      <c r="S4712">
        <v>24711</v>
      </c>
    </row>
    <row r="4713" spans="1:19" x14ac:dyDescent="0.2">
      <c r="A4713" t="s">
        <v>56</v>
      </c>
      <c r="B4713" t="s">
        <v>8</v>
      </c>
      <c r="C4713" t="s">
        <v>927</v>
      </c>
      <c r="D4713">
        <v>1</v>
      </c>
      <c r="E4713">
        <v>3</v>
      </c>
      <c r="F4713">
        <v>1779841800000</v>
      </c>
      <c r="G4713">
        <v>1779843384373</v>
      </c>
      <c r="H4713">
        <v>1584373</v>
      </c>
      <c r="I4713">
        <v>1584373</v>
      </c>
      <c r="J4713">
        <v>9185</v>
      </c>
      <c r="K4713">
        <v>70</v>
      </c>
      <c r="L4713">
        <v>61.97</v>
      </c>
      <c r="M4713" t="s">
        <v>925</v>
      </c>
      <c r="N4713" t="s">
        <v>926</v>
      </c>
      <c r="O4713">
        <v>40.1</v>
      </c>
      <c r="S4713">
        <v>24712</v>
      </c>
    </row>
    <row r="4714" spans="1:19" x14ac:dyDescent="0.2">
      <c r="A4714" t="s">
        <v>56</v>
      </c>
      <c r="B4714" t="s">
        <v>8</v>
      </c>
      <c r="C4714" t="s">
        <v>927</v>
      </c>
      <c r="D4714">
        <v>1</v>
      </c>
      <c r="E4714">
        <v>3</v>
      </c>
      <c r="F4714">
        <v>1779842700000</v>
      </c>
      <c r="G4714">
        <v>1779843829485</v>
      </c>
      <c r="H4714">
        <v>1129485</v>
      </c>
      <c r="I4714">
        <v>1129485</v>
      </c>
      <c r="J4714">
        <v>8659</v>
      </c>
      <c r="K4714">
        <v>49</v>
      </c>
      <c r="L4714">
        <v>54.58</v>
      </c>
      <c r="M4714" t="s">
        <v>925</v>
      </c>
      <c r="N4714" t="s">
        <v>926</v>
      </c>
      <c r="O4714">
        <v>35.79</v>
      </c>
      <c r="S4714">
        <v>24713</v>
      </c>
    </row>
    <row r="4715" spans="1:19" x14ac:dyDescent="0.2">
      <c r="A4715" t="s">
        <v>56</v>
      </c>
      <c r="B4715" t="s">
        <v>8</v>
      </c>
      <c r="C4715" t="s">
        <v>927</v>
      </c>
      <c r="D4715">
        <v>1</v>
      </c>
      <c r="E4715">
        <v>3</v>
      </c>
      <c r="F4715">
        <v>1779843600000</v>
      </c>
      <c r="G4715">
        <v>1779845033857</v>
      </c>
      <c r="H4715">
        <v>1433857</v>
      </c>
      <c r="I4715">
        <v>1433857</v>
      </c>
      <c r="J4715">
        <v>7138</v>
      </c>
      <c r="K4715">
        <v>58</v>
      </c>
      <c r="L4715">
        <v>58.7</v>
      </c>
      <c r="M4715" t="s">
        <v>925</v>
      </c>
      <c r="N4715" t="s">
        <v>926</v>
      </c>
      <c r="O4715">
        <v>41.77</v>
      </c>
      <c r="S4715">
        <v>24714</v>
      </c>
    </row>
    <row r="4716" spans="1:19" x14ac:dyDescent="0.2">
      <c r="A4716" t="s">
        <v>56</v>
      </c>
      <c r="B4716" t="s">
        <v>8</v>
      </c>
      <c r="C4716" t="s">
        <v>927</v>
      </c>
      <c r="D4716">
        <v>1</v>
      </c>
      <c r="E4716">
        <v>3</v>
      </c>
      <c r="F4716">
        <v>1779844500000</v>
      </c>
      <c r="G4716">
        <v>1779846011646</v>
      </c>
      <c r="H4716">
        <v>1511646</v>
      </c>
      <c r="I4716">
        <v>1511646</v>
      </c>
      <c r="J4716">
        <v>9450</v>
      </c>
      <c r="K4716">
        <v>59</v>
      </c>
      <c r="L4716">
        <v>58.61</v>
      </c>
      <c r="M4716" t="s">
        <v>925</v>
      </c>
      <c r="N4716" t="s">
        <v>926</v>
      </c>
      <c r="O4716">
        <v>33.4</v>
      </c>
      <c r="S4716">
        <v>24715</v>
      </c>
    </row>
    <row r="4717" spans="1:19" x14ac:dyDescent="0.2">
      <c r="A4717" t="s">
        <v>56</v>
      </c>
      <c r="B4717" t="s">
        <v>8</v>
      </c>
      <c r="C4717" t="s">
        <v>927</v>
      </c>
      <c r="D4717">
        <v>1</v>
      </c>
      <c r="E4717">
        <v>3</v>
      </c>
      <c r="F4717">
        <v>1779845400000</v>
      </c>
      <c r="G4717">
        <v>1779846729501</v>
      </c>
      <c r="H4717">
        <v>1329501</v>
      </c>
      <c r="I4717">
        <v>1329501</v>
      </c>
      <c r="J4717">
        <v>8812</v>
      </c>
      <c r="K4717">
        <v>52</v>
      </c>
      <c r="L4717">
        <v>62.59</v>
      </c>
      <c r="M4717" t="s">
        <v>925</v>
      </c>
      <c r="N4717" t="s">
        <v>926</v>
      </c>
      <c r="O4717">
        <v>48.95</v>
      </c>
      <c r="S4717">
        <v>24716</v>
      </c>
    </row>
    <row r="4718" spans="1:19" x14ac:dyDescent="0.2">
      <c r="A4718" t="s">
        <v>56</v>
      </c>
      <c r="B4718" t="s">
        <v>8</v>
      </c>
      <c r="C4718" t="s">
        <v>927</v>
      </c>
      <c r="D4718">
        <v>1</v>
      </c>
      <c r="E4718">
        <v>3</v>
      </c>
      <c r="F4718">
        <v>1779846300000</v>
      </c>
      <c r="G4718">
        <v>1779847521576</v>
      </c>
      <c r="H4718">
        <v>1221576</v>
      </c>
      <c r="I4718">
        <v>1221576</v>
      </c>
      <c r="J4718">
        <v>8721</v>
      </c>
      <c r="K4718">
        <v>45</v>
      </c>
      <c r="L4718">
        <v>43.82</v>
      </c>
      <c r="M4718" t="s">
        <v>925</v>
      </c>
      <c r="N4718" t="s">
        <v>929</v>
      </c>
      <c r="S4718">
        <v>24717</v>
      </c>
    </row>
    <row r="4719" spans="1:19" x14ac:dyDescent="0.2">
      <c r="A4719" t="s">
        <v>56</v>
      </c>
      <c r="B4719" t="s">
        <v>8</v>
      </c>
      <c r="C4719" t="s">
        <v>927</v>
      </c>
      <c r="D4719">
        <v>1</v>
      </c>
      <c r="E4719">
        <v>3</v>
      </c>
      <c r="F4719">
        <v>1779847200000</v>
      </c>
      <c r="G4719">
        <v>1779848109287</v>
      </c>
      <c r="H4719">
        <v>909287</v>
      </c>
      <c r="I4719">
        <v>909287</v>
      </c>
      <c r="J4719">
        <v>7812</v>
      </c>
      <c r="K4719">
        <v>44</v>
      </c>
      <c r="L4719">
        <v>39.11</v>
      </c>
      <c r="M4719" t="s">
        <v>925</v>
      </c>
      <c r="N4719" t="s">
        <v>929</v>
      </c>
      <c r="S4719">
        <v>24718</v>
      </c>
    </row>
    <row r="4720" spans="1:19" x14ac:dyDescent="0.2">
      <c r="A4720" t="s">
        <v>56</v>
      </c>
      <c r="B4720" t="s">
        <v>8</v>
      </c>
      <c r="C4720" t="s">
        <v>927</v>
      </c>
      <c r="D4720">
        <v>1</v>
      </c>
      <c r="E4720">
        <v>3</v>
      </c>
      <c r="F4720">
        <v>1779848100000</v>
      </c>
      <c r="G4720">
        <v>1779849616022</v>
      </c>
      <c r="H4720">
        <v>1516022</v>
      </c>
      <c r="I4720">
        <v>1516022</v>
      </c>
      <c r="J4720">
        <v>9075</v>
      </c>
      <c r="K4720">
        <v>66</v>
      </c>
      <c r="L4720">
        <v>59.44</v>
      </c>
      <c r="M4720" t="s">
        <v>925</v>
      </c>
      <c r="N4720" t="s">
        <v>926</v>
      </c>
      <c r="O4720">
        <v>36.24</v>
      </c>
      <c r="S4720">
        <v>24719</v>
      </c>
    </row>
    <row r="4721" spans="1:19" x14ac:dyDescent="0.2">
      <c r="A4721" t="s">
        <v>56</v>
      </c>
      <c r="B4721" t="s">
        <v>8</v>
      </c>
      <c r="C4721" t="s">
        <v>927</v>
      </c>
      <c r="D4721">
        <v>1</v>
      </c>
      <c r="E4721">
        <v>3</v>
      </c>
      <c r="F4721">
        <v>1779849000000</v>
      </c>
      <c r="G4721">
        <v>1779850252919</v>
      </c>
      <c r="H4721">
        <v>1252919</v>
      </c>
      <c r="I4721">
        <v>1252919</v>
      </c>
      <c r="J4721">
        <v>7307</v>
      </c>
      <c r="K4721">
        <v>47</v>
      </c>
      <c r="L4721">
        <v>54.19</v>
      </c>
      <c r="M4721" t="s">
        <v>925</v>
      </c>
      <c r="N4721" t="s">
        <v>926</v>
      </c>
      <c r="O4721">
        <v>35.369999999999997</v>
      </c>
      <c r="S4721">
        <v>24720</v>
      </c>
    </row>
    <row r="4722" spans="1:19" x14ac:dyDescent="0.2">
      <c r="A4722" t="s">
        <v>56</v>
      </c>
      <c r="B4722" t="s">
        <v>8</v>
      </c>
      <c r="C4722" t="s">
        <v>927</v>
      </c>
      <c r="D4722">
        <v>1</v>
      </c>
      <c r="E4722">
        <v>3</v>
      </c>
      <c r="F4722">
        <v>1779849900000</v>
      </c>
      <c r="G4722">
        <v>1779851134373</v>
      </c>
      <c r="H4722">
        <v>1234373</v>
      </c>
      <c r="I4722">
        <v>1234373</v>
      </c>
      <c r="J4722">
        <v>10590</v>
      </c>
      <c r="K4722">
        <v>52</v>
      </c>
      <c r="L4722">
        <v>56.15</v>
      </c>
      <c r="M4722" t="s">
        <v>925</v>
      </c>
      <c r="N4722" t="s">
        <v>926</v>
      </c>
      <c r="O4722">
        <v>31.62</v>
      </c>
      <c r="S4722">
        <v>24721</v>
      </c>
    </row>
    <row r="4723" spans="1:19" x14ac:dyDescent="0.2">
      <c r="A4723" t="s">
        <v>56</v>
      </c>
      <c r="B4723" t="s">
        <v>8</v>
      </c>
      <c r="C4723" t="s">
        <v>927</v>
      </c>
      <c r="D4723">
        <v>1</v>
      </c>
      <c r="E4723">
        <v>3</v>
      </c>
      <c r="F4723">
        <v>1779850800000</v>
      </c>
      <c r="G4723">
        <v>1779851847652</v>
      </c>
      <c r="H4723">
        <v>1047652</v>
      </c>
      <c r="I4723">
        <v>1047652</v>
      </c>
      <c r="J4723">
        <v>9188</v>
      </c>
      <c r="K4723">
        <v>50</v>
      </c>
      <c r="L4723">
        <v>59.09</v>
      </c>
      <c r="M4723" t="s">
        <v>925</v>
      </c>
      <c r="N4723" t="s">
        <v>926</v>
      </c>
      <c r="O4723">
        <v>46.92</v>
      </c>
      <c r="S4723">
        <v>24722</v>
      </c>
    </row>
    <row r="4724" spans="1:19" x14ac:dyDescent="0.2">
      <c r="A4724" t="s">
        <v>56</v>
      </c>
      <c r="B4724" t="s">
        <v>8</v>
      </c>
      <c r="C4724" t="s">
        <v>927</v>
      </c>
      <c r="D4724">
        <v>1</v>
      </c>
      <c r="E4724">
        <v>4</v>
      </c>
      <c r="F4724">
        <v>1779926400000</v>
      </c>
      <c r="G4724">
        <v>1779927782240</v>
      </c>
      <c r="H4724">
        <v>1382240</v>
      </c>
      <c r="I4724">
        <v>1382240</v>
      </c>
      <c r="J4724">
        <v>6939</v>
      </c>
      <c r="K4724">
        <v>57</v>
      </c>
      <c r="L4724">
        <v>59.82</v>
      </c>
      <c r="M4724" t="s">
        <v>925</v>
      </c>
      <c r="N4724" t="s">
        <v>926</v>
      </c>
      <c r="O4724">
        <v>46.19</v>
      </c>
      <c r="S4724">
        <v>24723</v>
      </c>
    </row>
    <row r="4725" spans="1:19" x14ac:dyDescent="0.2">
      <c r="A4725" t="s">
        <v>56</v>
      </c>
      <c r="B4725" t="s">
        <v>8</v>
      </c>
      <c r="C4725" t="s">
        <v>927</v>
      </c>
      <c r="D4725">
        <v>1</v>
      </c>
      <c r="E4725">
        <v>4</v>
      </c>
      <c r="F4725">
        <v>1779927300000</v>
      </c>
      <c r="G4725">
        <v>1779928848482</v>
      </c>
      <c r="H4725">
        <v>1548482</v>
      </c>
      <c r="I4725">
        <v>1548482</v>
      </c>
      <c r="J4725">
        <v>10314</v>
      </c>
      <c r="K4725">
        <v>67</v>
      </c>
      <c r="L4725">
        <v>66.290000000000006</v>
      </c>
      <c r="M4725" t="s">
        <v>925</v>
      </c>
      <c r="N4725" t="s">
        <v>926</v>
      </c>
      <c r="O4725">
        <v>48.03</v>
      </c>
      <c r="S4725">
        <v>24724</v>
      </c>
    </row>
    <row r="4726" spans="1:19" x14ac:dyDescent="0.2">
      <c r="A4726" t="s">
        <v>56</v>
      </c>
      <c r="B4726" t="s">
        <v>8</v>
      </c>
      <c r="C4726" t="s">
        <v>924</v>
      </c>
      <c r="D4726">
        <v>1</v>
      </c>
      <c r="E4726">
        <v>4</v>
      </c>
      <c r="F4726">
        <v>1779928200000</v>
      </c>
      <c r="G4726">
        <v>1779929366425</v>
      </c>
      <c r="H4726">
        <v>1166425</v>
      </c>
      <c r="I4726">
        <v>1166425</v>
      </c>
      <c r="J4726">
        <v>9687</v>
      </c>
      <c r="K4726">
        <v>50</v>
      </c>
      <c r="L4726">
        <v>56.27</v>
      </c>
      <c r="M4726" t="s">
        <v>925</v>
      </c>
      <c r="N4726" t="s">
        <v>926</v>
      </c>
      <c r="O4726">
        <v>36.03</v>
      </c>
      <c r="S4726">
        <v>24725</v>
      </c>
    </row>
    <row r="4727" spans="1:19" x14ac:dyDescent="0.2">
      <c r="A4727" t="s">
        <v>56</v>
      </c>
      <c r="B4727" t="s">
        <v>8</v>
      </c>
      <c r="C4727" t="s">
        <v>927</v>
      </c>
      <c r="D4727">
        <v>1</v>
      </c>
      <c r="E4727">
        <v>4</v>
      </c>
      <c r="F4727">
        <v>1779929100000</v>
      </c>
      <c r="G4727">
        <v>1779930178286</v>
      </c>
      <c r="H4727">
        <v>1078286</v>
      </c>
      <c r="I4727">
        <v>1078286</v>
      </c>
      <c r="J4727">
        <v>9632</v>
      </c>
      <c r="K4727">
        <v>49</v>
      </c>
      <c r="L4727">
        <v>56.98</v>
      </c>
      <c r="M4727" t="s">
        <v>925</v>
      </c>
      <c r="N4727" t="s">
        <v>926</v>
      </c>
      <c r="O4727">
        <v>40.049999999999997</v>
      </c>
      <c r="S4727">
        <v>24726</v>
      </c>
    </row>
    <row r="4728" spans="1:19" x14ac:dyDescent="0.2">
      <c r="A4728" t="s">
        <v>56</v>
      </c>
      <c r="B4728" t="s">
        <v>8</v>
      </c>
      <c r="C4728" t="s">
        <v>927</v>
      </c>
      <c r="D4728">
        <v>1</v>
      </c>
      <c r="E4728">
        <v>4</v>
      </c>
      <c r="F4728">
        <v>1779930000000</v>
      </c>
      <c r="G4728">
        <v>1779931000580</v>
      </c>
      <c r="H4728">
        <v>1000580</v>
      </c>
      <c r="I4728">
        <v>1000580</v>
      </c>
      <c r="J4728">
        <v>9133</v>
      </c>
      <c r="K4728">
        <v>39</v>
      </c>
      <c r="L4728">
        <v>41.6</v>
      </c>
      <c r="M4728" t="s">
        <v>925</v>
      </c>
      <c r="N4728" t="s">
        <v>929</v>
      </c>
      <c r="S4728">
        <v>24727</v>
      </c>
    </row>
    <row r="4729" spans="1:19" x14ac:dyDescent="0.2">
      <c r="A4729" t="s">
        <v>56</v>
      </c>
      <c r="B4729" t="s">
        <v>8</v>
      </c>
      <c r="C4729" t="s">
        <v>924</v>
      </c>
      <c r="D4729">
        <v>1</v>
      </c>
      <c r="E4729">
        <v>4</v>
      </c>
      <c r="F4729">
        <v>1779930900000</v>
      </c>
      <c r="G4729">
        <v>1779932461283</v>
      </c>
      <c r="H4729">
        <v>1561283</v>
      </c>
      <c r="I4729">
        <v>1561283</v>
      </c>
      <c r="J4729">
        <v>10006</v>
      </c>
      <c r="K4729">
        <v>62</v>
      </c>
      <c r="L4729">
        <v>49.24</v>
      </c>
      <c r="M4729" t="s">
        <v>925</v>
      </c>
      <c r="N4729" t="s">
        <v>929</v>
      </c>
      <c r="S4729">
        <v>24728</v>
      </c>
    </row>
    <row r="4730" spans="1:19" x14ac:dyDescent="0.2">
      <c r="A4730" t="s">
        <v>56</v>
      </c>
      <c r="B4730" t="s">
        <v>8</v>
      </c>
      <c r="C4730" t="s">
        <v>927</v>
      </c>
      <c r="D4730">
        <v>1</v>
      </c>
      <c r="E4730">
        <v>4</v>
      </c>
      <c r="F4730">
        <v>1779931800000</v>
      </c>
      <c r="G4730">
        <v>1779933232670</v>
      </c>
      <c r="H4730">
        <v>1432670</v>
      </c>
      <c r="I4730">
        <v>1432670</v>
      </c>
      <c r="J4730">
        <v>10395</v>
      </c>
      <c r="K4730">
        <v>58</v>
      </c>
      <c r="L4730">
        <v>62.19</v>
      </c>
      <c r="M4730" t="s">
        <v>925</v>
      </c>
      <c r="N4730" t="s">
        <v>926</v>
      </c>
      <c r="O4730">
        <v>41.2</v>
      </c>
      <c r="S4730">
        <v>24729</v>
      </c>
    </row>
    <row r="4731" spans="1:19" x14ac:dyDescent="0.2">
      <c r="A4731" t="s">
        <v>56</v>
      </c>
      <c r="B4731" t="s">
        <v>8</v>
      </c>
      <c r="C4731" t="s">
        <v>927</v>
      </c>
      <c r="D4731">
        <v>1</v>
      </c>
      <c r="E4731">
        <v>4</v>
      </c>
      <c r="F4731">
        <v>1779932700000</v>
      </c>
      <c r="G4731">
        <v>1779934121277</v>
      </c>
      <c r="H4731">
        <v>1421277</v>
      </c>
      <c r="I4731">
        <v>1421277</v>
      </c>
      <c r="J4731">
        <v>7861</v>
      </c>
      <c r="K4731">
        <v>63</v>
      </c>
      <c r="L4731">
        <v>61.01</v>
      </c>
      <c r="M4731" t="s">
        <v>925</v>
      </c>
      <c r="N4731" t="s">
        <v>926</v>
      </c>
      <c r="O4731">
        <v>45.53</v>
      </c>
      <c r="S4731">
        <v>24730</v>
      </c>
    </row>
    <row r="4732" spans="1:19" x14ac:dyDescent="0.2">
      <c r="A4732" t="s">
        <v>56</v>
      </c>
      <c r="B4732" t="s">
        <v>8</v>
      </c>
      <c r="C4732" t="s">
        <v>924</v>
      </c>
      <c r="D4732">
        <v>1</v>
      </c>
      <c r="E4732">
        <v>4</v>
      </c>
      <c r="F4732">
        <v>1779933600000</v>
      </c>
      <c r="G4732">
        <v>1779934918969</v>
      </c>
      <c r="H4732">
        <v>1318969</v>
      </c>
      <c r="I4732">
        <v>1318969</v>
      </c>
      <c r="J4732">
        <v>8711</v>
      </c>
      <c r="K4732">
        <v>55</v>
      </c>
      <c r="L4732">
        <v>56.04</v>
      </c>
      <c r="M4732" t="s">
        <v>925</v>
      </c>
      <c r="N4732" t="s">
        <v>926</v>
      </c>
      <c r="O4732">
        <v>34.26</v>
      </c>
      <c r="S4732">
        <v>24731</v>
      </c>
    </row>
    <row r="4733" spans="1:19" x14ac:dyDescent="0.2">
      <c r="A4733" t="s">
        <v>56</v>
      </c>
      <c r="B4733" t="s">
        <v>8</v>
      </c>
      <c r="C4733" t="s">
        <v>927</v>
      </c>
      <c r="D4733">
        <v>1</v>
      </c>
      <c r="E4733">
        <v>4</v>
      </c>
      <c r="F4733">
        <v>1779934500000</v>
      </c>
      <c r="G4733">
        <v>1779936130152</v>
      </c>
      <c r="H4733">
        <v>1630152</v>
      </c>
      <c r="I4733">
        <v>1630152</v>
      </c>
      <c r="J4733">
        <v>8731</v>
      </c>
      <c r="K4733">
        <v>71</v>
      </c>
      <c r="L4733">
        <v>60.93</v>
      </c>
      <c r="M4733" t="s">
        <v>925</v>
      </c>
      <c r="N4733" t="s">
        <v>926</v>
      </c>
      <c r="O4733">
        <v>37.74</v>
      </c>
      <c r="S4733">
        <v>24732</v>
      </c>
    </row>
    <row r="4734" spans="1:19" x14ac:dyDescent="0.2">
      <c r="A4734" t="s">
        <v>56</v>
      </c>
      <c r="B4734" t="s">
        <v>8</v>
      </c>
      <c r="C4734" t="s">
        <v>927</v>
      </c>
      <c r="D4734">
        <v>1</v>
      </c>
      <c r="E4734">
        <v>4</v>
      </c>
      <c r="F4734">
        <v>1779935400000</v>
      </c>
      <c r="G4734">
        <v>1779936977926</v>
      </c>
      <c r="H4734">
        <v>1577926</v>
      </c>
      <c r="I4734">
        <v>1577926</v>
      </c>
      <c r="J4734">
        <v>10189</v>
      </c>
      <c r="K4734">
        <v>63</v>
      </c>
      <c r="L4734">
        <v>62.63</v>
      </c>
      <c r="M4734" t="s">
        <v>925</v>
      </c>
      <c r="N4734" t="s">
        <v>926</v>
      </c>
      <c r="O4734">
        <v>39.1</v>
      </c>
      <c r="S4734">
        <v>24733</v>
      </c>
    </row>
    <row r="4735" spans="1:19" x14ac:dyDescent="0.2">
      <c r="A4735" t="s">
        <v>56</v>
      </c>
      <c r="B4735" t="s">
        <v>8</v>
      </c>
      <c r="C4735" t="s">
        <v>924</v>
      </c>
      <c r="D4735">
        <v>1</v>
      </c>
      <c r="E4735">
        <v>4</v>
      </c>
      <c r="F4735">
        <v>1779936300000</v>
      </c>
      <c r="G4735">
        <v>1779937357811</v>
      </c>
      <c r="H4735">
        <v>1057811</v>
      </c>
      <c r="I4735">
        <v>1057811</v>
      </c>
      <c r="J4735">
        <v>8954</v>
      </c>
      <c r="K4735">
        <v>41</v>
      </c>
      <c r="L4735">
        <v>59.34</v>
      </c>
      <c r="M4735" t="s">
        <v>925</v>
      </c>
      <c r="N4735" t="s">
        <v>926</v>
      </c>
      <c r="O4735">
        <v>47.87</v>
      </c>
      <c r="S4735">
        <v>24734</v>
      </c>
    </row>
    <row r="4736" spans="1:19" x14ac:dyDescent="0.2">
      <c r="A4736" t="s">
        <v>56</v>
      </c>
      <c r="B4736" t="s">
        <v>8</v>
      </c>
      <c r="C4736" t="s">
        <v>927</v>
      </c>
      <c r="D4736">
        <v>1</v>
      </c>
      <c r="E4736">
        <v>4</v>
      </c>
      <c r="F4736">
        <v>1779937200000</v>
      </c>
      <c r="G4736">
        <v>1779938432266</v>
      </c>
      <c r="H4736">
        <v>1232266</v>
      </c>
      <c r="I4736">
        <v>1232266</v>
      </c>
      <c r="J4736">
        <v>9867</v>
      </c>
      <c r="K4736">
        <v>46</v>
      </c>
      <c r="L4736">
        <v>59.19</v>
      </c>
      <c r="M4736" t="s">
        <v>925</v>
      </c>
      <c r="N4736" t="s">
        <v>926</v>
      </c>
      <c r="O4736">
        <v>40.68</v>
      </c>
      <c r="S4736">
        <v>24735</v>
      </c>
    </row>
    <row r="4737" spans="1:19" x14ac:dyDescent="0.2">
      <c r="A4737" t="s">
        <v>56</v>
      </c>
      <c r="B4737" t="s">
        <v>8</v>
      </c>
      <c r="C4737" t="s">
        <v>927</v>
      </c>
      <c r="D4737">
        <v>1</v>
      </c>
      <c r="E4737">
        <v>4</v>
      </c>
      <c r="F4737">
        <v>1779938100000</v>
      </c>
      <c r="G4737">
        <v>1779939336280</v>
      </c>
      <c r="H4737">
        <v>1236280</v>
      </c>
      <c r="I4737">
        <v>1236280</v>
      </c>
      <c r="J4737">
        <v>7488</v>
      </c>
      <c r="K4737">
        <v>56</v>
      </c>
      <c r="L4737">
        <v>59.51</v>
      </c>
      <c r="M4737" t="s">
        <v>925</v>
      </c>
      <c r="N4737" t="s">
        <v>926</v>
      </c>
      <c r="O4737">
        <v>47.69</v>
      </c>
      <c r="S4737">
        <v>24736</v>
      </c>
    </row>
    <row r="4738" spans="1:19" x14ac:dyDescent="0.2">
      <c r="A4738" t="s">
        <v>56</v>
      </c>
      <c r="B4738" t="s">
        <v>8</v>
      </c>
      <c r="C4738" t="s">
        <v>927</v>
      </c>
      <c r="D4738">
        <v>1</v>
      </c>
      <c r="E4738">
        <v>5</v>
      </c>
      <c r="F4738">
        <v>1780012800000</v>
      </c>
      <c r="G4738">
        <v>1780013646252</v>
      </c>
      <c r="H4738">
        <v>846252</v>
      </c>
      <c r="I4738">
        <v>846252</v>
      </c>
      <c r="J4738">
        <v>8317</v>
      </c>
      <c r="K4738">
        <v>37</v>
      </c>
      <c r="L4738">
        <v>51.23</v>
      </c>
      <c r="M4738" t="s">
        <v>925</v>
      </c>
      <c r="N4738" t="s">
        <v>926</v>
      </c>
      <c r="O4738">
        <v>36.04</v>
      </c>
      <c r="S4738">
        <v>24737</v>
      </c>
    </row>
    <row r="4739" spans="1:19" x14ac:dyDescent="0.2">
      <c r="A4739" t="s">
        <v>56</v>
      </c>
      <c r="B4739" t="s">
        <v>8</v>
      </c>
      <c r="C4739" t="s">
        <v>927</v>
      </c>
      <c r="D4739">
        <v>1</v>
      </c>
      <c r="E4739">
        <v>5</v>
      </c>
      <c r="F4739">
        <v>1780013700000</v>
      </c>
      <c r="G4739">
        <v>1780015063150</v>
      </c>
      <c r="H4739">
        <v>1363150</v>
      </c>
      <c r="I4739">
        <v>1363150</v>
      </c>
      <c r="J4739">
        <v>6992</v>
      </c>
      <c r="K4739">
        <v>60</v>
      </c>
      <c r="L4739">
        <v>54.4</v>
      </c>
      <c r="M4739" t="s">
        <v>925</v>
      </c>
      <c r="N4739" t="s">
        <v>926</v>
      </c>
      <c r="O4739">
        <v>33.93</v>
      </c>
      <c r="S4739">
        <v>24738</v>
      </c>
    </row>
    <row r="4740" spans="1:19" x14ac:dyDescent="0.2">
      <c r="A4740" t="s">
        <v>56</v>
      </c>
      <c r="B4740" t="s">
        <v>8</v>
      </c>
      <c r="C4740" t="s">
        <v>928</v>
      </c>
      <c r="D4740">
        <v>1</v>
      </c>
      <c r="E4740">
        <v>5</v>
      </c>
      <c r="F4740">
        <v>1780014600000</v>
      </c>
      <c r="G4740">
        <v>1780015569981</v>
      </c>
      <c r="H4740">
        <v>969981</v>
      </c>
      <c r="I4740">
        <v>969981</v>
      </c>
      <c r="J4740">
        <v>7765</v>
      </c>
      <c r="K4740">
        <v>39</v>
      </c>
      <c r="L4740">
        <v>55.06</v>
      </c>
      <c r="M4740" t="s">
        <v>925</v>
      </c>
      <c r="N4740" t="s">
        <v>926</v>
      </c>
      <c r="O4740">
        <v>43.31</v>
      </c>
      <c r="S4740">
        <v>24739</v>
      </c>
    </row>
    <row r="4741" spans="1:19" x14ac:dyDescent="0.2">
      <c r="A4741" t="s">
        <v>56</v>
      </c>
      <c r="B4741" t="s">
        <v>8</v>
      </c>
      <c r="C4741" t="s">
        <v>927</v>
      </c>
      <c r="D4741">
        <v>1</v>
      </c>
      <c r="E4741">
        <v>5</v>
      </c>
      <c r="F4741">
        <v>1780015500000</v>
      </c>
      <c r="G4741">
        <v>1780017093304</v>
      </c>
      <c r="H4741">
        <v>1593304</v>
      </c>
      <c r="I4741">
        <v>1593304</v>
      </c>
      <c r="J4741">
        <v>6873</v>
      </c>
      <c r="K4741">
        <v>58</v>
      </c>
      <c r="L4741">
        <v>56.59</v>
      </c>
      <c r="M4741" t="s">
        <v>925</v>
      </c>
      <c r="N4741" t="s">
        <v>926</v>
      </c>
      <c r="O4741">
        <v>33.549999999999997</v>
      </c>
      <c r="S4741">
        <v>24740</v>
      </c>
    </row>
    <row r="4742" spans="1:19" x14ac:dyDescent="0.2">
      <c r="A4742" t="s">
        <v>56</v>
      </c>
      <c r="B4742" t="s">
        <v>8</v>
      </c>
      <c r="C4742" t="s">
        <v>927</v>
      </c>
      <c r="D4742">
        <v>1</v>
      </c>
      <c r="E4742">
        <v>5</v>
      </c>
      <c r="F4742">
        <v>1780016400000</v>
      </c>
      <c r="G4742">
        <v>1780017683438</v>
      </c>
      <c r="H4742">
        <v>1283438</v>
      </c>
      <c r="I4742">
        <v>1283438</v>
      </c>
      <c r="J4742">
        <v>8282</v>
      </c>
      <c r="K4742">
        <v>53</v>
      </c>
      <c r="L4742">
        <v>44.1</v>
      </c>
      <c r="M4742" t="s">
        <v>925</v>
      </c>
      <c r="N4742" t="s">
        <v>929</v>
      </c>
      <c r="S4742">
        <v>24741</v>
      </c>
    </row>
    <row r="4743" spans="1:19" x14ac:dyDescent="0.2">
      <c r="A4743" t="s">
        <v>56</v>
      </c>
      <c r="B4743" t="s">
        <v>8</v>
      </c>
      <c r="C4743" t="s">
        <v>928</v>
      </c>
      <c r="D4743">
        <v>1</v>
      </c>
      <c r="E4743">
        <v>5</v>
      </c>
      <c r="F4743">
        <v>1780017300000</v>
      </c>
      <c r="G4743">
        <v>1780018179333</v>
      </c>
      <c r="H4743">
        <v>879333</v>
      </c>
      <c r="I4743">
        <v>879333</v>
      </c>
      <c r="J4743">
        <v>7864</v>
      </c>
      <c r="K4743">
        <v>43</v>
      </c>
      <c r="L4743">
        <v>55.12</v>
      </c>
      <c r="M4743" t="s">
        <v>925</v>
      </c>
      <c r="N4743" t="s">
        <v>926</v>
      </c>
      <c r="O4743">
        <v>45.46</v>
      </c>
      <c r="S4743">
        <v>24742</v>
      </c>
    </row>
    <row r="4744" spans="1:19" x14ac:dyDescent="0.2">
      <c r="A4744" t="s">
        <v>56</v>
      </c>
      <c r="B4744" t="s">
        <v>8</v>
      </c>
      <c r="C4744" t="s">
        <v>927</v>
      </c>
      <c r="D4744">
        <v>1</v>
      </c>
      <c r="E4744">
        <v>5</v>
      </c>
      <c r="F4744">
        <v>1780018200000</v>
      </c>
      <c r="G4744">
        <v>1780019238153</v>
      </c>
      <c r="H4744">
        <v>1038153</v>
      </c>
      <c r="I4744">
        <v>1038153</v>
      </c>
      <c r="J4744">
        <v>7419</v>
      </c>
      <c r="K4744">
        <v>43</v>
      </c>
      <c r="L4744">
        <v>52.49</v>
      </c>
      <c r="M4744" t="s">
        <v>925</v>
      </c>
      <c r="N4744" t="s">
        <v>926</v>
      </c>
      <c r="O4744">
        <v>36.54</v>
      </c>
      <c r="S4744">
        <v>24743</v>
      </c>
    </row>
    <row r="4745" spans="1:19" x14ac:dyDescent="0.2">
      <c r="A4745" t="s">
        <v>56</v>
      </c>
      <c r="B4745" t="s">
        <v>8</v>
      </c>
      <c r="C4745" t="s">
        <v>927</v>
      </c>
      <c r="D4745">
        <v>1</v>
      </c>
      <c r="E4745">
        <v>5</v>
      </c>
      <c r="F4745">
        <v>1780019100000</v>
      </c>
      <c r="G4745">
        <v>1780019955022</v>
      </c>
      <c r="H4745">
        <v>855022</v>
      </c>
      <c r="I4745">
        <v>855022</v>
      </c>
      <c r="J4745">
        <v>9400</v>
      </c>
      <c r="K4745">
        <v>40</v>
      </c>
      <c r="L4745">
        <v>50.45</v>
      </c>
      <c r="M4745" t="s">
        <v>925</v>
      </c>
      <c r="N4745" t="s">
        <v>926</v>
      </c>
      <c r="O4745">
        <v>31.11</v>
      </c>
      <c r="S4745">
        <v>24744</v>
      </c>
    </row>
    <row r="4746" spans="1:19" x14ac:dyDescent="0.2">
      <c r="A4746" t="s">
        <v>56</v>
      </c>
      <c r="B4746" t="s">
        <v>8</v>
      </c>
      <c r="C4746" t="s">
        <v>928</v>
      </c>
      <c r="D4746">
        <v>1</v>
      </c>
      <c r="E4746">
        <v>5</v>
      </c>
      <c r="F4746">
        <v>1780020000000</v>
      </c>
      <c r="G4746">
        <v>1780021144179</v>
      </c>
      <c r="H4746">
        <v>1144179</v>
      </c>
      <c r="I4746">
        <v>1144179</v>
      </c>
      <c r="J4746">
        <v>7338</v>
      </c>
      <c r="K4746">
        <v>46</v>
      </c>
      <c r="L4746">
        <v>55.02</v>
      </c>
      <c r="M4746" t="s">
        <v>925</v>
      </c>
      <c r="N4746" t="s">
        <v>926</v>
      </c>
      <c r="O4746">
        <v>39.96</v>
      </c>
      <c r="S4746">
        <v>24745</v>
      </c>
    </row>
    <row r="4747" spans="1:19" x14ac:dyDescent="0.2">
      <c r="A4747" t="s">
        <v>56</v>
      </c>
      <c r="B4747" t="s">
        <v>8</v>
      </c>
      <c r="C4747" t="s">
        <v>927</v>
      </c>
      <c r="D4747">
        <v>1</v>
      </c>
      <c r="E4747">
        <v>5</v>
      </c>
      <c r="F4747">
        <v>1780020900000</v>
      </c>
      <c r="G4747">
        <v>1780022090373</v>
      </c>
      <c r="H4747">
        <v>1190373</v>
      </c>
      <c r="I4747">
        <v>1190373</v>
      </c>
      <c r="J4747">
        <v>8781</v>
      </c>
      <c r="K4747">
        <v>48</v>
      </c>
      <c r="L4747">
        <v>60.47</v>
      </c>
      <c r="M4747" t="s">
        <v>925</v>
      </c>
      <c r="N4747" t="s">
        <v>926</v>
      </c>
      <c r="O4747">
        <v>47.63</v>
      </c>
      <c r="S4747">
        <v>24746</v>
      </c>
    </row>
    <row r="4748" spans="1:19" x14ac:dyDescent="0.2">
      <c r="A4748" t="s">
        <v>56</v>
      </c>
      <c r="B4748" t="s">
        <v>8</v>
      </c>
      <c r="C4748" t="s">
        <v>927</v>
      </c>
      <c r="D4748">
        <v>1</v>
      </c>
      <c r="E4748">
        <v>5</v>
      </c>
      <c r="F4748">
        <v>1780021800000</v>
      </c>
      <c r="G4748">
        <v>1780022767143</v>
      </c>
      <c r="H4748">
        <v>967143</v>
      </c>
      <c r="I4748">
        <v>967143</v>
      </c>
      <c r="J4748">
        <v>9852</v>
      </c>
      <c r="K4748">
        <v>37</v>
      </c>
      <c r="L4748">
        <v>55.17</v>
      </c>
      <c r="M4748" t="s">
        <v>925</v>
      </c>
      <c r="N4748" t="s">
        <v>926</v>
      </c>
      <c r="O4748">
        <v>38.06</v>
      </c>
      <c r="S4748">
        <v>24747</v>
      </c>
    </row>
    <row r="4749" spans="1:19" x14ac:dyDescent="0.2">
      <c r="A4749" t="s">
        <v>56</v>
      </c>
      <c r="B4749" t="s">
        <v>8</v>
      </c>
      <c r="C4749" t="s">
        <v>928</v>
      </c>
      <c r="D4749">
        <v>1</v>
      </c>
      <c r="E4749">
        <v>5</v>
      </c>
      <c r="F4749">
        <v>1780022700000</v>
      </c>
      <c r="G4749">
        <v>1780024073604</v>
      </c>
      <c r="H4749">
        <v>1373604</v>
      </c>
      <c r="I4749">
        <v>1373604</v>
      </c>
      <c r="J4749">
        <v>7969</v>
      </c>
      <c r="K4749">
        <v>62</v>
      </c>
      <c r="L4749">
        <v>60.02</v>
      </c>
      <c r="M4749" t="s">
        <v>925</v>
      </c>
      <c r="N4749" t="s">
        <v>926</v>
      </c>
      <c r="O4749">
        <v>44.14</v>
      </c>
      <c r="S4749">
        <v>24748</v>
      </c>
    </row>
    <row r="4750" spans="1:19" x14ac:dyDescent="0.2">
      <c r="A4750" t="s">
        <v>56</v>
      </c>
      <c r="B4750" t="s">
        <v>8</v>
      </c>
      <c r="C4750" t="s">
        <v>927</v>
      </c>
      <c r="D4750">
        <v>1</v>
      </c>
      <c r="E4750">
        <v>5</v>
      </c>
      <c r="F4750">
        <v>1780023600000</v>
      </c>
      <c r="G4750">
        <v>1780024550334</v>
      </c>
      <c r="H4750">
        <v>950334</v>
      </c>
      <c r="I4750">
        <v>950334</v>
      </c>
      <c r="J4750">
        <v>6822</v>
      </c>
      <c r="K4750">
        <v>43</v>
      </c>
      <c r="L4750">
        <v>51.25</v>
      </c>
      <c r="M4750" t="s">
        <v>925</v>
      </c>
      <c r="N4750" t="s">
        <v>926</v>
      </c>
      <c r="O4750">
        <v>37.46</v>
      </c>
      <c r="S4750">
        <v>24749</v>
      </c>
    </row>
    <row r="4751" spans="1:19" x14ac:dyDescent="0.2">
      <c r="A4751" t="s">
        <v>56</v>
      </c>
      <c r="B4751" t="s">
        <v>8</v>
      </c>
      <c r="C4751" t="s">
        <v>927</v>
      </c>
      <c r="D4751">
        <v>1</v>
      </c>
      <c r="E4751">
        <v>5</v>
      </c>
      <c r="F4751">
        <v>1780024500000</v>
      </c>
      <c r="G4751">
        <v>1780025746658</v>
      </c>
      <c r="H4751">
        <v>1246658</v>
      </c>
      <c r="I4751">
        <v>1246658</v>
      </c>
      <c r="J4751">
        <v>8691</v>
      </c>
      <c r="K4751">
        <v>53</v>
      </c>
      <c r="L4751">
        <v>56.34</v>
      </c>
      <c r="M4751" t="s">
        <v>925</v>
      </c>
      <c r="N4751" t="s">
        <v>926</v>
      </c>
      <c r="O4751">
        <v>36.83</v>
      </c>
      <c r="S4751">
        <v>24750</v>
      </c>
    </row>
    <row r="4752" spans="1:19" x14ac:dyDescent="0.2">
      <c r="A4752" t="s">
        <v>56</v>
      </c>
      <c r="B4752" t="s">
        <v>8</v>
      </c>
      <c r="C4752" t="s">
        <v>928</v>
      </c>
      <c r="D4752">
        <v>1</v>
      </c>
      <c r="E4752">
        <v>5</v>
      </c>
      <c r="F4752">
        <v>1780025400000</v>
      </c>
      <c r="G4752">
        <v>1780026998523</v>
      </c>
      <c r="H4752">
        <v>1598523</v>
      </c>
      <c r="I4752">
        <v>1598523</v>
      </c>
      <c r="J4752">
        <v>10310</v>
      </c>
      <c r="K4752">
        <v>65</v>
      </c>
      <c r="L4752">
        <v>50.01</v>
      </c>
      <c r="M4752" t="s">
        <v>925</v>
      </c>
      <c r="N4752" t="s">
        <v>929</v>
      </c>
      <c r="S4752">
        <v>24751</v>
      </c>
    </row>
    <row r="4753" spans="1:19" x14ac:dyDescent="0.2">
      <c r="A4753" t="s">
        <v>56</v>
      </c>
      <c r="B4753" t="s">
        <v>8</v>
      </c>
      <c r="C4753" t="s">
        <v>927</v>
      </c>
      <c r="D4753">
        <v>1</v>
      </c>
      <c r="E4753">
        <v>6</v>
      </c>
      <c r="F4753">
        <v>1780099200000</v>
      </c>
      <c r="G4753">
        <v>1780100835599</v>
      </c>
      <c r="H4753">
        <v>1635599</v>
      </c>
      <c r="I4753">
        <v>1635599</v>
      </c>
      <c r="J4753">
        <v>9499</v>
      </c>
      <c r="K4753">
        <v>64</v>
      </c>
      <c r="L4753">
        <v>65.08</v>
      </c>
      <c r="M4753" t="s">
        <v>925</v>
      </c>
      <c r="N4753" t="s">
        <v>926</v>
      </c>
      <c r="O4753">
        <v>45.21</v>
      </c>
      <c r="S4753">
        <v>24752</v>
      </c>
    </row>
    <row r="4754" spans="1:19" x14ac:dyDescent="0.2">
      <c r="A4754" t="s">
        <v>56</v>
      </c>
      <c r="B4754" t="s">
        <v>8</v>
      </c>
      <c r="C4754" t="s">
        <v>927</v>
      </c>
      <c r="D4754">
        <v>1</v>
      </c>
      <c r="E4754">
        <v>6</v>
      </c>
      <c r="F4754">
        <v>1780100100000</v>
      </c>
      <c r="G4754">
        <v>1780101333083</v>
      </c>
      <c r="H4754">
        <v>1233083</v>
      </c>
      <c r="I4754">
        <v>1233083</v>
      </c>
      <c r="J4754">
        <v>8740</v>
      </c>
      <c r="K4754">
        <v>56</v>
      </c>
      <c r="L4754">
        <v>56.8</v>
      </c>
      <c r="M4754" t="s">
        <v>925</v>
      </c>
      <c r="N4754" t="s">
        <v>926</v>
      </c>
      <c r="O4754">
        <v>38.11</v>
      </c>
      <c r="S4754">
        <v>24753</v>
      </c>
    </row>
    <row r="4755" spans="1:19" x14ac:dyDescent="0.2">
      <c r="A4755" t="s">
        <v>56</v>
      </c>
      <c r="B4755" t="s">
        <v>8</v>
      </c>
      <c r="C4755" t="s">
        <v>927</v>
      </c>
      <c r="D4755">
        <v>1</v>
      </c>
      <c r="E4755">
        <v>6</v>
      </c>
      <c r="F4755">
        <v>1780101000000</v>
      </c>
      <c r="G4755">
        <v>1780102559128</v>
      </c>
      <c r="H4755">
        <v>1559128</v>
      </c>
      <c r="I4755">
        <v>1559128</v>
      </c>
      <c r="J4755">
        <v>8490</v>
      </c>
      <c r="K4755">
        <v>61</v>
      </c>
      <c r="L4755">
        <v>62.99</v>
      </c>
      <c r="M4755" t="s">
        <v>925</v>
      </c>
      <c r="N4755" t="s">
        <v>926</v>
      </c>
      <c r="O4755">
        <v>44.96</v>
      </c>
      <c r="S4755">
        <v>24754</v>
      </c>
    </row>
    <row r="4756" spans="1:19" x14ac:dyDescent="0.2">
      <c r="A4756" t="s">
        <v>56</v>
      </c>
      <c r="B4756" t="s">
        <v>8</v>
      </c>
      <c r="C4756" t="s">
        <v>927</v>
      </c>
      <c r="D4756">
        <v>1</v>
      </c>
      <c r="E4756">
        <v>6</v>
      </c>
      <c r="F4756">
        <v>1780101900000</v>
      </c>
      <c r="G4756">
        <v>1780102973946</v>
      </c>
      <c r="H4756">
        <v>1073946</v>
      </c>
      <c r="I4756">
        <v>1073946</v>
      </c>
      <c r="J4756">
        <v>8832</v>
      </c>
      <c r="K4756">
        <v>49</v>
      </c>
      <c r="L4756">
        <v>57.58</v>
      </c>
      <c r="M4756" t="s">
        <v>925</v>
      </c>
      <c r="N4756" t="s">
        <v>926</v>
      </c>
      <c r="O4756">
        <v>43.7</v>
      </c>
      <c r="S4756">
        <v>24755</v>
      </c>
    </row>
    <row r="4757" spans="1:19" x14ac:dyDescent="0.2">
      <c r="A4757" t="s">
        <v>56</v>
      </c>
      <c r="B4757" t="s">
        <v>8</v>
      </c>
      <c r="C4757" t="s">
        <v>927</v>
      </c>
      <c r="D4757">
        <v>1</v>
      </c>
      <c r="E4757">
        <v>6</v>
      </c>
      <c r="F4757">
        <v>1780102800000</v>
      </c>
      <c r="G4757">
        <v>1780104445908</v>
      </c>
      <c r="H4757">
        <v>1645908</v>
      </c>
      <c r="I4757">
        <v>1645908</v>
      </c>
      <c r="J4757">
        <v>8028</v>
      </c>
      <c r="K4757">
        <v>71</v>
      </c>
      <c r="L4757">
        <v>60.22</v>
      </c>
      <c r="M4757" t="s">
        <v>925</v>
      </c>
      <c r="N4757" t="s">
        <v>926</v>
      </c>
      <c r="O4757">
        <v>37.590000000000003</v>
      </c>
      <c r="S4757">
        <v>24756</v>
      </c>
    </row>
    <row r="4758" spans="1:19" x14ac:dyDescent="0.2">
      <c r="A4758" t="s">
        <v>56</v>
      </c>
      <c r="B4758" t="s">
        <v>8</v>
      </c>
      <c r="C4758" t="s">
        <v>927</v>
      </c>
      <c r="D4758">
        <v>1</v>
      </c>
      <c r="E4758">
        <v>6</v>
      </c>
      <c r="F4758">
        <v>1780103700000</v>
      </c>
      <c r="G4758">
        <v>1780105058263</v>
      </c>
      <c r="H4758">
        <v>1358263</v>
      </c>
      <c r="I4758">
        <v>1358263</v>
      </c>
      <c r="J4758">
        <v>9799</v>
      </c>
      <c r="K4758">
        <v>51</v>
      </c>
      <c r="L4758">
        <v>63.27</v>
      </c>
      <c r="M4758" t="s">
        <v>925</v>
      </c>
      <c r="N4758" t="s">
        <v>926</v>
      </c>
      <c r="O4758">
        <v>47.17</v>
      </c>
      <c r="S4758">
        <v>24757</v>
      </c>
    </row>
    <row r="4759" spans="1:19" x14ac:dyDescent="0.2">
      <c r="A4759" t="s">
        <v>56</v>
      </c>
      <c r="B4759" t="s">
        <v>8</v>
      </c>
      <c r="C4759" t="s">
        <v>927</v>
      </c>
      <c r="D4759">
        <v>1</v>
      </c>
      <c r="E4759">
        <v>6</v>
      </c>
      <c r="F4759">
        <v>1780104600000</v>
      </c>
      <c r="G4759">
        <v>1780105906922</v>
      </c>
      <c r="H4759">
        <v>1306922</v>
      </c>
      <c r="I4759">
        <v>1306922</v>
      </c>
      <c r="J4759">
        <v>8302</v>
      </c>
      <c r="K4759">
        <v>54</v>
      </c>
      <c r="L4759">
        <v>56.67</v>
      </c>
      <c r="M4759" t="s">
        <v>925</v>
      </c>
      <c r="N4759" t="s">
        <v>926</v>
      </c>
      <c r="O4759">
        <v>37.119999999999997</v>
      </c>
      <c r="S4759">
        <v>24758</v>
      </c>
    </row>
    <row r="4760" spans="1:19" x14ac:dyDescent="0.2">
      <c r="A4760" t="s">
        <v>56</v>
      </c>
      <c r="B4760" t="s">
        <v>8</v>
      </c>
      <c r="C4760" t="s">
        <v>927</v>
      </c>
      <c r="D4760">
        <v>1</v>
      </c>
      <c r="E4760">
        <v>6</v>
      </c>
      <c r="F4760">
        <v>1780105500000</v>
      </c>
      <c r="G4760">
        <v>1780106877123</v>
      </c>
      <c r="H4760">
        <v>1377123</v>
      </c>
      <c r="I4760">
        <v>1377123</v>
      </c>
      <c r="J4760">
        <v>9747</v>
      </c>
      <c r="K4760">
        <v>53</v>
      </c>
      <c r="L4760">
        <v>62.92</v>
      </c>
      <c r="M4760" t="s">
        <v>925</v>
      </c>
      <c r="N4760" t="s">
        <v>926</v>
      </c>
      <c r="O4760">
        <v>46.02</v>
      </c>
      <c r="S4760">
        <v>24759</v>
      </c>
    </row>
    <row r="4761" spans="1:19" x14ac:dyDescent="0.2">
      <c r="A4761" t="s">
        <v>56</v>
      </c>
      <c r="B4761" t="s">
        <v>8</v>
      </c>
      <c r="C4761" t="s">
        <v>927</v>
      </c>
      <c r="D4761">
        <v>1</v>
      </c>
      <c r="E4761">
        <v>6</v>
      </c>
      <c r="F4761">
        <v>1780106400000</v>
      </c>
      <c r="G4761">
        <v>1780107612111</v>
      </c>
      <c r="H4761">
        <v>1212111</v>
      </c>
      <c r="I4761">
        <v>1212111</v>
      </c>
      <c r="J4761">
        <v>9480</v>
      </c>
      <c r="K4761">
        <v>47</v>
      </c>
      <c r="L4761">
        <v>44.5</v>
      </c>
      <c r="M4761" t="s">
        <v>925</v>
      </c>
      <c r="N4761" t="s">
        <v>929</v>
      </c>
      <c r="S4761">
        <v>24760</v>
      </c>
    </row>
    <row r="4762" spans="1:19" x14ac:dyDescent="0.2">
      <c r="A4762" t="s">
        <v>56</v>
      </c>
      <c r="B4762" t="s">
        <v>8</v>
      </c>
      <c r="C4762" t="s">
        <v>927</v>
      </c>
      <c r="D4762">
        <v>1</v>
      </c>
      <c r="E4762">
        <v>6</v>
      </c>
      <c r="F4762">
        <v>1780107300000</v>
      </c>
      <c r="G4762">
        <v>1780109007668</v>
      </c>
      <c r="H4762">
        <v>1707668</v>
      </c>
      <c r="I4762">
        <v>1707668</v>
      </c>
      <c r="J4762">
        <v>8190</v>
      </c>
      <c r="K4762">
        <v>73</v>
      </c>
      <c r="L4762">
        <v>59.11</v>
      </c>
      <c r="M4762" t="s">
        <v>925</v>
      </c>
      <c r="N4762" t="s">
        <v>926</v>
      </c>
      <c r="O4762">
        <v>33</v>
      </c>
      <c r="S4762">
        <v>24761</v>
      </c>
    </row>
    <row r="4763" spans="1:19" x14ac:dyDescent="0.2">
      <c r="A4763" t="s">
        <v>56</v>
      </c>
      <c r="B4763" t="s">
        <v>8</v>
      </c>
      <c r="C4763" t="s">
        <v>927</v>
      </c>
      <c r="D4763">
        <v>1</v>
      </c>
      <c r="E4763">
        <v>6</v>
      </c>
      <c r="F4763">
        <v>1780108200000</v>
      </c>
      <c r="G4763">
        <v>1780109468209</v>
      </c>
      <c r="H4763">
        <v>1268209</v>
      </c>
      <c r="I4763">
        <v>1268209</v>
      </c>
      <c r="J4763">
        <v>10213</v>
      </c>
      <c r="K4763">
        <v>48</v>
      </c>
      <c r="L4763">
        <v>59.42</v>
      </c>
      <c r="M4763" t="s">
        <v>925</v>
      </c>
      <c r="N4763" t="s">
        <v>926</v>
      </c>
      <c r="O4763">
        <v>39.369999999999997</v>
      </c>
      <c r="S4763">
        <v>24762</v>
      </c>
    </row>
    <row r="4764" spans="1:19" x14ac:dyDescent="0.2">
      <c r="A4764" t="s">
        <v>56</v>
      </c>
      <c r="B4764" t="s">
        <v>8</v>
      </c>
      <c r="C4764" t="s">
        <v>927</v>
      </c>
      <c r="D4764">
        <v>1</v>
      </c>
      <c r="E4764">
        <v>6</v>
      </c>
      <c r="F4764">
        <v>1780109100000</v>
      </c>
      <c r="G4764">
        <v>1780110664907</v>
      </c>
      <c r="H4764">
        <v>1564907</v>
      </c>
      <c r="I4764">
        <v>1564907</v>
      </c>
      <c r="J4764">
        <v>8092</v>
      </c>
      <c r="K4764">
        <v>69</v>
      </c>
      <c r="L4764">
        <v>58.08</v>
      </c>
      <c r="M4764" t="s">
        <v>925</v>
      </c>
      <c r="N4764" t="s">
        <v>926</v>
      </c>
      <c r="O4764">
        <v>34.47</v>
      </c>
      <c r="S4764">
        <v>24763</v>
      </c>
    </row>
    <row r="4765" spans="1:19" x14ac:dyDescent="0.2">
      <c r="A4765" t="s">
        <v>56</v>
      </c>
      <c r="B4765" t="s">
        <v>8</v>
      </c>
      <c r="C4765" t="s">
        <v>927</v>
      </c>
      <c r="D4765">
        <v>1</v>
      </c>
      <c r="E4765">
        <v>6</v>
      </c>
      <c r="F4765">
        <v>1780110000000</v>
      </c>
      <c r="G4765">
        <v>1780111510192</v>
      </c>
      <c r="H4765">
        <v>1510192</v>
      </c>
      <c r="I4765">
        <v>1510192</v>
      </c>
      <c r="J4765">
        <v>9971</v>
      </c>
      <c r="K4765">
        <v>62</v>
      </c>
      <c r="L4765">
        <v>59.81</v>
      </c>
      <c r="M4765" t="s">
        <v>925</v>
      </c>
      <c r="N4765" t="s">
        <v>926</v>
      </c>
      <c r="O4765">
        <v>34.86</v>
      </c>
      <c r="S4765">
        <v>24764</v>
      </c>
    </row>
    <row r="4766" spans="1:19" x14ac:dyDescent="0.2">
      <c r="A4766" t="s">
        <v>56</v>
      </c>
      <c r="B4766" t="s">
        <v>8</v>
      </c>
      <c r="C4766" t="s">
        <v>927</v>
      </c>
      <c r="D4766">
        <v>1</v>
      </c>
      <c r="E4766">
        <v>6</v>
      </c>
      <c r="F4766">
        <v>1780110900000</v>
      </c>
      <c r="G4766">
        <v>1780112145381</v>
      </c>
      <c r="H4766">
        <v>1245381</v>
      </c>
      <c r="I4766">
        <v>1245381</v>
      </c>
      <c r="J4766">
        <v>10228</v>
      </c>
      <c r="K4766">
        <v>57</v>
      </c>
      <c r="L4766">
        <v>62.18</v>
      </c>
      <c r="M4766" t="s">
        <v>925</v>
      </c>
      <c r="N4766" t="s">
        <v>926</v>
      </c>
      <c r="O4766">
        <v>46.34</v>
      </c>
      <c r="S4766">
        <v>24765</v>
      </c>
    </row>
    <row r="4767" spans="1:19" x14ac:dyDescent="0.2">
      <c r="A4767" t="s">
        <v>56</v>
      </c>
      <c r="B4767" t="s">
        <v>8</v>
      </c>
      <c r="C4767" t="s">
        <v>927</v>
      </c>
      <c r="D4767">
        <v>1</v>
      </c>
      <c r="E4767">
        <v>6</v>
      </c>
      <c r="F4767">
        <v>1780111800000</v>
      </c>
      <c r="G4767">
        <v>1780113592598</v>
      </c>
      <c r="H4767">
        <v>1792598</v>
      </c>
      <c r="I4767">
        <v>1792598</v>
      </c>
      <c r="J4767">
        <v>7222</v>
      </c>
      <c r="K4767">
        <v>71</v>
      </c>
      <c r="L4767">
        <v>59.16</v>
      </c>
      <c r="M4767" t="s">
        <v>925</v>
      </c>
      <c r="N4767" t="s">
        <v>926</v>
      </c>
      <c r="O4767">
        <v>33.56</v>
      </c>
      <c r="S4767">
        <v>24766</v>
      </c>
    </row>
    <row r="4768" spans="1:19" x14ac:dyDescent="0.2">
      <c r="A4768" t="s">
        <v>56</v>
      </c>
      <c r="B4768" t="s">
        <v>8</v>
      </c>
      <c r="C4768" t="s">
        <v>927</v>
      </c>
      <c r="D4768">
        <v>1</v>
      </c>
      <c r="E4768">
        <v>7</v>
      </c>
      <c r="F4768">
        <v>1780185600000</v>
      </c>
      <c r="G4768">
        <v>1780186773392</v>
      </c>
      <c r="H4768">
        <v>1173392</v>
      </c>
      <c r="I4768">
        <v>1173392</v>
      </c>
      <c r="J4768">
        <v>9915</v>
      </c>
      <c r="K4768">
        <v>44</v>
      </c>
      <c r="L4768">
        <v>44.49</v>
      </c>
      <c r="M4768" t="s">
        <v>925</v>
      </c>
      <c r="N4768" t="s">
        <v>929</v>
      </c>
      <c r="S4768">
        <v>24767</v>
      </c>
    </row>
    <row r="4769" spans="1:19" x14ac:dyDescent="0.2">
      <c r="A4769" t="s">
        <v>56</v>
      </c>
      <c r="B4769" t="s">
        <v>8</v>
      </c>
      <c r="C4769" t="s">
        <v>927</v>
      </c>
      <c r="D4769">
        <v>1</v>
      </c>
      <c r="E4769">
        <v>7</v>
      </c>
      <c r="F4769">
        <v>1780186500000</v>
      </c>
      <c r="G4769">
        <v>1780187752235</v>
      </c>
      <c r="H4769">
        <v>1252235</v>
      </c>
      <c r="I4769">
        <v>1252235</v>
      </c>
      <c r="J4769">
        <v>7085</v>
      </c>
      <c r="K4769">
        <v>48</v>
      </c>
      <c r="L4769">
        <v>52.19</v>
      </c>
      <c r="M4769" t="s">
        <v>925</v>
      </c>
      <c r="N4769" t="s">
        <v>926</v>
      </c>
      <c r="O4769">
        <v>31.34</v>
      </c>
      <c r="S4769">
        <v>24768</v>
      </c>
    </row>
    <row r="4770" spans="1:19" x14ac:dyDescent="0.2">
      <c r="A4770" t="s">
        <v>56</v>
      </c>
      <c r="B4770" t="s">
        <v>8</v>
      </c>
      <c r="C4770" t="s">
        <v>924</v>
      </c>
      <c r="D4770">
        <v>1</v>
      </c>
      <c r="E4770">
        <v>7</v>
      </c>
      <c r="F4770">
        <v>1780187400000</v>
      </c>
      <c r="G4770">
        <v>1780188593952</v>
      </c>
      <c r="H4770">
        <v>1193952</v>
      </c>
      <c r="I4770">
        <v>1193952</v>
      </c>
      <c r="J4770">
        <v>10516</v>
      </c>
      <c r="K4770">
        <v>49</v>
      </c>
      <c r="L4770">
        <v>62.25</v>
      </c>
      <c r="M4770" t="s">
        <v>925</v>
      </c>
      <c r="N4770" t="s">
        <v>926</v>
      </c>
      <c r="O4770">
        <v>47.04</v>
      </c>
      <c r="S4770">
        <v>24769</v>
      </c>
    </row>
    <row r="4771" spans="1:19" x14ac:dyDescent="0.2">
      <c r="A4771" t="s">
        <v>56</v>
      </c>
      <c r="B4771" t="s">
        <v>8</v>
      </c>
      <c r="C4771" t="s">
        <v>927</v>
      </c>
      <c r="D4771">
        <v>1</v>
      </c>
      <c r="E4771">
        <v>7</v>
      </c>
      <c r="F4771">
        <v>1780188300000</v>
      </c>
      <c r="G4771">
        <v>1780189753864</v>
      </c>
      <c r="H4771">
        <v>1453864</v>
      </c>
      <c r="I4771">
        <v>1453864</v>
      </c>
      <c r="J4771">
        <v>7906</v>
      </c>
      <c r="K4771">
        <v>57</v>
      </c>
      <c r="L4771">
        <v>45.75</v>
      </c>
      <c r="M4771" t="s">
        <v>925</v>
      </c>
      <c r="N4771" t="s">
        <v>929</v>
      </c>
      <c r="S4771">
        <v>24770</v>
      </c>
    </row>
    <row r="4772" spans="1:19" x14ac:dyDescent="0.2">
      <c r="A4772" t="s">
        <v>56</v>
      </c>
      <c r="B4772" t="s">
        <v>8</v>
      </c>
      <c r="C4772" t="s">
        <v>927</v>
      </c>
      <c r="D4772">
        <v>1</v>
      </c>
      <c r="E4772">
        <v>7</v>
      </c>
      <c r="F4772">
        <v>1780189200000</v>
      </c>
      <c r="G4772">
        <v>1780190931366</v>
      </c>
      <c r="H4772">
        <v>1731366</v>
      </c>
      <c r="I4772">
        <v>1731366</v>
      </c>
      <c r="J4772">
        <v>8937</v>
      </c>
      <c r="K4772">
        <v>68</v>
      </c>
      <c r="L4772">
        <v>60.3</v>
      </c>
      <c r="M4772" t="s">
        <v>925</v>
      </c>
      <c r="N4772" t="s">
        <v>926</v>
      </c>
      <c r="O4772">
        <v>33.18</v>
      </c>
      <c r="S4772">
        <v>24771</v>
      </c>
    </row>
    <row r="4773" spans="1:19" x14ac:dyDescent="0.2">
      <c r="A4773" t="s">
        <v>56</v>
      </c>
      <c r="B4773" t="s">
        <v>8</v>
      </c>
      <c r="C4773" t="s">
        <v>924</v>
      </c>
      <c r="D4773">
        <v>1</v>
      </c>
      <c r="E4773">
        <v>7</v>
      </c>
      <c r="F4773">
        <v>1780190100000</v>
      </c>
      <c r="G4773">
        <v>1780191118482</v>
      </c>
      <c r="H4773">
        <v>1018482</v>
      </c>
      <c r="I4773">
        <v>1018482</v>
      </c>
      <c r="J4773">
        <v>8161</v>
      </c>
      <c r="K4773">
        <v>38</v>
      </c>
      <c r="L4773">
        <v>52.28</v>
      </c>
      <c r="M4773" t="s">
        <v>925</v>
      </c>
      <c r="N4773" t="s">
        <v>926</v>
      </c>
      <c r="O4773">
        <v>34.549999999999997</v>
      </c>
      <c r="S4773">
        <v>24772</v>
      </c>
    </row>
    <row r="4774" spans="1:19" x14ac:dyDescent="0.2">
      <c r="A4774" t="s">
        <v>56</v>
      </c>
      <c r="B4774" t="s">
        <v>8</v>
      </c>
      <c r="C4774" t="s">
        <v>927</v>
      </c>
      <c r="D4774">
        <v>1</v>
      </c>
      <c r="E4774">
        <v>7</v>
      </c>
      <c r="F4774">
        <v>1780191000000</v>
      </c>
      <c r="G4774">
        <v>1780192722818</v>
      </c>
      <c r="H4774">
        <v>1722818</v>
      </c>
      <c r="I4774">
        <v>1722818</v>
      </c>
      <c r="J4774">
        <v>6871</v>
      </c>
      <c r="K4774">
        <v>65</v>
      </c>
      <c r="L4774">
        <v>60.42</v>
      </c>
      <c r="M4774" t="s">
        <v>925</v>
      </c>
      <c r="N4774" t="s">
        <v>926</v>
      </c>
      <c r="O4774">
        <v>39.200000000000003</v>
      </c>
      <c r="S4774">
        <v>24773</v>
      </c>
    </row>
    <row r="4775" spans="1:19" x14ac:dyDescent="0.2">
      <c r="A4775" t="s">
        <v>56</v>
      </c>
      <c r="B4775" t="s">
        <v>8</v>
      </c>
      <c r="C4775" t="s">
        <v>927</v>
      </c>
      <c r="D4775">
        <v>1</v>
      </c>
      <c r="E4775">
        <v>7</v>
      </c>
      <c r="F4775">
        <v>1780191900000</v>
      </c>
      <c r="G4775">
        <v>1780193086924</v>
      </c>
      <c r="H4775">
        <v>1186924</v>
      </c>
      <c r="I4775">
        <v>1186924</v>
      </c>
      <c r="J4775">
        <v>10185</v>
      </c>
      <c r="K4775">
        <v>49</v>
      </c>
      <c r="L4775">
        <v>57.17</v>
      </c>
      <c r="M4775" t="s">
        <v>925</v>
      </c>
      <c r="N4775" t="s">
        <v>926</v>
      </c>
      <c r="O4775">
        <v>36.29</v>
      </c>
      <c r="S4775">
        <v>24774</v>
      </c>
    </row>
    <row r="4776" spans="1:19" x14ac:dyDescent="0.2">
      <c r="A4776" t="s">
        <v>56</v>
      </c>
      <c r="B4776" t="s">
        <v>8</v>
      </c>
      <c r="C4776" t="s">
        <v>924</v>
      </c>
      <c r="D4776">
        <v>1</v>
      </c>
      <c r="E4776">
        <v>7</v>
      </c>
      <c r="F4776">
        <v>1780192800000</v>
      </c>
      <c r="G4776">
        <v>1780194198577</v>
      </c>
      <c r="H4776">
        <v>1398577</v>
      </c>
      <c r="I4776">
        <v>1398577</v>
      </c>
      <c r="J4776">
        <v>9002</v>
      </c>
      <c r="K4776">
        <v>52</v>
      </c>
      <c r="L4776">
        <v>58.91</v>
      </c>
      <c r="M4776" t="s">
        <v>925</v>
      </c>
      <c r="N4776" t="s">
        <v>926</v>
      </c>
      <c r="O4776">
        <v>38.159999999999997</v>
      </c>
      <c r="S4776">
        <v>24775</v>
      </c>
    </row>
    <row r="4777" spans="1:19" x14ac:dyDescent="0.2">
      <c r="A4777" t="s">
        <v>56</v>
      </c>
      <c r="B4777" t="s">
        <v>8</v>
      </c>
      <c r="C4777" t="s">
        <v>927</v>
      </c>
      <c r="D4777">
        <v>1</v>
      </c>
      <c r="E4777">
        <v>7</v>
      </c>
      <c r="F4777">
        <v>1780193700000</v>
      </c>
      <c r="G4777">
        <v>1780195071340</v>
      </c>
      <c r="H4777">
        <v>1371340</v>
      </c>
      <c r="I4777">
        <v>1371340</v>
      </c>
      <c r="J4777">
        <v>7261</v>
      </c>
      <c r="K4777">
        <v>62</v>
      </c>
      <c r="L4777">
        <v>53.9</v>
      </c>
      <c r="M4777" t="s">
        <v>925</v>
      </c>
      <c r="N4777" t="s">
        <v>926</v>
      </c>
      <c r="O4777">
        <v>31.85</v>
      </c>
      <c r="S4777">
        <v>24776</v>
      </c>
    </row>
    <row r="4778" spans="1:19" x14ac:dyDescent="0.2">
      <c r="A4778" t="s">
        <v>56</v>
      </c>
      <c r="B4778" t="s">
        <v>8</v>
      </c>
      <c r="C4778" t="s">
        <v>927</v>
      </c>
      <c r="D4778">
        <v>1</v>
      </c>
      <c r="E4778">
        <v>7</v>
      </c>
      <c r="F4778">
        <v>1780194600000</v>
      </c>
      <c r="G4778">
        <v>1780195574632</v>
      </c>
      <c r="H4778">
        <v>974632</v>
      </c>
      <c r="I4778">
        <v>974632</v>
      </c>
      <c r="J4778">
        <v>7550</v>
      </c>
      <c r="K4778">
        <v>47</v>
      </c>
      <c r="L4778">
        <v>50.48</v>
      </c>
      <c r="M4778" t="s">
        <v>925</v>
      </c>
      <c r="N4778" t="s">
        <v>926</v>
      </c>
      <c r="O4778">
        <v>33.11</v>
      </c>
      <c r="S4778">
        <v>24777</v>
      </c>
    </row>
    <row r="4779" spans="1:19" x14ac:dyDescent="0.2">
      <c r="A4779" t="s">
        <v>56</v>
      </c>
      <c r="B4779" t="s">
        <v>8</v>
      </c>
      <c r="C4779" t="s">
        <v>924</v>
      </c>
      <c r="D4779">
        <v>1</v>
      </c>
      <c r="E4779">
        <v>7</v>
      </c>
      <c r="F4779">
        <v>1780195500000</v>
      </c>
      <c r="G4779">
        <v>1780197154912</v>
      </c>
      <c r="H4779">
        <v>1654912</v>
      </c>
      <c r="I4779">
        <v>1654912</v>
      </c>
      <c r="J4779">
        <v>8531</v>
      </c>
      <c r="K4779">
        <v>61</v>
      </c>
      <c r="L4779">
        <v>61.67</v>
      </c>
      <c r="M4779" t="s">
        <v>925</v>
      </c>
      <c r="N4779" t="s">
        <v>926</v>
      </c>
      <c r="O4779">
        <v>39.369999999999997</v>
      </c>
      <c r="S4779">
        <v>24778</v>
      </c>
    </row>
    <row r="4780" spans="1:19" x14ac:dyDescent="0.2">
      <c r="A4780" t="s">
        <v>56</v>
      </c>
      <c r="B4780" t="s">
        <v>8</v>
      </c>
      <c r="C4780" t="s">
        <v>927</v>
      </c>
      <c r="D4780">
        <v>1</v>
      </c>
      <c r="E4780">
        <v>7</v>
      </c>
      <c r="F4780">
        <v>1780196400000</v>
      </c>
      <c r="G4780">
        <v>1780197811930</v>
      </c>
      <c r="H4780">
        <v>1411930</v>
      </c>
      <c r="I4780">
        <v>1411930</v>
      </c>
      <c r="J4780">
        <v>7916</v>
      </c>
      <c r="K4780">
        <v>59</v>
      </c>
      <c r="L4780">
        <v>55.06</v>
      </c>
      <c r="M4780" t="s">
        <v>925</v>
      </c>
      <c r="N4780" t="s">
        <v>926</v>
      </c>
      <c r="O4780">
        <v>31.77</v>
      </c>
      <c r="S4780">
        <v>24779</v>
      </c>
    </row>
    <row r="4781" spans="1:19" x14ac:dyDescent="0.2">
      <c r="A4781" t="s">
        <v>56</v>
      </c>
      <c r="B4781" t="s">
        <v>8</v>
      </c>
      <c r="C4781" t="s">
        <v>927</v>
      </c>
      <c r="D4781">
        <v>1</v>
      </c>
      <c r="E4781">
        <v>7</v>
      </c>
      <c r="F4781">
        <v>1780197300000</v>
      </c>
      <c r="G4781">
        <v>1780198354621</v>
      </c>
      <c r="H4781">
        <v>1054621</v>
      </c>
      <c r="I4781">
        <v>1054621</v>
      </c>
      <c r="J4781">
        <v>8312</v>
      </c>
      <c r="K4781">
        <v>41</v>
      </c>
      <c r="L4781">
        <v>58.9</v>
      </c>
      <c r="M4781" t="s">
        <v>925</v>
      </c>
      <c r="N4781" t="s">
        <v>926</v>
      </c>
      <c r="O4781">
        <v>48.65</v>
      </c>
      <c r="S4781">
        <v>24780</v>
      </c>
    </row>
    <row r="4782" spans="1:19" x14ac:dyDescent="0.2">
      <c r="A4782" t="s">
        <v>56</v>
      </c>
      <c r="B4782" t="s">
        <v>8</v>
      </c>
      <c r="C4782" t="s">
        <v>924</v>
      </c>
      <c r="D4782">
        <v>1</v>
      </c>
      <c r="E4782">
        <v>7</v>
      </c>
      <c r="F4782">
        <v>1780198200000</v>
      </c>
      <c r="G4782">
        <v>1780199446008</v>
      </c>
      <c r="H4782">
        <v>1246008</v>
      </c>
      <c r="I4782">
        <v>1246008</v>
      </c>
      <c r="J4782">
        <v>6980</v>
      </c>
      <c r="K4782">
        <v>47</v>
      </c>
      <c r="L4782">
        <v>59.27</v>
      </c>
      <c r="M4782" t="s">
        <v>925</v>
      </c>
      <c r="N4782" t="s">
        <v>926</v>
      </c>
      <c r="O4782">
        <v>48.25</v>
      </c>
      <c r="S4782">
        <v>24781</v>
      </c>
    </row>
    <row r="4783" spans="1:19" x14ac:dyDescent="0.2">
      <c r="A4783" t="s">
        <v>56</v>
      </c>
      <c r="B4783" t="s">
        <v>8</v>
      </c>
      <c r="C4783" t="s">
        <v>927</v>
      </c>
      <c r="D4783">
        <v>1</v>
      </c>
      <c r="E4783">
        <v>7</v>
      </c>
      <c r="F4783">
        <v>1780199100000</v>
      </c>
      <c r="G4783">
        <v>1780200415236</v>
      </c>
      <c r="H4783">
        <v>1315236</v>
      </c>
      <c r="I4783">
        <v>1315236</v>
      </c>
      <c r="J4783">
        <v>7245</v>
      </c>
      <c r="K4783">
        <v>51</v>
      </c>
      <c r="L4783">
        <v>53.19</v>
      </c>
      <c r="M4783" t="s">
        <v>925</v>
      </c>
      <c r="N4783" t="s">
        <v>926</v>
      </c>
      <c r="O4783">
        <v>31.64</v>
      </c>
      <c r="S4783">
        <v>24782</v>
      </c>
    </row>
    <row r="4784" spans="1:19" x14ac:dyDescent="0.2">
      <c r="A4784" t="s">
        <v>56</v>
      </c>
      <c r="B4784" t="s">
        <v>8</v>
      </c>
      <c r="C4784" t="s">
        <v>927</v>
      </c>
      <c r="D4784">
        <v>2</v>
      </c>
      <c r="E4784">
        <v>1</v>
      </c>
      <c r="F4784">
        <v>1780272000000</v>
      </c>
      <c r="G4784">
        <v>1780272933827</v>
      </c>
      <c r="H4784">
        <v>933827</v>
      </c>
      <c r="I4784">
        <v>883827</v>
      </c>
      <c r="J4784">
        <v>8950</v>
      </c>
      <c r="K4784">
        <v>44</v>
      </c>
      <c r="L4784">
        <v>55.74</v>
      </c>
      <c r="M4784" t="s">
        <v>925</v>
      </c>
      <c r="N4784" t="s">
        <v>926</v>
      </c>
      <c r="O4784">
        <v>42.62</v>
      </c>
      <c r="S4784">
        <v>24783</v>
      </c>
    </row>
    <row r="4785" spans="1:19" x14ac:dyDescent="0.2">
      <c r="A4785" t="s">
        <v>56</v>
      </c>
      <c r="B4785" t="s">
        <v>8</v>
      </c>
      <c r="C4785" t="s">
        <v>927</v>
      </c>
      <c r="D4785">
        <v>2</v>
      </c>
      <c r="E4785">
        <v>1</v>
      </c>
      <c r="F4785">
        <v>1780272900000</v>
      </c>
      <c r="G4785">
        <v>1780274069907</v>
      </c>
      <c r="H4785">
        <v>1169907</v>
      </c>
      <c r="I4785">
        <v>1104907</v>
      </c>
      <c r="J4785">
        <v>7204</v>
      </c>
      <c r="K4785">
        <v>48</v>
      </c>
      <c r="L4785">
        <v>53.93</v>
      </c>
      <c r="M4785" t="s">
        <v>925</v>
      </c>
      <c r="N4785" t="s">
        <v>926</v>
      </c>
      <c r="O4785">
        <v>37.130000000000003</v>
      </c>
      <c r="S4785">
        <v>24784</v>
      </c>
    </row>
    <row r="4786" spans="1:19" x14ac:dyDescent="0.2">
      <c r="A4786" t="s">
        <v>56</v>
      </c>
      <c r="B4786" t="s">
        <v>8</v>
      </c>
      <c r="C4786" t="s">
        <v>924</v>
      </c>
      <c r="D4786">
        <v>2</v>
      </c>
      <c r="E4786">
        <v>1</v>
      </c>
      <c r="F4786">
        <v>1780273800000</v>
      </c>
      <c r="G4786">
        <v>1780274841071</v>
      </c>
      <c r="H4786">
        <v>1041071</v>
      </c>
      <c r="I4786">
        <v>961071</v>
      </c>
      <c r="J4786">
        <v>10359</v>
      </c>
      <c r="K4786">
        <v>49</v>
      </c>
      <c r="L4786">
        <v>60.6</v>
      </c>
      <c r="M4786" t="s">
        <v>925</v>
      </c>
      <c r="N4786" t="s">
        <v>926</v>
      </c>
      <c r="O4786">
        <v>47.47</v>
      </c>
      <c r="S4786">
        <v>24785</v>
      </c>
    </row>
    <row r="4787" spans="1:19" x14ac:dyDescent="0.2">
      <c r="A4787" t="s">
        <v>56</v>
      </c>
      <c r="B4787" t="s">
        <v>8</v>
      </c>
      <c r="C4787" t="s">
        <v>927</v>
      </c>
      <c r="D4787">
        <v>2</v>
      </c>
      <c r="E4787">
        <v>1</v>
      </c>
      <c r="F4787">
        <v>1780274700000</v>
      </c>
      <c r="G4787">
        <v>1780275624994</v>
      </c>
      <c r="H4787">
        <v>924994</v>
      </c>
      <c r="I4787">
        <v>889994</v>
      </c>
      <c r="J4787">
        <v>9410</v>
      </c>
      <c r="K4787">
        <v>40</v>
      </c>
      <c r="L4787">
        <v>52.88</v>
      </c>
      <c r="M4787" t="s">
        <v>925</v>
      </c>
      <c r="N4787" t="s">
        <v>926</v>
      </c>
      <c r="O4787">
        <v>34.96</v>
      </c>
      <c r="S4787">
        <v>24786</v>
      </c>
    </row>
    <row r="4788" spans="1:19" x14ac:dyDescent="0.2">
      <c r="A4788" t="s">
        <v>56</v>
      </c>
      <c r="B4788" t="s">
        <v>8</v>
      </c>
      <c r="C4788" t="s">
        <v>927</v>
      </c>
      <c r="D4788">
        <v>2</v>
      </c>
      <c r="E4788">
        <v>1</v>
      </c>
      <c r="F4788">
        <v>1780275600000</v>
      </c>
      <c r="G4788">
        <v>1780277036470</v>
      </c>
      <c r="H4788">
        <v>1436470</v>
      </c>
      <c r="I4788">
        <v>1386470</v>
      </c>
      <c r="J4788">
        <v>10427</v>
      </c>
      <c r="K4788">
        <v>56</v>
      </c>
      <c r="L4788">
        <v>48.19</v>
      </c>
      <c r="M4788" t="s">
        <v>925</v>
      </c>
      <c r="N4788" t="s">
        <v>929</v>
      </c>
      <c r="S4788">
        <v>24787</v>
      </c>
    </row>
    <row r="4789" spans="1:19" x14ac:dyDescent="0.2">
      <c r="A4789" t="s">
        <v>56</v>
      </c>
      <c r="B4789" t="s">
        <v>8</v>
      </c>
      <c r="C4789" t="s">
        <v>924</v>
      </c>
      <c r="D4789">
        <v>2</v>
      </c>
      <c r="E4789">
        <v>1</v>
      </c>
      <c r="F4789">
        <v>1780276500000</v>
      </c>
      <c r="G4789">
        <v>1780277446144</v>
      </c>
      <c r="H4789">
        <v>946144</v>
      </c>
      <c r="I4789">
        <v>881144</v>
      </c>
      <c r="J4789">
        <v>9108</v>
      </c>
      <c r="K4789">
        <v>38</v>
      </c>
      <c r="L4789">
        <v>55.1</v>
      </c>
      <c r="M4789" t="s">
        <v>925</v>
      </c>
      <c r="N4789" t="s">
        <v>926</v>
      </c>
      <c r="O4789">
        <v>40.4</v>
      </c>
      <c r="S4789">
        <v>24788</v>
      </c>
    </row>
    <row r="4790" spans="1:19" x14ac:dyDescent="0.2">
      <c r="A4790" t="s">
        <v>56</v>
      </c>
      <c r="B4790" t="s">
        <v>8</v>
      </c>
      <c r="C4790" t="s">
        <v>927</v>
      </c>
      <c r="D4790">
        <v>2</v>
      </c>
      <c r="E4790">
        <v>1</v>
      </c>
      <c r="F4790">
        <v>1780277400000</v>
      </c>
      <c r="G4790">
        <v>1780278993695</v>
      </c>
      <c r="H4790">
        <v>1593695</v>
      </c>
      <c r="I4790">
        <v>1513695</v>
      </c>
      <c r="J4790">
        <v>7949</v>
      </c>
      <c r="K4790">
        <v>67</v>
      </c>
      <c r="L4790">
        <v>64.48</v>
      </c>
      <c r="M4790" t="s">
        <v>925</v>
      </c>
      <c r="N4790" t="s">
        <v>926</v>
      </c>
      <c r="O4790">
        <v>49</v>
      </c>
      <c r="S4790">
        <v>24789</v>
      </c>
    </row>
    <row r="4791" spans="1:19" x14ac:dyDescent="0.2">
      <c r="A4791" t="s">
        <v>56</v>
      </c>
      <c r="B4791" t="s">
        <v>8</v>
      </c>
      <c r="C4791" t="s">
        <v>927</v>
      </c>
      <c r="D4791">
        <v>2</v>
      </c>
      <c r="E4791">
        <v>1</v>
      </c>
      <c r="F4791">
        <v>1780278300000</v>
      </c>
      <c r="G4791">
        <v>1780279698928</v>
      </c>
      <c r="H4791">
        <v>1398928</v>
      </c>
      <c r="I4791">
        <v>1363928</v>
      </c>
      <c r="J4791">
        <v>10132</v>
      </c>
      <c r="K4791">
        <v>60</v>
      </c>
      <c r="L4791">
        <v>47.43</v>
      </c>
      <c r="M4791" t="s">
        <v>925</v>
      </c>
      <c r="N4791" t="s">
        <v>929</v>
      </c>
      <c r="S4791">
        <v>24790</v>
      </c>
    </row>
    <row r="4792" spans="1:19" x14ac:dyDescent="0.2">
      <c r="A4792" t="s">
        <v>56</v>
      </c>
      <c r="B4792" t="s">
        <v>8</v>
      </c>
      <c r="C4792" t="s">
        <v>924</v>
      </c>
      <c r="D4792">
        <v>2</v>
      </c>
      <c r="E4792">
        <v>1</v>
      </c>
      <c r="F4792">
        <v>1780279200000</v>
      </c>
      <c r="G4792">
        <v>1780280807722</v>
      </c>
      <c r="H4792">
        <v>1607722</v>
      </c>
      <c r="I4792">
        <v>1557722</v>
      </c>
      <c r="J4792">
        <v>7491</v>
      </c>
      <c r="K4792">
        <v>68</v>
      </c>
      <c r="L4792">
        <v>58.95</v>
      </c>
      <c r="M4792" t="s">
        <v>925</v>
      </c>
      <c r="N4792" t="s">
        <v>926</v>
      </c>
      <c r="O4792">
        <v>37.020000000000003</v>
      </c>
      <c r="S4792">
        <v>24791</v>
      </c>
    </row>
    <row r="4793" spans="1:19" x14ac:dyDescent="0.2">
      <c r="A4793" t="s">
        <v>56</v>
      </c>
      <c r="B4793" t="s">
        <v>8</v>
      </c>
      <c r="C4793" t="s">
        <v>927</v>
      </c>
      <c r="D4793">
        <v>2</v>
      </c>
      <c r="E4793">
        <v>1</v>
      </c>
      <c r="F4793">
        <v>1780280100000</v>
      </c>
      <c r="G4793">
        <v>1780281568858</v>
      </c>
      <c r="H4793">
        <v>1468858</v>
      </c>
      <c r="I4793">
        <v>1403858</v>
      </c>
      <c r="J4793">
        <v>9906</v>
      </c>
      <c r="K4793">
        <v>61</v>
      </c>
      <c r="L4793">
        <v>60.15</v>
      </c>
      <c r="M4793" t="s">
        <v>925</v>
      </c>
      <c r="N4793" t="s">
        <v>926</v>
      </c>
      <c r="O4793">
        <v>36.85</v>
      </c>
      <c r="S4793">
        <v>24792</v>
      </c>
    </row>
    <row r="4794" spans="1:19" x14ac:dyDescent="0.2">
      <c r="A4794" t="s">
        <v>56</v>
      </c>
      <c r="B4794" t="s">
        <v>8</v>
      </c>
      <c r="C4794" t="s">
        <v>927</v>
      </c>
      <c r="D4794">
        <v>2</v>
      </c>
      <c r="E4794">
        <v>1</v>
      </c>
      <c r="F4794">
        <v>1780281000000</v>
      </c>
      <c r="G4794">
        <v>1780282099091</v>
      </c>
      <c r="H4794">
        <v>1099091</v>
      </c>
      <c r="I4794">
        <v>1019091</v>
      </c>
      <c r="J4794">
        <v>8639</v>
      </c>
      <c r="K4794">
        <v>43</v>
      </c>
      <c r="L4794">
        <v>58.26</v>
      </c>
      <c r="M4794" t="s">
        <v>925</v>
      </c>
      <c r="N4794" t="s">
        <v>926</v>
      </c>
      <c r="O4794">
        <v>45.16</v>
      </c>
      <c r="S4794">
        <v>24793</v>
      </c>
    </row>
    <row r="4795" spans="1:19" x14ac:dyDescent="0.2">
      <c r="A4795" t="s">
        <v>56</v>
      </c>
      <c r="B4795" t="s">
        <v>8</v>
      </c>
      <c r="C4795" t="s">
        <v>924</v>
      </c>
      <c r="D4795">
        <v>2</v>
      </c>
      <c r="E4795">
        <v>1</v>
      </c>
      <c r="F4795">
        <v>1780281900000</v>
      </c>
      <c r="G4795">
        <v>1780283447088</v>
      </c>
      <c r="H4795">
        <v>1547088</v>
      </c>
      <c r="I4795">
        <v>1512088</v>
      </c>
      <c r="J4795">
        <v>10454</v>
      </c>
      <c r="K4795">
        <v>67</v>
      </c>
      <c r="L4795">
        <v>65.25</v>
      </c>
      <c r="M4795" t="s">
        <v>925</v>
      </c>
      <c r="N4795" t="s">
        <v>926</v>
      </c>
      <c r="O4795">
        <v>45.27</v>
      </c>
      <c r="S4795">
        <v>24794</v>
      </c>
    </row>
    <row r="4796" spans="1:19" x14ac:dyDescent="0.2">
      <c r="A4796" t="s">
        <v>56</v>
      </c>
      <c r="B4796" t="s">
        <v>8</v>
      </c>
      <c r="C4796" t="s">
        <v>927</v>
      </c>
      <c r="D4796">
        <v>2</v>
      </c>
      <c r="E4796">
        <v>1</v>
      </c>
      <c r="F4796">
        <v>1780282800000</v>
      </c>
      <c r="G4796">
        <v>1780283805083</v>
      </c>
      <c r="H4796">
        <v>1005083</v>
      </c>
      <c r="I4796">
        <v>955083</v>
      </c>
      <c r="J4796">
        <v>8742</v>
      </c>
      <c r="K4796">
        <v>37</v>
      </c>
      <c r="L4796">
        <v>57.49</v>
      </c>
      <c r="M4796" t="s">
        <v>925</v>
      </c>
      <c r="N4796" t="s">
        <v>926</v>
      </c>
      <c r="O4796">
        <v>45.45</v>
      </c>
      <c r="S4796">
        <v>24795</v>
      </c>
    </row>
    <row r="4797" spans="1:19" x14ac:dyDescent="0.2">
      <c r="A4797" t="s">
        <v>56</v>
      </c>
      <c r="B4797" t="s">
        <v>8</v>
      </c>
      <c r="C4797" t="s">
        <v>927</v>
      </c>
      <c r="D4797">
        <v>2</v>
      </c>
      <c r="E4797">
        <v>1</v>
      </c>
      <c r="F4797">
        <v>1780283700000</v>
      </c>
      <c r="G4797">
        <v>1780285200822</v>
      </c>
      <c r="H4797">
        <v>1500822</v>
      </c>
      <c r="I4797">
        <v>1435822</v>
      </c>
      <c r="J4797">
        <v>7925</v>
      </c>
      <c r="K4797">
        <v>57</v>
      </c>
      <c r="L4797">
        <v>46.33</v>
      </c>
      <c r="M4797" t="s">
        <v>925</v>
      </c>
      <c r="N4797" t="s">
        <v>929</v>
      </c>
      <c r="S4797">
        <v>24796</v>
      </c>
    </row>
    <row r="4798" spans="1:19" x14ac:dyDescent="0.2">
      <c r="A4798" t="s">
        <v>56</v>
      </c>
      <c r="B4798" t="s">
        <v>8</v>
      </c>
      <c r="C4798" t="s">
        <v>924</v>
      </c>
      <c r="D4798">
        <v>2</v>
      </c>
      <c r="E4798">
        <v>1</v>
      </c>
      <c r="F4798">
        <v>1780284600000</v>
      </c>
      <c r="G4798">
        <v>1780285972635</v>
      </c>
      <c r="H4798">
        <v>1372635</v>
      </c>
      <c r="I4798">
        <v>1292635</v>
      </c>
      <c r="J4798">
        <v>7890</v>
      </c>
      <c r="K4798">
        <v>56</v>
      </c>
      <c r="L4798">
        <v>56.59</v>
      </c>
      <c r="M4798" t="s">
        <v>925</v>
      </c>
      <c r="N4798" t="s">
        <v>926</v>
      </c>
      <c r="O4798">
        <v>36.380000000000003</v>
      </c>
      <c r="S4798">
        <v>24797</v>
      </c>
    </row>
    <row r="4799" spans="1:19" x14ac:dyDescent="0.2">
      <c r="A4799" t="s">
        <v>56</v>
      </c>
      <c r="B4799" t="s">
        <v>8</v>
      </c>
      <c r="C4799" t="s">
        <v>927</v>
      </c>
      <c r="D4799">
        <v>2</v>
      </c>
      <c r="E4799">
        <v>2</v>
      </c>
      <c r="F4799">
        <v>1780358400000</v>
      </c>
      <c r="G4799">
        <v>1780359642283</v>
      </c>
      <c r="H4799">
        <v>1242283</v>
      </c>
      <c r="I4799">
        <v>1242283</v>
      </c>
      <c r="J4799">
        <v>7292</v>
      </c>
      <c r="K4799">
        <v>49</v>
      </c>
      <c r="L4799">
        <v>42.56</v>
      </c>
      <c r="M4799" t="s">
        <v>925</v>
      </c>
      <c r="N4799" t="s">
        <v>929</v>
      </c>
      <c r="S4799">
        <v>24798</v>
      </c>
    </row>
    <row r="4800" spans="1:19" x14ac:dyDescent="0.2">
      <c r="A4800" t="s">
        <v>56</v>
      </c>
      <c r="B4800" t="s">
        <v>8</v>
      </c>
      <c r="C4800" t="s">
        <v>927</v>
      </c>
      <c r="D4800">
        <v>2</v>
      </c>
      <c r="E4800">
        <v>2</v>
      </c>
      <c r="F4800">
        <v>1780359300000</v>
      </c>
      <c r="G4800">
        <v>1780360323439</v>
      </c>
      <c r="H4800">
        <v>1023439</v>
      </c>
      <c r="I4800">
        <v>958439</v>
      </c>
      <c r="J4800">
        <v>10487</v>
      </c>
      <c r="K4800">
        <v>46</v>
      </c>
      <c r="L4800">
        <v>55.37</v>
      </c>
      <c r="M4800" t="s">
        <v>925</v>
      </c>
      <c r="N4800" t="s">
        <v>926</v>
      </c>
      <c r="O4800">
        <v>35.4</v>
      </c>
      <c r="S4800">
        <v>24799</v>
      </c>
    </row>
    <row r="4801" spans="1:19" x14ac:dyDescent="0.2">
      <c r="A4801" t="s">
        <v>56</v>
      </c>
      <c r="B4801" t="s">
        <v>8</v>
      </c>
      <c r="C4801" t="s">
        <v>928</v>
      </c>
      <c r="D4801">
        <v>2</v>
      </c>
      <c r="E4801">
        <v>2</v>
      </c>
      <c r="F4801">
        <v>1780360200000</v>
      </c>
      <c r="G4801">
        <v>1780361202171</v>
      </c>
      <c r="H4801">
        <v>1002171</v>
      </c>
      <c r="I4801">
        <v>922171</v>
      </c>
      <c r="J4801">
        <v>10675</v>
      </c>
      <c r="K4801">
        <v>47</v>
      </c>
      <c r="L4801">
        <v>56.4</v>
      </c>
      <c r="M4801" t="s">
        <v>925</v>
      </c>
      <c r="N4801" t="s">
        <v>926</v>
      </c>
      <c r="O4801">
        <v>37.840000000000003</v>
      </c>
      <c r="S4801">
        <v>24800</v>
      </c>
    </row>
    <row r="4802" spans="1:19" x14ac:dyDescent="0.2">
      <c r="A4802" t="s">
        <v>56</v>
      </c>
      <c r="B4802" t="s">
        <v>8</v>
      </c>
      <c r="C4802" t="s">
        <v>927</v>
      </c>
      <c r="D4802">
        <v>2</v>
      </c>
      <c r="E4802">
        <v>2</v>
      </c>
      <c r="F4802">
        <v>1780361100000</v>
      </c>
      <c r="G4802">
        <v>1780362468754</v>
      </c>
      <c r="H4802">
        <v>1368754</v>
      </c>
      <c r="I4802">
        <v>1368754</v>
      </c>
      <c r="J4802">
        <v>8092</v>
      </c>
      <c r="K4802">
        <v>57</v>
      </c>
      <c r="L4802">
        <v>44.92</v>
      </c>
      <c r="M4802" t="s">
        <v>925</v>
      </c>
      <c r="N4802" t="s">
        <v>929</v>
      </c>
      <c r="S4802">
        <v>24801</v>
      </c>
    </row>
    <row r="4803" spans="1:19" x14ac:dyDescent="0.2">
      <c r="A4803" t="s">
        <v>56</v>
      </c>
      <c r="B4803" t="s">
        <v>8</v>
      </c>
      <c r="C4803" t="s">
        <v>927</v>
      </c>
      <c r="D4803">
        <v>2</v>
      </c>
      <c r="E4803">
        <v>2</v>
      </c>
      <c r="F4803">
        <v>1780362000000</v>
      </c>
      <c r="G4803">
        <v>1780363096268</v>
      </c>
      <c r="H4803">
        <v>1096268</v>
      </c>
      <c r="I4803">
        <v>1046268</v>
      </c>
      <c r="J4803">
        <v>7168</v>
      </c>
      <c r="K4803">
        <v>52</v>
      </c>
      <c r="L4803">
        <v>53.59</v>
      </c>
      <c r="M4803" t="s">
        <v>925</v>
      </c>
      <c r="N4803" t="s">
        <v>926</v>
      </c>
      <c r="O4803">
        <v>38.299999999999997</v>
      </c>
      <c r="S4803">
        <v>24802</v>
      </c>
    </row>
    <row r="4804" spans="1:19" x14ac:dyDescent="0.2">
      <c r="A4804" t="s">
        <v>56</v>
      </c>
      <c r="B4804" t="s">
        <v>8</v>
      </c>
      <c r="C4804" t="s">
        <v>928</v>
      </c>
      <c r="D4804">
        <v>2</v>
      </c>
      <c r="E4804">
        <v>2</v>
      </c>
      <c r="F4804">
        <v>1780362900000</v>
      </c>
      <c r="G4804">
        <v>1780364520062</v>
      </c>
      <c r="H4804">
        <v>1620062</v>
      </c>
      <c r="I4804">
        <v>1555062</v>
      </c>
      <c r="J4804">
        <v>6957</v>
      </c>
      <c r="K4804">
        <v>63</v>
      </c>
      <c r="L4804">
        <v>61.86</v>
      </c>
      <c r="M4804" t="s">
        <v>925</v>
      </c>
      <c r="N4804" t="s">
        <v>926</v>
      </c>
      <c r="O4804">
        <v>44.91</v>
      </c>
      <c r="S4804">
        <v>24803</v>
      </c>
    </row>
    <row r="4805" spans="1:19" x14ac:dyDescent="0.2">
      <c r="A4805" t="s">
        <v>56</v>
      </c>
      <c r="B4805" t="s">
        <v>8</v>
      </c>
      <c r="C4805" t="s">
        <v>927</v>
      </c>
      <c r="D4805">
        <v>2</v>
      </c>
      <c r="E4805">
        <v>2</v>
      </c>
      <c r="F4805">
        <v>1780363800000</v>
      </c>
      <c r="G4805">
        <v>1780365458547</v>
      </c>
      <c r="H4805">
        <v>1658547</v>
      </c>
      <c r="I4805">
        <v>1578547</v>
      </c>
      <c r="J4805">
        <v>7583</v>
      </c>
      <c r="K4805">
        <v>66</v>
      </c>
      <c r="L4805">
        <v>64.44</v>
      </c>
      <c r="M4805" t="s">
        <v>925</v>
      </c>
      <c r="N4805" t="s">
        <v>926</v>
      </c>
      <c r="O4805">
        <v>48.26</v>
      </c>
      <c r="S4805">
        <v>24804</v>
      </c>
    </row>
    <row r="4806" spans="1:19" x14ac:dyDescent="0.2">
      <c r="A4806" t="s">
        <v>56</v>
      </c>
      <c r="B4806" t="s">
        <v>8</v>
      </c>
      <c r="C4806" t="s">
        <v>927</v>
      </c>
      <c r="D4806">
        <v>2</v>
      </c>
      <c r="E4806">
        <v>2</v>
      </c>
      <c r="F4806">
        <v>1780364700000</v>
      </c>
      <c r="G4806">
        <v>1780365828378</v>
      </c>
      <c r="H4806">
        <v>1128378</v>
      </c>
      <c r="I4806">
        <v>1093378</v>
      </c>
      <c r="J4806">
        <v>8098</v>
      </c>
      <c r="K4806">
        <v>46</v>
      </c>
      <c r="L4806">
        <v>57.17</v>
      </c>
      <c r="M4806" t="s">
        <v>925</v>
      </c>
      <c r="N4806" t="s">
        <v>926</v>
      </c>
      <c r="O4806">
        <v>43.34</v>
      </c>
      <c r="S4806">
        <v>24805</v>
      </c>
    </row>
    <row r="4807" spans="1:19" x14ac:dyDescent="0.2">
      <c r="A4807" t="s">
        <v>56</v>
      </c>
      <c r="B4807" t="s">
        <v>8</v>
      </c>
      <c r="C4807" t="s">
        <v>928</v>
      </c>
      <c r="D4807">
        <v>2</v>
      </c>
      <c r="E4807">
        <v>2</v>
      </c>
      <c r="F4807">
        <v>1780365600000</v>
      </c>
      <c r="G4807">
        <v>1780366538800</v>
      </c>
      <c r="H4807">
        <v>938800</v>
      </c>
      <c r="I4807">
        <v>888800</v>
      </c>
      <c r="J4807">
        <v>10388</v>
      </c>
      <c r="K4807">
        <v>35</v>
      </c>
      <c r="L4807">
        <v>60.74</v>
      </c>
      <c r="M4807" t="s">
        <v>925</v>
      </c>
      <c r="N4807" t="s">
        <v>926</v>
      </c>
      <c r="O4807">
        <v>50.29</v>
      </c>
      <c r="S4807">
        <v>24806</v>
      </c>
    </row>
    <row r="4808" spans="1:19" x14ac:dyDescent="0.2">
      <c r="A4808" t="s">
        <v>56</v>
      </c>
      <c r="B4808" t="s">
        <v>8</v>
      </c>
      <c r="C4808" t="s">
        <v>927</v>
      </c>
      <c r="D4808">
        <v>2</v>
      </c>
      <c r="E4808">
        <v>2</v>
      </c>
      <c r="F4808">
        <v>1780366500000</v>
      </c>
      <c r="G4808">
        <v>1780367527337</v>
      </c>
      <c r="H4808">
        <v>1027337</v>
      </c>
      <c r="I4808">
        <v>1027337</v>
      </c>
      <c r="J4808">
        <v>8195</v>
      </c>
      <c r="K4808">
        <v>43</v>
      </c>
      <c r="L4808">
        <v>40.93</v>
      </c>
      <c r="M4808" t="s">
        <v>925</v>
      </c>
      <c r="N4808" t="s">
        <v>929</v>
      </c>
      <c r="S4808">
        <v>24807</v>
      </c>
    </row>
    <row r="4809" spans="1:19" x14ac:dyDescent="0.2">
      <c r="A4809" t="s">
        <v>56</v>
      </c>
      <c r="B4809" t="s">
        <v>8</v>
      </c>
      <c r="C4809" t="s">
        <v>927</v>
      </c>
      <c r="D4809">
        <v>2</v>
      </c>
      <c r="E4809">
        <v>2</v>
      </c>
      <c r="F4809">
        <v>1780367400000</v>
      </c>
      <c r="G4809">
        <v>1780368423883</v>
      </c>
      <c r="H4809">
        <v>1023883</v>
      </c>
      <c r="I4809">
        <v>1023883</v>
      </c>
      <c r="J4809">
        <v>9591</v>
      </c>
      <c r="K4809">
        <v>47</v>
      </c>
      <c r="L4809">
        <v>42.36</v>
      </c>
      <c r="M4809" t="s">
        <v>925</v>
      </c>
      <c r="N4809" t="s">
        <v>929</v>
      </c>
      <c r="S4809">
        <v>24808</v>
      </c>
    </row>
    <row r="4810" spans="1:19" x14ac:dyDescent="0.2">
      <c r="A4810" t="s">
        <v>56</v>
      </c>
      <c r="B4810" t="s">
        <v>8</v>
      </c>
      <c r="C4810" t="s">
        <v>928</v>
      </c>
      <c r="D4810">
        <v>2</v>
      </c>
      <c r="E4810">
        <v>2</v>
      </c>
      <c r="F4810">
        <v>1780368300000</v>
      </c>
      <c r="G4810">
        <v>1780369429644</v>
      </c>
      <c r="H4810">
        <v>1129644</v>
      </c>
      <c r="I4810">
        <v>1094644</v>
      </c>
      <c r="J4810">
        <v>10299</v>
      </c>
      <c r="K4810">
        <v>44</v>
      </c>
      <c r="L4810">
        <v>58.12</v>
      </c>
      <c r="M4810" t="s">
        <v>925</v>
      </c>
      <c r="N4810" t="s">
        <v>926</v>
      </c>
      <c r="O4810">
        <v>39.630000000000003</v>
      </c>
      <c r="S4810">
        <v>24809</v>
      </c>
    </row>
    <row r="4811" spans="1:19" x14ac:dyDescent="0.2">
      <c r="A4811" t="s">
        <v>56</v>
      </c>
      <c r="B4811" t="s">
        <v>8</v>
      </c>
      <c r="C4811" t="s">
        <v>927</v>
      </c>
      <c r="D4811">
        <v>2</v>
      </c>
      <c r="E4811">
        <v>2</v>
      </c>
      <c r="F4811">
        <v>1780369200000</v>
      </c>
      <c r="G4811">
        <v>1780370799687</v>
      </c>
      <c r="H4811">
        <v>1599687</v>
      </c>
      <c r="I4811">
        <v>1549687</v>
      </c>
      <c r="J4811">
        <v>9259</v>
      </c>
      <c r="K4811">
        <v>64</v>
      </c>
      <c r="L4811">
        <v>59.33</v>
      </c>
      <c r="M4811" t="s">
        <v>925</v>
      </c>
      <c r="N4811" t="s">
        <v>926</v>
      </c>
      <c r="O4811">
        <v>33.380000000000003</v>
      </c>
      <c r="S4811">
        <v>24810</v>
      </c>
    </row>
    <row r="4812" spans="1:19" x14ac:dyDescent="0.2">
      <c r="A4812" t="s">
        <v>56</v>
      </c>
      <c r="B4812" t="s">
        <v>8</v>
      </c>
      <c r="C4812" t="s">
        <v>927</v>
      </c>
      <c r="D4812">
        <v>2</v>
      </c>
      <c r="E4812">
        <v>2</v>
      </c>
      <c r="F4812">
        <v>1780370100000</v>
      </c>
      <c r="G4812">
        <v>1780371249636</v>
      </c>
      <c r="H4812">
        <v>1149636</v>
      </c>
      <c r="I4812">
        <v>1084636</v>
      </c>
      <c r="J4812">
        <v>10727</v>
      </c>
      <c r="K4812">
        <v>48</v>
      </c>
      <c r="L4812">
        <v>45.06</v>
      </c>
      <c r="M4812" t="s">
        <v>925</v>
      </c>
      <c r="N4812" t="s">
        <v>929</v>
      </c>
      <c r="S4812">
        <v>24811</v>
      </c>
    </row>
    <row r="4813" spans="1:19" x14ac:dyDescent="0.2">
      <c r="A4813" t="s">
        <v>56</v>
      </c>
      <c r="B4813" t="s">
        <v>8</v>
      </c>
      <c r="C4813" t="s">
        <v>928</v>
      </c>
      <c r="D4813">
        <v>2</v>
      </c>
      <c r="E4813">
        <v>2</v>
      </c>
      <c r="F4813">
        <v>1780371000000</v>
      </c>
      <c r="G4813">
        <v>1780372568114</v>
      </c>
      <c r="H4813">
        <v>1568114</v>
      </c>
      <c r="I4813">
        <v>1488114</v>
      </c>
      <c r="J4813">
        <v>7969</v>
      </c>
      <c r="K4813">
        <v>66</v>
      </c>
      <c r="L4813">
        <v>63.41</v>
      </c>
      <c r="M4813" t="s">
        <v>925</v>
      </c>
      <c r="N4813" t="s">
        <v>926</v>
      </c>
      <c r="O4813">
        <v>47.11</v>
      </c>
      <c r="S4813">
        <v>24812</v>
      </c>
    </row>
    <row r="4814" spans="1:19" x14ac:dyDescent="0.2">
      <c r="A4814" t="s">
        <v>56</v>
      </c>
      <c r="B4814" t="s">
        <v>8</v>
      </c>
      <c r="C4814" t="s">
        <v>927</v>
      </c>
      <c r="D4814">
        <v>2</v>
      </c>
      <c r="E4814">
        <v>2</v>
      </c>
      <c r="F4814">
        <v>1780371900000</v>
      </c>
      <c r="G4814">
        <v>1780373481481</v>
      </c>
      <c r="H4814">
        <v>1581481</v>
      </c>
      <c r="I4814">
        <v>1546481</v>
      </c>
      <c r="J4814">
        <v>8636</v>
      </c>
      <c r="K4814">
        <v>70</v>
      </c>
      <c r="L4814">
        <v>59.66</v>
      </c>
      <c r="M4814" t="s">
        <v>925</v>
      </c>
      <c r="N4814" t="s">
        <v>926</v>
      </c>
      <c r="O4814">
        <v>36.270000000000003</v>
      </c>
      <c r="S4814">
        <v>24813</v>
      </c>
    </row>
    <row r="4815" spans="1:19" x14ac:dyDescent="0.2">
      <c r="A4815" t="s">
        <v>56</v>
      </c>
      <c r="B4815" t="s">
        <v>8</v>
      </c>
      <c r="C4815" t="s">
        <v>927</v>
      </c>
      <c r="D4815">
        <v>2</v>
      </c>
      <c r="E4815">
        <v>3</v>
      </c>
      <c r="F4815">
        <v>1780444800000</v>
      </c>
      <c r="G4815">
        <v>1780446426990</v>
      </c>
      <c r="H4815">
        <v>1626990</v>
      </c>
      <c r="I4815">
        <v>1576990</v>
      </c>
      <c r="J4815">
        <v>7397</v>
      </c>
      <c r="K4815">
        <v>67</v>
      </c>
      <c r="L4815">
        <v>47.29</v>
      </c>
      <c r="M4815" t="s">
        <v>925</v>
      </c>
      <c r="N4815" t="s">
        <v>929</v>
      </c>
      <c r="S4815">
        <v>24814</v>
      </c>
    </row>
    <row r="4816" spans="1:19" x14ac:dyDescent="0.2">
      <c r="A4816" t="s">
        <v>56</v>
      </c>
      <c r="B4816" t="s">
        <v>8</v>
      </c>
      <c r="C4816" t="s">
        <v>927</v>
      </c>
      <c r="D4816">
        <v>2</v>
      </c>
      <c r="E4816">
        <v>3</v>
      </c>
      <c r="F4816">
        <v>1780445700000</v>
      </c>
      <c r="G4816">
        <v>1780447033109</v>
      </c>
      <c r="H4816">
        <v>1333109</v>
      </c>
      <c r="I4816">
        <v>1268109</v>
      </c>
      <c r="J4816">
        <v>9316</v>
      </c>
      <c r="K4816">
        <v>54</v>
      </c>
      <c r="L4816">
        <v>59.94</v>
      </c>
      <c r="M4816" t="s">
        <v>925</v>
      </c>
      <c r="N4816" t="s">
        <v>926</v>
      </c>
      <c r="O4816">
        <v>41.35</v>
      </c>
      <c r="S4816">
        <v>24815</v>
      </c>
    </row>
    <row r="4817" spans="1:19" x14ac:dyDescent="0.2">
      <c r="A4817" t="s">
        <v>56</v>
      </c>
      <c r="B4817" t="s">
        <v>8</v>
      </c>
      <c r="C4817" t="s">
        <v>927</v>
      </c>
      <c r="D4817">
        <v>2</v>
      </c>
      <c r="E4817">
        <v>3</v>
      </c>
      <c r="F4817">
        <v>1780446600000</v>
      </c>
      <c r="G4817">
        <v>1780448150041</v>
      </c>
      <c r="H4817">
        <v>1550041</v>
      </c>
      <c r="I4817">
        <v>1470041</v>
      </c>
      <c r="J4817">
        <v>6960</v>
      </c>
      <c r="K4817">
        <v>59</v>
      </c>
      <c r="L4817">
        <v>57.51</v>
      </c>
      <c r="M4817" t="s">
        <v>925</v>
      </c>
      <c r="N4817" t="s">
        <v>926</v>
      </c>
      <c r="O4817">
        <v>36.54</v>
      </c>
      <c r="S4817">
        <v>24816</v>
      </c>
    </row>
    <row r="4818" spans="1:19" x14ac:dyDescent="0.2">
      <c r="A4818" t="s">
        <v>56</v>
      </c>
      <c r="B4818" t="s">
        <v>8</v>
      </c>
      <c r="C4818" t="s">
        <v>927</v>
      </c>
      <c r="D4818">
        <v>2</v>
      </c>
      <c r="E4818">
        <v>3</v>
      </c>
      <c r="F4818">
        <v>1780447500000</v>
      </c>
      <c r="G4818">
        <v>1780449133562</v>
      </c>
      <c r="H4818">
        <v>1633562</v>
      </c>
      <c r="I4818">
        <v>1598562</v>
      </c>
      <c r="J4818">
        <v>9440</v>
      </c>
      <c r="K4818">
        <v>69</v>
      </c>
      <c r="L4818">
        <v>62.1</v>
      </c>
      <c r="M4818" t="s">
        <v>925</v>
      </c>
      <c r="N4818" t="s">
        <v>926</v>
      </c>
      <c r="O4818">
        <v>38.47</v>
      </c>
      <c r="S4818">
        <v>24817</v>
      </c>
    </row>
    <row r="4819" spans="1:19" x14ac:dyDescent="0.2">
      <c r="A4819" t="s">
        <v>56</v>
      </c>
      <c r="B4819" t="s">
        <v>8</v>
      </c>
      <c r="C4819" t="s">
        <v>927</v>
      </c>
      <c r="D4819">
        <v>2</v>
      </c>
      <c r="E4819">
        <v>3</v>
      </c>
      <c r="F4819">
        <v>1780448400000</v>
      </c>
      <c r="G4819">
        <v>1780449517795</v>
      </c>
      <c r="H4819">
        <v>1117795</v>
      </c>
      <c r="I4819">
        <v>1067795</v>
      </c>
      <c r="J4819">
        <v>9924</v>
      </c>
      <c r="K4819">
        <v>51</v>
      </c>
      <c r="L4819">
        <v>59.48</v>
      </c>
      <c r="M4819" t="s">
        <v>925</v>
      </c>
      <c r="N4819" t="s">
        <v>926</v>
      </c>
      <c r="O4819">
        <v>44.09</v>
      </c>
      <c r="S4819">
        <v>24818</v>
      </c>
    </row>
    <row r="4820" spans="1:19" x14ac:dyDescent="0.2">
      <c r="A4820" t="s">
        <v>56</v>
      </c>
      <c r="B4820" t="s">
        <v>8</v>
      </c>
      <c r="C4820" t="s">
        <v>927</v>
      </c>
      <c r="D4820">
        <v>2</v>
      </c>
      <c r="E4820">
        <v>3</v>
      </c>
      <c r="F4820">
        <v>1780449300000</v>
      </c>
      <c r="G4820">
        <v>1780450679666</v>
      </c>
      <c r="H4820">
        <v>1379666</v>
      </c>
      <c r="I4820">
        <v>1314666</v>
      </c>
      <c r="J4820">
        <v>9880</v>
      </c>
      <c r="K4820">
        <v>53</v>
      </c>
      <c r="L4820">
        <v>60.45</v>
      </c>
      <c r="M4820" t="s">
        <v>925</v>
      </c>
      <c r="N4820" t="s">
        <v>926</v>
      </c>
      <c r="O4820">
        <v>39.869999999999997</v>
      </c>
      <c r="S4820">
        <v>24819</v>
      </c>
    </row>
    <row r="4821" spans="1:19" x14ac:dyDescent="0.2">
      <c r="A4821" t="s">
        <v>56</v>
      </c>
      <c r="B4821" t="s">
        <v>8</v>
      </c>
      <c r="C4821" t="s">
        <v>927</v>
      </c>
      <c r="D4821">
        <v>2</v>
      </c>
      <c r="E4821">
        <v>3</v>
      </c>
      <c r="F4821">
        <v>1780450200000</v>
      </c>
      <c r="G4821">
        <v>1780451096000</v>
      </c>
      <c r="H4821">
        <v>896000</v>
      </c>
      <c r="I4821">
        <v>816000</v>
      </c>
      <c r="J4821">
        <v>8840</v>
      </c>
      <c r="K4821">
        <v>34</v>
      </c>
      <c r="L4821">
        <v>52.06</v>
      </c>
      <c r="M4821" t="s">
        <v>925</v>
      </c>
      <c r="N4821" t="s">
        <v>926</v>
      </c>
      <c r="O4821">
        <v>35.32</v>
      </c>
      <c r="S4821">
        <v>24820</v>
      </c>
    </row>
    <row r="4822" spans="1:19" x14ac:dyDescent="0.2">
      <c r="A4822" t="s">
        <v>56</v>
      </c>
      <c r="B4822" t="s">
        <v>8</v>
      </c>
      <c r="C4822" t="s">
        <v>927</v>
      </c>
      <c r="D4822">
        <v>2</v>
      </c>
      <c r="E4822">
        <v>3</v>
      </c>
      <c r="F4822">
        <v>1780451100000</v>
      </c>
      <c r="G4822">
        <v>1780452505054</v>
      </c>
      <c r="H4822">
        <v>1405054</v>
      </c>
      <c r="I4822">
        <v>1370054</v>
      </c>
      <c r="J4822">
        <v>7823</v>
      </c>
      <c r="K4822">
        <v>57</v>
      </c>
      <c r="L4822">
        <v>60.71</v>
      </c>
      <c r="M4822" t="s">
        <v>925</v>
      </c>
      <c r="N4822" t="s">
        <v>926</v>
      </c>
      <c r="O4822">
        <v>45.34</v>
      </c>
      <c r="S4822">
        <v>24821</v>
      </c>
    </row>
    <row r="4823" spans="1:19" x14ac:dyDescent="0.2">
      <c r="A4823" t="s">
        <v>56</v>
      </c>
      <c r="B4823" t="s">
        <v>8</v>
      </c>
      <c r="C4823" t="s">
        <v>927</v>
      </c>
      <c r="D4823">
        <v>2</v>
      </c>
      <c r="E4823">
        <v>3</v>
      </c>
      <c r="F4823">
        <v>1780452000000</v>
      </c>
      <c r="G4823">
        <v>1780453504479</v>
      </c>
      <c r="H4823">
        <v>1504479</v>
      </c>
      <c r="I4823">
        <v>1454479</v>
      </c>
      <c r="J4823">
        <v>8232</v>
      </c>
      <c r="K4823">
        <v>63</v>
      </c>
      <c r="L4823">
        <v>62.98</v>
      </c>
      <c r="M4823" t="s">
        <v>925</v>
      </c>
      <c r="N4823" t="s">
        <v>926</v>
      </c>
      <c r="O4823">
        <v>47.02</v>
      </c>
      <c r="S4823">
        <v>24822</v>
      </c>
    </row>
    <row r="4824" spans="1:19" x14ac:dyDescent="0.2">
      <c r="A4824" t="s">
        <v>56</v>
      </c>
      <c r="B4824" t="s">
        <v>8</v>
      </c>
      <c r="C4824" t="s">
        <v>927</v>
      </c>
      <c r="D4824">
        <v>2</v>
      </c>
      <c r="E4824">
        <v>3</v>
      </c>
      <c r="F4824">
        <v>1780452900000</v>
      </c>
      <c r="G4824">
        <v>1780454527466</v>
      </c>
      <c r="H4824">
        <v>1627466</v>
      </c>
      <c r="I4824">
        <v>1562466</v>
      </c>
      <c r="J4824">
        <v>9418</v>
      </c>
      <c r="K4824">
        <v>64</v>
      </c>
      <c r="L4824">
        <v>60.73</v>
      </c>
      <c r="M4824" t="s">
        <v>925</v>
      </c>
      <c r="N4824" t="s">
        <v>926</v>
      </c>
      <c r="O4824">
        <v>35.51</v>
      </c>
      <c r="S4824">
        <v>24823</v>
      </c>
    </row>
    <row r="4825" spans="1:19" x14ac:dyDescent="0.2">
      <c r="A4825" t="s">
        <v>56</v>
      </c>
      <c r="B4825" t="s">
        <v>8</v>
      </c>
      <c r="C4825" t="s">
        <v>927</v>
      </c>
      <c r="D4825">
        <v>2</v>
      </c>
      <c r="E4825">
        <v>3</v>
      </c>
      <c r="F4825">
        <v>1780453800000</v>
      </c>
      <c r="G4825">
        <v>1780455082004</v>
      </c>
      <c r="H4825">
        <v>1282004</v>
      </c>
      <c r="I4825">
        <v>1282004</v>
      </c>
      <c r="J4825">
        <v>8528</v>
      </c>
      <c r="K4825">
        <v>50</v>
      </c>
      <c r="L4825">
        <v>44.34</v>
      </c>
      <c r="M4825" t="s">
        <v>925</v>
      </c>
      <c r="N4825" t="s">
        <v>929</v>
      </c>
      <c r="S4825">
        <v>24824</v>
      </c>
    </row>
    <row r="4826" spans="1:19" x14ac:dyDescent="0.2">
      <c r="A4826" t="s">
        <v>56</v>
      </c>
      <c r="B4826" t="s">
        <v>8</v>
      </c>
      <c r="C4826" t="s">
        <v>927</v>
      </c>
      <c r="D4826">
        <v>2</v>
      </c>
      <c r="E4826">
        <v>3</v>
      </c>
      <c r="F4826">
        <v>1780454700000</v>
      </c>
      <c r="G4826">
        <v>1780455773199</v>
      </c>
      <c r="H4826">
        <v>1073199</v>
      </c>
      <c r="I4826">
        <v>1073199</v>
      </c>
      <c r="J4826">
        <v>7566</v>
      </c>
      <c r="K4826">
        <v>50</v>
      </c>
      <c r="L4826">
        <v>40.82</v>
      </c>
      <c r="M4826" t="s">
        <v>925</v>
      </c>
      <c r="N4826" t="s">
        <v>929</v>
      </c>
      <c r="S4826">
        <v>24825</v>
      </c>
    </row>
    <row r="4827" spans="1:19" x14ac:dyDescent="0.2">
      <c r="A4827" t="s">
        <v>56</v>
      </c>
      <c r="B4827" t="s">
        <v>8</v>
      </c>
      <c r="C4827" t="s">
        <v>927</v>
      </c>
      <c r="D4827">
        <v>2</v>
      </c>
      <c r="E4827">
        <v>3</v>
      </c>
      <c r="F4827">
        <v>1780455600000</v>
      </c>
      <c r="G4827">
        <v>1780456757082</v>
      </c>
      <c r="H4827">
        <v>1157082</v>
      </c>
      <c r="I4827">
        <v>1107082</v>
      </c>
      <c r="J4827">
        <v>9681</v>
      </c>
      <c r="K4827">
        <v>46</v>
      </c>
      <c r="L4827">
        <v>59.73</v>
      </c>
      <c r="M4827" t="s">
        <v>925</v>
      </c>
      <c r="N4827" t="s">
        <v>926</v>
      </c>
      <c r="O4827">
        <v>44.32</v>
      </c>
      <c r="S4827">
        <v>24826</v>
      </c>
    </row>
    <row r="4828" spans="1:19" x14ac:dyDescent="0.2">
      <c r="A4828" t="s">
        <v>56</v>
      </c>
      <c r="B4828" t="s">
        <v>8</v>
      </c>
      <c r="C4828" t="s">
        <v>927</v>
      </c>
      <c r="D4828">
        <v>2</v>
      </c>
      <c r="E4828">
        <v>3</v>
      </c>
      <c r="F4828">
        <v>1780456500000</v>
      </c>
      <c r="G4828">
        <v>1780457900502</v>
      </c>
      <c r="H4828">
        <v>1400502</v>
      </c>
      <c r="I4828">
        <v>1335502</v>
      </c>
      <c r="J4828">
        <v>10036</v>
      </c>
      <c r="K4828">
        <v>60</v>
      </c>
      <c r="L4828">
        <v>47.34</v>
      </c>
      <c r="M4828" t="s">
        <v>925</v>
      </c>
      <c r="N4828" t="s">
        <v>929</v>
      </c>
      <c r="S4828">
        <v>24827</v>
      </c>
    </row>
    <row r="4829" spans="1:19" x14ac:dyDescent="0.2">
      <c r="A4829" t="s">
        <v>56</v>
      </c>
      <c r="B4829" t="s">
        <v>8</v>
      </c>
      <c r="C4829" t="s">
        <v>927</v>
      </c>
      <c r="D4829">
        <v>2</v>
      </c>
      <c r="E4829">
        <v>4</v>
      </c>
      <c r="F4829">
        <v>1780531200000</v>
      </c>
      <c r="G4829">
        <v>1780532845600</v>
      </c>
      <c r="H4829">
        <v>1645600</v>
      </c>
      <c r="I4829">
        <v>1595600</v>
      </c>
      <c r="J4829">
        <v>8411</v>
      </c>
      <c r="K4829">
        <v>61</v>
      </c>
      <c r="L4829">
        <v>58.54</v>
      </c>
      <c r="M4829" t="s">
        <v>925</v>
      </c>
      <c r="N4829" t="s">
        <v>926</v>
      </c>
      <c r="O4829">
        <v>32.65</v>
      </c>
      <c r="S4829">
        <v>24828</v>
      </c>
    </row>
    <row r="4830" spans="1:19" x14ac:dyDescent="0.2">
      <c r="A4830" t="s">
        <v>56</v>
      </c>
      <c r="B4830" t="s">
        <v>8</v>
      </c>
      <c r="C4830" t="s">
        <v>927</v>
      </c>
      <c r="D4830">
        <v>2</v>
      </c>
      <c r="E4830">
        <v>4</v>
      </c>
      <c r="F4830">
        <v>1780532100000</v>
      </c>
      <c r="G4830">
        <v>1780533410225</v>
      </c>
      <c r="H4830">
        <v>1310225</v>
      </c>
      <c r="I4830">
        <v>1245225</v>
      </c>
      <c r="J4830">
        <v>8500</v>
      </c>
      <c r="K4830">
        <v>56</v>
      </c>
      <c r="L4830">
        <v>59.34</v>
      </c>
      <c r="M4830" t="s">
        <v>925</v>
      </c>
      <c r="N4830" t="s">
        <v>926</v>
      </c>
      <c r="O4830">
        <v>42.71</v>
      </c>
      <c r="S4830">
        <v>24829</v>
      </c>
    </row>
    <row r="4831" spans="1:19" x14ac:dyDescent="0.2">
      <c r="A4831" t="s">
        <v>56</v>
      </c>
      <c r="B4831" t="s">
        <v>8</v>
      </c>
      <c r="C4831" t="s">
        <v>924</v>
      </c>
      <c r="D4831">
        <v>2</v>
      </c>
      <c r="E4831">
        <v>4</v>
      </c>
      <c r="F4831">
        <v>1780533000000</v>
      </c>
      <c r="G4831">
        <v>1780534378945</v>
      </c>
      <c r="H4831">
        <v>1378945</v>
      </c>
      <c r="I4831">
        <v>1298945</v>
      </c>
      <c r="J4831">
        <v>9069</v>
      </c>
      <c r="K4831">
        <v>59</v>
      </c>
      <c r="L4831">
        <v>61.68</v>
      </c>
      <c r="M4831" t="s">
        <v>925</v>
      </c>
      <c r="N4831" t="s">
        <v>926</v>
      </c>
      <c r="O4831">
        <v>44.92</v>
      </c>
      <c r="S4831">
        <v>24830</v>
      </c>
    </row>
    <row r="4832" spans="1:19" x14ac:dyDescent="0.2">
      <c r="A4832" t="s">
        <v>56</v>
      </c>
      <c r="B4832" t="s">
        <v>8</v>
      </c>
      <c r="C4832" t="s">
        <v>927</v>
      </c>
      <c r="D4832">
        <v>2</v>
      </c>
      <c r="E4832">
        <v>4</v>
      </c>
      <c r="F4832">
        <v>1780533900000</v>
      </c>
      <c r="G4832">
        <v>1780535310250</v>
      </c>
      <c r="H4832">
        <v>1410250</v>
      </c>
      <c r="I4832">
        <v>1375250</v>
      </c>
      <c r="J4832">
        <v>8252</v>
      </c>
      <c r="K4832">
        <v>62</v>
      </c>
      <c r="L4832">
        <v>57.5</v>
      </c>
      <c r="M4832" t="s">
        <v>925</v>
      </c>
      <c r="N4832" t="s">
        <v>926</v>
      </c>
      <c r="O4832">
        <v>36.6</v>
      </c>
      <c r="S4832">
        <v>24831</v>
      </c>
    </row>
    <row r="4833" spans="1:19" x14ac:dyDescent="0.2">
      <c r="A4833" t="s">
        <v>56</v>
      </c>
      <c r="B4833" t="s">
        <v>8</v>
      </c>
      <c r="C4833" t="s">
        <v>927</v>
      </c>
      <c r="D4833">
        <v>2</v>
      </c>
      <c r="E4833">
        <v>4</v>
      </c>
      <c r="F4833">
        <v>1780534800000</v>
      </c>
      <c r="G4833">
        <v>1780536125982</v>
      </c>
      <c r="H4833">
        <v>1325982</v>
      </c>
      <c r="I4833">
        <v>1275982</v>
      </c>
      <c r="J4833">
        <v>7303</v>
      </c>
      <c r="K4833">
        <v>53</v>
      </c>
      <c r="L4833">
        <v>54.24</v>
      </c>
      <c r="M4833" t="s">
        <v>925</v>
      </c>
      <c r="N4833" t="s">
        <v>926</v>
      </c>
      <c r="O4833">
        <v>33.659999999999997</v>
      </c>
      <c r="S4833">
        <v>24832</v>
      </c>
    </row>
    <row r="4834" spans="1:19" x14ac:dyDescent="0.2">
      <c r="A4834" t="s">
        <v>56</v>
      </c>
      <c r="B4834" t="s">
        <v>8</v>
      </c>
      <c r="C4834" t="s">
        <v>924</v>
      </c>
      <c r="D4834">
        <v>2</v>
      </c>
      <c r="E4834">
        <v>4</v>
      </c>
      <c r="F4834">
        <v>1780535700000</v>
      </c>
      <c r="G4834">
        <v>1780536912057</v>
      </c>
      <c r="H4834">
        <v>1212057</v>
      </c>
      <c r="I4834">
        <v>1147057</v>
      </c>
      <c r="J4834">
        <v>7002</v>
      </c>
      <c r="K4834">
        <v>54</v>
      </c>
      <c r="L4834">
        <v>57.52</v>
      </c>
      <c r="M4834" t="s">
        <v>925</v>
      </c>
      <c r="N4834" t="s">
        <v>926</v>
      </c>
      <c r="O4834">
        <v>44.98</v>
      </c>
      <c r="S4834">
        <v>24833</v>
      </c>
    </row>
    <row r="4835" spans="1:19" x14ac:dyDescent="0.2">
      <c r="A4835" t="s">
        <v>56</v>
      </c>
      <c r="B4835" t="s">
        <v>8</v>
      </c>
      <c r="C4835" t="s">
        <v>927</v>
      </c>
      <c r="D4835">
        <v>2</v>
      </c>
      <c r="E4835">
        <v>4</v>
      </c>
      <c r="F4835">
        <v>1780536600000</v>
      </c>
      <c r="G4835">
        <v>1780537928902</v>
      </c>
      <c r="H4835">
        <v>1328902</v>
      </c>
      <c r="I4835">
        <v>1248902</v>
      </c>
      <c r="J4835">
        <v>9127</v>
      </c>
      <c r="K4835">
        <v>58</v>
      </c>
      <c r="L4835">
        <v>61.5</v>
      </c>
      <c r="M4835" t="s">
        <v>925</v>
      </c>
      <c r="N4835" t="s">
        <v>926</v>
      </c>
      <c r="O4835">
        <v>45.6</v>
      </c>
      <c r="S4835">
        <v>24834</v>
      </c>
    </row>
    <row r="4836" spans="1:19" x14ac:dyDescent="0.2">
      <c r="A4836" t="s">
        <v>56</v>
      </c>
      <c r="B4836" t="s">
        <v>8</v>
      </c>
      <c r="C4836" t="s">
        <v>927</v>
      </c>
      <c r="D4836">
        <v>2</v>
      </c>
      <c r="E4836">
        <v>4</v>
      </c>
      <c r="F4836">
        <v>1780537500000</v>
      </c>
      <c r="G4836">
        <v>1780538661159</v>
      </c>
      <c r="H4836">
        <v>1161159</v>
      </c>
      <c r="I4836">
        <v>1126159</v>
      </c>
      <c r="J4836">
        <v>9594</v>
      </c>
      <c r="K4836">
        <v>49</v>
      </c>
      <c r="L4836">
        <v>61.37</v>
      </c>
      <c r="M4836" t="s">
        <v>925</v>
      </c>
      <c r="N4836" t="s">
        <v>926</v>
      </c>
      <c r="O4836">
        <v>48.27</v>
      </c>
      <c r="S4836">
        <v>24835</v>
      </c>
    </row>
    <row r="4837" spans="1:19" x14ac:dyDescent="0.2">
      <c r="A4837" t="s">
        <v>56</v>
      </c>
      <c r="B4837" t="s">
        <v>8</v>
      </c>
      <c r="C4837" t="s">
        <v>924</v>
      </c>
      <c r="D4837">
        <v>2</v>
      </c>
      <c r="E4837">
        <v>4</v>
      </c>
      <c r="F4837">
        <v>1780538400000</v>
      </c>
      <c r="G4837">
        <v>1780539366471</v>
      </c>
      <c r="H4837">
        <v>966471</v>
      </c>
      <c r="I4837">
        <v>916471</v>
      </c>
      <c r="J4837">
        <v>7836</v>
      </c>
      <c r="K4837">
        <v>45</v>
      </c>
      <c r="L4837">
        <v>53.03</v>
      </c>
      <c r="M4837" t="s">
        <v>925</v>
      </c>
      <c r="N4837" t="s">
        <v>926</v>
      </c>
      <c r="O4837">
        <v>38.5</v>
      </c>
      <c r="S4837">
        <v>24836</v>
      </c>
    </row>
    <row r="4838" spans="1:19" x14ac:dyDescent="0.2">
      <c r="A4838" t="s">
        <v>56</v>
      </c>
      <c r="B4838" t="s">
        <v>8</v>
      </c>
      <c r="C4838" t="s">
        <v>927</v>
      </c>
      <c r="D4838">
        <v>2</v>
      </c>
      <c r="E4838">
        <v>4</v>
      </c>
      <c r="F4838">
        <v>1780539300000</v>
      </c>
      <c r="G4838">
        <v>1780540336658</v>
      </c>
      <c r="H4838">
        <v>1036658</v>
      </c>
      <c r="I4838">
        <v>971658</v>
      </c>
      <c r="J4838">
        <v>7216</v>
      </c>
      <c r="K4838">
        <v>43</v>
      </c>
      <c r="L4838">
        <v>56.84</v>
      </c>
      <c r="M4838" t="s">
        <v>925</v>
      </c>
      <c r="N4838" t="s">
        <v>926</v>
      </c>
      <c r="O4838">
        <v>47.24</v>
      </c>
      <c r="S4838">
        <v>24837</v>
      </c>
    </row>
    <row r="4839" spans="1:19" x14ac:dyDescent="0.2">
      <c r="A4839" t="s">
        <v>56</v>
      </c>
      <c r="B4839" t="s">
        <v>8</v>
      </c>
      <c r="C4839" t="s">
        <v>927</v>
      </c>
      <c r="D4839">
        <v>2</v>
      </c>
      <c r="E4839">
        <v>4</v>
      </c>
      <c r="F4839">
        <v>1780540200000</v>
      </c>
      <c r="G4839">
        <v>1780541540886</v>
      </c>
      <c r="H4839">
        <v>1340886</v>
      </c>
      <c r="I4839">
        <v>1260886</v>
      </c>
      <c r="J4839">
        <v>9606</v>
      </c>
      <c r="K4839">
        <v>60</v>
      </c>
      <c r="L4839">
        <v>62.3</v>
      </c>
      <c r="M4839" t="s">
        <v>925</v>
      </c>
      <c r="N4839" t="s">
        <v>926</v>
      </c>
      <c r="O4839">
        <v>45.88</v>
      </c>
      <c r="S4839">
        <v>24838</v>
      </c>
    </row>
    <row r="4840" spans="1:19" x14ac:dyDescent="0.2">
      <c r="A4840" t="s">
        <v>56</v>
      </c>
      <c r="B4840" t="s">
        <v>8</v>
      </c>
      <c r="C4840" t="s">
        <v>924</v>
      </c>
      <c r="D4840">
        <v>2</v>
      </c>
      <c r="E4840">
        <v>4</v>
      </c>
      <c r="F4840">
        <v>1780541100000</v>
      </c>
      <c r="G4840">
        <v>1780542536639</v>
      </c>
      <c r="H4840">
        <v>1436639</v>
      </c>
      <c r="I4840">
        <v>1401639</v>
      </c>
      <c r="J4840">
        <v>9736</v>
      </c>
      <c r="K4840">
        <v>56</v>
      </c>
      <c r="L4840">
        <v>62.1</v>
      </c>
      <c r="M4840" t="s">
        <v>925</v>
      </c>
      <c r="N4840" t="s">
        <v>926</v>
      </c>
      <c r="O4840">
        <v>42.64</v>
      </c>
      <c r="S4840">
        <v>24839</v>
      </c>
    </row>
    <row r="4841" spans="1:19" x14ac:dyDescent="0.2">
      <c r="A4841" t="s">
        <v>56</v>
      </c>
      <c r="B4841" t="s">
        <v>8</v>
      </c>
      <c r="C4841" t="s">
        <v>927</v>
      </c>
      <c r="D4841">
        <v>2</v>
      </c>
      <c r="E4841">
        <v>4</v>
      </c>
      <c r="F4841">
        <v>1780542000000</v>
      </c>
      <c r="G4841">
        <v>1780543075884</v>
      </c>
      <c r="H4841">
        <v>1075884</v>
      </c>
      <c r="I4841">
        <v>1075884</v>
      </c>
      <c r="J4841">
        <v>10301</v>
      </c>
      <c r="K4841">
        <v>47</v>
      </c>
      <c r="L4841">
        <v>43.73</v>
      </c>
      <c r="M4841" t="s">
        <v>925</v>
      </c>
      <c r="N4841" t="s">
        <v>929</v>
      </c>
      <c r="S4841">
        <v>24840</v>
      </c>
    </row>
    <row r="4842" spans="1:19" x14ac:dyDescent="0.2">
      <c r="A4842" t="s">
        <v>56</v>
      </c>
      <c r="B4842" t="s">
        <v>8</v>
      </c>
      <c r="C4842" t="s">
        <v>927</v>
      </c>
      <c r="D4842">
        <v>2</v>
      </c>
      <c r="E4842">
        <v>4</v>
      </c>
      <c r="F4842">
        <v>1780542900000</v>
      </c>
      <c r="G4842">
        <v>1780543848610</v>
      </c>
      <c r="H4842">
        <v>948610</v>
      </c>
      <c r="I4842">
        <v>883610</v>
      </c>
      <c r="J4842">
        <v>8237</v>
      </c>
      <c r="K4842">
        <v>44</v>
      </c>
      <c r="L4842">
        <v>53.6</v>
      </c>
      <c r="M4842" t="s">
        <v>925</v>
      </c>
      <c r="N4842" t="s">
        <v>926</v>
      </c>
      <c r="O4842">
        <v>39.18</v>
      </c>
      <c r="S4842">
        <v>24841</v>
      </c>
    </row>
    <row r="4843" spans="1:19" x14ac:dyDescent="0.2">
      <c r="A4843" t="s">
        <v>56</v>
      </c>
      <c r="B4843" t="s">
        <v>8</v>
      </c>
      <c r="C4843" t="s">
        <v>924</v>
      </c>
      <c r="D4843">
        <v>2</v>
      </c>
      <c r="E4843">
        <v>4</v>
      </c>
      <c r="F4843">
        <v>1780543800000</v>
      </c>
      <c r="G4843">
        <v>1780545371147</v>
      </c>
      <c r="H4843">
        <v>1571147</v>
      </c>
      <c r="I4843">
        <v>1491147</v>
      </c>
      <c r="J4843">
        <v>10083</v>
      </c>
      <c r="K4843">
        <v>66</v>
      </c>
      <c r="L4843">
        <v>66.48</v>
      </c>
      <c r="M4843" t="s">
        <v>925</v>
      </c>
      <c r="N4843" t="s">
        <v>926</v>
      </c>
      <c r="O4843">
        <v>48.51</v>
      </c>
      <c r="S4843">
        <v>24842</v>
      </c>
    </row>
    <row r="4844" spans="1:19" x14ac:dyDescent="0.2">
      <c r="A4844" t="s">
        <v>56</v>
      </c>
      <c r="B4844" t="s">
        <v>8</v>
      </c>
      <c r="C4844" t="s">
        <v>927</v>
      </c>
      <c r="D4844">
        <v>2</v>
      </c>
      <c r="E4844">
        <v>5</v>
      </c>
      <c r="F4844">
        <v>1780617600000</v>
      </c>
      <c r="G4844">
        <v>1780618585849</v>
      </c>
      <c r="H4844">
        <v>985849</v>
      </c>
      <c r="I4844">
        <v>935849</v>
      </c>
      <c r="J4844">
        <v>10060</v>
      </c>
      <c r="K4844">
        <v>48</v>
      </c>
      <c r="L4844">
        <v>56.94</v>
      </c>
      <c r="M4844" t="s">
        <v>925</v>
      </c>
      <c r="N4844" t="s">
        <v>926</v>
      </c>
      <c r="O4844">
        <v>41.15</v>
      </c>
      <c r="S4844">
        <v>24843</v>
      </c>
    </row>
    <row r="4845" spans="1:19" x14ac:dyDescent="0.2">
      <c r="A4845" t="s">
        <v>56</v>
      </c>
      <c r="B4845" t="s">
        <v>8</v>
      </c>
      <c r="C4845" t="s">
        <v>927</v>
      </c>
      <c r="D4845">
        <v>2</v>
      </c>
      <c r="E4845">
        <v>5</v>
      </c>
      <c r="F4845">
        <v>1780618500000</v>
      </c>
      <c r="G4845">
        <v>1780619438981</v>
      </c>
      <c r="H4845">
        <v>938981</v>
      </c>
      <c r="I4845">
        <v>938981</v>
      </c>
      <c r="J4845">
        <v>8327</v>
      </c>
      <c r="K4845">
        <v>43</v>
      </c>
      <c r="L4845">
        <v>40.01</v>
      </c>
      <c r="M4845" t="s">
        <v>925</v>
      </c>
      <c r="N4845" t="s">
        <v>929</v>
      </c>
      <c r="S4845">
        <v>24844</v>
      </c>
    </row>
    <row r="4846" spans="1:19" x14ac:dyDescent="0.2">
      <c r="A4846" t="s">
        <v>56</v>
      </c>
      <c r="B4846" t="s">
        <v>8</v>
      </c>
      <c r="C4846" t="s">
        <v>928</v>
      </c>
      <c r="D4846">
        <v>2</v>
      </c>
      <c r="E4846">
        <v>5</v>
      </c>
      <c r="F4846">
        <v>1780619400000</v>
      </c>
      <c r="G4846">
        <v>1780620931008</v>
      </c>
      <c r="H4846">
        <v>1531008</v>
      </c>
      <c r="I4846">
        <v>1451008</v>
      </c>
      <c r="J4846">
        <v>7856</v>
      </c>
      <c r="K4846">
        <v>66</v>
      </c>
      <c r="L4846">
        <v>58.51</v>
      </c>
      <c r="M4846" t="s">
        <v>925</v>
      </c>
      <c r="N4846" t="s">
        <v>926</v>
      </c>
      <c r="O4846">
        <v>36.96</v>
      </c>
      <c r="S4846">
        <v>24845</v>
      </c>
    </row>
    <row r="4847" spans="1:19" x14ac:dyDescent="0.2">
      <c r="A4847" t="s">
        <v>56</v>
      </c>
      <c r="B4847" t="s">
        <v>8</v>
      </c>
      <c r="C4847" t="s">
        <v>927</v>
      </c>
      <c r="D4847">
        <v>2</v>
      </c>
      <c r="E4847">
        <v>5</v>
      </c>
      <c r="F4847">
        <v>1780620300000</v>
      </c>
      <c r="G4847">
        <v>1780621689361</v>
      </c>
      <c r="H4847">
        <v>1389361</v>
      </c>
      <c r="I4847">
        <v>1354361</v>
      </c>
      <c r="J4847">
        <v>8698</v>
      </c>
      <c r="K4847">
        <v>60</v>
      </c>
      <c r="L4847">
        <v>62.03</v>
      </c>
      <c r="M4847" t="s">
        <v>925</v>
      </c>
      <c r="N4847" t="s">
        <v>926</v>
      </c>
      <c r="O4847">
        <v>46.46</v>
      </c>
      <c r="S4847">
        <v>24846</v>
      </c>
    </row>
    <row r="4848" spans="1:19" x14ac:dyDescent="0.2">
      <c r="A4848" t="s">
        <v>56</v>
      </c>
      <c r="B4848" t="s">
        <v>8</v>
      </c>
      <c r="C4848" t="s">
        <v>927</v>
      </c>
      <c r="D4848">
        <v>2</v>
      </c>
      <c r="E4848">
        <v>5</v>
      </c>
      <c r="F4848">
        <v>1780621200000</v>
      </c>
      <c r="G4848">
        <v>1780622864386</v>
      </c>
      <c r="H4848">
        <v>1664386</v>
      </c>
      <c r="I4848">
        <v>1614386</v>
      </c>
      <c r="J4848">
        <v>7704</v>
      </c>
      <c r="K4848">
        <v>65</v>
      </c>
      <c r="L4848">
        <v>65.34</v>
      </c>
      <c r="M4848" t="s">
        <v>925</v>
      </c>
      <c r="N4848" t="s">
        <v>926</v>
      </c>
      <c r="O4848">
        <v>49.89</v>
      </c>
      <c r="S4848">
        <v>24847</v>
      </c>
    </row>
    <row r="4849" spans="1:19" x14ac:dyDescent="0.2">
      <c r="A4849" t="s">
        <v>56</v>
      </c>
      <c r="B4849" t="s">
        <v>8</v>
      </c>
      <c r="C4849" t="s">
        <v>928</v>
      </c>
      <c r="D4849">
        <v>2</v>
      </c>
      <c r="E4849">
        <v>5</v>
      </c>
      <c r="F4849">
        <v>1780622100000</v>
      </c>
      <c r="G4849">
        <v>1780623276546</v>
      </c>
      <c r="H4849">
        <v>1176546</v>
      </c>
      <c r="I4849">
        <v>1111546</v>
      </c>
      <c r="J4849">
        <v>8797</v>
      </c>
      <c r="K4849">
        <v>54</v>
      </c>
      <c r="L4849">
        <v>59.29</v>
      </c>
      <c r="M4849" t="s">
        <v>925</v>
      </c>
      <c r="N4849" t="s">
        <v>926</v>
      </c>
      <c r="O4849">
        <v>45.19</v>
      </c>
      <c r="S4849">
        <v>24848</v>
      </c>
    </row>
    <row r="4850" spans="1:19" x14ac:dyDescent="0.2">
      <c r="A4850" t="s">
        <v>56</v>
      </c>
      <c r="B4850" t="s">
        <v>8</v>
      </c>
      <c r="C4850" t="s">
        <v>927</v>
      </c>
      <c r="D4850">
        <v>2</v>
      </c>
      <c r="E4850">
        <v>5</v>
      </c>
      <c r="F4850">
        <v>1780623000000</v>
      </c>
      <c r="G4850">
        <v>1780624079911</v>
      </c>
      <c r="H4850">
        <v>1079911</v>
      </c>
      <c r="I4850">
        <v>999911</v>
      </c>
      <c r="J4850">
        <v>8042</v>
      </c>
      <c r="K4850">
        <v>41</v>
      </c>
      <c r="L4850">
        <v>58.48</v>
      </c>
      <c r="M4850" t="s">
        <v>925</v>
      </c>
      <c r="N4850" t="s">
        <v>926</v>
      </c>
      <c r="O4850">
        <v>47.75</v>
      </c>
      <c r="S4850">
        <v>24849</v>
      </c>
    </row>
    <row r="4851" spans="1:19" x14ac:dyDescent="0.2">
      <c r="A4851" t="s">
        <v>56</v>
      </c>
      <c r="B4851" t="s">
        <v>8</v>
      </c>
      <c r="C4851" t="s">
        <v>927</v>
      </c>
      <c r="D4851">
        <v>2</v>
      </c>
      <c r="E4851">
        <v>5</v>
      </c>
      <c r="F4851">
        <v>1780623900000</v>
      </c>
      <c r="G4851">
        <v>1780625152828</v>
      </c>
      <c r="H4851">
        <v>1252828</v>
      </c>
      <c r="I4851">
        <v>1217828</v>
      </c>
      <c r="J4851">
        <v>7912</v>
      </c>
      <c r="K4851">
        <v>52</v>
      </c>
      <c r="L4851">
        <v>59.5</v>
      </c>
      <c r="M4851" t="s">
        <v>925</v>
      </c>
      <c r="N4851" t="s">
        <v>926</v>
      </c>
      <c r="O4851">
        <v>46.12</v>
      </c>
      <c r="S4851">
        <v>24850</v>
      </c>
    </row>
    <row r="4852" spans="1:19" x14ac:dyDescent="0.2">
      <c r="A4852" t="s">
        <v>56</v>
      </c>
      <c r="B4852" t="s">
        <v>8</v>
      </c>
      <c r="C4852" t="s">
        <v>928</v>
      </c>
      <c r="D4852">
        <v>2</v>
      </c>
      <c r="E4852">
        <v>5</v>
      </c>
      <c r="F4852">
        <v>1780624800000</v>
      </c>
      <c r="G4852">
        <v>1780625848684</v>
      </c>
      <c r="H4852">
        <v>1048684</v>
      </c>
      <c r="I4852">
        <v>998684</v>
      </c>
      <c r="J4852">
        <v>9919</v>
      </c>
      <c r="K4852">
        <v>45</v>
      </c>
      <c r="L4852">
        <v>56.41</v>
      </c>
      <c r="M4852" t="s">
        <v>925</v>
      </c>
      <c r="N4852" t="s">
        <v>926</v>
      </c>
      <c r="O4852">
        <v>38.69</v>
      </c>
      <c r="S4852">
        <v>24851</v>
      </c>
    </row>
    <row r="4853" spans="1:19" x14ac:dyDescent="0.2">
      <c r="A4853" t="s">
        <v>56</v>
      </c>
      <c r="B4853" t="s">
        <v>8</v>
      </c>
      <c r="C4853" t="s">
        <v>927</v>
      </c>
      <c r="D4853">
        <v>2</v>
      </c>
      <c r="E4853">
        <v>5</v>
      </c>
      <c r="F4853">
        <v>1780625700000</v>
      </c>
      <c r="G4853">
        <v>1780627105145</v>
      </c>
      <c r="H4853">
        <v>1405145</v>
      </c>
      <c r="I4853">
        <v>1340145</v>
      </c>
      <c r="J4853">
        <v>10641</v>
      </c>
      <c r="K4853">
        <v>52</v>
      </c>
      <c r="L4853">
        <v>65.53</v>
      </c>
      <c r="M4853" t="s">
        <v>925</v>
      </c>
      <c r="N4853" t="s">
        <v>926</v>
      </c>
      <c r="O4853">
        <v>49</v>
      </c>
      <c r="S4853">
        <v>24852</v>
      </c>
    </row>
    <row r="4854" spans="1:19" x14ac:dyDescent="0.2">
      <c r="A4854" t="s">
        <v>56</v>
      </c>
      <c r="B4854" t="s">
        <v>8</v>
      </c>
      <c r="C4854" t="s">
        <v>927</v>
      </c>
      <c r="D4854">
        <v>2</v>
      </c>
      <c r="E4854">
        <v>5</v>
      </c>
      <c r="F4854">
        <v>1780626600000</v>
      </c>
      <c r="G4854">
        <v>1780627718193</v>
      </c>
      <c r="H4854">
        <v>1118193</v>
      </c>
      <c r="I4854">
        <v>1038193</v>
      </c>
      <c r="J4854">
        <v>9650</v>
      </c>
      <c r="K4854">
        <v>50</v>
      </c>
      <c r="L4854">
        <v>54.77</v>
      </c>
      <c r="M4854" t="s">
        <v>925</v>
      </c>
      <c r="N4854" t="s">
        <v>926</v>
      </c>
      <c r="O4854">
        <v>33.86</v>
      </c>
      <c r="S4854">
        <v>24853</v>
      </c>
    </row>
    <row r="4855" spans="1:19" x14ac:dyDescent="0.2">
      <c r="A4855" t="s">
        <v>56</v>
      </c>
      <c r="B4855" t="s">
        <v>8</v>
      </c>
      <c r="C4855" t="s">
        <v>928</v>
      </c>
      <c r="D4855">
        <v>2</v>
      </c>
      <c r="E4855">
        <v>5</v>
      </c>
      <c r="F4855">
        <v>1780627500000</v>
      </c>
      <c r="G4855">
        <v>1780628591460</v>
      </c>
      <c r="H4855">
        <v>1091460</v>
      </c>
      <c r="I4855">
        <v>1056460</v>
      </c>
      <c r="J4855">
        <v>10190</v>
      </c>
      <c r="K4855">
        <v>51</v>
      </c>
      <c r="L4855">
        <v>58.29</v>
      </c>
      <c r="M4855" t="s">
        <v>925</v>
      </c>
      <c r="N4855" t="s">
        <v>926</v>
      </c>
      <c r="O4855">
        <v>41.28</v>
      </c>
      <c r="S4855">
        <v>24854</v>
      </c>
    </row>
    <row r="4856" spans="1:19" x14ac:dyDescent="0.2">
      <c r="A4856" t="s">
        <v>56</v>
      </c>
      <c r="B4856" t="s">
        <v>8</v>
      </c>
      <c r="C4856" t="s">
        <v>927</v>
      </c>
      <c r="D4856">
        <v>2</v>
      </c>
      <c r="E4856">
        <v>5</v>
      </c>
      <c r="F4856">
        <v>1780628400000</v>
      </c>
      <c r="G4856">
        <v>1780629903475</v>
      </c>
      <c r="H4856">
        <v>1503475</v>
      </c>
      <c r="I4856">
        <v>1453475</v>
      </c>
      <c r="J4856">
        <v>9847</v>
      </c>
      <c r="K4856">
        <v>59</v>
      </c>
      <c r="L4856">
        <v>62.84</v>
      </c>
      <c r="M4856" t="s">
        <v>925</v>
      </c>
      <c r="N4856" t="s">
        <v>926</v>
      </c>
      <c r="O4856">
        <v>42.39</v>
      </c>
      <c r="S4856">
        <v>24855</v>
      </c>
    </row>
    <row r="4857" spans="1:19" x14ac:dyDescent="0.2">
      <c r="A4857" t="s">
        <v>56</v>
      </c>
      <c r="B4857" t="s">
        <v>8</v>
      </c>
      <c r="C4857" t="s">
        <v>927</v>
      </c>
      <c r="D4857">
        <v>2</v>
      </c>
      <c r="E4857">
        <v>5</v>
      </c>
      <c r="F4857">
        <v>1780629300000</v>
      </c>
      <c r="G4857">
        <v>1780630951699</v>
      </c>
      <c r="H4857">
        <v>1651699</v>
      </c>
      <c r="I4857">
        <v>1586699</v>
      </c>
      <c r="J4857">
        <v>8279</v>
      </c>
      <c r="K4857">
        <v>65</v>
      </c>
      <c r="L4857">
        <v>58.64</v>
      </c>
      <c r="M4857" t="s">
        <v>925</v>
      </c>
      <c r="N4857" t="s">
        <v>926</v>
      </c>
      <c r="O4857">
        <v>33.08</v>
      </c>
      <c r="S4857">
        <v>24856</v>
      </c>
    </row>
    <row r="4858" spans="1:19" x14ac:dyDescent="0.2">
      <c r="A4858" t="s">
        <v>56</v>
      </c>
      <c r="B4858" t="s">
        <v>8</v>
      </c>
      <c r="C4858" t="s">
        <v>928</v>
      </c>
      <c r="D4858">
        <v>2</v>
      </c>
      <c r="E4858">
        <v>5</v>
      </c>
      <c r="F4858">
        <v>1780630200000</v>
      </c>
      <c r="G4858">
        <v>1780631780292</v>
      </c>
      <c r="H4858">
        <v>1580292</v>
      </c>
      <c r="I4858">
        <v>1500292</v>
      </c>
      <c r="J4858">
        <v>10455</v>
      </c>
      <c r="K4858">
        <v>60</v>
      </c>
      <c r="L4858">
        <v>65.819999999999993</v>
      </c>
      <c r="M4858" t="s">
        <v>925</v>
      </c>
      <c r="N4858" t="s">
        <v>926</v>
      </c>
      <c r="O4858">
        <v>45.76</v>
      </c>
      <c r="S4858">
        <v>24857</v>
      </c>
    </row>
    <row r="4859" spans="1:19" x14ac:dyDescent="0.2">
      <c r="A4859" t="s">
        <v>56</v>
      </c>
      <c r="B4859" t="s">
        <v>8</v>
      </c>
      <c r="C4859" t="s">
        <v>927</v>
      </c>
      <c r="D4859">
        <v>2</v>
      </c>
      <c r="E4859">
        <v>5</v>
      </c>
      <c r="F4859">
        <v>1780631100000</v>
      </c>
      <c r="G4859">
        <v>1780632659147</v>
      </c>
      <c r="H4859">
        <v>1559147</v>
      </c>
      <c r="I4859">
        <v>1524147</v>
      </c>
      <c r="J4859">
        <v>7258</v>
      </c>
      <c r="K4859">
        <v>58</v>
      </c>
      <c r="L4859">
        <v>46.33</v>
      </c>
      <c r="M4859" t="s">
        <v>925</v>
      </c>
      <c r="N4859" t="s">
        <v>929</v>
      </c>
      <c r="S4859">
        <v>24858</v>
      </c>
    </row>
    <row r="4860" spans="1:19" x14ac:dyDescent="0.2">
      <c r="A4860" t="s">
        <v>56</v>
      </c>
      <c r="B4860" t="s">
        <v>8</v>
      </c>
      <c r="C4860" t="s">
        <v>927</v>
      </c>
      <c r="D4860">
        <v>2</v>
      </c>
      <c r="E4860">
        <v>6</v>
      </c>
      <c r="F4860">
        <v>1780704000000</v>
      </c>
      <c r="G4860">
        <v>1780705633069</v>
      </c>
      <c r="H4860">
        <v>1633069</v>
      </c>
      <c r="I4860">
        <v>1583069</v>
      </c>
      <c r="J4860">
        <v>9094</v>
      </c>
      <c r="K4860">
        <v>63</v>
      </c>
      <c r="L4860">
        <v>59.11</v>
      </c>
      <c r="M4860" t="s">
        <v>925</v>
      </c>
      <c r="N4860" t="s">
        <v>926</v>
      </c>
      <c r="O4860">
        <v>32.46</v>
      </c>
      <c r="S4860">
        <v>24859</v>
      </c>
    </row>
    <row r="4861" spans="1:19" x14ac:dyDescent="0.2">
      <c r="A4861" t="s">
        <v>56</v>
      </c>
      <c r="B4861" t="s">
        <v>8</v>
      </c>
      <c r="C4861" t="s">
        <v>927</v>
      </c>
      <c r="D4861">
        <v>2</v>
      </c>
      <c r="E4861">
        <v>6</v>
      </c>
      <c r="F4861">
        <v>1780704900000</v>
      </c>
      <c r="G4861">
        <v>1780706411163</v>
      </c>
      <c r="H4861">
        <v>1511163</v>
      </c>
      <c r="I4861">
        <v>1446163</v>
      </c>
      <c r="J4861">
        <v>8053</v>
      </c>
      <c r="K4861">
        <v>56</v>
      </c>
      <c r="L4861">
        <v>62.06</v>
      </c>
      <c r="M4861" t="s">
        <v>925</v>
      </c>
      <c r="N4861" t="s">
        <v>926</v>
      </c>
      <c r="O4861">
        <v>45.18</v>
      </c>
      <c r="S4861">
        <v>24860</v>
      </c>
    </row>
    <row r="4862" spans="1:19" x14ac:dyDescent="0.2">
      <c r="A4862" t="s">
        <v>56</v>
      </c>
      <c r="B4862" t="s">
        <v>8</v>
      </c>
      <c r="C4862" t="s">
        <v>927</v>
      </c>
      <c r="D4862">
        <v>2</v>
      </c>
      <c r="E4862">
        <v>6</v>
      </c>
      <c r="F4862">
        <v>1780705800000</v>
      </c>
      <c r="G4862">
        <v>1780706949796</v>
      </c>
      <c r="H4862">
        <v>1149796</v>
      </c>
      <c r="I4862">
        <v>1069796</v>
      </c>
      <c r="J4862">
        <v>9067</v>
      </c>
      <c r="K4862">
        <v>50</v>
      </c>
      <c r="L4862">
        <v>55.21</v>
      </c>
      <c r="M4862" t="s">
        <v>925</v>
      </c>
      <c r="N4862" t="s">
        <v>926</v>
      </c>
      <c r="O4862">
        <v>35.65</v>
      </c>
      <c r="S4862">
        <v>24861</v>
      </c>
    </row>
    <row r="4863" spans="1:19" x14ac:dyDescent="0.2">
      <c r="A4863" t="s">
        <v>56</v>
      </c>
      <c r="B4863" t="s">
        <v>8</v>
      </c>
      <c r="C4863" t="s">
        <v>927</v>
      </c>
      <c r="D4863">
        <v>2</v>
      </c>
      <c r="E4863">
        <v>6</v>
      </c>
      <c r="F4863">
        <v>1780706700000</v>
      </c>
      <c r="G4863">
        <v>1780708192292</v>
      </c>
      <c r="H4863">
        <v>1492292</v>
      </c>
      <c r="I4863">
        <v>1457292</v>
      </c>
      <c r="J4863">
        <v>10267</v>
      </c>
      <c r="K4863">
        <v>66</v>
      </c>
      <c r="L4863">
        <v>59.05</v>
      </c>
      <c r="M4863" t="s">
        <v>925</v>
      </c>
      <c r="N4863" t="s">
        <v>926</v>
      </c>
      <c r="O4863">
        <v>32.729999999999997</v>
      </c>
      <c r="S4863">
        <v>24862</v>
      </c>
    </row>
    <row r="4864" spans="1:19" x14ac:dyDescent="0.2">
      <c r="A4864" t="s">
        <v>56</v>
      </c>
      <c r="B4864" t="s">
        <v>8</v>
      </c>
      <c r="C4864" t="s">
        <v>927</v>
      </c>
      <c r="D4864">
        <v>2</v>
      </c>
      <c r="E4864">
        <v>6</v>
      </c>
      <c r="F4864">
        <v>1780707600000</v>
      </c>
      <c r="G4864">
        <v>1780709186010</v>
      </c>
      <c r="H4864">
        <v>1586010</v>
      </c>
      <c r="I4864">
        <v>1536010</v>
      </c>
      <c r="J4864">
        <v>10381</v>
      </c>
      <c r="K4864">
        <v>62</v>
      </c>
      <c r="L4864">
        <v>61.77</v>
      </c>
      <c r="M4864" t="s">
        <v>925</v>
      </c>
      <c r="N4864" t="s">
        <v>926</v>
      </c>
      <c r="O4864">
        <v>36.39</v>
      </c>
      <c r="S4864">
        <v>24863</v>
      </c>
    </row>
    <row r="4865" spans="1:19" x14ac:dyDescent="0.2">
      <c r="A4865" t="s">
        <v>56</v>
      </c>
      <c r="B4865" t="s">
        <v>8</v>
      </c>
      <c r="C4865" t="s">
        <v>927</v>
      </c>
      <c r="D4865">
        <v>2</v>
      </c>
      <c r="E4865">
        <v>6</v>
      </c>
      <c r="F4865">
        <v>1780708500000</v>
      </c>
      <c r="G4865">
        <v>1780709740474</v>
      </c>
      <c r="H4865">
        <v>1240474</v>
      </c>
      <c r="I4865">
        <v>1240474</v>
      </c>
      <c r="J4865">
        <v>6963</v>
      </c>
      <c r="K4865">
        <v>50</v>
      </c>
      <c r="L4865">
        <v>42.2</v>
      </c>
      <c r="M4865" t="s">
        <v>925</v>
      </c>
      <c r="N4865" t="s">
        <v>929</v>
      </c>
      <c r="S4865">
        <v>24864</v>
      </c>
    </row>
    <row r="4866" spans="1:19" x14ac:dyDescent="0.2">
      <c r="A4866" t="s">
        <v>56</v>
      </c>
      <c r="B4866" t="s">
        <v>8</v>
      </c>
      <c r="C4866" t="s">
        <v>927</v>
      </c>
      <c r="D4866">
        <v>2</v>
      </c>
      <c r="E4866">
        <v>6</v>
      </c>
      <c r="F4866">
        <v>1780709400000</v>
      </c>
      <c r="G4866">
        <v>1780710848500</v>
      </c>
      <c r="H4866">
        <v>1448500</v>
      </c>
      <c r="I4866">
        <v>1368500</v>
      </c>
      <c r="J4866">
        <v>9649</v>
      </c>
      <c r="K4866">
        <v>57</v>
      </c>
      <c r="L4866">
        <v>62.7</v>
      </c>
      <c r="M4866" t="s">
        <v>925</v>
      </c>
      <c r="N4866" t="s">
        <v>926</v>
      </c>
      <c r="O4866">
        <v>43.98</v>
      </c>
      <c r="S4866">
        <v>24865</v>
      </c>
    </row>
    <row r="4867" spans="1:19" x14ac:dyDescent="0.2">
      <c r="A4867" t="s">
        <v>56</v>
      </c>
      <c r="B4867" t="s">
        <v>8</v>
      </c>
      <c r="C4867" t="s">
        <v>927</v>
      </c>
      <c r="D4867">
        <v>2</v>
      </c>
      <c r="E4867">
        <v>6</v>
      </c>
      <c r="F4867">
        <v>1780710300000</v>
      </c>
      <c r="G4867">
        <v>1780711994805</v>
      </c>
      <c r="H4867">
        <v>1694805</v>
      </c>
      <c r="I4867">
        <v>1659805</v>
      </c>
      <c r="J4867">
        <v>7635</v>
      </c>
      <c r="K4867">
        <v>73</v>
      </c>
      <c r="L4867">
        <v>48.35</v>
      </c>
      <c r="M4867" t="s">
        <v>925</v>
      </c>
      <c r="N4867" t="s">
        <v>929</v>
      </c>
      <c r="S4867">
        <v>24866</v>
      </c>
    </row>
    <row r="4868" spans="1:19" x14ac:dyDescent="0.2">
      <c r="A4868" t="s">
        <v>56</v>
      </c>
      <c r="B4868" t="s">
        <v>8</v>
      </c>
      <c r="C4868" t="s">
        <v>927</v>
      </c>
      <c r="D4868">
        <v>2</v>
      </c>
      <c r="E4868">
        <v>6</v>
      </c>
      <c r="F4868">
        <v>1780711200000</v>
      </c>
      <c r="G4868">
        <v>1780712918344</v>
      </c>
      <c r="H4868">
        <v>1718344</v>
      </c>
      <c r="I4868">
        <v>1668344</v>
      </c>
      <c r="J4868">
        <v>7019</v>
      </c>
      <c r="K4868">
        <v>69</v>
      </c>
      <c r="L4868">
        <v>60.31</v>
      </c>
      <c r="M4868" t="s">
        <v>925</v>
      </c>
      <c r="N4868" t="s">
        <v>926</v>
      </c>
      <c r="O4868">
        <v>38.67</v>
      </c>
      <c r="S4868">
        <v>24867</v>
      </c>
    </row>
    <row r="4869" spans="1:19" x14ac:dyDescent="0.2">
      <c r="A4869" t="s">
        <v>56</v>
      </c>
      <c r="B4869" t="s">
        <v>8</v>
      </c>
      <c r="C4869" t="s">
        <v>927</v>
      </c>
      <c r="D4869">
        <v>2</v>
      </c>
      <c r="E4869">
        <v>6</v>
      </c>
      <c r="F4869">
        <v>1780712100000</v>
      </c>
      <c r="G4869">
        <v>1780713248724</v>
      </c>
      <c r="H4869">
        <v>1148724</v>
      </c>
      <c r="I4869">
        <v>1083724</v>
      </c>
      <c r="J4869">
        <v>7792</v>
      </c>
      <c r="K4869">
        <v>53</v>
      </c>
      <c r="L4869">
        <v>55.04</v>
      </c>
      <c r="M4869" t="s">
        <v>925</v>
      </c>
      <c r="N4869" t="s">
        <v>926</v>
      </c>
      <c r="O4869">
        <v>38.68</v>
      </c>
      <c r="S4869">
        <v>24868</v>
      </c>
    </row>
    <row r="4870" spans="1:19" x14ac:dyDescent="0.2">
      <c r="A4870" t="s">
        <v>56</v>
      </c>
      <c r="B4870" t="s">
        <v>8</v>
      </c>
      <c r="C4870" t="s">
        <v>927</v>
      </c>
      <c r="D4870">
        <v>2</v>
      </c>
      <c r="E4870">
        <v>6</v>
      </c>
      <c r="F4870">
        <v>1780713000000</v>
      </c>
      <c r="G4870">
        <v>1780714567941</v>
      </c>
      <c r="H4870">
        <v>1567941</v>
      </c>
      <c r="I4870">
        <v>1487941</v>
      </c>
      <c r="J4870">
        <v>7137</v>
      </c>
      <c r="K4870">
        <v>68</v>
      </c>
      <c r="L4870">
        <v>46.31</v>
      </c>
      <c r="M4870" t="s">
        <v>925</v>
      </c>
      <c r="N4870" t="s">
        <v>929</v>
      </c>
      <c r="S4870">
        <v>24869</v>
      </c>
    </row>
    <row r="4871" spans="1:19" x14ac:dyDescent="0.2">
      <c r="A4871" t="s">
        <v>56</v>
      </c>
      <c r="B4871" t="s">
        <v>8</v>
      </c>
      <c r="C4871" t="s">
        <v>927</v>
      </c>
      <c r="D4871">
        <v>2</v>
      </c>
      <c r="E4871">
        <v>6</v>
      </c>
      <c r="F4871">
        <v>1780713900000</v>
      </c>
      <c r="G4871">
        <v>1780715054705</v>
      </c>
      <c r="H4871">
        <v>1154705</v>
      </c>
      <c r="I4871">
        <v>1119705</v>
      </c>
      <c r="J4871">
        <v>9395</v>
      </c>
      <c r="K4871">
        <v>45</v>
      </c>
      <c r="L4871">
        <v>61.4</v>
      </c>
      <c r="M4871" t="s">
        <v>925</v>
      </c>
      <c r="N4871" t="s">
        <v>926</v>
      </c>
      <c r="O4871">
        <v>49.04</v>
      </c>
      <c r="S4871">
        <v>24870</v>
      </c>
    </row>
    <row r="4872" spans="1:19" x14ac:dyDescent="0.2">
      <c r="A4872" t="s">
        <v>56</v>
      </c>
      <c r="B4872" t="s">
        <v>8</v>
      </c>
      <c r="C4872" t="s">
        <v>927</v>
      </c>
      <c r="D4872">
        <v>2</v>
      </c>
      <c r="E4872">
        <v>6</v>
      </c>
      <c r="F4872">
        <v>1780714800000</v>
      </c>
      <c r="G4872">
        <v>1780715828168</v>
      </c>
      <c r="H4872">
        <v>1028168</v>
      </c>
      <c r="I4872">
        <v>978168</v>
      </c>
      <c r="J4872">
        <v>10450</v>
      </c>
      <c r="K4872">
        <v>49</v>
      </c>
      <c r="L4872">
        <v>57.72</v>
      </c>
      <c r="M4872" t="s">
        <v>925</v>
      </c>
      <c r="N4872" t="s">
        <v>926</v>
      </c>
      <c r="O4872">
        <v>40.840000000000003</v>
      </c>
      <c r="S4872">
        <v>24871</v>
      </c>
    </row>
    <row r="4873" spans="1:19" x14ac:dyDescent="0.2">
      <c r="A4873" t="s">
        <v>56</v>
      </c>
      <c r="B4873" t="s">
        <v>8</v>
      </c>
      <c r="C4873" t="s">
        <v>927</v>
      </c>
      <c r="D4873">
        <v>2</v>
      </c>
      <c r="E4873">
        <v>6</v>
      </c>
      <c r="F4873">
        <v>1780715700000</v>
      </c>
      <c r="G4873">
        <v>1780716886906</v>
      </c>
      <c r="H4873">
        <v>1186906</v>
      </c>
      <c r="I4873">
        <v>1121906</v>
      </c>
      <c r="J4873">
        <v>8273</v>
      </c>
      <c r="K4873">
        <v>44</v>
      </c>
      <c r="L4873">
        <v>60.16</v>
      </c>
      <c r="M4873" t="s">
        <v>925</v>
      </c>
      <c r="N4873" t="s">
        <v>926</v>
      </c>
      <c r="O4873">
        <v>48.35</v>
      </c>
      <c r="S4873">
        <v>24872</v>
      </c>
    </row>
    <row r="4874" spans="1:19" x14ac:dyDescent="0.2">
      <c r="A4874" t="s">
        <v>56</v>
      </c>
      <c r="B4874" t="s">
        <v>8</v>
      </c>
      <c r="C4874" t="s">
        <v>927</v>
      </c>
      <c r="D4874">
        <v>2</v>
      </c>
      <c r="E4874">
        <v>6</v>
      </c>
      <c r="F4874">
        <v>1780716600000</v>
      </c>
      <c r="G4874">
        <v>1780717784365</v>
      </c>
      <c r="H4874">
        <v>1184365</v>
      </c>
      <c r="I4874">
        <v>1104365</v>
      </c>
      <c r="J4874">
        <v>8275</v>
      </c>
      <c r="K4874">
        <v>55</v>
      </c>
      <c r="L4874">
        <v>60.26</v>
      </c>
      <c r="M4874" t="s">
        <v>925</v>
      </c>
      <c r="N4874" t="s">
        <v>926</v>
      </c>
      <c r="O4874">
        <v>48.63</v>
      </c>
      <c r="S4874">
        <v>24873</v>
      </c>
    </row>
    <row r="4875" spans="1:19" x14ac:dyDescent="0.2">
      <c r="A4875" t="s">
        <v>56</v>
      </c>
      <c r="B4875" t="s">
        <v>8</v>
      </c>
      <c r="C4875" t="s">
        <v>927</v>
      </c>
      <c r="D4875">
        <v>2</v>
      </c>
      <c r="E4875">
        <v>6</v>
      </c>
      <c r="F4875">
        <v>1780717500000</v>
      </c>
      <c r="G4875">
        <v>1780719015858</v>
      </c>
      <c r="H4875">
        <v>1515858</v>
      </c>
      <c r="I4875">
        <v>1480858</v>
      </c>
      <c r="J4875">
        <v>8231</v>
      </c>
      <c r="K4875">
        <v>64</v>
      </c>
      <c r="L4875">
        <v>58.71</v>
      </c>
      <c r="M4875" t="s">
        <v>925</v>
      </c>
      <c r="N4875" t="s">
        <v>926</v>
      </c>
      <c r="O4875">
        <v>36.799999999999997</v>
      </c>
      <c r="S4875">
        <v>24874</v>
      </c>
    </row>
    <row r="4876" spans="1:19" x14ac:dyDescent="0.2">
      <c r="A4876" t="s">
        <v>56</v>
      </c>
      <c r="B4876" t="s">
        <v>8</v>
      </c>
      <c r="C4876" t="s">
        <v>927</v>
      </c>
      <c r="D4876">
        <v>2</v>
      </c>
      <c r="E4876">
        <v>7</v>
      </c>
      <c r="F4876">
        <v>1780790400000</v>
      </c>
      <c r="G4876">
        <v>1780791813148</v>
      </c>
      <c r="H4876">
        <v>1413148</v>
      </c>
      <c r="I4876">
        <v>1363148</v>
      </c>
      <c r="J4876">
        <v>9500</v>
      </c>
      <c r="K4876">
        <v>57</v>
      </c>
      <c r="L4876">
        <v>61.23</v>
      </c>
      <c r="M4876" t="s">
        <v>925</v>
      </c>
      <c r="N4876" t="s">
        <v>926</v>
      </c>
      <c r="O4876">
        <v>41.85</v>
      </c>
      <c r="S4876">
        <v>24875</v>
      </c>
    </row>
    <row r="4877" spans="1:19" x14ac:dyDescent="0.2">
      <c r="A4877" t="s">
        <v>56</v>
      </c>
      <c r="B4877" t="s">
        <v>8</v>
      </c>
      <c r="C4877" t="s">
        <v>927</v>
      </c>
      <c r="D4877">
        <v>2</v>
      </c>
      <c r="E4877">
        <v>7</v>
      </c>
      <c r="F4877">
        <v>1780791300000</v>
      </c>
      <c r="G4877">
        <v>1780792390953</v>
      </c>
      <c r="H4877">
        <v>1090953</v>
      </c>
      <c r="I4877">
        <v>1025953</v>
      </c>
      <c r="J4877">
        <v>10362</v>
      </c>
      <c r="K4877">
        <v>48</v>
      </c>
      <c r="L4877">
        <v>61.69</v>
      </c>
      <c r="M4877" t="s">
        <v>925</v>
      </c>
      <c r="N4877" t="s">
        <v>926</v>
      </c>
      <c r="O4877">
        <v>48.73</v>
      </c>
      <c r="S4877">
        <v>24876</v>
      </c>
    </row>
    <row r="4878" spans="1:19" x14ac:dyDescent="0.2">
      <c r="A4878" t="s">
        <v>56</v>
      </c>
      <c r="B4878" t="s">
        <v>8</v>
      </c>
      <c r="C4878" t="s">
        <v>924</v>
      </c>
      <c r="D4878">
        <v>2</v>
      </c>
      <c r="E4878">
        <v>7</v>
      </c>
      <c r="F4878">
        <v>1780792200000</v>
      </c>
      <c r="G4878">
        <v>1780793721615</v>
      </c>
      <c r="H4878">
        <v>1521615</v>
      </c>
      <c r="I4878">
        <v>1441615</v>
      </c>
      <c r="J4878">
        <v>8906</v>
      </c>
      <c r="K4878">
        <v>62</v>
      </c>
      <c r="L4878">
        <v>64.52</v>
      </c>
      <c r="M4878" t="s">
        <v>925</v>
      </c>
      <c r="N4878" t="s">
        <v>926</v>
      </c>
      <c r="O4878">
        <v>48.36</v>
      </c>
      <c r="S4878">
        <v>24877</v>
      </c>
    </row>
    <row r="4879" spans="1:19" x14ac:dyDescent="0.2">
      <c r="A4879" t="s">
        <v>56</v>
      </c>
      <c r="B4879" t="s">
        <v>8</v>
      </c>
      <c r="C4879" t="s">
        <v>927</v>
      </c>
      <c r="D4879">
        <v>2</v>
      </c>
      <c r="E4879">
        <v>7</v>
      </c>
      <c r="F4879">
        <v>1780793100000</v>
      </c>
      <c r="G4879">
        <v>1780794515238</v>
      </c>
      <c r="H4879">
        <v>1415238</v>
      </c>
      <c r="I4879">
        <v>1380238</v>
      </c>
      <c r="J4879">
        <v>7186</v>
      </c>
      <c r="K4879">
        <v>60</v>
      </c>
      <c r="L4879">
        <v>60.37</v>
      </c>
      <c r="M4879" t="s">
        <v>925</v>
      </c>
      <c r="N4879" t="s">
        <v>926</v>
      </c>
      <c r="O4879">
        <v>45.98</v>
      </c>
      <c r="S4879">
        <v>24878</v>
      </c>
    </row>
    <row r="4880" spans="1:19" x14ac:dyDescent="0.2">
      <c r="A4880" t="s">
        <v>56</v>
      </c>
      <c r="B4880" t="s">
        <v>8</v>
      </c>
      <c r="C4880" t="s">
        <v>927</v>
      </c>
      <c r="D4880">
        <v>2</v>
      </c>
      <c r="E4880">
        <v>7</v>
      </c>
      <c r="F4880">
        <v>1780794000000</v>
      </c>
      <c r="G4880">
        <v>1780795669498</v>
      </c>
      <c r="H4880">
        <v>1669498</v>
      </c>
      <c r="I4880">
        <v>1619498</v>
      </c>
      <c r="J4880">
        <v>7193</v>
      </c>
      <c r="K4880">
        <v>65</v>
      </c>
      <c r="L4880">
        <v>60.87</v>
      </c>
      <c r="M4880" t="s">
        <v>925</v>
      </c>
      <c r="N4880" t="s">
        <v>926</v>
      </c>
      <c r="O4880">
        <v>40.729999999999997</v>
      </c>
      <c r="S4880">
        <v>24879</v>
      </c>
    </row>
    <row r="4881" spans="1:19" x14ac:dyDescent="0.2">
      <c r="A4881" t="s">
        <v>56</v>
      </c>
      <c r="B4881" t="s">
        <v>8</v>
      </c>
      <c r="C4881" t="s">
        <v>924</v>
      </c>
      <c r="D4881">
        <v>2</v>
      </c>
      <c r="E4881">
        <v>7</v>
      </c>
      <c r="F4881">
        <v>1780794900000</v>
      </c>
      <c r="G4881">
        <v>1780796614272</v>
      </c>
      <c r="H4881">
        <v>1714272</v>
      </c>
      <c r="I4881">
        <v>1649272</v>
      </c>
      <c r="J4881">
        <v>8944</v>
      </c>
      <c r="K4881">
        <v>66</v>
      </c>
      <c r="L4881">
        <v>64.64</v>
      </c>
      <c r="M4881" t="s">
        <v>925</v>
      </c>
      <c r="N4881" t="s">
        <v>926</v>
      </c>
      <c r="O4881">
        <v>43.68</v>
      </c>
      <c r="S4881">
        <v>24880</v>
      </c>
    </row>
    <row r="4882" spans="1:19" x14ac:dyDescent="0.2">
      <c r="A4882" t="s">
        <v>56</v>
      </c>
      <c r="B4882" t="s">
        <v>8</v>
      </c>
      <c r="C4882" t="s">
        <v>927</v>
      </c>
      <c r="D4882">
        <v>2</v>
      </c>
      <c r="E4882">
        <v>7</v>
      </c>
      <c r="F4882">
        <v>1780795800000</v>
      </c>
      <c r="G4882">
        <v>1780797215581</v>
      </c>
      <c r="H4882">
        <v>1415581</v>
      </c>
      <c r="I4882">
        <v>1335581</v>
      </c>
      <c r="J4882">
        <v>10398</v>
      </c>
      <c r="K4882">
        <v>62</v>
      </c>
      <c r="L4882">
        <v>62.02</v>
      </c>
      <c r="M4882" t="s">
        <v>925</v>
      </c>
      <c r="N4882" t="s">
        <v>926</v>
      </c>
      <c r="O4882">
        <v>41.21</v>
      </c>
      <c r="S4882">
        <v>24881</v>
      </c>
    </row>
    <row r="4883" spans="1:19" x14ac:dyDescent="0.2">
      <c r="A4883" t="s">
        <v>56</v>
      </c>
      <c r="B4883" t="s">
        <v>8</v>
      </c>
      <c r="C4883" t="s">
        <v>927</v>
      </c>
      <c r="D4883">
        <v>2</v>
      </c>
      <c r="E4883">
        <v>7</v>
      </c>
      <c r="F4883">
        <v>1780796700000</v>
      </c>
      <c r="G4883">
        <v>1780797762412</v>
      </c>
      <c r="H4883">
        <v>1062412</v>
      </c>
      <c r="I4883">
        <v>1027412</v>
      </c>
      <c r="J4883">
        <v>10320</v>
      </c>
      <c r="K4883">
        <v>46</v>
      </c>
      <c r="L4883">
        <v>59.36</v>
      </c>
      <c r="M4883" t="s">
        <v>925</v>
      </c>
      <c r="N4883" t="s">
        <v>926</v>
      </c>
      <c r="O4883">
        <v>44.15</v>
      </c>
      <c r="S4883">
        <v>24882</v>
      </c>
    </row>
    <row r="4884" spans="1:19" x14ac:dyDescent="0.2">
      <c r="A4884" t="s">
        <v>56</v>
      </c>
      <c r="B4884" t="s">
        <v>8</v>
      </c>
      <c r="C4884" t="s">
        <v>924</v>
      </c>
      <c r="D4884">
        <v>2</v>
      </c>
      <c r="E4884">
        <v>7</v>
      </c>
      <c r="F4884">
        <v>1780797600000</v>
      </c>
      <c r="G4884">
        <v>1780798663880</v>
      </c>
      <c r="H4884">
        <v>1063880</v>
      </c>
      <c r="I4884">
        <v>1013880</v>
      </c>
      <c r="J4884">
        <v>9818</v>
      </c>
      <c r="K4884">
        <v>41</v>
      </c>
      <c r="L4884">
        <v>56.34</v>
      </c>
      <c r="M4884" t="s">
        <v>925</v>
      </c>
      <c r="N4884" t="s">
        <v>926</v>
      </c>
      <c r="O4884">
        <v>38.43</v>
      </c>
      <c r="S4884">
        <v>24883</v>
      </c>
    </row>
    <row r="4885" spans="1:19" x14ac:dyDescent="0.2">
      <c r="A4885" t="s">
        <v>56</v>
      </c>
      <c r="B4885" t="s">
        <v>8</v>
      </c>
      <c r="C4885" t="s">
        <v>927</v>
      </c>
      <c r="D4885">
        <v>2</v>
      </c>
      <c r="E4885">
        <v>7</v>
      </c>
      <c r="F4885">
        <v>1780798500000</v>
      </c>
      <c r="G4885">
        <v>1780800055353</v>
      </c>
      <c r="H4885">
        <v>1555353</v>
      </c>
      <c r="I4885">
        <v>1490353</v>
      </c>
      <c r="J4885">
        <v>8709</v>
      </c>
      <c r="K4885">
        <v>63</v>
      </c>
      <c r="L4885">
        <v>59.58</v>
      </c>
      <c r="M4885" t="s">
        <v>925</v>
      </c>
      <c r="N4885" t="s">
        <v>926</v>
      </c>
      <c r="O4885">
        <v>36.549999999999997</v>
      </c>
      <c r="S4885">
        <v>24884</v>
      </c>
    </row>
    <row r="4886" spans="1:19" x14ac:dyDescent="0.2">
      <c r="A4886" t="s">
        <v>56</v>
      </c>
      <c r="B4886" t="s">
        <v>8</v>
      </c>
      <c r="C4886" t="s">
        <v>927</v>
      </c>
      <c r="D4886">
        <v>2</v>
      </c>
      <c r="E4886">
        <v>7</v>
      </c>
      <c r="F4886">
        <v>1780799400000</v>
      </c>
      <c r="G4886">
        <v>1780801121793</v>
      </c>
      <c r="H4886">
        <v>1721793</v>
      </c>
      <c r="I4886">
        <v>1641793</v>
      </c>
      <c r="J4886">
        <v>9331</v>
      </c>
      <c r="K4886">
        <v>69</v>
      </c>
      <c r="L4886">
        <v>66.92</v>
      </c>
      <c r="M4886" t="s">
        <v>931</v>
      </c>
      <c r="N4886" t="s">
        <v>926</v>
      </c>
      <c r="O4886">
        <v>47.76</v>
      </c>
      <c r="S4886">
        <v>24885</v>
      </c>
    </row>
    <row r="4887" spans="1:19" x14ac:dyDescent="0.2">
      <c r="A4887" t="s">
        <v>56</v>
      </c>
      <c r="B4887" t="s">
        <v>8</v>
      </c>
      <c r="C4887" t="s">
        <v>924</v>
      </c>
      <c r="D4887">
        <v>2</v>
      </c>
      <c r="E4887">
        <v>7</v>
      </c>
      <c r="F4887">
        <v>1780800300000</v>
      </c>
      <c r="G4887">
        <v>1780802005669</v>
      </c>
      <c r="H4887">
        <v>1705669</v>
      </c>
      <c r="I4887">
        <v>1670669</v>
      </c>
      <c r="J4887">
        <v>8811</v>
      </c>
      <c r="K4887">
        <v>69</v>
      </c>
      <c r="L4887">
        <v>63.94</v>
      </c>
      <c r="M4887" t="s">
        <v>925</v>
      </c>
      <c r="N4887" t="s">
        <v>926</v>
      </c>
      <c r="O4887">
        <v>42.61</v>
      </c>
      <c r="S4887">
        <v>24886</v>
      </c>
    </row>
    <row r="4888" spans="1:19" x14ac:dyDescent="0.2">
      <c r="A4888" t="s">
        <v>56</v>
      </c>
      <c r="B4888" t="s">
        <v>8</v>
      </c>
      <c r="C4888" t="s">
        <v>927</v>
      </c>
      <c r="D4888">
        <v>2</v>
      </c>
      <c r="E4888">
        <v>7</v>
      </c>
      <c r="F4888">
        <v>1780801200000</v>
      </c>
      <c r="G4888">
        <v>1780802802631</v>
      </c>
      <c r="H4888">
        <v>1602631</v>
      </c>
      <c r="I4888">
        <v>1552631</v>
      </c>
      <c r="J4888">
        <v>9430</v>
      </c>
      <c r="K4888">
        <v>66</v>
      </c>
      <c r="L4888">
        <v>60.68</v>
      </c>
      <c r="M4888" t="s">
        <v>925</v>
      </c>
      <c r="N4888" t="s">
        <v>926</v>
      </c>
      <c r="O4888">
        <v>35.979999999999997</v>
      </c>
      <c r="S4888">
        <v>24887</v>
      </c>
    </row>
    <row r="4889" spans="1:19" x14ac:dyDescent="0.2">
      <c r="A4889" t="s">
        <v>56</v>
      </c>
      <c r="B4889" t="s">
        <v>8</v>
      </c>
      <c r="C4889" t="s">
        <v>927</v>
      </c>
      <c r="D4889">
        <v>2</v>
      </c>
      <c r="E4889">
        <v>7</v>
      </c>
      <c r="F4889">
        <v>1780802100000</v>
      </c>
      <c r="G4889">
        <v>1780803474986</v>
      </c>
      <c r="H4889">
        <v>1374986</v>
      </c>
      <c r="I4889">
        <v>1309986</v>
      </c>
      <c r="J4889">
        <v>8222</v>
      </c>
      <c r="K4889">
        <v>59</v>
      </c>
      <c r="L4889">
        <v>58.93</v>
      </c>
      <c r="M4889" t="s">
        <v>925</v>
      </c>
      <c r="N4889" t="s">
        <v>926</v>
      </c>
      <c r="O4889">
        <v>40.89</v>
      </c>
      <c r="S4889">
        <v>24888</v>
      </c>
    </row>
    <row r="4890" spans="1:19" x14ac:dyDescent="0.2">
      <c r="A4890" t="s">
        <v>56</v>
      </c>
      <c r="B4890" t="s">
        <v>8</v>
      </c>
      <c r="C4890" t="s">
        <v>924</v>
      </c>
      <c r="D4890">
        <v>2</v>
      </c>
      <c r="E4890">
        <v>7</v>
      </c>
      <c r="F4890">
        <v>1780803000000</v>
      </c>
      <c r="G4890">
        <v>1780804634734</v>
      </c>
      <c r="H4890">
        <v>1634734</v>
      </c>
      <c r="I4890">
        <v>1554734</v>
      </c>
      <c r="J4890">
        <v>7826</v>
      </c>
      <c r="K4890">
        <v>62</v>
      </c>
      <c r="L4890">
        <v>61.27</v>
      </c>
      <c r="M4890" t="s">
        <v>925</v>
      </c>
      <c r="N4890" t="s">
        <v>926</v>
      </c>
      <c r="O4890">
        <v>40.83</v>
      </c>
      <c r="S4890">
        <v>24889</v>
      </c>
    </row>
    <row r="4891" spans="1:19" x14ac:dyDescent="0.2">
      <c r="A4891" t="s">
        <v>56</v>
      </c>
      <c r="B4891" t="s">
        <v>8</v>
      </c>
      <c r="C4891" t="s">
        <v>927</v>
      </c>
      <c r="D4891">
        <v>2</v>
      </c>
      <c r="E4891">
        <v>7</v>
      </c>
      <c r="F4891">
        <v>1780803900000</v>
      </c>
      <c r="G4891">
        <v>1780805295975</v>
      </c>
      <c r="H4891">
        <v>1395975</v>
      </c>
      <c r="I4891">
        <v>1360975</v>
      </c>
      <c r="J4891">
        <v>10193</v>
      </c>
      <c r="K4891">
        <v>57</v>
      </c>
      <c r="L4891">
        <v>61.82</v>
      </c>
      <c r="M4891" t="s">
        <v>925</v>
      </c>
      <c r="N4891" t="s">
        <v>926</v>
      </c>
      <c r="O4891">
        <v>41.79</v>
      </c>
      <c r="S4891">
        <v>24890</v>
      </c>
    </row>
    <row r="4892" spans="1:19" x14ac:dyDescent="0.2">
      <c r="A4892" t="s">
        <v>56</v>
      </c>
      <c r="B4892" t="s">
        <v>8</v>
      </c>
      <c r="C4892" t="s">
        <v>927</v>
      </c>
      <c r="D4892">
        <v>2</v>
      </c>
      <c r="E4892">
        <v>7</v>
      </c>
      <c r="F4892">
        <v>1780804800000</v>
      </c>
      <c r="G4892">
        <v>1780806323138</v>
      </c>
      <c r="H4892">
        <v>1523138</v>
      </c>
      <c r="I4892">
        <v>1473138</v>
      </c>
      <c r="J4892">
        <v>9106</v>
      </c>
      <c r="K4892">
        <v>58</v>
      </c>
      <c r="L4892">
        <v>62.8</v>
      </c>
      <c r="M4892" t="s">
        <v>925</v>
      </c>
      <c r="N4892" t="s">
        <v>926</v>
      </c>
      <c r="O4892">
        <v>43.79</v>
      </c>
      <c r="S4892">
        <v>24891</v>
      </c>
    </row>
    <row r="4893" spans="1:19" x14ac:dyDescent="0.2">
      <c r="A4893" t="s">
        <v>57</v>
      </c>
      <c r="B4893" t="s">
        <v>13</v>
      </c>
      <c r="C4893" t="s">
        <v>924</v>
      </c>
      <c r="D4893">
        <v>1</v>
      </c>
      <c r="E4893">
        <v>1</v>
      </c>
      <c r="F4893">
        <v>1779667200000</v>
      </c>
      <c r="G4893">
        <v>1779668761027</v>
      </c>
      <c r="H4893">
        <v>1561027</v>
      </c>
      <c r="I4893">
        <v>1561027</v>
      </c>
      <c r="J4893">
        <v>10342</v>
      </c>
      <c r="K4893">
        <v>59</v>
      </c>
      <c r="L4893">
        <v>61.72</v>
      </c>
      <c r="M4893" t="s">
        <v>925</v>
      </c>
      <c r="N4893" t="s">
        <v>926</v>
      </c>
      <c r="O4893">
        <v>37.020000000000003</v>
      </c>
      <c r="S4893">
        <v>24892</v>
      </c>
    </row>
    <row r="4894" spans="1:19" x14ac:dyDescent="0.2">
      <c r="A4894" t="s">
        <v>57</v>
      </c>
      <c r="B4894" t="s">
        <v>13</v>
      </c>
      <c r="C4894" t="s">
        <v>924</v>
      </c>
      <c r="D4894">
        <v>1</v>
      </c>
      <c r="E4894">
        <v>1</v>
      </c>
      <c r="F4894">
        <v>1779668100000</v>
      </c>
      <c r="G4894">
        <v>1779669057509</v>
      </c>
      <c r="H4894">
        <v>957509</v>
      </c>
      <c r="I4894">
        <v>957509</v>
      </c>
      <c r="J4894">
        <v>7829</v>
      </c>
      <c r="K4894">
        <v>37</v>
      </c>
      <c r="L4894">
        <v>56.62</v>
      </c>
      <c r="M4894" t="s">
        <v>925</v>
      </c>
      <c r="N4894" t="s">
        <v>926</v>
      </c>
      <c r="O4894">
        <v>47.07</v>
      </c>
      <c r="S4894">
        <v>24893</v>
      </c>
    </row>
    <row r="4895" spans="1:19" x14ac:dyDescent="0.2">
      <c r="A4895" t="s">
        <v>57</v>
      </c>
      <c r="B4895" t="s">
        <v>13</v>
      </c>
      <c r="C4895" t="s">
        <v>928</v>
      </c>
      <c r="D4895">
        <v>1</v>
      </c>
      <c r="E4895">
        <v>1</v>
      </c>
      <c r="F4895">
        <v>1779669000000</v>
      </c>
      <c r="G4895">
        <v>1779670371139</v>
      </c>
      <c r="H4895">
        <v>1371139</v>
      </c>
      <c r="I4895">
        <v>1371139</v>
      </c>
      <c r="J4895">
        <v>8698</v>
      </c>
      <c r="K4895">
        <v>56</v>
      </c>
      <c r="L4895">
        <v>60.96</v>
      </c>
      <c r="M4895" t="s">
        <v>925</v>
      </c>
      <c r="N4895" t="s">
        <v>926</v>
      </c>
      <c r="O4895">
        <v>44.42</v>
      </c>
      <c r="S4895">
        <v>24894</v>
      </c>
    </row>
    <row r="4896" spans="1:19" x14ac:dyDescent="0.2">
      <c r="A4896" t="s">
        <v>57</v>
      </c>
      <c r="B4896" t="s">
        <v>13</v>
      </c>
      <c r="C4896" t="s">
        <v>924</v>
      </c>
      <c r="D4896">
        <v>1</v>
      </c>
      <c r="E4896">
        <v>1</v>
      </c>
      <c r="F4896">
        <v>1779669900000</v>
      </c>
      <c r="G4896">
        <v>1779671248729</v>
      </c>
      <c r="H4896">
        <v>1348729</v>
      </c>
      <c r="I4896">
        <v>1348729</v>
      </c>
      <c r="J4896">
        <v>7129</v>
      </c>
      <c r="K4896">
        <v>52</v>
      </c>
      <c r="L4896">
        <v>58.24</v>
      </c>
      <c r="M4896" t="s">
        <v>925</v>
      </c>
      <c r="N4896" t="s">
        <v>926</v>
      </c>
      <c r="O4896">
        <v>42.86</v>
      </c>
      <c r="S4896">
        <v>24895</v>
      </c>
    </row>
    <row r="4897" spans="1:19" x14ac:dyDescent="0.2">
      <c r="A4897" t="s">
        <v>57</v>
      </c>
      <c r="B4897" t="s">
        <v>13</v>
      </c>
      <c r="C4897" t="s">
        <v>924</v>
      </c>
      <c r="D4897">
        <v>1</v>
      </c>
      <c r="E4897">
        <v>1</v>
      </c>
      <c r="F4897">
        <v>1779670800000</v>
      </c>
      <c r="G4897">
        <v>1779672499124</v>
      </c>
      <c r="H4897">
        <v>1699124</v>
      </c>
      <c r="I4897">
        <v>1699124</v>
      </c>
      <c r="J4897">
        <v>7925</v>
      </c>
      <c r="K4897">
        <v>63</v>
      </c>
      <c r="L4897">
        <v>58.93</v>
      </c>
      <c r="M4897" t="s">
        <v>925</v>
      </c>
      <c r="N4897" t="s">
        <v>926</v>
      </c>
      <c r="O4897">
        <v>33.51</v>
      </c>
      <c r="S4897">
        <v>24896</v>
      </c>
    </row>
    <row r="4898" spans="1:19" x14ac:dyDescent="0.2">
      <c r="A4898" t="s">
        <v>57</v>
      </c>
      <c r="B4898" t="s">
        <v>13</v>
      </c>
      <c r="C4898" t="s">
        <v>928</v>
      </c>
      <c r="D4898">
        <v>1</v>
      </c>
      <c r="E4898">
        <v>1</v>
      </c>
      <c r="F4898">
        <v>1779671700000</v>
      </c>
      <c r="G4898">
        <v>1779672751254</v>
      </c>
      <c r="H4898">
        <v>1051254</v>
      </c>
      <c r="I4898">
        <v>1051254</v>
      </c>
      <c r="J4898">
        <v>8071</v>
      </c>
      <c r="K4898">
        <v>42</v>
      </c>
      <c r="L4898">
        <v>52.44</v>
      </c>
      <c r="M4898" t="s">
        <v>925</v>
      </c>
      <c r="N4898" t="s">
        <v>926</v>
      </c>
      <c r="O4898">
        <v>34.35</v>
      </c>
      <c r="S4898">
        <v>24897</v>
      </c>
    </row>
    <row r="4899" spans="1:19" x14ac:dyDescent="0.2">
      <c r="A4899" t="s">
        <v>57</v>
      </c>
      <c r="B4899" t="s">
        <v>13</v>
      </c>
      <c r="C4899" t="s">
        <v>924</v>
      </c>
      <c r="D4899">
        <v>1</v>
      </c>
      <c r="E4899">
        <v>1</v>
      </c>
      <c r="F4899">
        <v>1779672600000</v>
      </c>
      <c r="G4899">
        <v>1779673829569</v>
      </c>
      <c r="H4899">
        <v>1229569</v>
      </c>
      <c r="I4899">
        <v>1229569</v>
      </c>
      <c r="J4899">
        <v>10192</v>
      </c>
      <c r="K4899">
        <v>53</v>
      </c>
      <c r="L4899">
        <v>59.36</v>
      </c>
      <c r="M4899" t="s">
        <v>925</v>
      </c>
      <c r="N4899" t="s">
        <v>926</v>
      </c>
      <c r="O4899">
        <v>40.270000000000003</v>
      </c>
      <c r="S4899">
        <v>24898</v>
      </c>
    </row>
    <row r="4900" spans="1:19" x14ac:dyDescent="0.2">
      <c r="A4900" t="s">
        <v>57</v>
      </c>
      <c r="B4900" t="s">
        <v>13</v>
      </c>
      <c r="C4900" t="s">
        <v>924</v>
      </c>
      <c r="D4900">
        <v>1</v>
      </c>
      <c r="E4900">
        <v>1</v>
      </c>
      <c r="F4900">
        <v>1779673500000</v>
      </c>
      <c r="G4900">
        <v>1779674407519</v>
      </c>
      <c r="H4900">
        <v>907519</v>
      </c>
      <c r="I4900">
        <v>907519</v>
      </c>
      <c r="J4900">
        <v>9634</v>
      </c>
      <c r="K4900">
        <v>41</v>
      </c>
      <c r="L4900">
        <v>52.58</v>
      </c>
      <c r="M4900" t="s">
        <v>925</v>
      </c>
      <c r="N4900" t="s">
        <v>926</v>
      </c>
      <c r="O4900">
        <v>34.119999999999997</v>
      </c>
      <c r="S4900">
        <v>24899</v>
      </c>
    </row>
    <row r="4901" spans="1:19" x14ac:dyDescent="0.2">
      <c r="A4901" t="s">
        <v>57</v>
      </c>
      <c r="B4901" t="s">
        <v>13</v>
      </c>
      <c r="C4901" t="s">
        <v>928</v>
      </c>
      <c r="D4901">
        <v>1</v>
      </c>
      <c r="E4901">
        <v>1</v>
      </c>
      <c r="F4901">
        <v>1779674400000</v>
      </c>
      <c r="G4901">
        <v>1779675470959</v>
      </c>
      <c r="H4901">
        <v>1070959</v>
      </c>
      <c r="I4901">
        <v>1070959</v>
      </c>
      <c r="J4901">
        <v>9304</v>
      </c>
      <c r="K4901">
        <v>44</v>
      </c>
      <c r="L4901">
        <v>52.78</v>
      </c>
      <c r="M4901" t="s">
        <v>925</v>
      </c>
      <c r="N4901" t="s">
        <v>926</v>
      </c>
      <c r="O4901">
        <v>31.33</v>
      </c>
      <c r="S4901">
        <v>24900</v>
      </c>
    </row>
    <row r="4902" spans="1:19" x14ac:dyDescent="0.2">
      <c r="A4902" t="s">
        <v>57</v>
      </c>
      <c r="B4902" t="s">
        <v>13</v>
      </c>
      <c r="C4902" t="s">
        <v>924</v>
      </c>
      <c r="D4902">
        <v>1</v>
      </c>
      <c r="E4902">
        <v>1</v>
      </c>
      <c r="F4902">
        <v>1779675300000</v>
      </c>
      <c r="G4902">
        <v>1779676532876</v>
      </c>
      <c r="H4902">
        <v>1232876</v>
      </c>
      <c r="I4902">
        <v>1232876</v>
      </c>
      <c r="J4902">
        <v>7330</v>
      </c>
      <c r="K4902">
        <v>48</v>
      </c>
      <c r="L4902">
        <v>54.16</v>
      </c>
      <c r="M4902" t="s">
        <v>925</v>
      </c>
      <c r="N4902" t="s">
        <v>926</v>
      </c>
      <c r="O4902">
        <v>35.76</v>
      </c>
      <c r="S4902">
        <v>24901</v>
      </c>
    </row>
    <row r="4903" spans="1:19" x14ac:dyDescent="0.2">
      <c r="A4903" t="s">
        <v>57</v>
      </c>
      <c r="B4903" t="s">
        <v>13</v>
      </c>
      <c r="C4903" t="s">
        <v>924</v>
      </c>
      <c r="D4903">
        <v>1</v>
      </c>
      <c r="E4903">
        <v>1</v>
      </c>
      <c r="F4903">
        <v>1779676200000</v>
      </c>
      <c r="G4903">
        <v>1779677736285</v>
      </c>
      <c r="H4903">
        <v>1536285</v>
      </c>
      <c r="I4903">
        <v>1536285</v>
      </c>
      <c r="J4903">
        <v>7507</v>
      </c>
      <c r="K4903">
        <v>64</v>
      </c>
      <c r="L4903">
        <v>60.51</v>
      </c>
      <c r="M4903" t="s">
        <v>925</v>
      </c>
      <c r="N4903" t="s">
        <v>926</v>
      </c>
      <c r="O4903">
        <v>42.41</v>
      </c>
      <c r="S4903">
        <v>24902</v>
      </c>
    </row>
    <row r="4904" spans="1:19" x14ac:dyDescent="0.2">
      <c r="A4904" t="s">
        <v>57</v>
      </c>
      <c r="B4904" t="s">
        <v>13</v>
      </c>
      <c r="C4904" t="s">
        <v>928</v>
      </c>
      <c r="D4904">
        <v>1</v>
      </c>
      <c r="E4904">
        <v>1</v>
      </c>
      <c r="F4904">
        <v>1779677100000</v>
      </c>
      <c r="G4904">
        <v>1779678521657</v>
      </c>
      <c r="H4904">
        <v>1421657</v>
      </c>
      <c r="I4904">
        <v>1421657</v>
      </c>
      <c r="J4904">
        <v>8758</v>
      </c>
      <c r="K4904">
        <v>57</v>
      </c>
      <c r="L4904">
        <v>46.26</v>
      </c>
      <c r="M4904" t="s">
        <v>925</v>
      </c>
      <c r="N4904" t="s">
        <v>929</v>
      </c>
      <c r="S4904">
        <v>24903</v>
      </c>
    </row>
    <row r="4905" spans="1:19" x14ac:dyDescent="0.2">
      <c r="A4905" t="s">
        <v>57</v>
      </c>
      <c r="B4905" t="s">
        <v>13</v>
      </c>
      <c r="C4905" t="s">
        <v>924</v>
      </c>
      <c r="D4905">
        <v>1</v>
      </c>
      <c r="E4905">
        <v>1</v>
      </c>
      <c r="F4905">
        <v>1779678000000</v>
      </c>
      <c r="G4905">
        <v>1779679353971</v>
      </c>
      <c r="H4905">
        <v>1353971</v>
      </c>
      <c r="I4905">
        <v>1353971</v>
      </c>
      <c r="J4905">
        <v>7459</v>
      </c>
      <c r="K4905">
        <v>56</v>
      </c>
      <c r="L4905">
        <v>56.45</v>
      </c>
      <c r="M4905" t="s">
        <v>925</v>
      </c>
      <c r="N4905" t="s">
        <v>926</v>
      </c>
      <c r="O4905">
        <v>37.68</v>
      </c>
      <c r="S4905">
        <v>24904</v>
      </c>
    </row>
    <row r="4906" spans="1:19" x14ac:dyDescent="0.2">
      <c r="A4906" t="s">
        <v>57</v>
      </c>
      <c r="B4906" t="s">
        <v>13</v>
      </c>
      <c r="C4906" t="s">
        <v>924</v>
      </c>
      <c r="D4906">
        <v>1</v>
      </c>
      <c r="E4906">
        <v>1</v>
      </c>
      <c r="F4906">
        <v>1779678900000</v>
      </c>
      <c r="G4906">
        <v>1779679848867</v>
      </c>
      <c r="H4906">
        <v>948867</v>
      </c>
      <c r="I4906">
        <v>948867</v>
      </c>
      <c r="J4906">
        <v>6870</v>
      </c>
      <c r="K4906">
        <v>36</v>
      </c>
      <c r="L4906">
        <v>50.04</v>
      </c>
      <c r="M4906" t="s">
        <v>925</v>
      </c>
      <c r="N4906" t="s">
        <v>926</v>
      </c>
      <c r="O4906">
        <v>34.549999999999997</v>
      </c>
      <c r="S4906">
        <v>24905</v>
      </c>
    </row>
    <row r="4907" spans="1:19" x14ac:dyDescent="0.2">
      <c r="A4907" t="s">
        <v>57</v>
      </c>
      <c r="B4907" t="s">
        <v>13</v>
      </c>
      <c r="C4907" t="s">
        <v>928</v>
      </c>
      <c r="D4907">
        <v>1</v>
      </c>
      <c r="E4907">
        <v>1</v>
      </c>
      <c r="F4907">
        <v>1779679800000</v>
      </c>
      <c r="G4907">
        <v>1779680917155</v>
      </c>
      <c r="H4907">
        <v>1117155</v>
      </c>
      <c r="I4907">
        <v>1117155</v>
      </c>
      <c r="J4907">
        <v>7804</v>
      </c>
      <c r="K4907">
        <v>44</v>
      </c>
      <c r="L4907">
        <v>56.61</v>
      </c>
      <c r="M4907" t="s">
        <v>925</v>
      </c>
      <c r="N4907" t="s">
        <v>926</v>
      </c>
      <c r="O4907">
        <v>43.09</v>
      </c>
      <c r="S4907">
        <v>24906</v>
      </c>
    </row>
    <row r="4908" spans="1:19" x14ac:dyDescent="0.2">
      <c r="A4908" t="s">
        <v>57</v>
      </c>
      <c r="B4908" t="s">
        <v>13</v>
      </c>
      <c r="C4908" t="s">
        <v>924</v>
      </c>
      <c r="D4908">
        <v>1</v>
      </c>
      <c r="E4908">
        <v>2</v>
      </c>
      <c r="F4908">
        <v>1779753600000</v>
      </c>
      <c r="G4908">
        <v>1779755049580</v>
      </c>
      <c r="H4908">
        <v>1449580</v>
      </c>
      <c r="I4908">
        <v>1449580</v>
      </c>
      <c r="J4908">
        <v>10409</v>
      </c>
      <c r="K4908">
        <v>58</v>
      </c>
      <c r="L4908">
        <v>48.32</v>
      </c>
      <c r="M4908" t="s">
        <v>925</v>
      </c>
      <c r="N4908" t="s">
        <v>929</v>
      </c>
      <c r="S4908">
        <v>24907</v>
      </c>
    </row>
    <row r="4909" spans="1:19" x14ac:dyDescent="0.2">
      <c r="A4909" t="s">
        <v>57</v>
      </c>
      <c r="B4909" t="s">
        <v>13</v>
      </c>
      <c r="C4909" t="s">
        <v>924</v>
      </c>
      <c r="D4909">
        <v>1</v>
      </c>
      <c r="E4909">
        <v>2</v>
      </c>
      <c r="F4909">
        <v>1779754500000</v>
      </c>
      <c r="G4909">
        <v>1779755794757</v>
      </c>
      <c r="H4909">
        <v>1294757</v>
      </c>
      <c r="I4909">
        <v>1294757</v>
      </c>
      <c r="J4909">
        <v>8531</v>
      </c>
      <c r="K4909">
        <v>48</v>
      </c>
      <c r="L4909">
        <v>59.03</v>
      </c>
      <c r="M4909" t="s">
        <v>925</v>
      </c>
      <c r="N4909" t="s">
        <v>926</v>
      </c>
      <c r="O4909">
        <v>42.32</v>
      </c>
      <c r="S4909">
        <v>24908</v>
      </c>
    </row>
    <row r="4910" spans="1:19" x14ac:dyDescent="0.2">
      <c r="A4910" t="s">
        <v>57</v>
      </c>
      <c r="B4910" t="s">
        <v>13</v>
      </c>
      <c r="C4910" t="s">
        <v>927</v>
      </c>
      <c r="D4910">
        <v>1</v>
      </c>
      <c r="E4910">
        <v>2</v>
      </c>
      <c r="F4910">
        <v>1779755400000</v>
      </c>
      <c r="G4910">
        <v>1779756609665</v>
      </c>
      <c r="H4910">
        <v>1209665</v>
      </c>
      <c r="I4910">
        <v>1209665</v>
      </c>
      <c r="J4910">
        <v>9580</v>
      </c>
      <c r="K4910">
        <v>55</v>
      </c>
      <c r="L4910">
        <v>59.44</v>
      </c>
      <c r="M4910" t="s">
        <v>925</v>
      </c>
      <c r="N4910" t="s">
        <v>926</v>
      </c>
      <c r="O4910">
        <v>42.59</v>
      </c>
      <c r="S4910">
        <v>24909</v>
      </c>
    </row>
    <row r="4911" spans="1:19" x14ac:dyDescent="0.2">
      <c r="A4911" t="s">
        <v>57</v>
      </c>
      <c r="B4911" t="s">
        <v>13</v>
      </c>
      <c r="C4911" t="s">
        <v>924</v>
      </c>
      <c r="D4911">
        <v>1</v>
      </c>
      <c r="E4911">
        <v>2</v>
      </c>
      <c r="F4911">
        <v>1779756300000</v>
      </c>
      <c r="G4911">
        <v>1779757237515</v>
      </c>
      <c r="H4911">
        <v>937515</v>
      </c>
      <c r="I4911">
        <v>937515</v>
      </c>
      <c r="J4911">
        <v>8564</v>
      </c>
      <c r="K4911">
        <v>41</v>
      </c>
      <c r="L4911">
        <v>50.95</v>
      </c>
      <c r="M4911" t="s">
        <v>925</v>
      </c>
      <c r="N4911" t="s">
        <v>926</v>
      </c>
      <c r="O4911">
        <v>32.42</v>
      </c>
      <c r="S4911">
        <v>24910</v>
      </c>
    </row>
    <row r="4912" spans="1:19" x14ac:dyDescent="0.2">
      <c r="A4912" t="s">
        <v>57</v>
      </c>
      <c r="B4912" t="s">
        <v>13</v>
      </c>
      <c r="C4912" t="s">
        <v>924</v>
      </c>
      <c r="D4912">
        <v>1</v>
      </c>
      <c r="E4912">
        <v>2</v>
      </c>
      <c r="F4912">
        <v>1779757200000</v>
      </c>
      <c r="G4912">
        <v>1779758912784</v>
      </c>
      <c r="H4912">
        <v>1712784</v>
      </c>
      <c r="I4912">
        <v>1712784</v>
      </c>
      <c r="J4912">
        <v>9764</v>
      </c>
      <c r="K4912">
        <v>72</v>
      </c>
      <c r="L4912">
        <v>63.47</v>
      </c>
      <c r="M4912" t="s">
        <v>925</v>
      </c>
      <c r="N4912" t="s">
        <v>926</v>
      </c>
      <c r="O4912">
        <v>38.81</v>
      </c>
      <c r="S4912">
        <v>24911</v>
      </c>
    </row>
    <row r="4913" spans="1:19" x14ac:dyDescent="0.2">
      <c r="A4913" t="s">
        <v>57</v>
      </c>
      <c r="B4913" t="s">
        <v>13</v>
      </c>
      <c r="C4913" t="s">
        <v>927</v>
      </c>
      <c r="D4913">
        <v>1</v>
      </c>
      <c r="E4913">
        <v>2</v>
      </c>
      <c r="F4913">
        <v>1779758100000</v>
      </c>
      <c r="G4913">
        <v>1779759295308</v>
      </c>
      <c r="H4913">
        <v>1195308</v>
      </c>
      <c r="I4913">
        <v>1195308</v>
      </c>
      <c r="J4913">
        <v>8475</v>
      </c>
      <c r="K4913">
        <v>45</v>
      </c>
      <c r="L4913">
        <v>53.14</v>
      </c>
      <c r="M4913" t="s">
        <v>925</v>
      </c>
      <c r="N4913" t="s">
        <v>926</v>
      </c>
      <c r="O4913">
        <v>31.26</v>
      </c>
      <c r="S4913">
        <v>24912</v>
      </c>
    </row>
    <row r="4914" spans="1:19" x14ac:dyDescent="0.2">
      <c r="A4914" t="s">
        <v>57</v>
      </c>
      <c r="B4914" t="s">
        <v>13</v>
      </c>
      <c r="C4914" t="s">
        <v>924</v>
      </c>
      <c r="D4914">
        <v>1</v>
      </c>
      <c r="E4914">
        <v>2</v>
      </c>
      <c r="F4914">
        <v>1779759000000</v>
      </c>
      <c r="G4914">
        <v>1779760410587</v>
      </c>
      <c r="H4914">
        <v>1410587</v>
      </c>
      <c r="I4914">
        <v>1410587</v>
      </c>
      <c r="J4914">
        <v>9190</v>
      </c>
      <c r="K4914">
        <v>53</v>
      </c>
      <c r="L4914">
        <v>62.9</v>
      </c>
      <c r="M4914" t="s">
        <v>925</v>
      </c>
      <c r="N4914" t="s">
        <v>926</v>
      </c>
      <c r="O4914">
        <v>46.63</v>
      </c>
      <c r="S4914">
        <v>24913</v>
      </c>
    </row>
    <row r="4915" spans="1:19" x14ac:dyDescent="0.2">
      <c r="A4915" t="s">
        <v>57</v>
      </c>
      <c r="B4915" t="s">
        <v>13</v>
      </c>
      <c r="C4915" t="s">
        <v>924</v>
      </c>
      <c r="D4915">
        <v>1</v>
      </c>
      <c r="E4915">
        <v>2</v>
      </c>
      <c r="F4915">
        <v>1779759900000</v>
      </c>
      <c r="G4915">
        <v>1779761102076</v>
      </c>
      <c r="H4915">
        <v>1202076</v>
      </c>
      <c r="I4915">
        <v>1202076</v>
      </c>
      <c r="J4915">
        <v>9247</v>
      </c>
      <c r="K4915">
        <v>50</v>
      </c>
      <c r="L4915">
        <v>58.29</v>
      </c>
      <c r="M4915" t="s">
        <v>925</v>
      </c>
      <c r="N4915" t="s">
        <v>926</v>
      </c>
      <c r="O4915">
        <v>41</v>
      </c>
      <c r="S4915">
        <v>24914</v>
      </c>
    </row>
    <row r="4916" spans="1:19" x14ac:dyDescent="0.2">
      <c r="A4916" t="s">
        <v>57</v>
      </c>
      <c r="B4916" t="s">
        <v>13</v>
      </c>
      <c r="C4916" t="s">
        <v>927</v>
      </c>
      <c r="D4916">
        <v>1</v>
      </c>
      <c r="E4916">
        <v>2</v>
      </c>
      <c r="F4916">
        <v>1779760800000</v>
      </c>
      <c r="G4916">
        <v>1779762248402</v>
      </c>
      <c r="H4916">
        <v>1448402</v>
      </c>
      <c r="I4916">
        <v>1448402</v>
      </c>
      <c r="J4916">
        <v>7100</v>
      </c>
      <c r="K4916">
        <v>53</v>
      </c>
      <c r="L4916">
        <v>60.33</v>
      </c>
      <c r="M4916" t="s">
        <v>925</v>
      </c>
      <c r="N4916" t="s">
        <v>926</v>
      </c>
      <c r="O4916">
        <v>45.3</v>
      </c>
      <c r="S4916">
        <v>24915</v>
      </c>
    </row>
    <row r="4917" spans="1:19" x14ac:dyDescent="0.2">
      <c r="A4917" t="s">
        <v>57</v>
      </c>
      <c r="B4917" t="s">
        <v>13</v>
      </c>
      <c r="C4917" t="s">
        <v>924</v>
      </c>
      <c r="D4917">
        <v>1</v>
      </c>
      <c r="E4917">
        <v>2</v>
      </c>
      <c r="F4917">
        <v>1779761700000</v>
      </c>
      <c r="G4917">
        <v>1779763015833</v>
      </c>
      <c r="H4917">
        <v>1315833</v>
      </c>
      <c r="I4917">
        <v>1315833</v>
      </c>
      <c r="J4917">
        <v>8449</v>
      </c>
      <c r="K4917">
        <v>55</v>
      </c>
      <c r="L4917">
        <v>55.1</v>
      </c>
      <c r="M4917" t="s">
        <v>925</v>
      </c>
      <c r="N4917" t="s">
        <v>926</v>
      </c>
      <c r="O4917">
        <v>32.85</v>
      </c>
      <c r="S4917">
        <v>24916</v>
      </c>
    </row>
    <row r="4918" spans="1:19" x14ac:dyDescent="0.2">
      <c r="A4918" t="s">
        <v>57</v>
      </c>
      <c r="B4918" t="s">
        <v>13</v>
      </c>
      <c r="C4918" t="s">
        <v>924</v>
      </c>
      <c r="D4918">
        <v>1</v>
      </c>
      <c r="E4918">
        <v>2</v>
      </c>
      <c r="F4918">
        <v>1779762600000</v>
      </c>
      <c r="G4918">
        <v>1779763930504</v>
      </c>
      <c r="H4918">
        <v>1330504</v>
      </c>
      <c r="I4918">
        <v>1330504</v>
      </c>
      <c r="J4918">
        <v>6855</v>
      </c>
      <c r="K4918">
        <v>52</v>
      </c>
      <c r="L4918">
        <v>53.14</v>
      </c>
      <c r="M4918" t="s">
        <v>925</v>
      </c>
      <c r="N4918" t="s">
        <v>926</v>
      </c>
      <c r="O4918">
        <v>32.200000000000003</v>
      </c>
      <c r="S4918">
        <v>24917</v>
      </c>
    </row>
    <row r="4919" spans="1:19" x14ac:dyDescent="0.2">
      <c r="A4919" t="s">
        <v>57</v>
      </c>
      <c r="B4919" t="s">
        <v>13</v>
      </c>
      <c r="C4919" t="s">
        <v>927</v>
      </c>
      <c r="D4919">
        <v>1</v>
      </c>
      <c r="E4919">
        <v>2</v>
      </c>
      <c r="F4919">
        <v>1779763500000</v>
      </c>
      <c r="G4919">
        <v>1779764842286</v>
      </c>
      <c r="H4919">
        <v>1342286</v>
      </c>
      <c r="I4919">
        <v>1342286</v>
      </c>
      <c r="J4919">
        <v>10099</v>
      </c>
      <c r="K4919">
        <v>51</v>
      </c>
      <c r="L4919">
        <v>60.37</v>
      </c>
      <c r="M4919" t="s">
        <v>925</v>
      </c>
      <c r="N4919" t="s">
        <v>926</v>
      </c>
      <c r="O4919">
        <v>40.04</v>
      </c>
      <c r="S4919">
        <v>24918</v>
      </c>
    </row>
    <row r="4920" spans="1:19" x14ac:dyDescent="0.2">
      <c r="A4920" t="s">
        <v>57</v>
      </c>
      <c r="B4920" t="s">
        <v>13</v>
      </c>
      <c r="C4920" t="s">
        <v>924</v>
      </c>
      <c r="D4920">
        <v>1</v>
      </c>
      <c r="E4920">
        <v>2</v>
      </c>
      <c r="F4920">
        <v>1779764400000</v>
      </c>
      <c r="G4920">
        <v>1779765301511</v>
      </c>
      <c r="H4920">
        <v>901511</v>
      </c>
      <c r="I4920">
        <v>901511</v>
      </c>
      <c r="J4920">
        <v>8911</v>
      </c>
      <c r="K4920">
        <v>42</v>
      </c>
      <c r="L4920">
        <v>50.51</v>
      </c>
      <c r="M4920" t="s">
        <v>925</v>
      </c>
      <c r="N4920" t="s">
        <v>926</v>
      </c>
      <c r="O4920">
        <v>31.39</v>
      </c>
      <c r="S4920">
        <v>24919</v>
      </c>
    </row>
    <row r="4921" spans="1:19" x14ac:dyDescent="0.2">
      <c r="A4921" t="s">
        <v>57</v>
      </c>
      <c r="B4921" t="s">
        <v>13</v>
      </c>
      <c r="C4921" t="s">
        <v>924</v>
      </c>
      <c r="D4921">
        <v>1</v>
      </c>
      <c r="E4921">
        <v>2</v>
      </c>
      <c r="F4921">
        <v>1779765300000</v>
      </c>
      <c r="G4921">
        <v>1779766478418</v>
      </c>
      <c r="H4921">
        <v>1178418</v>
      </c>
      <c r="I4921">
        <v>1178418</v>
      </c>
      <c r="J4921">
        <v>9818</v>
      </c>
      <c r="K4921">
        <v>48</v>
      </c>
      <c r="L4921">
        <v>58.87</v>
      </c>
      <c r="M4921" t="s">
        <v>925</v>
      </c>
      <c r="N4921" t="s">
        <v>926</v>
      </c>
      <c r="O4921">
        <v>41.43</v>
      </c>
      <c r="S4921">
        <v>24920</v>
      </c>
    </row>
    <row r="4922" spans="1:19" x14ac:dyDescent="0.2">
      <c r="A4922" t="s">
        <v>57</v>
      </c>
      <c r="B4922" t="s">
        <v>13</v>
      </c>
      <c r="C4922" t="s">
        <v>927</v>
      </c>
      <c r="D4922">
        <v>1</v>
      </c>
      <c r="E4922">
        <v>2</v>
      </c>
      <c r="F4922">
        <v>1779766200000</v>
      </c>
      <c r="G4922">
        <v>1779767183341</v>
      </c>
      <c r="H4922">
        <v>983341</v>
      </c>
      <c r="I4922">
        <v>983341</v>
      </c>
      <c r="J4922">
        <v>7191</v>
      </c>
      <c r="K4922">
        <v>48</v>
      </c>
      <c r="L4922">
        <v>51.53</v>
      </c>
      <c r="M4922" t="s">
        <v>925</v>
      </c>
      <c r="N4922" t="s">
        <v>926</v>
      </c>
      <c r="O4922">
        <v>36.299999999999997</v>
      </c>
      <c r="S4922">
        <v>24921</v>
      </c>
    </row>
    <row r="4923" spans="1:19" x14ac:dyDescent="0.2">
      <c r="A4923" t="s">
        <v>57</v>
      </c>
      <c r="B4923" t="s">
        <v>13</v>
      </c>
      <c r="C4923" t="s">
        <v>924</v>
      </c>
      <c r="D4923">
        <v>1</v>
      </c>
      <c r="E4923">
        <v>2</v>
      </c>
      <c r="F4923">
        <v>1779767100000</v>
      </c>
      <c r="G4923">
        <v>1779768617193</v>
      </c>
      <c r="H4923">
        <v>1517193</v>
      </c>
      <c r="I4923">
        <v>1517193</v>
      </c>
      <c r="J4923">
        <v>7053</v>
      </c>
      <c r="K4923">
        <v>63</v>
      </c>
      <c r="L4923">
        <v>55.96</v>
      </c>
      <c r="M4923" t="s">
        <v>925</v>
      </c>
      <c r="N4923" t="s">
        <v>926</v>
      </c>
      <c r="O4923">
        <v>33.51</v>
      </c>
      <c r="S4923">
        <v>24922</v>
      </c>
    </row>
    <row r="4924" spans="1:19" x14ac:dyDescent="0.2">
      <c r="A4924" t="s">
        <v>57</v>
      </c>
      <c r="B4924" t="s">
        <v>13</v>
      </c>
      <c r="C4924" t="s">
        <v>924</v>
      </c>
      <c r="D4924">
        <v>1</v>
      </c>
      <c r="E4924">
        <v>3</v>
      </c>
      <c r="F4924">
        <v>1779840000000</v>
      </c>
      <c r="G4924">
        <v>1779840969617</v>
      </c>
      <c r="H4924">
        <v>969617</v>
      </c>
      <c r="I4924">
        <v>969617</v>
      </c>
      <c r="J4924">
        <v>9451</v>
      </c>
      <c r="K4924">
        <v>43</v>
      </c>
      <c r="L4924">
        <v>55.62</v>
      </c>
      <c r="M4924" t="s">
        <v>925</v>
      </c>
      <c r="N4924" t="s">
        <v>926</v>
      </c>
      <c r="O4924">
        <v>40.119999999999997</v>
      </c>
      <c r="S4924">
        <v>24923</v>
      </c>
    </row>
    <row r="4925" spans="1:19" x14ac:dyDescent="0.2">
      <c r="A4925" t="s">
        <v>57</v>
      </c>
      <c r="B4925" t="s">
        <v>13</v>
      </c>
      <c r="C4925" t="s">
        <v>924</v>
      </c>
      <c r="D4925">
        <v>1</v>
      </c>
      <c r="E4925">
        <v>3</v>
      </c>
      <c r="F4925">
        <v>1779840900000</v>
      </c>
      <c r="G4925">
        <v>1779842389738</v>
      </c>
      <c r="H4925">
        <v>1489738</v>
      </c>
      <c r="I4925">
        <v>1489738</v>
      </c>
      <c r="J4925">
        <v>8586</v>
      </c>
      <c r="K4925">
        <v>55</v>
      </c>
      <c r="L4925">
        <v>62.31</v>
      </c>
      <c r="M4925" t="s">
        <v>925</v>
      </c>
      <c r="N4925" t="s">
        <v>926</v>
      </c>
      <c r="O4925">
        <v>44.89</v>
      </c>
      <c r="S4925">
        <v>24924</v>
      </c>
    </row>
    <row r="4926" spans="1:19" x14ac:dyDescent="0.2">
      <c r="A4926" t="s">
        <v>57</v>
      </c>
      <c r="B4926" t="s">
        <v>13</v>
      </c>
      <c r="C4926" t="s">
        <v>924</v>
      </c>
      <c r="D4926">
        <v>1</v>
      </c>
      <c r="E4926">
        <v>3</v>
      </c>
      <c r="F4926">
        <v>1779841800000</v>
      </c>
      <c r="G4926">
        <v>1779842818880</v>
      </c>
      <c r="H4926">
        <v>1018880</v>
      </c>
      <c r="I4926">
        <v>1018880</v>
      </c>
      <c r="J4926">
        <v>7325</v>
      </c>
      <c r="K4926">
        <v>39</v>
      </c>
      <c r="L4926">
        <v>52.08</v>
      </c>
      <c r="M4926" t="s">
        <v>925</v>
      </c>
      <c r="N4926" t="s">
        <v>926</v>
      </c>
      <c r="O4926">
        <v>36.32</v>
      </c>
      <c r="S4926">
        <v>24925</v>
      </c>
    </row>
    <row r="4927" spans="1:19" x14ac:dyDescent="0.2">
      <c r="A4927" t="s">
        <v>57</v>
      </c>
      <c r="B4927" t="s">
        <v>13</v>
      </c>
      <c r="C4927" t="s">
        <v>924</v>
      </c>
      <c r="D4927">
        <v>1</v>
      </c>
      <c r="E4927">
        <v>3</v>
      </c>
      <c r="F4927">
        <v>1779842700000</v>
      </c>
      <c r="G4927">
        <v>1779843700103</v>
      </c>
      <c r="H4927">
        <v>1000103</v>
      </c>
      <c r="I4927">
        <v>1000103</v>
      </c>
      <c r="J4927">
        <v>10213</v>
      </c>
      <c r="K4927">
        <v>38</v>
      </c>
      <c r="L4927">
        <v>53.27</v>
      </c>
      <c r="M4927" t="s">
        <v>925</v>
      </c>
      <c r="N4927" t="s">
        <v>926</v>
      </c>
      <c r="O4927">
        <v>31.83</v>
      </c>
      <c r="S4927">
        <v>24926</v>
      </c>
    </row>
    <row r="4928" spans="1:19" x14ac:dyDescent="0.2">
      <c r="A4928" t="s">
        <v>57</v>
      </c>
      <c r="B4928" t="s">
        <v>13</v>
      </c>
      <c r="C4928" t="s">
        <v>924</v>
      </c>
      <c r="D4928">
        <v>1</v>
      </c>
      <c r="E4928">
        <v>3</v>
      </c>
      <c r="F4928">
        <v>1779843600000</v>
      </c>
      <c r="G4928">
        <v>1779845116254</v>
      </c>
      <c r="H4928">
        <v>1516254</v>
      </c>
      <c r="I4928">
        <v>1516254</v>
      </c>
      <c r="J4928">
        <v>9303</v>
      </c>
      <c r="K4928">
        <v>68</v>
      </c>
      <c r="L4928">
        <v>62.13</v>
      </c>
      <c r="M4928" t="s">
        <v>925</v>
      </c>
      <c r="N4928" t="s">
        <v>926</v>
      </c>
      <c r="O4928">
        <v>41.88</v>
      </c>
      <c r="S4928">
        <v>24927</v>
      </c>
    </row>
    <row r="4929" spans="1:19" x14ac:dyDescent="0.2">
      <c r="A4929" t="s">
        <v>57</v>
      </c>
      <c r="B4929" t="s">
        <v>13</v>
      </c>
      <c r="C4929" t="s">
        <v>924</v>
      </c>
      <c r="D4929">
        <v>1</v>
      </c>
      <c r="E4929">
        <v>3</v>
      </c>
      <c r="F4929">
        <v>1779844500000</v>
      </c>
      <c r="G4929">
        <v>1779845706643</v>
      </c>
      <c r="H4929">
        <v>1206643</v>
      </c>
      <c r="I4929">
        <v>1206643</v>
      </c>
      <c r="J4929">
        <v>8725</v>
      </c>
      <c r="K4929">
        <v>44</v>
      </c>
      <c r="L4929">
        <v>53.93</v>
      </c>
      <c r="M4929" t="s">
        <v>925</v>
      </c>
      <c r="N4929" t="s">
        <v>926</v>
      </c>
      <c r="O4929">
        <v>32.15</v>
      </c>
      <c r="S4929">
        <v>24928</v>
      </c>
    </row>
    <row r="4930" spans="1:19" x14ac:dyDescent="0.2">
      <c r="A4930" t="s">
        <v>57</v>
      </c>
      <c r="B4930" t="s">
        <v>13</v>
      </c>
      <c r="C4930" t="s">
        <v>924</v>
      </c>
      <c r="D4930">
        <v>1</v>
      </c>
      <c r="E4930">
        <v>3</v>
      </c>
      <c r="F4930">
        <v>1779845400000</v>
      </c>
      <c r="G4930">
        <v>1779846347688</v>
      </c>
      <c r="H4930">
        <v>947688</v>
      </c>
      <c r="I4930">
        <v>947688</v>
      </c>
      <c r="J4930">
        <v>9731</v>
      </c>
      <c r="K4930">
        <v>44</v>
      </c>
      <c r="L4930">
        <v>53.06</v>
      </c>
      <c r="M4930" t="s">
        <v>925</v>
      </c>
      <c r="N4930" t="s">
        <v>926</v>
      </c>
      <c r="O4930">
        <v>33.97</v>
      </c>
      <c r="S4930">
        <v>24929</v>
      </c>
    </row>
    <row r="4931" spans="1:19" x14ac:dyDescent="0.2">
      <c r="A4931" t="s">
        <v>57</v>
      </c>
      <c r="B4931" t="s">
        <v>13</v>
      </c>
      <c r="C4931" t="s">
        <v>924</v>
      </c>
      <c r="D4931">
        <v>1</v>
      </c>
      <c r="E4931">
        <v>3</v>
      </c>
      <c r="F4931">
        <v>1779846300000</v>
      </c>
      <c r="G4931">
        <v>1779847840588</v>
      </c>
      <c r="H4931">
        <v>1540588</v>
      </c>
      <c r="I4931">
        <v>1540588</v>
      </c>
      <c r="J4931">
        <v>7924</v>
      </c>
      <c r="K4931">
        <v>66</v>
      </c>
      <c r="L4931">
        <v>56.81</v>
      </c>
      <c r="M4931" t="s">
        <v>925</v>
      </c>
      <c r="N4931" t="s">
        <v>926</v>
      </c>
      <c r="O4931">
        <v>32.57</v>
      </c>
      <c r="S4931">
        <v>24930</v>
      </c>
    </row>
    <row r="4932" spans="1:19" x14ac:dyDescent="0.2">
      <c r="A4932" t="s">
        <v>57</v>
      </c>
      <c r="B4932" t="s">
        <v>13</v>
      </c>
      <c r="C4932" t="s">
        <v>924</v>
      </c>
      <c r="D4932">
        <v>1</v>
      </c>
      <c r="E4932">
        <v>3</v>
      </c>
      <c r="F4932">
        <v>1779847200000</v>
      </c>
      <c r="G4932">
        <v>1779848553832</v>
      </c>
      <c r="H4932">
        <v>1353832</v>
      </c>
      <c r="I4932">
        <v>1353832</v>
      </c>
      <c r="J4932">
        <v>6976</v>
      </c>
      <c r="K4932">
        <v>52</v>
      </c>
      <c r="L4932">
        <v>60.74</v>
      </c>
      <c r="M4932" t="s">
        <v>925</v>
      </c>
      <c r="N4932" t="s">
        <v>926</v>
      </c>
      <c r="O4932">
        <v>48.96</v>
      </c>
      <c r="S4932">
        <v>24931</v>
      </c>
    </row>
    <row r="4933" spans="1:19" x14ac:dyDescent="0.2">
      <c r="A4933" t="s">
        <v>57</v>
      </c>
      <c r="B4933" t="s">
        <v>13</v>
      </c>
      <c r="C4933" t="s">
        <v>924</v>
      </c>
      <c r="D4933">
        <v>1</v>
      </c>
      <c r="E4933">
        <v>3</v>
      </c>
      <c r="F4933">
        <v>1779848100000</v>
      </c>
      <c r="G4933">
        <v>1779849467130</v>
      </c>
      <c r="H4933">
        <v>1367130</v>
      </c>
      <c r="I4933">
        <v>1367130</v>
      </c>
      <c r="J4933">
        <v>9096</v>
      </c>
      <c r="K4933">
        <v>52</v>
      </c>
      <c r="L4933">
        <v>55.7</v>
      </c>
      <c r="M4933" t="s">
        <v>925</v>
      </c>
      <c r="N4933" t="s">
        <v>926</v>
      </c>
      <c r="O4933">
        <v>31.23</v>
      </c>
      <c r="S4933">
        <v>24932</v>
      </c>
    </row>
    <row r="4934" spans="1:19" x14ac:dyDescent="0.2">
      <c r="A4934" t="s">
        <v>57</v>
      </c>
      <c r="B4934" t="s">
        <v>13</v>
      </c>
      <c r="C4934" t="s">
        <v>924</v>
      </c>
      <c r="D4934">
        <v>1</v>
      </c>
      <c r="E4934">
        <v>3</v>
      </c>
      <c r="F4934">
        <v>1779849000000</v>
      </c>
      <c r="G4934">
        <v>1779850441687</v>
      </c>
      <c r="H4934">
        <v>1441687</v>
      </c>
      <c r="I4934">
        <v>1441687</v>
      </c>
      <c r="J4934">
        <v>7042</v>
      </c>
      <c r="K4934">
        <v>59</v>
      </c>
      <c r="L4934">
        <v>59.72</v>
      </c>
      <c r="M4934" t="s">
        <v>925</v>
      </c>
      <c r="N4934" t="s">
        <v>926</v>
      </c>
      <c r="O4934">
        <v>44.19</v>
      </c>
      <c r="S4934">
        <v>24933</v>
      </c>
    </row>
    <row r="4935" spans="1:19" x14ac:dyDescent="0.2">
      <c r="A4935" t="s">
        <v>57</v>
      </c>
      <c r="B4935" t="s">
        <v>13</v>
      </c>
      <c r="C4935" t="s">
        <v>924</v>
      </c>
      <c r="D4935">
        <v>1</v>
      </c>
      <c r="E4935">
        <v>3</v>
      </c>
      <c r="F4935">
        <v>1779849900000</v>
      </c>
      <c r="G4935">
        <v>1779850970645</v>
      </c>
      <c r="H4935">
        <v>1070645</v>
      </c>
      <c r="I4935">
        <v>1070645</v>
      </c>
      <c r="J4935">
        <v>7426</v>
      </c>
      <c r="K4935">
        <v>48</v>
      </c>
      <c r="L4935">
        <v>56.88</v>
      </c>
      <c r="M4935" t="s">
        <v>925</v>
      </c>
      <c r="N4935" t="s">
        <v>926</v>
      </c>
      <c r="O4935">
        <v>45.9</v>
      </c>
      <c r="S4935">
        <v>24934</v>
      </c>
    </row>
    <row r="4936" spans="1:19" x14ac:dyDescent="0.2">
      <c r="A4936" t="s">
        <v>57</v>
      </c>
      <c r="B4936" t="s">
        <v>13</v>
      </c>
      <c r="C4936" t="s">
        <v>924</v>
      </c>
      <c r="D4936">
        <v>1</v>
      </c>
      <c r="E4936">
        <v>3</v>
      </c>
      <c r="F4936">
        <v>1779850800000</v>
      </c>
      <c r="G4936">
        <v>1779851676086</v>
      </c>
      <c r="H4936">
        <v>876086</v>
      </c>
      <c r="I4936">
        <v>876086</v>
      </c>
      <c r="J4936">
        <v>7132</v>
      </c>
      <c r="K4936">
        <v>41</v>
      </c>
      <c r="L4936">
        <v>49.78</v>
      </c>
      <c r="M4936" t="s">
        <v>925</v>
      </c>
      <c r="N4936" t="s">
        <v>926</v>
      </c>
      <c r="O4936">
        <v>35.08</v>
      </c>
      <c r="S4936">
        <v>24935</v>
      </c>
    </row>
    <row r="4937" spans="1:19" x14ac:dyDescent="0.2">
      <c r="A4937" t="s">
        <v>57</v>
      </c>
      <c r="B4937" t="s">
        <v>13</v>
      </c>
      <c r="C4937" t="s">
        <v>924</v>
      </c>
      <c r="D4937">
        <v>1</v>
      </c>
      <c r="E4937">
        <v>3</v>
      </c>
      <c r="F4937">
        <v>1779851700000</v>
      </c>
      <c r="G4937">
        <v>1779853011257</v>
      </c>
      <c r="H4937">
        <v>1311257</v>
      </c>
      <c r="I4937">
        <v>1311257</v>
      </c>
      <c r="J4937">
        <v>10591</v>
      </c>
      <c r="K4937">
        <v>52</v>
      </c>
      <c r="L4937">
        <v>57.89</v>
      </c>
      <c r="M4937" t="s">
        <v>925</v>
      </c>
      <c r="N4937" t="s">
        <v>926</v>
      </c>
      <c r="O4937">
        <v>33.729999999999997</v>
      </c>
      <c r="S4937">
        <v>24936</v>
      </c>
    </row>
    <row r="4938" spans="1:19" x14ac:dyDescent="0.2">
      <c r="A4938" t="s">
        <v>57</v>
      </c>
      <c r="B4938" t="s">
        <v>13</v>
      </c>
      <c r="C4938" t="s">
        <v>924</v>
      </c>
      <c r="D4938">
        <v>1</v>
      </c>
      <c r="E4938">
        <v>4</v>
      </c>
      <c r="F4938">
        <v>1779926400000</v>
      </c>
      <c r="G4938">
        <v>1779927455898</v>
      </c>
      <c r="H4938">
        <v>1055898</v>
      </c>
      <c r="I4938">
        <v>1055898</v>
      </c>
      <c r="J4938">
        <v>9178</v>
      </c>
      <c r="K4938">
        <v>41</v>
      </c>
      <c r="L4938">
        <v>53.87</v>
      </c>
      <c r="M4938" t="s">
        <v>925</v>
      </c>
      <c r="N4938" t="s">
        <v>926</v>
      </c>
      <c r="O4938">
        <v>34.6</v>
      </c>
      <c r="S4938">
        <v>24937</v>
      </c>
    </row>
    <row r="4939" spans="1:19" x14ac:dyDescent="0.2">
      <c r="A4939" t="s">
        <v>57</v>
      </c>
      <c r="B4939" t="s">
        <v>13</v>
      </c>
      <c r="C4939" t="s">
        <v>924</v>
      </c>
      <c r="D4939">
        <v>1</v>
      </c>
      <c r="E4939">
        <v>4</v>
      </c>
      <c r="F4939">
        <v>1779927300000</v>
      </c>
      <c r="G4939">
        <v>1779928252470</v>
      </c>
      <c r="H4939">
        <v>952470</v>
      </c>
      <c r="I4939">
        <v>952470</v>
      </c>
      <c r="J4939">
        <v>7823</v>
      </c>
      <c r="K4939">
        <v>41</v>
      </c>
      <c r="L4939">
        <v>55.82</v>
      </c>
      <c r="M4939" t="s">
        <v>925</v>
      </c>
      <c r="N4939" t="s">
        <v>926</v>
      </c>
      <c r="O4939">
        <v>45.36</v>
      </c>
      <c r="S4939">
        <v>24938</v>
      </c>
    </row>
    <row r="4940" spans="1:19" x14ac:dyDescent="0.2">
      <c r="A4940" t="s">
        <v>57</v>
      </c>
      <c r="B4940" t="s">
        <v>13</v>
      </c>
      <c r="C4940" t="s">
        <v>928</v>
      </c>
      <c r="D4940">
        <v>1</v>
      </c>
      <c r="E4940">
        <v>4</v>
      </c>
      <c r="F4940">
        <v>1779928200000</v>
      </c>
      <c r="G4940">
        <v>1779929426067</v>
      </c>
      <c r="H4940">
        <v>1226067</v>
      </c>
      <c r="I4940">
        <v>1226067</v>
      </c>
      <c r="J4940">
        <v>6960</v>
      </c>
      <c r="K4940">
        <v>55</v>
      </c>
      <c r="L4940">
        <v>55.64</v>
      </c>
      <c r="M4940" t="s">
        <v>925</v>
      </c>
      <c r="N4940" t="s">
        <v>926</v>
      </c>
      <c r="O4940">
        <v>40.36</v>
      </c>
      <c r="S4940">
        <v>24939</v>
      </c>
    </row>
    <row r="4941" spans="1:19" x14ac:dyDescent="0.2">
      <c r="A4941" t="s">
        <v>57</v>
      </c>
      <c r="B4941" t="s">
        <v>13</v>
      </c>
      <c r="C4941" t="s">
        <v>924</v>
      </c>
      <c r="D4941">
        <v>1</v>
      </c>
      <c r="E4941">
        <v>4</v>
      </c>
      <c r="F4941">
        <v>1779929100000</v>
      </c>
      <c r="G4941">
        <v>1779930293122</v>
      </c>
      <c r="H4941">
        <v>1193122</v>
      </c>
      <c r="I4941">
        <v>1193122</v>
      </c>
      <c r="J4941">
        <v>8994</v>
      </c>
      <c r="K4941">
        <v>54</v>
      </c>
      <c r="L4941">
        <v>58.42</v>
      </c>
      <c r="M4941" t="s">
        <v>925</v>
      </c>
      <c r="N4941" t="s">
        <v>926</v>
      </c>
      <c r="O4941">
        <v>42.21</v>
      </c>
      <c r="S4941">
        <v>24940</v>
      </c>
    </row>
    <row r="4942" spans="1:19" x14ac:dyDescent="0.2">
      <c r="A4942" t="s">
        <v>57</v>
      </c>
      <c r="B4942" t="s">
        <v>13</v>
      </c>
      <c r="C4942" t="s">
        <v>924</v>
      </c>
      <c r="D4942">
        <v>1</v>
      </c>
      <c r="E4942">
        <v>4</v>
      </c>
      <c r="F4942">
        <v>1779930000000</v>
      </c>
      <c r="G4942">
        <v>1779931460124</v>
      </c>
      <c r="H4942">
        <v>1460124</v>
      </c>
      <c r="I4942">
        <v>1460124</v>
      </c>
      <c r="J4942">
        <v>8104</v>
      </c>
      <c r="K4942">
        <v>58</v>
      </c>
      <c r="L4942">
        <v>56.92</v>
      </c>
      <c r="M4942" t="s">
        <v>925</v>
      </c>
      <c r="N4942" t="s">
        <v>926</v>
      </c>
      <c r="O4942">
        <v>34.369999999999997</v>
      </c>
      <c r="S4942">
        <v>24941</v>
      </c>
    </row>
    <row r="4943" spans="1:19" x14ac:dyDescent="0.2">
      <c r="A4943" t="s">
        <v>57</v>
      </c>
      <c r="B4943" t="s">
        <v>13</v>
      </c>
      <c r="C4943" t="s">
        <v>928</v>
      </c>
      <c r="D4943">
        <v>1</v>
      </c>
      <c r="E4943">
        <v>4</v>
      </c>
      <c r="F4943">
        <v>1779930900000</v>
      </c>
      <c r="G4943">
        <v>1779931950077</v>
      </c>
      <c r="H4943">
        <v>1050077</v>
      </c>
      <c r="I4943">
        <v>1050077</v>
      </c>
      <c r="J4943">
        <v>7560</v>
      </c>
      <c r="K4943">
        <v>48</v>
      </c>
      <c r="L4943">
        <v>40.54</v>
      </c>
      <c r="M4943" t="s">
        <v>925</v>
      </c>
      <c r="N4943" t="s">
        <v>929</v>
      </c>
      <c r="S4943">
        <v>24942</v>
      </c>
    </row>
    <row r="4944" spans="1:19" x14ac:dyDescent="0.2">
      <c r="A4944" t="s">
        <v>57</v>
      </c>
      <c r="B4944" t="s">
        <v>13</v>
      </c>
      <c r="C4944" t="s">
        <v>924</v>
      </c>
      <c r="D4944">
        <v>1</v>
      </c>
      <c r="E4944">
        <v>4</v>
      </c>
      <c r="F4944">
        <v>1779931800000</v>
      </c>
      <c r="G4944">
        <v>1779932672843</v>
      </c>
      <c r="H4944">
        <v>872843</v>
      </c>
      <c r="I4944">
        <v>872843</v>
      </c>
      <c r="J4944">
        <v>9831</v>
      </c>
      <c r="K4944">
        <v>38</v>
      </c>
      <c r="L4944">
        <v>57.28</v>
      </c>
      <c r="M4944" t="s">
        <v>925</v>
      </c>
      <c r="N4944" t="s">
        <v>926</v>
      </c>
      <c r="O4944">
        <v>45.4</v>
      </c>
      <c r="S4944">
        <v>24943</v>
      </c>
    </row>
    <row r="4945" spans="1:19" x14ac:dyDescent="0.2">
      <c r="A4945" t="s">
        <v>57</v>
      </c>
      <c r="B4945" t="s">
        <v>13</v>
      </c>
      <c r="C4945" t="s">
        <v>924</v>
      </c>
      <c r="D4945">
        <v>1</v>
      </c>
      <c r="E4945">
        <v>4</v>
      </c>
      <c r="F4945">
        <v>1779932700000</v>
      </c>
      <c r="G4945">
        <v>1779933990413</v>
      </c>
      <c r="H4945">
        <v>1290413</v>
      </c>
      <c r="I4945">
        <v>1290413</v>
      </c>
      <c r="J4945">
        <v>8776</v>
      </c>
      <c r="K4945">
        <v>49</v>
      </c>
      <c r="L4945">
        <v>60.77</v>
      </c>
      <c r="M4945" t="s">
        <v>925</v>
      </c>
      <c r="N4945" t="s">
        <v>926</v>
      </c>
      <c r="O4945">
        <v>45.82</v>
      </c>
      <c r="S4945">
        <v>24944</v>
      </c>
    </row>
    <row r="4946" spans="1:19" x14ac:dyDescent="0.2">
      <c r="A4946" t="s">
        <v>57</v>
      </c>
      <c r="B4946" t="s">
        <v>13</v>
      </c>
      <c r="C4946" t="s">
        <v>928</v>
      </c>
      <c r="D4946">
        <v>1</v>
      </c>
      <c r="E4946">
        <v>4</v>
      </c>
      <c r="F4946">
        <v>1779933600000</v>
      </c>
      <c r="G4946">
        <v>1779934707645</v>
      </c>
      <c r="H4946">
        <v>1107645</v>
      </c>
      <c r="I4946">
        <v>1107645</v>
      </c>
      <c r="J4946">
        <v>9166</v>
      </c>
      <c r="K4946">
        <v>47</v>
      </c>
      <c r="L4946">
        <v>55.91</v>
      </c>
      <c r="M4946" t="s">
        <v>925</v>
      </c>
      <c r="N4946" t="s">
        <v>926</v>
      </c>
      <c r="O4946">
        <v>38.07</v>
      </c>
      <c r="S4946">
        <v>24945</v>
      </c>
    </row>
    <row r="4947" spans="1:19" x14ac:dyDescent="0.2">
      <c r="A4947" t="s">
        <v>57</v>
      </c>
      <c r="B4947" t="s">
        <v>13</v>
      </c>
      <c r="C4947" t="s">
        <v>924</v>
      </c>
      <c r="D4947">
        <v>1</v>
      </c>
      <c r="E4947">
        <v>4</v>
      </c>
      <c r="F4947">
        <v>1779934500000</v>
      </c>
      <c r="G4947">
        <v>1779935628060</v>
      </c>
      <c r="H4947">
        <v>1128060</v>
      </c>
      <c r="I4947">
        <v>1128060</v>
      </c>
      <c r="J4947">
        <v>7511</v>
      </c>
      <c r="K4947">
        <v>46</v>
      </c>
      <c r="L4947">
        <v>57.41</v>
      </c>
      <c r="M4947" t="s">
        <v>925</v>
      </c>
      <c r="N4947" t="s">
        <v>926</v>
      </c>
      <c r="O4947">
        <v>45.48</v>
      </c>
      <c r="S4947">
        <v>24946</v>
      </c>
    </row>
    <row r="4948" spans="1:19" x14ac:dyDescent="0.2">
      <c r="A4948" t="s">
        <v>57</v>
      </c>
      <c r="B4948" t="s">
        <v>13</v>
      </c>
      <c r="C4948" t="s">
        <v>924</v>
      </c>
      <c r="D4948">
        <v>1</v>
      </c>
      <c r="E4948">
        <v>4</v>
      </c>
      <c r="F4948">
        <v>1779935400000</v>
      </c>
      <c r="G4948">
        <v>1779936862122</v>
      </c>
      <c r="H4948">
        <v>1462122</v>
      </c>
      <c r="I4948">
        <v>1462122</v>
      </c>
      <c r="J4948">
        <v>8876</v>
      </c>
      <c r="K4948">
        <v>60</v>
      </c>
      <c r="L4948">
        <v>60.38</v>
      </c>
      <c r="M4948" t="s">
        <v>925</v>
      </c>
      <c r="N4948" t="s">
        <v>926</v>
      </c>
      <c r="O4948">
        <v>40.32</v>
      </c>
      <c r="S4948">
        <v>24947</v>
      </c>
    </row>
    <row r="4949" spans="1:19" x14ac:dyDescent="0.2">
      <c r="A4949" t="s">
        <v>57</v>
      </c>
      <c r="B4949" t="s">
        <v>13</v>
      </c>
      <c r="C4949" t="s">
        <v>928</v>
      </c>
      <c r="D4949">
        <v>1</v>
      </c>
      <c r="E4949">
        <v>4</v>
      </c>
      <c r="F4949">
        <v>1779936300000</v>
      </c>
      <c r="G4949">
        <v>1779937545630</v>
      </c>
      <c r="H4949">
        <v>1245630</v>
      </c>
      <c r="I4949">
        <v>1245630</v>
      </c>
      <c r="J4949">
        <v>9840</v>
      </c>
      <c r="K4949">
        <v>53</v>
      </c>
      <c r="L4949">
        <v>56.23</v>
      </c>
      <c r="M4949" t="s">
        <v>925</v>
      </c>
      <c r="N4949" t="s">
        <v>926</v>
      </c>
      <c r="O4949">
        <v>33.54</v>
      </c>
      <c r="S4949">
        <v>24948</v>
      </c>
    </row>
    <row r="4950" spans="1:19" x14ac:dyDescent="0.2">
      <c r="A4950" t="s">
        <v>57</v>
      </c>
      <c r="B4950" t="s">
        <v>13</v>
      </c>
      <c r="C4950" t="s">
        <v>924</v>
      </c>
      <c r="D4950">
        <v>1</v>
      </c>
      <c r="E4950">
        <v>4</v>
      </c>
      <c r="F4950">
        <v>1779937200000</v>
      </c>
      <c r="G4950">
        <v>1779938525579</v>
      </c>
      <c r="H4950">
        <v>1325579</v>
      </c>
      <c r="I4950">
        <v>1325579</v>
      </c>
      <c r="J4950">
        <v>9928</v>
      </c>
      <c r="K4950">
        <v>54</v>
      </c>
      <c r="L4950">
        <v>46.33</v>
      </c>
      <c r="M4950" t="s">
        <v>925</v>
      </c>
      <c r="N4950" t="s">
        <v>929</v>
      </c>
      <c r="S4950">
        <v>24949</v>
      </c>
    </row>
    <row r="4951" spans="1:19" x14ac:dyDescent="0.2">
      <c r="A4951" t="s">
        <v>57</v>
      </c>
      <c r="B4951" t="s">
        <v>13</v>
      </c>
      <c r="C4951" t="s">
        <v>924</v>
      </c>
      <c r="D4951">
        <v>1</v>
      </c>
      <c r="E4951">
        <v>4</v>
      </c>
      <c r="F4951">
        <v>1779938100000</v>
      </c>
      <c r="G4951">
        <v>1779939085873</v>
      </c>
      <c r="H4951">
        <v>985873</v>
      </c>
      <c r="I4951">
        <v>985873</v>
      </c>
      <c r="J4951">
        <v>8292</v>
      </c>
      <c r="K4951">
        <v>44</v>
      </c>
      <c r="L4951">
        <v>53.25</v>
      </c>
      <c r="M4951" t="s">
        <v>925</v>
      </c>
      <c r="N4951" t="s">
        <v>926</v>
      </c>
      <c r="O4951">
        <v>37.28</v>
      </c>
      <c r="S4951">
        <v>24950</v>
      </c>
    </row>
    <row r="4952" spans="1:19" x14ac:dyDescent="0.2">
      <c r="A4952" t="s">
        <v>57</v>
      </c>
      <c r="B4952" t="s">
        <v>13</v>
      </c>
      <c r="C4952" t="s">
        <v>928</v>
      </c>
      <c r="D4952">
        <v>1</v>
      </c>
      <c r="E4952">
        <v>4</v>
      </c>
      <c r="F4952">
        <v>1779939000000</v>
      </c>
      <c r="G4952">
        <v>1779940398181</v>
      </c>
      <c r="H4952">
        <v>1398181</v>
      </c>
      <c r="I4952">
        <v>1398181</v>
      </c>
      <c r="J4952">
        <v>9857</v>
      </c>
      <c r="K4952">
        <v>61</v>
      </c>
      <c r="L4952">
        <v>60.65</v>
      </c>
      <c r="M4952" t="s">
        <v>925</v>
      </c>
      <c r="N4952" t="s">
        <v>926</v>
      </c>
      <c r="O4952">
        <v>39.92</v>
      </c>
      <c r="S4952">
        <v>24951</v>
      </c>
    </row>
    <row r="4953" spans="1:19" x14ac:dyDescent="0.2">
      <c r="A4953" t="s">
        <v>57</v>
      </c>
      <c r="B4953" t="s">
        <v>13</v>
      </c>
      <c r="C4953" t="s">
        <v>924</v>
      </c>
      <c r="D4953">
        <v>1</v>
      </c>
      <c r="E4953">
        <v>5</v>
      </c>
      <c r="F4953">
        <v>1780012800000</v>
      </c>
      <c r="G4953">
        <v>1780013658505</v>
      </c>
      <c r="H4953">
        <v>858505</v>
      </c>
      <c r="I4953">
        <v>858505</v>
      </c>
      <c r="J4953">
        <v>9683</v>
      </c>
      <c r="K4953">
        <v>42</v>
      </c>
      <c r="L4953">
        <v>56.89</v>
      </c>
      <c r="M4953" t="s">
        <v>925</v>
      </c>
      <c r="N4953" t="s">
        <v>926</v>
      </c>
      <c r="O4953">
        <v>45.23</v>
      </c>
      <c r="S4953">
        <v>24952</v>
      </c>
    </row>
    <row r="4954" spans="1:19" x14ac:dyDescent="0.2">
      <c r="A4954" t="s">
        <v>57</v>
      </c>
      <c r="B4954" t="s">
        <v>13</v>
      </c>
      <c r="C4954" t="s">
        <v>924</v>
      </c>
      <c r="D4954">
        <v>1</v>
      </c>
      <c r="E4954">
        <v>5</v>
      </c>
      <c r="F4954">
        <v>1780013700000</v>
      </c>
      <c r="G4954">
        <v>1780015197207</v>
      </c>
      <c r="H4954">
        <v>1497207</v>
      </c>
      <c r="I4954">
        <v>1497207</v>
      </c>
      <c r="J4954">
        <v>8824</v>
      </c>
      <c r="K4954">
        <v>60</v>
      </c>
      <c r="L4954">
        <v>58.05</v>
      </c>
      <c r="M4954" t="s">
        <v>925</v>
      </c>
      <c r="N4954" t="s">
        <v>926</v>
      </c>
      <c r="O4954">
        <v>34.130000000000003</v>
      </c>
      <c r="S4954">
        <v>24953</v>
      </c>
    </row>
    <row r="4955" spans="1:19" x14ac:dyDescent="0.2">
      <c r="A4955" t="s">
        <v>57</v>
      </c>
      <c r="B4955" t="s">
        <v>13</v>
      </c>
      <c r="C4955" t="s">
        <v>927</v>
      </c>
      <c r="D4955">
        <v>1</v>
      </c>
      <c r="E4955">
        <v>5</v>
      </c>
      <c r="F4955">
        <v>1780014600000</v>
      </c>
      <c r="G4955">
        <v>1780016065213</v>
      </c>
      <c r="H4955">
        <v>1465213</v>
      </c>
      <c r="I4955">
        <v>1465213</v>
      </c>
      <c r="J4955">
        <v>9504</v>
      </c>
      <c r="K4955">
        <v>58</v>
      </c>
      <c r="L4955">
        <v>63.93</v>
      </c>
      <c r="M4955" t="s">
        <v>925</v>
      </c>
      <c r="N4955" t="s">
        <v>926</v>
      </c>
      <c r="O4955">
        <v>46.82</v>
      </c>
      <c r="S4955">
        <v>24954</v>
      </c>
    </row>
    <row r="4956" spans="1:19" x14ac:dyDescent="0.2">
      <c r="A4956" t="s">
        <v>57</v>
      </c>
      <c r="B4956" t="s">
        <v>13</v>
      </c>
      <c r="C4956" t="s">
        <v>924</v>
      </c>
      <c r="D4956">
        <v>1</v>
      </c>
      <c r="E4956">
        <v>5</v>
      </c>
      <c r="F4956">
        <v>1780015500000</v>
      </c>
      <c r="G4956">
        <v>1780017038143</v>
      </c>
      <c r="H4956">
        <v>1538143</v>
      </c>
      <c r="I4956">
        <v>1538143</v>
      </c>
      <c r="J4956">
        <v>9133</v>
      </c>
      <c r="K4956">
        <v>64</v>
      </c>
      <c r="L4956">
        <v>63.65</v>
      </c>
      <c r="M4956" t="s">
        <v>925</v>
      </c>
      <c r="N4956" t="s">
        <v>926</v>
      </c>
      <c r="O4956">
        <v>45.32</v>
      </c>
      <c r="S4956">
        <v>24955</v>
      </c>
    </row>
    <row r="4957" spans="1:19" x14ac:dyDescent="0.2">
      <c r="A4957" t="s">
        <v>57</v>
      </c>
      <c r="B4957" t="s">
        <v>13</v>
      </c>
      <c r="C4957" t="s">
        <v>924</v>
      </c>
      <c r="D4957">
        <v>1</v>
      </c>
      <c r="E4957">
        <v>5</v>
      </c>
      <c r="F4957">
        <v>1780016400000</v>
      </c>
      <c r="G4957">
        <v>1780017963859</v>
      </c>
      <c r="H4957">
        <v>1563859</v>
      </c>
      <c r="I4957">
        <v>1563859</v>
      </c>
      <c r="J4957">
        <v>8575</v>
      </c>
      <c r="K4957">
        <v>66</v>
      </c>
      <c r="L4957">
        <v>63.65</v>
      </c>
      <c r="M4957" t="s">
        <v>925</v>
      </c>
      <c r="N4957" t="s">
        <v>926</v>
      </c>
      <c r="O4957">
        <v>46.15</v>
      </c>
      <c r="S4957">
        <v>24956</v>
      </c>
    </row>
    <row r="4958" spans="1:19" x14ac:dyDescent="0.2">
      <c r="A4958" t="s">
        <v>57</v>
      </c>
      <c r="B4958" t="s">
        <v>13</v>
      </c>
      <c r="C4958" t="s">
        <v>927</v>
      </c>
      <c r="D4958">
        <v>1</v>
      </c>
      <c r="E4958">
        <v>5</v>
      </c>
      <c r="F4958">
        <v>1780017300000</v>
      </c>
      <c r="G4958">
        <v>1780018555482</v>
      </c>
      <c r="H4958">
        <v>1255482</v>
      </c>
      <c r="I4958">
        <v>1255482</v>
      </c>
      <c r="J4958">
        <v>9804</v>
      </c>
      <c r="K4958">
        <v>48</v>
      </c>
      <c r="L4958">
        <v>58.61</v>
      </c>
      <c r="M4958" t="s">
        <v>925</v>
      </c>
      <c r="N4958" t="s">
        <v>926</v>
      </c>
      <c r="O4958">
        <v>38.92</v>
      </c>
      <c r="S4958">
        <v>24957</v>
      </c>
    </row>
    <row r="4959" spans="1:19" x14ac:dyDescent="0.2">
      <c r="A4959" t="s">
        <v>57</v>
      </c>
      <c r="B4959" t="s">
        <v>13</v>
      </c>
      <c r="C4959" t="s">
        <v>924</v>
      </c>
      <c r="D4959">
        <v>1</v>
      </c>
      <c r="E4959">
        <v>5</v>
      </c>
      <c r="F4959">
        <v>1780018200000</v>
      </c>
      <c r="G4959">
        <v>1780019595068</v>
      </c>
      <c r="H4959">
        <v>1395068</v>
      </c>
      <c r="I4959">
        <v>1395068</v>
      </c>
      <c r="J4959">
        <v>7462</v>
      </c>
      <c r="K4959">
        <v>63</v>
      </c>
      <c r="L4959">
        <v>44.58</v>
      </c>
      <c r="M4959" t="s">
        <v>925</v>
      </c>
      <c r="N4959" t="s">
        <v>929</v>
      </c>
      <c r="S4959">
        <v>24958</v>
      </c>
    </row>
    <row r="4960" spans="1:19" x14ac:dyDescent="0.2">
      <c r="A4960" t="s">
        <v>57</v>
      </c>
      <c r="B4960" t="s">
        <v>13</v>
      </c>
      <c r="C4960" t="s">
        <v>924</v>
      </c>
      <c r="D4960">
        <v>1</v>
      </c>
      <c r="E4960">
        <v>5</v>
      </c>
      <c r="F4960">
        <v>1780019100000</v>
      </c>
      <c r="G4960">
        <v>1780020418777</v>
      </c>
      <c r="H4960">
        <v>1318777</v>
      </c>
      <c r="I4960">
        <v>1318777</v>
      </c>
      <c r="J4960">
        <v>10139</v>
      </c>
      <c r="K4960">
        <v>54</v>
      </c>
      <c r="L4960">
        <v>61.41</v>
      </c>
      <c r="M4960" t="s">
        <v>925</v>
      </c>
      <c r="N4960" t="s">
        <v>926</v>
      </c>
      <c r="O4960">
        <v>42.93</v>
      </c>
      <c r="S4960">
        <v>24959</v>
      </c>
    </row>
    <row r="4961" spans="1:19" x14ac:dyDescent="0.2">
      <c r="A4961" t="s">
        <v>57</v>
      </c>
      <c r="B4961" t="s">
        <v>13</v>
      </c>
      <c r="C4961" t="s">
        <v>927</v>
      </c>
      <c r="D4961">
        <v>1</v>
      </c>
      <c r="E4961">
        <v>5</v>
      </c>
      <c r="F4961">
        <v>1780020000000</v>
      </c>
      <c r="G4961">
        <v>1780021204267</v>
      </c>
      <c r="H4961">
        <v>1204267</v>
      </c>
      <c r="I4961">
        <v>1204267</v>
      </c>
      <c r="J4961">
        <v>9823</v>
      </c>
      <c r="K4961">
        <v>51</v>
      </c>
      <c r="L4961">
        <v>60.3</v>
      </c>
      <c r="M4961" t="s">
        <v>925</v>
      </c>
      <c r="N4961" t="s">
        <v>926</v>
      </c>
      <c r="O4961">
        <v>44.08</v>
      </c>
      <c r="S4961">
        <v>24960</v>
      </c>
    </row>
    <row r="4962" spans="1:19" x14ac:dyDescent="0.2">
      <c r="A4962" t="s">
        <v>57</v>
      </c>
      <c r="B4962" t="s">
        <v>13</v>
      </c>
      <c r="C4962" t="s">
        <v>924</v>
      </c>
      <c r="D4962">
        <v>1</v>
      </c>
      <c r="E4962">
        <v>5</v>
      </c>
      <c r="F4962">
        <v>1780020900000</v>
      </c>
      <c r="G4962">
        <v>1780022488609</v>
      </c>
      <c r="H4962">
        <v>1588609</v>
      </c>
      <c r="I4962">
        <v>1588609</v>
      </c>
      <c r="J4962">
        <v>9998</v>
      </c>
      <c r="K4962">
        <v>69</v>
      </c>
      <c r="L4962">
        <v>60.46</v>
      </c>
      <c r="M4962" t="s">
        <v>925</v>
      </c>
      <c r="N4962" t="s">
        <v>926</v>
      </c>
      <c r="O4962">
        <v>34.32</v>
      </c>
      <c r="S4962">
        <v>24961</v>
      </c>
    </row>
    <row r="4963" spans="1:19" x14ac:dyDescent="0.2">
      <c r="A4963" t="s">
        <v>57</v>
      </c>
      <c r="B4963" t="s">
        <v>13</v>
      </c>
      <c r="C4963" t="s">
        <v>924</v>
      </c>
      <c r="D4963">
        <v>1</v>
      </c>
      <c r="E4963">
        <v>5</v>
      </c>
      <c r="F4963">
        <v>1780021800000</v>
      </c>
      <c r="G4963">
        <v>1780022775796</v>
      </c>
      <c r="H4963">
        <v>975796</v>
      </c>
      <c r="I4963">
        <v>975796</v>
      </c>
      <c r="J4963">
        <v>8473</v>
      </c>
      <c r="K4963">
        <v>45</v>
      </c>
      <c r="L4963">
        <v>58.23</v>
      </c>
      <c r="M4963" t="s">
        <v>925</v>
      </c>
      <c r="N4963" t="s">
        <v>926</v>
      </c>
      <c r="O4963">
        <v>48.64</v>
      </c>
      <c r="S4963">
        <v>24962</v>
      </c>
    </row>
    <row r="4964" spans="1:19" x14ac:dyDescent="0.2">
      <c r="A4964" t="s">
        <v>57</v>
      </c>
      <c r="B4964" t="s">
        <v>13</v>
      </c>
      <c r="C4964" t="s">
        <v>927</v>
      </c>
      <c r="D4964">
        <v>1</v>
      </c>
      <c r="E4964">
        <v>5</v>
      </c>
      <c r="F4964">
        <v>1780022700000</v>
      </c>
      <c r="G4964">
        <v>1780024225459</v>
      </c>
      <c r="H4964">
        <v>1525459</v>
      </c>
      <c r="I4964">
        <v>1525459</v>
      </c>
      <c r="J4964">
        <v>8009</v>
      </c>
      <c r="K4964">
        <v>60</v>
      </c>
      <c r="L4964">
        <v>59.62</v>
      </c>
      <c r="M4964" t="s">
        <v>925</v>
      </c>
      <c r="N4964" t="s">
        <v>926</v>
      </c>
      <c r="O4964">
        <v>39.25</v>
      </c>
      <c r="S4964">
        <v>24963</v>
      </c>
    </row>
    <row r="4965" spans="1:19" x14ac:dyDescent="0.2">
      <c r="A4965" t="s">
        <v>57</v>
      </c>
      <c r="B4965" t="s">
        <v>13</v>
      </c>
      <c r="C4965" t="s">
        <v>924</v>
      </c>
      <c r="D4965">
        <v>1</v>
      </c>
      <c r="E4965">
        <v>5</v>
      </c>
      <c r="F4965">
        <v>1780023600000</v>
      </c>
      <c r="G4965">
        <v>1780025060436</v>
      </c>
      <c r="H4965">
        <v>1460436</v>
      </c>
      <c r="I4965">
        <v>1460436</v>
      </c>
      <c r="J4965">
        <v>9318</v>
      </c>
      <c r="K4965">
        <v>65</v>
      </c>
      <c r="L4965">
        <v>61.16</v>
      </c>
      <c r="M4965" t="s">
        <v>925</v>
      </c>
      <c r="N4965" t="s">
        <v>926</v>
      </c>
      <c r="O4965">
        <v>40.97</v>
      </c>
      <c r="S4965">
        <v>24964</v>
      </c>
    </row>
    <row r="4966" spans="1:19" x14ac:dyDescent="0.2">
      <c r="A4966" t="s">
        <v>57</v>
      </c>
      <c r="B4966" t="s">
        <v>13</v>
      </c>
      <c r="C4966" t="s">
        <v>924</v>
      </c>
      <c r="D4966">
        <v>1</v>
      </c>
      <c r="E4966">
        <v>5</v>
      </c>
      <c r="F4966">
        <v>1780024500000</v>
      </c>
      <c r="G4966">
        <v>1780025996534</v>
      </c>
      <c r="H4966">
        <v>1496534</v>
      </c>
      <c r="I4966">
        <v>1496534</v>
      </c>
      <c r="J4966">
        <v>9562</v>
      </c>
      <c r="K4966">
        <v>65</v>
      </c>
      <c r="L4966">
        <v>64.459999999999994</v>
      </c>
      <c r="M4966" t="s">
        <v>925</v>
      </c>
      <c r="N4966" t="s">
        <v>926</v>
      </c>
      <c r="O4966">
        <v>47.1</v>
      </c>
      <c r="S4966">
        <v>24965</v>
      </c>
    </row>
    <row r="4967" spans="1:19" x14ac:dyDescent="0.2">
      <c r="A4967" t="s">
        <v>57</v>
      </c>
      <c r="B4967" t="s">
        <v>13</v>
      </c>
      <c r="C4967" t="s">
        <v>927</v>
      </c>
      <c r="D4967">
        <v>1</v>
      </c>
      <c r="E4967">
        <v>5</v>
      </c>
      <c r="F4967">
        <v>1780025400000</v>
      </c>
      <c r="G4967">
        <v>1780026715305</v>
      </c>
      <c r="H4967">
        <v>1315305</v>
      </c>
      <c r="I4967">
        <v>1315305</v>
      </c>
      <c r="J4967">
        <v>7500</v>
      </c>
      <c r="K4967">
        <v>56</v>
      </c>
      <c r="L4967">
        <v>59.14</v>
      </c>
      <c r="M4967" t="s">
        <v>925</v>
      </c>
      <c r="N4967" t="s">
        <v>926</v>
      </c>
      <c r="O4967">
        <v>44.8</v>
      </c>
      <c r="S4967">
        <v>24966</v>
      </c>
    </row>
    <row r="4968" spans="1:19" x14ac:dyDescent="0.2">
      <c r="A4968" t="s">
        <v>57</v>
      </c>
      <c r="B4968" t="s">
        <v>13</v>
      </c>
      <c r="C4968" t="s">
        <v>924</v>
      </c>
      <c r="D4968">
        <v>1</v>
      </c>
      <c r="E4968">
        <v>5</v>
      </c>
      <c r="F4968">
        <v>1780026300000</v>
      </c>
      <c r="G4968">
        <v>1780027388206</v>
      </c>
      <c r="H4968">
        <v>1088206</v>
      </c>
      <c r="I4968">
        <v>1088206</v>
      </c>
      <c r="J4968">
        <v>10525</v>
      </c>
      <c r="K4968">
        <v>42</v>
      </c>
      <c r="L4968">
        <v>57.11</v>
      </c>
      <c r="M4968" t="s">
        <v>925</v>
      </c>
      <c r="N4968" t="s">
        <v>926</v>
      </c>
      <c r="O4968">
        <v>37.729999999999997</v>
      </c>
      <c r="S4968">
        <v>24967</v>
      </c>
    </row>
    <row r="4969" spans="1:19" x14ac:dyDescent="0.2">
      <c r="A4969" t="s">
        <v>57</v>
      </c>
      <c r="B4969" t="s">
        <v>13</v>
      </c>
      <c r="C4969" t="s">
        <v>924</v>
      </c>
      <c r="D4969">
        <v>1</v>
      </c>
      <c r="E4969">
        <v>6</v>
      </c>
      <c r="F4969">
        <v>1780099200000</v>
      </c>
      <c r="G4969">
        <v>1780100379242</v>
      </c>
      <c r="H4969">
        <v>1179242</v>
      </c>
      <c r="I4969">
        <v>1179242</v>
      </c>
      <c r="J4969">
        <v>9282</v>
      </c>
      <c r="K4969">
        <v>49</v>
      </c>
      <c r="L4969">
        <v>56.79</v>
      </c>
      <c r="M4969" t="s">
        <v>925</v>
      </c>
      <c r="N4969" t="s">
        <v>926</v>
      </c>
      <c r="O4969">
        <v>38</v>
      </c>
      <c r="S4969">
        <v>24968</v>
      </c>
    </row>
    <row r="4970" spans="1:19" x14ac:dyDescent="0.2">
      <c r="A4970" t="s">
        <v>57</v>
      </c>
      <c r="B4970" t="s">
        <v>13</v>
      </c>
      <c r="C4970" t="s">
        <v>924</v>
      </c>
      <c r="D4970">
        <v>1</v>
      </c>
      <c r="E4970">
        <v>6</v>
      </c>
      <c r="F4970">
        <v>1780100100000</v>
      </c>
      <c r="G4970">
        <v>1780101556063</v>
      </c>
      <c r="H4970">
        <v>1456063</v>
      </c>
      <c r="I4970">
        <v>1456063</v>
      </c>
      <c r="J4970">
        <v>8127</v>
      </c>
      <c r="K4970">
        <v>58</v>
      </c>
      <c r="L4970">
        <v>59.83</v>
      </c>
      <c r="M4970" t="s">
        <v>925</v>
      </c>
      <c r="N4970" t="s">
        <v>926</v>
      </c>
      <c r="O4970">
        <v>41.19</v>
      </c>
      <c r="S4970">
        <v>24969</v>
      </c>
    </row>
    <row r="4971" spans="1:19" x14ac:dyDescent="0.2">
      <c r="A4971" t="s">
        <v>57</v>
      </c>
      <c r="B4971" t="s">
        <v>13</v>
      </c>
      <c r="C4971" t="s">
        <v>924</v>
      </c>
      <c r="D4971">
        <v>1</v>
      </c>
      <c r="E4971">
        <v>6</v>
      </c>
      <c r="F4971">
        <v>1780101000000</v>
      </c>
      <c r="G4971">
        <v>1780102303024</v>
      </c>
      <c r="H4971">
        <v>1303024</v>
      </c>
      <c r="I4971">
        <v>1303024</v>
      </c>
      <c r="J4971">
        <v>7935</v>
      </c>
      <c r="K4971">
        <v>58</v>
      </c>
      <c r="L4971">
        <v>60.52</v>
      </c>
      <c r="M4971" t="s">
        <v>925</v>
      </c>
      <c r="N4971" t="s">
        <v>926</v>
      </c>
      <c r="O4971">
        <v>47.15</v>
      </c>
      <c r="S4971">
        <v>24970</v>
      </c>
    </row>
    <row r="4972" spans="1:19" x14ac:dyDescent="0.2">
      <c r="A4972" t="s">
        <v>57</v>
      </c>
      <c r="B4972" t="s">
        <v>13</v>
      </c>
      <c r="C4972" t="s">
        <v>924</v>
      </c>
      <c r="D4972">
        <v>1</v>
      </c>
      <c r="E4972">
        <v>6</v>
      </c>
      <c r="F4972">
        <v>1780101900000</v>
      </c>
      <c r="G4972">
        <v>1780103055254</v>
      </c>
      <c r="H4972">
        <v>1155254</v>
      </c>
      <c r="I4972">
        <v>1155254</v>
      </c>
      <c r="J4972">
        <v>8748</v>
      </c>
      <c r="K4972">
        <v>48</v>
      </c>
      <c r="L4972">
        <v>58.34</v>
      </c>
      <c r="M4972" t="s">
        <v>925</v>
      </c>
      <c r="N4972" t="s">
        <v>926</v>
      </c>
      <c r="O4972">
        <v>43.64</v>
      </c>
      <c r="S4972">
        <v>24971</v>
      </c>
    </row>
    <row r="4973" spans="1:19" x14ac:dyDescent="0.2">
      <c r="A4973" t="s">
        <v>57</v>
      </c>
      <c r="B4973" t="s">
        <v>13</v>
      </c>
      <c r="C4973" t="s">
        <v>924</v>
      </c>
      <c r="D4973">
        <v>1</v>
      </c>
      <c r="E4973">
        <v>6</v>
      </c>
      <c r="F4973">
        <v>1780102800000</v>
      </c>
      <c r="G4973">
        <v>1780104401494</v>
      </c>
      <c r="H4973">
        <v>1601494</v>
      </c>
      <c r="I4973">
        <v>1601494</v>
      </c>
      <c r="J4973">
        <v>7241</v>
      </c>
      <c r="K4973">
        <v>66</v>
      </c>
      <c r="L4973">
        <v>59.48</v>
      </c>
      <c r="M4973" t="s">
        <v>925</v>
      </c>
      <c r="N4973" t="s">
        <v>926</v>
      </c>
      <c r="O4973">
        <v>39.07</v>
      </c>
      <c r="S4973">
        <v>24972</v>
      </c>
    </row>
    <row r="4974" spans="1:19" x14ac:dyDescent="0.2">
      <c r="A4974" t="s">
        <v>57</v>
      </c>
      <c r="B4974" t="s">
        <v>13</v>
      </c>
      <c r="C4974" t="s">
        <v>924</v>
      </c>
      <c r="D4974">
        <v>1</v>
      </c>
      <c r="E4974">
        <v>6</v>
      </c>
      <c r="F4974">
        <v>1780103700000</v>
      </c>
      <c r="G4974">
        <v>1780104932447</v>
      </c>
      <c r="H4974">
        <v>1232447</v>
      </c>
      <c r="I4974">
        <v>1232447</v>
      </c>
      <c r="J4974">
        <v>8278</v>
      </c>
      <c r="K4974">
        <v>56</v>
      </c>
      <c r="L4974">
        <v>56.4</v>
      </c>
      <c r="M4974" t="s">
        <v>925</v>
      </c>
      <c r="N4974" t="s">
        <v>926</v>
      </c>
      <c r="O4974">
        <v>38.450000000000003</v>
      </c>
      <c r="S4974">
        <v>24973</v>
      </c>
    </row>
    <row r="4975" spans="1:19" x14ac:dyDescent="0.2">
      <c r="A4975" t="s">
        <v>57</v>
      </c>
      <c r="B4975" t="s">
        <v>13</v>
      </c>
      <c r="C4975" t="s">
        <v>924</v>
      </c>
      <c r="D4975">
        <v>1</v>
      </c>
      <c r="E4975">
        <v>6</v>
      </c>
      <c r="F4975">
        <v>1780104600000</v>
      </c>
      <c r="G4975">
        <v>1780105792885</v>
      </c>
      <c r="H4975">
        <v>1192885</v>
      </c>
      <c r="I4975">
        <v>1192885</v>
      </c>
      <c r="J4975">
        <v>8952</v>
      </c>
      <c r="K4975">
        <v>53</v>
      </c>
      <c r="L4975">
        <v>60.11</v>
      </c>
      <c r="M4975" t="s">
        <v>925</v>
      </c>
      <c r="N4975" t="s">
        <v>926</v>
      </c>
      <c r="O4975">
        <v>46.27</v>
      </c>
      <c r="S4975">
        <v>24974</v>
      </c>
    </row>
    <row r="4976" spans="1:19" x14ac:dyDescent="0.2">
      <c r="A4976" t="s">
        <v>57</v>
      </c>
      <c r="B4976" t="s">
        <v>13</v>
      </c>
      <c r="C4976" t="s">
        <v>924</v>
      </c>
      <c r="D4976">
        <v>1</v>
      </c>
      <c r="E4976">
        <v>6</v>
      </c>
      <c r="F4976">
        <v>1780105500000</v>
      </c>
      <c r="G4976">
        <v>1780106859896</v>
      </c>
      <c r="H4976">
        <v>1359896</v>
      </c>
      <c r="I4976">
        <v>1359896</v>
      </c>
      <c r="J4976">
        <v>10210</v>
      </c>
      <c r="K4976">
        <v>60</v>
      </c>
      <c r="L4976">
        <v>60.19</v>
      </c>
      <c r="M4976" t="s">
        <v>925</v>
      </c>
      <c r="N4976" t="s">
        <v>926</v>
      </c>
      <c r="O4976">
        <v>38.869999999999997</v>
      </c>
      <c r="S4976">
        <v>24975</v>
      </c>
    </row>
    <row r="4977" spans="1:19" x14ac:dyDescent="0.2">
      <c r="A4977" t="s">
        <v>57</v>
      </c>
      <c r="B4977" t="s">
        <v>13</v>
      </c>
      <c r="C4977" t="s">
        <v>924</v>
      </c>
      <c r="D4977">
        <v>1</v>
      </c>
      <c r="E4977">
        <v>6</v>
      </c>
      <c r="F4977">
        <v>1780106400000</v>
      </c>
      <c r="G4977">
        <v>1780107450554</v>
      </c>
      <c r="H4977">
        <v>1050554</v>
      </c>
      <c r="I4977">
        <v>1050554</v>
      </c>
      <c r="J4977">
        <v>9468</v>
      </c>
      <c r="K4977">
        <v>47</v>
      </c>
      <c r="L4977">
        <v>57.61</v>
      </c>
      <c r="M4977" t="s">
        <v>925</v>
      </c>
      <c r="N4977" t="s">
        <v>926</v>
      </c>
      <c r="O4977">
        <v>42.65</v>
      </c>
      <c r="S4977">
        <v>24976</v>
      </c>
    </row>
    <row r="4978" spans="1:19" x14ac:dyDescent="0.2">
      <c r="A4978" t="s">
        <v>57</v>
      </c>
      <c r="B4978" t="s">
        <v>13</v>
      </c>
      <c r="C4978" t="s">
        <v>924</v>
      </c>
      <c r="D4978">
        <v>1</v>
      </c>
      <c r="E4978">
        <v>6</v>
      </c>
      <c r="F4978">
        <v>1780107300000</v>
      </c>
      <c r="G4978">
        <v>1780108695368</v>
      </c>
      <c r="H4978">
        <v>1395368</v>
      </c>
      <c r="I4978">
        <v>1395368</v>
      </c>
      <c r="J4978">
        <v>8503</v>
      </c>
      <c r="K4978">
        <v>53</v>
      </c>
      <c r="L4978">
        <v>62.32</v>
      </c>
      <c r="M4978" t="s">
        <v>925</v>
      </c>
      <c r="N4978" t="s">
        <v>926</v>
      </c>
      <c r="O4978">
        <v>47.51</v>
      </c>
      <c r="S4978">
        <v>24977</v>
      </c>
    </row>
    <row r="4979" spans="1:19" x14ac:dyDescent="0.2">
      <c r="A4979" t="s">
        <v>57</v>
      </c>
      <c r="B4979" t="s">
        <v>13</v>
      </c>
      <c r="C4979" t="s">
        <v>924</v>
      </c>
      <c r="D4979">
        <v>1</v>
      </c>
      <c r="E4979">
        <v>6</v>
      </c>
      <c r="F4979">
        <v>1780108200000</v>
      </c>
      <c r="G4979">
        <v>1780109601680</v>
      </c>
      <c r="H4979">
        <v>1401680</v>
      </c>
      <c r="I4979">
        <v>1401680</v>
      </c>
      <c r="J4979">
        <v>8372</v>
      </c>
      <c r="K4979">
        <v>54</v>
      </c>
      <c r="L4979">
        <v>60.95</v>
      </c>
      <c r="M4979" t="s">
        <v>925</v>
      </c>
      <c r="N4979" t="s">
        <v>926</v>
      </c>
      <c r="O4979">
        <v>44.5</v>
      </c>
      <c r="S4979">
        <v>24978</v>
      </c>
    </row>
    <row r="4980" spans="1:19" x14ac:dyDescent="0.2">
      <c r="A4980" t="s">
        <v>57</v>
      </c>
      <c r="B4980" t="s">
        <v>13</v>
      </c>
      <c r="C4980" t="s">
        <v>924</v>
      </c>
      <c r="D4980">
        <v>1</v>
      </c>
      <c r="E4980">
        <v>6</v>
      </c>
      <c r="F4980">
        <v>1780109100000</v>
      </c>
      <c r="G4980">
        <v>1780110760015</v>
      </c>
      <c r="H4980">
        <v>1660015</v>
      </c>
      <c r="I4980">
        <v>1660015</v>
      </c>
      <c r="J4980">
        <v>10024</v>
      </c>
      <c r="K4980">
        <v>67</v>
      </c>
      <c r="L4980">
        <v>66.540000000000006</v>
      </c>
      <c r="M4980" t="s">
        <v>925</v>
      </c>
      <c r="N4980" t="s">
        <v>926</v>
      </c>
      <c r="O4980">
        <v>46.59</v>
      </c>
      <c r="S4980">
        <v>24979</v>
      </c>
    </row>
    <row r="4981" spans="1:19" x14ac:dyDescent="0.2">
      <c r="A4981" t="s">
        <v>57</v>
      </c>
      <c r="B4981" t="s">
        <v>13</v>
      </c>
      <c r="C4981" t="s">
        <v>924</v>
      </c>
      <c r="D4981">
        <v>1</v>
      </c>
      <c r="E4981">
        <v>6</v>
      </c>
      <c r="F4981">
        <v>1780110000000</v>
      </c>
      <c r="G4981">
        <v>1780111507723</v>
      </c>
      <c r="H4981">
        <v>1507723</v>
      </c>
      <c r="I4981">
        <v>1507723</v>
      </c>
      <c r="J4981">
        <v>8462</v>
      </c>
      <c r="K4981">
        <v>66</v>
      </c>
      <c r="L4981">
        <v>61.9</v>
      </c>
      <c r="M4981" t="s">
        <v>925</v>
      </c>
      <c r="N4981" t="s">
        <v>926</v>
      </c>
      <c r="O4981">
        <v>43.79</v>
      </c>
      <c r="S4981">
        <v>24980</v>
      </c>
    </row>
    <row r="4982" spans="1:19" x14ac:dyDescent="0.2">
      <c r="A4982" t="s">
        <v>57</v>
      </c>
      <c r="B4982" t="s">
        <v>13</v>
      </c>
      <c r="C4982" t="s">
        <v>924</v>
      </c>
      <c r="D4982">
        <v>1</v>
      </c>
      <c r="E4982">
        <v>6</v>
      </c>
      <c r="F4982">
        <v>1780110900000</v>
      </c>
      <c r="G4982">
        <v>1780112209651</v>
      </c>
      <c r="H4982">
        <v>1309651</v>
      </c>
      <c r="I4982">
        <v>1309651</v>
      </c>
      <c r="J4982">
        <v>9259</v>
      </c>
      <c r="K4982">
        <v>53</v>
      </c>
      <c r="L4982">
        <v>56.67</v>
      </c>
      <c r="M4982" t="s">
        <v>925</v>
      </c>
      <c r="N4982" t="s">
        <v>926</v>
      </c>
      <c r="O4982">
        <v>34.49</v>
      </c>
      <c r="S4982">
        <v>24981</v>
      </c>
    </row>
    <row r="4983" spans="1:19" x14ac:dyDescent="0.2">
      <c r="A4983" t="s">
        <v>57</v>
      </c>
      <c r="B4983" t="s">
        <v>13</v>
      </c>
      <c r="C4983" t="s">
        <v>924</v>
      </c>
      <c r="D4983">
        <v>1</v>
      </c>
      <c r="E4983">
        <v>6</v>
      </c>
      <c r="F4983">
        <v>1780111800000</v>
      </c>
      <c r="G4983">
        <v>1780113214693</v>
      </c>
      <c r="H4983">
        <v>1414693</v>
      </c>
      <c r="I4983">
        <v>1414693</v>
      </c>
      <c r="J4983">
        <v>10285</v>
      </c>
      <c r="K4983">
        <v>54</v>
      </c>
      <c r="L4983">
        <v>58.87</v>
      </c>
      <c r="M4983" t="s">
        <v>925</v>
      </c>
      <c r="N4983" t="s">
        <v>926</v>
      </c>
      <c r="O4983">
        <v>34.229999999999997</v>
      </c>
      <c r="S4983">
        <v>24982</v>
      </c>
    </row>
    <row r="4984" spans="1:19" x14ac:dyDescent="0.2">
      <c r="A4984" t="s">
        <v>57</v>
      </c>
      <c r="B4984" t="s">
        <v>13</v>
      </c>
      <c r="C4984" t="s">
        <v>924</v>
      </c>
      <c r="D4984">
        <v>1</v>
      </c>
      <c r="E4984">
        <v>6</v>
      </c>
      <c r="F4984">
        <v>1780112700000</v>
      </c>
      <c r="G4984">
        <v>1780114321753</v>
      </c>
      <c r="H4984">
        <v>1621753</v>
      </c>
      <c r="I4984">
        <v>1621753</v>
      </c>
      <c r="J4984">
        <v>9649</v>
      </c>
      <c r="K4984">
        <v>62</v>
      </c>
      <c r="L4984">
        <v>63.17</v>
      </c>
      <c r="M4984" t="s">
        <v>925</v>
      </c>
      <c r="N4984" t="s">
        <v>926</v>
      </c>
      <c r="O4984">
        <v>40.71</v>
      </c>
      <c r="S4984">
        <v>24983</v>
      </c>
    </row>
    <row r="4985" spans="1:19" x14ac:dyDescent="0.2">
      <c r="A4985" t="s">
        <v>57</v>
      </c>
      <c r="B4985" t="s">
        <v>13</v>
      </c>
      <c r="C4985" t="s">
        <v>924</v>
      </c>
      <c r="D4985">
        <v>1</v>
      </c>
      <c r="E4985">
        <v>7</v>
      </c>
      <c r="F4985">
        <v>1780185600000</v>
      </c>
      <c r="G4985">
        <v>1780186676414</v>
      </c>
      <c r="H4985">
        <v>1076414</v>
      </c>
      <c r="I4985">
        <v>1076414</v>
      </c>
      <c r="J4985">
        <v>10028</v>
      </c>
      <c r="K4985">
        <v>42</v>
      </c>
      <c r="L4985">
        <v>43.45</v>
      </c>
      <c r="M4985" t="s">
        <v>925</v>
      </c>
      <c r="N4985" t="s">
        <v>929</v>
      </c>
      <c r="S4985">
        <v>24984</v>
      </c>
    </row>
    <row r="4986" spans="1:19" x14ac:dyDescent="0.2">
      <c r="A4986" t="s">
        <v>57</v>
      </c>
      <c r="B4986" t="s">
        <v>13</v>
      </c>
      <c r="C4986" t="s">
        <v>924</v>
      </c>
      <c r="D4986">
        <v>1</v>
      </c>
      <c r="E4986">
        <v>7</v>
      </c>
      <c r="F4986">
        <v>1780186500000</v>
      </c>
      <c r="G4986">
        <v>1780187962660</v>
      </c>
      <c r="H4986">
        <v>1462660</v>
      </c>
      <c r="I4986">
        <v>1462660</v>
      </c>
      <c r="J4986">
        <v>7198</v>
      </c>
      <c r="K4986">
        <v>64</v>
      </c>
      <c r="L4986">
        <v>60.82</v>
      </c>
      <c r="M4986" t="s">
        <v>925</v>
      </c>
      <c r="N4986" t="s">
        <v>926</v>
      </c>
      <c r="O4986">
        <v>45.81</v>
      </c>
      <c r="S4986">
        <v>24985</v>
      </c>
    </row>
    <row r="4987" spans="1:19" x14ac:dyDescent="0.2">
      <c r="A4987" t="s">
        <v>57</v>
      </c>
      <c r="B4987" t="s">
        <v>13</v>
      </c>
      <c r="C4987" t="s">
        <v>928</v>
      </c>
      <c r="D4987">
        <v>1</v>
      </c>
      <c r="E4987">
        <v>7</v>
      </c>
      <c r="F4987">
        <v>1780187400000</v>
      </c>
      <c r="G4987">
        <v>1780188492226</v>
      </c>
      <c r="H4987">
        <v>1092226</v>
      </c>
      <c r="I4987">
        <v>1092226</v>
      </c>
      <c r="J4987">
        <v>10277</v>
      </c>
      <c r="K4987">
        <v>45</v>
      </c>
      <c r="L4987">
        <v>56.58</v>
      </c>
      <c r="M4987" t="s">
        <v>925</v>
      </c>
      <c r="N4987" t="s">
        <v>926</v>
      </c>
      <c r="O4987">
        <v>37.049999999999997</v>
      </c>
      <c r="S4987">
        <v>24986</v>
      </c>
    </row>
    <row r="4988" spans="1:19" x14ac:dyDescent="0.2">
      <c r="A4988" t="s">
        <v>57</v>
      </c>
      <c r="B4988" t="s">
        <v>13</v>
      </c>
      <c r="C4988" t="s">
        <v>924</v>
      </c>
      <c r="D4988">
        <v>1</v>
      </c>
      <c r="E4988">
        <v>7</v>
      </c>
      <c r="F4988">
        <v>1780188300000</v>
      </c>
      <c r="G4988">
        <v>1780189635950</v>
      </c>
      <c r="H4988">
        <v>1335950</v>
      </c>
      <c r="I4988">
        <v>1335950</v>
      </c>
      <c r="J4988">
        <v>6832</v>
      </c>
      <c r="K4988">
        <v>56</v>
      </c>
      <c r="L4988">
        <v>57.35</v>
      </c>
      <c r="M4988" t="s">
        <v>925</v>
      </c>
      <c r="N4988" t="s">
        <v>926</v>
      </c>
      <c r="O4988">
        <v>41.91</v>
      </c>
      <c r="S4988">
        <v>24987</v>
      </c>
    </row>
    <row r="4989" spans="1:19" x14ac:dyDescent="0.2">
      <c r="A4989" t="s">
        <v>57</v>
      </c>
      <c r="B4989" t="s">
        <v>13</v>
      </c>
      <c r="C4989" t="s">
        <v>924</v>
      </c>
      <c r="D4989">
        <v>1</v>
      </c>
      <c r="E4989">
        <v>7</v>
      </c>
      <c r="F4989">
        <v>1780189200000</v>
      </c>
      <c r="G4989">
        <v>1780190954544</v>
      </c>
      <c r="H4989">
        <v>1754544</v>
      </c>
      <c r="I4989">
        <v>1754544</v>
      </c>
      <c r="J4989">
        <v>8986</v>
      </c>
      <c r="K4989">
        <v>72</v>
      </c>
      <c r="L4989">
        <v>61.53</v>
      </c>
      <c r="M4989" t="s">
        <v>925</v>
      </c>
      <c r="N4989" t="s">
        <v>926</v>
      </c>
      <c r="O4989">
        <v>35.33</v>
      </c>
      <c r="S4989">
        <v>24988</v>
      </c>
    </row>
    <row r="4990" spans="1:19" x14ac:dyDescent="0.2">
      <c r="A4990" t="s">
        <v>57</v>
      </c>
      <c r="B4990" t="s">
        <v>13</v>
      </c>
      <c r="C4990" t="s">
        <v>928</v>
      </c>
      <c r="D4990">
        <v>1</v>
      </c>
      <c r="E4990">
        <v>7</v>
      </c>
      <c r="F4990">
        <v>1780190100000</v>
      </c>
      <c r="G4990">
        <v>1780191141693</v>
      </c>
      <c r="H4990">
        <v>1041693</v>
      </c>
      <c r="I4990">
        <v>1041693</v>
      </c>
      <c r="J4990">
        <v>7747</v>
      </c>
      <c r="K4990">
        <v>49</v>
      </c>
      <c r="L4990">
        <v>57.34</v>
      </c>
      <c r="M4990" t="s">
        <v>925</v>
      </c>
      <c r="N4990" t="s">
        <v>926</v>
      </c>
      <c r="O4990">
        <v>46.85</v>
      </c>
      <c r="S4990">
        <v>24989</v>
      </c>
    </row>
    <row r="4991" spans="1:19" x14ac:dyDescent="0.2">
      <c r="A4991" t="s">
        <v>57</v>
      </c>
      <c r="B4991" t="s">
        <v>13</v>
      </c>
      <c r="C4991" t="s">
        <v>924</v>
      </c>
      <c r="D4991">
        <v>1</v>
      </c>
      <c r="E4991">
        <v>7</v>
      </c>
      <c r="F4991">
        <v>1780191000000</v>
      </c>
      <c r="G4991">
        <v>1780192673742</v>
      </c>
      <c r="H4991">
        <v>1673742</v>
      </c>
      <c r="I4991">
        <v>1673742</v>
      </c>
      <c r="J4991">
        <v>9927</v>
      </c>
      <c r="K4991">
        <v>68</v>
      </c>
      <c r="L4991">
        <v>50.51</v>
      </c>
      <c r="M4991" t="s">
        <v>925</v>
      </c>
      <c r="N4991" t="s">
        <v>929</v>
      </c>
      <c r="S4991">
        <v>24990</v>
      </c>
    </row>
    <row r="4992" spans="1:19" x14ac:dyDescent="0.2">
      <c r="A4992" t="s">
        <v>57</v>
      </c>
      <c r="B4992" t="s">
        <v>13</v>
      </c>
      <c r="C4992" t="s">
        <v>924</v>
      </c>
      <c r="D4992">
        <v>1</v>
      </c>
      <c r="E4992">
        <v>7</v>
      </c>
      <c r="F4992">
        <v>1780191900000</v>
      </c>
      <c r="G4992">
        <v>1780192866662</v>
      </c>
      <c r="H4992">
        <v>966662</v>
      </c>
      <c r="I4992">
        <v>966662</v>
      </c>
      <c r="J4992">
        <v>8076</v>
      </c>
      <c r="K4992">
        <v>47</v>
      </c>
      <c r="L4992">
        <v>54.37</v>
      </c>
      <c r="M4992" t="s">
        <v>925</v>
      </c>
      <c r="N4992" t="s">
        <v>926</v>
      </c>
      <c r="O4992">
        <v>40.94</v>
      </c>
      <c r="S4992">
        <v>24991</v>
      </c>
    </row>
    <row r="4993" spans="1:19" x14ac:dyDescent="0.2">
      <c r="A4993" t="s">
        <v>57</v>
      </c>
      <c r="B4993" t="s">
        <v>13</v>
      </c>
      <c r="C4993" t="s">
        <v>928</v>
      </c>
      <c r="D4993">
        <v>1</v>
      </c>
      <c r="E4993">
        <v>7</v>
      </c>
      <c r="F4993">
        <v>1780192800000</v>
      </c>
      <c r="G4993">
        <v>1780194208753</v>
      </c>
      <c r="H4993">
        <v>1408753</v>
      </c>
      <c r="I4993">
        <v>1408753</v>
      </c>
      <c r="J4993">
        <v>9103</v>
      </c>
      <c r="K4993">
        <v>52</v>
      </c>
      <c r="L4993">
        <v>60.83</v>
      </c>
      <c r="M4993" t="s">
        <v>925</v>
      </c>
      <c r="N4993" t="s">
        <v>926</v>
      </c>
      <c r="O4993">
        <v>42.09</v>
      </c>
      <c r="S4993">
        <v>24992</v>
      </c>
    </row>
    <row r="4994" spans="1:19" x14ac:dyDescent="0.2">
      <c r="A4994" t="s">
        <v>57</v>
      </c>
      <c r="B4994" t="s">
        <v>13</v>
      </c>
      <c r="C4994" t="s">
        <v>924</v>
      </c>
      <c r="D4994">
        <v>1</v>
      </c>
      <c r="E4994">
        <v>7</v>
      </c>
      <c r="F4994">
        <v>1780193700000</v>
      </c>
      <c r="G4994">
        <v>1780194986369</v>
      </c>
      <c r="H4994">
        <v>1286369</v>
      </c>
      <c r="I4994">
        <v>1286369</v>
      </c>
      <c r="J4994">
        <v>7715</v>
      </c>
      <c r="K4994">
        <v>50</v>
      </c>
      <c r="L4994">
        <v>60.31</v>
      </c>
      <c r="M4994" t="s">
        <v>925</v>
      </c>
      <c r="N4994" t="s">
        <v>926</v>
      </c>
      <c r="O4994">
        <v>47.69</v>
      </c>
      <c r="S4994">
        <v>24993</v>
      </c>
    </row>
    <row r="4995" spans="1:19" x14ac:dyDescent="0.2">
      <c r="A4995" t="s">
        <v>57</v>
      </c>
      <c r="B4995" t="s">
        <v>13</v>
      </c>
      <c r="C4995" t="s">
        <v>924</v>
      </c>
      <c r="D4995">
        <v>1</v>
      </c>
      <c r="E4995">
        <v>7</v>
      </c>
      <c r="F4995">
        <v>1780194600000</v>
      </c>
      <c r="G4995">
        <v>1780196201933</v>
      </c>
      <c r="H4995">
        <v>1601933</v>
      </c>
      <c r="I4995">
        <v>1601933</v>
      </c>
      <c r="J4995">
        <v>10146</v>
      </c>
      <c r="K4995">
        <v>64</v>
      </c>
      <c r="L4995">
        <v>63.94</v>
      </c>
      <c r="M4995" t="s">
        <v>925</v>
      </c>
      <c r="N4995" t="s">
        <v>926</v>
      </c>
      <c r="O4995">
        <v>41.67</v>
      </c>
      <c r="S4995">
        <v>24994</v>
      </c>
    </row>
    <row r="4996" spans="1:19" x14ac:dyDescent="0.2">
      <c r="A4996" t="s">
        <v>57</v>
      </c>
      <c r="B4996" t="s">
        <v>13</v>
      </c>
      <c r="C4996" t="s">
        <v>928</v>
      </c>
      <c r="D4996">
        <v>1</v>
      </c>
      <c r="E4996">
        <v>7</v>
      </c>
      <c r="F4996">
        <v>1780195500000</v>
      </c>
      <c r="G4996">
        <v>1780196722015</v>
      </c>
      <c r="H4996">
        <v>1222015</v>
      </c>
      <c r="I4996">
        <v>1222015</v>
      </c>
      <c r="J4996">
        <v>8293</v>
      </c>
      <c r="K4996">
        <v>52</v>
      </c>
      <c r="L4996">
        <v>60.41</v>
      </c>
      <c r="M4996" t="s">
        <v>925</v>
      </c>
      <c r="N4996" t="s">
        <v>926</v>
      </c>
      <c r="O4996">
        <v>47.98</v>
      </c>
      <c r="S4996">
        <v>24995</v>
      </c>
    </row>
    <row r="4997" spans="1:19" x14ac:dyDescent="0.2">
      <c r="A4997" t="s">
        <v>57</v>
      </c>
      <c r="B4997" t="s">
        <v>13</v>
      </c>
      <c r="C4997" t="s">
        <v>924</v>
      </c>
      <c r="D4997">
        <v>1</v>
      </c>
      <c r="E4997">
        <v>7</v>
      </c>
      <c r="F4997">
        <v>1780196400000</v>
      </c>
      <c r="G4997">
        <v>1780197832749</v>
      </c>
      <c r="H4997">
        <v>1432749</v>
      </c>
      <c r="I4997">
        <v>1432749</v>
      </c>
      <c r="J4997">
        <v>8899</v>
      </c>
      <c r="K4997">
        <v>54</v>
      </c>
      <c r="L4997">
        <v>56.34</v>
      </c>
      <c r="M4997" t="s">
        <v>925</v>
      </c>
      <c r="N4997" t="s">
        <v>926</v>
      </c>
      <c r="O4997">
        <v>31.6</v>
      </c>
      <c r="S4997">
        <v>24996</v>
      </c>
    </row>
    <row r="4998" spans="1:19" x14ac:dyDescent="0.2">
      <c r="A4998" t="s">
        <v>57</v>
      </c>
      <c r="B4998" t="s">
        <v>13</v>
      </c>
      <c r="C4998" t="s">
        <v>924</v>
      </c>
      <c r="D4998">
        <v>1</v>
      </c>
      <c r="E4998">
        <v>7</v>
      </c>
      <c r="F4998">
        <v>1780197300000</v>
      </c>
      <c r="G4998">
        <v>1780198447762</v>
      </c>
      <c r="H4998">
        <v>1147762</v>
      </c>
      <c r="I4998">
        <v>1147762</v>
      </c>
      <c r="J4998">
        <v>9140</v>
      </c>
      <c r="K4998">
        <v>48</v>
      </c>
      <c r="L4998">
        <v>55.2</v>
      </c>
      <c r="M4998" t="s">
        <v>925</v>
      </c>
      <c r="N4998" t="s">
        <v>926</v>
      </c>
      <c r="O4998">
        <v>35.47</v>
      </c>
      <c r="S4998">
        <v>24997</v>
      </c>
    </row>
    <row r="4999" spans="1:19" x14ac:dyDescent="0.2">
      <c r="A4999" t="s">
        <v>57</v>
      </c>
      <c r="B4999" t="s">
        <v>13</v>
      </c>
      <c r="C4999" t="s">
        <v>928</v>
      </c>
      <c r="D4999">
        <v>1</v>
      </c>
      <c r="E4999">
        <v>7</v>
      </c>
      <c r="F4999">
        <v>1780198200000</v>
      </c>
      <c r="G4999">
        <v>1780199978755</v>
      </c>
      <c r="H4999">
        <v>1778755</v>
      </c>
      <c r="I4999">
        <v>1778755</v>
      </c>
      <c r="J4999">
        <v>10323</v>
      </c>
      <c r="K4999">
        <v>66</v>
      </c>
      <c r="L4999">
        <v>64.73</v>
      </c>
      <c r="M4999" t="s">
        <v>925</v>
      </c>
      <c r="N4999" t="s">
        <v>926</v>
      </c>
      <c r="O4999">
        <v>38.57</v>
      </c>
      <c r="S4999">
        <v>24998</v>
      </c>
    </row>
    <row r="5000" spans="1:19" x14ac:dyDescent="0.2">
      <c r="A5000" t="s">
        <v>57</v>
      </c>
      <c r="B5000" t="s">
        <v>13</v>
      </c>
      <c r="C5000" t="s">
        <v>924</v>
      </c>
      <c r="D5000">
        <v>1</v>
      </c>
      <c r="E5000">
        <v>7</v>
      </c>
      <c r="F5000">
        <v>1780199100000</v>
      </c>
      <c r="G5000">
        <v>1780200366536</v>
      </c>
      <c r="H5000">
        <v>1266536</v>
      </c>
      <c r="I5000">
        <v>1266536</v>
      </c>
      <c r="J5000">
        <v>9052</v>
      </c>
      <c r="K5000">
        <v>57</v>
      </c>
      <c r="L5000">
        <v>59.1</v>
      </c>
      <c r="M5000" t="s">
        <v>925</v>
      </c>
      <c r="N5000" t="s">
        <v>926</v>
      </c>
      <c r="O5000">
        <v>41.8</v>
      </c>
      <c r="S5000">
        <v>24999</v>
      </c>
    </row>
    <row r="5001" spans="1:19" x14ac:dyDescent="0.2">
      <c r="A5001" t="s">
        <v>57</v>
      </c>
      <c r="B5001" t="s">
        <v>13</v>
      </c>
      <c r="C5001" t="s">
        <v>924</v>
      </c>
      <c r="D5001">
        <v>1</v>
      </c>
      <c r="E5001">
        <v>7</v>
      </c>
      <c r="F5001">
        <v>1780200000000</v>
      </c>
      <c r="G5001">
        <v>1780201390834</v>
      </c>
      <c r="H5001">
        <v>1390834</v>
      </c>
      <c r="I5001">
        <v>1390834</v>
      </c>
      <c r="J5001">
        <v>10385</v>
      </c>
      <c r="K5001">
        <v>56</v>
      </c>
      <c r="L5001">
        <v>47.59</v>
      </c>
      <c r="M5001" t="s">
        <v>925</v>
      </c>
      <c r="N5001" t="s">
        <v>929</v>
      </c>
      <c r="S5001">
        <v>25000</v>
      </c>
    </row>
    <row r="5002" spans="1:19" x14ac:dyDescent="0.2">
      <c r="A5002" t="s">
        <v>57</v>
      </c>
      <c r="B5002" t="s">
        <v>13</v>
      </c>
      <c r="C5002" t="s">
        <v>924</v>
      </c>
      <c r="D5002">
        <v>2</v>
      </c>
      <c r="E5002">
        <v>1</v>
      </c>
      <c r="F5002">
        <v>1780272000000</v>
      </c>
      <c r="G5002">
        <v>1780272923565</v>
      </c>
      <c r="H5002">
        <v>923565</v>
      </c>
      <c r="I5002">
        <v>923565</v>
      </c>
      <c r="J5002">
        <v>7312</v>
      </c>
      <c r="K5002">
        <v>37</v>
      </c>
      <c r="L5002">
        <v>53.66</v>
      </c>
      <c r="M5002" t="s">
        <v>925</v>
      </c>
      <c r="N5002" t="s">
        <v>926</v>
      </c>
      <c r="O5002">
        <v>42.43</v>
      </c>
      <c r="S5002">
        <v>25001</v>
      </c>
    </row>
    <row r="5003" spans="1:19" x14ac:dyDescent="0.2">
      <c r="A5003" t="s">
        <v>57</v>
      </c>
      <c r="B5003" t="s">
        <v>13</v>
      </c>
      <c r="C5003" t="s">
        <v>924</v>
      </c>
      <c r="D5003">
        <v>2</v>
      </c>
      <c r="E5003">
        <v>1</v>
      </c>
      <c r="F5003">
        <v>1780272900000</v>
      </c>
      <c r="G5003">
        <v>1780274309539</v>
      </c>
      <c r="H5003">
        <v>1409539</v>
      </c>
      <c r="I5003">
        <v>1409539</v>
      </c>
      <c r="J5003">
        <v>7314</v>
      </c>
      <c r="K5003">
        <v>60</v>
      </c>
      <c r="L5003">
        <v>58.66</v>
      </c>
      <c r="M5003" t="s">
        <v>925</v>
      </c>
      <c r="N5003" t="s">
        <v>926</v>
      </c>
      <c r="O5003">
        <v>41.82</v>
      </c>
      <c r="S5003">
        <v>25002</v>
      </c>
    </row>
    <row r="5004" spans="1:19" x14ac:dyDescent="0.2">
      <c r="A5004" t="s">
        <v>57</v>
      </c>
      <c r="B5004" t="s">
        <v>13</v>
      </c>
      <c r="C5004" t="s">
        <v>928</v>
      </c>
      <c r="D5004">
        <v>2</v>
      </c>
      <c r="E5004">
        <v>1</v>
      </c>
      <c r="F5004">
        <v>1780273800000</v>
      </c>
      <c r="G5004">
        <v>1780275200058</v>
      </c>
      <c r="H5004">
        <v>1400058</v>
      </c>
      <c r="I5004">
        <v>1400058</v>
      </c>
      <c r="J5004">
        <v>8659</v>
      </c>
      <c r="K5004">
        <v>63</v>
      </c>
      <c r="L5004">
        <v>45.89</v>
      </c>
      <c r="M5004" t="s">
        <v>925</v>
      </c>
      <c r="N5004" t="s">
        <v>929</v>
      </c>
      <c r="S5004">
        <v>25003</v>
      </c>
    </row>
    <row r="5005" spans="1:19" x14ac:dyDescent="0.2">
      <c r="A5005" t="s">
        <v>57</v>
      </c>
      <c r="B5005" t="s">
        <v>13</v>
      </c>
      <c r="C5005" t="s">
        <v>924</v>
      </c>
      <c r="D5005">
        <v>2</v>
      </c>
      <c r="E5005">
        <v>1</v>
      </c>
      <c r="F5005">
        <v>1780274700000</v>
      </c>
      <c r="G5005">
        <v>1780275850121</v>
      </c>
      <c r="H5005">
        <v>1150121</v>
      </c>
      <c r="I5005">
        <v>1150121</v>
      </c>
      <c r="J5005">
        <v>8026</v>
      </c>
      <c r="K5005">
        <v>53</v>
      </c>
      <c r="L5005">
        <v>42.23</v>
      </c>
      <c r="M5005" t="s">
        <v>925</v>
      </c>
      <c r="N5005" t="s">
        <v>929</v>
      </c>
      <c r="S5005">
        <v>25004</v>
      </c>
    </row>
    <row r="5006" spans="1:19" x14ac:dyDescent="0.2">
      <c r="A5006" t="s">
        <v>57</v>
      </c>
      <c r="B5006" t="s">
        <v>13</v>
      </c>
      <c r="C5006" t="s">
        <v>924</v>
      </c>
      <c r="D5006">
        <v>2</v>
      </c>
      <c r="E5006">
        <v>1</v>
      </c>
      <c r="F5006">
        <v>1780275600000</v>
      </c>
      <c r="G5006">
        <v>1780276677885</v>
      </c>
      <c r="H5006">
        <v>1077885</v>
      </c>
      <c r="I5006">
        <v>1077885</v>
      </c>
      <c r="J5006">
        <v>8298</v>
      </c>
      <c r="K5006">
        <v>49</v>
      </c>
      <c r="L5006">
        <v>53.37</v>
      </c>
      <c r="M5006" t="s">
        <v>925</v>
      </c>
      <c r="N5006" t="s">
        <v>926</v>
      </c>
      <c r="O5006">
        <v>35.24</v>
      </c>
      <c r="S5006">
        <v>25005</v>
      </c>
    </row>
    <row r="5007" spans="1:19" x14ac:dyDescent="0.2">
      <c r="A5007" t="s">
        <v>57</v>
      </c>
      <c r="B5007" t="s">
        <v>13</v>
      </c>
      <c r="C5007" t="s">
        <v>928</v>
      </c>
      <c r="D5007">
        <v>2</v>
      </c>
      <c r="E5007">
        <v>1</v>
      </c>
      <c r="F5007">
        <v>1780276500000</v>
      </c>
      <c r="G5007">
        <v>1780277446284</v>
      </c>
      <c r="H5007">
        <v>946284</v>
      </c>
      <c r="I5007">
        <v>946284</v>
      </c>
      <c r="J5007">
        <v>9211</v>
      </c>
      <c r="K5007">
        <v>41</v>
      </c>
      <c r="L5007">
        <v>56.55</v>
      </c>
      <c r="M5007" t="s">
        <v>925</v>
      </c>
      <c r="N5007" t="s">
        <v>926</v>
      </c>
      <c r="O5007">
        <v>43.51</v>
      </c>
      <c r="S5007">
        <v>25006</v>
      </c>
    </row>
    <row r="5008" spans="1:19" x14ac:dyDescent="0.2">
      <c r="A5008" t="s">
        <v>57</v>
      </c>
      <c r="B5008" t="s">
        <v>13</v>
      </c>
      <c r="C5008" t="s">
        <v>924</v>
      </c>
      <c r="D5008">
        <v>2</v>
      </c>
      <c r="E5008">
        <v>1</v>
      </c>
      <c r="F5008">
        <v>1780277400000</v>
      </c>
      <c r="G5008">
        <v>1780278622380</v>
      </c>
      <c r="H5008">
        <v>1222380</v>
      </c>
      <c r="I5008">
        <v>1222380</v>
      </c>
      <c r="J5008">
        <v>9082</v>
      </c>
      <c r="K5008">
        <v>51</v>
      </c>
      <c r="L5008">
        <v>61.65</v>
      </c>
      <c r="M5008" t="s">
        <v>925</v>
      </c>
      <c r="N5008" t="s">
        <v>926</v>
      </c>
      <c r="O5008">
        <v>48.76</v>
      </c>
      <c r="S5008">
        <v>25007</v>
      </c>
    </row>
    <row r="5009" spans="1:19" x14ac:dyDescent="0.2">
      <c r="A5009" t="s">
        <v>57</v>
      </c>
      <c r="B5009" t="s">
        <v>13</v>
      </c>
      <c r="C5009" t="s">
        <v>924</v>
      </c>
      <c r="D5009">
        <v>2</v>
      </c>
      <c r="E5009">
        <v>1</v>
      </c>
      <c r="F5009">
        <v>1780278300000</v>
      </c>
      <c r="G5009">
        <v>1780279392506</v>
      </c>
      <c r="H5009">
        <v>1092506</v>
      </c>
      <c r="I5009">
        <v>1092506</v>
      </c>
      <c r="J5009">
        <v>10039</v>
      </c>
      <c r="K5009">
        <v>48</v>
      </c>
      <c r="L5009">
        <v>60.94</v>
      </c>
      <c r="M5009" t="s">
        <v>925</v>
      </c>
      <c r="N5009" t="s">
        <v>926</v>
      </c>
      <c r="O5009">
        <v>47.82</v>
      </c>
      <c r="S5009">
        <v>25008</v>
      </c>
    </row>
    <row r="5010" spans="1:19" x14ac:dyDescent="0.2">
      <c r="A5010" t="s">
        <v>57</v>
      </c>
      <c r="B5010" t="s">
        <v>13</v>
      </c>
      <c r="C5010" t="s">
        <v>928</v>
      </c>
      <c r="D5010">
        <v>2</v>
      </c>
      <c r="E5010">
        <v>1</v>
      </c>
      <c r="F5010">
        <v>1780279200000</v>
      </c>
      <c r="G5010">
        <v>1780280348345</v>
      </c>
      <c r="H5010">
        <v>1148345</v>
      </c>
      <c r="I5010">
        <v>1148345</v>
      </c>
      <c r="J5010">
        <v>8371</v>
      </c>
      <c r="K5010">
        <v>49</v>
      </c>
      <c r="L5010">
        <v>58.78</v>
      </c>
      <c r="M5010" t="s">
        <v>925</v>
      </c>
      <c r="N5010" t="s">
        <v>926</v>
      </c>
      <c r="O5010">
        <v>45.83</v>
      </c>
      <c r="S5010">
        <v>25009</v>
      </c>
    </row>
    <row r="5011" spans="1:19" x14ac:dyDescent="0.2">
      <c r="A5011" t="s">
        <v>57</v>
      </c>
      <c r="B5011" t="s">
        <v>13</v>
      </c>
      <c r="C5011" t="s">
        <v>924</v>
      </c>
      <c r="D5011">
        <v>2</v>
      </c>
      <c r="E5011">
        <v>1</v>
      </c>
      <c r="F5011">
        <v>1780280100000</v>
      </c>
      <c r="G5011">
        <v>1780281567744</v>
      </c>
      <c r="H5011">
        <v>1467744</v>
      </c>
      <c r="I5011">
        <v>1467744</v>
      </c>
      <c r="J5011">
        <v>7693</v>
      </c>
      <c r="K5011">
        <v>66</v>
      </c>
      <c r="L5011">
        <v>59.15</v>
      </c>
      <c r="M5011" t="s">
        <v>925</v>
      </c>
      <c r="N5011" t="s">
        <v>926</v>
      </c>
      <c r="O5011">
        <v>40.479999999999997</v>
      </c>
      <c r="S5011">
        <v>25010</v>
      </c>
    </row>
    <row r="5012" spans="1:19" x14ac:dyDescent="0.2">
      <c r="A5012" t="s">
        <v>57</v>
      </c>
      <c r="B5012" t="s">
        <v>13</v>
      </c>
      <c r="C5012" t="s">
        <v>924</v>
      </c>
      <c r="D5012">
        <v>2</v>
      </c>
      <c r="E5012">
        <v>1</v>
      </c>
      <c r="F5012">
        <v>1780281000000</v>
      </c>
      <c r="G5012">
        <v>1780282309136</v>
      </c>
      <c r="H5012">
        <v>1309136</v>
      </c>
      <c r="I5012">
        <v>1309136</v>
      </c>
      <c r="J5012">
        <v>9439</v>
      </c>
      <c r="K5012">
        <v>56</v>
      </c>
      <c r="L5012">
        <v>59.36</v>
      </c>
      <c r="M5012" t="s">
        <v>925</v>
      </c>
      <c r="N5012" t="s">
        <v>926</v>
      </c>
      <c r="O5012">
        <v>40.29</v>
      </c>
      <c r="S5012">
        <v>25011</v>
      </c>
    </row>
    <row r="5013" spans="1:19" x14ac:dyDescent="0.2">
      <c r="A5013" t="s">
        <v>57</v>
      </c>
      <c r="B5013" t="s">
        <v>13</v>
      </c>
      <c r="C5013" t="s">
        <v>928</v>
      </c>
      <c r="D5013">
        <v>2</v>
      </c>
      <c r="E5013">
        <v>1</v>
      </c>
      <c r="F5013">
        <v>1780281900000</v>
      </c>
      <c r="G5013">
        <v>1780283405541</v>
      </c>
      <c r="H5013">
        <v>1505541</v>
      </c>
      <c r="I5013">
        <v>1505541</v>
      </c>
      <c r="J5013">
        <v>10547</v>
      </c>
      <c r="K5013">
        <v>56</v>
      </c>
      <c r="L5013">
        <v>64.02</v>
      </c>
      <c r="M5013" t="s">
        <v>925</v>
      </c>
      <c r="N5013" t="s">
        <v>926</v>
      </c>
      <c r="O5013">
        <v>43.21</v>
      </c>
      <c r="S5013">
        <v>25012</v>
      </c>
    </row>
    <row r="5014" spans="1:19" x14ac:dyDescent="0.2">
      <c r="A5014" t="s">
        <v>57</v>
      </c>
      <c r="B5014" t="s">
        <v>13</v>
      </c>
      <c r="C5014" t="s">
        <v>924</v>
      </c>
      <c r="D5014">
        <v>2</v>
      </c>
      <c r="E5014">
        <v>1</v>
      </c>
      <c r="F5014">
        <v>1780282800000</v>
      </c>
      <c r="G5014">
        <v>1780283963162</v>
      </c>
      <c r="H5014">
        <v>1163162</v>
      </c>
      <c r="I5014">
        <v>1163162</v>
      </c>
      <c r="J5014">
        <v>10349</v>
      </c>
      <c r="K5014">
        <v>44</v>
      </c>
      <c r="L5014">
        <v>44.82</v>
      </c>
      <c r="M5014" t="s">
        <v>925</v>
      </c>
      <c r="N5014" t="s">
        <v>929</v>
      </c>
      <c r="S5014">
        <v>25013</v>
      </c>
    </row>
    <row r="5015" spans="1:19" x14ac:dyDescent="0.2">
      <c r="A5015" t="s">
        <v>57</v>
      </c>
      <c r="B5015" t="s">
        <v>13</v>
      </c>
      <c r="C5015" t="s">
        <v>924</v>
      </c>
      <c r="D5015">
        <v>2</v>
      </c>
      <c r="E5015">
        <v>1</v>
      </c>
      <c r="F5015">
        <v>1780283700000</v>
      </c>
      <c r="G5015">
        <v>1780284724011</v>
      </c>
      <c r="H5015">
        <v>1024011</v>
      </c>
      <c r="I5015">
        <v>1024011</v>
      </c>
      <c r="J5015">
        <v>9929</v>
      </c>
      <c r="K5015">
        <v>47</v>
      </c>
      <c r="L5015">
        <v>60.56</v>
      </c>
      <c r="M5015" t="s">
        <v>925</v>
      </c>
      <c r="N5015" t="s">
        <v>926</v>
      </c>
      <c r="O5015">
        <v>48.95</v>
      </c>
      <c r="S5015">
        <v>25014</v>
      </c>
    </row>
    <row r="5016" spans="1:19" x14ac:dyDescent="0.2">
      <c r="A5016" t="s">
        <v>57</v>
      </c>
      <c r="B5016" t="s">
        <v>13</v>
      </c>
      <c r="C5016" t="s">
        <v>928</v>
      </c>
      <c r="D5016">
        <v>2</v>
      </c>
      <c r="E5016">
        <v>1</v>
      </c>
      <c r="F5016">
        <v>1780284600000</v>
      </c>
      <c r="G5016">
        <v>1780286114403</v>
      </c>
      <c r="H5016">
        <v>1514403</v>
      </c>
      <c r="I5016">
        <v>1514403</v>
      </c>
      <c r="J5016">
        <v>8800</v>
      </c>
      <c r="K5016">
        <v>58</v>
      </c>
      <c r="L5016">
        <v>62.4</v>
      </c>
      <c r="M5016" t="s">
        <v>925</v>
      </c>
      <c r="N5016" t="s">
        <v>926</v>
      </c>
      <c r="O5016">
        <v>43.89</v>
      </c>
      <c r="S5016">
        <v>25015</v>
      </c>
    </row>
    <row r="5017" spans="1:19" x14ac:dyDescent="0.2">
      <c r="A5017" t="s">
        <v>57</v>
      </c>
      <c r="B5017" t="s">
        <v>13</v>
      </c>
      <c r="C5017" t="s">
        <v>924</v>
      </c>
      <c r="D5017">
        <v>2</v>
      </c>
      <c r="E5017">
        <v>2</v>
      </c>
      <c r="F5017">
        <v>1780358400000</v>
      </c>
      <c r="G5017">
        <v>1780359539565</v>
      </c>
      <c r="H5017">
        <v>1139565</v>
      </c>
      <c r="I5017">
        <v>1139565</v>
      </c>
      <c r="J5017">
        <v>10498</v>
      </c>
      <c r="K5017">
        <v>47</v>
      </c>
      <c r="L5017">
        <v>56.05</v>
      </c>
      <c r="M5017" t="s">
        <v>925</v>
      </c>
      <c r="N5017" t="s">
        <v>926</v>
      </c>
      <c r="O5017">
        <v>34.03</v>
      </c>
      <c r="S5017">
        <v>25016</v>
      </c>
    </row>
    <row r="5018" spans="1:19" x14ac:dyDescent="0.2">
      <c r="A5018" t="s">
        <v>57</v>
      </c>
      <c r="B5018" t="s">
        <v>13</v>
      </c>
      <c r="C5018" t="s">
        <v>924</v>
      </c>
      <c r="D5018">
        <v>2</v>
      </c>
      <c r="E5018">
        <v>2</v>
      </c>
      <c r="F5018">
        <v>1780359300000</v>
      </c>
      <c r="G5018">
        <v>1780360818075</v>
      </c>
      <c r="H5018">
        <v>1518075</v>
      </c>
      <c r="I5018">
        <v>1518075</v>
      </c>
      <c r="J5018">
        <v>7253</v>
      </c>
      <c r="K5018">
        <v>63</v>
      </c>
      <c r="L5018">
        <v>45.83</v>
      </c>
      <c r="M5018" t="s">
        <v>925</v>
      </c>
      <c r="N5018" t="s">
        <v>929</v>
      </c>
      <c r="S5018">
        <v>25017</v>
      </c>
    </row>
    <row r="5019" spans="1:19" x14ac:dyDescent="0.2">
      <c r="A5019" t="s">
        <v>57</v>
      </c>
      <c r="B5019" t="s">
        <v>13</v>
      </c>
      <c r="C5019" t="s">
        <v>927</v>
      </c>
      <c r="D5019">
        <v>2</v>
      </c>
      <c r="E5019">
        <v>2</v>
      </c>
      <c r="F5019">
        <v>1780360200000</v>
      </c>
      <c r="G5019">
        <v>1780361573812</v>
      </c>
      <c r="H5019">
        <v>1373812</v>
      </c>
      <c r="I5019">
        <v>1373812</v>
      </c>
      <c r="J5019">
        <v>10159</v>
      </c>
      <c r="K5019">
        <v>57</v>
      </c>
      <c r="L5019">
        <v>60.6</v>
      </c>
      <c r="M5019" t="s">
        <v>925</v>
      </c>
      <c r="N5019" t="s">
        <v>926</v>
      </c>
      <c r="O5019">
        <v>39.61</v>
      </c>
      <c r="S5019">
        <v>25018</v>
      </c>
    </row>
    <row r="5020" spans="1:19" x14ac:dyDescent="0.2">
      <c r="A5020" t="s">
        <v>57</v>
      </c>
      <c r="B5020" t="s">
        <v>13</v>
      </c>
      <c r="C5020" t="s">
        <v>924</v>
      </c>
      <c r="D5020">
        <v>2</v>
      </c>
      <c r="E5020">
        <v>2</v>
      </c>
      <c r="F5020">
        <v>1780361100000</v>
      </c>
      <c r="G5020">
        <v>1780362303502</v>
      </c>
      <c r="H5020">
        <v>1203502</v>
      </c>
      <c r="I5020">
        <v>1203502</v>
      </c>
      <c r="J5020">
        <v>6975</v>
      </c>
      <c r="K5020">
        <v>45</v>
      </c>
      <c r="L5020">
        <v>53.95</v>
      </c>
      <c r="M5020" t="s">
        <v>925</v>
      </c>
      <c r="N5020" t="s">
        <v>926</v>
      </c>
      <c r="O5020">
        <v>36.96</v>
      </c>
      <c r="S5020">
        <v>25019</v>
      </c>
    </row>
    <row r="5021" spans="1:19" x14ac:dyDescent="0.2">
      <c r="A5021" t="s">
        <v>57</v>
      </c>
      <c r="B5021" t="s">
        <v>13</v>
      </c>
      <c r="C5021" t="s">
        <v>924</v>
      </c>
      <c r="D5021">
        <v>2</v>
      </c>
      <c r="E5021">
        <v>2</v>
      </c>
      <c r="F5021">
        <v>1780362000000</v>
      </c>
      <c r="G5021">
        <v>1780363731872</v>
      </c>
      <c r="H5021">
        <v>1731872</v>
      </c>
      <c r="I5021">
        <v>1731872</v>
      </c>
      <c r="J5021">
        <v>7329</v>
      </c>
      <c r="K5021">
        <v>70</v>
      </c>
      <c r="L5021">
        <v>60.78</v>
      </c>
      <c r="M5021" t="s">
        <v>925</v>
      </c>
      <c r="N5021" t="s">
        <v>926</v>
      </c>
      <c r="O5021">
        <v>38.57</v>
      </c>
      <c r="S5021">
        <v>25020</v>
      </c>
    </row>
    <row r="5022" spans="1:19" x14ac:dyDescent="0.2">
      <c r="A5022" t="s">
        <v>57</v>
      </c>
      <c r="B5022" t="s">
        <v>13</v>
      </c>
      <c r="C5022" t="s">
        <v>927</v>
      </c>
      <c r="D5022">
        <v>2</v>
      </c>
      <c r="E5022">
        <v>2</v>
      </c>
      <c r="F5022">
        <v>1780362900000</v>
      </c>
      <c r="G5022">
        <v>1780363833686</v>
      </c>
      <c r="H5022">
        <v>933686</v>
      </c>
      <c r="I5022">
        <v>933686</v>
      </c>
      <c r="J5022">
        <v>7437</v>
      </c>
      <c r="K5022">
        <v>46</v>
      </c>
      <c r="L5022">
        <v>53.73</v>
      </c>
      <c r="M5022" t="s">
        <v>925</v>
      </c>
      <c r="N5022" t="s">
        <v>926</v>
      </c>
      <c r="O5022">
        <v>42.02</v>
      </c>
      <c r="S5022">
        <v>25021</v>
      </c>
    </row>
    <row r="5023" spans="1:19" x14ac:dyDescent="0.2">
      <c r="A5023" t="s">
        <v>57</v>
      </c>
      <c r="B5023" t="s">
        <v>13</v>
      </c>
      <c r="C5023" t="s">
        <v>924</v>
      </c>
      <c r="D5023">
        <v>2</v>
      </c>
      <c r="E5023">
        <v>2</v>
      </c>
      <c r="F5023">
        <v>1780363800000</v>
      </c>
      <c r="G5023">
        <v>1780365330229</v>
      </c>
      <c r="H5023">
        <v>1530229</v>
      </c>
      <c r="I5023">
        <v>1530229</v>
      </c>
      <c r="J5023">
        <v>9772</v>
      </c>
      <c r="K5023">
        <v>57</v>
      </c>
      <c r="L5023">
        <v>62.8</v>
      </c>
      <c r="M5023" t="s">
        <v>925</v>
      </c>
      <c r="N5023" t="s">
        <v>926</v>
      </c>
      <c r="O5023">
        <v>41.83</v>
      </c>
      <c r="S5023">
        <v>25022</v>
      </c>
    </row>
    <row r="5024" spans="1:19" x14ac:dyDescent="0.2">
      <c r="A5024" t="s">
        <v>57</v>
      </c>
      <c r="B5024" t="s">
        <v>13</v>
      </c>
      <c r="C5024" t="s">
        <v>924</v>
      </c>
      <c r="D5024">
        <v>2</v>
      </c>
      <c r="E5024">
        <v>2</v>
      </c>
      <c r="F5024">
        <v>1780364700000</v>
      </c>
      <c r="G5024">
        <v>1780365576704</v>
      </c>
      <c r="H5024">
        <v>876704</v>
      </c>
      <c r="I5024">
        <v>876704</v>
      </c>
      <c r="J5024">
        <v>8615</v>
      </c>
      <c r="K5024">
        <v>36</v>
      </c>
      <c r="L5024">
        <v>50.37</v>
      </c>
      <c r="M5024" t="s">
        <v>925</v>
      </c>
      <c r="N5024" t="s">
        <v>926</v>
      </c>
      <c r="O5024">
        <v>32.47</v>
      </c>
      <c r="S5024">
        <v>25023</v>
      </c>
    </row>
    <row r="5025" spans="1:19" x14ac:dyDescent="0.2">
      <c r="A5025" t="s">
        <v>57</v>
      </c>
      <c r="B5025" t="s">
        <v>13</v>
      </c>
      <c r="C5025" t="s">
        <v>927</v>
      </c>
      <c r="D5025">
        <v>2</v>
      </c>
      <c r="E5025">
        <v>2</v>
      </c>
      <c r="F5025">
        <v>1780365600000</v>
      </c>
      <c r="G5025">
        <v>1780366549349</v>
      </c>
      <c r="H5025">
        <v>949349</v>
      </c>
      <c r="I5025">
        <v>949349</v>
      </c>
      <c r="J5025">
        <v>8057</v>
      </c>
      <c r="K5025">
        <v>39</v>
      </c>
      <c r="L5025">
        <v>54.42</v>
      </c>
      <c r="M5025" t="s">
        <v>925</v>
      </c>
      <c r="N5025" t="s">
        <v>926</v>
      </c>
      <c r="O5025">
        <v>41.55</v>
      </c>
      <c r="S5025">
        <v>25024</v>
      </c>
    </row>
    <row r="5026" spans="1:19" x14ac:dyDescent="0.2">
      <c r="A5026" t="s">
        <v>57</v>
      </c>
      <c r="B5026" t="s">
        <v>13</v>
      </c>
      <c r="C5026" t="s">
        <v>924</v>
      </c>
      <c r="D5026">
        <v>2</v>
      </c>
      <c r="E5026">
        <v>2</v>
      </c>
      <c r="F5026">
        <v>1780366500000</v>
      </c>
      <c r="G5026">
        <v>1780367603557</v>
      </c>
      <c r="H5026">
        <v>1103557</v>
      </c>
      <c r="I5026">
        <v>1103557</v>
      </c>
      <c r="J5026">
        <v>8396</v>
      </c>
      <c r="K5026">
        <v>41</v>
      </c>
      <c r="L5026">
        <v>59.53</v>
      </c>
      <c r="M5026" t="s">
        <v>925</v>
      </c>
      <c r="N5026" t="s">
        <v>926</v>
      </c>
      <c r="O5026">
        <v>48.66</v>
      </c>
      <c r="S5026">
        <v>25025</v>
      </c>
    </row>
    <row r="5027" spans="1:19" x14ac:dyDescent="0.2">
      <c r="A5027" t="s">
        <v>57</v>
      </c>
      <c r="B5027" t="s">
        <v>13</v>
      </c>
      <c r="C5027" t="s">
        <v>924</v>
      </c>
      <c r="D5027">
        <v>2</v>
      </c>
      <c r="E5027">
        <v>2</v>
      </c>
      <c r="F5027">
        <v>1780367400000</v>
      </c>
      <c r="G5027">
        <v>1780368850776</v>
      </c>
      <c r="H5027">
        <v>1450776</v>
      </c>
      <c r="I5027">
        <v>1450776</v>
      </c>
      <c r="J5027">
        <v>9123</v>
      </c>
      <c r="K5027">
        <v>54</v>
      </c>
      <c r="L5027">
        <v>57.36</v>
      </c>
      <c r="M5027" t="s">
        <v>925</v>
      </c>
      <c r="N5027" t="s">
        <v>926</v>
      </c>
      <c r="O5027">
        <v>32.909999999999997</v>
      </c>
      <c r="S5027">
        <v>25026</v>
      </c>
    </row>
    <row r="5028" spans="1:19" x14ac:dyDescent="0.2">
      <c r="A5028" t="s">
        <v>57</v>
      </c>
      <c r="B5028" t="s">
        <v>13</v>
      </c>
      <c r="C5028" t="s">
        <v>927</v>
      </c>
      <c r="D5028">
        <v>2</v>
      </c>
      <c r="E5028">
        <v>2</v>
      </c>
      <c r="F5028">
        <v>1780368300000</v>
      </c>
      <c r="G5028">
        <v>1780369513251</v>
      </c>
      <c r="H5028">
        <v>1213251</v>
      </c>
      <c r="I5028">
        <v>1213251</v>
      </c>
      <c r="J5028">
        <v>9085</v>
      </c>
      <c r="K5028">
        <v>51</v>
      </c>
      <c r="L5028">
        <v>56.43</v>
      </c>
      <c r="M5028" t="s">
        <v>925</v>
      </c>
      <c r="N5028" t="s">
        <v>926</v>
      </c>
      <c r="O5028">
        <v>36.83</v>
      </c>
      <c r="S5028">
        <v>25027</v>
      </c>
    </row>
    <row r="5029" spans="1:19" x14ac:dyDescent="0.2">
      <c r="A5029" t="s">
        <v>57</v>
      </c>
      <c r="B5029" t="s">
        <v>13</v>
      </c>
      <c r="C5029" t="s">
        <v>924</v>
      </c>
      <c r="D5029">
        <v>2</v>
      </c>
      <c r="E5029">
        <v>2</v>
      </c>
      <c r="F5029">
        <v>1780369200000</v>
      </c>
      <c r="G5029">
        <v>1780370298760</v>
      </c>
      <c r="H5029">
        <v>1098760</v>
      </c>
      <c r="I5029">
        <v>1098760</v>
      </c>
      <c r="J5029">
        <v>7108</v>
      </c>
      <c r="K5029">
        <v>48</v>
      </c>
      <c r="L5029">
        <v>53.17</v>
      </c>
      <c r="M5029" t="s">
        <v>925</v>
      </c>
      <c r="N5029" t="s">
        <v>926</v>
      </c>
      <c r="O5029">
        <v>37.42</v>
      </c>
      <c r="S5029">
        <v>25028</v>
      </c>
    </row>
    <row r="5030" spans="1:19" x14ac:dyDescent="0.2">
      <c r="A5030" t="s">
        <v>57</v>
      </c>
      <c r="B5030" t="s">
        <v>13</v>
      </c>
      <c r="C5030" t="s">
        <v>924</v>
      </c>
      <c r="D5030">
        <v>2</v>
      </c>
      <c r="E5030">
        <v>2</v>
      </c>
      <c r="F5030">
        <v>1780370100000</v>
      </c>
      <c r="G5030">
        <v>1780371268380</v>
      </c>
      <c r="H5030">
        <v>1168380</v>
      </c>
      <c r="I5030">
        <v>1168380</v>
      </c>
      <c r="J5030">
        <v>9026</v>
      </c>
      <c r="K5030">
        <v>50</v>
      </c>
      <c r="L5030">
        <v>53.67</v>
      </c>
      <c r="M5030" t="s">
        <v>925</v>
      </c>
      <c r="N5030" t="s">
        <v>926</v>
      </c>
      <c r="O5030">
        <v>31.7</v>
      </c>
      <c r="S5030">
        <v>25029</v>
      </c>
    </row>
    <row r="5031" spans="1:19" x14ac:dyDescent="0.2">
      <c r="A5031" t="s">
        <v>57</v>
      </c>
      <c r="B5031" t="s">
        <v>13</v>
      </c>
      <c r="C5031" t="s">
        <v>927</v>
      </c>
      <c r="D5031">
        <v>2</v>
      </c>
      <c r="E5031">
        <v>2</v>
      </c>
      <c r="F5031">
        <v>1780371000000</v>
      </c>
      <c r="G5031">
        <v>1780372449660</v>
      </c>
      <c r="H5031">
        <v>1449660</v>
      </c>
      <c r="I5031">
        <v>1449660</v>
      </c>
      <c r="J5031">
        <v>10525</v>
      </c>
      <c r="K5031">
        <v>65</v>
      </c>
      <c r="L5031">
        <v>58.96</v>
      </c>
      <c r="M5031" t="s">
        <v>925</v>
      </c>
      <c r="N5031" t="s">
        <v>926</v>
      </c>
      <c r="O5031">
        <v>32.9</v>
      </c>
      <c r="S5031">
        <v>25030</v>
      </c>
    </row>
    <row r="5032" spans="1:19" x14ac:dyDescent="0.2">
      <c r="A5032" t="s">
        <v>57</v>
      </c>
      <c r="B5032" t="s">
        <v>13</v>
      </c>
      <c r="C5032" t="s">
        <v>924</v>
      </c>
      <c r="D5032">
        <v>2</v>
      </c>
      <c r="E5032">
        <v>2</v>
      </c>
      <c r="F5032">
        <v>1780371900000</v>
      </c>
      <c r="G5032">
        <v>1780373209841</v>
      </c>
      <c r="H5032">
        <v>1309841</v>
      </c>
      <c r="I5032">
        <v>1309841</v>
      </c>
      <c r="J5032">
        <v>7201</v>
      </c>
      <c r="K5032">
        <v>54</v>
      </c>
      <c r="L5032">
        <v>56.9</v>
      </c>
      <c r="M5032" t="s">
        <v>925</v>
      </c>
      <c r="N5032" t="s">
        <v>926</v>
      </c>
      <c r="O5032">
        <v>40.520000000000003</v>
      </c>
      <c r="S5032">
        <v>25031</v>
      </c>
    </row>
    <row r="5033" spans="1:19" x14ac:dyDescent="0.2">
      <c r="A5033" t="s">
        <v>57</v>
      </c>
      <c r="B5033" t="s">
        <v>13</v>
      </c>
      <c r="C5033" t="s">
        <v>924</v>
      </c>
      <c r="D5033">
        <v>2</v>
      </c>
      <c r="E5033">
        <v>3</v>
      </c>
      <c r="F5033">
        <v>1780444800000</v>
      </c>
      <c r="G5033">
        <v>1780445841849</v>
      </c>
      <c r="H5033">
        <v>1041849</v>
      </c>
      <c r="I5033">
        <v>1041849</v>
      </c>
      <c r="J5033">
        <v>10483</v>
      </c>
      <c r="K5033">
        <v>39</v>
      </c>
      <c r="L5033">
        <v>56.48</v>
      </c>
      <c r="M5033" t="s">
        <v>925</v>
      </c>
      <c r="N5033" t="s">
        <v>926</v>
      </c>
      <c r="O5033">
        <v>37.520000000000003</v>
      </c>
      <c r="S5033">
        <v>25032</v>
      </c>
    </row>
    <row r="5034" spans="1:19" x14ac:dyDescent="0.2">
      <c r="A5034" t="s">
        <v>57</v>
      </c>
      <c r="B5034" t="s">
        <v>13</v>
      </c>
      <c r="C5034" t="s">
        <v>924</v>
      </c>
      <c r="D5034">
        <v>2</v>
      </c>
      <c r="E5034">
        <v>3</v>
      </c>
      <c r="F5034">
        <v>1780445700000</v>
      </c>
      <c r="G5034">
        <v>1780446614956</v>
      </c>
      <c r="H5034">
        <v>914956</v>
      </c>
      <c r="I5034">
        <v>914956</v>
      </c>
      <c r="J5034">
        <v>6859</v>
      </c>
      <c r="K5034">
        <v>37</v>
      </c>
      <c r="L5034">
        <v>51.04</v>
      </c>
      <c r="M5034" t="s">
        <v>925</v>
      </c>
      <c r="N5034" t="s">
        <v>926</v>
      </c>
      <c r="O5034">
        <v>37.78</v>
      </c>
      <c r="S5034">
        <v>25033</v>
      </c>
    </row>
    <row r="5035" spans="1:19" x14ac:dyDescent="0.2">
      <c r="A5035" t="s">
        <v>57</v>
      </c>
      <c r="B5035" t="s">
        <v>13</v>
      </c>
      <c r="C5035" t="s">
        <v>924</v>
      </c>
      <c r="D5035">
        <v>2</v>
      </c>
      <c r="E5035">
        <v>3</v>
      </c>
      <c r="F5035">
        <v>1780446600000</v>
      </c>
      <c r="G5035">
        <v>1780447977887</v>
      </c>
      <c r="H5035">
        <v>1377887</v>
      </c>
      <c r="I5035">
        <v>1377887</v>
      </c>
      <c r="J5035">
        <v>9066</v>
      </c>
      <c r="K5035">
        <v>58</v>
      </c>
      <c r="L5035">
        <v>57.36</v>
      </c>
      <c r="M5035" t="s">
        <v>925</v>
      </c>
      <c r="N5035" t="s">
        <v>926</v>
      </c>
      <c r="O5035">
        <v>34.89</v>
      </c>
      <c r="S5035">
        <v>25034</v>
      </c>
    </row>
    <row r="5036" spans="1:19" x14ac:dyDescent="0.2">
      <c r="A5036" t="s">
        <v>57</v>
      </c>
      <c r="B5036" t="s">
        <v>13</v>
      </c>
      <c r="C5036" t="s">
        <v>924</v>
      </c>
      <c r="D5036">
        <v>2</v>
      </c>
      <c r="E5036">
        <v>3</v>
      </c>
      <c r="F5036">
        <v>1780447500000</v>
      </c>
      <c r="G5036">
        <v>1780448893531</v>
      </c>
      <c r="H5036">
        <v>1393531</v>
      </c>
      <c r="I5036">
        <v>1393531</v>
      </c>
      <c r="J5036">
        <v>7017</v>
      </c>
      <c r="K5036">
        <v>62</v>
      </c>
      <c r="L5036">
        <v>57.31</v>
      </c>
      <c r="M5036" t="s">
        <v>925</v>
      </c>
      <c r="N5036" t="s">
        <v>926</v>
      </c>
      <c r="O5036">
        <v>39.869999999999997</v>
      </c>
      <c r="S5036">
        <v>25035</v>
      </c>
    </row>
    <row r="5037" spans="1:19" x14ac:dyDescent="0.2">
      <c r="A5037" t="s">
        <v>57</v>
      </c>
      <c r="B5037" t="s">
        <v>13</v>
      </c>
      <c r="C5037" t="s">
        <v>924</v>
      </c>
      <c r="D5037">
        <v>2</v>
      </c>
      <c r="E5037">
        <v>3</v>
      </c>
      <c r="F5037">
        <v>1780448400000</v>
      </c>
      <c r="G5037">
        <v>1780450128686</v>
      </c>
      <c r="H5037">
        <v>1728686</v>
      </c>
      <c r="I5037">
        <v>1728686</v>
      </c>
      <c r="J5037">
        <v>8390</v>
      </c>
      <c r="K5037">
        <v>70</v>
      </c>
      <c r="L5037">
        <v>59.49</v>
      </c>
      <c r="M5037" t="s">
        <v>925</v>
      </c>
      <c r="N5037" t="s">
        <v>926</v>
      </c>
      <c r="O5037">
        <v>32.82</v>
      </c>
      <c r="S5037">
        <v>25036</v>
      </c>
    </row>
    <row r="5038" spans="1:19" x14ac:dyDescent="0.2">
      <c r="A5038" t="s">
        <v>57</v>
      </c>
      <c r="B5038" t="s">
        <v>13</v>
      </c>
      <c r="C5038" t="s">
        <v>924</v>
      </c>
      <c r="D5038">
        <v>2</v>
      </c>
      <c r="E5038">
        <v>3</v>
      </c>
      <c r="F5038">
        <v>1780449300000</v>
      </c>
      <c r="G5038">
        <v>1780450152960</v>
      </c>
      <c r="H5038">
        <v>852960</v>
      </c>
      <c r="I5038">
        <v>852960</v>
      </c>
      <c r="J5038">
        <v>8174</v>
      </c>
      <c r="K5038">
        <v>36</v>
      </c>
      <c r="L5038">
        <v>51.51</v>
      </c>
      <c r="M5038" t="s">
        <v>925</v>
      </c>
      <c r="N5038" t="s">
        <v>926</v>
      </c>
      <c r="O5038">
        <v>36.909999999999997</v>
      </c>
      <c r="S5038">
        <v>25037</v>
      </c>
    </row>
    <row r="5039" spans="1:19" x14ac:dyDescent="0.2">
      <c r="A5039" t="s">
        <v>57</v>
      </c>
      <c r="B5039" t="s">
        <v>13</v>
      </c>
      <c r="C5039" t="s">
        <v>924</v>
      </c>
      <c r="D5039">
        <v>2</v>
      </c>
      <c r="E5039">
        <v>3</v>
      </c>
      <c r="F5039">
        <v>1780450200000</v>
      </c>
      <c r="G5039">
        <v>1780451505883</v>
      </c>
      <c r="H5039">
        <v>1305883</v>
      </c>
      <c r="I5039">
        <v>1305883</v>
      </c>
      <c r="J5039">
        <v>8229</v>
      </c>
      <c r="K5039">
        <v>54</v>
      </c>
      <c r="L5039">
        <v>58.72</v>
      </c>
      <c r="M5039" t="s">
        <v>925</v>
      </c>
      <c r="N5039" t="s">
        <v>926</v>
      </c>
      <c r="O5039">
        <v>42.11</v>
      </c>
      <c r="S5039">
        <v>25038</v>
      </c>
    </row>
    <row r="5040" spans="1:19" x14ac:dyDescent="0.2">
      <c r="A5040" t="s">
        <v>57</v>
      </c>
      <c r="B5040" t="s">
        <v>13</v>
      </c>
      <c r="C5040" t="s">
        <v>924</v>
      </c>
      <c r="D5040">
        <v>2</v>
      </c>
      <c r="E5040">
        <v>3</v>
      </c>
      <c r="F5040">
        <v>1780451100000</v>
      </c>
      <c r="G5040">
        <v>1780451985280</v>
      </c>
      <c r="H5040">
        <v>885280</v>
      </c>
      <c r="I5040">
        <v>885280</v>
      </c>
      <c r="J5040">
        <v>7619</v>
      </c>
      <c r="K5040">
        <v>33</v>
      </c>
      <c r="L5040">
        <v>56.09</v>
      </c>
      <c r="M5040" t="s">
        <v>925</v>
      </c>
      <c r="N5040" t="s">
        <v>926</v>
      </c>
      <c r="O5040">
        <v>48.23</v>
      </c>
      <c r="S5040">
        <v>25039</v>
      </c>
    </row>
    <row r="5041" spans="1:19" x14ac:dyDescent="0.2">
      <c r="A5041" t="s">
        <v>57</v>
      </c>
      <c r="B5041" t="s">
        <v>13</v>
      </c>
      <c r="C5041" t="s">
        <v>924</v>
      </c>
      <c r="D5041">
        <v>2</v>
      </c>
      <c r="E5041">
        <v>3</v>
      </c>
      <c r="F5041">
        <v>1780452000000</v>
      </c>
      <c r="G5041">
        <v>1780453167194</v>
      </c>
      <c r="H5041">
        <v>1167194</v>
      </c>
      <c r="I5041">
        <v>1167194</v>
      </c>
      <c r="J5041">
        <v>8670</v>
      </c>
      <c r="K5041">
        <v>53</v>
      </c>
      <c r="L5041">
        <v>57.35</v>
      </c>
      <c r="M5041" t="s">
        <v>925</v>
      </c>
      <c r="N5041" t="s">
        <v>926</v>
      </c>
      <c r="O5041">
        <v>41.25</v>
      </c>
      <c r="S5041">
        <v>25040</v>
      </c>
    </row>
    <row r="5042" spans="1:19" x14ac:dyDescent="0.2">
      <c r="A5042" t="s">
        <v>57</v>
      </c>
      <c r="B5042" t="s">
        <v>13</v>
      </c>
      <c r="C5042" t="s">
        <v>924</v>
      </c>
      <c r="D5042">
        <v>2</v>
      </c>
      <c r="E5042">
        <v>3</v>
      </c>
      <c r="F5042">
        <v>1780452900000</v>
      </c>
      <c r="G5042">
        <v>1780454154914</v>
      </c>
      <c r="H5042">
        <v>1254914</v>
      </c>
      <c r="I5042">
        <v>1254914</v>
      </c>
      <c r="J5042">
        <v>7183</v>
      </c>
      <c r="K5042">
        <v>49</v>
      </c>
      <c r="L5042">
        <v>55.07</v>
      </c>
      <c r="M5042" t="s">
        <v>925</v>
      </c>
      <c r="N5042" t="s">
        <v>926</v>
      </c>
      <c r="O5042">
        <v>37.72</v>
      </c>
      <c r="S5042">
        <v>25041</v>
      </c>
    </row>
    <row r="5043" spans="1:19" x14ac:dyDescent="0.2">
      <c r="A5043" t="s">
        <v>57</v>
      </c>
      <c r="B5043" t="s">
        <v>13</v>
      </c>
      <c r="C5043" t="s">
        <v>924</v>
      </c>
      <c r="D5043">
        <v>2</v>
      </c>
      <c r="E5043">
        <v>3</v>
      </c>
      <c r="F5043">
        <v>1780453800000</v>
      </c>
      <c r="G5043">
        <v>1780454934059</v>
      </c>
      <c r="H5043">
        <v>1134059</v>
      </c>
      <c r="I5043">
        <v>1134059</v>
      </c>
      <c r="J5043">
        <v>8045</v>
      </c>
      <c r="K5043">
        <v>49</v>
      </c>
      <c r="L5043">
        <v>55.67</v>
      </c>
      <c r="M5043" t="s">
        <v>925</v>
      </c>
      <c r="N5043" t="s">
        <v>926</v>
      </c>
      <c r="O5043">
        <v>39.85</v>
      </c>
      <c r="S5043">
        <v>25042</v>
      </c>
    </row>
    <row r="5044" spans="1:19" x14ac:dyDescent="0.2">
      <c r="A5044" t="s">
        <v>57</v>
      </c>
      <c r="B5044" t="s">
        <v>13</v>
      </c>
      <c r="C5044" t="s">
        <v>924</v>
      </c>
      <c r="D5044">
        <v>2</v>
      </c>
      <c r="E5044">
        <v>3</v>
      </c>
      <c r="F5044">
        <v>1780454700000</v>
      </c>
      <c r="G5044">
        <v>1780455708938</v>
      </c>
      <c r="H5044">
        <v>1008938</v>
      </c>
      <c r="I5044">
        <v>1008938</v>
      </c>
      <c r="J5044">
        <v>9143</v>
      </c>
      <c r="K5044">
        <v>44</v>
      </c>
      <c r="L5044">
        <v>52.09</v>
      </c>
      <c r="M5044" t="s">
        <v>925</v>
      </c>
      <c r="N5044" t="s">
        <v>926</v>
      </c>
      <c r="O5044">
        <v>31.72</v>
      </c>
      <c r="S5044">
        <v>25043</v>
      </c>
    </row>
    <row r="5045" spans="1:19" x14ac:dyDescent="0.2">
      <c r="A5045" t="s">
        <v>57</v>
      </c>
      <c r="B5045" t="s">
        <v>13</v>
      </c>
      <c r="C5045" t="s">
        <v>924</v>
      </c>
      <c r="D5045">
        <v>2</v>
      </c>
      <c r="E5045">
        <v>3</v>
      </c>
      <c r="F5045">
        <v>1780455600000</v>
      </c>
      <c r="G5045">
        <v>1780456824669</v>
      </c>
      <c r="H5045">
        <v>1224669</v>
      </c>
      <c r="I5045">
        <v>1224669</v>
      </c>
      <c r="J5045">
        <v>10434</v>
      </c>
      <c r="K5045">
        <v>50</v>
      </c>
      <c r="L5045">
        <v>62.38</v>
      </c>
      <c r="M5045" t="s">
        <v>925</v>
      </c>
      <c r="N5045" t="s">
        <v>926</v>
      </c>
      <c r="O5045">
        <v>46.77</v>
      </c>
      <c r="S5045">
        <v>25044</v>
      </c>
    </row>
    <row r="5046" spans="1:19" x14ac:dyDescent="0.2">
      <c r="A5046" t="s">
        <v>57</v>
      </c>
      <c r="B5046" t="s">
        <v>13</v>
      </c>
      <c r="C5046" t="s">
        <v>924</v>
      </c>
      <c r="D5046">
        <v>2</v>
      </c>
      <c r="E5046">
        <v>3</v>
      </c>
      <c r="F5046">
        <v>1780456500000</v>
      </c>
      <c r="G5046">
        <v>1780457419341</v>
      </c>
      <c r="H5046">
        <v>919341</v>
      </c>
      <c r="I5046">
        <v>919341</v>
      </c>
      <c r="J5046">
        <v>8961</v>
      </c>
      <c r="K5046">
        <v>40</v>
      </c>
      <c r="L5046">
        <v>52.85</v>
      </c>
      <c r="M5046" t="s">
        <v>925</v>
      </c>
      <c r="N5046" t="s">
        <v>926</v>
      </c>
      <c r="O5046">
        <v>36.24</v>
      </c>
      <c r="S5046">
        <v>25045</v>
      </c>
    </row>
    <row r="5047" spans="1:19" x14ac:dyDescent="0.2">
      <c r="A5047" t="s">
        <v>57</v>
      </c>
      <c r="B5047" t="s">
        <v>13</v>
      </c>
      <c r="C5047" t="s">
        <v>924</v>
      </c>
      <c r="D5047">
        <v>2</v>
      </c>
      <c r="E5047">
        <v>4</v>
      </c>
      <c r="F5047">
        <v>1780531200000</v>
      </c>
      <c r="G5047">
        <v>1780532236801</v>
      </c>
      <c r="H5047">
        <v>1036801</v>
      </c>
      <c r="I5047">
        <v>1036801</v>
      </c>
      <c r="J5047">
        <v>8290</v>
      </c>
      <c r="K5047">
        <v>39</v>
      </c>
      <c r="L5047">
        <v>57.76</v>
      </c>
      <c r="M5047" t="s">
        <v>925</v>
      </c>
      <c r="N5047" t="s">
        <v>926</v>
      </c>
      <c r="O5047">
        <v>46.5</v>
      </c>
      <c r="S5047">
        <v>25046</v>
      </c>
    </row>
    <row r="5048" spans="1:19" x14ac:dyDescent="0.2">
      <c r="A5048" t="s">
        <v>57</v>
      </c>
      <c r="B5048" t="s">
        <v>13</v>
      </c>
      <c r="C5048" t="s">
        <v>924</v>
      </c>
      <c r="D5048">
        <v>2</v>
      </c>
      <c r="E5048">
        <v>4</v>
      </c>
      <c r="F5048">
        <v>1780532100000</v>
      </c>
      <c r="G5048">
        <v>1780533351624</v>
      </c>
      <c r="H5048">
        <v>1251624</v>
      </c>
      <c r="I5048">
        <v>1251624</v>
      </c>
      <c r="J5048">
        <v>9118</v>
      </c>
      <c r="K5048">
        <v>52</v>
      </c>
      <c r="L5048">
        <v>56.01</v>
      </c>
      <c r="M5048" t="s">
        <v>925</v>
      </c>
      <c r="N5048" t="s">
        <v>926</v>
      </c>
      <c r="O5048">
        <v>34.799999999999997</v>
      </c>
      <c r="S5048">
        <v>25047</v>
      </c>
    </row>
    <row r="5049" spans="1:19" x14ac:dyDescent="0.2">
      <c r="A5049" t="s">
        <v>57</v>
      </c>
      <c r="B5049" t="s">
        <v>13</v>
      </c>
      <c r="C5049" t="s">
        <v>928</v>
      </c>
      <c r="D5049">
        <v>2</v>
      </c>
      <c r="E5049">
        <v>4</v>
      </c>
      <c r="F5049">
        <v>1780533000000</v>
      </c>
      <c r="G5049">
        <v>1780534296781</v>
      </c>
      <c r="H5049">
        <v>1296781</v>
      </c>
      <c r="I5049">
        <v>1296781</v>
      </c>
      <c r="J5049">
        <v>7626</v>
      </c>
      <c r="K5049">
        <v>57</v>
      </c>
      <c r="L5049">
        <v>60.97</v>
      </c>
      <c r="M5049" t="s">
        <v>925</v>
      </c>
      <c r="N5049" t="s">
        <v>926</v>
      </c>
      <c r="O5049">
        <v>49.19</v>
      </c>
      <c r="S5049">
        <v>25048</v>
      </c>
    </row>
    <row r="5050" spans="1:19" x14ac:dyDescent="0.2">
      <c r="A5050" t="s">
        <v>57</v>
      </c>
      <c r="B5050" t="s">
        <v>13</v>
      </c>
      <c r="C5050" t="s">
        <v>924</v>
      </c>
      <c r="D5050">
        <v>2</v>
      </c>
      <c r="E5050">
        <v>4</v>
      </c>
      <c r="F5050">
        <v>1780533900000</v>
      </c>
      <c r="G5050">
        <v>1780535066496</v>
      </c>
      <c r="H5050">
        <v>1166496</v>
      </c>
      <c r="I5050">
        <v>1166496</v>
      </c>
      <c r="J5050">
        <v>9616</v>
      </c>
      <c r="K5050">
        <v>43</v>
      </c>
      <c r="L5050">
        <v>61.78</v>
      </c>
      <c r="M5050" t="s">
        <v>925</v>
      </c>
      <c r="N5050" t="s">
        <v>926</v>
      </c>
      <c r="O5050">
        <v>49.02</v>
      </c>
      <c r="S5050">
        <v>25049</v>
      </c>
    </row>
    <row r="5051" spans="1:19" x14ac:dyDescent="0.2">
      <c r="A5051" t="s">
        <v>57</v>
      </c>
      <c r="B5051" t="s">
        <v>13</v>
      </c>
      <c r="C5051" t="s">
        <v>924</v>
      </c>
      <c r="D5051">
        <v>2</v>
      </c>
      <c r="E5051">
        <v>4</v>
      </c>
      <c r="F5051">
        <v>1780534800000</v>
      </c>
      <c r="G5051">
        <v>1780536078567</v>
      </c>
      <c r="H5051">
        <v>1278567</v>
      </c>
      <c r="I5051">
        <v>1278567</v>
      </c>
      <c r="J5051">
        <v>10034</v>
      </c>
      <c r="K5051">
        <v>54</v>
      </c>
      <c r="L5051">
        <v>56.17</v>
      </c>
      <c r="M5051" t="s">
        <v>925</v>
      </c>
      <c r="N5051" t="s">
        <v>926</v>
      </c>
      <c r="O5051">
        <v>32.049999999999997</v>
      </c>
      <c r="S5051">
        <v>25050</v>
      </c>
    </row>
    <row r="5052" spans="1:19" x14ac:dyDescent="0.2">
      <c r="A5052" t="s">
        <v>57</v>
      </c>
      <c r="B5052" t="s">
        <v>13</v>
      </c>
      <c r="C5052" t="s">
        <v>928</v>
      </c>
      <c r="D5052">
        <v>2</v>
      </c>
      <c r="E5052">
        <v>4</v>
      </c>
      <c r="F5052">
        <v>1780535700000</v>
      </c>
      <c r="G5052">
        <v>1780537016564</v>
      </c>
      <c r="H5052">
        <v>1316564</v>
      </c>
      <c r="I5052">
        <v>1316564</v>
      </c>
      <c r="J5052">
        <v>10069</v>
      </c>
      <c r="K5052">
        <v>59</v>
      </c>
      <c r="L5052">
        <v>60.44</v>
      </c>
      <c r="M5052" t="s">
        <v>925</v>
      </c>
      <c r="N5052" t="s">
        <v>926</v>
      </c>
      <c r="O5052">
        <v>40.92</v>
      </c>
      <c r="S5052">
        <v>25051</v>
      </c>
    </row>
    <row r="5053" spans="1:19" x14ac:dyDescent="0.2">
      <c r="A5053" t="s">
        <v>57</v>
      </c>
      <c r="B5053" t="s">
        <v>13</v>
      </c>
      <c r="C5053" t="s">
        <v>924</v>
      </c>
      <c r="D5053">
        <v>2</v>
      </c>
      <c r="E5053">
        <v>4</v>
      </c>
      <c r="F5053">
        <v>1780536600000</v>
      </c>
      <c r="G5053">
        <v>1780537610380</v>
      </c>
      <c r="H5053">
        <v>1010380</v>
      </c>
      <c r="I5053">
        <v>1010380</v>
      </c>
      <c r="J5053">
        <v>7599</v>
      </c>
      <c r="K5053">
        <v>45</v>
      </c>
      <c r="L5053">
        <v>56.52</v>
      </c>
      <c r="M5053" t="s">
        <v>925</v>
      </c>
      <c r="N5053" t="s">
        <v>926</v>
      </c>
      <c r="O5053">
        <v>46.13</v>
      </c>
      <c r="S5053">
        <v>25052</v>
      </c>
    </row>
    <row r="5054" spans="1:19" x14ac:dyDescent="0.2">
      <c r="A5054" t="s">
        <v>57</v>
      </c>
      <c r="B5054" t="s">
        <v>13</v>
      </c>
      <c r="C5054" t="s">
        <v>924</v>
      </c>
      <c r="D5054">
        <v>2</v>
      </c>
      <c r="E5054">
        <v>4</v>
      </c>
      <c r="F5054">
        <v>1780537500000</v>
      </c>
      <c r="G5054">
        <v>1780538918880</v>
      </c>
      <c r="H5054">
        <v>1418880</v>
      </c>
      <c r="I5054">
        <v>1418880</v>
      </c>
      <c r="J5054">
        <v>10638</v>
      </c>
      <c r="K5054">
        <v>57</v>
      </c>
      <c r="L5054">
        <v>58.48</v>
      </c>
      <c r="M5054" t="s">
        <v>925</v>
      </c>
      <c r="N5054" t="s">
        <v>926</v>
      </c>
      <c r="O5054">
        <v>32.270000000000003</v>
      </c>
      <c r="S5054">
        <v>25053</v>
      </c>
    </row>
    <row r="5055" spans="1:19" x14ac:dyDescent="0.2">
      <c r="A5055" t="s">
        <v>57</v>
      </c>
      <c r="B5055" t="s">
        <v>13</v>
      </c>
      <c r="C5055" t="s">
        <v>928</v>
      </c>
      <c r="D5055">
        <v>2</v>
      </c>
      <c r="E5055">
        <v>4</v>
      </c>
      <c r="F5055">
        <v>1780538400000</v>
      </c>
      <c r="G5055">
        <v>1780539904576</v>
      </c>
      <c r="H5055">
        <v>1504576</v>
      </c>
      <c r="I5055">
        <v>1504576</v>
      </c>
      <c r="J5055">
        <v>10602</v>
      </c>
      <c r="K5055">
        <v>62</v>
      </c>
      <c r="L5055">
        <v>63.45</v>
      </c>
      <c r="M5055" t="s">
        <v>925</v>
      </c>
      <c r="N5055" t="s">
        <v>926</v>
      </c>
      <c r="O5055">
        <v>41.77</v>
      </c>
      <c r="S5055">
        <v>25054</v>
      </c>
    </row>
    <row r="5056" spans="1:19" x14ac:dyDescent="0.2">
      <c r="A5056" t="s">
        <v>57</v>
      </c>
      <c r="B5056" t="s">
        <v>13</v>
      </c>
      <c r="C5056" t="s">
        <v>924</v>
      </c>
      <c r="D5056">
        <v>2</v>
      </c>
      <c r="E5056">
        <v>4</v>
      </c>
      <c r="F5056">
        <v>1780539300000</v>
      </c>
      <c r="G5056">
        <v>1780540943831</v>
      </c>
      <c r="H5056">
        <v>1643831</v>
      </c>
      <c r="I5056">
        <v>1643831</v>
      </c>
      <c r="J5056">
        <v>7019</v>
      </c>
      <c r="K5056">
        <v>68</v>
      </c>
      <c r="L5056">
        <v>63.41</v>
      </c>
      <c r="M5056" t="s">
        <v>925</v>
      </c>
      <c r="N5056" t="s">
        <v>926</v>
      </c>
      <c r="O5056">
        <v>47.74</v>
      </c>
      <c r="S5056">
        <v>25055</v>
      </c>
    </row>
    <row r="5057" spans="1:19" x14ac:dyDescent="0.2">
      <c r="A5057" t="s">
        <v>57</v>
      </c>
      <c r="B5057" t="s">
        <v>13</v>
      </c>
      <c r="C5057" t="s">
        <v>924</v>
      </c>
      <c r="D5057">
        <v>2</v>
      </c>
      <c r="E5057">
        <v>4</v>
      </c>
      <c r="F5057">
        <v>1780540200000</v>
      </c>
      <c r="G5057">
        <v>1780541204896</v>
      </c>
      <c r="H5057">
        <v>1004896</v>
      </c>
      <c r="I5057">
        <v>1004896</v>
      </c>
      <c r="J5057">
        <v>8893</v>
      </c>
      <c r="K5057">
        <v>39</v>
      </c>
      <c r="L5057">
        <v>56.54</v>
      </c>
      <c r="M5057" t="s">
        <v>925</v>
      </c>
      <c r="N5057" t="s">
        <v>926</v>
      </c>
      <c r="O5057">
        <v>42.85</v>
      </c>
      <c r="S5057">
        <v>25056</v>
      </c>
    </row>
    <row r="5058" spans="1:19" x14ac:dyDescent="0.2">
      <c r="A5058" t="s">
        <v>57</v>
      </c>
      <c r="B5058" t="s">
        <v>13</v>
      </c>
      <c r="C5058" t="s">
        <v>928</v>
      </c>
      <c r="D5058">
        <v>2</v>
      </c>
      <c r="E5058">
        <v>4</v>
      </c>
      <c r="F5058">
        <v>1780541100000</v>
      </c>
      <c r="G5058">
        <v>1780542728613</v>
      </c>
      <c r="H5058">
        <v>1628613</v>
      </c>
      <c r="I5058">
        <v>1628613</v>
      </c>
      <c r="J5058">
        <v>9991</v>
      </c>
      <c r="K5058">
        <v>70</v>
      </c>
      <c r="L5058">
        <v>63.03</v>
      </c>
      <c r="M5058" t="s">
        <v>925</v>
      </c>
      <c r="N5058" t="s">
        <v>926</v>
      </c>
      <c r="O5058">
        <v>39.29</v>
      </c>
      <c r="S5058">
        <v>25057</v>
      </c>
    </row>
    <row r="5059" spans="1:19" x14ac:dyDescent="0.2">
      <c r="A5059" t="s">
        <v>57</v>
      </c>
      <c r="B5059" t="s">
        <v>13</v>
      </c>
      <c r="C5059" t="s">
        <v>924</v>
      </c>
      <c r="D5059">
        <v>2</v>
      </c>
      <c r="E5059">
        <v>4</v>
      </c>
      <c r="F5059">
        <v>1780542000000</v>
      </c>
      <c r="G5059">
        <v>1780543621270</v>
      </c>
      <c r="H5059">
        <v>1621270</v>
      </c>
      <c r="I5059">
        <v>1621270</v>
      </c>
      <c r="J5059">
        <v>7066</v>
      </c>
      <c r="K5059">
        <v>61</v>
      </c>
      <c r="L5059">
        <v>60.51</v>
      </c>
      <c r="M5059" t="s">
        <v>925</v>
      </c>
      <c r="N5059" t="s">
        <v>926</v>
      </c>
      <c r="O5059">
        <v>41.44</v>
      </c>
      <c r="S5059">
        <v>25058</v>
      </c>
    </row>
    <row r="5060" spans="1:19" x14ac:dyDescent="0.2">
      <c r="A5060" t="s">
        <v>57</v>
      </c>
      <c r="B5060" t="s">
        <v>13</v>
      </c>
      <c r="C5060" t="s">
        <v>924</v>
      </c>
      <c r="D5060">
        <v>2</v>
      </c>
      <c r="E5060">
        <v>4</v>
      </c>
      <c r="F5060">
        <v>1780542900000</v>
      </c>
      <c r="G5060">
        <v>1780543785654</v>
      </c>
      <c r="H5060">
        <v>885654</v>
      </c>
      <c r="I5060">
        <v>885654</v>
      </c>
      <c r="J5060">
        <v>9072</v>
      </c>
      <c r="K5060">
        <v>35</v>
      </c>
      <c r="L5060">
        <v>55.5</v>
      </c>
      <c r="M5060" t="s">
        <v>925</v>
      </c>
      <c r="N5060" t="s">
        <v>926</v>
      </c>
      <c r="O5060">
        <v>42.97</v>
      </c>
      <c r="S5060">
        <v>25059</v>
      </c>
    </row>
    <row r="5061" spans="1:19" x14ac:dyDescent="0.2">
      <c r="A5061" t="s">
        <v>57</v>
      </c>
      <c r="B5061" t="s">
        <v>13</v>
      </c>
      <c r="C5061" t="s">
        <v>928</v>
      </c>
      <c r="D5061">
        <v>2</v>
      </c>
      <c r="E5061">
        <v>4</v>
      </c>
      <c r="F5061">
        <v>1780543800000</v>
      </c>
      <c r="G5061">
        <v>1780545202395</v>
      </c>
      <c r="H5061">
        <v>1402395</v>
      </c>
      <c r="I5061">
        <v>1402395</v>
      </c>
      <c r="J5061">
        <v>10332</v>
      </c>
      <c r="K5061">
        <v>57</v>
      </c>
      <c r="L5061">
        <v>58.58</v>
      </c>
      <c r="M5061" t="s">
        <v>925</v>
      </c>
      <c r="N5061" t="s">
        <v>926</v>
      </c>
      <c r="O5061">
        <v>33.74</v>
      </c>
      <c r="S5061">
        <v>25060</v>
      </c>
    </row>
    <row r="5062" spans="1:19" x14ac:dyDescent="0.2">
      <c r="A5062" t="s">
        <v>57</v>
      </c>
      <c r="B5062" t="s">
        <v>13</v>
      </c>
      <c r="C5062" t="s">
        <v>924</v>
      </c>
      <c r="D5062">
        <v>2</v>
      </c>
      <c r="E5062">
        <v>5</v>
      </c>
      <c r="F5062">
        <v>1780617600000</v>
      </c>
      <c r="G5062">
        <v>1780619153182</v>
      </c>
      <c r="H5062">
        <v>1553182</v>
      </c>
      <c r="I5062">
        <v>1553182</v>
      </c>
      <c r="J5062">
        <v>10186</v>
      </c>
      <c r="K5062">
        <v>67</v>
      </c>
      <c r="L5062">
        <v>49.33</v>
      </c>
      <c r="M5062" t="s">
        <v>925</v>
      </c>
      <c r="N5062" t="s">
        <v>929</v>
      </c>
      <c r="S5062">
        <v>25061</v>
      </c>
    </row>
    <row r="5063" spans="1:19" x14ac:dyDescent="0.2">
      <c r="A5063" t="s">
        <v>57</v>
      </c>
      <c r="B5063" t="s">
        <v>13</v>
      </c>
      <c r="C5063" t="s">
        <v>924</v>
      </c>
      <c r="D5063">
        <v>2</v>
      </c>
      <c r="E5063">
        <v>5</v>
      </c>
      <c r="F5063">
        <v>1780618500000</v>
      </c>
      <c r="G5063">
        <v>1780619888917</v>
      </c>
      <c r="H5063">
        <v>1388917</v>
      </c>
      <c r="I5063">
        <v>1388917</v>
      </c>
      <c r="J5063">
        <v>9328</v>
      </c>
      <c r="K5063">
        <v>56</v>
      </c>
      <c r="L5063">
        <v>63.79</v>
      </c>
      <c r="M5063" t="s">
        <v>925</v>
      </c>
      <c r="N5063" t="s">
        <v>926</v>
      </c>
      <c r="O5063">
        <v>48.87</v>
      </c>
      <c r="S5063">
        <v>25062</v>
      </c>
    </row>
    <row r="5064" spans="1:19" x14ac:dyDescent="0.2">
      <c r="A5064" t="s">
        <v>57</v>
      </c>
      <c r="B5064" t="s">
        <v>13</v>
      </c>
      <c r="C5064" t="s">
        <v>927</v>
      </c>
      <c r="D5064">
        <v>2</v>
      </c>
      <c r="E5064">
        <v>5</v>
      </c>
      <c r="F5064">
        <v>1780619400000</v>
      </c>
      <c r="G5064">
        <v>1780620595862</v>
      </c>
      <c r="H5064">
        <v>1195862</v>
      </c>
      <c r="I5064">
        <v>1195862</v>
      </c>
      <c r="J5064">
        <v>8457</v>
      </c>
      <c r="K5064">
        <v>54</v>
      </c>
      <c r="L5064">
        <v>53.75</v>
      </c>
      <c r="M5064" t="s">
        <v>925</v>
      </c>
      <c r="N5064" t="s">
        <v>926</v>
      </c>
      <c r="O5064">
        <v>32.72</v>
      </c>
      <c r="S5064">
        <v>25063</v>
      </c>
    </row>
    <row r="5065" spans="1:19" x14ac:dyDescent="0.2">
      <c r="A5065" t="s">
        <v>57</v>
      </c>
      <c r="B5065" t="s">
        <v>13</v>
      </c>
      <c r="C5065" t="s">
        <v>924</v>
      </c>
      <c r="D5065">
        <v>2</v>
      </c>
      <c r="E5065">
        <v>5</v>
      </c>
      <c r="F5065">
        <v>1780620300000</v>
      </c>
      <c r="G5065">
        <v>1780621838126</v>
      </c>
      <c r="H5065">
        <v>1538126</v>
      </c>
      <c r="I5065">
        <v>1538126</v>
      </c>
      <c r="J5065">
        <v>8078</v>
      </c>
      <c r="K5065">
        <v>66</v>
      </c>
      <c r="L5065">
        <v>60.64</v>
      </c>
      <c r="M5065" t="s">
        <v>925</v>
      </c>
      <c r="N5065" t="s">
        <v>926</v>
      </c>
      <c r="O5065">
        <v>41.13</v>
      </c>
      <c r="S5065">
        <v>25064</v>
      </c>
    </row>
    <row r="5066" spans="1:19" x14ac:dyDescent="0.2">
      <c r="A5066" t="s">
        <v>57</v>
      </c>
      <c r="B5066" t="s">
        <v>13</v>
      </c>
      <c r="C5066" t="s">
        <v>924</v>
      </c>
      <c r="D5066">
        <v>2</v>
      </c>
      <c r="E5066">
        <v>5</v>
      </c>
      <c r="F5066">
        <v>1780621200000</v>
      </c>
      <c r="G5066">
        <v>1780622867713</v>
      </c>
      <c r="H5066">
        <v>1667713</v>
      </c>
      <c r="I5066">
        <v>1667713</v>
      </c>
      <c r="J5066">
        <v>9285</v>
      </c>
      <c r="K5066">
        <v>73</v>
      </c>
      <c r="L5066">
        <v>65.72</v>
      </c>
      <c r="M5066" t="s">
        <v>925</v>
      </c>
      <c r="N5066" t="s">
        <v>926</v>
      </c>
      <c r="O5066">
        <v>46.45</v>
      </c>
      <c r="S5066">
        <v>25065</v>
      </c>
    </row>
    <row r="5067" spans="1:19" x14ac:dyDescent="0.2">
      <c r="A5067" t="s">
        <v>57</v>
      </c>
      <c r="B5067" t="s">
        <v>13</v>
      </c>
      <c r="C5067" t="s">
        <v>927</v>
      </c>
      <c r="D5067">
        <v>2</v>
      </c>
      <c r="E5067">
        <v>5</v>
      </c>
      <c r="F5067">
        <v>1780622100000</v>
      </c>
      <c r="G5067">
        <v>1780623459598</v>
      </c>
      <c r="H5067">
        <v>1359598</v>
      </c>
      <c r="I5067">
        <v>1359598</v>
      </c>
      <c r="J5067">
        <v>9593</v>
      </c>
      <c r="K5067">
        <v>50</v>
      </c>
      <c r="L5067">
        <v>59.73</v>
      </c>
      <c r="M5067" t="s">
        <v>925</v>
      </c>
      <c r="N5067" t="s">
        <v>926</v>
      </c>
      <c r="O5067">
        <v>39.46</v>
      </c>
      <c r="S5067">
        <v>25066</v>
      </c>
    </row>
    <row r="5068" spans="1:19" x14ac:dyDescent="0.2">
      <c r="A5068" t="s">
        <v>57</v>
      </c>
      <c r="B5068" t="s">
        <v>13</v>
      </c>
      <c r="C5068" t="s">
        <v>924</v>
      </c>
      <c r="D5068">
        <v>2</v>
      </c>
      <c r="E5068">
        <v>5</v>
      </c>
      <c r="F5068">
        <v>1780623000000</v>
      </c>
      <c r="G5068">
        <v>1780624181009</v>
      </c>
      <c r="H5068">
        <v>1181009</v>
      </c>
      <c r="I5068">
        <v>1181009</v>
      </c>
      <c r="J5068">
        <v>10570</v>
      </c>
      <c r="K5068">
        <v>46</v>
      </c>
      <c r="L5068">
        <v>62.11</v>
      </c>
      <c r="M5068" t="s">
        <v>925</v>
      </c>
      <c r="N5068" t="s">
        <v>926</v>
      </c>
      <c r="O5068">
        <v>46.89</v>
      </c>
      <c r="S5068">
        <v>25067</v>
      </c>
    </row>
    <row r="5069" spans="1:19" x14ac:dyDescent="0.2">
      <c r="A5069" t="s">
        <v>57</v>
      </c>
      <c r="B5069" t="s">
        <v>13</v>
      </c>
      <c r="C5069" t="s">
        <v>924</v>
      </c>
      <c r="D5069">
        <v>2</v>
      </c>
      <c r="E5069">
        <v>5</v>
      </c>
      <c r="F5069">
        <v>1780623900000</v>
      </c>
      <c r="G5069">
        <v>1780625003023</v>
      </c>
      <c r="H5069">
        <v>1103023</v>
      </c>
      <c r="I5069">
        <v>1103023</v>
      </c>
      <c r="J5069">
        <v>7161</v>
      </c>
      <c r="K5069">
        <v>42</v>
      </c>
      <c r="L5069">
        <v>56.55</v>
      </c>
      <c r="M5069" t="s">
        <v>925</v>
      </c>
      <c r="N5069" t="s">
        <v>926</v>
      </c>
      <c r="O5069">
        <v>45.04</v>
      </c>
      <c r="S5069">
        <v>25068</v>
      </c>
    </row>
    <row r="5070" spans="1:19" x14ac:dyDescent="0.2">
      <c r="A5070" t="s">
        <v>57</v>
      </c>
      <c r="B5070" t="s">
        <v>13</v>
      </c>
      <c r="C5070" t="s">
        <v>927</v>
      </c>
      <c r="D5070">
        <v>2</v>
      </c>
      <c r="E5070">
        <v>5</v>
      </c>
      <c r="F5070">
        <v>1780624800000</v>
      </c>
      <c r="G5070">
        <v>1780626150869</v>
      </c>
      <c r="H5070">
        <v>1350869</v>
      </c>
      <c r="I5070">
        <v>1350869</v>
      </c>
      <c r="J5070">
        <v>8937</v>
      </c>
      <c r="K5070">
        <v>57</v>
      </c>
      <c r="L5070">
        <v>62.79</v>
      </c>
      <c r="M5070" t="s">
        <v>925</v>
      </c>
      <c r="N5070" t="s">
        <v>926</v>
      </c>
      <c r="O5070">
        <v>48.55</v>
      </c>
      <c r="S5070">
        <v>25069</v>
      </c>
    </row>
    <row r="5071" spans="1:19" x14ac:dyDescent="0.2">
      <c r="A5071" t="s">
        <v>57</v>
      </c>
      <c r="B5071" t="s">
        <v>13</v>
      </c>
      <c r="C5071" t="s">
        <v>924</v>
      </c>
      <c r="D5071">
        <v>2</v>
      </c>
      <c r="E5071">
        <v>5</v>
      </c>
      <c r="F5071">
        <v>1780625700000</v>
      </c>
      <c r="G5071">
        <v>1780627246140</v>
      </c>
      <c r="H5071">
        <v>1546140</v>
      </c>
      <c r="I5071">
        <v>1546140</v>
      </c>
      <c r="J5071">
        <v>10060</v>
      </c>
      <c r="K5071">
        <v>64</v>
      </c>
      <c r="L5071">
        <v>59.11</v>
      </c>
      <c r="M5071" t="s">
        <v>925</v>
      </c>
      <c r="N5071" t="s">
        <v>926</v>
      </c>
      <c r="O5071">
        <v>32.08</v>
      </c>
      <c r="S5071">
        <v>25070</v>
      </c>
    </row>
    <row r="5072" spans="1:19" x14ac:dyDescent="0.2">
      <c r="A5072" t="s">
        <v>57</v>
      </c>
      <c r="B5072" t="s">
        <v>13</v>
      </c>
      <c r="C5072" t="s">
        <v>924</v>
      </c>
      <c r="D5072">
        <v>2</v>
      </c>
      <c r="E5072">
        <v>5</v>
      </c>
      <c r="F5072">
        <v>1780626600000</v>
      </c>
      <c r="G5072">
        <v>1780628214564</v>
      </c>
      <c r="H5072">
        <v>1614564</v>
      </c>
      <c r="I5072">
        <v>1614564</v>
      </c>
      <c r="J5072">
        <v>8583</v>
      </c>
      <c r="K5072">
        <v>66</v>
      </c>
      <c r="L5072">
        <v>48.39</v>
      </c>
      <c r="M5072" t="s">
        <v>925</v>
      </c>
      <c r="N5072" t="s">
        <v>929</v>
      </c>
      <c r="S5072">
        <v>25071</v>
      </c>
    </row>
    <row r="5073" spans="1:19" x14ac:dyDescent="0.2">
      <c r="A5073" t="s">
        <v>57</v>
      </c>
      <c r="B5073" t="s">
        <v>13</v>
      </c>
      <c r="C5073" t="s">
        <v>927</v>
      </c>
      <c r="D5073">
        <v>2</v>
      </c>
      <c r="E5073">
        <v>5</v>
      </c>
      <c r="F5073">
        <v>1780627500000</v>
      </c>
      <c r="G5073">
        <v>1780628414969</v>
      </c>
      <c r="H5073">
        <v>914969</v>
      </c>
      <c r="I5073">
        <v>914969</v>
      </c>
      <c r="J5073">
        <v>10153</v>
      </c>
      <c r="K5073">
        <v>35</v>
      </c>
      <c r="L5073">
        <v>52.9</v>
      </c>
      <c r="M5073" t="s">
        <v>925</v>
      </c>
      <c r="N5073" t="s">
        <v>926</v>
      </c>
      <c r="O5073">
        <v>33.29</v>
      </c>
      <c r="S5073">
        <v>25072</v>
      </c>
    </row>
    <row r="5074" spans="1:19" x14ac:dyDescent="0.2">
      <c r="A5074" t="s">
        <v>57</v>
      </c>
      <c r="B5074" t="s">
        <v>13</v>
      </c>
      <c r="C5074" t="s">
        <v>924</v>
      </c>
      <c r="D5074">
        <v>2</v>
      </c>
      <c r="E5074">
        <v>5</v>
      </c>
      <c r="F5074">
        <v>1780628400000</v>
      </c>
      <c r="G5074">
        <v>1780629679438</v>
      </c>
      <c r="H5074">
        <v>1279438</v>
      </c>
      <c r="I5074">
        <v>1279438</v>
      </c>
      <c r="J5074">
        <v>9762</v>
      </c>
      <c r="K5074">
        <v>49</v>
      </c>
      <c r="L5074">
        <v>60.39</v>
      </c>
      <c r="M5074" t="s">
        <v>925</v>
      </c>
      <c r="N5074" t="s">
        <v>926</v>
      </c>
      <c r="O5074">
        <v>42.58</v>
      </c>
      <c r="S5074">
        <v>25073</v>
      </c>
    </row>
    <row r="5075" spans="1:19" x14ac:dyDescent="0.2">
      <c r="A5075" t="s">
        <v>57</v>
      </c>
      <c r="B5075" t="s">
        <v>13</v>
      </c>
      <c r="C5075" t="s">
        <v>924</v>
      </c>
      <c r="D5075">
        <v>2</v>
      </c>
      <c r="E5075">
        <v>5</v>
      </c>
      <c r="F5075">
        <v>1780629300000</v>
      </c>
      <c r="G5075">
        <v>1780630809868</v>
      </c>
      <c r="H5075">
        <v>1509868</v>
      </c>
      <c r="I5075">
        <v>1509868</v>
      </c>
      <c r="J5075">
        <v>10502</v>
      </c>
      <c r="K5075">
        <v>63</v>
      </c>
      <c r="L5075">
        <v>63.39</v>
      </c>
      <c r="M5075" t="s">
        <v>925</v>
      </c>
      <c r="N5075" t="s">
        <v>926</v>
      </c>
      <c r="O5075">
        <v>41.76</v>
      </c>
      <c r="S5075">
        <v>25074</v>
      </c>
    </row>
    <row r="5076" spans="1:19" x14ac:dyDescent="0.2">
      <c r="A5076" t="s">
        <v>57</v>
      </c>
      <c r="B5076" t="s">
        <v>13</v>
      </c>
      <c r="C5076" t="s">
        <v>927</v>
      </c>
      <c r="D5076">
        <v>2</v>
      </c>
      <c r="E5076">
        <v>5</v>
      </c>
      <c r="F5076">
        <v>1780630200000</v>
      </c>
      <c r="G5076">
        <v>1780631538753</v>
      </c>
      <c r="H5076">
        <v>1338753</v>
      </c>
      <c r="I5076">
        <v>1338753</v>
      </c>
      <c r="J5076">
        <v>7025</v>
      </c>
      <c r="K5076">
        <v>56</v>
      </c>
      <c r="L5076">
        <v>57.38</v>
      </c>
      <c r="M5076" t="s">
        <v>925</v>
      </c>
      <c r="N5076" t="s">
        <v>926</v>
      </c>
      <c r="O5076">
        <v>41.39</v>
      </c>
      <c r="S5076">
        <v>25075</v>
      </c>
    </row>
    <row r="5077" spans="1:19" x14ac:dyDescent="0.2">
      <c r="A5077" t="s">
        <v>57</v>
      </c>
      <c r="B5077" t="s">
        <v>13</v>
      </c>
      <c r="C5077" t="s">
        <v>924</v>
      </c>
      <c r="D5077">
        <v>2</v>
      </c>
      <c r="E5077">
        <v>5</v>
      </c>
      <c r="F5077">
        <v>1780631100000</v>
      </c>
      <c r="G5077">
        <v>1780632629018</v>
      </c>
      <c r="H5077">
        <v>1529018</v>
      </c>
      <c r="I5077">
        <v>1529018</v>
      </c>
      <c r="J5077">
        <v>7639</v>
      </c>
      <c r="K5077">
        <v>60</v>
      </c>
      <c r="L5077">
        <v>56.73</v>
      </c>
      <c r="M5077" t="s">
        <v>925</v>
      </c>
      <c r="N5077" t="s">
        <v>926</v>
      </c>
      <c r="O5077">
        <v>33.43</v>
      </c>
      <c r="S5077">
        <v>25076</v>
      </c>
    </row>
    <row r="5078" spans="1:19" x14ac:dyDescent="0.2">
      <c r="A5078" t="s">
        <v>57</v>
      </c>
      <c r="B5078" t="s">
        <v>13</v>
      </c>
      <c r="C5078" t="s">
        <v>924</v>
      </c>
      <c r="D5078">
        <v>2</v>
      </c>
      <c r="E5078">
        <v>6</v>
      </c>
      <c r="F5078">
        <v>1780704000000</v>
      </c>
      <c r="G5078">
        <v>1780705561609</v>
      </c>
      <c r="H5078">
        <v>1561609</v>
      </c>
      <c r="I5078">
        <v>1561609</v>
      </c>
      <c r="J5078">
        <v>7437</v>
      </c>
      <c r="K5078">
        <v>66</v>
      </c>
      <c r="L5078">
        <v>46.55</v>
      </c>
      <c r="M5078" t="s">
        <v>925</v>
      </c>
      <c r="N5078" t="s">
        <v>929</v>
      </c>
      <c r="S5078">
        <v>25077</v>
      </c>
    </row>
    <row r="5079" spans="1:19" x14ac:dyDescent="0.2">
      <c r="A5079" t="s">
        <v>57</v>
      </c>
      <c r="B5079" t="s">
        <v>13</v>
      </c>
      <c r="C5079" t="s">
        <v>924</v>
      </c>
      <c r="D5079">
        <v>2</v>
      </c>
      <c r="E5079">
        <v>6</v>
      </c>
      <c r="F5079">
        <v>1780704900000</v>
      </c>
      <c r="G5079">
        <v>1780706269314</v>
      </c>
      <c r="H5079">
        <v>1369314</v>
      </c>
      <c r="I5079">
        <v>1369314</v>
      </c>
      <c r="J5079">
        <v>10256</v>
      </c>
      <c r="K5079">
        <v>58</v>
      </c>
      <c r="L5079">
        <v>63.06</v>
      </c>
      <c r="M5079" t="s">
        <v>925</v>
      </c>
      <c r="N5079" t="s">
        <v>926</v>
      </c>
      <c r="O5079">
        <v>45.18</v>
      </c>
      <c r="S5079">
        <v>25078</v>
      </c>
    </row>
    <row r="5080" spans="1:19" x14ac:dyDescent="0.2">
      <c r="A5080" t="s">
        <v>57</v>
      </c>
      <c r="B5080" t="s">
        <v>13</v>
      </c>
      <c r="C5080" t="s">
        <v>924</v>
      </c>
      <c r="D5080">
        <v>2</v>
      </c>
      <c r="E5080">
        <v>6</v>
      </c>
      <c r="F5080">
        <v>1780705800000</v>
      </c>
      <c r="G5080">
        <v>1780706939445</v>
      </c>
      <c r="H5080">
        <v>1139445</v>
      </c>
      <c r="I5080">
        <v>1139445</v>
      </c>
      <c r="J5080">
        <v>10615</v>
      </c>
      <c r="K5080">
        <v>51</v>
      </c>
      <c r="L5080">
        <v>44.82</v>
      </c>
      <c r="M5080" t="s">
        <v>925</v>
      </c>
      <c r="N5080" t="s">
        <v>929</v>
      </c>
      <c r="S5080">
        <v>25079</v>
      </c>
    </row>
    <row r="5081" spans="1:19" x14ac:dyDescent="0.2">
      <c r="A5081" t="s">
        <v>57</v>
      </c>
      <c r="B5081" t="s">
        <v>13</v>
      </c>
      <c r="C5081" t="s">
        <v>924</v>
      </c>
      <c r="D5081">
        <v>2</v>
      </c>
      <c r="E5081">
        <v>6</v>
      </c>
      <c r="F5081">
        <v>1780706700000</v>
      </c>
      <c r="G5081">
        <v>1780707911029</v>
      </c>
      <c r="H5081">
        <v>1211029</v>
      </c>
      <c r="I5081">
        <v>1211029</v>
      </c>
      <c r="J5081">
        <v>7944</v>
      </c>
      <c r="K5081">
        <v>44</v>
      </c>
      <c r="L5081">
        <v>60.37</v>
      </c>
      <c r="M5081" t="s">
        <v>925</v>
      </c>
      <c r="N5081" t="s">
        <v>926</v>
      </c>
      <c r="O5081">
        <v>49.11</v>
      </c>
      <c r="S5081">
        <v>25080</v>
      </c>
    </row>
    <row r="5082" spans="1:19" x14ac:dyDescent="0.2">
      <c r="A5082" t="s">
        <v>57</v>
      </c>
      <c r="B5082" t="s">
        <v>13</v>
      </c>
      <c r="C5082" t="s">
        <v>924</v>
      </c>
      <c r="D5082">
        <v>2</v>
      </c>
      <c r="E5082">
        <v>6</v>
      </c>
      <c r="F5082">
        <v>1780707600000</v>
      </c>
      <c r="G5082">
        <v>1780708823508</v>
      </c>
      <c r="H5082">
        <v>1223508</v>
      </c>
      <c r="I5082">
        <v>1223508</v>
      </c>
      <c r="J5082">
        <v>9408</v>
      </c>
      <c r="K5082">
        <v>55</v>
      </c>
      <c r="L5082">
        <v>60.09</v>
      </c>
      <c r="M5082" t="s">
        <v>925</v>
      </c>
      <c r="N5082" t="s">
        <v>926</v>
      </c>
      <c r="O5082">
        <v>44.23</v>
      </c>
      <c r="S5082">
        <v>25081</v>
      </c>
    </row>
    <row r="5083" spans="1:19" x14ac:dyDescent="0.2">
      <c r="A5083" t="s">
        <v>57</v>
      </c>
      <c r="B5083" t="s">
        <v>13</v>
      </c>
      <c r="C5083" t="s">
        <v>924</v>
      </c>
      <c r="D5083">
        <v>2</v>
      </c>
      <c r="E5083">
        <v>6</v>
      </c>
      <c r="F5083">
        <v>1780708500000</v>
      </c>
      <c r="G5083">
        <v>1780710170083</v>
      </c>
      <c r="H5083">
        <v>1670083</v>
      </c>
      <c r="I5083">
        <v>1670083</v>
      </c>
      <c r="J5083">
        <v>10319</v>
      </c>
      <c r="K5083">
        <v>68</v>
      </c>
      <c r="L5083">
        <v>65.650000000000006</v>
      </c>
      <c r="M5083" t="s">
        <v>925</v>
      </c>
      <c r="N5083" t="s">
        <v>926</v>
      </c>
      <c r="O5083">
        <v>43.48</v>
      </c>
      <c r="S5083">
        <v>25082</v>
      </c>
    </row>
    <row r="5084" spans="1:19" x14ac:dyDescent="0.2">
      <c r="A5084" t="s">
        <v>57</v>
      </c>
      <c r="B5084" t="s">
        <v>13</v>
      </c>
      <c r="C5084" t="s">
        <v>924</v>
      </c>
      <c r="D5084">
        <v>2</v>
      </c>
      <c r="E5084">
        <v>6</v>
      </c>
      <c r="F5084">
        <v>1780709400000</v>
      </c>
      <c r="G5084">
        <v>1780711143936</v>
      </c>
      <c r="H5084">
        <v>1743936</v>
      </c>
      <c r="I5084">
        <v>1743936</v>
      </c>
      <c r="J5084">
        <v>9791</v>
      </c>
      <c r="K5084">
        <v>68</v>
      </c>
      <c r="L5084">
        <v>66.73</v>
      </c>
      <c r="M5084" t="s">
        <v>931</v>
      </c>
      <c r="N5084" t="s">
        <v>926</v>
      </c>
      <c r="O5084">
        <v>45.53</v>
      </c>
      <c r="S5084">
        <v>25083</v>
      </c>
    </row>
    <row r="5085" spans="1:19" x14ac:dyDescent="0.2">
      <c r="A5085" t="s">
        <v>57</v>
      </c>
      <c r="B5085" t="s">
        <v>13</v>
      </c>
      <c r="C5085" t="s">
        <v>924</v>
      </c>
      <c r="D5085">
        <v>2</v>
      </c>
      <c r="E5085">
        <v>6</v>
      </c>
      <c r="F5085">
        <v>1780710300000</v>
      </c>
      <c r="G5085">
        <v>1780711495713</v>
      </c>
      <c r="H5085">
        <v>1195713</v>
      </c>
      <c r="I5085">
        <v>1195713</v>
      </c>
      <c r="J5085">
        <v>9710</v>
      </c>
      <c r="K5085">
        <v>53</v>
      </c>
      <c r="L5085">
        <v>54.6</v>
      </c>
      <c r="M5085" t="s">
        <v>925</v>
      </c>
      <c r="N5085" t="s">
        <v>926</v>
      </c>
      <c r="O5085">
        <v>31.34</v>
      </c>
      <c r="S5085">
        <v>25084</v>
      </c>
    </row>
    <row r="5086" spans="1:19" x14ac:dyDescent="0.2">
      <c r="A5086" t="s">
        <v>57</v>
      </c>
      <c r="B5086" t="s">
        <v>13</v>
      </c>
      <c r="C5086" t="s">
        <v>924</v>
      </c>
      <c r="D5086">
        <v>2</v>
      </c>
      <c r="E5086">
        <v>6</v>
      </c>
      <c r="F5086">
        <v>1780711200000</v>
      </c>
      <c r="G5086">
        <v>1780712696091</v>
      </c>
      <c r="H5086">
        <v>1496091</v>
      </c>
      <c r="I5086">
        <v>1496091</v>
      </c>
      <c r="J5086">
        <v>10622</v>
      </c>
      <c r="K5086">
        <v>56</v>
      </c>
      <c r="L5086">
        <v>65.08</v>
      </c>
      <c r="M5086" t="s">
        <v>925</v>
      </c>
      <c r="N5086" t="s">
        <v>926</v>
      </c>
      <c r="O5086">
        <v>45.73</v>
      </c>
      <c r="S5086">
        <v>25085</v>
      </c>
    </row>
    <row r="5087" spans="1:19" x14ac:dyDescent="0.2">
      <c r="A5087" t="s">
        <v>57</v>
      </c>
      <c r="B5087" t="s">
        <v>13</v>
      </c>
      <c r="C5087" t="s">
        <v>924</v>
      </c>
      <c r="D5087">
        <v>2</v>
      </c>
      <c r="E5087">
        <v>6</v>
      </c>
      <c r="F5087">
        <v>1780712100000</v>
      </c>
      <c r="G5087">
        <v>1780713915070</v>
      </c>
      <c r="H5087">
        <v>1815070</v>
      </c>
      <c r="I5087">
        <v>1815070</v>
      </c>
      <c r="J5087">
        <v>9591</v>
      </c>
      <c r="K5087">
        <v>77</v>
      </c>
      <c r="L5087">
        <v>65.52</v>
      </c>
      <c r="M5087" t="s">
        <v>925</v>
      </c>
      <c r="N5087" t="s">
        <v>926</v>
      </c>
      <c r="O5087">
        <v>41.45</v>
      </c>
      <c r="S5087">
        <v>25086</v>
      </c>
    </row>
    <row r="5088" spans="1:19" x14ac:dyDescent="0.2">
      <c r="A5088" t="s">
        <v>57</v>
      </c>
      <c r="B5088" t="s">
        <v>13</v>
      </c>
      <c r="C5088" t="s">
        <v>924</v>
      </c>
      <c r="D5088">
        <v>2</v>
      </c>
      <c r="E5088">
        <v>6</v>
      </c>
      <c r="F5088">
        <v>1780713000000</v>
      </c>
      <c r="G5088">
        <v>1780714574828</v>
      </c>
      <c r="H5088">
        <v>1574828</v>
      </c>
      <c r="I5088">
        <v>1574828</v>
      </c>
      <c r="J5088">
        <v>9432</v>
      </c>
      <c r="K5088">
        <v>58</v>
      </c>
      <c r="L5088">
        <v>61.03</v>
      </c>
      <c r="M5088" t="s">
        <v>925</v>
      </c>
      <c r="N5088" t="s">
        <v>926</v>
      </c>
      <c r="O5088">
        <v>37.49</v>
      </c>
      <c r="S5088">
        <v>25087</v>
      </c>
    </row>
    <row r="5089" spans="1:19" x14ac:dyDescent="0.2">
      <c r="A5089" t="s">
        <v>57</v>
      </c>
      <c r="B5089" t="s">
        <v>13</v>
      </c>
      <c r="C5089" t="s">
        <v>924</v>
      </c>
      <c r="D5089">
        <v>2</v>
      </c>
      <c r="E5089">
        <v>6</v>
      </c>
      <c r="F5089">
        <v>1780713900000</v>
      </c>
      <c r="G5089">
        <v>1780715458124</v>
      </c>
      <c r="H5089">
        <v>1558124</v>
      </c>
      <c r="I5089">
        <v>1558124</v>
      </c>
      <c r="J5089">
        <v>9865</v>
      </c>
      <c r="K5089">
        <v>60</v>
      </c>
      <c r="L5089">
        <v>64.53</v>
      </c>
      <c r="M5089" t="s">
        <v>925</v>
      </c>
      <c r="N5089" t="s">
        <v>926</v>
      </c>
      <c r="O5089">
        <v>44.9</v>
      </c>
      <c r="S5089">
        <v>25088</v>
      </c>
    </row>
    <row r="5090" spans="1:19" x14ac:dyDescent="0.2">
      <c r="A5090" t="s">
        <v>57</v>
      </c>
      <c r="B5090" t="s">
        <v>13</v>
      </c>
      <c r="C5090" t="s">
        <v>924</v>
      </c>
      <c r="D5090">
        <v>2</v>
      </c>
      <c r="E5090">
        <v>6</v>
      </c>
      <c r="F5090">
        <v>1780714800000</v>
      </c>
      <c r="G5090">
        <v>1780716545272</v>
      </c>
      <c r="H5090">
        <v>1745272</v>
      </c>
      <c r="I5090">
        <v>1745272</v>
      </c>
      <c r="J5090">
        <v>6870</v>
      </c>
      <c r="K5090">
        <v>70</v>
      </c>
      <c r="L5090">
        <v>57.64</v>
      </c>
      <c r="M5090" t="s">
        <v>925</v>
      </c>
      <c r="N5090" t="s">
        <v>926</v>
      </c>
      <c r="O5090">
        <v>32.18</v>
      </c>
      <c r="S5090">
        <v>25089</v>
      </c>
    </row>
    <row r="5091" spans="1:19" x14ac:dyDescent="0.2">
      <c r="A5091" t="s">
        <v>57</v>
      </c>
      <c r="B5091" t="s">
        <v>13</v>
      </c>
      <c r="C5091" t="s">
        <v>924</v>
      </c>
      <c r="D5091">
        <v>2</v>
      </c>
      <c r="E5091">
        <v>6</v>
      </c>
      <c r="F5091">
        <v>1780715700000</v>
      </c>
      <c r="G5091">
        <v>1780717233703</v>
      </c>
      <c r="H5091">
        <v>1533703</v>
      </c>
      <c r="I5091">
        <v>1533703</v>
      </c>
      <c r="J5091">
        <v>9906</v>
      </c>
      <c r="K5091">
        <v>62</v>
      </c>
      <c r="L5091">
        <v>64.989999999999995</v>
      </c>
      <c r="M5091" t="s">
        <v>925</v>
      </c>
      <c r="N5091" t="s">
        <v>926</v>
      </c>
      <c r="O5091">
        <v>46.46</v>
      </c>
      <c r="S5091">
        <v>25090</v>
      </c>
    </row>
    <row r="5092" spans="1:19" x14ac:dyDescent="0.2">
      <c r="A5092" t="s">
        <v>57</v>
      </c>
      <c r="B5092" t="s">
        <v>13</v>
      </c>
      <c r="C5092" t="s">
        <v>924</v>
      </c>
      <c r="D5092">
        <v>2</v>
      </c>
      <c r="E5092">
        <v>6</v>
      </c>
      <c r="F5092">
        <v>1780716600000</v>
      </c>
      <c r="G5092">
        <v>1780718232953</v>
      </c>
      <c r="H5092">
        <v>1632953</v>
      </c>
      <c r="I5092">
        <v>1632953</v>
      </c>
      <c r="J5092">
        <v>9004</v>
      </c>
      <c r="K5092">
        <v>67</v>
      </c>
      <c r="L5092">
        <v>58.65</v>
      </c>
      <c r="M5092" t="s">
        <v>925</v>
      </c>
      <c r="N5092" t="s">
        <v>926</v>
      </c>
      <c r="O5092">
        <v>31.63</v>
      </c>
      <c r="S5092">
        <v>25091</v>
      </c>
    </row>
    <row r="5093" spans="1:19" x14ac:dyDescent="0.2">
      <c r="A5093" t="s">
        <v>57</v>
      </c>
      <c r="B5093" t="s">
        <v>13</v>
      </c>
      <c r="C5093" t="s">
        <v>924</v>
      </c>
      <c r="D5093">
        <v>2</v>
      </c>
      <c r="E5093">
        <v>6</v>
      </c>
      <c r="F5093">
        <v>1780717500000</v>
      </c>
      <c r="G5093">
        <v>1780719089819</v>
      </c>
      <c r="H5093">
        <v>1589819</v>
      </c>
      <c r="I5093">
        <v>1589819</v>
      </c>
      <c r="J5093">
        <v>8167</v>
      </c>
      <c r="K5093">
        <v>63</v>
      </c>
      <c r="L5093">
        <v>59.19</v>
      </c>
      <c r="M5093" t="s">
        <v>925</v>
      </c>
      <c r="N5093" t="s">
        <v>926</v>
      </c>
      <c r="O5093">
        <v>36.22</v>
      </c>
      <c r="S5093">
        <v>25092</v>
      </c>
    </row>
    <row r="5094" spans="1:19" x14ac:dyDescent="0.2">
      <c r="A5094" t="s">
        <v>57</v>
      </c>
      <c r="B5094" t="s">
        <v>13</v>
      </c>
      <c r="C5094" t="s">
        <v>924</v>
      </c>
      <c r="D5094">
        <v>2</v>
      </c>
      <c r="E5094">
        <v>7</v>
      </c>
      <c r="F5094">
        <v>1780790400000</v>
      </c>
      <c r="G5094">
        <v>1780791404038</v>
      </c>
      <c r="H5094">
        <v>1004038</v>
      </c>
      <c r="I5094">
        <v>1004038</v>
      </c>
      <c r="J5094">
        <v>7084</v>
      </c>
      <c r="K5094">
        <v>47</v>
      </c>
      <c r="L5094">
        <v>50.21</v>
      </c>
      <c r="M5094" t="s">
        <v>925</v>
      </c>
      <c r="N5094" t="s">
        <v>926</v>
      </c>
      <c r="O5094">
        <v>33</v>
      </c>
      <c r="S5094">
        <v>25093</v>
      </c>
    </row>
    <row r="5095" spans="1:19" x14ac:dyDescent="0.2">
      <c r="A5095" t="s">
        <v>57</v>
      </c>
      <c r="B5095" t="s">
        <v>13</v>
      </c>
      <c r="C5095" t="s">
        <v>924</v>
      </c>
      <c r="D5095">
        <v>2</v>
      </c>
      <c r="E5095">
        <v>7</v>
      </c>
      <c r="F5095">
        <v>1780791300000</v>
      </c>
      <c r="G5095">
        <v>1780793027864</v>
      </c>
      <c r="H5095">
        <v>1727864</v>
      </c>
      <c r="I5095">
        <v>1727864</v>
      </c>
      <c r="J5095">
        <v>10638</v>
      </c>
      <c r="K5095">
        <v>73</v>
      </c>
      <c r="L5095">
        <v>63.25</v>
      </c>
      <c r="M5095" t="s">
        <v>925</v>
      </c>
      <c r="N5095" t="s">
        <v>926</v>
      </c>
      <c r="O5095">
        <v>35.58</v>
      </c>
      <c r="S5095">
        <v>25094</v>
      </c>
    </row>
    <row r="5096" spans="1:19" x14ac:dyDescent="0.2">
      <c r="A5096" t="s">
        <v>57</v>
      </c>
      <c r="B5096" t="s">
        <v>13</v>
      </c>
      <c r="C5096" t="s">
        <v>928</v>
      </c>
      <c r="D5096">
        <v>2</v>
      </c>
      <c r="E5096">
        <v>7</v>
      </c>
      <c r="F5096">
        <v>1780792200000</v>
      </c>
      <c r="G5096">
        <v>1780793378403</v>
      </c>
      <c r="H5096">
        <v>1178403</v>
      </c>
      <c r="I5096">
        <v>1178403</v>
      </c>
      <c r="J5096">
        <v>9924</v>
      </c>
      <c r="K5096">
        <v>53</v>
      </c>
      <c r="L5096">
        <v>62.28</v>
      </c>
      <c r="M5096" t="s">
        <v>925</v>
      </c>
      <c r="N5096" t="s">
        <v>926</v>
      </c>
      <c r="O5096">
        <v>49.06</v>
      </c>
      <c r="S5096">
        <v>25095</v>
      </c>
    </row>
    <row r="5097" spans="1:19" x14ac:dyDescent="0.2">
      <c r="A5097" t="s">
        <v>57</v>
      </c>
      <c r="B5097" t="s">
        <v>13</v>
      </c>
      <c r="C5097" t="s">
        <v>924</v>
      </c>
      <c r="D5097">
        <v>2</v>
      </c>
      <c r="E5097">
        <v>7</v>
      </c>
      <c r="F5097">
        <v>1780793100000</v>
      </c>
      <c r="G5097">
        <v>1780794189675</v>
      </c>
      <c r="H5097">
        <v>1089675</v>
      </c>
      <c r="I5097">
        <v>1089675</v>
      </c>
      <c r="J5097">
        <v>8450</v>
      </c>
      <c r="K5097">
        <v>47</v>
      </c>
      <c r="L5097">
        <v>41.95</v>
      </c>
      <c r="M5097" t="s">
        <v>925</v>
      </c>
      <c r="N5097" t="s">
        <v>929</v>
      </c>
      <c r="S5097">
        <v>25096</v>
      </c>
    </row>
    <row r="5098" spans="1:19" x14ac:dyDescent="0.2">
      <c r="A5098" t="s">
        <v>57</v>
      </c>
      <c r="B5098" t="s">
        <v>13</v>
      </c>
      <c r="C5098" t="s">
        <v>924</v>
      </c>
      <c r="D5098">
        <v>2</v>
      </c>
      <c r="E5098">
        <v>7</v>
      </c>
      <c r="F5098">
        <v>1780794000000</v>
      </c>
      <c r="G5098">
        <v>1780795150998</v>
      </c>
      <c r="H5098">
        <v>1150998</v>
      </c>
      <c r="I5098">
        <v>1150998</v>
      </c>
      <c r="J5098">
        <v>7965</v>
      </c>
      <c r="K5098">
        <v>54</v>
      </c>
      <c r="L5098">
        <v>58.48</v>
      </c>
      <c r="M5098" t="s">
        <v>925</v>
      </c>
      <c r="N5098" t="s">
        <v>926</v>
      </c>
      <c r="O5098">
        <v>46.16</v>
      </c>
      <c r="S5098">
        <v>25097</v>
      </c>
    </row>
    <row r="5099" spans="1:19" x14ac:dyDescent="0.2">
      <c r="A5099" t="s">
        <v>57</v>
      </c>
      <c r="B5099" t="s">
        <v>13</v>
      </c>
      <c r="C5099" t="s">
        <v>928</v>
      </c>
      <c r="D5099">
        <v>2</v>
      </c>
      <c r="E5099">
        <v>7</v>
      </c>
      <c r="F5099">
        <v>1780794900000</v>
      </c>
      <c r="G5099">
        <v>1780796648583</v>
      </c>
      <c r="H5099">
        <v>1748583</v>
      </c>
      <c r="I5099">
        <v>1748583</v>
      </c>
      <c r="J5099">
        <v>7220</v>
      </c>
      <c r="K5099">
        <v>67</v>
      </c>
      <c r="L5099">
        <v>64.180000000000007</v>
      </c>
      <c r="M5099" t="s">
        <v>925</v>
      </c>
      <c r="N5099" t="s">
        <v>926</v>
      </c>
      <c r="O5099">
        <v>46.35</v>
      </c>
      <c r="S5099">
        <v>25098</v>
      </c>
    </row>
    <row r="5100" spans="1:19" x14ac:dyDescent="0.2">
      <c r="A5100" t="s">
        <v>57</v>
      </c>
      <c r="B5100" t="s">
        <v>13</v>
      </c>
      <c r="C5100" t="s">
        <v>924</v>
      </c>
      <c r="D5100">
        <v>2</v>
      </c>
      <c r="E5100">
        <v>7</v>
      </c>
      <c r="F5100">
        <v>1780795800000</v>
      </c>
      <c r="G5100">
        <v>1780797402039</v>
      </c>
      <c r="H5100">
        <v>1602039</v>
      </c>
      <c r="I5100">
        <v>1602039</v>
      </c>
      <c r="J5100">
        <v>7765</v>
      </c>
      <c r="K5100">
        <v>62</v>
      </c>
      <c r="L5100">
        <v>63.27</v>
      </c>
      <c r="M5100" t="s">
        <v>925</v>
      </c>
      <c r="N5100" t="s">
        <v>926</v>
      </c>
      <c r="O5100">
        <v>46.47</v>
      </c>
      <c r="S5100">
        <v>25099</v>
      </c>
    </row>
    <row r="5101" spans="1:19" x14ac:dyDescent="0.2">
      <c r="A5101" t="s">
        <v>57</v>
      </c>
      <c r="B5101" t="s">
        <v>13</v>
      </c>
      <c r="C5101" t="s">
        <v>924</v>
      </c>
      <c r="D5101">
        <v>2</v>
      </c>
      <c r="E5101">
        <v>7</v>
      </c>
      <c r="F5101">
        <v>1780796700000</v>
      </c>
      <c r="G5101">
        <v>1780797999390</v>
      </c>
      <c r="H5101">
        <v>1299390</v>
      </c>
      <c r="I5101">
        <v>1299390</v>
      </c>
      <c r="J5101">
        <v>10611</v>
      </c>
      <c r="K5101">
        <v>54</v>
      </c>
      <c r="L5101">
        <v>61.03</v>
      </c>
      <c r="M5101" t="s">
        <v>925</v>
      </c>
      <c r="N5101" t="s">
        <v>926</v>
      </c>
      <c r="O5101">
        <v>41.28</v>
      </c>
      <c r="S5101">
        <v>25100</v>
      </c>
    </row>
    <row r="5102" spans="1:19" x14ac:dyDescent="0.2">
      <c r="A5102" t="s">
        <v>57</v>
      </c>
      <c r="B5102" t="s">
        <v>13</v>
      </c>
      <c r="C5102" t="s">
        <v>928</v>
      </c>
      <c r="D5102">
        <v>2</v>
      </c>
      <c r="E5102">
        <v>7</v>
      </c>
      <c r="F5102">
        <v>1780797600000</v>
      </c>
      <c r="G5102">
        <v>1780798800019</v>
      </c>
      <c r="H5102">
        <v>1200019</v>
      </c>
      <c r="I5102">
        <v>1200019</v>
      </c>
      <c r="J5102">
        <v>7625</v>
      </c>
      <c r="K5102">
        <v>55</v>
      </c>
      <c r="L5102">
        <v>59.77</v>
      </c>
      <c r="M5102" t="s">
        <v>925</v>
      </c>
      <c r="N5102" t="s">
        <v>926</v>
      </c>
      <c r="O5102">
        <v>48.85</v>
      </c>
      <c r="S5102">
        <v>25101</v>
      </c>
    </row>
    <row r="5103" spans="1:19" x14ac:dyDescent="0.2">
      <c r="A5103" t="s">
        <v>57</v>
      </c>
      <c r="B5103" t="s">
        <v>13</v>
      </c>
      <c r="C5103" t="s">
        <v>924</v>
      </c>
      <c r="D5103">
        <v>2</v>
      </c>
      <c r="E5103">
        <v>7</v>
      </c>
      <c r="F5103">
        <v>1780798500000</v>
      </c>
      <c r="G5103">
        <v>1780799679047</v>
      </c>
      <c r="H5103">
        <v>1179047</v>
      </c>
      <c r="I5103">
        <v>1179047</v>
      </c>
      <c r="J5103">
        <v>9999</v>
      </c>
      <c r="K5103">
        <v>55</v>
      </c>
      <c r="L5103">
        <v>56.59</v>
      </c>
      <c r="M5103" t="s">
        <v>925</v>
      </c>
      <c r="N5103" t="s">
        <v>926</v>
      </c>
      <c r="O5103">
        <v>35.630000000000003</v>
      </c>
      <c r="S5103">
        <v>25102</v>
      </c>
    </row>
    <row r="5104" spans="1:19" x14ac:dyDescent="0.2">
      <c r="A5104" t="s">
        <v>57</v>
      </c>
      <c r="B5104" t="s">
        <v>13</v>
      </c>
      <c r="C5104" t="s">
        <v>924</v>
      </c>
      <c r="D5104">
        <v>2</v>
      </c>
      <c r="E5104">
        <v>7</v>
      </c>
      <c r="F5104">
        <v>1780799400000</v>
      </c>
      <c r="G5104">
        <v>1780800558844</v>
      </c>
      <c r="H5104">
        <v>1158844</v>
      </c>
      <c r="I5104">
        <v>1158844</v>
      </c>
      <c r="J5104">
        <v>10039</v>
      </c>
      <c r="K5104">
        <v>45</v>
      </c>
      <c r="L5104">
        <v>56.46</v>
      </c>
      <c r="M5104" t="s">
        <v>925</v>
      </c>
      <c r="N5104" t="s">
        <v>926</v>
      </c>
      <c r="O5104">
        <v>35.72</v>
      </c>
      <c r="S5104">
        <v>25103</v>
      </c>
    </row>
    <row r="5105" spans="1:19" x14ac:dyDescent="0.2">
      <c r="A5105" t="s">
        <v>57</v>
      </c>
      <c r="B5105" t="s">
        <v>13</v>
      </c>
      <c r="C5105" t="s">
        <v>928</v>
      </c>
      <c r="D5105">
        <v>2</v>
      </c>
      <c r="E5105">
        <v>7</v>
      </c>
      <c r="F5105">
        <v>1780800300000</v>
      </c>
      <c r="G5105">
        <v>1780802043066</v>
      </c>
      <c r="H5105">
        <v>1743066</v>
      </c>
      <c r="I5105">
        <v>1743066</v>
      </c>
      <c r="J5105">
        <v>10063</v>
      </c>
      <c r="K5105">
        <v>64</v>
      </c>
      <c r="L5105">
        <v>64.78</v>
      </c>
      <c r="M5105" t="s">
        <v>925</v>
      </c>
      <c r="N5105" t="s">
        <v>926</v>
      </c>
      <c r="O5105">
        <v>40.299999999999997</v>
      </c>
      <c r="S5105">
        <v>25104</v>
      </c>
    </row>
    <row r="5106" spans="1:19" x14ac:dyDescent="0.2">
      <c r="A5106" t="s">
        <v>57</v>
      </c>
      <c r="B5106" t="s">
        <v>13</v>
      </c>
      <c r="C5106" t="s">
        <v>924</v>
      </c>
      <c r="D5106">
        <v>2</v>
      </c>
      <c r="E5106">
        <v>7</v>
      </c>
      <c r="F5106">
        <v>1780801200000</v>
      </c>
      <c r="G5106">
        <v>1780802330061</v>
      </c>
      <c r="H5106">
        <v>1130061</v>
      </c>
      <c r="I5106">
        <v>1130061</v>
      </c>
      <c r="J5106">
        <v>8967</v>
      </c>
      <c r="K5106">
        <v>47</v>
      </c>
      <c r="L5106">
        <v>59.81</v>
      </c>
      <c r="M5106" t="s">
        <v>925</v>
      </c>
      <c r="N5106" t="s">
        <v>926</v>
      </c>
      <c r="O5106">
        <v>47.11</v>
      </c>
      <c r="S5106">
        <v>25105</v>
      </c>
    </row>
    <row r="5107" spans="1:19" x14ac:dyDescent="0.2">
      <c r="A5107" t="s">
        <v>57</v>
      </c>
      <c r="B5107" t="s">
        <v>13</v>
      </c>
      <c r="C5107" t="s">
        <v>924</v>
      </c>
      <c r="D5107">
        <v>2</v>
      </c>
      <c r="E5107">
        <v>7</v>
      </c>
      <c r="F5107">
        <v>1780802100000</v>
      </c>
      <c r="G5107">
        <v>1780803717345</v>
      </c>
      <c r="H5107">
        <v>1617345</v>
      </c>
      <c r="I5107">
        <v>1617345</v>
      </c>
      <c r="J5107">
        <v>10566</v>
      </c>
      <c r="K5107">
        <v>62</v>
      </c>
      <c r="L5107">
        <v>67.739999999999995</v>
      </c>
      <c r="M5107" t="s">
        <v>931</v>
      </c>
      <c r="N5107" t="s">
        <v>926</v>
      </c>
      <c r="O5107">
        <v>48.99</v>
      </c>
      <c r="S5107">
        <v>25106</v>
      </c>
    </row>
    <row r="5108" spans="1:19" x14ac:dyDescent="0.2">
      <c r="A5108" t="s">
        <v>57</v>
      </c>
      <c r="B5108" t="s">
        <v>13</v>
      </c>
      <c r="C5108" t="s">
        <v>928</v>
      </c>
      <c r="D5108">
        <v>2</v>
      </c>
      <c r="E5108">
        <v>7</v>
      </c>
      <c r="F5108">
        <v>1780803000000</v>
      </c>
      <c r="G5108">
        <v>1780804757594</v>
      </c>
      <c r="H5108">
        <v>1757594</v>
      </c>
      <c r="I5108">
        <v>1757594</v>
      </c>
      <c r="J5108">
        <v>7774</v>
      </c>
      <c r="K5108">
        <v>68</v>
      </c>
      <c r="L5108">
        <v>60.14</v>
      </c>
      <c r="M5108" t="s">
        <v>925</v>
      </c>
      <c r="N5108" t="s">
        <v>926</v>
      </c>
      <c r="O5108">
        <v>35.25</v>
      </c>
      <c r="S5108">
        <v>25107</v>
      </c>
    </row>
    <row r="5109" spans="1:19" x14ac:dyDescent="0.2">
      <c r="A5109" t="s">
        <v>57</v>
      </c>
      <c r="B5109" t="s">
        <v>13</v>
      </c>
      <c r="C5109" t="s">
        <v>924</v>
      </c>
      <c r="D5109">
        <v>2</v>
      </c>
      <c r="E5109">
        <v>7</v>
      </c>
      <c r="F5109">
        <v>1780803900000</v>
      </c>
      <c r="G5109">
        <v>1780805530622</v>
      </c>
      <c r="H5109">
        <v>1630622</v>
      </c>
      <c r="I5109">
        <v>1630622</v>
      </c>
      <c r="J5109">
        <v>7794</v>
      </c>
      <c r="K5109">
        <v>66</v>
      </c>
      <c r="L5109">
        <v>57.33</v>
      </c>
      <c r="M5109" t="s">
        <v>925</v>
      </c>
      <c r="N5109" t="s">
        <v>926</v>
      </c>
      <c r="O5109">
        <v>31.86</v>
      </c>
      <c r="S5109">
        <v>25108</v>
      </c>
    </row>
    <row r="5110" spans="1:19" x14ac:dyDescent="0.2">
      <c r="A5110" t="s">
        <v>57</v>
      </c>
      <c r="B5110" t="s">
        <v>13</v>
      </c>
      <c r="C5110" t="s">
        <v>924</v>
      </c>
      <c r="D5110">
        <v>2</v>
      </c>
      <c r="E5110">
        <v>7</v>
      </c>
      <c r="F5110">
        <v>1780804800000</v>
      </c>
      <c r="G5110">
        <v>1780806205653</v>
      </c>
      <c r="H5110">
        <v>1405653</v>
      </c>
      <c r="I5110">
        <v>1405653</v>
      </c>
      <c r="J5110">
        <v>8761</v>
      </c>
      <c r="K5110">
        <v>61</v>
      </c>
      <c r="L5110">
        <v>59.4</v>
      </c>
      <c r="M5110" t="s">
        <v>925</v>
      </c>
      <c r="N5110" t="s">
        <v>926</v>
      </c>
      <c r="O5110">
        <v>39.75</v>
      </c>
      <c r="S5110">
        <v>25109</v>
      </c>
    </row>
    <row r="5111" spans="1:19" x14ac:dyDescent="0.2">
      <c r="A5111" t="s">
        <v>58</v>
      </c>
      <c r="B5111" t="s">
        <v>8</v>
      </c>
      <c r="C5111" t="s">
        <v>928</v>
      </c>
      <c r="D5111">
        <v>1</v>
      </c>
      <c r="E5111">
        <v>1</v>
      </c>
      <c r="F5111">
        <v>1779667200000</v>
      </c>
      <c r="G5111">
        <v>1779668360200</v>
      </c>
      <c r="H5111">
        <v>1160200</v>
      </c>
      <c r="I5111">
        <v>1160200</v>
      </c>
      <c r="J5111">
        <v>8768</v>
      </c>
      <c r="K5111">
        <v>53</v>
      </c>
      <c r="L5111">
        <v>43.13</v>
      </c>
      <c r="M5111" t="s">
        <v>925</v>
      </c>
      <c r="N5111" t="s">
        <v>929</v>
      </c>
      <c r="S5111">
        <v>25110</v>
      </c>
    </row>
    <row r="5112" spans="1:19" x14ac:dyDescent="0.2">
      <c r="A5112" t="s">
        <v>58</v>
      </c>
      <c r="B5112" t="s">
        <v>8</v>
      </c>
      <c r="C5112" t="s">
        <v>928</v>
      </c>
      <c r="D5112">
        <v>1</v>
      </c>
      <c r="E5112">
        <v>1</v>
      </c>
      <c r="F5112">
        <v>1779668100000</v>
      </c>
      <c r="G5112">
        <v>1779669141328</v>
      </c>
      <c r="H5112">
        <v>1041328</v>
      </c>
      <c r="I5112">
        <v>1041328</v>
      </c>
      <c r="J5112">
        <v>9719</v>
      </c>
      <c r="K5112">
        <v>50</v>
      </c>
      <c r="L5112">
        <v>56.1</v>
      </c>
      <c r="M5112" t="s">
        <v>925</v>
      </c>
      <c r="N5112" t="s">
        <v>926</v>
      </c>
      <c r="O5112">
        <v>38.71</v>
      </c>
      <c r="S5112">
        <v>25111</v>
      </c>
    </row>
    <row r="5113" spans="1:19" x14ac:dyDescent="0.2">
      <c r="A5113" t="s">
        <v>58</v>
      </c>
      <c r="B5113" t="s">
        <v>8</v>
      </c>
      <c r="C5113" t="s">
        <v>927</v>
      </c>
      <c r="D5113">
        <v>1</v>
      </c>
      <c r="E5113">
        <v>1</v>
      </c>
      <c r="F5113">
        <v>1779669000000</v>
      </c>
      <c r="G5113">
        <v>1779670109446</v>
      </c>
      <c r="H5113">
        <v>1109446</v>
      </c>
      <c r="I5113">
        <v>1109446</v>
      </c>
      <c r="J5113">
        <v>10386</v>
      </c>
      <c r="K5113">
        <v>51</v>
      </c>
      <c r="L5113">
        <v>44.22</v>
      </c>
      <c r="M5113" t="s">
        <v>925</v>
      </c>
      <c r="N5113" t="s">
        <v>929</v>
      </c>
      <c r="S5113">
        <v>25112</v>
      </c>
    </row>
    <row r="5114" spans="1:19" x14ac:dyDescent="0.2">
      <c r="A5114" t="s">
        <v>58</v>
      </c>
      <c r="B5114" t="s">
        <v>8</v>
      </c>
      <c r="C5114" t="s">
        <v>928</v>
      </c>
      <c r="D5114">
        <v>1</v>
      </c>
      <c r="E5114">
        <v>1</v>
      </c>
      <c r="F5114">
        <v>1779669900000</v>
      </c>
      <c r="G5114">
        <v>1779670884815</v>
      </c>
      <c r="H5114">
        <v>984815</v>
      </c>
      <c r="I5114">
        <v>984815</v>
      </c>
      <c r="J5114">
        <v>8047</v>
      </c>
      <c r="K5114">
        <v>37</v>
      </c>
      <c r="L5114">
        <v>51.67</v>
      </c>
      <c r="M5114" t="s">
        <v>925</v>
      </c>
      <c r="N5114" t="s">
        <v>926</v>
      </c>
      <c r="O5114">
        <v>34.299999999999997</v>
      </c>
      <c r="S5114">
        <v>25113</v>
      </c>
    </row>
    <row r="5115" spans="1:19" x14ac:dyDescent="0.2">
      <c r="A5115" t="s">
        <v>58</v>
      </c>
      <c r="B5115" t="s">
        <v>8</v>
      </c>
      <c r="C5115" t="s">
        <v>928</v>
      </c>
      <c r="D5115">
        <v>1</v>
      </c>
      <c r="E5115">
        <v>1</v>
      </c>
      <c r="F5115">
        <v>1779670800000</v>
      </c>
      <c r="G5115">
        <v>1779672175989</v>
      </c>
      <c r="H5115">
        <v>1375989</v>
      </c>
      <c r="I5115">
        <v>1375989</v>
      </c>
      <c r="J5115">
        <v>9010</v>
      </c>
      <c r="K5115">
        <v>54</v>
      </c>
      <c r="L5115">
        <v>62.13</v>
      </c>
      <c r="M5115" t="s">
        <v>925</v>
      </c>
      <c r="N5115" t="s">
        <v>926</v>
      </c>
      <c r="O5115">
        <v>46.19</v>
      </c>
      <c r="S5115">
        <v>25114</v>
      </c>
    </row>
    <row r="5116" spans="1:19" x14ac:dyDescent="0.2">
      <c r="A5116" t="s">
        <v>58</v>
      </c>
      <c r="B5116" t="s">
        <v>8</v>
      </c>
      <c r="C5116" t="s">
        <v>927</v>
      </c>
      <c r="D5116">
        <v>1</v>
      </c>
      <c r="E5116">
        <v>1</v>
      </c>
      <c r="F5116">
        <v>1779671700000</v>
      </c>
      <c r="G5116">
        <v>1779673139167</v>
      </c>
      <c r="H5116">
        <v>1439167</v>
      </c>
      <c r="I5116">
        <v>1439167</v>
      </c>
      <c r="J5116">
        <v>9937</v>
      </c>
      <c r="K5116">
        <v>56</v>
      </c>
      <c r="L5116">
        <v>65</v>
      </c>
      <c r="M5116" t="s">
        <v>925</v>
      </c>
      <c r="N5116" t="s">
        <v>926</v>
      </c>
      <c r="O5116">
        <v>48.8</v>
      </c>
      <c r="S5116">
        <v>25115</v>
      </c>
    </row>
    <row r="5117" spans="1:19" x14ac:dyDescent="0.2">
      <c r="A5117" t="s">
        <v>58</v>
      </c>
      <c r="B5117" t="s">
        <v>8</v>
      </c>
      <c r="C5117" t="s">
        <v>928</v>
      </c>
      <c r="D5117">
        <v>1</v>
      </c>
      <c r="E5117">
        <v>1</v>
      </c>
      <c r="F5117">
        <v>1779672600000</v>
      </c>
      <c r="G5117">
        <v>1779674175991</v>
      </c>
      <c r="H5117">
        <v>1575991</v>
      </c>
      <c r="I5117">
        <v>1575991</v>
      </c>
      <c r="J5117">
        <v>8428</v>
      </c>
      <c r="K5117">
        <v>69</v>
      </c>
      <c r="L5117">
        <v>63.52</v>
      </c>
      <c r="M5117" t="s">
        <v>925</v>
      </c>
      <c r="N5117" t="s">
        <v>926</v>
      </c>
      <c r="O5117">
        <v>45.95</v>
      </c>
      <c r="S5117">
        <v>25116</v>
      </c>
    </row>
    <row r="5118" spans="1:19" x14ac:dyDescent="0.2">
      <c r="A5118" t="s">
        <v>58</v>
      </c>
      <c r="B5118" t="s">
        <v>8</v>
      </c>
      <c r="C5118" t="s">
        <v>928</v>
      </c>
      <c r="D5118">
        <v>1</v>
      </c>
      <c r="E5118">
        <v>1</v>
      </c>
      <c r="F5118">
        <v>1779673500000</v>
      </c>
      <c r="G5118">
        <v>1779674596044</v>
      </c>
      <c r="H5118">
        <v>1096044</v>
      </c>
      <c r="I5118">
        <v>1096044</v>
      </c>
      <c r="J5118">
        <v>8474</v>
      </c>
      <c r="K5118">
        <v>42</v>
      </c>
      <c r="L5118">
        <v>52.21</v>
      </c>
      <c r="M5118" t="s">
        <v>925</v>
      </c>
      <c r="N5118" t="s">
        <v>926</v>
      </c>
      <c r="O5118">
        <v>31.62</v>
      </c>
      <c r="S5118">
        <v>25117</v>
      </c>
    </row>
    <row r="5119" spans="1:19" x14ac:dyDescent="0.2">
      <c r="A5119" t="s">
        <v>58</v>
      </c>
      <c r="B5119" t="s">
        <v>8</v>
      </c>
      <c r="C5119" t="s">
        <v>927</v>
      </c>
      <c r="D5119">
        <v>1</v>
      </c>
      <c r="E5119">
        <v>1</v>
      </c>
      <c r="F5119">
        <v>1779674400000</v>
      </c>
      <c r="G5119">
        <v>1779675693640</v>
      </c>
      <c r="H5119">
        <v>1293640</v>
      </c>
      <c r="I5119">
        <v>1293640</v>
      </c>
      <c r="J5119">
        <v>7497</v>
      </c>
      <c r="K5119">
        <v>48</v>
      </c>
      <c r="L5119">
        <v>55.09</v>
      </c>
      <c r="M5119" t="s">
        <v>925</v>
      </c>
      <c r="N5119" t="s">
        <v>926</v>
      </c>
      <c r="O5119">
        <v>35.950000000000003</v>
      </c>
      <c r="S5119">
        <v>25118</v>
      </c>
    </row>
    <row r="5120" spans="1:19" x14ac:dyDescent="0.2">
      <c r="A5120" t="s">
        <v>58</v>
      </c>
      <c r="B5120" t="s">
        <v>8</v>
      </c>
      <c r="C5120" t="s">
        <v>928</v>
      </c>
      <c r="D5120">
        <v>1</v>
      </c>
      <c r="E5120">
        <v>1</v>
      </c>
      <c r="F5120">
        <v>1779675300000</v>
      </c>
      <c r="G5120">
        <v>1779676915899</v>
      </c>
      <c r="H5120">
        <v>1615899</v>
      </c>
      <c r="I5120">
        <v>1615899</v>
      </c>
      <c r="J5120">
        <v>10006</v>
      </c>
      <c r="K5120">
        <v>63</v>
      </c>
      <c r="L5120">
        <v>61.55</v>
      </c>
      <c r="M5120" t="s">
        <v>925</v>
      </c>
      <c r="N5120" t="s">
        <v>926</v>
      </c>
      <c r="O5120">
        <v>36.130000000000003</v>
      </c>
      <c r="S5120">
        <v>25119</v>
      </c>
    </row>
    <row r="5121" spans="1:19" x14ac:dyDescent="0.2">
      <c r="A5121" t="s">
        <v>58</v>
      </c>
      <c r="B5121" t="s">
        <v>8</v>
      </c>
      <c r="C5121" t="s">
        <v>928</v>
      </c>
      <c r="D5121">
        <v>1</v>
      </c>
      <c r="E5121">
        <v>1</v>
      </c>
      <c r="F5121">
        <v>1779676200000</v>
      </c>
      <c r="G5121">
        <v>1779677374266</v>
      </c>
      <c r="H5121">
        <v>1174266</v>
      </c>
      <c r="I5121">
        <v>1174266</v>
      </c>
      <c r="J5121">
        <v>10557</v>
      </c>
      <c r="K5121">
        <v>50</v>
      </c>
      <c r="L5121">
        <v>62.12</v>
      </c>
      <c r="M5121" t="s">
        <v>925</v>
      </c>
      <c r="N5121" t="s">
        <v>926</v>
      </c>
      <c r="O5121">
        <v>47.12</v>
      </c>
      <c r="S5121">
        <v>25120</v>
      </c>
    </row>
    <row r="5122" spans="1:19" x14ac:dyDescent="0.2">
      <c r="A5122" t="s">
        <v>58</v>
      </c>
      <c r="B5122" t="s">
        <v>8</v>
      </c>
      <c r="C5122" t="s">
        <v>928</v>
      </c>
      <c r="D5122">
        <v>1</v>
      </c>
      <c r="E5122">
        <v>2</v>
      </c>
      <c r="F5122">
        <v>1779753600000</v>
      </c>
      <c r="G5122">
        <v>1779754556379</v>
      </c>
      <c r="H5122">
        <v>956379</v>
      </c>
      <c r="I5122">
        <v>956379</v>
      </c>
      <c r="J5122">
        <v>8533</v>
      </c>
      <c r="K5122">
        <v>44</v>
      </c>
      <c r="L5122">
        <v>40.44</v>
      </c>
      <c r="M5122" t="s">
        <v>925</v>
      </c>
      <c r="N5122" t="s">
        <v>929</v>
      </c>
      <c r="S5122">
        <v>25121</v>
      </c>
    </row>
    <row r="5123" spans="1:19" x14ac:dyDescent="0.2">
      <c r="A5123" t="s">
        <v>58</v>
      </c>
      <c r="B5123" t="s">
        <v>8</v>
      </c>
      <c r="C5123" t="s">
        <v>928</v>
      </c>
      <c r="D5123">
        <v>1</v>
      </c>
      <c r="E5123">
        <v>2</v>
      </c>
      <c r="F5123">
        <v>1779754500000</v>
      </c>
      <c r="G5123">
        <v>1779755476077</v>
      </c>
      <c r="H5123">
        <v>976077</v>
      </c>
      <c r="I5123">
        <v>976077</v>
      </c>
      <c r="J5123">
        <v>9441</v>
      </c>
      <c r="K5123">
        <v>40</v>
      </c>
      <c r="L5123">
        <v>57.95</v>
      </c>
      <c r="M5123" t="s">
        <v>925</v>
      </c>
      <c r="N5123" t="s">
        <v>926</v>
      </c>
      <c r="O5123">
        <v>45.4</v>
      </c>
      <c r="S5123">
        <v>25122</v>
      </c>
    </row>
    <row r="5124" spans="1:19" x14ac:dyDescent="0.2">
      <c r="A5124" t="s">
        <v>58</v>
      </c>
      <c r="B5124" t="s">
        <v>8</v>
      </c>
      <c r="C5124" t="s">
        <v>924</v>
      </c>
      <c r="D5124">
        <v>1</v>
      </c>
      <c r="E5124">
        <v>2</v>
      </c>
      <c r="F5124">
        <v>1779755400000</v>
      </c>
      <c r="G5124">
        <v>1779756854181</v>
      </c>
      <c r="H5124">
        <v>1454181</v>
      </c>
      <c r="I5124">
        <v>1454181</v>
      </c>
      <c r="J5124">
        <v>7907</v>
      </c>
      <c r="K5124">
        <v>64</v>
      </c>
      <c r="L5124">
        <v>57.32</v>
      </c>
      <c r="M5124" t="s">
        <v>925</v>
      </c>
      <c r="N5124" t="s">
        <v>926</v>
      </c>
      <c r="O5124">
        <v>35.99</v>
      </c>
      <c r="S5124">
        <v>25123</v>
      </c>
    </row>
    <row r="5125" spans="1:19" x14ac:dyDescent="0.2">
      <c r="A5125" t="s">
        <v>58</v>
      </c>
      <c r="B5125" t="s">
        <v>8</v>
      </c>
      <c r="C5125" t="s">
        <v>928</v>
      </c>
      <c r="D5125">
        <v>1</v>
      </c>
      <c r="E5125">
        <v>2</v>
      </c>
      <c r="F5125">
        <v>1779756300000</v>
      </c>
      <c r="G5125">
        <v>1779757507847</v>
      </c>
      <c r="H5125">
        <v>1207847</v>
      </c>
      <c r="I5125">
        <v>1207847</v>
      </c>
      <c r="J5125">
        <v>10173</v>
      </c>
      <c r="K5125">
        <v>52</v>
      </c>
      <c r="L5125">
        <v>57.68</v>
      </c>
      <c r="M5125" t="s">
        <v>925</v>
      </c>
      <c r="N5125" t="s">
        <v>926</v>
      </c>
      <c r="O5125">
        <v>36.979999999999997</v>
      </c>
      <c r="S5125">
        <v>25124</v>
      </c>
    </row>
    <row r="5126" spans="1:19" x14ac:dyDescent="0.2">
      <c r="A5126" t="s">
        <v>58</v>
      </c>
      <c r="B5126" t="s">
        <v>8</v>
      </c>
      <c r="C5126" t="s">
        <v>928</v>
      </c>
      <c r="D5126">
        <v>1</v>
      </c>
      <c r="E5126">
        <v>2</v>
      </c>
      <c r="F5126">
        <v>1779757200000</v>
      </c>
      <c r="G5126">
        <v>1779758527726</v>
      </c>
      <c r="H5126">
        <v>1327726</v>
      </c>
      <c r="I5126">
        <v>1327726</v>
      </c>
      <c r="J5126">
        <v>7014</v>
      </c>
      <c r="K5126">
        <v>49</v>
      </c>
      <c r="L5126">
        <v>58.38</v>
      </c>
      <c r="M5126" t="s">
        <v>925</v>
      </c>
      <c r="N5126" t="s">
        <v>926</v>
      </c>
      <c r="O5126">
        <v>44.02</v>
      </c>
      <c r="S5126">
        <v>25125</v>
      </c>
    </row>
    <row r="5127" spans="1:19" x14ac:dyDescent="0.2">
      <c r="A5127" t="s">
        <v>58</v>
      </c>
      <c r="B5127" t="s">
        <v>8</v>
      </c>
      <c r="C5127" t="s">
        <v>924</v>
      </c>
      <c r="D5127">
        <v>1</v>
      </c>
      <c r="E5127">
        <v>2</v>
      </c>
      <c r="F5127">
        <v>1779758100000</v>
      </c>
      <c r="G5127">
        <v>1779759482119</v>
      </c>
      <c r="H5127">
        <v>1382119</v>
      </c>
      <c r="I5127">
        <v>1382119</v>
      </c>
      <c r="J5127">
        <v>9479</v>
      </c>
      <c r="K5127">
        <v>53</v>
      </c>
      <c r="L5127">
        <v>58.74</v>
      </c>
      <c r="M5127" t="s">
        <v>925</v>
      </c>
      <c r="N5127" t="s">
        <v>926</v>
      </c>
      <c r="O5127">
        <v>36.9</v>
      </c>
      <c r="S5127">
        <v>25126</v>
      </c>
    </row>
    <row r="5128" spans="1:19" x14ac:dyDescent="0.2">
      <c r="A5128" t="s">
        <v>58</v>
      </c>
      <c r="B5128" t="s">
        <v>8</v>
      </c>
      <c r="C5128" t="s">
        <v>928</v>
      </c>
      <c r="D5128">
        <v>1</v>
      </c>
      <c r="E5128">
        <v>2</v>
      </c>
      <c r="F5128">
        <v>1779759000000</v>
      </c>
      <c r="G5128">
        <v>1779760067188</v>
      </c>
      <c r="H5128">
        <v>1067188</v>
      </c>
      <c r="I5128">
        <v>1067188</v>
      </c>
      <c r="J5128">
        <v>9840</v>
      </c>
      <c r="K5128">
        <v>46</v>
      </c>
      <c r="L5128">
        <v>60.26</v>
      </c>
      <c r="M5128" t="s">
        <v>925</v>
      </c>
      <c r="N5128" t="s">
        <v>926</v>
      </c>
      <c r="O5128">
        <v>47.4</v>
      </c>
      <c r="S5128">
        <v>25127</v>
      </c>
    </row>
    <row r="5129" spans="1:19" x14ac:dyDescent="0.2">
      <c r="A5129" t="s">
        <v>58</v>
      </c>
      <c r="B5129" t="s">
        <v>8</v>
      </c>
      <c r="C5129" t="s">
        <v>928</v>
      </c>
      <c r="D5129">
        <v>1</v>
      </c>
      <c r="E5129">
        <v>2</v>
      </c>
      <c r="F5129">
        <v>1779759900000</v>
      </c>
      <c r="G5129">
        <v>1779761432342</v>
      </c>
      <c r="H5129">
        <v>1532342</v>
      </c>
      <c r="I5129">
        <v>1532342</v>
      </c>
      <c r="J5129">
        <v>7853</v>
      </c>
      <c r="K5129">
        <v>58</v>
      </c>
      <c r="L5129">
        <v>60.72</v>
      </c>
      <c r="M5129" t="s">
        <v>925</v>
      </c>
      <c r="N5129" t="s">
        <v>926</v>
      </c>
      <c r="O5129">
        <v>42.08</v>
      </c>
      <c r="S5129">
        <v>25128</v>
      </c>
    </row>
    <row r="5130" spans="1:19" x14ac:dyDescent="0.2">
      <c r="A5130" t="s">
        <v>58</v>
      </c>
      <c r="B5130" t="s">
        <v>8</v>
      </c>
      <c r="C5130" t="s">
        <v>924</v>
      </c>
      <c r="D5130">
        <v>1</v>
      </c>
      <c r="E5130">
        <v>2</v>
      </c>
      <c r="F5130">
        <v>1779760800000</v>
      </c>
      <c r="G5130">
        <v>1779761683932</v>
      </c>
      <c r="H5130">
        <v>883932</v>
      </c>
      <c r="I5130">
        <v>883932</v>
      </c>
      <c r="J5130">
        <v>8062</v>
      </c>
      <c r="K5130">
        <v>33</v>
      </c>
      <c r="L5130">
        <v>49.36</v>
      </c>
      <c r="M5130" t="s">
        <v>925</v>
      </c>
      <c r="N5130" t="s">
        <v>926</v>
      </c>
      <c r="O5130">
        <v>31.43</v>
      </c>
      <c r="S5130">
        <v>25129</v>
      </c>
    </row>
    <row r="5131" spans="1:19" x14ac:dyDescent="0.2">
      <c r="A5131" t="s">
        <v>58</v>
      </c>
      <c r="B5131" t="s">
        <v>8</v>
      </c>
      <c r="C5131" t="s">
        <v>928</v>
      </c>
      <c r="D5131">
        <v>1</v>
      </c>
      <c r="E5131">
        <v>2</v>
      </c>
      <c r="F5131">
        <v>1779761700000</v>
      </c>
      <c r="G5131">
        <v>1779763222001</v>
      </c>
      <c r="H5131">
        <v>1522001</v>
      </c>
      <c r="I5131">
        <v>1522001</v>
      </c>
      <c r="J5131">
        <v>9549</v>
      </c>
      <c r="K5131">
        <v>57</v>
      </c>
      <c r="L5131">
        <v>59.57</v>
      </c>
      <c r="M5131" t="s">
        <v>925</v>
      </c>
      <c r="N5131" t="s">
        <v>926</v>
      </c>
      <c r="O5131">
        <v>35.119999999999997</v>
      </c>
      <c r="S5131">
        <v>25130</v>
      </c>
    </row>
    <row r="5132" spans="1:19" x14ac:dyDescent="0.2">
      <c r="A5132" t="s">
        <v>58</v>
      </c>
      <c r="B5132" t="s">
        <v>8</v>
      </c>
      <c r="C5132" t="s">
        <v>928</v>
      </c>
      <c r="D5132">
        <v>1</v>
      </c>
      <c r="E5132">
        <v>2</v>
      </c>
      <c r="F5132">
        <v>1779762600000</v>
      </c>
      <c r="G5132">
        <v>1779764063980</v>
      </c>
      <c r="H5132">
        <v>1463980</v>
      </c>
      <c r="I5132">
        <v>1463980</v>
      </c>
      <c r="J5132">
        <v>8046</v>
      </c>
      <c r="K5132">
        <v>65</v>
      </c>
      <c r="L5132">
        <v>59.81</v>
      </c>
      <c r="M5132" t="s">
        <v>925</v>
      </c>
      <c r="N5132" t="s">
        <v>926</v>
      </c>
      <c r="O5132">
        <v>41.15</v>
      </c>
      <c r="S5132">
        <v>25131</v>
      </c>
    </row>
    <row r="5133" spans="1:19" x14ac:dyDescent="0.2">
      <c r="A5133" t="s">
        <v>58</v>
      </c>
      <c r="B5133" t="s">
        <v>8</v>
      </c>
      <c r="C5133" t="s">
        <v>924</v>
      </c>
      <c r="D5133">
        <v>1</v>
      </c>
      <c r="E5133">
        <v>2</v>
      </c>
      <c r="F5133">
        <v>1779763500000</v>
      </c>
      <c r="G5133">
        <v>1779764556204</v>
      </c>
      <c r="H5133">
        <v>1056204</v>
      </c>
      <c r="I5133">
        <v>1056204</v>
      </c>
      <c r="J5133">
        <v>10263</v>
      </c>
      <c r="K5133">
        <v>51</v>
      </c>
      <c r="L5133">
        <v>54.5</v>
      </c>
      <c r="M5133" t="s">
        <v>925</v>
      </c>
      <c r="N5133" t="s">
        <v>926</v>
      </c>
      <c r="O5133">
        <v>33.14</v>
      </c>
      <c r="S5133">
        <v>25132</v>
      </c>
    </row>
    <row r="5134" spans="1:19" x14ac:dyDescent="0.2">
      <c r="A5134" t="s">
        <v>58</v>
      </c>
      <c r="B5134" t="s">
        <v>8</v>
      </c>
      <c r="C5134" t="s">
        <v>928</v>
      </c>
      <c r="D5134">
        <v>1</v>
      </c>
      <c r="E5134">
        <v>3</v>
      </c>
      <c r="F5134">
        <v>1779840000000</v>
      </c>
      <c r="G5134">
        <v>1779841234096</v>
      </c>
      <c r="H5134">
        <v>1234096</v>
      </c>
      <c r="I5134">
        <v>1234096</v>
      </c>
      <c r="J5134">
        <v>9349</v>
      </c>
      <c r="K5134">
        <v>51</v>
      </c>
      <c r="L5134">
        <v>61.55</v>
      </c>
      <c r="M5134" t="s">
        <v>925</v>
      </c>
      <c r="N5134" t="s">
        <v>926</v>
      </c>
      <c r="O5134">
        <v>47.5</v>
      </c>
      <c r="S5134">
        <v>25133</v>
      </c>
    </row>
    <row r="5135" spans="1:19" x14ac:dyDescent="0.2">
      <c r="A5135" t="s">
        <v>58</v>
      </c>
      <c r="B5135" t="s">
        <v>8</v>
      </c>
      <c r="C5135" t="s">
        <v>928</v>
      </c>
      <c r="D5135">
        <v>1</v>
      </c>
      <c r="E5135">
        <v>3</v>
      </c>
      <c r="F5135">
        <v>1779840900000</v>
      </c>
      <c r="G5135">
        <v>1779842017751</v>
      </c>
      <c r="H5135">
        <v>1117751</v>
      </c>
      <c r="I5135">
        <v>1117751</v>
      </c>
      <c r="J5135">
        <v>9671</v>
      </c>
      <c r="K5135">
        <v>43</v>
      </c>
      <c r="L5135">
        <v>55.67</v>
      </c>
      <c r="M5135" t="s">
        <v>925</v>
      </c>
      <c r="N5135" t="s">
        <v>926</v>
      </c>
      <c r="O5135">
        <v>35.92</v>
      </c>
      <c r="S5135">
        <v>25134</v>
      </c>
    </row>
    <row r="5136" spans="1:19" x14ac:dyDescent="0.2">
      <c r="A5136" t="s">
        <v>58</v>
      </c>
      <c r="B5136" t="s">
        <v>8</v>
      </c>
      <c r="C5136" t="s">
        <v>928</v>
      </c>
      <c r="D5136">
        <v>1</v>
      </c>
      <c r="E5136">
        <v>3</v>
      </c>
      <c r="F5136">
        <v>1779841800000</v>
      </c>
      <c r="G5136">
        <v>1779843212576</v>
      </c>
      <c r="H5136">
        <v>1412576</v>
      </c>
      <c r="I5136">
        <v>1412576</v>
      </c>
      <c r="J5136">
        <v>10181</v>
      </c>
      <c r="K5136">
        <v>59</v>
      </c>
      <c r="L5136">
        <v>59.2</v>
      </c>
      <c r="M5136" t="s">
        <v>925</v>
      </c>
      <c r="N5136" t="s">
        <v>926</v>
      </c>
      <c r="O5136">
        <v>35.32</v>
      </c>
      <c r="S5136">
        <v>25135</v>
      </c>
    </row>
    <row r="5137" spans="1:19" x14ac:dyDescent="0.2">
      <c r="A5137" t="s">
        <v>58</v>
      </c>
      <c r="B5137" t="s">
        <v>8</v>
      </c>
      <c r="C5137" t="s">
        <v>928</v>
      </c>
      <c r="D5137">
        <v>1</v>
      </c>
      <c r="E5137">
        <v>3</v>
      </c>
      <c r="F5137">
        <v>1779842700000</v>
      </c>
      <c r="G5137">
        <v>1779844260128</v>
      </c>
      <c r="H5137">
        <v>1560128</v>
      </c>
      <c r="I5137">
        <v>1560128</v>
      </c>
      <c r="J5137">
        <v>8832</v>
      </c>
      <c r="K5137">
        <v>67</v>
      </c>
      <c r="L5137">
        <v>58.76</v>
      </c>
      <c r="M5137" t="s">
        <v>925</v>
      </c>
      <c r="N5137" t="s">
        <v>926</v>
      </c>
      <c r="O5137">
        <v>34.18</v>
      </c>
      <c r="S5137">
        <v>25136</v>
      </c>
    </row>
    <row r="5138" spans="1:19" x14ac:dyDescent="0.2">
      <c r="A5138" t="s">
        <v>58</v>
      </c>
      <c r="B5138" t="s">
        <v>8</v>
      </c>
      <c r="C5138" t="s">
        <v>928</v>
      </c>
      <c r="D5138">
        <v>1</v>
      </c>
      <c r="E5138">
        <v>3</v>
      </c>
      <c r="F5138">
        <v>1779843600000</v>
      </c>
      <c r="G5138">
        <v>1779845095285</v>
      </c>
      <c r="H5138">
        <v>1495285</v>
      </c>
      <c r="I5138">
        <v>1495285</v>
      </c>
      <c r="J5138">
        <v>7562</v>
      </c>
      <c r="K5138">
        <v>65</v>
      </c>
      <c r="L5138">
        <v>58.98</v>
      </c>
      <c r="M5138" t="s">
        <v>925</v>
      </c>
      <c r="N5138" t="s">
        <v>926</v>
      </c>
      <c r="O5138">
        <v>39.729999999999997</v>
      </c>
      <c r="S5138">
        <v>25137</v>
      </c>
    </row>
    <row r="5139" spans="1:19" x14ac:dyDescent="0.2">
      <c r="A5139" t="s">
        <v>58</v>
      </c>
      <c r="B5139" t="s">
        <v>8</v>
      </c>
      <c r="C5139" t="s">
        <v>928</v>
      </c>
      <c r="D5139">
        <v>1</v>
      </c>
      <c r="E5139">
        <v>3</v>
      </c>
      <c r="F5139">
        <v>1779844500000</v>
      </c>
      <c r="G5139">
        <v>1779845929331</v>
      </c>
      <c r="H5139">
        <v>1429331</v>
      </c>
      <c r="I5139">
        <v>1429331</v>
      </c>
      <c r="J5139">
        <v>10283</v>
      </c>
      <c r="K5139">
        <v>61</v>
      </c>
      <c r="L5139">
        <v>47.95</v>
      </c>
      <c r="M5139" t="s">
        <v>925</v>
      </c>
      <c r="N5139" t="s">
        <v>929</v>
      </c>
      <c r="S5139">
        <v>25138</v>
      </c>
    </row>
    <row r="5140" spans="1:19" x14ac:dyDescent="0.2">
      <c r="A5140" t="s">
        <v>58</v>
      </c>
      <c r="B5140" t="s">
        <v>8</v>
      </c>
      <c r="C5140" t="s">
        <v>928</v>
      </c>
      <c r="D5140">
        <v>1</v>
      </c>
      <c r="E5140">
        <v>3</v>
      </c>
      <c r="F5140">
        <v>1779845400000</v>
      </c>
      <c r="G5140">
        <v>1779846933959</v>
      </c>
      <c r="H5140">
        <v>1533959</v>
      </c>
      <c r="I5140">
        <v>1533959</v>
      </c>
      <c r="J5140">
        <v>7838</v>
      </c>
      <c r="K5140">
        <v>58</v>
      </c>
      <c r="L5140">
        <v>60.61</v>
      </c>
      <c r="M5140" t="s">
        <v>925</v>
      </c>
      <c r="N5140" t="s">
        <v>926</v>
      </c>
      <c r="O5140">
        <v>41.81</v>
      </c>
      <c r="S5140">
        <v>25139</v>
      </c>
    </row>
    <row r="5141" spans="1:19" x14ac:dyDescent="0.2">
      <c r="A5141" t="s">
        <v>58</v>
      </c>
      <c r="B5141" t="s">
        <v>8</v>
      </c>
      <c r="C5141" t="s">
        <v>928</v>
      </c>
      <c r="D5141">
        <v>1</v>
      </c>
      <c r="E5141">
        <v>3</v>
      </c>
      <c r="F5141">
        <v>1779846300000</v>
      </c>
      <c r="G5141">
        <v>1779847557097</v>
      </c>
      <c r="H5141">
        <v>1257097</v>
      </c>
      <c r="I5141">
        <v>1257097</v>
      </c>
      <c r="J5141">
        <v>7712</v>
      </c>
      <c r="K5141">
        <v>46</v>
      </c>
      <c r="L5141">
        <v>58.86</v>
      </c>
      <c r="M5141" t="s">
        <v>925</v>
      </c>
      <c r="N5141" t="s">
        <v>926</v>
      </c>
      <c r="O5141">
        <v>45.05</v>
      </c>
      <c r="S5141">
        <v>25140</v>
      </c>
    </row>
    <row r="5142" spans="1:19" x14ac:dyDescent="0.2">
      <c r="A5142" t="s">
        <v>58</v>
      </c>
      <c r="B5142" t="s">
        <v>8</v>
      </c>
      <c r="C5142" t="s">
        <v>928</v>
      </c>
      <c r="D5142">
        <v>1</v>
      </c>
      <c r="E5142">
        <v>3</v>
      </c>
      <c r="F5142">
        <v>1779847200000</v>
      </c>
      <c r="G5142">
        <v>1779848196470</v>
      </c>
      <c r="H5142">
        <v>996470</v>
      </c>
      <c r="I5142">
        <v>996470</v>
      </c>
      <c r="J5142">
        <v>7472</v>
      </c>
      <c r="K5142">
        <v>46</v>
      </c>
      <c r="L5142">
        <v>56.41</v>
      </c>
      <c r="M5142" t="s">
        <v>925</v>
      </c>
      <c r="N5142" t="s">
        <v>926</v>
      </c>
      <c r="O5142">
        <v>46.56</v>
      </c>
      <c r="S5142">
        <v>25141</v>
      </c>
    </row>
    <row r="5143" spans="1:19" x14ac:dyDescent="0.2">
      <c r="A5143" t="s">
        <v>58</v>
      </c>
      <c r="B5143" t="s">
        <v>8</v>
      </c>
      <c r="C5143" t="s">
        <v>928</v>
      </c>
      <c r="D5143">
        <v>1</v>
      </c>
      <c r="E5143">
        <v>3</v>
      </c>
      <c r="F5143">
        <v>1779848100000</v>
      </c>
      <c r="G5143">
        <v>1779849786935</v>
      </c>
      <c r="H5143">
        <v>1686935</v>
      </c>
      <c r="I5143">
        <v>1686935</v>
      </c>
      <c r="J5143">
        <v>8642</v>
      </c>
      <c r="K5143">
        <v>65</v>
      </c>
      <c r="L5143">
        <v>63.9</v>
      </c>
      <c r="M5143" t="s">
        <v>925</v>
      </c>
      <c r="N5143" t="s">
        <v>926</v>
      </c>
      <c r="O5143">
        <v>43.45</v>
      </c>
      <c r="S5143">
        <v>25142</v>
      </c>
    </row>
    <row r="5144" spans="1:19" x14ac:dyDescent="0.2">
      <c r="A5144" t="s">
        <v>58</v>
      </c>
      <c r="B5144" t="s">
        <v>8</v>
      </c>
      <c r="C5144" t="s">
        <v>928</v>
      </c>
      <c r="D5144">
        <v>1</v>
      </c>
      <c r="E5144">
        <v>4</v>
      </c>
      <c r="F5144">
        <v>1779926400000</v>
      </c>
      <c r="G5144">
        <v>1779927257387</v>
      </c>
      <c r="H5144">
        <v>857387</v>
      </c>
      <c r="I5144">
        <v>857387</v>
      </c>
      <c r="J5144">
        <v>7311</v>
      </c>
      <c r="K5144">
        <v>42</v>
      </c>
      <c r="L5144">
        <v>37.97</v>
      </c>
      <c r="M5144" t="s">
        <v>925</v>
      </c>
      <c r="N5144" t="s">
        <v>929</v>
      </c>
      <c r="S5144">
        <v>25143</v>
      </c>
    </row>
    <row r="5145" spans="1:19" x14ac:dyDescent="0.2">
      <c r="A5145" t="s">
        <v>58</v>
      </c>
      <c r="B5145" t="s">
        <v>8</v>
      </c>
      <c r="C5145" t="s">
        <v>928</v>
      </c>
      <c r="D5145">
        <v>1</v>
      </c>
      <c r="E5145">
        <v>4</v>
      </c>
      <c r="F5145">
        <v>1779927300000</v>
      </c>
      <c r="G5145">
        <v>1779928334543</v>
      </c>
      <c r="H5145">
        <v>1034543</v>
      </c>
      <c r="I5145">
        <v>1034543</v>
      </c>
      <c r="J5145">
        <v>7749</v>
      </c>
      <c r="K5145">
        <v>41</v>
      </c>
      <c r="L5145">
        <v>40.549999999999997</v>
      </c>
      <c r="M5145" t="s">
        <v>925</v>
      </c>
      <c r="N5145" t="s">
        <v>929</v>
      </c>
      <c r="S5145">
        <v>25144</v>
      </c>
    </row>
    <row r="5146" spans="1:19" x14ac:dyDescent="0.2">
      <c r="A5146" t="s">
        <v>58</v>
      </c>
      <c r="B5146" t="s">
        <v>8</v>
      </c>
      <c r="C5146" t="s">
        <v>927</v>
      </c>
      <c r="D5146">
        <v>1</v>
      </c>
      <c r="E5146">
        <v>4</v>
      </c>
      <c r="F5146">
        <v>1779928200000</v>
      </c>
      <c r="G5146">
        <v>1779929396843</v>
      </c>
      <c r="H5146">
        <v>1196843</v>
      </c>
      <c r="I5146">
        <v>1196843</v>
      </c>
      <c r="J5146">
        <v>6987</v>
      </c>
      <c r="K5146">
        <v>55</v>
      </c>
      <c r="L5146">
        <v>56.61</v>
      </c>
      <c r="M5146" t="s">
        <v>925</v>
      </c>
      <c r="N5146" t="s">
        <v>926</v>
      </c>
      <c r="O5146">
        <v>43.28</v>
      </c>
      <c r="S5146">
        <v>25145</v>
      </c>
    </row>
    <row r="5147" spans="1:19" x14ac:dyDescent="0.2">
      <c r="A5147" t="s">
        <v>58</v>
      </c>
      <c r="B5147" t="s">
        <v>8</v>
      </c>
      <c r="C5147" t="s">
        <v>928</v>
      </c>
      <c r="D5147">
        <v>1</v>
      </c>
      <c r="E5147">
        <v>4</v>
      </c>
      <c r="F5147">
        <v>1779929100000</v>
      </c>
      <c r="G5147">
        <v>1779930240658</v>
      </c>
      <c r="H5147">
        <v>1140658</v>
      </c>
      <c r="I5147">
        <v>1140658</v>
      </c>
      <c r="J5147">
        <v>7170</v>
      </c>
      <c r="K5147">
        <v>48</v>
      </c>
      <c r="L5147">
        <v>56.07</v>
      </c>
      <c r="M5147" t="s">
        <v>925</v>
      </c>
      <c r="N5147" t="s">
        <v>926</v>
      </c>
      <c r="O5147">
        <v>42.95</v>
      </c>
      <c r="S5147">
        <v>25146</v>
      </c>
    </row>
    <row r="5148" spans="1:19" x14ac:dyDescent="0.2">
      <c r="A5148" t="s">
        <v>58</v>
      </c>
      <c r="B5148" t="s">
        <v>8</v>
      </c>
      <c r="C5148" t="s">
        <v>928</v>
      </c>
      <c r="D5148">
        <v>1</v>
      </c>
      <c r="E5148">
        <v>4</v>
      </c>
      <c r="F5148">
        <v>1779930000000</v>
      </c>
      <c r="G5148">
        <v>1779931076886</v>
      </c>
      <c r="H5148">
        <v>1076886</v>
      </c>
      <c r="I5148">
        <v>1076886</v>
      </c>
      <c r="J5148">
        <v>10394</v>
      </c>
      <c r="K5148">
        <v>45</v>
      </c>
      <c r="L5148">
        <v>60.84</v>
      </c>
      <c r="M5148" t="s">
        <v>925</v>
      </c>
      <c r="N5148" t="s">
        <v>926</v>
      </c>
      <c r="O5148">
        <v>47.02</v>
      </c>
      <c r="S5148">
        <v>25147</v>
      </c>
    </row>
    <row r="5149" spans="1:19" x14ac:dyDescent="0.2">
      <c r="A5149" t="s">
        <v>58</v>
      </c>
      <c r="B5149" t="s">
        <v>8</v>
      </c>
      <c r="C5149" t="s">
        <v>927</v>
      </c>
      <c r="D5149">
        <v>1</v>
      </c>
      <c r="E5149">
        <v>4</v>
      </c>
      <c r="F5149">
        <v>1779930900000</v>
      </c>
      <c r="G5149">
        <v>1779931934852</v>
      </c>
      <c r="H5149">
        <v>1034852</v>
      </c>
      <c r="I5149">
        <v>1034852</v>
      </c>
      <c r="J5149">
        <v>8745</v>
      </c>
      <c r="K5149">
        <v>41</v>
      </c>
      <c r="L5149">
        <v>53.69</v>
      </c>
      <c r="M5149" t="s">
        <v>925</v>
      </c>
      <c r="N5149" t="s">
        <v>926</v>
      </c>
      <c r="O5149">
        <v>35.869999999999997</v>
      </c>
      <c r="S5149">
        <v>25148</v>
      </c>
    </row>
    <row r="5150" spans="1:19" x14ac:dyDescent="0.2">
      <c r="A5150" t="s">
        <v>58</v>
      </c>
      <c r="B5150" t="s">
        <v>8</v>
      </c>
      <c r="C5150" t="s">
        <v>928</v>
      </c>
      <c r="D5150">
        <v>1</v>
      </c>
      <c r="E5150">
        <v>4</v>
      </c>
      <c r="F5150">
        <v>1779931800000</v>
      </c>
      <c r="G5150">
        <v>1779932678340</v>
      </c>
      <c r="H5150">
        <v>878340</v>
      </c>
      <c r="I5150">
        <v>878340</v>
      </c>
      <c r="J5150">
        <v>7651</v>
      </c>
      <c r="K5150">
        <v>40</v>
      </c>
      <c r="L5150">
        <v>55.96</v>
      </c>
      <c r="M5150" t="s">
        <v>925</v>
      </c>
      <c r="N5150" t="s">
        <v>926</v>
      </c>
      <c r="O5150">
        <v>48.01</v>
      </c>
      <c r="S5150">
        <v>25149</v>
      </c>
    </row>
    <row r="5151" spans="1:19" x14ac:dyDescent="0.2">
      <c r="A5151" t="s">
        <v>58</v>
      </c>
      <c r="B5151" t="s">
        <v>8</v>
      </c>
      <c r="C5151" t="s">
        <v>928</v>
      </c>
      <c r="D5151">
        <v>1</v>
      </c>
      <c r="E5151">
        <v>4</v>
      </c>
      <c r="F5151">
        <v>1779932700000</v>
      </c>
      <c r="G5151">
        <v>1779933615911</v>
      </c>
      <c r="H5151">
        <v>915911</v>
      </c>
      <c r="I5151">
        <v>915911</v>
      </c>
      <c r="J5151">
        <v>9393</v>
      </c>
      <c r="K5151">
        <v>38</v>
      </c>
      <c r="L5151">
        <v>55.18</v>
      </c>
      <c r="M5151" t="s">
        <v>925</v>
      </c>
      <c r="N5151" t="s">
        <v>926</v>
      </c>
      <c r="O5151">
        <v>40.6</v>
      </c>
      <c r="S5151">
        <v>25150</v>
      </c>
    </row>
    <row r="5152" spans="1:19" x14ac:dyDescent="0.2">
      <c r="A5152" t="s">
        <v>58</v>
      </c>
      <c r="B5152" t="s">
        <v>8</v>
      </c>
      <c r="C5152" t="s">
        <v>927</v>
      </c>
      <c r="D5152">
        <v>1</v>
      </c>
      <c r="E5152">
        <v>4</v>
      </c>
      <c r="F5152">
        <v>1779933600000</v>
      </c>
      <c r="G5152">
        <v>1779935177642</v>
      </c>
      <c r="H5152">
        <v>1577642</v>
      </c>
      <c r="I5152">
        <v>1577642</v>
      </c>
      <c r="J5152">
        <v>9324</v>
      </c>
      <c r="K5152">
        <v>61</v>
      </c>
      <c r="L5152">
        <v>48.72</v>
      </c>
      <c r="M5152" t="s">
        <v>925</v>
      </c>
      <c r="N5152" t="s">
        <v>929</v>
      </c>
      <c r="S5152">
        <v>25151</v>
      </c>
    </row>
    <row r="5153" spans="1:19" x14ac:dyDescent="0.2">
      <c r="A5153" t="s">
        <v>58</v>
      </c>
      <c r="B5153" t="s">
        <v>8</v>
      </c>
      <c r="C5153" t="s">
        <v>928</v>
      </c>
      <c r="D5153">
        <v>1</v>
      </c>
      <c r="E5153">
        <v>4</v>
      </c>
      <c r="F5153">
        <v>1779934500000</v>
      </c>
      <c r="G5153">
        <v>1779935871218</v>
      </c>
      <c r="H5153">
        <v>1371218</v>
      </c>
      <c r="I5153">
        <v>1371218</v>
      </c>
      <c r="J5153">
        <v>10181</v>
      </c>
      <c r="K5153">
        <v>51</v>
      </c>
      <c r="L5153">
        <v>58.65</v>
      </c>
      <c r="M5153" t="s">
        <v>925</v>
      </c>
      <c r="N5153" t="s">
        <v>926</v>
      </c>
      <c r="O5153">
        <v>35.08</v>
      </c>
      <c r="S5153">
        <v>25152</v>
      </c>
    </row>
    <row r="5154" spans="1:19" x14ac:dyDescent="0.2">
      <c r="A5154" t="s">
        <v>58</v>
      </c>
      <c r="B5154" t="s">
        <v>8</v>
      </c>
      <c r="C5154" t="s">
        <v>928</v>
      </c>
      <c r="D5154">
        <v>1</v>
      </c>
      <c r="E5154">
        <v>4</v>
      </c>
      <c r="F5154">
        <v>1779935400000</v>
      </c>
      <c r="G5154">
        <v>1779936414636</v>
      </c>
      <c r="H5154">
        <v>1014636</v>
      </c>
      <c r="I5154">
        <v>1014636</v>
      </c>
      <c r="J5154">
        <v>7828</v>
      </c>
      <c r="K5154">
        <v>45</v>
      </c>
      <c r="L5154">
        <v>40.39</v>
      </c>
      <c r="M5154" t="s">
        <v>925</v>
      </c>
      <c r="N5154" t="s">
        <v>929</v>
      </c>
      <c r="S5154">
        <v>25153</v>
      </c>
    </row>
    <row r="5155" spans="1:19" x14ac:dyDescent="0.2">
      <c r="A5155" t="s">
        <v>58</v>
      </c>
      <c r="B5155" t="s">
        <v>8</v>
      </c>
      <c r="C5155" t="s">
        <v>928</v>
      </c>
      <c r="D5155">
        <v>1</v>
      </c>
      <c r="E5155">
        <v>5</v>
      </c>
      <c r="F5155">
        <v>1780012800000</v>
      </c>
      <c r="G5155">
        <v>1780013779607</v>
      </c>
      <c r="H5155">
        <v>979607</v>
      </c>
      <c r="I5155">
        <v>979607</v>
      </c>
      <c r="J5155">
        <v>8557</v>
      </c>
      <c r="K5155">
        <v>43</v>
      </c>
      <c r="L5155">
        <v>58.02</v>
      </c>
      <c r="M5155" t="s">
        <v>925</v>
      </c>
      <c r="N5155" t="s">
        <v>926</v>
      </c>
      <c r="O5155">
        <v>47.83</v>
      </c>
      <c r="S5155">
        <v>25154</v>
      </c>
    </row>
    <row r="5156" spans="1:19" x14ac:dyDescent="0.2">
      <c r="A5156" t="s">
        <v>58</v>
      </c>
      <c r="B5156" t="s">
        <v>8</v>
      </c>
      <c r="C5156" t="s">
        <v>928</v>
      </c>
      <c r="D5156">
        <v>1</v>
      </c>
      <c r="E5156">
        <v>5</v>
      </c>
      <c r="F5156">
        <v>1780013700000</v>
      </c>
      <c r="G5156">
        <v>1780014883650</v>
      </c>
      <c r="H5156">
        <v>1183650</v>
      </c>
      <c r="I5156">
        <v>1183650</v>
      </c>
      <c r="J5156">
        <v>8028</v>
      </c>
      <c r="K5156">
        <v>47</v>
      </c>
      <c r="L5156">
        <v>59.18</v>
      </c>
      <c r="M5156" t="s">
        <v>925</v>
      </c>
      <c r="N5156" t="s">
        <v>926</v>
      </c>
      <c r="O5156">
        <v>46.8</v>
      </c>
      <c r="S5156">
        <v>25155</v>
      </c>
    </row>
    <row r="5157" spans="1:19" x14ac:dyDescent="0.2">
      <c r="A5157" t="s">
        <v>58</v>
      </c>
      <c r="B5157" t="s">
        <v>8</v>
      </c>
      <c r="C5157" t="s">
        <v>924</v>
      </c>
      <c r="D5157">
        <v>1</v>
      </c>
      <c r="E5157">
        <v>5</v>
      </c>
      <c r="F5157">
        <v>1780014600000</v>
      </c>
      <c r="G5157">
        <v>1780015772671</v>
      </c>
      <c r="H5157">
        <v>1172671</v>
      </c>
      <c r="I5157">
        <v>1172671</v>
      </c>
      <c r="J5157">
        <v>8666</v>
      </c>
      <c r="K5157">
        <v>52</v>
      </c>
      <c r="L5157">
        <v>59.52</v>
      </c>
      <c r="M5157" t="s">
        <v>925</v>
      </c>
      <c r="N5157" t="s">
        <v>926</v>
      </c>
      <c r="O5157">
        <v>46.17</v>
      </c>
      <c r="S5157">
        <v>25156</v>
      </c>
    </row>
    <row r="5158" spans="1:19" x14ac:dyDescent="0.2">
      <c r="A5158" t="s">
        <v>58</v>
      </c>
      <c r="B5158" t="s">
        <v>8</v>
      </c>
      <c r="C5158" t="s">
        <v>928</v>
      </c>
      <c r="D5158">
        <v>1</v>
      </c>
      <c r="E5158">
        <v>5</v>
      </c>
      <c r="F5158">
        <v>1780015500000</v>
      </c>
      <c r="G5158">
        <v>1780016678756</v>
      </c>
      <c r="H5158">
        <v>1178756</v>
      </c>
      <c r="I5158">
        <v>1178756</v>
      </c>
      <c r="J5158">
        <v>8698</v>
      </c>
      <c r="K5158">
        <v>54</v>
      </c>
      <c r="L5158">
        <v>55.41</v>
      </c>
      <c r="M5158" t="s">
        <v>925</v>
      </c>
      <c r="N5158" t="s">
        <v>926</v>
      </c>
      <c r="O5158">
        <v>36.36</v>
      </c>
      <c r="S5158">
        <v>25157</v>
      </c>
    </row>
    <row r="5159" spans="1:19" x14ac:dyDescent="0.2">
      <c r="A5159" t="s">
        <v>58</v>
      </c>
      <c r="B5159" t="s">
        <v>8</v>
      </c>
      <c r="C5159" t="s">
        <v>928</v>
      </c>
      <c r="D5159">
        <v>1</v>
      </c>
      <c r="E5159">
        <v>5</v>
      </c>
      <c r="F5159">
        <v>1780016400000</v>
      </c>
      <c r="G5159">
        <v>1780017732621</v>
      </c>
      <c r="H5159">
        <v>1332621</v>
      </c>
      <c r="I5159">
        <v>1332621</v>
      </c>
      <c r="J5159">
        <v>9248</v>
      </c>
      <c r="K5159">
        <v>58</v>
      </c>
      <c r="L5159">
        <v>60.22</v>
      </c>
      <c r="M5159" t="s">
        <v>925</v>
      </c>
      <c r="N5159" t="s">
        <v>926</v>
      </c>
      <c r="O5159">
        <v>42.21</v>
      </c>
      <c r="S5159">
        <v>25158</v>
      </c>
    </row>
    <row r="5160" spans="1:19" x14ac:dyDescent="0.2">
      <c r="A5160" t="s">
        <v>58</v>
      </c>
      <c r="B5160" t="s">
        <v>8</v>
      </c>
      <c r="C5160" t="s">
        <v>924</v>
      </c>
      <c r="D5160">
        <v>1</v>
      </c>
      <c r="E5160">
        <v>5</v>
      </c>
      <c r="F5160">
        <v>1780017300000</v>
      </c>
      <c r="G5160">
        <v>1780018392117</v>
      </c>
      <c r="H5160">
        <v>1092117</v>
      </c>
      <c r="I5160">
        <v>1092117</v>
      </c>
      <c r="J5160">
        <v>10354</v>
      </c>
      <c r="K5160">
        <v>47</v>
      </c>
      <c r="L5160">
        <v>56.1</v>
      </c>
      <c r="M5160" t="s">
        <v>925</v>
      </c>
      <c r="N5160" t="s">
        <v>926</v>
      </c>
      <c r="O5160">
        <v>35.74</v>
      </c>
      <c r="S5160">
        <v>25159</v>
      </c>
    </row>
    <row r="5161" spans="1:19" x14ac:dyDescent="0.2">
      <c r="A5161" t="s">
        <v>58</v>
      </c>
      <c r="B5161" t="s">
        <v>8</v>
      </c>
      <c r="C5161" t="s">
        <v>928</v>
      </c>
      <c r="D5161">
        <v>1</v>
      </c>
      <c r="E5161">
        <v>5</v>
      </c>
      <c r="F5161">
        <v>1780018200000</v>
      </c>
      <c r="G5161">
        <v>1780019423098</v>
      </c>
      <c r="H5161">
        <v>1223098</v>
      </c>
      <c r="I5161">
        <v>1223098</v>
      </c>
      <c r="J5161">
        <v>10136</v>
      </c>
      <c r="K5161">
        <v>46</v>
      </c>
      <c r="L5161">
        <v>60.77</v>
      </c>
      <c r="M5161" t="s">
        <v>925</v>
      </c>
      <c r="N5161" t="s">
        <v>926</v>
      </c>
      <c r="O5161">
        <v>43.87</v>
      </c>
      <c r="S5161">
        <v>25160</v>
      </c>
    </row>
    <row r="5162" spans="1:19" x14ac:dyDescent="0.2">
      <c r="A5162" t="s">
        <v>58</v>
      </c>
      <c r="B5162" t="s">
        <v>8</v>
      </c>
      <c r="C5162" t="s">
        <v>928</v>
      </c>
      <c r="D5162">
        <v>1</v>
      </c>
      <c r="E5162">
        <v>5</v>
      </c>
      <c r="F5162">
        <v>1780019100000</v>
      </c>
      <c r="G5162">
        <v>1780020329565</v>
      </c>
      <c r="H5162">
        <v>1229565</v>
      </c>
      <c r="I5162">
        <v>1229565</v>
      </c>
      <c r="J5162">
        <v>10003</v>
      </c>
      <c r="K5162">
        <v>47</v>
      </c>
      <c r="L5162">
        <v>45.26</v>
      </c>
      <c r="M5162" t="s">
        <v>925</v>
      </c>
      <c r="N5162" t="s">
        <v>929</v>
      </c>
      <c r="S5162">
        <v>25161</v>
      </c>
    </row>
    <row r="5163" spans="1:19" x14ac:dyDescent="0.2">
      <c r="A5163" t="s">
        <v>58</v>
      </c>
      <c r="B5163" t="s">
        <v>8</v>
      </c>
      <c r="C5163" t="s">
        <v>924</v>
      </c>
      <c r="D5163">
        <v>1</v>
      </c>
      <c r="E5163">
        <v>5</v>
      </c>
      <c r="F5163">
        <v>1780020000000</v>
      </c>
      <c r="G5163">
        <v>1780021342524</v>
      </c>
      <c r="H5163">
        <v>1342524</v>
      </c>
      <c r="I5163">
        <v>1342524</v>
      </c>
      <c r="J5163">
        <v>7932</v>
      </c>
      <c r="K5163">
        <v>51</v>
      </c>
      <c r="L5163">
        <v>60.08</v>
      </c>
      <c r="M5163" t="s">
        <v>925</v>
      </c>
      <c r="N5163" t="s">
        <v>926</v>
      </c>
      <c r="O5163">
        <v>45.15</v>
      </c>
      <c r="S5163">
        <v>25162</v>
      </c>
    </row>
    <row r="5164" spans="1:19" x14ac:dyDescent="0.2">
      <c r="A5164" t="s">
        <v>58</v>
      </c>
      <c r="B5164" t="s">
        <v>8</v>
      </c>
      <c r="C5164" t="s">
        <v>928</v>
      </c>
      <c r="D5164">
        <v>1</v>
      </c>
      <c r="E5164">
        <v>5</v>
      </c>
      <c r="F5164">
        <v>1780020900000</v>
      </c>
      <c r="G5164">
        <v>1780022601438</v>
      </c>
      <c r="H5164">
        <v>1701438</v>
      </c>
      <c r="I5164">
        <v>1701438</v>
      </c>
      <c r="J5164">
        <v>9166</v>
      </c>
      <c r="K5164">
        <v>67</v>
      </c>
      <c r="L5164">
        <v>63.81</v>
      </c>
      <c r="M5164" t="s">
        <v>925</v>
      </c>
      <c r="N5164" t="s">
        <v>926</v>
      </c>
      <c r="O5164">
        <v>41.47</v>
      </c>
      <c r="S5164">
        <v>25163</v>
      </c>
    </row>
    <row r="5165" spans="1:19" x14ac:dyDescent="0.2">
      <c r="A5165" t="s">
        <v>58</v>
      </c>
      <c r="B5165" t="s">
        <v>8</v>
      </c>
      <c r="C5165" t="s">
        <v>928</v>
      </c>
      <c r="D5165">
        <v>1</v>
      </c>
      <c r="E5165">
        <v>5</v>
      </c>
      <c r="F5165">
        <v>1780021800000</v>
      </c>
      <c r="G5165">
        <v>1780023324788</v>
      </c>
      <c r="H5165">
        <v>1524788</v>
      </c>
      <c r="I5165">
        <v>1524788</v>
      </c>
      <c r="J5165">
        <v>7800</v>
      </c>
      <c r="K5165">
        <v>63</v>
      </c>
      <c r="L5165">
        <v>56.45</v>
      </c>
      <c r="M5165" t="s">
        <v>925</v>
      </c>
      <c r="N5165" t="s">
        <v>926</v>
      </c>
      <c r="O5165">
        <v>32.479999999999997</v>
      </c>
      <c r="S5165">
        <v>25164</v>
      </c>
    </row>
    <row r="5166" spans="1:19" x14ac:dyDescent="0.2">
      <c r="A5166" t="s">
        <v>58</v>
      </c>
      <c r="B5166" t="s">
        <v>8</v>
      </c>
      <c r="C5166" t="s">
        <v>924</v>
      </c>
      <c r="D5166">
        <v>1</v>
      </c>
      <c r="E5166">
        <v>5</v>
      </c>
      <c r="F5166">
        <v>1780022700000</v>
      </c>
      <c r="G5166">
        <v>1780024197517</v>
      </c>
      <c r="H5166">
        <v>1497517</v>
      </c>
      <c r="I5166">
        <v>1497517</v>
      </c>
      <c r="J5166">
        <v>9516</v>
      </c>
      <c r="K5166">
        <v>62</v>
      </c>
      <c r="L5166">
        <v>58.65</v>
      </c>
      <c r="M5166" t="s">
        <v>925</v>
      </c>
      <c r="N5166" t="s">
        <v>926</v>
      </c>
      <c r="O5166">
        <v>33.67</v>
      </c>
      <c r="S5166">
        <v>25165</v>
      </c>
    </row>
    <row r="5167" spans="1:19" x14ac:dyDescent="0.2">
      <c r="A5167" t="s">
        <v>58</v>
      </c>
      <c r="B5167" t="s">
        <v>8</v>
      </c>
      <c r="C5167" t="s">
        <v>928</v>
      </c>
      <c r="D5167">
        <v>1</v>
      </c>
      <c r="E5167">
        <v>6</v>
      </c>
      <c r="F5167">
        <v>1780099200000</v>
      </c>
      <c r="G5167">
        <v>1780100612401</v>
      </c>
      <c r="H5167">
        <v>1412401</v>
      </c>
      <c r="I5167">
        <v>1412401</v>
      </c>
      <c r="J5167">
        <v>6809</v>
      </c>
      <c r="K5167">
        <v>63</v>
      </c>
      <c r="L5167">
        <v>54.27</v>
      </c>
      <c r="M5167" t="s">
        <v>925</v>
      </c>
      <c r="N5167" t="s">
        <v>926</v>
      </c>
      <c r="O5167">
        <v>32.869999999999997</v>
      </c>
      <c r="S5167">
        <v>25166</v>
      </c>
    </row>
    <row r="5168" spans="1:19" x14ac:dyDescent="0.2">
      <c r="A5168" t="s">
        <v>58</v>
      </c>
      <c r="B5168" t="s">
        <v>8</v>
      </c>
      <c r="C5168" t="s">
        <v>928</v>
      </c>
      <c r="D5168">
        <v>1</v>
      </c>
      <c r="E5168">
        <v>6</v>
      </c>
      <c r="F5168">
        <v>1780100100000</v>
      </c>
      <c r="G5168">
        <v>1780101481638</v>
      </c>
      <c r="H5168">
        <v>1381638</v>
      </c>
      <c r="I5168">
        <v>1381638</v>
      </c>
      <c r="J5168">
        <v>9826</v>
      </c>
      <c r="K5168">
        <v>56</v>
      </c>
      <c r="L5168">
        <v>57.25</v>
      </c>
      <c r="M5168" t="s">
        <v>925</v>
      </c>
      <c r="N5168" t="s">
        <v>926</v>
      </c>
      <c r="O5168">
        <v>32.520000000000003</v>
      </c>
      <c r="S5168">
        <v>25167</v>
      </c>
    </row>
    <row r="5169" spans="1:19" x14ac:dyDescent="0.2">
      <c r="A5169" t="s">
        <v>58</v>
      </c>
      <c r="B5169" t="s">
        <v>8</v>
      </c>
      <c r="C5169" t="s">
        <v>928</v>
      </c>
      <c r="D5169">
        <v>1</v>
      </c>
      <c r="E5169">
        <v>6</v>
      </c>
      <c r="F5169">
        <v>1780101000000</v>
      </c>
      <c r="G5169">
        <v>1780102298747</v>
      </c>
      <c r="H5169">
        <v>1298747</v>
      </c>
      <c r="I5169">
        <v>1298747</v>
      </c>
      <c r="J5169">
        <v>7021</v>
      </c>
      <c r="K5169">
        <v>59</v>
      </c>
      <c r="L5169">
        <v>52.94</v>
      </c>
      <c r="M5169" t="s">
        <v>925</v>
      </c>
      <c r="N5169" t="s">
        <v>926</v>
      </c>
      <c r="O5169">
        <v>32.08</v>
      </c>
      <c r="S5169">
        <v>25168</v>
      </c>
    </row>
    <row r="5170" spans="1:19" x14ac:dyDescent="0.2">
      <c r="A5170" t="s">
        <v>58</v>
      </c>
      <c r="B5170" t="s">
        <v>8</v>
      </c>
      <c r="C5170" t="s">
        <v>928</v>
      </c>
      <c r="D5170">
        <v>1</v>
      </c>
      <c r="E5170">
        <v>6</v>
      </c>
      <c r="F5170">
        <v>1780101900000</v>
      </c>
      <c r="G5170">
        <v>1780102890103</v>
      </c>
      <c r="H5170">
        <v>990103</v>
      </c>
      <c r="I5170">
        <v>990103</v>
      </c>
      <c r="J5170">
        <v>9200</v>
      </c>
      <c r="K5170">
        <v>41</v>
      </c>
      <c r="L5170">
        <v>57.88</v>
      </c>
      <c r="M5170" t="s">
        <v>925</v>
      </c>
      <c r="N5170" t="s">
        <v>926</v>
      </c>
      <c r="O5170">
        <v>45.52</v>
      </c>
      <c r="S5170">
        <v>25169</v>
      </c>
    </row>
    <row r="5171" spans="1:19" x14ac:dyDescent="0.2">
      <c r="A5171" t="s">
        <v>58</v>
      </c>
      <c r="B5171" t="s">
        <v>8</v>
      </c>
      <c r="C5171" t="s">
        <v>928</v>
      </c>
      <c r="D5171">
        <v>1</v>
      </c>
      <c r="E5171">
        <v>6</v>
      </c>
      <c r="F5171">
        <v>1780102800000</v>
      </c>
      <c r="G5171">
        <v>1780103893858</v>
      </c>
      <c r="H5171">
        <v>1093858</v>
      </c>
      <c r="I5171">
        <v>1093858</v>
      </c>
      <c r="J5171">
        <v>8827</v>
      </c>
      <c r="K5171">
        <v>47</v>
      </c>
      <c r="L5171">
        <v>59.63</v>
      </c>
      <c r="M5171" t="s">
        <v>925</v>
      </c>
      <c r="N5171" t="s">
        <v>926</v>
      </c>
      <c r="O5171">
        <v>47.98</v>
      </c>
      <c r="S5171">
        <v>25170</v>
      </c>
    </row>
    <row r="5172" spans="1:19" x14ac:dyDescent="0.2">
      <c r="A5172" t="s">
        <v>58</v>
      </c>
      <c r="B5172" t="s">
        <v>8</v>
      </c>
      <c r="C5172" t="s">
        <v>928</v>
      </c>
      <c r="D5172">
        <v>1</v>
      </c>
      <c r="E5172">
        <v>6</v>
      </c>
      <c r="F5172">
        <v>1780103700000</v>
      </c>
      <c r="G5172">
        <v>1780105281159</v>
      </c>
      <c r="H5172">
        <v>1581159</v>
      </c>
      <c r="I5172">
        <v>1581159</v>
      </c>
      <c r="J5172">
        <v>7195</v>
      </c>
      <c r="K5172">
        <v>67</v>
      </c>
      <c r="L5172">
        <v>59.22</v>
      </c>
      <c r="M5172" t="s">
        <v>925</v>
      </c>
      <c r="N5172" t="s">
        <v>926</v>
      </c>
      <c r="O5172">
        <v>39.1</v>
      </c>
      <c r="S5172">
        <v>25171</v>
      </c>
    </row>
    <row r="5173" spans="1:19" x14ac:dyDescent="0.2">
      <c r="A5173" t="s">
        <v>58</v>
      </c>
      <c r="B5173" t="s">
        <v>8</v>
      </c>
      <c r="C5173" t="s">
        <v>928</v>
      </c>
      <c r="D5173">
        <v>1</v>
      </c>
      <c r="E5173">
        <v>6</v>
      </c>
      <c r="F5173">
        <v>1780104600000</v>
      </c>
      <c r="G5173">
        <v>1780105605424</v>
      </c>
      <c r="H5173">
        <v>1005424</v>
      </c>
      <c r="I5173">
        <v>1005424</v>
      </c>
      <c r="J5173">
        <v>7121</v>
      </c>
      <c r="K5173">
        <v>43</v>
      </c>
      <c r="L5173">
        <v>39.54</v>
      </c>
      <c r="M5173" t="s">
        <v>925</v>
      </c>
      <c r="N5173" t="s">
        <v>929</v>
      </c>
      <c r="S5173">
        <v>25172</v>
      </c>
    </row>
    <row r="5174" spans="1:19" x14ac:dyDescent="0.2">
      <c r="A5174" t="s">
        <v>58</v>
      </c>
      <c r="B5174" t="s">
        <v>8</v>
      </c>
      <c r="C5174" t="s">
        <v>928</v>
      </c>
      <c r="D5174">
        <v>1</v>
      </c>
      <c r="E5174">
        <v>6</v>
      </c>
      <c r="F5174">
        <v>1780105500000</v>
      </c>
      <c r="G5174">
        <v>1780106952561</v>
      </c>
      <c r="H5174">
        <v>1452561</v>
      </c>
      <c r="I5174">
        <v>1452561</v>
      </c>
      <c r="J5174">
        <v>7029</v>
      </c>
      <c r="K5174">
        <v>55</v>
      </c>
      <c r="L5174">
        <v>57.49</v>
      </c>
      <c r="M5174" t="s">
        <v>925</v>
      </c>
      <c r="N5174" t="s">
        <v>926</v>
      </c>
      <c r="O5174">
        <v>38.78</v>
      </c>
      <c r="S5174">
        <v>25173</v>
      </c>
    </row>
    <row r="5175" spans="1:19" x14ac:dyDescent="0.2">
      <c r="A5175" t="s">
        <v>58</v>
      </c>
      <c r="B5175" t="s">
        <v>8</v>
      </c>
      <c r="C5175" t="s">
        <v>928</v>
      </c>
      <c r="D5175">
        <v>1</v>
      </c>
      <c r="E5175">
        <v>6</v>
      </c>
      <c r="F5175">
        <v>1780106400000</v>
      </c>
      <c r="G5175">
        <v>1780107776151</v>
      </c>
      <c r="H5175">
        <v>1376151</v>
      </c>
      <c r="I5175">
        <v>1376151</v>
      </c>
      <c r="J5175">
        <v>9865</v>
      </c>
      <c r="K5175">
        <v>62</v>
      </c>
      <c r="L5175">
        <v>61.25</v>
      </c>
      <c r="M5175" t="s">
        <v>925</v>
      </c>
      <c r="N5175" t="s">
        <v>926</v>
      </c>
      <c r="O5175">
        <v>41.86</v>
      </c>
      <c r="S5175">
        <v>25174</v>
      </c>
    </row>
    <row r="5176" spans="1:19" x14ac:dyDescent="0.2">
      <c r="A5176" t="s">
        <v>58</v>
      </c>
      <c r="B5176" t="s">
        <v>8</v>
      </c>
      <c r="C5176" t="s">
        <v>928</v>
      </c>
      <c r="D5176">
        <v>1</v>
      </c>
      <c r="E5176">
        <v>6</v>
      </c>
      <c r="F5176">
        <v>1780107300000</v>
      </c>
      <c r="G5176">
        <v>1780108472998</v>
      </c>
      <c r="H5176">
        <v>1172998</v>
      </c>
      <c r="I5176">
        <v>1172998</v>
      </c>
      <c r="J5176">
        <v>10385</v>
      </c>
      <c r="K5176">
        <v>53</v>
      </c>
      <c r="L5176">
        <v>60.49</v>
      </c>
      <c r="M5176" t="s">
        <v>925</v>
      </c>
      <c r="N5176" t="s">
        <v>926</v>
      </c>
      <c r="O5176">
        <v>43.81</v>
      </c>
      <c r="S5176">
        <v>25175</v>
      </c>
    </row>
    <row r="5177" spans="1:19" x14ac:dyDescent="0.2">
      <c r="A5177" t="s">
        <v>58</v>
      </c>
      <c r="B5177" t="s">
        <v>8</v>
      </c>
      <c r="C5177" t="s">
        <v>928</v>
      </c>
      <c r="D5177">
        <v>1</v>
      </c>
      <c r="E5177">
        <v>6</v>
      </c>
      <c r="F5177">
        <v>1780108200000</v>
      </c>
      <c r="G5177">
        <v>1780109225932</v>
      </c>
      <c r="H5177">
        <v>1025932</v>
      </c>
      <c r="I5177">
        <v>1025932</v>
      </c>
      <c r="J5177">
        <v>8510</v>
      </c>
      <c r="K5177">
        <v>39</v>
      </c>
      <c r="L5177">
        <v>55.24</v>
      </c>
      <c r="M5177" t="s">
        <v>925</v>
      </c>
      <c r="N5177" t="s">
        <v>926</v>
      </c>
      <c r="O5177">
        <v>40.32</v>
      </c>
      <c r="S5177">
        <v>25176</v>
      </c>
    </row>
    <row r="5178" spans="1:19" x14ac:dyDescent="0.2">
      <c r="A5178" t="s">
        <v>58</v>
      </c>
      <c r="B5178" t="s">
        <v>8</v>
      </c>
      <c r="C5178" t="s">
        <v>928</v>
      </c>
      <c r="D5178">
        <v>1</v>
      </c>
      <c r="E5178">
        <v>6</v>
      </c>
      <c r="F5178">
        <v>1780109100000</v>
      </c>
      <c r="G5178">
        <v>1780110106992</v>
      </c>
      <c r="H5178">
        <v>1006992</v>
      </c>
      <c r="I5178">
        <v>1006992</v>
      </c>
      <c r="J5178">
        <v>10336</v>
      </c>
      <c r="K5178">
        <v>42</v>
      </c>
      <c r="L5178">
        <v>54.05</v>
      </c>
      <c r="M5178" t="s">
        <v>925</v>
      </c>
      <c r="N5178" t="s">
        <v>926</v>
      </c>
      <c r="O5178">
        <v>33.14</v>
      </c>
      <c r="S5178">
        <v>25177</v>
      </c>
    </row>
    <row r="5179" spans="1:19" x14ac:dyDescent="0.2">
      <c r="A5179" t="s">
        <v>58</v>
      </c>
      <c r="B5179" t="s">
        <v>8</v>
      </c>
      <c r="C5179" t="s">
        <v>928</v>
      </c>
      <c r="D5179">
        <v>1</v>
      </c>
      <c r="E5179">
        <v>7</v>
      </c>
      <c r="F5179">
        <v>1780185600000</v>
      </c>
      <c r="G5179">
        <v>1780187122089</v>
      </c>
      <c r="H5179">
        <v>1522089</v>
      </c>
      <c r="I5179">
        <v>1522089</v>
      </c>
      <c r="J5179">
        <v>8594</v>
      </c>
      <c r="K5179">
        <v>66</v>
      </c>
      <c r="L5179">
        <v>47.29</v>
      </c>
      <c r="M5179" t="s">
        <v>925</v>
      </c>
      <c r="N5179" t="s">
        <v>929</v>
      </c>
      <c r="S5179">
        <v>25178</v>
      </c>
    </row>
    <row r="5180" spans="1:19" x14ac:dyDescent="0.2">
      <c r="A5180" t="s">
        <v>58</v>
      </c>
      <c r="B5180" t="s">
        <v>8</v>
      </c>
      <c r="C5180" t="s">
        <v>928</v>
      </c>
      <c r="D5180">
        <v>1</v>
      </c>
      <c r="E5180">
        <v>7</v>
      </c>
      <c r="F5180">
        <v>1780186500000</v>
      </c>
      <c r="G5180">
        <v>1780187887105</v>
      </c>
      <c r="H5180">
        <v>1387105</v>
      </c>
      <c r="I5180">
        <v>1387105</v>
      </c>
      <c r="J5180">
        <v>8187</v>
      </c>
      <c r="K5180">
        <v>52</v>
      </c>
      <c r="L5180">
        <v>58</v>
      </c>
      <c r="M5180" t="s">
        <v>925</v>
      </c>
      <c r="N5180" t="s">
        <v>926</v>
      </c>
      <c r="O5180">
        <v>38.520000000000003</v>
      </c>
      <c r="S5180">
        <v>25179</v>
      </c>
    </row>
    <row r="5181" spans="1:19" x14ac:dyDescent="0.2">
      <c r="A5181" t="s">
        <v>58</v>
      </c>
      <c r="B5181" t="s">
        <v>8</v>
      </c>
      <c r="C5181" t="s">
        <v>927</v>
      </c>
      <c r="D5181">
        <v>1</v>
      </c>
      <c r="E5181">
        <v>7</v>
      </c>
      <c r="F5181">
        <v>1780187400000</v>
      </c>
      <c r="G5181">
        <v>1780188629637</v>
      </c>
      <c r="H5181">
        <v>1229637</v>
      </c>
      <c r="I5181">
        <v>1229637</v>
      </c>
      <c r="J5181">
        <v>7622</v>
      </c>
      <c r="K5181">
        <v>52</v>
      </c>
      <c r="L5181">
        <v>42.76</v>
      </c>
      <c r="M5181" t="s">
        <v>925</v>
      </c>
      <c r="N5181" t="s">
        <v>929</v>
      </c>
      <c r="S5181">
        <v>25180</v>
      </c>
    </row>
    <row r="5182" spans="1:19" x14ac:dyDescent="0.2">
      <c r="A5182" t="s">
        <v>58</v>
      </c>
      <c r="B5182" t="s">
        <v>8</v>
      </c>
      <c r="C5182" t="s">
        <v>928</v>
      </c>
      <c r="D5182">
        <v>1</v>
      </c>
      <c r="E5182">
        <v>7</v>
      </c>
      <c r="F5182">
        <v>1780188300000</v>
      </c>
      <c r="G5182">
        <v>1780190039196</v>
      </c>
      <c r="H5182">
        <v>1739196</v>
      </c>
      <c r="I5182">
        <v>1739196</v>
      </c>
      <c r="J5182">
        <v>8661</v>
      </c>
      <c r="K5182">
        <v>68</v>
      </c>
      <c r="L5182">
        <v>63.76</v>
      </c>
      <c r="M5182" t="s">
        <v>925</v>
      </c>
      <c r="N5182" t="s">
        <v>926</v>
      </c>
      <c r="O5182">
        <v>41.76</v>
      </c>
      <c r="S5182">
        <v>25181</v>
      </c>
    </row>
    <row r="5183" spans="1:19" x14ac:dyDescent="0.2">
      <c r="A5183" t="s">
        <v>58</v>
      </c>
      <c r="B5183" t="s">
        <v>8</v>
      </c>
      <c r="C5183" t="s">
        <v>928</v>
      </c>
      <c r="D5183">
        <v>1</v>
      </c>
      <c r="E5183">
        <v>7</v>
      </c>
      <c r="F5183">
        <v>1780189200000</v>
      </c>
      <c r="G5183">
        <v>1780190660164</v>
      </c>
      <c r="H5183">
        <v>1460164</v>
      </c>
      <c r="I5183">
        <v>1460164</v>
      </c>
      <c r="J5183">
        <v>9951</v>
      </c>
      <c r="K5183">
        <v>65</v>
      </c>
      <c r="L5183">
        <v>64.44</v>
      </c>
      <c r="M5183" t="s">
        <v>925</v>
      </c>
      <c r="N5183" t="s">
        <v>926</v>
      </c>
      <c r="O5183">
        <v>46.92</v>
      </c>
      <c r="S5183">
        <v>25182</v>
      </c>
    </row>
    <row r="5184" spans="1:19" x14ac:dyDescent="0.2">
      <c r="A5184" t="s">
        <v>58</v>
      </c>
      <c r="B5184" t="s">
        <v>8</v>
      </c>
      <c r="C5184" t="s">
        <v>927</v>
      </c>
      <c r="D5184">
        <v>1</v>
      </c>
      <c r="E5184">
        <v>7</v>
      </c>
      <c r="F5184">
        <v>1780190100000</v>
      </c>
      <c r="G5184">
        <v>1780191344641</v>
      </c>
      <c r="H5184">
        <v>1244641</v>
      </c>
      <c r="I5184">
        <v>1244641</v>
      </c>
      <c r="J5184">
        <v>9981</v>
      </c>
      <c r="K5184">
        <v>49</v>
      </c>
      <c r="L5184">
        <v>55.73</v>
      </c>
      <c r="M5184" t="s">
        <v>925</v>
      </c>
      <c r="N5184" t="s">
        <v>926</v>
      </c>
      <c r="O5184">
        <v>32.03</v>
      </c>
      <c r="S5184">
        <v>25183</v>
      </c>
    </row>
    <row r="5185" spans="1:19" x14ac:dyDescent="0.2">
      <c r="A5185" t="s">
        <v>58</v>
      </c>
      <c r="B5185" t="s">
        <v>8</v>
      </c>
      <c r="C5185" t="s">
        <v>928</v>
      </c>
      <c r="D5185">
        <v>1</v>
      </c>
      <c r="E5185">
        <v>7</v>
      </c>
      <c r="F5185">
        <v>1780191000000</v>
      </c>
      <c r="G5185">
        <v>1780192128725</v>
      </c>
      <c r="H5185">
        <v>1128725</v>
      </c>
      <c r="I5185">
        <v>1128725</v>
      </c>
      <c r="J5185">
        <v>8387</v>
      </c>
      <c r="K5185">
        <v>47</v>
      </c>
      <c r="L5185">
        <v>56.56</v>
      </c>
      <c r="M5185" t="s">
        <v>925</v>
      </c>
      <c r="N5185" t="s">
        <v>926</v>
      </c>
      <c r="O5185">
        <v>41.12</v>
      </c>
      <c r="S5185">
        <v>25184</v>
      </c>
    </row>
    <row r="5186" spans="1:19" x14ac:dyDescent="0.2">
      <c r="A5186" t="s">
        <v>58</v>
      </c>
      <c r="B5186" t="s">
        <v>8</v>
      </c>
      <c r="C5186" t="s">
        <v>928</v>
      </c>
      <c r="D5186">
        <v>1</v>
      </c>
      <c r="E5186">
        <v>7</v>
      </c>
      <c r="F5186">
        <v>1780191900000</v>
      </c>
      <c r="G5186">
        <v>1780193241901</v>
      </c>
      <c r="H5186">
        <v>1341901</v>
      </c>
      <c r="I5186">
        <v>1341901</v>
      </c>
      <c r="J5186">
        <v>9084</v>
      </c>
      <c r="K5186">
        <v>54</v>
      </c>
      <c r="L5186">
        <v>45.64</v>
      </c>
      <c r="M5186" t="s">
        <v>925</v>
      </c>
      <c r="N5186" t="s">
        <v>929</v>
      </c>
      <c r="S5186">
        <v>25185</v>
      </c>
    </row>
    <row r="5187" spans="1:19" x14ac:dyDescent="0.2">
      <c r="A5187" t="s">
        <v>58</v>
      </c>
      <c r="B5187" t="s">
        <v>8</v>
      </c>
      <c r="C5187" t="s">
        <v>927</v>
      </c>
      <c r="D5187">
        <v>1</v>
      </c>
      <c r="E5187">
        <v>7</v>
      </c>
      <c r="F5187">
        <v>1780192800000</v>
      </c>
      <c r="G5187">
        <v>1780194406700</v>
      </c>
      <c r="H5187">
        <v>1606700</v>
      </c>
      <c r="I5187">
        <v>1606700</v>
      </c>
      <c r="J5187">
        <v>9071</v>
      </c>
      <c r="K5187">
        <v>62</v>
      </c>
      <c r="L5187">
        <v>65.63</v>
      </c>
      <c r="M5187" t="s">
        <v>925</v>
      </c>
      <c r="N5187" t="s">
        <v>926</v>
      </c>
      <c r="O5187">
        <v>48.36</v>
      </c>
      <c r="S5187">
        <v>25186</v>
      </c>
    </row>
    <row r="5188" spans="1:19" x14ac:dyDescent="0.2">
      <c r="A5188" t="s">
        <v>58</v>
      </c>
      <c r="B5188" t="s">
        <v>8</v>
      </c>
      <c r="C5188" t="s">
        <v>928</v>
      </c>
      <c r="D5188">
        <v>1</v>
      </c>
      <c r="E5188">
        <v>7</v>
      </c>
      <c r="F5188">
        <v>1780193700000</v>
      </c>
      <c r="G5188">
        <v>1780195444907</v>
      </c>
      <c r="H5188">
        <v>1744907</v>
      </c>
      <c r="I5188">
        <v>1744907</v>
      </c>
      <c r="J5188">
        <v>10161</v>
      </c>
      <c r="K5188">
        <v>70</v>
      </c>
      <c r="L5188">
        <v>63.1</v>
      </c>
      <c r="M5188" t="s">
        <v>925</v>
      </c>
      <c r="N5188" t="s">
        <v>926</v>
      </c>
      <c r="O5188">
        <v>36.08</v>
      </c>
      <c r="S5188">
        <v>25187</v>
      </c>
    </row>
    <row r="5189" spans="1:19" x14ac:dyDescent="0.2">
      <c r="A5189" t="s">
        <v>58</v>
      </c>
      <c r="B5189" t="s">
        <v>8</v>
      </c>
      <c r="C5189" t="s">
        <v>928</v>
      </c>
      <c r="D5189">
        <v>1</v>
      </c>
      <c r="E5189">
        <v>7</v>
      </c>
      <c r="F5189">
        <v>1780194600000</v>
      </c>
      <c r="G5189">
        <v>1780195885759</v>
      </c>
      <c r="H5189">
        <v>1285759</v>
      </c>
      <c r="I5189">
        <v>1285759</v>
      </c>
      <c r="J5189">
        <v>7017</v>
      </c>
      <c r="K5189">
        <v>48</v>
      </c>
      <c r="L5189">
        <v>42.8</v>
      </c>
      <c r="M5189" t="s">
        <v>925</v>
      </c>
      <c r="N5189" t="s">
        <v>929</v>
      </c>
      <c r="S5189">
        <v>25188</v>
      </c>
    </row>
    <row r="5190" spans="1:19" x14ac:dyDescent="0.2">
      <c r="A5190" t="s">
        <v>58</v>
      </c>
      <c r="B5190" t="s">
        <v>8</v>
      </c>
      <c r="C5190" t="s">
        <v>927</v>
      </c>
      <c r="D5190">
        <v>1</v>
      </c>
      <c r="E5190">
        <v>7</v>
      </c>
      <c r="F5190">
        <v>1780195500000</v>
      </c>
      <c r="G5190">
        <v>1780196928723</v>
      </c>
      <c r="H5190">
        <v>1428723</v>
      </c>
      <c r="I5190">
        <v>1428723</v>
      </c>
      <c r="J5190">
        <v>8937</v>
      </c>
      <c r="K5190">
        <v>58</v>
      </c>
      <c r="L5190">
        <v>59.43</v>
      </c>
      <c r="M5190" t="s">
        <v>925</v>
      </c>
      <c r="N5190" t="s">
        <v>926</v>
      </c>
      <c r="O5190">
        <v>38.79</v>
      </c>
      <c r="S5190">
        <v>25189</v>
      </c>
    </row>
    <row r="5191" spans="1:19" x14ac:dyDescent="0.2">
      <c r="A5191" t="s">
        <v>58</v>
      </c>
      <c r="B5191" t="s">
        <v>8</v>
      </c>
      <c r="C5191" t="s">
        <v>928</v>
      </c>
      <c r="D5191">
        <v>1</v>
      </c>
      <c r="E5191">
        <v>7</v>
      </c>
      <c r="F5191">
        <v>1780196400000</v>
      </c>
      <c r="G5191">
        <v>1780197826092</v>
      </c>
      <c r="H5191">
        <v>1426092</v>
      </c>
      <c r="I5191">
        <v>1426092</v>
      </c>
      <c r="J5191">
        <v>8054</v>
      </c>
      <c r="K5191">
        <v>54</v>
      </c>
      <c r="L5191">
        <v>57.32</v>
      </c>
      <c r="M5191" t="s">
        <v>925</v>
      </c>
      <c r="N5191" t="s">
        <v>926</v>
      </c>
      <c r="O5191">
        <v>36.29</v>
      </c>
      <c r="S5191">
        <v>25190</v>
      </c>
    </row>
    <row r="5192" spans="1:19" x14ac:dyDescent="0.2">
      <c r="A5192" t="s">
        <v>58</v>
      </c>
      <c r="B5192" t="s">
        <v>8</v>
      </c>
      <c r="C5192" t="s">
        <v>928</v>
      </c>
      <c r="D5192">
        <v>2</v>
      </c>
      <c r="E5192">
        <v>1</v>
      </c>
      <c r="F5192">
        <v>1780272000000</v>
      </c>
      <c r="G5192">
        <v>1780273039143</v>
      </c>
      <c r="H5192">
        <v>1039143</v>
      </c>
      <c r="I5192">
        <v>989143</v>
      </c>
      <c r="J5192">
        <v>9315</v>
      </c>
      <c r="K5192">
        <v>50</v>
      </c>
      <c r="L5192">
        <v>53.38</v>
      </c>
      <c r="M5192" t="s">
        <v>925</v>
      </c>
      <c r="N5192" t="s">
        <v>926</v>
      </c>
      <c r="O5192">
        <v>33.51</v>
      </c>
      <c r="S5192">
        <v>25191</v>
      </c>
    </row>
    <row r="5193" spans="1:19" x14ac:dyDescent="0.2">
      <c r="A5193" t="s">
        <v>58</v>
      </c>
      <c r="B5193" t="s">
        <v>8</v>
      </c>
      <c r="C5193" t="s">
        <v>928</v>
      </c>
      <c r="D5193">
        <v>2</v>
      </c>
      <c r="E5193">
        <v>1</v>
      </c>
      <c r="F5193">
        <v>1780272900000</v>
      </c>
      <c r="G5193">
        <v>1780273838882</v>
      </c>
      <c r="H5193">
        <v>938882</v>
      </c>
      <c r="I5193">
        <v>873882</v>
      </c>
      <c r="J5193">
        <v>8709</v>
      </c>
      <c r="K5193">
        <v>43</v>
      </c>
      <c r="L5193">
        <v>54.41</v>
      </c>
      <c r="M5193" t="s">
        <v>925</v>
      </c>
      <c r="N5193" t="s">
        <v>926</v>
      </c>
      <c r="O5193">
        <v>40.049999999999997</v>
      </c>
      <c r="S5193">
        <v>25192</v>
      </c>
    </row>
    <row r="5194" spans="1:19" x14ac:dyDescent="0.2">
      <c r="A5194" t="s">
        <v>58</v>
      </c>
      <c r="B5194" t="s">
        <v>8</v>
      </c>
      <c r="C5194" t="s">
        <v>927</v>
      </c>
      <c r="D5194">
        <v>2</v>
      </c>
      <c r="E5194">
        <v>1</v>
      </c>
      <c r="F5194">
        <v>1780273800000</v>
      </c>
      <c r="G5194">
        <v>1780275134858</v>
      </c>
      <c r="H5194">
        <v>1334858</v>
      </c>
      <c r="I5194">
        <v>1254858</v>
      </c>
      <c r="J5194">
        <v>9650</v>
      </c>
      <c r="K5194">
        <v>61</v>
      </c>
      <c r="L5194">
        <v>55.78</v>
      </c>
      <c r="M5194" t="s">
        <v>925</v>
      </c>
      <c r="N5194" t="s">
        <v>926</v>
      </c>
      <c r="O5194">
        <v>30.75</v>
      </c>
      <c r="S5194">
        <v>25193</v>
      </c>
    </row>
    <row r="5195" spans="1:19" x14ac:dyDescent="0.2">
      <c r="A5195" t="s">
        <v>58</v>
      </c>
      <c r="B5195" t="s">
        <v>8</v>
      </c>
      <c r="C5195" t="s">
        <v>928</v>
      </c>
      <c r="D5195">
        <v>2</v>
      </c>
      <c r="E5195">
        <v>1</v>
      </c>
      <c r="F5195">
        <v>1780274700000</v>
      </c>
      <c r="G5195">
        <v>1780275744171</v>
      </c>
      <c r="H5195">
        <v>1044171</v>
      </c>
      <c r="I5195">
        <v>1009171</v>
      </c>
      <c r="J5195">
        <v>10013</v>
      </c>
      <c r="K5195">
        <v>44</v>
      </c>
      <c r="L5195">
        <v>57.28</v>
      </c>
      <c r="M5195" t="s">
        <v>925</v>
      </c>
      <c r="N5195" t="s">
        <v>926</v>
      </c>
      <c r="O5195">
        <v>40.590000000000003</v>
      </c>
      <c r="S5195">
        <v>25194</v>
      </c>
    </row>
    <row r="5196" spans="1:19" x14ac:dyDescent="0.2">
      <c r="A5196" t="s">
        <v>58</v>
      </c>
      <c r="B5196" t="s">
        <v>8</v>
      </c>
      <c r="C5196" t="s">
        <v>928</v>
      </c>
      <c r="D5196">
        <v>2</v>
      </c>
      <c r="E5196">
        <v>1</v>
      </c>
      <c r="F5196">
        <v>1780275600000</v>
      </c>
      <c r="G5196">
        <v>1780277065973</v>
      </c>
      <c r="H5196">
        <v>1465973</v>
      </c>
      <c r="I5196">
        <v>1415973</v>
      </c>
      <c r="J5196">
        <v>7742</v>
      </c>
      <c r="K5196">
        <v>56</v>
      </c>
      <c r="L5196">
        <v>62.47</v>
      </c>
      <c r="M5196" t="s">
        <v>925</v>
      </c>
      <c r="N5196" t="s">
        <v>926</v>
      </c>
      <c r="O5196">
        <v>48.09</v>
      </c>
      <c r="S5196">
        <v>25195</v>
      </c>
    </row>
    <row r="5197" spans="1:19" x14ac:dyDescent="0.2">
      <c r="A5197" t="s">
        <v>58</v>
      </c>
      <c r="B5197" t="s">
        <v>8</v>
      </c>
      <c r="C5197" t="s">
        <v>927</v>
      </c>
      <c r="D5197">
        <v>2</v>
      </c>
      <c r="E5197">
        <v>1</v>
      </c>
      <c r="F5197">
        <v>1780276500000</v>
      </c>
      <c r="G5197">
        <v>1780277709629</v>
      </c>
      <c r="H5197">
        <v>1209629</v>
      </c>
      <c r="I5197">
        <v>1144629</v>
      </c>
      <c r="J5197">
        <v>7442</v>
      </c>
      <c r="K5197">
        <v>56</v>
      </c>
      <c r="L5197">
        <v>57.1</v>
      </c>
      <c r="M5197" t="s">
        <v>925</v>
      </c>
      <c r="N5197" t="s">
        <v>926</v>
      </c>
      <c r="O5197">
        <v>42.87</v>
      </c>
      <c r="S5197">
        <v>25196</v>
      </c>
    </row>
    <row r="5198" spans="1:19" x14ac:dyDescent="0.2">
      <c r="A5198" t="s">
        <v>58</v>
      </c>
      <c r="B5198" t="s">
        <v>8</v>
      </c>
      <c r="C5198" t="s">
        <v>928</v>
      </c>
      <c r="D5198">
        <v>2</v>
      </c>
      <c r="E5198">
        <v>1</v>
      </c>
      <c r="F5198">
        <v>1780277400000</v>
      </c>
      <c r="G5198">
        <v>1780278802694</v>
      </c>
      <c r="H5198">
        <v>1402694</v>
      </c>
      <c r="I5198">
        <v>1322694</v>
      </c>
      <c r="J5198">
        <v>8825</v>
      </c>
      <c r="K5198">
        <v>54</v>
      </c>
      <c r="L5198">
        <v>46.1</v>
      </c>
      <c r="M5198" t="s">
        <v>925</v>
      </c>
      <c r="N5198" t="s">
        <v>929</v>
      </c>
      <c r="S5198">
        <v>25197</v>
      </c>
    </row>
    <row r="5199" spans="1:19" x14ac:dyDescent="0.2">
      <c r="A5199" t="s">
        <v>58</v>
      </c>
      <c r="B5199" t="s">
        <v>8</v>
      </c>
      <c r="C5199" t="s">
        <v>928</v>
      </c>
      <c r="D5199">
        <v>2</v>
      </c>
      <c r="E5199">
        <v>1</v>
      </c>
      <c r="F5199">
        <v>1780278300000</v>
      </c>
      <c r="G5199">
        <v>1780279777205</v>
      </c>
      <c r="H5199">
        <v>1477205</v>
      </c>
      <c r="I5199">
        <v>1442205</v>
      </c>
      <c r="J5199">
        <v>6861</v>
      </c>
      <c r="K5199">
        <v>57</v>
      </c>
      <c r="L5199">
        <v>57.91</v>
      </c>
      <c r="M5199" t="s">
        <v>925</v>
      </c>
      <c r="N5199" t="s">
        <v>926</v>
      </c>
      <c r="O5199">
        <v>39.58</v>
      </c>
      <c r="S5199">
        <v>25198</v>
      </c>
    </row>
    <row r="5200" spans="1:19" x14ac:dyDescent="0.2">
      <c r="A5200" t="s">
        <v>58</v>
      </c>
      <c r="B5200" t="s">
        <v>8</v>
      </c>
      <c r="C5200" t="s">
        <v>927</v>
      </c>
      <c r="D5200">
        <v>2</v>
      </c>
      <c r="E5200">
        <v>1</v>
      </c>
      <c r="F5200">
        <v>1780279200000</v>
      </c>
      <c r="G5200">
        <v>1780280211122</v>
      </c>
      <c r="H5200">
        <v>1011122</v>
      </c>
      <c r="I5200">
        <v>961122</v>
      </c>
      <c r="J5200">
        <v>8938</v>
      </c>
      <c r="K5200">
        <v>45</v>
      </c>
      <c r="L5200">
        <v>52.87</v>
      </c>
      <c r="M5200" t="s">
        <v>925</v>
      </c>
      <c r="N5200" t="s">
        <v>926</v>
      </c>
      <c r="O5200">
        <v>34.04</v>
      </c>
      <c r="S5200">
        <v>25199</v>
      </c>
    </row>
    <row r="5201" spans="1:19" x14ac:dyDescent="0.2">
      <c r="A5201" t="s">
        <v>58</v>
      </c>
      <c r="B5201" t="s">
        <v>8</v>
      </c>
      <c r="C5201" t="s">
        <v>928</v>
      </c>
      <c r="D5201">
        <v>2</v>
      </c>
      <c r="E5201">
        <v>1</v>
      </c>
      <c r="F5201">
        <v>1780280100000</v>
      </c>
      <c r="G5201">
        <v>1780281181569</v>
      </c>
      <c r="H5201">
        <v>1081569</v>
      </c>
      <c r="I5201">
        <v>1016569</v>
      </c>
      <c r="J5201">
        <v>10522</v>
      </c>
      <c r="K5201">
        <v>47</v>
      </c>
      <c r="L5201">
        <v>61.5</v>
      </c>
      <c r="M5201" t="s">
        <v>925</v>
      </c>
      <c r="N5201" t="s">
        <v>926</v>
      </c>
      <c r="O5201">
        <v>48.09</v>
      </c>
      <c r="S5201">
        <v>25200</v>
      </c>
    </row>
    <row r="5202" spans="1:19" x14ac:dyDescent="0.2">
      <c r="A5202" t="s">
        <v>58</v>
      </c>
      <c r="B5202" t="s">
        <v>8</v>
      </c>
      <c r="C5202" t="s">
        <v>928</v>
      </c>
      <c r="D5202">
        <v>2</v>
      </c>
      <c r="E5202">
        <v>1</v>
      </c>
      <c r="F5202">
        <v>1780281000000</v>
      </c>
      <c r="G5202">
        <v>1780282233302</v>
      </c>
      <c r="H5202">
        <v>1233302</v>
      </c>
      <c r="I5202">
        <v>1153302</v>
      </c>
      <c r="J5202">
        <v>9419</v>
      </c>
      <c r="K5202">
        <v>55</v>
      </c>
      <c r="L5202">
        <v>56.15</v>
      </c>
      <c r="M5202" t="s">
        <v>925</v>
      </c>
      <c r="N5202" t="s">
        <v>926</v>
      </c>
      <c r="O5202">
        <v>34.79</v>
      </c>
      <c r="S5202">
        <v>25201</v>
      </c>
    </row>
    <row r="5203" spans="1:19" x14ac:dyDescent="0.2">
      <c r="A5203" t="s">
        <v>58</v>
      </c>
      <c r="B5203" t="s">
        <v>8</v>
      </c>
      <c r="C5203" t="s">
        <v>928</v>
      </c>
      <c r="D5203">
        <v>2</v>
      </c>
      <c r="E5203">
        <v>2</v>
      </c>
      <c r="F5203">
        <v>1780358400000</v>
      </c>
      <c r="G5203">
        <v>1780359822141</v>
      </c>
      <c r="H5203">
        <v>1422141</v>
      </c>
      <c r="I5203">
        <v>1372141</v>
      </c>
      <c r="J5203">
        <v>10152</v>
      </c>
      <c r="K5203">
        <v>55</v>
      </c>
      <c r="L5203">
        <v>64.95</v>
      </c>
      <c r="M5203" t="s">
        <v>925</v>
      </c>
      <c r="N5203" t="s">
        <v>926</v>
      </c>
      <c r="O5203">
        <v>48.53</v>
      </c>
      <c r="S5203">
        <v>25202</v>
      </c>
    </row>
    <row r="5204" spans="1:19" x14ac:dyDescent="0.2">
      <c r="A5204" t="s">
        <v>58</v>
      </c>
      <c r="B5204" t="s">
        <v>8</v>
      </c>
      <c r="C5204" t="s">
        <v>928</v>
      </c>
      <c r="D5204">
        <v>2</v>
      </c>
      <c r="E5204">
        <v>2</v>
      </c>
      <c r="F5204">
        <v>1780359300000</v>
      </c>
      <c r="G5204">
        <v>1780360359743</v>
      </c>
      <c r="H5204">
        <v>1059743</v>
      </c>
      <c r="I5204">
        <v>994743</v>
      </c>
      <c r="J5204">
        <v>7033</v>
      </c>
      <c r="K5204">
        <v>48</v>
      </c>
      <c r="L5204">
        <v>53.42</v>
      </c>
      <c r="M5204" t="s">
        <v>925</v>
      </c>
      <c r="N5204" t="s">
        <v>926</v>
      </c>
      <c r="O5204">
        <v>39.18</v>
      </c>
      <c r="S5204">
        <v>25203</v>
      </c>
    </row>
    <row r="5205" spans="1:19" x14ac:dyDescent="0.2">
      <c r="A5205" t="s">
        <v>58</v>
      </c>
      <c r="B5205" t="s">
        <v>8</v>
      </c>
      <c r="C5205" t="s">
        <v>924</v>
      </c>
      <c r="D5205">
        <v>2</v>
      </c>
      <c r="E5205">
        <v>2</v>
      </c>
      <c r="F5205">
        <v>1780360200000</v>
      </c>
      <c r="G5205">
        <v>1780361403339</v>
      </c>
      <c r="H5205">
        <v>1203339</v>
      </c>
      <c r="I5205">
        <v>1123339</v>
      </c>
      <c r="J5205">
        <v>10166</v>
      </c>
      <c r="K5205">
        <v>49</v>
      </c>
      <c r="L5205">
        <v>60.19</v>
      </c>
      <c r="M5205" t="s">
        <v>925</v>
      </c>
      <c r="N5205" t="s">
        <v>926</v>
      </c>
      <c r="O5205">
        <v>42.94</v>
      </c>
      <c r="S5205">
        <v>25204</v>
      </c>
    </row>
    <row r="5206" spans="1:19" x14ac:dyDescent="0.2">
      <c r="A5206" t="s">
        <v>58</v>
      </c>
      <c r="B5206" t="s">
        <v>8</v>
      </c>
      <c r="C5206" t="s">
        <v>928</v>
      </c>
      <c r="D5206">
        <v>2</v>
      </c>
      <c r="E5206">
        <v>2</v>
      </c>
      <c r="F5206">
        <v>1780361100000</v>
      </c>
      <c r="G5206">
        <v>1780362502570</v>
      </c>
      <c r="H5206">
        <v>1402570</v>
      </c>
      <c r="I5206">
        <v>1367570</v>
      </c>
      <c r="J5206">
        <v>9923</v>
      </c>
      <c r="K5206">
        <v>63</v>
      </c>
      <c r="L5206">
        <v>56.92</v>
      </c>
      <c r="M5206" t="s">
        <v>925</v>
      </c>
      <c r="N5206" t="s">
        <v>926</v>
      </c>
      <c r="O5206">
        <v>30.97</v>
      </c>
      <c r="S5206">
        <v>25205</v>
      </c>
    </row>
    <row r="5207" spans="1:19" x14ac:dyDescent="0.2">
      <c r="A5207" t="s">
        <v>58</v>
      </c>
      <c r="B5207" t="s">
        <v>8</v>
      </c>
      <c r="C5207" t="s">
        <v>928</v>
      </c>
      <c r="D5207">
        <v>2</v>
      </c>
      <c r="E5207">
        <v>2</v>
      </c>
      <c r="F5207">
        <v>1780362000000</v>
      </c>
      <c r="G5207">
        <v>1780363637868</v>
      </c>
      <c r="H5207">
        <v>1637868</v>
      </c>
      <c r="I5207">
        <v>1587868</v>
      </c>
      <c r="J5207">
        <v>9886</v>
      </c>
      <c r="K5207">
        <v>70</v>
      </c>
      <c r="L5207">
        <v>61.09</v>
      </c>
      <c r="M5207" t="s">
        <v>925</v>
      </c>
      <c r="N5207" t="s">
        <v>926</v>
      </c>
      <c r="O5207">
        <v>34.83</v>
      </c>
      <c r="S5207">
        <v>25206</v>
      </c>
    </row>
    <row r="5208" spans="1:19" x14ac:dyDescent="0.2">
      <c r="A5208" t="s">
        <v>58</v>
      </c>
      <c r="B5208" t="s">
        <v>8</v>
      </c>
      <c r="C5208" t="s">
        <v>924</v>
      </c>
      <c r="D5208">
        <v>2</v>
      </c>
      <c r="E5208">
        <v>2</v>
      </c>
      <c r="F5208">
        <v>1780362900000</v>
      </c>
      <c r="G5208">
        <v>1780363765619</v>
      </c>
      <c r="H5208">
        <v>865619</v>
      </c>
      <c r="I5208">
        <v>800619</v>
      </c>
      <c r="J5208">
        <v>10615</v>
      </c>
      <c r="K5208">
        <v>41</v>
      </c>
      <c r="L5208">
        <v>57.69</v>
      </c>
      <c r="M5208" t="s">
        <v>925</v>
      </c>
      <c r="N5208" t="s">
        <v>926</v>
      </c>
      <c r="O5208">
        <v>44.42</v>
      </c>
      <c r="S5208">
        <v>25207</v>
      </c>
    </row>
    <row r="5209" spans="1:19" x14ac:dyDescent="0.2">
      <c r="A5209" t="s">
        <v>58</v>
      </c>
      <c r="B5209" t="s">
        <v>8</v>
      </c>
      <c r="C5209" t="s">
        <v>928</v>
      </c>
      <c r="D5209">
        <v>2</v>
      </c>
      <c r="E5209">
        <v>2</v>
      </c>
      <c r="F5209">
        <v>1780363800000</v>
      </c>
      <c r="G5209">
        <v>1780365308555</v>
      </c>
      <c r="H5209">
        <v>1508555</v>
      </c>
      <c r="I5209">
        <v>1428555</v>
      </c>
      <c r="J5209">
        <v>8641</v>
      </c>
      <c r="K5209">
        <v>57</v>
      </c>
      <c r="L5209">
        <v>59.48</v>
      </c>
      <c r="M5209" t="s">
        <v>925</v>
      </c>
      <c r="N5209" t="s">
        <v>926</v>
      </c>
      <c r="O5209">
        <v>37.67</v>
      </c>
      <c r="S5209">
        <v>25208</v>
      </c>
    </row>
    <row r="5210" spans="1:19" x14ac:dyDescent="0.2">
      <c r="A5210" t="s">
        <v>58</v>
      </c>
      <c r="B5210" t="s">
        <v>8</v>
      </c>
      <c r="C5210" t="s">
        <v>928</v>
      </c>
      <c r="D5210">
        <v>2</v>
      </c>
      <c r="E5210">
        <v>2</v>
      </c>
      <c r="F5210">
        <v>1780364700000</v>
      </c>
      <c r="G5210">
        <v>1780366158720</v>
      </c>
      <c r="H5210">
        <v>1458720</v>
      </c>
      <c r="I5210">
        <v>1423720</v>
      </c>
      <c r="J5210">
        <v>9435</v>
      </c>
      <c r="K5210">
        <v>57</v>
      </c>
      <c r="L5210">
        <v>64.180000000000007</v>
      </c>
      <c r="M5210" t="s">
        <v>925</v>
      </c>
      <c r="N5210" t="s">
        <v>926</v>
      </c>
      <c r="O5210">
        <v>47.73</v>
      </c>
      <c r="S5210">
        <v>25209</v>
      </c>
    </row>
    <row r="5211" spans="1:19" x14ac:dyDescent="0.2">
      <c r="A5211" t="s">
        <v>58</v>
      </c>
      <c r="B5211" t="s">
        <v>8</v>
      </c>
      <c r="C5211" t="s">
        <v>924</v>
      </c>
      <c r="D5211">
        <v>2</v>
      </c>
      <c r="E5211">
        <v>2</v>
      </c>
      <c r="F5211">
        <v>1780365600000</v>
      </c>
      <c r="G5211">
        <v>1780367051103</v>
      </c>
      <c r="H5211">
        <v>1451103</v>
      </c>
      <c r="I5211">
        <v>1401103</v>
      </c>
      <c r="J5211">
        <v>6907</v>
      </c>
      <c r="K5211">
        <v>57</v>
      </c>
      <c r="L5211">
        <v>60.04</v>
      </c>
      <c r="M5211" t="s">
        <v>925</v>
      </c>
      <c r="N5211" t="s">
        <v>926</v>
      </c>
      <c r="O5211">
        <v>45.06</v>
      </c>
      <c r="S5211">
        <v>25210</v>
      </c>
    </row>
    <row r="5212" spans="1:19" x14ac:dyDescent="0.2">
      <c r="A5212" t="s">
        <v>58</v>
      </c>
      <c r="B5212" t="s">
        <v>8</v>
      </c>
      <c r="C5212" t="s">
        <v>928</v>
      </c>
      <c r="D5212">
        <v>2</v>
      </c>
      <c r="E5212">
        <v>2</v>
      </c>
      <c r="F5212">
        <v>1780366500000</v>
      </c>
      <c r="G5212">
        <v>1780368232765</v>
      </c>
      <c r="H5212">
        <v>1732765</v>
      </c>
      <c r="I5212">
        <v>1667765</v>
      </c>
      <c r="J5212">
        <v>7722</v>
      </c>
      <c r="K5212">
        <v>70</v>
      </c>
      <c r="L5212">
        <v>63.59</v>
      </c>
      <c r="M5212" t="s">
        <v>925</v>
      </c>
      <c r="N5212" t="s">
        <v>926</v>
      </c>
      <c r="O5212">
        <v>44.03</v>
      </c>
      <c r="S5212">
        <v>25211</v>
      </c>
    </row>
    <row r="5213" spans="1:19" x14ac:dyDescent="0.2">
      <c r="A5213" t="s">
        <v>58</v>
      </c>
      <c r="B5213" t="s">
        <v>8</v>
      </c>
      <c r="C5213" t="s">
        <v>928</v>
      </c>
      <c r="D5213">
        <v>2</v>
      </c>
      <c r="E5213">
        <v>2</v>
      </c>
      <c r="F5213">
        <v>1780367400000</v>
      </c>
      <c r="G5213">
        <v>1780368595560</v>
      </c>
      <c r="H5213">
        <v>1195560</v>
      </c>
      <c r="I5213">
        <v>1115560</v>
      </c>
      <c r="J5213">
        <v>9747</v>
      </c>
      <c r="K5213">
        <v>50</v>
      </c>
      <c r="L5213">
        <v>55.26</v>
      </c>
      <c r="M5213" t="s">
        <v>925</v>
      </c>
      <c r="N5213" t="s">
        <v>926</v>
      </c>
      <c r="O5213">
        <v>32.78</v>
      </c>
      <c r="S5213">
        <v>25212</v>
      </c>
    </row>
    <row r="5214" spans="1:19" x14ac:dyDescent="0.2">
      <c r="A5214" t="s">
        <v>58</v>
      </c>
      <c r="B5214" t="s">
        <v>8</v>
      </c>
      <c r="C5214" t="s">
        <v>924</v>
      </c>
      <c r="D5214">
        <v>2</v>
      </c>
      <c r="E5214">
        <v>2</v>
      </c>
      <c r="F5214">
        <v>1780368300000</v>
      </c>
      <c r="G5214">
        <v>1780369658562</v>
      </c>
      <c r="H5214">
        <v>1358562</v>
      </c>
      <c r="I5214">
        <v>1323562</v>
      </c>
      <c r="J5214">
        <v>8322</v>
      </c>
      <c r="K5214">
        <v>57</v>
      </c>
      <c r="L5214">
        <v>56.86</v>
      </c>
      <c r="M5214" t="s">
        <v>925</v>
      </c>
      <c r="N5214" t="s">
        <v>926</v>
      </c>
      <c r="O5214">
        <v>36.22</v>
      </c>
      <c r="S5214">
        <v>25213</v>
      </c>
    </row>
    <row r="5215" spans="1:19" x14ac:dyDescent="0.2">
      <c r="A5215" t="s">
        <v>58</v>
      </c>
      <c r="B5215" t="s">
        <v>8</v>
      </c>
      <c r="C5215" t="s">
        <v>928</v>
      </c>
      <c r="D5215">
        <v>2</v>
      </c>
      <c r="E5215">
        <v>3</v>
      </c>
      <c r="F5215">
        <v>1780444800000</v>
      </c>
      <c r="G5215">
        <v>1780446293731</v>
      </c>
      <c r="H5215">
        <v>1493731</v>
      </c>
      <c r="I5215">
        <v>1443731</v>
      </c>
      <c r="J5215">
        <v>9518</v>
      </c>
      <c r="K5215">
        <v>60</v>
      </c>
      <c r="L5215">
        <v>61.13</v>
      </c>
      <c r="M5215" t="s">
        <v>925</v>
      </c>
      <c r="N5215" t="s">
        <v>926</v>
      </c>
      <c r="O5215">
        <v>39.53</v>
      </c>
      <c r="S5215">
        <v>25214</v>
      </c>
    </row>
    <row r="5216" spans="1:19" x14ac:dyDescent="0.2">
      <c r="A5216" t="s">
        <v>58</v>
      </c>
      <c r="B5216" t="s">
        <v>8</v>
      </c>
      <c r="C5216" t="s">
        <v>928</v>
      </c>
      <c r="D5216">
        <v>2</v>
      </c>
      <c r="E5216">
        <v>3</v>
      </c>
      <c r="F5216">
        <v>1780445700000</v>
      </c>
      <c r="G5216">
        <v>1780446757120</v>
      </c>
      <c r="H5216">
        <v>1057120</v>
      </c>
      <c r="I5216">
        <v>992120</v>
      </c>
      <c r="J5216">
        <v>9147</v>
      </c>
      <c r="K5216">
        <v>48</v>
      </c>
      <c r="L5216">
        <v>54.24</v>
      </c>
      <c r="M5216" t="s">
        <v>925</v>
      </c>
      <c r="N5216" t="s">
        <v>926</v>
      </c>
      <c r="O5216">
        <v>35.51</v>
      </c>
      <c r="S5216">
        <v>25215</v>
      </c>
    </row>
    <row r="5217" spans="1:19" x14ac:dyDescent="0.2">
      <c r="A5217" t="s">
        <v>58</v>
      </c>
      <c r="B5217" t="s">
        <v>8</v>
      </c>
      <c r="C5217" t="s">
        <v>928</v>
      </c>
      <c r="D5217">
        <v>2</v>
      </c>
      <c r="E5217">
        <v>3</v>
      </c>
      <c r="F5217">
        <v>1780446600000</v>
      </c>
      <c r="G5217">
        <v>1780447737677</v>
      </c>
      <c r="H5217">
        <v>1137677</v>
      </c>
      <c r="I5217">
        <v>1057677</v>
      </c>
      <c r="J5217">
        <v>10428</v>
      </c>
      <c r="K5217">
        <v>42</v>
      </c>
      <c r="L5217">
        <v>61.04</v>
      </c>
      <c r="M5217" t="s">
        <v>925</v>
      </c>
      <c r="N5217" t="s">
        <v>926</v>
      </c>
      <c r="O5217">
        <v>45.87</v>
      </c>
      <c r="S5217">
        <v>25216</v>
      </c>
    </row>
    <row r="5218" spans="1:19" x14ac:dyDescent="0.2">
      <c r="A5218" t="s">
        <v>58</v>
      </c>
      <c r="B5218" t="s">
        <v>8</v>
      </c>
      <c r="C5218" t="s">
        <v>928</v>
      </c>
      <c r="D5218">
        <v>2</v>
      </c>
      <c r="E5218">
        <v>3</v>
      </c>
      <c r="F5218">
        <v>1780447500000</v>
      </c>
      <c r="G5218">
        <v>1780448765252</v>
      </c>
      <c r="H5218">
        <v>1265252</v>
      </c>
      <c r="I5218">
        <v>1265252</v>
      </c>
      <c r="J5218">
        <v>8314</v>
      </c>
      <c r="K5218">
        <v>49</v>
      </c>
      <c r="L5218">
        <v>43.91</v>
      </c>
      <c r="M5218" t="s">
        <v>925</v>
      </c>
      <c r="N5218" t="s">
        <v>929</v>
      </c>
      <c r="S5218">
        <v>25217</v>
      </c>
    </row>
    <row r="5219" spans="1:19" x14ac:dyDescent="0.2">
      <c r="A5219" t="s">
        <v>58</v>
      </c>
      <c r="B5219" t="s">
        <v>8</v>
      </c>
      <c r="C5219" t="s">
        <v>928</v>
      </c>
      <c r="D5219">
        <v>2</v>
      </c>
      <c r="E5219">
        <v>3</v>
      </c>
      <c r="F5219">
        <v>1780448400000</v>
      </c>
      <c r="G5219">
        <v>1780449907561</v>
      </c>
      <c r="H5219">
        <v>1507561</v>
      </c>
      <c r="I5219">
        <v>1457561</v>
      </c>
      <c r="J5219">
        <v>9434</v>
      </c>
      <c r="K5219">
        <v>57</v>
      </c>
      <c r="L5219">
        <v>60.44</v>
      </c>
      <c r="M5219" t="s">
        <v>925</v>
      </c>
      <c r="N5219" t="s">
        <v>926</v>
      </c>
      <c r="O5219">
        <v>37.81</v>
      </c>
      <c r="S5219">
        <v>25218</v>
      </c>
    </row>
    <row r="5220" spans="1:19" x14ac:dyDescent="0.2">
      <c r="A5220" t="s">
        <v>58</v>
      </c>
      <c r="B5220" t="s">
        <v>8</v>
      </c>
      <c r="C5220" t="s">
        <v>928</v>
      </c>
      <c r="D5220">
        <v>2</v>
      </c>
      <c r="E5220">
        <v>3</v>
      </c>
      <c r="F5220">
        <v>1780449300000</v>
      </c>
      <c r="G5220">
        <v>1780450599544</v>
      </c>
      <c r="H5220">
        <v>1299544</v>
      </c>
      <c r="I5220">
        <v>1234544</v>
      </c>
      <c r="J5220">
        <v>8715</v>
      </c>
      <c r="K5220">
        <v>55</v>
      </c>
      <c r="L5220">
        <v>60.21</v>
      </c>
      <c r="M5220" t="s">
        <v>925</v>
      </c>
      <c r="N5220" t="s">
        <v>926</v>
      </c>
      <c r="O5220">
        <v>44.43</v>
      </c>
      <c r="S5220">
        <v>25219</v>
      </c>
    </row>
    <row r="5221" spans="1:19" x14ac:dyDescent="0.2">
      <c r="A5221" t="s">
        <v>58</v>
      </c>
      <c r="B5221" t="s">
        <v>8</v>
      </c>
      <c r="C5221" t="s">
        <v>928</v>
      </c>
      <c r="D5221">
        <v>2</v>
      </c>
      <c r="E5221">
        <v>3</v>
      </c>
      <c r="F5221">
        <v>1780450200000</v>
      </c>
      <c r="G5221">
        <v>1780451762515</v>
      </c>
      <c r="H5221">
        <v>1562515</v>
      </c>
      <c r="I5221">
        <v>1482515</v>
      </c>
      <c r="J5221">
        <v>7866</v>
      </c>
      <c r="K5221">
        <v>58</v>
      </c>
      <c r="L5221">
        <v>56.28</v>
      </c>
      <c r="M5221" t="s">
        <v>925</v>
      </c>
      <c r="N5221" t="s">
        <v>926</v>
      </c>
      <c r="O5221">
        <v>30.94</v>
      </c>
      <c r="S5221">
        <v>25220</v>
      </c>
    </row>
    <row r="5222" spans="1:19" x14ac:dyDescent="0.2">
      <c r="A5222" t="s">
        <v>58</v>
      </c>
      <c r="B5222" t="s">
        <v>8</v>
      </c>
      <c r="C5222" t="s">
        <v>928</v>
      </c>
      <c r="D5222">
        <v>2</v>
      </c>
      <c r="E5222">
        <v>3</v>
      </c>
      <c r="F5222">
        <v>1780451100000</v>
      </c>
      <c r="G5222">
        <v>1780452228590</v>
      </c>
      <c r="H5222">
        <v>1128590</v>
      </c>
      <c r="I5222">
        <v>1093590</v>
      </c>
      <c r="J5222">
        <v>10052</v>
      </c>
      <c r="K5222">
        <v>47</v>
      </c>
      <c r="L5222">
        <v>55.51</v>
      </c>
      <c r="M5222" t="s">
        <v>925</v>
      </c>
      <c r="N5222" t="s">
        <v>926</v>
      </c>
      <c r="O5222">
        <v>34.229999999999997</v>
      </c>
      <c r="S5222">
        <v>25221</v>
      </c>
    </row>
    <row r="5223" spans="1:19" x14ac:dyDescent="0.2">
      <c r="A5223" t="s">
        <v>58</v>
      </c>
      <c r="B5223" t="s">
        <v>8</v>
      </c>
      <c r="C5223" t="s">
        <v>928</v>
      </c>
      <c r="D5223">
        <v>2</v>
      </c>
      <c r="E5223">
        <v>3</v>
      </c>
      <c r="F5223">
        <v>1780452000000</v>
      </c>
      <c r="G5223">
        <v>1780453358443</v>
      </c>
      <c r="H5223">
        <v>1358443</v>
      </c>
      <c r="I5223">
        <v>1308443</v>
      </c>
      <c r="J5223">
        <v>10650</v>
      </c>
      <c r="K5223">
        <v>59</v>
      </c>
      <c r="L5223">
        <v>58.01</v>
      </c>
      <c r="M5223" t="s">
        <v>925</v>
      </c>
      <c r="N5223" t="s">
        <v>926</v>
      </c>
      <c r="O5223">
        <v>32.67</v>
      </c>
      <c r="S5223">
        <v>25222</v>
      </c>
    </row>
    <row r="5224" spans="1:19" x14ac:dyDescent="0.2">
      <c r="A5224" t="s">
        <v>58</v>
      </c>
      <c r="B5224" t="s">
        <v>8</v>
      </c>
      <c r="C5224" t="s">
        <v>928</v>
      </c>
      <c r="D5224">
        <v>2</v>
      </c>
      <c r="E5224">
        <v>3</v>
      </c>
      <c r="F5224">
        <v>1780452900000</v>
      </c>
      <c r="G5224">
        <v>1780454242717</v>
      </c>
      <c r="H5224">
        <v>1342717</v>
      </c>
      <c r="I5224">
        <v>1277717</v>
      </c>
      <c r="J5224">
        <v>8351</v>
      </c>
      <c r="K5224">
        <v>54</v>
      </c>
      <c r="L5224">
        <v>59.32</v>
      </c>
      <c r="M5224" t="s">
        <v>925</v>
      </c>
      <c r="N5224" t="s">
        <v>926</v>
      </c>
      <c r="O5224">
        <v>42.26</v>
      </c>
      <c r="S5224">
        <v>25223</v>
      </c>
    </row>
    <row r="5225" spans="1:19" x14ac:dyDescent="0.2">
      <c r="A5225" t="s">
        <v>58</v>
      </c>
      <c r="B5225" t="s">
        <v>8</v>
      </c>
      <c r="C5225" t="s">
        <v>928</v>
      </c>
      <c r="D5225">
        <v>2</v>
      </c>
      <c r="E5225">
        <v>4</v>
      </c>
      <c r="F5225">
        <v>1780531200000</v>
      </c>
      <c r="G5225">
        <v>1780532436022</v>
      </c>
      <c r="H5225">
        <v>1236022</v>
      </c>
      <c r="I5225">
        <v>1186022</v>
      </c>
      <c r="J5225">
        <v>10068</v>
      </c>
      <c r="K5225">
        <v>50</v>
      </c>
      <c r="L5225">
        <v>58.63</v>
      </c>
      <c r="M5225" t="s">
        <v>925</v>
      </c>
      <c r="N5225" t="s">
        <v>926</v>
      </c>
      <c r="O5225">
        <v>38.74</v>
      </c>
      <c r="S5225">
        <v>25224</v>
      </c>
    </row>
    <row r="5226" spans="1:19" x14ac:dyDescent="0.2">
      <c r="A5226" t="s">
        <v>58</v>
      </c>
      <c r="B5226" t="s">
        <v>8</v>
      </c>
      <c r="C5226" t="s">
        <v>928</v>
      </c>
      <c r="D5226">
        <v>2</v>
      </c>
      <c r="E5226">
        <v>4</v>
      </c>
      <c r="F5226">
        <v>1780532100000</v>
      </c>
      <c r="G5226">
        <v>1780533510502</v>
      </c>
      <c r="H5226">
        <v>1410502</v>
      </c>
      <c r="I5226">
        <v>1345502</v>
      </c>
      <c r="J5226">
        <v>7792</v>
      </c>
      <c r="K5226">
        <v>53</v>
      </c>
      <c r="L5226">
        <v>45.11</v>
      </c>
      <c r="M5226" t="s">
        <v>925</v>
      </c>
      <c r="N5226" t="s">
        <v>929</v>
      </c>
      <c r="S5226">
        <v>25225</v>
      </c>
    </row>
    <row r="5227" spans="1:19" x14ac:dyDescent="0.2">
      <c r="A5227" t="s">
        <v>58</v>
      </c>
      <c r="B5227" t="s">
        <v>8</v>
      </c>
      <c r="C5227" t="s">
        <v>927</v>
      </c>
      <c r="D5227">
        <v>2</v>
      </c>
      <c r="E5227">
        <v>4</v>
      </c>
      <c r="F5227">
        <v>1780533000000</v>
      </c>
      <c r="G5227">
        <v>1780534423507</v>
      </c>
      <c r="H5227">
        <v>1423507</v>
      </c>
      <c r="I5227">
        <v>1343507</v>
      </c>
      <c r="J5227">
        <v>7967</v>
      </c>
      <c r="K5227">
        <v>52</v>
      </c>
      <c r="L5227">
        <v>59.5</v>
      </c>
      <c r="M5227" t="s">
        <v>925</v>
      </c>
      <c r="N5227" t="s">
        <v>926</v>
      </c>
      <c r="O5227">
        <v>41.66</v>
      </c>
      <c r="S5227">
        <v>25226</v>
      </c>
    </row>
    <row r="5228" spans="1:19" x14ac:dyDescent="0.2">
      <c r="A5228" t="s">
        <v>58</v>
      </c>
      <c r="B5228" t="s">
        <v>8</v>
      </c>
      <c r="C5228" t="s">
        <v>928</v>
      </c>
      <c r="D5228">
        <v>2</v>
      </c>
      <c r="E5228">
        <v>4</v>
      </c>
      <c r="F5228">
        <v>1780533900000</v>
      </c>
      <c r="G5228">
        <v>1780534897789</v>
      </c>
      <c r="H5228">
        <v>997789</v>
      </c>
      <c r="I5228">
        <v>962789</v>
      </c>
      <c r="J5228">
        <v>9565</v>
      </c>
      <c r="K5228">
        <v>39</v>
      </c>
      <c r="L5228">
        <v>56.77</v>
      </c>
      <c r="M5228" t="s">
        <v>925</v>
      </c>
      <c r="N5228" t="s">
        <v>926</v>
      </c>
      <c r="O5228">
        <v>41.78</v>
      </c>
      <c r="S5228">
        <v>25227</v>
      </c>
    </row>
    <row r="5229" spans="1:19" x14ac:dyDescent="0.2">
      <c r="A5229" t="s">
        <v>58</v>
      </c>
      <c r="B5229" t="s">
        <v>8</v>
      </c>
      <c r="C5229" t="s">
        <v>928</v>
      </c>
      <c r="D5229">
        <v>2</v>
      </c>
      <c r="E5229">
        <v>4</v>
      </c>
      <c r="F5229">
        <v>1780534800000</v>
      </c>
      <c r="G5229">
        <v>1780536420435</v>
      </c>
      <c r="H5229">
        <v>1620435</v>
      </c>
      <c r="I5229">
        <v>1570435</v>
      </c>
      <c r="J5229">
        <v>7037</v>
      </c>
      <c r="K5229">
        <v>66</v>
      </c>
      <c r="L5229">
        <v>59.09</v>
      </c>
      <c r="M5229" t="s">
        <v>925</v>
      </c>
      <c r="N5229" t="s">
        <v>926</v>
      </c>
      <c r="O5229">
        <v>38.25</v>
      </c>
      <c r="S5229">
        <v>25228</v>
      </c>
    </row>
    <row r="5230" spans="1:19" x14ac:dyDescent="0.2">
      <c r="A5230" t="s">
        <v>58</v>
      </c>
      <c r="B5230" t="s">
        <v>8</v>
      </c>
      <c r="C5230" t="s">
        <v>927</v>
      </c>
      <c r="D5230">
        <v>2</v>
      </c>
      <c r="E5230">
        <v>4</v>
      </c>
      <c r="F5230">
        <v>1780535700000</v>
      </c>
      <c r="G5230">
        <v>1780536721288</v>
      </c>
      <c r="H5230">
        <v>1021288</v>
      </c>
      <c r="I5230">
        <v>956288</v>
      </c>
      <c r="J5230">
        <v>8547</v>
      </c>
      <c r="K5230">
        <v>42</v>
      </c>
      <c r="L5230">
        <v>51.67</v>
      </c>
      <c r="M5230" t="s">
        <v>925</v>
      </c>
      <c r="N5230" t="s">
        <v>926</v>
      </c>
      <c r="O5230">
        <v>32.03</v>
      </c>
      <c r="S5230">
        <v>25229</v>
      </c>
    </row>
    <row r="5231" spans="1:19" x14ac:dyDescent="0.2">
      <c r="A5231" t="s">
        <v>58</v>
      </c>
      <c r="B5231" t="s">
        <v>8</v>
      </c>
      <c r="C5231" t="s">
        <v>928</v>
      </c>
      <c r="D5231">
        <v>2</v>
      </c>
      <c r="E5231">
        <v>4</v>
      </c>
      <c r="F5231">
        <v>1780536600000</v>
      </c>
      <c r="G5231">
        <v>1780537657217</v>
      </c>
      <c r="H5231">
        <v>1057217</v>
      </c>
      <c r="I5231">
        <v>977217</v>
      </c>
      <c r="J5231">
        <v>7706</v>
      </c>
      <c r="K5231">
        <v>51</v>
      </c>
      <c r="L5231">
        <v>50.53</v>
      </c>
      <c r="M5231" t="s">
        <v>925</v>
      </c>
      <c r="N5231" t="s">
        <v>926</v>
      </c>
      <c r="O5231">
        <v>30.74</v>
      </c>
      <c r="S5231">
        <v>25230</v>
      </c>
    </row>
    <row r="5232" spans="1:19" x14ac:dyDescent="0.2">
      <c r="A5232" t="s">
        <v>58</v>
      </c>
      <c r="B5232" t="s">
        <v>8</v>
      </c>
      <c r="C5232" t="s">
        <v>928</v>
      </c>
      <c r="D5232">
        <v>2</v>
      </c>
      <c r="E5232">
        <v>4</v>
      </c>
      <c r="F5232">
        <v>1780537500000</v>
      </c>
      <c r="G5232">
        <v>1780538885198</v>
      </c>
      <c r="H5232">
        <v>1385198</v>
      </c>
      <c r="I5232">
        <v>1350198</v>
      </c>
      <c r="J5232">
        <v>9164</v>
      </c>
      <c r="K5232">
        <v>56</v>
      </c>
      <c r="L5232">
        <v>57.36</v>
      </c>
      <c r="M5232" t="s">
        <v>925</v>
      </c>
      <c r="N5232" t="s">
        <v>926</v>
      </c>
      <c r="O5232">
        <v>34.46</v>
      </c>
      <c r="S5232">
        <v>25231</v>
      </c>
    </row>
    <row r="5233" spans="1:19" x14ac:dyDescent="0.2">
      <c r="A5233" t="s">
        <v>58</v>
      </c>
      <c r="B5233" t="s">
        <v>8</v>
      </c>
      <c r="C5233" t="s">
        <v>927</v>
      </c>
      <c r="D5233">
        <v>2</v>
      </c>
      <c r="E5233">
        <v>4</v>
      </c>
      <c r="F5233">
        <v>1780538400000</v>
      </c>
      <c r="G5233">
        <v>1780539266458</v>
      </c>
      <c r="H5233">
        <v>866458</v>
      </c>
      <c r="I5233">
        <v>816458</v>
      </c>
      <c r="J5233">
        <v>9189</v>
      </c>
      <c r="K5233">
        <v>41</v>
      </c>
      <c r="L5233">
        <v>54.25</v>
      </c>
      <c r="M5233" t="s">
        <v>925</v>
      </c>
      <c r="N5233" t="s">
        <v>926</v>
      </c>
      <c r="O5233">
        <v>40.229999999999997</v>
      </c>
      <c r="S5233">
        <v>25232</v>
      </c>
    </row>
    <row r="5234" spans="1:19" x14ac:dyDescent="0.2">
      <c r="A5234" t="s">
        <v>58</v>
      </c>
      <c r="B5234" t="s">
        <v>8</v>
      </c>
      <c r="C5234" t="s">
        <v>928</v>
      </c>
      <c r="D5234">
        <v>2</v>
      </c>
      <c r="E5234">
        <v>4</v>
      </c>
      <c r="F5234">
        <v>1780539300000</v>
      </c>
      <c r="G5234">
        <v>1780540608381</v>
      </c>
      <c r="H5234">
        <v>1308381</v>
      </c>
      <c r="I5234">
        <v>1308381</v>
      </c>
      <c r="J5234">
        <v>8443</v>
      </c>
      <c r="K5234">
        <v>49</v>
      </c>
      <c r="L5234">
        <v>44.57</v>
      </c>
      <c r="M5234" t="s">
        <v>925</v>
      </c>
      <c r="N5234" t="s">
        <v>929</v>
      </c>
      <c r="S5234">
        <v>25233</v>
      </c>
    </row>
    <row r="5235" spans="1:19" x14ac:dyDescent="0.2">
      <c r="A5235" t="s">
        <v>58</v>
      </c>
      <c r="B5235" t="s">
        <v>8</v>
      </c>
      <c r="C5235" t="s">
        <v>928</v>
      </c>
      <c r="D5235">
        <v>2</v>
      </c>
      <c r="E5235">
        <v>4</v>
      </c>
      <c r="F5235">
        <v>1780540200000</v>
      </c>
      <c r="G5235">
        <v>1780541203798</v>
      </c>
      <c r="H5235">
        <v>1003798</v>
      </c>
      <c r="I5235">
        <v>923798</v>
      </c>
      <c r="J5235">
        <v>7132</v>
      </c>
      <c r="K5235">
        <v>48</v>
      </c>
      <c r="L5235">
        <v>56.86</v>
      </c>
      <c r="M5235" t="s">
        <v>925</v>
      </c>
      <c r="N5235" t="s">
        <v>926</v>
      </c>
      <c r="O5235">
        <v>48.34</v>
      </c>
      <c r="S5235">
        <v>25234</v>
      </c>
    </row>
    <row r="5236" spans="1:19" x14ac:dyDescent="0.2">
      <c r="A5236" t="s">
        <v>58</v>
      </c>
      <c r="B5236" t="s">
        <v>8</v>
      </c>
      <c r="C5236" t="s">
        <v>928</v>
      </c>
      <c r="D5236">
        <v>2</v>
      </c>
      <c r="E5236">
        <v>5</v>
      </c>
      <c r="F5236">
        <v>1780617600000</v>
      </c>
      <c r="G5236">
        <v>1780618522979</v>
      </c>
      <c r="H5236">
        <v>922979</v>
      </c>
      <c r="I5236">
        <v>872979</v>
      </c>
      <c r="J5236">
        <v>7358</v>
      </c>
      <c r="K5236">
        <v>38</v>
      </c>
      <c r="L5236">
        <v>52.9</v>
      </c>
      <c r="M5236" t="s">
        <v>925</v>
      </c>
      <c r="N5236" t="s">
        <v>926</v>
      </c>
      <c r="O5236">
        <v>40.549999999999997</v>
      </c>
      <c r="S5236">
        <v>25235</v>
      </c>
    </row>
    <row r="5237" spans="1:19" x14ac:dyDescent="0.2">
      <c r="A5237" t="s">
        <v>58</v>
      </c>
      <c r="B5237" t="s">
        <v>8</v>
      </c>
      <c r="C5237" t="s">
        <v>928</v>
      </c>
      <c r="D5237">
        <v>2</v>
      </c>
      <c r="E5237">
        <v>5</v>
      </c>
      <c r="F5237">
        <v>1780618500000</v>
      </c>
      <c r="G5237">
        <v>1780619586339</v>
      </c>
      <c r="H5237">
        <v>1086339</v>
      </c>
      <c r="I5237">
        <v>1021339</v>
      </c>
      <c r="J5237">
        <v>8332</v>
      </c>
      <c r="K5237">
        <v>49</v>
      </c>
      <c r="L5237">
        <v>57.65</v>
      </c>
      <c r="M5237" t="s">
        <v>925</v>
      </c>
      <c r="N5237" t="s">
        <v>926</v>
      </c>
      <c r="O5237">
        <v>44.89</v>
      </c>
      <c r="S5237">
        <v>25236</v>
      </c>
    </row>
    <row r="5238" spans="1:19" x14ac:dyDescent="0.2">
      <c r="A5238" t="s">
        <v>58</v>
      </c>
      <c r="B5238" t="s">
        <v>8</v>
      </c>
      <c r="C5238" t="s">
        <v>924</v>
      </c>
      <c r="D5238">
        <v>2</v>
      </c>
      <c r="E5238">
        <v>5</v>
      </c>
      <c r="F5238">
        <v>1780619400000</v>
      </c>
      <c r="G5238">
        <v>1780620923229</v>
      </c>
      <c r="H5238">
        <v>1523229</v>
      </c>
      <c r="I5238">
        <v>1443229</v>
      </c>
      <c r="J5238">
        <v>10423</v>
      </c>
      <c r="K5238">
        <v>62</v>
      </c>
      <c r="L5238">
        <v>66.06</v>
      </c>
      <c r="M5238" t="s">
        <v>925</v>
      </c>
      <c r="N5238" t="s">
        <v>926</v>
      </c>
      <c r="O5238">
        <v>47.85</v>
      </c>
      <c r="S5238">
        <v>25237</v>
      </c>
    </row>
    <row r="5239" spans="1:19" x14ac:dyDescent="0.2">
      <c r="A5239" t="s">
        <v>58</v>
      </c>
      <c r="B5239" t="s">
        <v>8</v>
      </c>
      <c r="C5239" t="s">
        <v>928</v>
      </c>
      <c r="D5239">
        <v>2</v>
      </c>
      <c r="E5239">
        <v>5</v>
      </c>
      <c r="F5239">
        <v>1780620300000</v>
      </c>
      <c r="G5239">
        <v>1780621882002</v>
      </c>
      <c r="H5239">
        <v>1582002</v>
      </c>
      <c r="I5239">
        <v>1547002</v>
      </c>
      <c r="J5239">
        <v>9164</v>
      </c>
      <c r="K5239">
        <v>67</v>
      </c>
      <c r="L5239">
        <v>62.6</v>
      </c>
      <c r="M5239" t="s">
        <v>925</v>
      </c>
      <c r="N5239" t="s">
        <v>926</v>
      </c>
      <c r="O5239">
        <v>41.69</v>
      </c>
      <c r="S5239">
        <v>25238</v>
      </c>
    </row>
    <row r="5240" spans="1:19" x14ac:dyDescent="0.2">
      <c r="A5240" t="s">
        <v>58</v>
      </c>
      <c r="B5240" t="s">
        <v>8</v>
      </c>
      <c r="C5240" t="s">
        <v>928</v>
      </c>
      <c r="D5240">
        <v>2</v>
      </c>
      <c r="E5240">
        <v>5</v>
      </c>
      <c r="F5240">
        <v>1780621200000</v>
      </c>
      <c r="G5240">
        <v>1780622264325</v>
      </c>
      <c r="H5240">
        <v>1064325</v>
      </c>
      <c r="I5240">
        <v>1014325</v>
      </c>
      <c r="J5240">
        <v>7354</v>
      </c>
      <c r="K5240">
        <v>49</v>
      </c>
      <c r="L5240">
        <v>52.64</v>
      </c>
      <c r="M5240" t="s">
        <v>925</v>
      </c>
      <c r="N5240" t="s">
        <v>926</v>
      </c>
      <c r="O5240">
        <v>36.409999999999997</v>
      </c>
      <c r="S5240">
        <v>25239</v>
      </c>
    </row>
    <row r="5241" spans="1:19" x14ac:dyDescent="0.2">
      <c r="A5241" t="s">
        <v>58</v>
      </c>
      <c r="B5241" t="s">
        <v>8</v>
      </c>
      <c r="C5241" t="s">
        <v>924</v>
      </c>
      <c r="D5241">
        <v>2</v>
      </c>
      <c r="E5241">
        <v>5</v>
      </c>
      <c r="F5241">
        <v>1780622100000</v>
      </c>
      <c r="G5241">
        <v>1780623232121</v>
      </c>
      <c r="H5241">
        <v>1132121</v>
      </c>
      <c r="I5241">
        <v>1067121</v>
      </c>
      <c r="J5241">
        <v>8930</v>
      </c>
      <c r="K5241">
        <v>49</v>
      </c>
      <c r="L5241">
        <v>58.76</v>
      </c>
      <c r="M5241" t="s">
        <v>925</v>
      </c>
      <c r="N5241" t="s">
        <v>926</v>
      </c>
      <c r="O5241">
        <v>44.72</v>
      </c>
      <c r="S5241">
        <v>25240</v>
      </c>
    </row>
    <row r="5242" spans="1:19" x14ac:dyDescent="0.2">
      <c r="A5242" t="s">
        <v>58</v>
      </c>
      <c r="B5242" t="s">
        <v>8</v>
      </c>
      <c r="C5242" t="s">
        <v>928</v>
      </c>
      <c r="D5242">
        <v>2</v>
      </c>
      <c r="E5242">
        <v>5</v>
      </c>
      <c r="F5242">
        <v>1780623000000</v>
      </c>
      <c r="G5242">
        <v>1780624561487</v>
      </c>
      <c r="H5242">
        <v>1561487</v>
      </c>
      <c r="I5242">
        <v>1481487</v>
      </c>
      <c r="J5242">
        <v>9845</v>
      </c>
      <c r="K5242">
        <v>59</v>
      </c>
      <c r="L5242">
        <v>62.71</v>
      </c>
      <c r="M5242" t="s">
        <v>925</v>
      </c>
      <c r="N5242" t="s">
        <v>926</v>
      </c>
      <c r="O5242">
        <v>40.630000000000003</v>
      </c>
      <c r="S5242">
        <v>25241</v>
      </c>
    </row>
    <row r="5243" spans="1:19" x14ac:dyDescent="0.2">
      <c r="A5243" t="s">
        <v>58</v>
      </c>
      <c r="B5243" t="s">
        <v>8</v>
      </c>
      <c r="C5243" t="s">
        <v>928</v>
      </c>
      <c r="D5243">
        <v>2</v>
      </c>
      <c r="E5243">
        <v>5</v>
      </c>
      <c r="F5243">
        <v>1780623900000</v>
      </c>
      <c r="G5243">
        <v>1780625203059</v>
      </c>
      <c r="H5243">
        <v>1303059</v>
      </c>
      <c r="I5243">
        <v>1268059</v>
      </c>
      <c r="J5243">
        <v>10470</v>
      </c>
      <c r="K5243">
        <v>57</v>
      </c>
      <c r="L5243">
        <v>62.43</v>
      </c>
      <c r="M5243" t="s">
        <v>925</v>
      </c>
      <c r="N5243" t="s">
        <v>926</v>
      </c>
      <c r="O5243">
        <v>44.83</v>
      </c>
      <c r="S5243">
        <v>25242</v>
      </c>
    </row>
    <row r="5244" spans="1:19" x14ac:dyDescent="0.2">
      <c r="A5244" t="s">
        <v>58</v>
      </c>
      <c r="B5244" t="s">
        <v>8</v>
      </c>
      <c r="C5244" t="s">
        <v>924</v>
      </c>
      <c r="D5244">
        <v>2</v>
      </c>
      <c r="E5244">
        <v>5</v>
      </c>
      <c r="F5244">
        <v>1780624800000</v>
      </c>
      <c r="G5244">
        <v>1780625731407</v>
      </c>
      <c r="H5244">
        <v>931407</v>
      </c>
      <c r="I5244">
        <v>881407</v>
      </c>
      <c r="J5244">
        <v>9170</v>
      </c>
      <c r="K5244">
        <v>41</v>
      </c>
      <c r="L5244">
        <v>57.26</v>
      </c>
      <c r="M5244" t="s">
        <v>925</v>
      </c>
      <c r="N5244" t="s">
        <v>926</v>
      </c>
      <c r="O5244">
        <v>45.64</v>
      </c>
      <c r="S5244">
        <v>25243</v>
      </c>
    </row>
    <row r="5245" spans="1:19" x14ac:dyDescent="0.2">
      <c r="A5245" t="s">
        <v>58</v>
      </c>
      <c r="B5245" t="s">
        <v>8</v>
      </c>
      <c r="C5245" t="s">
        <v>928</v>
      </c>
      <c r="D5245">
        <v>2</v>
      </c>
      <c r="E5245">
        <v>5</v>
      </c>
      <c r="F5245">
        <v>1780625700000</v>
      </c>
      <c r="G5245">
        <v>1780627086918</v>
      </c>
      <c r="H5245">
        <v>1386918</v>
      </c>
      <c r="I5245">
        <v>1321918</v>
      </c>
      <c r="J5245">
        <v>8056</v>
      </c>
      <c r="K5245">
        <v>54</v>
      </c>
      <c r="L5245">
        <v>59.49</v>
      </c>
      <c r="M5245" t="s">
        <v>925</v>
      </c>
      <c r="N5245" t="s">
        <v>926</v>
      </c>
      <c r="O5245">
        <v>42.33</v>
      </c>
      <c r="S5245">
        <v>25244</v>
      </c>
    </row>
    <row r="5246" spans="1:19" x14ac:dyDescent="0.2">
      <c r="A5246" t="s">
        <v>58</v>
      </c>
      <c r="B5246" t="s">
        <v>8</v>
      </c>
      <c r="C5246" t="s">
        <v>928</v>
      </c>
      <c r="D5246">
        <v>2</v>
      </c>
      <c r="E5246">
        <v>5</v>
      </c>
      <c r="F5246">
        <v>1780626600000</v>
      </c>
      <c r="G5246">
        <v>1780628042823</v>
      </c>
      <c r="H5246">
        <v>1442823</v>
      </c>
      <c r="I5246">
        <v>1362823</v>
      </c>
      <c r="J5246">
        <v>9810</v>
      </c>
      <c r="K5246">
        <v>65</v>
      </c>
      <c r="L5246">
        <v>58.39</v>
      </c>
      <c r="M5246" t="s">
        <v>925</v>
      </c>
      <c r="N5246" t="s">
        <v>926</v>
      </c>
      <c r="O5246">
        <v>33.659999999999997</v>
      </c>
      <c r="S5246">
        <v>25245</v>
      </c>
    </row>
    <row r="5247" spans="1:19" x14ac:dyDescent="0.2">
      <c r="A5247" t="s">
        <v>58</v>
      </c>
      <c r="B5247" t="s">
        <v>8</v>
      </c>
      <c r="C5247" t="s">
        <v>924</v>
      </c>
      <c r="D5247">
        <v>2</v>
      </c>
      <c r="E5247">
        <v>5</v>
      </c>
      <c r="F5247">
        <v>1780627500000</v>
      </c>
      <c r="G5247">
        <v>1780629071040</v>
      </c>
      <c r="H5247">
        <v>1571040</v>
      </c>
      <c r="I5247">
        <v>1536040</v>
      </c>
      <c r="J5247">
        <v>8946</v>
      </c>
      <c r="K5247">
        <v>64</v>
      </c>
      <c r="L5247">
        <v>48.25</v>
      </c>
      <c r="M5247" t="s">
        <v>925</v>
      </c>
      <c r="N5247" t="s">
        <v>929</v>
      </c>
      <c r="S5247">
        <v>25246</v>
      </c>
    </row>
    <row r="5248" spans="1:19" x14ac:dyDescent="0.2">
      <c r="A5248" t="s">
        <v>58</v>
      </c>
      <c r="B5248" t="s">
        <v>8</v>
      </c>
      <c r="C5248" t="s">
        <v>928</v>
      </c>
      <c r="D5248">
        <v>2</v>
      </c>
      <c r="E5248">
        <v>6</v>
      </c>
      <c r="F5248">
        <v>1780704000000</v>
      </c>
      <c r="G5248">
        <v>1780705057712</v>
      </c>
      <c r="H5248">
        <v>1057712</v>
      </c>
      <c r="I5248">
        <v>1007712</v>
      </c>
      <c r="J5248">
        <v>9893</v>
      </c>
      <c r="K5248">
        <v>50</v>
      </c>
      <c r="L5248">
        <v>53.04</v>
      </c>
      <c r="M5248" t="s">
        <v>925</v>
      </c>
      <c r="N5248" t="s">
        <v>926</v>
      </c>
      <c r="O5248">
        <v>30.72</v>
      </c>
      <c r="S5248">
        <v>25247</v>
      </c>
    </row>
    <row r="5249" spans="1:19" x14ac:dyDescent="0.2">
      <c r="A5249" t="s">
        <v>58</v>
      </c>
      <c r="B5249" t="s">
        <v>8</v>
      </c>
      <c r="C5249" t="s">
        <v>928</v>
      </c>
      <c r="D5249">
        <v>2</v>
      </c>
      <c r="E5249">
        <v>6</v>
      </c>
      <c r="F5249">
        <v>1780704900000</v>
      </c>
      <c r="G5249">
        <v>1780705919986</v>
      </c>
      <c r="H5249">
        <v>1019986</v>
      </c>
      <c r="I5249">
        <v>954986</v>
      </c>
      <c r="J5249">
        <v>8535</v>
      </c>
      <c r="K5249">
        <v>48</v>
      </c>
      <c r="L5249">
        <v>58.55</v>
      </c>
      <c r="M5249" t="s">
        <v>925</v>
      </c>
      <c r="N5249" t="s">
        <v>926</v>
      </c>
      <c r="O5249">
        <v>48.11</v>
      </c>
      <c r="S5249">
        <v>25248</v>
      </c>
    </row>
    <row r="5250" spans="1:19" x14ac:dyDescent="0.2">
      <c r="A5250" t="s">
        <v>58</v>
      </c>
      <c r="B5250" t="s">
        <v>8</v>
      </c>
      <c r="C5250" t="s">
        <v>928</v>
      </c>
      <c r="D5250">
        <v>2</v>
      </c>
      <c r="E5250">
        <v>6</v>
      </c>
      <c r="F5250">
        <v>1780705800000</v>
      </c>
      <c r="G5250">
        <v>1780707207142</v>
      </c>
      <c r="H5250">
        <v>1407142</v>
      </c>
      <c r="I5250">
        <v>1327142</v>
      </c>
      <c r="J5250">
        <v>9936</v>
      </c>
      <c r="K5250">
        <v>56</v>
      </c>
      <c r="L5250">
        <v>61.08</v>
      </c>
      <c r="M5250" t="s">
        <v>925</v>
      </c>
      <c r="N5250" t="s">
        <v>926</v>
      </c>
      <c r="O5250">
        <v>40.49</v>
      </c>
      <c r="S5250">
        <v>25249</v>
      </c>
    </row>
    <row r="5251" spans="1:19" x14ac:dyDescent="0.2">
      <c r="A5251" t="s">
        <v>58</v>
      </c>
      <c r="B5251" t="s">
        <v>8</v>
      </c>
      <c r="C5251" t="s">
        <v>928</v>
      </c>
      <c r="D5251">
        <v>2</v>
      </c>
      <c r="E5251">
        <v>6</v>
      </c>
      <c r="F5251">
        <v>1780706700000</v>
      </c>
      <c r="G5251">
        <v>1780708414237</v>
      </c>
      <c r="H5251">
        <v>1714237</v>
      </c>
      <c r="I5251">
        <v>1679237</v>
      </c>
      <c r="J5251">
        <v>9617</v>
      </c>
      <c r="K5251">
        <v>69</v>
      </c>
      <c r="L5251">
        <v>60.21</v>
      </c>
      <c r="M5251" t="s">
        <v>925</v>
      </c>
      <c r="N5251" t="s">
        <v>926</v>
      </c>
      <c r="O5251">
        <v>31.57</v>
      </c>
      <c r="S5251">
        <v>25250</v>
      </c>
    </row>
    <row r="5252" spans="1:19" x14ac:dyDescent="0.2">
      <c r="A5252" t="s">
        <v>58</v>
      </c>
      <c r="B5252" t="s">
        <v>8</v>
      </c>
      <c r="C5252" t="s">
        <v>928</v>
      </c>
      <c r="D5252">
        <v>2</v>
      </c>
      <c r="E5252">
        <v>6</v>
      </c>
      <c r="F5252">
        <v>1780707600000</v>
      </c>
      <c r="G5252">
        <v>1780709304542</v>
      </c>
      <c r="H5252">
        <v>1704542</v>
      </c>
      <c r="I5252">
        <v>1654542</v>
      </c>
      <c r="J5252">
        <v>6971</v>
      </c>
      <c r="K5252">
        <v>64</v>
      </c>
      <c r="L5252">
        <v>63.93</v>
      </c>
      <c r="M5252" t="s">
        <v>925</v>
      </c>
      <c r="N5252" t="s">
        <v>926</v>
      </c>
      <c r="O5252">
        <v>47.54</v>
      </c>
      <c r="S5252">
        <v>25251</v>
      </c>
    </row>
    <row r="5253" spans="1:19" x14ac:dyDescent="0.2">
      <c r="A5253" t="s">
        <v>58</v>
      </c>
      <c r="B5253" t="s">
        <v>8</v>
      </c>
      <c r="C5253" t="s">
        <v>928</v>
      </c>
      <c r="D5253">
        <v>2</v>
      </c>
      <c r="E5253">
        <v>6</v>
      </c>
      <c r="F5253">
        <v>1780708500000</v>
      </c>
      <c r="G5253">
        <v>1780709793932</v>
      </c>
      <c r="H5253">
        <v>1293932</v>
      </c>
      <c r="I5253">
        <v>1228932</v>
      </c>
      <c r="J5253">
        <v>6854</v>
      </c>
      <c r="K5253">
        <v>52</v>
      </c>
      <c r="L5253">
        <v>59.23</v>
      </c>
      <c r="M5253" t="s">
        <v>925</v>
      </c>
      <c r="N5253" t="s">
        <v>926</v>
      </c>
      <c r="O5253">
        <v>47.29</v>
      </c>
      <c r="S5253">
        <v>25252</v>
      </c>
    </row>
    <row r="5254" spans="1:19" x14ac:dyDescent="0.2">
      <c r="A5254" t="s">
        <v>58</v>
      </c>
      <c r="B5254" t="s">
        <v>8</v>
      </c>
      <c r="C5254" t="s">
        <v>928</v>
      </c>
      <c r="D5254">
        <v>2</v>
      </c>
      <c r="E5254">
        <v>6</v>
      </c>
      <c r="F5254">
        <v>1780709400000</v>
      </c>
      <c r="G5254">
        <v>1780710981407</v>
      </c>
      <c r="H5254">
        <v>1581407</v>
      </c>
      <c r="I5254">
        <v>1501407</v>
      </c>
      <c r="J5254">
        <v>10525</v>
      </c>
      <c r="K5254">
        <v>66</v>
      </c>
      <c r="L5254">
        <v>62</v>
      </c>
      <c r="M5254" t="s">
        <v>925</v>
      </c>
      <c r="N5254" t="s">
        <v>926</v>
      </c>
      <c r="O5254">
        <v>36.659999999999997</v>
      </c>
      <c r="S5254">
        <v>25253</v>
      </c>
    </row>
    <row r="5255" spans="1:19" x14ac:dyDescent="0.2">
      <c r="A5255" t="s">
        <v>58</v>
      </c>
      <c r="B5255" t="s">
        <v>8</v>
      </c>
      <c r="C5255" t="s">
        <v>928</v>
      </c>
      <c r="D5255">
        <v>2</v>
      </c>
      <c r="E5255">
        <v>6</v>
      </c>
      <c r="F5255">
        <v>1780710300000</v>
      </c>
      <c r="G5255">
        <v>1780711815949</v>
      </c>
      <c r="H5255">
        <v>1515949</v>
      </c>
      <c r="I5255">
        <v>1480949</v>
      </c>
      <c r="J5255">
        <v>8916</v>
      </c>
      <c r="K5255">
        <v>61</v>
      </c>
      <c r="L5255">
        <v>60.79</v>
      </c>
      <c r="M5255" t="s">
        <v>925</v>
      </c>
      <c r="N5255" t="s">
        <v>926</v>
      </c>
      <c r="O5255">
        <v>39.799999999999997</v>
      </c>
      <c r="S5255">
        <v>25254</v>
      </c>
    </row>
    <row r="5256" spans="1:19" x14ac:dyDescent="0.2">
      <c r="A5256" t="s">
        <v>58</v>
      </c>
      <c r="B5256" t="s">
        <v>8</v>
      </c>
      <c r="C5256" t="s">
        <v>928</v>
      </c>
      <c r="D5256">
        <v>2</v>
      </c>
      <c r="E5256">
        <v>6</v>
      </c>
      <c r="F5256">
        <v>1780711200000</v>
      </c>
      <c r="G5256">
        <v>1780712172810</v>
      </c>
      <c r="H5256">
        <v>972810</v>
      </c>
      <c r="I5256">
        <v>922810</v>
      </c>
      <c r="J5256">
        <v>7034</v>
      </c>
      <c r="K5256">
        <v>39</v>
      </c>
      <c r="L5256">
        <v>49.49</v>
      </c>
      <c r="M5256" t="s">
        <v>925</v>
      </c>
      <c r="N5256" t="s">
        <v>926</v>
      </c>
      <c r="O5256">
        <v>32.24</v>
      </c>
      <c r="S5256">
        <v>25255</v>
      </c>
    </row>
    <row r="5257" spans="1:19" x14ac:dyDescent="0.2">
      <c r="A5257" t="s">
        <v>58</v>
      </c>
      <c r="B5257" t="s">
        <v>8</v>
      </c>
      <c r="C5257" t="s">
        <v>928</v>
      </c>
      <c r="D5257">
        <v>2</v>
      </c>
      <c r="E5257">
        <v>6</v>
      </c>
      <c r="F5257">
        <v>1780712100000</v>
      </c>
      <c r="G5257">
        <v>1780713180799</v>
      </c>
      <c r="H5257">
        <v>1080799</v>
      </c>
      <c r="I5257">
        <v>1015799</v>
      </c>
      <c r="J5257">
        <v>10406</v>
      </c>
      <c r="K5257">
        <v>45</v>
      </c>
      <c r="L5257">
        <v>57.13</v>
      </c>
      <c r="M5257" t="s">
        <v>925</v>
      </c>
      <c r="N5257" t="s">
        <v>926</v>
      </c>
      <c r="O5257">
        <v>38.270000000000003</v>
      </c>
      <c r="S5257">
        <v>25256</v>
      </c>
    </row>
    <row r="5258" spans="1:19" x14ac:dyDescent="0.2">
      <c r="A5258" t="s">
        <v>58</v>
      </c>
      <c r="B5258" t="s">
        <v>8</v>
      </c>
      <c r="C5258" t="s">
        <v>928</v>
      </c>
      <c r="D5258">
        <v>2</v>
      </c>
      <c r="E5258">
        <v>6</v>
      </c>
      <c r="F5258">
        <v>1780713000000</v>
      </c>
      <c r="G5258">
        <v>1780714702338</v>
      </c>
      <c r="H5258">
        <v>1702338</v>
      </c>
      <c r="I5258">
        <v>1622338</v>
      </c>
      <c r="J5258">
        <v>10352</v>
      </c>
      <c r="K5258">
        <v>68</v>
      </c>
      <c r="L5258">
        <v>51.3</v>
      </c>
      <c r="M5258" t="s">
        <v>925</v>
      </c>
      <c r="N5258" t="s">
        <v>929</v>
      </c>
      <c r="S5258">
        <v>25257</v>
      </c>
    </row>
    <row r="5259" spans="1:19" x14ac:dyDescent="0.2">
      <c r="A5259" t="s">
        <v>58</v>
      </c>
      <c r="B5259" t="s">
        <v>8</v>
      </c>
      <c r="C5259" t="s">
        <v>928</v>
      </c>
      <c r="D5259">
        <v>2</v>
      </c>
      <c r="E5259">
        <v>6</v>
      </c>
      <c r="F5259">
        <v>1780713900000</v>
      </c>
      <c r="G5259">
        <v>1780715272154</v>
      </c>
      <c r="H5259">
        <v>1372154</v>
      </c>
      <c r="I5259">
        <v>1337154</v>
      </c>
      <c r="J5259">
        <v>8107</v>
      </c>
      <c r="K5259">
        <v>53</v>
      </c>
      <c r="L5259">
        <v>58.08</v>
      </c>
      <c r="M5259" t="s">
        <v>925</v>
      </c>
      <c r="N5259" t="s">
        <v>926</v>
      </c>
      <c r="O5259">
        <v>39.29</v>
      </c>
      <c r="S5259">
        <v>25258</v>
      </c>
    </row>
    <row r="5260" spans="1:19" x14ac:dyDescent="0.2">
      <c r="A5260" t="s">
        <v>58</v>
      </c>
      <c r="B5260" t="s">
        <v>8</v>
      </c>
      <c r="C5260" t="s">
        <v>928</v>
      </c>
      <c r="D5260">
        <v>2</v>
      </c>
      <c r="E5260">
        <v>7</v>
      </c>
      <c r="F5260">
        <v>1780790400000</v>
      </c>
      <c r="G5260">
        <v>1780791720526</v>
      </c>
      <c r="H5260">
        <v>1320526</v>
      </c>
      <c r="I5260">
        <v>1270526</v>
      </c>
      <c r="J5260">
        <v>8536</v>
      </c>
      <c r="K5260">
        <v>50</v>
      </c>
      <c r="L5260">
        <v>57.84</v>
      </c>
      <c r="M5260" t="s">
        <v>925</v>
      </c>
      <c r="N5260" t="s">
        <v>926</v>
      </c>
      <c r="O5260">
        <v>38.89</v>
      </c>
      <c r="S5260">
        <v>25259</v>
      </c>
    </row>
    <row r="5261" spans="1:19" x14ac:dyDescent="0.2">
      <c r="A5261" t="s">
        <v>58</v>
      </c>
      <c r="B5261" t="s">
        <v>8</v>
      </c>
      <c r="C5261" t="s">
        <v>928</v>
      </c>
      <c r="D5261">
        <v>2</v>
      </c>
      <c r="E5261">
        <v>7</v>
      </c>
      <c r="F5261">
        <v>1780791300000</v>
      </c>
      <c r="G5261">
        <v>1780792374762</v>
      </c>
      <c r="H5261">
        <v>1074762</v>
      </c>
      <c r="I5261">
        <v>1009762</v>
      </c>
      <c r="J5261">
        <v>8272</v>
      </c>
      <c r="K5261">
        <v>43</v>
      </c>
      <c r="L5261">
        <v>55.7</v>
      </c>
      <c r="M5261" t="s">
        <v>925</v>
      </c>
      <c r="N5261" t="s">
        <v>926</v>
      </c>
      <c r="O5261">
        <v>40.79</v>
      </c>
      <c r="S5261">
        <v>25260</v>
      </c>
    </row>
    <row r="5262" spans="1:19" x14ac:dyDescent="0.2">
      <c r="A5262" t="s">
        <v>58</v>
      </c>
      <c r="B5262" t="s">
        <v>8</v>
      </c>
      <c r="C5262" t="s">
        <v>927</v>
      </c>
      <c r="D5262">
        <v>2</v>
      </c>
      <c r="E5262">
        <v>7</v>
      </c>
      <c r="F5262">
        <v>1780792200000</v>
      </c>
      <c r="G5262">
        <v>1780793663991</v>
      </c>
      <c r="H5262">
        <v>1463991</v>
      </c>
      <c r="I5262">
        <v>1383991</v>
      </c>
      <c r="J5262">
        <v>7580</v>
      </c>
      <c r="K5262">
        <v>58</v>
      </c>
      <c r="L5262">
        <v>57.82</v>
      </c>
      <c r="M5262" t="s">
        <v>925</v>
      </c>
      <c r="N5262" t="s">
        <v>926</v>
      </c>
      <c r="O5262">
        <v>37.79</v>
      </c>
      <c r="S5262">
        <v>25261</v>
      </c>
    </row>
    <row r="5263" spans="1:19" x14ac:dyDescent="0.2">
      <c r="A5263" t="s">
        <v>58</v>
      </c>
      <c r="B5263" t="s">
        <v>8</v>
      </c>
      <c r="C5263" t="s">
        <v>928</v>
      </c>
      <c r="D5263">
        <v>2</v>
      </c>
      <c r="E5263">
        <v>7</v>
      </c>
      <c r="F5263">
        <v>1780793100000</v>
      </c>
      <c r="G5263">
        <v>1780794539739</v>
      </c>
      <c r="H5263">
        <v>1439739</v>
      </c>
      <c r="I5263">
        <v>1404739</v>
      </c>
      <c r="J5263">
        <v>7260</v>
      </c>
      <c r="K5263">
        <v>55</v>
      </c>
      <c r="L5263">
        <v>56.42</v>
      </c>
      <c r="M5263" t="s">
        <v>925</v>
      </c>
      <c r="N5263" t="s">
        <v>926</v>
      </c>
      <c r="O5263">
        <v>35.97</v>
      </c>
      <c r="S5263">
        <v>25262</v>
      </c>
    </row>
    <row r="5264" spans="1:19" x14ac:dyDescent="0.2">
      <c r="A5264" t="s">
        <v>58</v>
      </c>
      <c r="B5264" t="s">
        <v>8</v>
      </c>
      <c r="C5264" t="s">
        <v>928</v>
      </c>
      <c r="D5264">
        <v>2</v>
      </c>
      <c r="E5264">
        <v>7</v>
      </c>
      <c r="F5264">
        <v>1780794000000</v>
      </c>
      <c r="G5264">
        <v>1780795426009</v>
      </c>
      <c r="H5264">
        <v>1426009</v>
      </c>
      <c r="I5264">
        <v>1376009</v>
      </c>
      <c r="J5264">
        <v>8674</v>
      </c>
      <c r="K5264">
        <v>55</v>
      </c>
      <c r="L5264">
        <v>56.79</v>
      </c>
      <c r="M5264" t="s">
        <v>925</v>
      </c>
      <c r="N5264" t="s">
        <v>926</v>
      </c>
      <c r="O5264">
        <v>33.4</v>
      </c>
      <c r="S5264">
        <v>25263</v>
      </c>
    </row>
    <row r="5265" spans="1:19" x14ac:dyDescent="0.2">
      <c r="A5265" t="s">
        <v>58</v>
      </c>
      <c r="B5265" t="s">
        <v>8</v>
      </c>
      <c r="C5265" t="s">
        <v>927</v>
      </c>
      <c r="D5265">
        <v>2</v>
      </c>
      <c r="E5265">
        <v>7</v>
      </c>
      <c r="F5265">
        <v>1780794900000</v>
      </c>
      <c r="G5265">
        <v>1780796139859</v>
      </c>
      <c r="H5265">
        <v>1239859</v>
      </c>
      <c r="I5265">
        <v>1174859</v>
      </c>
      <c r="J5265">
        <v>8578</v>
      </c>
      <c r="K5265">
        <v>55</v>
      </c>
      <c r="L5265">
        <v>56.11</v>
      </c>
      <c r="M5265" t="s">
        <v>925</v>
      </c>
      <c r="N5265" t="s">
        <v>926</v>
      </c>
      <c r="O5265">
        <v>36.76</v>
      </c>
      <c r="S5265">
        <v>25264</v>
      </c>
    </row>
    <row r="5266" spans="1:19" x14ac:dyDescent="0.2">
      <c r="A5266" t="s">
        <v>58</v>
      </c>
      <c r="B5266" t="s">
        <v>8</v>
      </c>
      <c r="C5266" t="s">
        <v>928</v>
      </c>
      <c r="D5266">
        <v>2</v>
      </c>
      <c r="E5266">
        <v>7</v>
      </c>
      <c r="F5266">
        <v>1780795800000</v>
      </c>
      <c r="G5266">
        <v>1780796897789</v>
      </c>
      <c r="H5266">
        <v>1097789</v>
      </c>
      <c r="I5266">
        <v>1017789</v>
      </c>
      <c r="J5266">
        <v>8980</v>
      </c>
      <c r="K5266">
        <v>42</v>
      </c>
      <c r="L5266">
        <v>55.14</v>
      </c>
      <c r="M5266" t="s">
        <v>925</v>
      </c>
      <c r="N5266" t="s">
        <v>926</v>
      </c>
      <c r="O5266">
        <v>37.03</v>
      </c>
      <c r="S5266">
        <v>25265</v>
      </c>
    </row>
    <row r="5267" spans="1:19" x14ac:dyDescent="0.2">
      <c r="A5267" t="s">
        <v>58</v>
      </c>
      <c r="B5267" t="s">
        <v>8</v>
      </c>
      <c r="C5267" t="s">
        <v>928</v>
      </c>
      <c r="D5267">
        <v>2</v>
      </c>
      <c r="E5267">
        <v>7</v>
      </c>
      <c r="F5267">
        <v>1780796700000</v>
      </c>
      <c r="G5267">
        <v>1780797732226</v>
      </c>
      <c r="H5267">
        <v>1032226</v>
      </c>
      <c r="I5267">
        <v>997226</v>
      </c>
      <c r="J5267">
        <v>8346</v>
      </c>
      <c r="K5267">
        <v>40</v>
      </c>
      <c r="L5267">
        <v>52.31</v>
      </c>
      <c r="M5267" t="s">
        <v>925</v>
      </c>
      <c r="N5267" t="s">
        <v>926</v>
      </c>
      <c r="O5267">
        <v>33.799999999999997</v>
      </c>
      <c r="S5267">
        <v>25266</v>
      </c>
    </row>
    <row r="5268" spans="1:19" x14ac:dyDescent="0.2">
      <c r="A5268" t="s">
        <v>58</v>
      </c>
      <c r="B5268" t="s">
        <v>8</v>
      </c>
      <c r="C5268" t="s">
        <v>927</v>
      </c>
      <c r="D5268">
        <v>2</v>
      </c>
      <c r="E5268">
        <v>7</v>
      </c>
      <c r="F5268">
        <v>1780797600000</v>
      </c>
      <c r="G5268">
        <v>1780798922489</v>
      </c>
      <c r="H5268">
        <v>1322489</v>
      </c>
      <c r="I5268">
        <v>1272489</v>
      </c>
      <c r="J5268">
        <v>7963</v>
      </c>
      <c r="K5268">
        <v>60</v>
      </c>
      <c r="L5268">
        <v>55.65</v>
      </c>
      <c r="M5268" t="s">
        <v>925</v>
      </c>
      <c r="N5268" t="s">
        <v>926</v>
      </c>
      <c r="O5268">
        <v>35.270000000000003</v>
      </c>
      <c r="S5268">
        <v>25267</v>
      </c>
    </row>
    <row r="5269" spans="1:19" x14ac:dyDescent="0.2">
      <c r="A5269" t="s">
        <v>58</v>
      </c>
      <c r="B5269" t="s">
        <v>8</v>
      </c>
      <c r="C5269" t="s">
        <v>928</v>
      </c>
      <c r="D5269">
        <v>2</v>
      </c>
      <c r="E5269">
        <v>7</v>
      </c>
      <c r="F5269">
        <v>1780798500000</v>
      </c>
      <c r="G5269">
        <v>1780799934767</v>
      </c>
      <c r="H5269">
        <v>1434767</v>
      </c>
      <c r="I5269">
        <v>1369767</v>
      </c>
      <c r="J5269">
        <v>7420</v>
      </c>
      <c r="K5269">
        <v>57</v>
      </c>
      <c r="L5269">
        <v>60.46</v>
      </c>
      <c r="M5269" t="s">
        <v>925</v>
      </c>
      <c r="N5269" t="s">
        <v>926</v>
      </c>
      <c r="O5269">
        <v>45.08</v>
      </c>
      <c r="S5269">
        <v>25268</v>
      </c>
    </row>
    <row r="5270" spans="1:19" x14ac:dyDescent="0.2">
      <c r="A5270" t="s">
        <v>58</v>
      </c>
      <c r="B5270" t="s">
        <v>8</v>
      </c>
      <c r="C5270" t="s">
        <v>928</v>
      </c>
      <c r="D5270">
        <v>2</v>
      </c>
      <c r="E5270">
        <v>7</v>
      </c>
      <c r="F5270">
        <v>1780799400000</v>
      </c>
      <c r="G5270">
        <v>1780800785190</v>
      </c>
      <c r="H5270">
        <v>1385190</v>
      </c>
      <c r="I5270">
        <v>1305190</v>
      </c>
      <c r="J5270">
        <v>8130</v>
      </c>
      <c r="K5270">
        <v>59</v>
      </c>
      <c r="L5270">
        <v>55.46</v>
      </c>
      <c r="M5270" t="s">
        <v>925</v>
      </c>
      <c r="N5270" t="s">
        <v>926</v>
      </c>
      <c r="O5270">
        <v>32.799999999999997</v>
      </c>
      <c r="S5270">
        <v>25269</v>
      </c>
    </row>
    <row r="5271" spans="1:19" x14ac:dyDescent="0.2">
      <c r="A5271" t="s">
        <v>58</v>
      </c>
      <c r="B5271" t="s">
        <v>8</v>
      </c>
      <c r="C5271" t="s">
        <v>927</v>
      </c>
      <c r="D5271">
        <v>2</v>
      </c>
      <c r="E5271">
        <v>7</v>
      </c>
      <c r="F5271">
        <v>1780800300000</v>
      </c>
      <c r="G5271">
        <v>1780801555025</v>
      </c>
      <c r="H5271">
        <v>1255025</v>
      </c>
      <c r="I5271">
        <v>1220025</v>
      </c>
      <c r="J5271">
        <v>8186</v>
      </c>
      <c r="K5271">
        <v>48</v>
      </c>
      <c r="L5271">
        <v>54.58</v>
      </c>
      <c r="M5271" t="s">
        <v>925</v>
      </c>
      <c r="N5271" t="s">
        <v>926</v>
      </c>
      <c r="O5271">
        <v>33.89</v>
      </c>
      <c r="S5271">
        <v>25270</v>
      </c>
    </row>
    <row r="5272" spans="1:19" x14ac:dyDescent="0.2">
      <c r="A5272" t="s">
        <v>58</v>
      </c>
      <c r="B5272" t="s">
        <v>8</v>
      </c>
      <c r="C5272" t="s">
        <v>928</v>
      </c>
      <c r="D5272">
        <v>2</v>
      </c>
      <c r="E5272">
        <v>7</v>
      </c>
      <c r="F5272">
        <v>1780801200000</v>
      </c>
      <c r="G5272">
        <v>1780802376525</v>
      </c>
      <c r="H5272">
        <v>1176525</v>
      </c>
      <c r="I5272">
        <v>1126525</v>
      </c>
      <c r="J5272">
        <v>7504</v>
      </c>
      <c r="K5272">
        <v>53</v>
      </c>
      <c r="L5272">
        <v>59.3</v>
      </c>
      <c r="M5272" t="s">
        <v>925</v>
      </c>
      <c r="N5272" t="s">
        <v>926</v>
      </c>
      <c r="O5272">
        <v>48.67</v>
      </c>
      <c r="S5272">
        <v>25271</v>
      </c>
    </row>
    <row r="5273" spans="1:19" x14ac:dyDescent="0.2">
      <c r="A5273" t="s">
        <v>59</v>
      </c>
      <c r="B5273" t="s">
        <v>13</v>
      </c>
      <c r="C5273" t="s">
        <v>928</v>
      </c>
      <c r="D5273">
        <v>1</v>
      </c>
      <c r="E5273">
        <v>1</v>
      </c>
      <c r="F5273">
        <v>1779667200000</v>
      </c>
      <c r="G5273">
        <v>1779669451661</v>
      </c>
      <c r="H5273">
        <v>2251661</v>
      </c>
      <c r="I5273">
        <v>2251661</v>
      </c>
      <c r="J5273">
        <v>11336</v>
      </c>
      <c r="K5273">
        <v>93</v>
      </c>
      <c r="L5273">
        <v>58.92</v>
      </c>
      <c r="M5273" t="s">
        <v>925</v>
      </c>
      <c r="N5273" t="s">
        <v>929</v>
      </c>
      <c r="S5273">
        <v>25272</v>
      </c>
    </row>
    <row r="5274" spans="1:19" x14ac:dyDescent="0.2">
      <c r="A5274" t="s">
        <v>59</v>
      </c>
      <c r="B5274" t="s">
        <v>13</v>
      </c>
      <c r="C5274" t="s">
        <v>927</v>
      </c>
      <c r="D5274">
        <v>1</v>
      </c>
      <c r="E5274">
        <v>1</v>
      </c>
      <c r="F5274">
        <v>1779668100000</v>
      </c>
      <c r="G5274">
        <v>1779670071746</v>
      </c>
      <c r="H5274">
        <v>1971746</v>
      </c>
      <c r="I5274">
        <v>1971746</v>
      </c>
      <c r="J5274">
        <v>10776</v>
      </c>
      <c r="K5274">
        <v>83</v>
      </c>
      <c r="L5274">
        <v>73.03</v>
      </c>
      <c r="M5274" t="s">
        <v>931</v>
      </c>
      <c r="N5274" t="s">
        <v>926</v>
      </c>
      <c r="O5274">
        <v>51.8</v>
      </c>
      <c r="S5274">
        <v>25273</v>
      </c>
    </row>
    <row r="5275" spans="1:19" x14ac:dyDescent="0.2">
      <c r="A5275" t="s">
        <v>59</v>
      </c>
      <c r="B5275" t="s">
        <v>13</v>
      </c>
      <c r="C5275" t="s">
        <v>924</v>
      </c>
      <c r="D5275">
        <v>1</v>
      </c>
      <c r="E5275">
        <v>1</v>
      </c>
      <c r="F5275">
        <v>1779669000000</v>
      </c>
      <c r="G5275">
        <v>1779670917464</v>
      </c>
      <c r="H5275">
        <v>1917464</v>
      </c>
      <c r="I5275">
        <v>1917464</v>
      </c>
      <c r="J5275">
        <v>10629</v>
      </c>
      <c r="K5275">
        <v>76</v>
      </c>
      <c r="L5275">
        <v>67.2</v>
      </c>
      <c r="M5275" t="s">
        <v>931</v>
      </c>
      <c r="N5275" t="s">
        <v>926</v>
      </c>
      <c r="O5275">
        <v>40.020000000000003</v>
      </c>
      <c r="S5275">
        <v>25274</v>
      </c>
    </row>
    <row r="5276" spans="1:19" x14ac:dyDescent="0.2">
      <c r="A5276" t="s">
        <v>59</v>
      </c>
      <c r="B5276" t="s">
        <v>13</v>
      </c>
      <c r="C5276" t="s">
        <v>928</v>
      </c>
      <c r="D5276">
        <v>1</v>
      </c>
      <c r="E5276">
        <v>1</v>
      </c>
      <c r="F5276">
        <v>1779669900000</v>
      </c>
      <c r="G5276">
        <v>1779671143256</v>
      </c>
      <c r="H5276">
        <v>1243256</v>
      </c>
      <c r="I5276">
        <v>1243256</v>
      </c>
      <c r="J5276">
        <v>11537</v>
      </c>
      <c r="K5276">
        <v>52</v>
      </c>
      <c r="L5276">
        <v>64.91</v>
      </c>
      <c r="M5276" t="s">
        <v>925</v>
      </c>
      <c r="N5276" t="s">
        <v>926</v>
      </c>
      <c r="O5276">
        <v>49.24</v>
      </c>
      <c r="S5276">
        <v>25275</v>
      </c>
    </row>
    <row r="5277" spans="1:19" x14ac:dyDescent="0.2">
      <c r="A5277" t="s">
        <v>59</v>
      </c>
      <c r="B5277" t="s">
        <v>13</v>
      </c>
      <c r="C5277" t="s">
        <v>927</v>
      </c>
      <c r="D5277">
        <v>1</v>
      </c>
      <c r="E5277">
        <v>1</v>
      </c>
      <c r="F5277">
        <v>1779670800000</v>
      </c>
      <c r="G5277">
        <v>1779673135629</v>
      </c>
      <c r="H5277">
        <v>2335629</v>
      </c>
      <c r="I5277">
        <v>2335629</v>
      </c>
      <c r="J5277">
        <v>10157</v>
      </c>
      <c r="K5277">
        <v>94</v>
      </c>
      <c r="L5277">
        <v>58.69</v>
      </c>
      <c r="M5277" t="s">
        <v>925</v>
      </c>
      <c r="N5277" t="s">
        <v>929</v>
      </c>
      <c r="S5277">
        <v>25276</v>
      </c>
    </row>
    <row r="5278" spans="1:19" x14ac:dyDescent="0.2">
      <c r="A5278" t="s">
        <v>59</v>
      </c>
      <c r="B5278" t="s">
        <v>13</v>
      </c>
      <c r="C5278" t="s">
        <v>924</v>
      </c>
      <c r="D5278">
        <v>1</v>
      </c>
      <c r="E5278">
        <v>1</v>
      </c>
      <c r="F5278">
        <v>1779671700000</v>
      </c>
      <c r="G5278">
        <v>1779673717825</v>
      </c>
      <c r="H5278">
        <v>2017825</v>
      </c>
      <c r="I5278">
        <v>2017825</v>
      </c>
      <c r="J5278">
        <v>11526</v>
      </c>
      <c r="K5278">
        <v>75</v>
      </c>
      <c r="L5278">
        <v>75.89</v>
      </c>
      <c r="M5278" t="s">
        <v>931</v>
      </c>
      <c r="N5278" t="s">
        <v>926</v>
      </c>
      <c r="O5278">
        <v>55.29</v>
      </c>
      <c r="S5278">
        <v>25277</v>
      </c>
    </row>
    <row r="5279" spans="1:19" x14ac:dyDescent="0.2">
      <c r="A5279" t="s">
        <v>59</v>
      </c>
      <c r="B5279" t="s">
        <v>13</v>
      </c>
      <c r="C5279" t="s">
        <v>928</v>
      </c>
      <c r="D5279">
        <v>1</v>
      </c>
      <c r="E5279">
        <v>1</v>
      </c>
      <c r="F5279">
        <v>1779672600000</v>
      </c>
      <c r="G5279">
        <v>1779674568945</v>
      </c>
      <c r="H5279">
        <v>1968945</v>
      </c>
      <c r="I5279">
        <v>1968945</v>
      </c>
      <c r="J5279">
        <v>11103</v>
      </c>
      <c r="K5279">
        <v>75</v>
      </c>
      <c r="L5279">
        <v>71.34</v>
      </c>
      <c r="M5279" t="s">
        <v>931</v>
      </c>
      <c r="N5279" t="s">
        <v>926</v>
      </c>
      <c r="O5279">
        <v>47.08</v>
      </c>
      <c r="S5279">
        <v>25278</v>
      </c>
    </row>
    <row r="5280" spans="1:19" x14ac:dyDescent="0.2">
      <c r="A5280" t="s">
        <v>59</v>
      </c>
      <c r="B5280" t="s">
        <v>13</v>
      </c>
      <c r="C5280" t="s">
        <v>927</v>
      </c>
      <c r="D5280">
        <v>1</v>
      </c>
      <c r="E5280">
        <v>1</v>
      </c>
      <c r="F5280">
        <v>1779673500000</v>
      </c>
      <c r="G5280">
        <v>1779675770254</v>
      </c>
      <c r="H5280">
        <v>2270254</v>
      </c>
      <c r="I5280">
        <v>2270254</v>
      </c>
      <c r="J5280">
        <v>8615</v>
      </c>
      <c r="K5280">
        <v>88</v>
      </c>
      <c r="L5280">
        <v>72.28</v>
      </c>
      <c r="M5280" t="s">
        <v>931</v>
      </c>
      <c r="N5280" t="s">
        <v>926</v>
      </c>
      <c r="O5280">
        <v>48.32</v>
      </c>
      <c r="S5280">
        <v>25279</v>
      </c>
    </row>
    <row r="5281" spans="1:19" x14ac:dyDescent="0.2">
      <c r="A5281" t="s">
        <v>59</v>
      </c>
      <c r="B5281" t="s">
        <v>13</v>
      </c>
      <c r="C5281" t="s">
        <v>924</v>
      </c>
      <c r="D5281">
        <v>1</v>
      </c>
      <c r="E5281">
        <v>1</v>
      </c>
      <c r="F5281">
        <v>1779674400000</v>
      </c>
      <c r="G5281">
        <v>1779676212444</v>
      </c>
      <c r="H5281">
        <v>1812444</v>
      </c>
      <c r="I5281">
        <v>1812444</v>
      </c>
      <c r="J5281">
        <v>10563</v>
      </c>
      <c r="K5281">
        <v>67</v>
      </c>
      <c r="L5281">
        <v>70.69</v>
      </c>
      <c r="M5281" t="s">
        <v>931</v>
      </c>
      <c r="N5281" t="s">
        <v>926</v>
      </c>
      <c r="O5281">
        <v>50.95</v>
      </c>
      <c r="S5281">
        <v>25280</v>
      </c>
    </row>
    <row r="5282" spans="1:19" x14ac:dyDescent="0.2">
      <c r="A5282" t="s">
        <v>59</v>
      </c>
      <c r="B5282" t="s">
        <v>13</v>
      </c>
      <c r="C5282" t="s">
        <v>928</v>
      </c>
      <c r="D5282">
        <v>1</v>
      </c>
      <c r="E5282">
        <v>1</v>
      </c>
      <c r="F5282">
        <v>1779675300000</v>
      </c>
      <c r="G5282">
        <v>1779677698357</v>
      </c>
      <c r="H5282">
        <v>2398357</v>
      </c>
      <c r="I5282">
        <v>2398357</v>
      </c>
      <c r="J5282">
        <v>11782</v>
      </c>
      <c r="K5282">
        <v>89</v>
      </c>
      <c r="L5282">
        <v>74.22</v>
      </c>
      <c r="M5282" t="s">
        <v>931</v>
      </c>
      <c r="N5282" t="s">
        <v>926</v>
      </c>
      <c r="O5282">
        <v>41.14</v>
      </c>
      <c r="S5282">
        <v>25281</v>
      </c>
    </row>
    <row r="5283" spans="1:19" x14ac:dyDescent="0.2">
      <c r="A5283" t="s">
        <v>59</v>
      </c>
      <c r="B5283" t="s">
        <v>13</v>
      </c>
      <c r="C5283" t="s">
        <v>927</v>
      </c>
      <c r="D5283">
        <v>1</v>
      </c>
      <c r="E5283">
        <v>1</v>
      </c>
      <c r="F5283">
        <v>1779676200000</v>
      </c>
      <c r="G5283">
        <v>1779678326283</v>
      </c>
      <c r="H5283">
        <v>2126283</v>
      </c>
      <c r="I5283">
        <v>2126283</v>
      </c>
      <c r="J5283">
        <v>11838</v>
      </c>
      <c r="K5283">
        <v>85</v>
      </c>
      <c r="L5283">
        <v>72.09</v>
      </c>
      <c r="M5283" t="s">
        <v>931</v>
      </c>
      <c r="N5283" t="s">
        <v>926</v>
      </c>
      <c r="O5283">
        <v>42.88</v>
      </c>
      <c r="S5283">
        <v>25282</v>
      </c>
    </row>
    <row r="5284" spans="1:19" x14ac:dyDescent="0.2">
      <c r="A5284" t="s">
        <v>59</v>
      </c>
      <c r="B5284" t="s">
        <v>13</v>
      </c>
      <c r="C5284" t="s">
        <v>924</v>
      </c>
      <c r="D5284">
        <v>1</v>
      </c>
      <c r="E5284">
        <v>1</v>
      </c>
      <c r="F5284">
        <v>1779677100000</v>
      </c>
      <c r="G5284">
        <v>1779678401199</v>
      </c>
      <c r="H5284">
        <v>1301199</v>
      </c>
      <c r="I5284">
        <v>1301199</v>
      </c>
      <c r="J5284">
        <v>10106</v>
      </c>
      <c r="K5284">
        <v>50</v>
      </c>
      <c r="L5284">
        <v>46.23</v>
      </c>
      <c r="M5284" t="s">
        <v>925</v>
      </c>
      <c r="N5284" t="s">
        <v>929</v>
      </c>
      <c r="S5284">
        <v>25283</v>
      </c>
    </row>
    <row r="5285" spans="1:19" x14ac:dyDescent="0.2">
      <c r="A5285" t="s">
        <v>59</v>
      </c>
      <c r="B5285" t="s">
        <v>13</v>
      </c>
      <c r="C5285" t="s">
        <v>928</v>
      </c>
      <c r="D5285">
        <v>1</v>
      </c>
      <c r="E5285">
        <v>1</v>
      </c>
      <c r="F5285">
        <v>1779678000000</v>
      </c>
      <c r="G5285">
        <v>1779679947072</v>
      </c>
      <c r="H5285">
        <v>1947072</v>
      </c>
      <c r="I5285">
        <v>1947072</v>
      </c>
      <c r="J5285">
        <v>10367</v>
      </c>
      <c r="K5285">
        <v>72</v>
      </c>
      <c r="L5285">
        <v>67.349999999999994</v>
      </c>
      <c r="M5285" t="s">
        <v>931</v>
      </c>
      <c r="N5285" t="s">
        <v>926</v>
      </c>
      <c r="O5285">
        <v>40.32</v>
      </c>
      <c r="S5285">
        <v>25284</v>
      </c>
    </row>
    <row r="5286" spans="1:19" x14ac:dyDescent="0.2">
      <c r="A5286" t="s">
        <v>59</v>
      </c>
      <c r="B5286" t="s">
        <v>13</v>
      </c>
      <c r="C5286" t="s">
        <v>927</v>
      </c>
      <c r="D5286">
        <v>1</v>
      </c>
      <c r="E5286">
        <v>1</v>
      </c>
      <c r="F5286">
        <v>1779678900000</v>
      </c>
      <c r="G5286">
        <v>1779681251367</v>
      </c>
      <c r="H5286">
        <v>2351367</v>
      </c>
      <c r="I5286">
        <v>2351367</v>
      </c>
      <c r="J5286">
        <v>10922</v>
      </c>
      <c r="K5286">
        <v>90</v>
      </c>
      <c r="L5286">
        <v>72.650000000000006</v>
      </c>
      <c r="M5286" t="s">
        <v>931</v>
      </c>
      <c r="N5286" t="s">
        <v>926</v>
      </c>
      <c r="O5286">
        <v>40.97</v>
      </c>
      <c r="S5286">
        <v>25285</v>
      </c>
    </row>
    <row r="5287" spans="1:19" x14ac:dyDescent="0.2">
      <c r="A5287" t="s">
        <v>59</v>
      </c>
      <c r="B5287" t="s">
        <v>13</v>
      </c>
      <c r="C5287" t="s">
        <v>924</v>
      </c>
      <c r="D5287">
        <v>1</v>
      </c>
      <c r="E5287">
        <v>1</v>
      </c>
      <c r="F5287">
        <v>1779679800000</v>
      </c>
      <c r="G5287">
        <v>1779682301979</v>
      </c>
      <c r="H5287">
        <v>2501979</v>
      </c>
      <c r="I5287">
        <v>2501979</v>
      </c>
      <c r="J5287">
        <v>8852</v>
      </c>
      <c r="K5287">
        <v>96</v>
      </c>
      <c r="L5287">
        <v>75.45</v>
      </c>
      <c r="M5287" t="s">
        <v>931</v>
      </c>
      <c r="N5287" t="s">
        <v>926</v>
      </c>
      <c r="O5287">
        <v>49.21</v>
      </c>
      <c r="S5287">
        <v>25286</v>
      </c>
    </row>
    <row r="5288" spans="1:19" x14ac:dyDescent="0.2">
      <c r="A5288" t="s">
        <v>59</v>
      </c>
      <c r="B5288" t="s">
        <v>13</v>
      </c>
      <c r="C5288" t="s">
        <v>928</v>
      </c>
      <c r="D5288">
        <v>1</v>
      </c>
      <c r="E5288">
        <v>1</v>
      </c>
      <c r="F5288">
        <v>1779680700000</v>
      </c>
      <c r="G5288">
        <v>1779682495683</v>
      </c>
      <c r="H5288">
        <v>1795683</v>
      </c>
      <c r="I5288">
        <v>1795683</v>
      </c>
      <c r="J5288">
        <v>9220</v>
      </c>
      <c r="K5288">
        <v>67</v>
      </c>
      <c r="L5288">
        <v>65.08</v>
      </c>
      <c r="M5288" t="s">
        <v>925</v>
      </c>
      <c r="N5288" t="s">
        <v>926</v>
      </c>
      <c r="O5288">
        <v>41.92</v>
      </c>
      <c r="S5288">
        <v>25287</v>
      </c>
    </row>
    <row r="5289" spans="1:19" x14ac:dyDescent="0.2">
      <c r="A5289" t="s">
        <v>59</v>
      </c>
      <c r="B5289" t="s">
        <v>13</v>
      </c>
      <c r="C5289" t="s">
        <v>927</v>
      </c>
      <c r="D5289">
        <v>1</v>
      </c>
      <c r="E5289">
        <v>1</v>
      </c>
      <c r="F5289">
        <v>1779681600000</v>
      </c>
      <c r="G5289">
        <v>1779683482200</v>
      </c>
      <c r="H5289">
        <v>1882200</v>
      </c>
      <c r="I5289">
        <v>1882200</v>
      </c>
      <c r="J5289">
        <v>9854</v>
      </c>
      <c r="K5289">
        <v>77</v>
      </c>
      <c r="L5289">
        <v>66.150000000000006</v>
      </c>
      <c r="M5289" t="s">
        <v>925</v>
      </c>
      <c r="N5289" t="s">
        <v>926</v>
      </c>
      <c r="O5289">
        <v>40.520000000000003</v>
      </c>
      <c r="S5289">
        <v>25288</v>
      </c>
    </row>
    <row r="5290" spans="1:19" x14ac:dyDescent="0.2">
      <c r="A5290" t="s">
        <v>59</v>
      </c>
      <c r="B5290" t="s">
        <v>13</v>
      </c>
      <c r="C5290" t="s">
        <v>924</v>
      </c>
      <c r="D5290">
        <v>1</v>
      </c>
      <c r="E5290">
        <v>1</v>
      </c>
      <c r="F5290">
        <v>1779682500000</v>
      </c>
      <c r="G5290">
        <v>1779684566198</v>
      </c>
      <c r="H5290">
        <v>2066198</v>
      </c>
      <c r="I5290">
        <v>2066198</v>
      </c>
      <c r="J5290">
        <v>8678</v>
      </c>
      <c r="K5290">
        <v>82</v>
      </c>
      <c r="L5290">
        <v>53.91</v>
      </c>
      <c r="M5290" t="s">
        <v>925</v>
      </c>
      <c r="N5290" t="s">
        <v>929</v>
      </c>
      <c r="S5290">
        <v>25289</v>
      </c>
    </row>
    <row r="5291" spans="1:19" x14ac:dyDescent="0.2">
      <c r="A5291" t="s">
        <v>59</v>
      </c>
      <c r="B5291" t="s">
        <v>13</v>
      </c>
      <c r="C5291" t="s">
        <v>928</v>
      </c>
      <c r="D5291">
        <v>1</v>
      </c>
      <c r="E5291">
        <v>1</v>
      </c>
      <c r="F5291">
        <v>1779683400000</v>
      </c>
      <c r="G5291">
        <v>1779684779937</v>
      </c>
      <c r="H5291">
        <v>1379937</v>
      </c>
      <c r="I5291">
        <v>1379937</v>
      </c>
      <c r="J5291">
        <v>8816</v>
      </c>
      <c r="K5291">
        <v>55</v>
      </c>
      <c r="L5291">
        <v>61.35</v>
      </c>
      <c r="M5291" t="s">
        <v>925</v>
      </c>
      <c r="N5291" t="s">
        <v>926</v>
      </c>
      <c r="O5291">
        <v>44.8</v>
      </c>
      <c r="S5291">
        <v>25290</v>
      </c>
    </row>
    <row r="5292" spans="1:19" x14ac:dyDescent="0.2">
      <c r="A5292" t="s">
        <v>59</v>
      </c>
      <c r="B5292" t="s">
        <v>13</v>
      </c>
      <c r="C5292" t="s">
        <v>927</v>
      </c>
      <c r="D5292">
        <v>1</v>
      </c>
      <c r="E5292">
        <v>1</v>
      </c>
      <c r="F5292">
        <v>1779684300000</v>
      </c>
      <c r="G5292">
        <v>1779685933861</v>
      </c>
      <c r="H5292">
        <v>1633861</v>
      </c>
      <c r="I5292">
        <v>1633861</v>
      </c>
      <c r="J5292">
        <v>10555</v>
      </c>
      <c r="K5292">
        <v>61</v>
      </c>
      <c r="L5292">
        <v>64.650000000000006</v>
      </c>
      <c r="M5292" t="s">
        <v>925</v>
      </c>
      <c r="N5292" t="s">
        <v>926</v>
      </c>
      <c r="O5292">
        <v>41.43</v>
      </c>
      <c r="S5292">
        <v>25291</v>
      </c>
    </row>
    <row r="5293" spans="1:19" x14ac:dyDescent="0.2">
      <c r="A5293" t="s">
        <v>59</v>
      </c>
      <c r="B5293" t="s">
        <v>13</v>
      </c>
      <c r="C5293" t="s">
        <v>927</v>
      </c>
      <c r="D5293">
        <v>1</v>
      </c>
      <c r="E5293">
        <v>2</v>
      </c>
      <c r="F5293">
        <v>1779753600000</v>
      </c>
      <c r="G5293">
        <v>1779756042863</v>
      </c>
      <c r="H5293">
        <v>2442863</v>
      </c>
      <c r="I5293">
        <v>2442863</v>
      </c>
      <c r="J5293">
        <v>9247</v>
      </c>
      <c r="K5293">
        <v>91</v>
      </c>
      <c r="L5293">
        <v>59.02</v>
      </c>
      <c r="M5293" t="s">
        <v>925</v>
      </c>
      <c r="N5293" t="s">
        <v>929</v>
      </c>
      <c r="S5293">
        <v>25292</v>
      </c>
    </row>
    <row r="5294" spans="1:19" x14ac:dyDescent="0.2">
      <c r="A5294" t="s">
        <v>59</v>
      </c>
      <c r="B5294" t="s">
        <v>13</v>
      </c>
      <c r="C5294" t="s">
        <v>924</v>
      </c>
      <c r="D5294">
        <v>1</v>
      </c>
      <c r="E5294">
        <v>2</v>
      </c>
      <c r="F5294">
        <v>1779754500000</v>
      </c>
      <c r="G5294">
        <v>1779756826330</v>
      </c>
      <c r="H5294">
        <v>2326330</v>
      </c>
      <c r="I5294">
        <v>2326330</v>
      </c>
      <c r="J5294">
        <v>10986</v>
      </c>
      <c r="K5294">
        <v>87</v>
      </c>
      <c r="L5294">
        <v>78.64</v>
      </c>
      <c r="M5294" t="s">
        <v>931</v>
      </c>
      <c r="N5294" t="s">
        <v>926</v>
      </c>
      <c r="O5294">
        <v>55.37</v>
      </c>
      <c r="S5294">
        <v>25293</v>
      </c>
    </row>
    <row r="5295" spans="1:19" x14ac:dyDescent="0.2">
      <c r="A5295" t="s">
        <v>59</v>
      </c>
      <c r="B5295" t="s">
        <v>13</v>
      </c>
      <c r="C5295" t="s">
        <v>928</v>
      </c>
      <c r="D5295">
        <v>1</v>
      </c>
      <c r="E5295">
        <v>2</v>
      </c>
      <c r="F5295">
        <v>1779755400000</v>
      </c>
      <c r="G5295">
        <v>1779757396988</v>
      </c>
      <c r="H5295">
        <v>1996988</v>
      </c>
      <c r="I5295">
        <v>1996988</v>
      </c>
      <c r="J5295">
        <v>9748</v>
      </c>
      <c r="K5295">
        <v>76</v>
      </c>
      <c r="L5295">
        <v>73.790000000000006</v>
      </c>
      <c r="M5295" t="s">
        <v>931</v>
      </c>
      <c r="N5295" t="s">
        <v>926</v>
      </c>
      <c r="O5295">
        <v>55.68</v>
      </c>
      <c r="S5295">
        <v>25294</v>
      </c>
    </row>
    <row r="5296" spans="1:19" x14ac:dyDescent="0.2">
      <c r="A5296" t="s">
        <v>59</v>
      </c>
      <c r="B5296" t="s">
        <v>13</v>
      </c>
      <c r="C5296" t="s">
        <v>927</v>
      </c>
      <c r="D5296">
        <v>1</v>
      </c>
      <c r="E5296">
        <v>2</v>
      </c>
      <c r="F5296">
        <v>1779756300000</v>
      </c>
      <c r="G5296">
        <v>1779758726669</v>
      </c>
      <c r="H5296">
        <v>2426669</v>
      </c>
      <c r="I5296">
        <v>2426669</v>
      </c>
      <c r="J5296">
        <v>11698</v>
      </c>
      <c r="K5296">
        <v>97</v>
      </c>
      <c r="L5296">
        <v>75.540000000000006</v>
      </c>
      <c r="M5296" t="s">
        <v>931</v>
      </c>
      <c r="N5296" t="s">
        <v>926</v>
      </c>
      <c r="O5296">
        <v>43.72</v>
      </c>
      <c r="S5296">
        <v>25295</v>
      </c>
    </row>
    <row r="5297" spans="1:19" x14ac:dyDescent="0.2">
      <c r="A5297" t="s">
        <v>59</v>
      </c>
      <c r="B5297" t="s">
        <v>13</v>
      </c>
      <c r="C5297" t="s">
        <v>924</v>
      </c>
      <c r="D5297">
        <v>1</v>
      </c>
      <c r="E5297">
        <v>2</v>
      </c>
      <c r="F5297">
        <v>1779757200000</v>
      </c>
      <c r="G5297">
        <v>1779758842842</v>
      </c>
      <c r="H5297">
        <v>1642842</v>
      </c>
      <c r="I5297">
        <v>1642842</v>
      </c>
      <c r="J5297">
        <v>10252</v>
      </c>
      <c r="K5297">
        <v>69</v>
      </c>
      <c r="L5297">
        <v>64.13</v>
      </c>
      <c r="M5297" t="s">
        <v>925</v>
      </c>
      <c r="N5297" t="s">
        <v>926</v>
      </c>
      <c r="O5297">
        <v>40.81</v>
      </c>
      <c r="S5297">
        <v>25296</v>
      </c>
    </row>
    <row r="5298" spans="1:19" x14ac:dyDescent="0.2">
      <c r="A5298" t="s">
        <v>59</v>
      </c>
      <c r="B5298" t="s">
        <v>13</v>
      </c>
      <c r="C5298" t="s">
        <v>928</v>
      </c>
      <c r="D5298">
        <v>1</v>
      </c>
      <c r="E5298">
        <v>2</v>
      </c>
      <c r="F5298">
        <v>1779758100000</v>
      </c>
      <c r="G5298">
        <v>1779760187368</v>
      </c>
      <c r="H5298">
        <v>2087368</v>
      </c>
      <c r="I5298">
        <v>2087368</v>
      </c>
      <c r="J5298">
        <v>10583</v>
      </c>
      <c r="K5298">
        <v>81</v>
      </c>
      <c r="L5298">
        <v>69.44</v>
      </c>
      <c r="M5298" t="s">
        <v>931</v>
      </c>
      <c r="N5298" t="s">
        <v>926</v>
      </c>
      <c r="O5298">
        <v>41.07</v>
      </c>
      <c r="S5298">
        <v>25297</v>
      </c>
    </row>
    <row r="5299" spans="1:19" x14ac:dyDescent="0.2">
      <c r="A5299" t="s">
        <v>59</v>
      </c>
      <c r="B5299" t="s">
        <v>13</v>
      </c>
      <c r="C5299" t="s">
        <v>927</v>
      </c>
      <c r="D5299">
        <v>1</v>
      </c>
      <c r="E5299">
        <v>2</v>
      </c>
      <c r="F5299">
        <v>1779759000000</v>
      </c>
      <c r="G5299">
        <v>1779760677101</v>
      </c>
      <c r="H5299">
        <v>1677101</v>
      </c>
      <c r="I5299">
        <v>1677101</v>
      </c>
      <c r="J5299">
        <v>11856</v>
      </c>
      <c r="K5299">
        <v>63</v>
      </c>
      <c r="L5299">
        <v>67.11</v>
      </c>
      <c r="M5299" t="s">
        <v>931</v>
      </c>
      <c r="N5299" t="s">
        <v>926</v>
      </c>
      <c r="O5299">
        <v>42.57</v>
      </c>
      <c r="S5299">
        <v>25298</v>
      </c>
    </row>
    <row r="5300" spans="1:19" x14ac:dyDescent="0.2">
      <c r="A5300" t="s">
        <v>59</v>
      </c>
      <c r="B5300" t="s">
        <v>13</v>
      </c>
      <c r="C5300" t="s">
        <v>924</v>
      </c>
      <c r="D5300">
        <v>1</v>
      </c>
      <c r="E5300">
        <v>2</v>
      </c>
      <c r="F5300">
        <v>1779759900000</v>
      </c>
      <c r="G5300">
        <v>1779762223383</v>
      </c>
      <c r="H5300">
        <v>2323383</v>
      </c>
      <c r="I5300">
        <v>2323383</v>
      </c>
      <c r="J5300">
        <v>11921</v>
      </c>
      <c r="K5300">
        <v>89</v>
      </c>
      <c r="L5300">
        <v>78</v>
      </c>
      <c r="M5300" t="s">
        <v>931</v>
      </c>
      <c r="N5300" t="s">
        <v>926</v>
      </c>
      <c r="O5300">
        <v>51.44</v>
      </c>
      <c r="S5300">
        <v>25299</v>
      </c>
    </row>
    <row r="5301" spans="1:19" x14ac:dyDescent="0.2">
      <c r="A5301" t="s">
        <v>59</v>
      </c>
      <c r="B5301" t="s">
        <v>13</v>
      </c>
      <c r="C5301" t="s">
        <v>928</v>
      </c>
      <c r="D5301">
        <v>1</v>
      </c>
      <c r="E5301">
        <v>2</v>
      </c>
      <c r="F5301">
        <v>1779760800000</v>
      </c>
      <c r="G5301">
        <v>1779762643950</v>
      </c>
      <c r="H5301">
        <v>1843950</v>
      </c>
      <c r="I5301">
        <v>1843950</v>
      </c>
      <c r="J5301">
        <v>9396</v>
      </c>
      <c r="K5301">
        <v>68</v>
      </c>
      <c r="L5301">
        <v>70.28</v>
      </c>
      <c r="M5301" t="s">
        <v>931</v>
      </c>
      <c r="N5301" t="s">
        <v>926</v>
      </c>
      <c r="O5301">
        <v>52.32</v>
      </c>
      <c r="S5301">
        <v>25300</v>
      </c>
    </row>
    <row r="5302" spans="1:19" x14ac:dyDescent="0.2">
      <c r="A5302" t="s">
        <v>59</v>
      </c>
      <c r="B5302" t="s">
        <v>13</v>
      </c>
      <c r="C5302" t="s">
        <v>927</v>
      </c>
      <c r="D5302">
        <v>1</v>
      </c>
      <c r="E5302">
        <v>2</v>
      </c>
      <c r="F5302">
        <v>1779761700000</v>
      </c>
      <c r="G5302">
        <v>1779763785703</v>
      </c>
      <c r="H5302">
        <v>2085703</v>
      </c>
      <c r="I5302">
        <v>2085703</v>
      </c>
      <c r="J5302">
        <v>8781</v>
      </c>
      <c r="K5302">
        <v>82</v>
      </c>
      <c r="L5302">
        <v>69.39</v>
      </c>
      <c r="M5302" t="s">
        <v>931</v>
      </c>
      <c r="N5302" t="s">
        <v>926</v>
      </c>
      <c r="O5302">
        <v>45.82</v>
      </c>
      <c r="S5302">
        <v>25301</v>
      </c>
    </row>
    <row r="5303" spans="1:19" x14ac:dyDescent="0.2">
      <c r="A5303" t="s">
        <v>59</v>
      </c>
      <c r="B5303" t="s">
        <v>13</v>
      </c>
      <c r="C5303" t="s">
        <v>924</v>
      </c>
      <c r="D5303">
        <v>1</v>
      </c>
      <c r="E5303">
        <v>2</v>
      </c>
      <c r="F5303">
        <v>1779762600000</v>
      </c>
      <c r="G5303">
        <v>1779764975966</v>
      </c>
      <c r="H5303">
        <v>2375966</v>
      </c>
      <c r="I5303">
        <v>2375966</v>
      </c>
      <c r="J5303">
        <v>8836</v>
      </c>
      <c r="K5303">
        <v>96</v>
      </c>
      <c r="L5303">
        <v>70.59</v>
      </c>
      <c r="M5303" t="s">
        <v>931</v>
      </c>
      <c r="N5303" t="s">
        <v>926</v>
      </c>
      <c r="O5303">
        <v>41.15</v>
      </c>
      <c r="S5303">
        <v>25302</v>
      </c>
    </row>
    <row r="5304" spans="1:19" x14ac:dyDescent="0.2">
      <c r="A5304" t="s">
        <v>59</v>
      </c>
      <c r="B5304" t="s">
        <v>13</v>
      </c>
      <c r="C5304" t="s">
        <v>928</v>
      </c>
      <c r="D5304">
        <v>1</v>
      </c>
      <c r="E5304">
        <v>2</v>
      </c>
      <c r="F5304">
        <v>1779763500000</v>
      </c>
      <c r="G5304">
        <v>1779765897474</v>
      </c>
      <c r="H5304">
        <v>2397474</v>
      </c>
      <c r="I5304">
        <v>2397474</v>
      </c>
      <c r="J5304">
        <v>9153</v>
      </c>
      <c r="K5304">
        <v>93</v>
      </c>
      <c r="L5304">
        <v>72.849999999999994</v>
      </c>
      <c r="M5304" t="s">
        <v>931</v>
      </c>
      <c r="N5304" t="s">
        <v>926</v>
      </c>
      <c r="O5304">
        <v>45.01</v>
      </c>
      <c r="S5304">
        <v>25303</v>
      </c>
    </row>
    <row r="5305" spans="1:19" x14ac:dyDescent="0.2">
      <c r="A5305" t="s">
        <v>59</v>
      </c>
      <c r="B5305" t="s">
        <v>13</v>
      </c>
      <c r="C5305" t="s">
        <v>927</v>
      </c>
      <c r="D5305">
        <v>1</v>
      </c>
      <c r="E5305">
        <v>2</v>
      </c>
      <c r="F5305">
        <v>1779764400000</v>
      </c>
      <c r="G5305">
        <v>1779765960108</v>
      </c>
      <c r="H5305">
        <v>1560108</v>
      </c>
      <c r="I5305">
        <v>1560108</v>
      </c>
      <c r="J5305">
        <v>11026</v>
      </c>
      <c r="K5305">
        <v>61</v>
      </c>
      <c r="L5305">
        <v>63.65</v>
      </c>
      <c r="M5305" t="s">
        <v>925</v>
      </c>
      <c r="N5305" t="s">
        <v>926</v>
      </c>
      <c r="O5305">
        <v>39.68</v>
      </c>
      <c r="S5305">
        <v>25304</v>
      </c>
    </row>
    <row r="5306" spans="1:19" x14ac:dyDescent="0.2">
      <c r="A5306" t="s">
        <v>59</v>
      </c>
      <c r="B5306" t="s">
        <v>13</v>
      </c>
      <c r="C5306" t="s">
        <v>924</v>
      </c>
      <c r="D5306">
        <v>1</v>
      </c>
      <c r="E5306">
        <v>2</v>
      </c>
      <c r="F5306">
        <v>1779765300000</v>
      </c>
      <c r="G5306">
        <v>1779766656451</v>
      </c>
      <c r="H5306">
        <v>1356451</v>
      </c>
      <c r="I5306">
        <v>1356451</v>
      </c>
      <c r="J5306">
        <v>11213</v>
      </c>
      <c r="K5306">
        <v>52</v>
      </c>
      <c r="L5306">
        <v>65.11</v>
      </c>
      <c r="M5306" t="s">
        <v>925</v>
      </c>
      <c r="N5306" t="s">
        <v>926</v>
      </c>
      <c r="O5306">
        <v>47.72</v>
      </c>
      <c r="S5306">
        <v>25305</v>
      </c>
    </row>
    <row r="5307" spans="1:19" x14ac:dyDescent="0.2">
      <c r="A5307" t="s">
        <v>59</v>
      </c>
      <c r="B5307" t="s">
        <v>13</v>
      </c>
      <c r="C5307" t="s">
        <v>928</v>
      </c>
      <c r="D5307">
        <v>1</v>
      </c>
      <c r="E5307">
        <v>2</v>
      </c>
      <c r="F5307">
        <v>1779766200000</v>
      </c>
      <c r="G5307">
        <v>1779767706643</v>
      </c>
      <c r="H5307">
        <v>1506643</v>
      </c>
      <c r="I5307">
        <v>1506643</v>
      </c>
      <c r="J5307">
        <v>9839</v>
      </c>
      <c r="K5307">
        <v>66</v>
      </c>
      <c r="L5307">
        <v>48.41</v>
      </c>
      <c r="M5307" t="s">
        <v>925</v>
      </c>
      <c r="N5307" t="s">
        <v>929</v>
      </c>
      <c r="S5307">
        <v>25306</v>
      </c>
    </row>
    <row r="5308" spans="1:19" x14ac:dyDescent="0.2">
      <c r="A5308" t="s">
        <v>59</v>
      </c>
      <c r="B5308" t="s">
        <v>13</v>
      </c>
      <c r="C5308" t="s">
        <v>927</v>
      </c>
      <c r="D5308">
        <v>1</v>
      </c>
      <c r="E5308">
        <v>2</v>
      </c>
      <c r="F5308">
        <v>1779767100000</v>
      </c>
      <c r="G5308">
        <v>1779768579555</v>
      </c>
      <c r="H5308">
        <v>1479555</v>
      </c>
      <c r="I5308">
        <v>1479555</v>
      </c>
      <c r="J5308">
        <v>8853</v>
      </c>
      <c r="K5308">
        <v>62</v>
      </c>
      <c r="L5308">
        <v>63.07</v>
      </c>
      <c r="M5308" t="s">
        <v>925</v>
      </c>
      <c r="N5308" t="s">
        <v>926</v>
      </c>
      <c r="O5308">
        <v>46.18</v>
      </c>
      <c r="S5308">
        <v>25307</v>
      </c>
    </row>
    <row r="5309" spans="1:19" x14ac:dyDescent="0.2">
      <c r="A5309" t="s">
        <v>59</v>
      </c>
      <c r="B5309" t="s">
        <v>13</v>
      </c>
      <c r="C5309" t="s">
        <v>924</v>
      </c>
      <c r="D5309">
        <v>1</v>
      </c>
      <c r="E5309">
        <v>2</v>
      </c>
      <c r="F5309">
        <v>1779768000000</v>
      </c>
      <c r="G5309">
        <v>1779770100830</v>
      </c>
      <c r="H5309">
        <v>2100830</v>
      </c>
      <c r="I5309">
        <v>2100830</v>
      </c>
      <c r="J5309">
        <v>9669</v>
      </c>
      <c r="K5309">
        <v>89</v>
      </c>
      <c r="L5309">
        <v>69.83</v>
      </c>
      <c r="M5309" t="s">
        <v>931</v>
      </c>
      <c r="N5309" t="s">
        <v>926</v>
      </c>
      <c r="O5309">
        <v>44.07</v>
      </c>
      <c r="S5309">
        <v>25308</v>
      </c>
    </row>
    <row r="5310" spans="1:19" x14ac:dyDescent="0.2">
      <c r="A5310" t="s">
        <v>59</v>
      </c>
      <c r="B5310" t="s">
        <v>13</v>
      </c>
      <c r="C5310" t="s">
        <v>928</v>
      </c>
      <c r="D5310">
        <v>1</v>
      </c>
      <c r="E5310">
        <v>2</v>
      </c>
      <c r="F5310">
        <v>1779768900000</v>
      </c>
      <c r="G5310">
        <v>1779771062698</v>
      </c>
      <c r="H5310">
        <v>2162698</v>
      </c>
      <c r="I5310">
        <v>2162698</v>
      </c>
      <c r="J5310">
        <v>8544</v>
      </c>
      <c r="K5310">
        <v>87</v>
      </c>
      <c r="L5310">
        <v>54.92</v>
      </c>
      <c r="M5310" t="s">
        <v>925</v>
      </c>
      <c r="N5310" t="s">
        <v>929</v>
      </c>
      <c r="S5310">
        <v>25309</v>
      </c>
    </row>
    <row r="5311" spans="1:19" x14ac:dyDescent="0.2">
      <c r="A5311" t="s">
        <v>59</v>
      </c>
      <c r="B5311" t="s">
        <v>13</v>
      </c>
      <c r="C5311" t="s">
        <v>927</v>
      </c>
      <c r="D5311">
        <v>1</v>
      </c>
      <c r="E5311">
        <v>2</v>
      </c>
      <c r="F5311">
        <v>1779769800000</v>
      </c>
      <c r="G5311">
        <v>1779771507162</v>
      </c>
      <c r="H5311">
        <v>1707162</v>
      </c>
      <c r="I5311">
        <v>1707162</v>
      </c>
      <c r="J5311">
        <v>10241</v>
      </c>
      <c r="K5311">
        <v>64</v>
      </c>
      <c r="L5311">
        <v>71.28</v>
      </c>
      <c r="M5311" t="s">
        <v>931</v>
      </c>
      <c r="N5311" t="s">
        <v>926</v>
      </c>
      <c r="O5311">
        <v>55.84</v>
      </c>
      <c r="S5311">
        <v>25310</v>
      </c>
    </row>
    <row r="5312" spans="1:19" x14ac:dyDescent="0.2">
      <c r="A5312" t="s">
        <v>59</v>
      </c>
      <c r="B5312" t="s">
        <v>13</v>
      </c>
      <c r="C5312" t="s">
        <v>924</v>
      </c>
      <c r="D5312">
        <v>1</v>
      </c>
      <c r="E5312">
        <v>2</v>
      </c>
      <c r="F5312">
        <v>1779770700000</v>
      </c>
      <c r="G5312">
        <v>1779772212183</v>
      </c>
      <c r="H5312">
        <v>1512183</v>
      </c>
      <c r="I5312">
        <v>1512183</v>
      </c>
      <c r="J5312">
        <v>11368</v>
      </c>
      <c r="K5312">
        <v>63</v>
      </c>
      <c r="L5312">
        <v>68.44</v>
      </c>
      <c r="M5312" t="s">
        <v>931</v>
      </c>
      <c r="N5312" t="s">
        <v>926</v>
      </c>
      <c r="O5312">
        <v>51.12</v>
      </c>
      <c r="S5312">
        <v>25311</v>
      </c>
    </row>
    <row r="5313" spans="1:19" x14ac:dyDescent="0.2">
      <c r="A5313" t="s">
        <v>59</v>
      </c>
      <c r="B5313" t="s">
        <v>13</v>
      </c>
      <c r="C5313" t="s">
        <v>928</v>
      </c>
      <c r="D5313">
        <v>1</v>
      </c>
      <c r="E5313">
        <v>2</v>
      </c>
      <c r="F5313">
        <v>1779771600000</v>
      </c>
      <c r="G5313">
        <v>1779773250700</v>
      </c>
      <c r="H5313">
        <v>1650700</v>
      </c>
      <c r="I5313">
        <v>1650700</v>
      </c>
      <c r="J5313">
        <v>9916</v>
      </c>
      <c r="K5313">
        <v>72</v>
      </c>
      <c r="L5313">
        <v>70.47</v>
      </c>
      <c r="M5313" t="s">
        <v>931</v>
      </c>
      <c r="N5313" t="s">
        <v>926</v>
      </c>
      <c r="O5313">
        <v>56.24</v>
      </c>
      <c r="S5313">
        <v>25312</v>
      </c>
    </row>
    <row r="5314" spans="1:19" x14ac:dyDescent="0.2">
      <c r="A5314" t="s">
        <v>59</v>
      </c>
      <c r="B5314" t="s">
        <v>13</v>
      </c>
      <c r="C5314" t="s">
        <v>924</v>
      </c>
      <c r="D5314">
        <v>1</v>
      </c>
      <c r="E5314">
        <v>3</v>
      </c>
      <c r="F5314">
        <v>1779840000000</v>
      </c>
      <c r="G5314">
        <v>1779841913091</v>
      </c>
      <c r="H5314">
        <v>1913091</v>
      </c>
      <c r="I5314">
        <v>1913091</v>
      </c>
      <c r="J5314">
        <v>11640</v>
      </c>
      <c r="K5314">
        <v>76</v>
      </c>
      <c r="L5314">
        <v>55.18</v>
      </c>
      <c r="M5314" t="s">
        <v>925</v>
      </c>
      <c r="N5314" t="s">
        <v>929</v>
      </c>
      <c r="S5314">
        <v>25313</v>
      </c>
    </row>
    <row r="5315" spans="1:19" x14ac:dyDescent="0.2">
      <c r="A5315" t="s">
        <v>59</v>
      </c>
      <c r="B5315" t="s">
        <v>13</v>
      </c>
      <c r="C5315" t="s">
        <v>928</v>
      </c>
      <c r="D5315">
        <v>1</v>
      </c>
      <c r="E5315">
        <v>3</v>
      </c>
      <c r="F5315">
        <v>1779840900000</v>
      </c>
      <c r="G5315">
        <v>1779843328145</v>
      </c>
      <c r="H5315">
        <v>2428145</v>
      </c>
      <c r="I5315">
        <v>2428145</v>
      </c>
      <c r="J5315">
        <v>10937</v>
      </c>
      <c r="K5315">
        <v>99</v>
      </c>
      <c r="L5315">
        <v>76.23</v>
      </c>
      <c r="M5315" t="s">
        <v>931</v>
      </c>
      <c r="N5315" t="s">
        <v>926</v>
      </c>
      <c r="O5315">
        <v>47.32</v>
      </c>
      <c r="S5315">
        <v>25314</v>
      </c>
    </row>
    <row r="5316" spans="1:19" x14ac:dyDescent="0.2">
      <c r="A5316" t="s">
        <v>59</v>
      </c>
      <c r="B5316" t="s">
        <v>13</v>
      </c>
      <c r="C5316" t="s">
        <v>927</v>
      </c>
      <c r="D5316">
        <v>1</v>
      </c>
      <c r="E5316">
        <v>3</v>
      </c>
      <c r="F5316">
        <v>1779841800000</v>
      </c>
      <c r="G5316">
        <v>1779843653197</v>
      </c>
      <c r="H5316">
        <v>1853197</v>
      </c>
      <c r="I5316">
        <v>1853197</v>
      </c>
      <c r="J5316">
        <v>9501</v>
      </c>
      <c r="K5316">
        <v>73</v>
      </c>
      <c r="L5316">
        <v>52.21</v>
      </c>
      <c r="M5316" t="s">
        <v>925</v>
      </c>
      <c r="N5316" t="s">
        <v>929</v>
      </c>
      <c r="S5316">
        <v>25315</v>
      </c>
    </row>
    <row r="5317" spans="1:19" x14ac:dyDescent="0.2">
      <c r="A5317" t="s">
        <v>59</v>
      </c>
      <c r="B5317" t="s">
        <v>13</v>
      </c>
      <c r="C5317" t="s">
        <v>924</v>
      </c>
      <c r="D5317">
        <v>1</v>
      </c>
      <c r="E5317">
        <v>3</v>
      </c>
      <c r="F5317">
        <v>1779842700000</v>
      </c>
      <c r="G5317">
        <v>1779844337890</v>
      </c>
      <c r="H5317">
        <v>1637890</v>
      </c>
      <c r="I5317">
        <v>1637890</v>
      </c>
      <c r="J5317">
        <v>11393</v>
      </c>
      <c r="K5317">
        <v>65</v>
      </c>
      <c r="L5317">
        <v>67.22</v>
      </c>
      <c r="M5317" t="s">
        <v>931</v>
      </c>
      <c r="N5317" t="s">
        <v>926</v>
      </c>
      <c r="O5317">
        <v>45.06</v>
      </c>
      <c r="S5317">
        <v>25316</v>
      </c>
    </row>
    <row r="5318" spans="1:19" x14ac:dyDescent="0.2">
      <c r="A5318" t="s">
        <v>59</v>
      </c>
      <c r="B5318" t="s">
        <v>13</v>
      </c>
      <c r="C5318" t="s">
        <v>928</v>
      </c>
      <c r="D5318">
        <v>1</v>
      </c>
      <c r="E5318">
        <v>3</v>
      </c>
      <c r="F5318">
        <v>1779843600000</v>
      </c>
      <c r="G5318">
        <v>1779846036476</v>
      </c>
      <c r="H5318">
        <v>2436476</v>
      </c>
      <c r="I5318">
        <v>2436476</v>
      </c>
      <c r="J5318">
        <v>9578</v>
      </c>
      <c r="K5318">
        <v>98</v>
      </c>
      <c r="L5318">
        <v>74.989999999999995</v>
      </c>
      <c r="M5318" t="s">
        <v>931</v>
      </c>
      <c r="N5318" t="s">
        <v>926</v>
      </c>
      <c r="O5318">
        <v>47.87</v>
      </c>
      <c r="S5318">
        <v>25317</v>
      </c>
    </row>
    <row r="5319" spans="1:19" x14ac:dyDescent="0.2">
      <c r="A5319" t="s">
        <v>59</v>
      </c>
      <c r="B5319" t="s">
        <v>13</v>
      </c>
      <c r="C5319" t="s">
        <v>927</v>
      </c>
      <c r="D5319">
        <v>1</v>
      </c>
      <c r="E5319">
        <v>3</v>
      </c>
      <c r="F5319">
        <v>1779844500000</v>
      </c>
      <c r="G5319">
        <v>1779846571151</v>
      </c>
      <c r="H5319">
        <v>2071151</v>
      </c>
      <c r="I5319">
        <v>2071151</v>
      </c>
      <c r="J5319">
        <v>11260</v>
      </c>
      <c r="K5319">
        <v>85</v>
      </c>
      <c r="L5319">
        <v>75.56</v>
      </c>
      <c r="M5319" t="s">
        <v>931</v>
      </c>
      <c r="N5319" t="s">
        <v>926</v>
      </c>
      <c r="O5319">
        <v>53.88</v>
      </c>
      <c r="S5319">
        <v>25318</v>
      </c>
    </row>
    <row r="5320" spans="1:19" x14ac:dyDescent="0.2">
      <c r="A5320" t="s">
        <v>59</v>
      </c>
      <c r="B5320" t="s">
        <v>13</v>
      </c>
      <c r="C5320" t="s">
        <v>924</v>
      </c>
      <c r="D5320">
        <v>1</v>
      </c>
      <c r="E5320">
        <v>3</v>
      </c>
      <c r="F5320">
        <v>1779845400000</v>
      </c>
      <c r="G5320">
        <v>1779846995158</v>
      </c>
      <c r="H5320">
        <v>1595158</v>
      </c>
      <c r="I5320">
        <v>1595158</v>
      </c>
      <c r="J5320">
        <v>10156</v>
      </c>
      <c r="K5320">
        <v>64</v>
      </c>
      <c r="L5320">
        <v>66.25</v>
      </c>
      <c r="M5320" t="s">
        <v>925</v>
      </c>
      <c r="N5320" t="s">
        <v>926</v>
      </c>
      <c r="O5320">
        <v>47.18</v>
      </c>
      <c r="S5320">
        <v>25319</v>
      </c>
    </row>
    <row r="5321" spans="1:19" x14ac:dyDescent="0.2">
      <c r="A5321" t="s">
        <v>59</v>
      </c>
      <c r="B5321" t="s">
        <v>13</v>
      </c>
      <c r="C5321" t="s">
        <v>928</v>
      </c>
      <c r="D5321">
        <v>1</v>
      </c>
      <c r="E5321">
        <v>3</v>
      </c>
      <c r="F5321">
        <v>1779846300000</v>
      </c>
      <c r="G5321">
        <v>1779848522414</v>
      </c>
      <c r="H5321">
        <v>2222414</v>
      </c>
      <c r="I5321">
        <v>2222414</v>
      </c>
      <c r="J5321">
        <v>9820</v>
      </c>
      <c r="K5321">
        <v>87</v>
      </c>
      <c r="L5321">
        <v>72.05</v>
      </c>
      <c r="M5321" t="s">
        <v>931</v>
      </c>
      <c r="N5321" t="s">
        <v>926</v>
      </c>
      <c r="O5321">
        <v>45.77</v>
      </c>
      <c r="S5321">
        <v>25320</v>
      </c>
    </row>
    <row r="5322" spans="1:19" x14ac:dyDescent="0.2">
      <c r="A5322" t="s">
        <v>59</v>
      </c>
      <c r="B5322" t="s">
        <v>13</v>
      </c>
      <c r="C5322" t="s">
        <v>927</v>
      </c>
      <c r="D5322">
        <v>1</v>
      </c>
      <c r="E5322">
        <v>3</v>
      </c>
      <c r="F5322">
        <v>1779847200000</v>
      </c>
      <c r="G5322">
        <v>1779848820753</v>
      </c>
      <c r="H5322">
        <v>1620753</v>
      </c>
      <c r="I5322">
        <v>1620753</v>
      </c>
      <c r="J5322">
        <v>9679</v>
      </c>
      <c r="K5322">
        <v>64</v>
      </c>
      <c r="L5322">
        <v>68.31</v>
      </c>
      <c r="M5322" t="s">
        <v>931</v>
      </c>
      <c r="N5322" t="s">
        <v>926</v>
      </c>
      <c r="O5322">
        <v>52.61</v>
      </c>
      <c r="S5322">
        <v>25321</v>
      </c>
    </row>
    <row r="5323" spans="1:19" x14ac:dyDescent="0.2">
      <c r="A5323" t="s">
        <v>59</v>
      </c>
      <c r="B5323" t="s">
        <v>13</v>
      </c>
      <c r="C5323" t="s">
        <v>924</v>
      </c>
      <c r="D5323">
        <v>1</v>
      </c>
      <c r="E5323">
        <v>3</v>
      </c>
      <c r="F5323">
        <v>1779848100000</v>
      </c>
      <c r="G5323">
        <v>1779850410264</v>
      </c>
      <c r="H5323">
        <v>2310264</v>
      </c>
      <c r="I5323">
        <v>2310264</v>
      </c>
      <c r="J5323">
        <v>10272</v>
      </c>
      <c r="K5323">
        <v>91</v>
      </c>
      <c r="L5323">
        <v>76.5</v>
      </c>
      <c r="M5323" t="s">
        <v>931</v>
      </c>
      <c r="N5323" t="s">
        <v>926</v>
      </c>
      <c r="O5323">
        <v>52.7</v>
      </c>
      <c r="S5323">
        <v>25322</v>
      </c>
    </row>
    <row r="5324" spans="1:19" x14ac:dyDescent="0.2">
      <c r="A5324" t="s">
        <v>59</v>
      </c>
      <c r="B5324" t="s">
        <v>13</v>
      </c>
      <c r="C5324" t="s">
        <v>928</v>
      </c>
      <c r="D5324">
        <v>1</v>
      </c>
      <c r="E5324">
        <v>3</v>
      </c>
      <c r="F5324">
        <v>1779849000000</v>
      </c>
      <c r="G5324">
        <v>1779850812172</v>
      </c>
      <c r="H5324">
        <v>1812172</v>
      </c>
      <c r="I5324">
        <v>1812172</v>
      </c>
      <c r="J5324">
        <v>11541</v>
      </c>
      <c r="K5324">
        <v>71</v>
      </c>
      <c r="L5324">
        <v>53.86</v>
      </c>
      <c r="M5324" t="s">
        <v>925</v>
      </c>
      <c r="N5324" t="s">
        <v>929</v>
      </c>
      <c r="S5324">
        <v>25323</v>
      </c>
    </row>
    <row r="5325" spans="1:19" x14ac:dyDescent="0.2">
      <c r="A5325" t="s">
        <v>59</v>
      </c>
      <c r="B5325" t="s">
        <v>13</v>
      </c>
      <c r="C5325" t="s">
        <v>927</v>
      </c>
      <c r="D5325">
        <v>1</v>
      </c>
      <c r="E5325">
        <v>3</v>
      </c>
      <c r="F5325">
        <v>1779849900000</v>
      </c>
      <c r="G5325">
        <v>1779851600791</v>
      </c>
      <c r="H5325">
        <v>1700791</v>
      </c>
      <c r="I5325">
        <v>1700791</v>
      </c>
      <c r="J5325">
        <v>10126</v>
      </c>
      <c r="K5325">
        <v>67</v>
      </c>
      <c r="L5325">
        <v>67.11</v>
      </c>
      <c r="M5325" t="s">
        <v>931</v>
      </c>
      <c r="N5325" t="s">
        <v>926</v>
      </c>
      <c r="O5325">
        <v>46.61</v>
      </c>
      <c r="S5325">
        <v>25324</v>
      </c>
    </row>
    <row r="5326" spans="1:19" x14ac:dyDescent="0.2">
      <c r="A5326" t="s">
        <v>59</v>
      </c>
      <c r="B5326" t="s">
        <v>13</v>
      </c>
      <c r="C5326" t="s">
        <v>924</v>
      </c>
      <c r="D5326">
        <v>1</v>
      </c>
      <c r="E5326">
        <v>3</v>
      </c>
      <c r="F5326">
        <v>1779850800000</v>
      </c>
      <c r="G5326">
        <v>1779852453943</v>
      </c>
      <c r="H5326">
        <v>1653943</v>
      </c>
      <c r="I5326">
        <v>1653943</v>
      </c>
      <c r="J5326">
        <v>9829</v>
      </c>
      <c r="K5326">
        <v>67</v>
      </c>
      <c r="L5326">
        <v>50.17</v>
      </c>
      <c r="M5326" t="s">
        <v>925</v>
      </c>
      <c r="N5326" t="s">
        <v>929</v>
      </c>
      <c r="S5326">
        <v>25325</v>
      </c>
    </row>
    <row r="5327" spans="1:19" x14ac:dyDescent="0.2">
      <c r="A5327" t="s">
        <v>59</v>
      </c>
      <c r="B5327" t="s">
        <v>13</v>
      </c>
      <c r="C5327" t="s">
        <v>928</v>
      </c>
      <c r="D5327">
        <v>1</v>
      </c>
      <c r="E5327">
        <v>3</v>
      </c>
      <c r="F5327">
        <v>1779851700000</v>
      </c>
      <c r="G5327">
        <v>1779853550618</v>
      </c>
      <c r="H5327">
        <v>1850618</v>
      </c>
      <c r="I5327">
        <v>1850618</v>
      </c>
      <c r="J5327">
        <v>11274</v>
      </c>
      <c r="K5327">
        <v>74</v>
      </c>
      <c r="L5327">
        <v>70.92</v>
      </c>
      <c r="M5327" t="s">
        <v>931</v>
      </c>
      <c r="N5327" t="s">
        <v>926</v>
      </c>
      <c r="O5327">
        <v>48.61</v>
      </c>
      <c r="S5327">
        <v>25326</v>
      </c>
    </row>
    <row r="5328" spans="1:19" x14ac:dyDescent="0.2">
      <c r="A5328" t="s">
        <v>59</v>
      </c>
      <c r="B5328" t="s">
        <v>13</v>
      </c>
      <c r="C5328" t="s">
        <v>927</v>
      </c>
      <c r="D5328">
        <v>1</v>
      </c>
      <c r="E5328">
        <v>3</v>
      </c>
      <c r="F5328">
        <v>1779852600000</v>
      </c>
      <c r="G5328">
        <v>1779855003655</v>
      </c>
      <c r="H5328">
        <v>2403655</v>
      </c>
      <c r="I5328">
        <v>2403655</v>
      </c>
      <c r="J5328">
        <v>11293</v>
      </c>
      <c r="K5328">
        <v>96</v>
      </c>
      <c r="L5328">
        <v>75.91</v>
      </c>
      <c r="M5328" t="s">
        <v>931</v>
      </c>
      <c r="N5328" t="s">
        <v>926</v>
      </c>
      <c r="O5328">
        <v>46.25</v>
      </c>
      <c r="S5328">
        <v>25327</v>
      </c>
    </row>
    <row r="5329" spans="1:19" x14ac:dyDescent="0.2">
      <c r="A5329" t="s">
        <v>59</v>
      </c>
      <c r="B5329" t="s">
        <v>13</v>
      </c>
      <c r="C5329" t="s">
        <v>924</v>
      </c>
      <c r="D5329">
        <v>1</v>
      </c>
      <c r="E5329">
        <v>3</v>
      </c>
      <c r="F5329">
        <v>1779853500000</v>
      </c>
      <c r="G5329">
        <v>1779855302377</v>
      </c>
      <c r="H5329">
        <v>1802377</v>
      </c>
      <c r="I5329">
        <v>1802377</v>
      </c>
      <c r="J5329">
        <v>10205</v>
      </c>
      <c r="K5329">
        <v>69</v>
      </c>
      <c r="L5329">
        <v>68.03</v>
      </c>
      <c r="M5329" t="s">
        <v>931</v>
      </c>
      <c r="N5329" t="s">
        <v>926</v>
      </c>
      <c r="O5329">
        <v>45.96</v>
      </c>
      <c r="S5329">
        <v>25328</v>
      </c>
    </row>
    <row r="5330" spans="1:19" x14ac:dyDescent="0.2">
      <c r="A5330" t="s">
        <v>59</v>
      </c>
      <c r="B5330" t="s">
        <v>13</v>
      </c>
      <c r="C5330" t="s">
        <v>928</v>
      </c>
      <c r="D5330">
        <v>1</v>
      </c>
      <c r="E5330">
        <v>3</v>
      </c>
      <c r="F5330">
        <v>1779854400000</v>
      </c>
      <c r="G5330">
        <v>1779856103761</v>
      </c>
      <c r="H5330">
        <v>1703761</v>
      </c>
      <c r="I5330">
        <v>1703761</v>
      </c>
      <c r="J5330">
        <v>10007</v>
      </c>
      <c r="K5330">
        <v>68</v>
      </c>
      <c r="L5330">
        <v>50.95</v>
      </c>
      <c r="M5330" t="s">
        <v>925</v>
      </c>
      <c r="N5330" t="s">
        <v>929</v>
      </c>
      <c r="S5330">
        <v>25329</v>
      </c>
    </row>
    <row r="5331" spans="1:19" x14ac:dyDescent="0.2">
      <c r="A5331" t="s">
        <v>59</v>
      </c>
      <c r="B5331" t="s">
        <v>13</v>
      </c>
      <c r="C5331" t="s">
        <v>927</v>
      </c>
      <c r="D5331">
        <v>1</v>
      </c>
      <c r="E5331">
        <v>3</v>
      </c>
      <c r="F5331">
        <v>1779855300000</v>
      </c>
      <c r="G5331">
        <v>1779857483041</v>
      </c>
      <c r="H5331">
        <v>2183041</v>
      </c>
      <c r="I5331">
        <v>2183041</v>
      </c>
      <c r="J5331">
        <v>9738</v>
      </c>
      <c r="K5331">
        <v>90</v>
      </c>
      <c r="L5331">
        <v>72.28</v>
      </c>
      <c r="M5331" t="s">
        <v>931</v>
      </c>
      <c r="N5331" t="s">
        <v>926</v>
      </c>
      <c r="O5331">
        <v>47.52</v>
      </c>
      <c r="S5331">
        <v>25330</v>
      </c>
    </row>
    <row r="5332" spans="1:19" x14ac:dyDescent="0.2">
      <c r="A5332" t="s">
        <v>59</v>
      </c>
      <c r="B5332" t="s">
        <v>13</v>
      </c>
      <c r="C5332" t="s">
        <v>924</v>
      </c>
      <c r="D5332">
        <v>1</v>
      </c>
      <c r="E5332">
        <v>3</v>
      </c>
      <c r="F5332">
        <v>1779856200000</v>
      </c>
      <c r="G5332">
        <v>1779858389140</v>
      </c>
      <c r="H5332">
        <v>2189140</v>
      </c>
      <c r="I5332">
        <v>2189140</v>
      </c>
      <c r="J5332">
        <v>10429</v>
      </c>
      <c r="K5332">
        <v>83</v>
      </c>
      <c r="L5332">
        <v>74.39</v>
      </c>
      <c r="M5332" t="s">
        <v>931</v>
      </c>
      <c r="N5332" t="s">
        <v>926</v>
      </c>
      <c r="O5332">
        <v>50.43</v>
      </c>
      <c r="S5332">
        <v>25331</v>
      </c>
    </row>
    <row r="5333" spans="1:19" x14ac:dyDescent="0.2">
      <c r="A5333" t="s">
        <v>59</v>
      </c>
      <c r="B5333" t="s">
        <v>13</v>
      </c>
      <c r="C5333" t="s">
        <v>928</v>
      </c>
      <c r="D5333">
        <v>1</v>
      </c>
      <c r="E5333">
        <v>3</v>
      </c>
      <c r="F5333">
        <v>1779857100000</v>
      </c>
      <c r="G5333">
        <v>1779859060485</v>
      </c>
      <c r="H5333">
        <v>1960485</v>
      </c>
      <c r="I5333">
        <v>1960485</v>
      </c>
      <c r="J5333">
        <v>9931</v>
      </c>
      <c r="K5333">
        <v>83</v>
      </c>
      <c r="L5333">
        <v>68.14</v>
      </c>
      <c r="M5333" t="s">
        <v>931</v>
      </c>
      <c r="N5333" t="s">
        <v>926</v>
      </c>
      <c r="O5333">
        <v>42.97</v>
      </c>
      <c r="S5333">
        <v>25332</v>
      </c>
    </row>
    <row r="5334" spans="1:19" x14ac:dyDescent="0.2">
      <c r="A5334" t="s">
        <v>59</v>
      </c>
      <c r="B5334" t="s">
        <v>13</v>
      </c>
      <c r="C5334" t="s">
        <v>927</v>
      </c>
      <c r="D5334">
        <v>1</v>
      </c>
      <c r="E5334">
        <v>3</v>
      </c>
      <c r="F5334">
        <v>1779858000000</v>
      </c>
      <c r="G5334">
        <v>1779859762925</v>
      </c>
      <c r="H5334">
        <v>1762925</v>
      </c>
      <c r="I5334">
        <v>1762925</v>
      </c>
      <c r="J5334">
        <v>9870</v>
      </c>
      <c r="K5334">
        <v>65</v>
      </c>
      <c r="L5334">
        <v>51.52</v>
      </c>
      <c r="M5334" t="s">
        <v>925</v>
      </c>
      <c r="N5334" t="s">
        <v>929</v>
      </c>
      <c r="S5334">
        <v>25333</v>
      </c>
    </row>
    <row r="5335" spans="1:19" x14ac:dyDescent="0.2">
      <c r="A5335" t="s">
        <v>59</v>
      </c>
      <c r="B5335" t="s">
        <v>13</v>
      </c>
      <c r="C5335" t="s">
        <v>924</v>
      </c>
      <c r="D5335">
        <v>1</v>
      </c>
      <c r="E5335">
        <v>3</v>
      </c>
      <c r="F5335">
        <v>1779858900000</v>
      </c>
      <c r="G5335">
        <v>1779860573791</v>
      </c>
      <c r="H5335">
        <v>1673791</v>
      </c>
      <c r="I5335">
        <v>1673791</v>
      </c>
      <c r="J5335">
        <v>10564</v>
      </c>
      <c r="K5335">
        <v>72</v>
      </c>
      <c r="L5335">
        <v>70.53</v>
      </c>
      <c r="M5335" t="s">
        <v>931</v>
      </c>
      <c r="N5335" t="s">
        <v>926</v>
      </c>
      <c r="O5335">
        <v>54.06</v>
      </c>
      <c r="S5335">
        <v>25334</v>
      </c>
    </row>
    <row r="5336" spans="1:19" x14ac:dyDescent="0.2">
      <c r="A5336" t="s">
        <v>59</v>
      </c>
      <c r="B5336" t="s">
        <v>13</v>
      </c>
      <c r="C5336" t="s">
        <v>928</v>
      </c>
      <c r="D5336">
        <v>1</v>
      </c>
      <c r="E5336">
        <v>4</v>
      </c>
      <c r="F5336">
        <v>1779926400000</v>
      </c>
      <c r="G5336">
        <v>1779928858799</v>
      </c>
      <c r="H5336">
        <v>2458799</v>
      </c>
      <c r="I5336">
        <v>2458799</v>
      </c>
      <c r="J5336">
        <v>11757</v>
      </c>
      <c r="K5336">
        <v>92</v>
      </c>
      <c r="L5336">
        <v>76.22</v>
      </c>
      <c r="M5336" t="s">
        <v>931</v>
      </c>
      <c r="N5336" t="s">
        <v>926</v>
      </c>
      <c r="O5336">
        <v>44.34</v>
      </c>
      <c r="S5336">
        <v>25335</v>
      </c>
    </row>
    <row r="5337" spans="1:19" x14ac:dyDescent="0.2">
      <c r="A5337" t="s">
        <v>59</v>
      </c>
      <c r="B5337" t="s">
        <v>13</v>
      </c>
      <c r="C5337" t="s">
        <v>927</v>
      </c>
      <c r="D5337">
        <v>1</v>
      </c>
      <c r="E5337">
        <v>4</v>
      </c>
      <c r="F5337">
        <v>1779927300000</v>
      </c>
      <c r="G5337">
        <v>1779929588387</v>
      </c>
      <c r="H5337">
        <v>2288387</v>
      </c>
      <c r="I5337">
        <v>2288387</v>
      </c>
      <c r="J5337">
        <v>9385</v>
      </c>
      <c r="K5337">
        <v>88</v>
      </c>
      <c r="L5337">
        <v>70.92</v>
      </c>
      <c r="M5337" t="s">
        <v>931</v>
      </c>
      <c r="N5337" t="s">
        <v>926</v>
      </c>
      <c r="O5337">
        <v>42.64</v>
      </c>
      <c r="S5337">
        <v>25336</v>
      </c>
    </row>
    <row r="5338" spans="1:19" x14ac:dyDescent="0.2">
      <c r="A5338" t="s">
        <v>59</v>
      </c>
      <c r="B5338" t="s">
        <v>13</v>
      </c>
      <c r="C5338" t="s">
        <v>924</v>
      </c>
      <c r="D5338">
        <v>1</v>
      </c>
      <c r="E5338">
        <v>4</v>
      </c>
      <c r="F5338">
        <v>1779928200000</v>
      </c>
      <c r="G5338">
        <v>1779929672007</v>
      </c>
      <c r="H5338">
        <v>1472007</v>
      </c>
      <c r="I5338">
        <v>1472007</v>
      </c>
      <c r="J5338">
        <v>11616</v>
      </c>
      <c r="K5338">
        <v>62</v>
      </c>
      <c r="L5338">
        <v>63.99</v>
      </c>
      <c r="M5338" t="s">
        <v>925</v>
      </c>
      <c r="N5338" t="s">
        <v>926</v>
      </c>
      <c r="O5338">
        <v>41.12</v>
      </c>
      <c r="S5338">
        <v>25337</v>
      </c>
    </row>
    <row r="5339" spans="1:19" x14ac:dyDescent="0.2">
      <c r="A5339" t="s">
        <v>59</v>
      </c>
      <c r="B5339" t="s">
        <v>13</v>
      </c>
      <c r="C5339" t="s">
        <v>928</v>
      </c>
      <c r="D5339">
        <v>1</v>
      </c>
      <c r="E5339">
        <v>4</v>
      </c>
      <c r="F5339">
        <v>1779929100000</v>
      </c>
      <c r="G5339">
        <v>1779930478345</v>
      </c>
      <c r="H5339">
        <v>1378345</v>
      </c>
      <c r="I5339">
        <v>1378345</v>
      </c>
      <c r="J5339">
        <v>9818</v>
      </c>
      <c r="K5339">
        <v>51</v>
      </c>
      <c r="L5339">
        <v>62.88</v>
      </c>
      <c r="M5339" t="s">
        <v>925</v>
      </c>
      <c r="N5339" t="s">
        <v>926</v>
      </c>
      <c r="O5339">
        <v>45.72</v>
      </c>
      <c r="S5339">
        <v>25338</v>
      </c>
    </row>
    <row r="5340" spans="1:19" x14ac:dyDescent="0.2">
      <c r="A5340" t="s">
        <v>59</v>
      </c>
      <c r="B5340" t="s">
        <v>13</v>
      </c>
      <c r="C5340" t="s">
        <v>927</v>
      </c>
      <c r="D5340">
        <v>1</v>
      </c>
      <c r="E5340">
        <v>4</v>
      </c>
      <c r="F5340">
        <v>1779930000000</v>
      </c>
      <c r="G5340">
        <v>1779932475148</v>
      </c>
      <c r="H5340">
        <v>2475148</v>
      </c>
      <c r="I5340">
        <v>2475148</v>
      </c>
      <c r="J5340">
        <v>11489</v>
      </c>
      <c r="K5340">
        <v>103</v>
      </c>
      <c r="L5340">
        <v>61.77</v>
      </c>
      <c r="M5340" t="s">
        <v>925</v>
      </c>
      <c r="N5340" t="s">
        <v>929</v>
      </c>
      <c r="S5340">
        <v>25339</v>
      </c>
    </row>
    <row r="5341" spans="1:19" x14ac:dyDescent="0.2">
      <c r="A5341" t="s">
        <v>59</v>
      </c>
      <c r="B5341" t="s">
        <v>13</v>
      </c>
      <c r="C5341" t="s">
        <v>924</v>
      </c>
      <c r="D5341">
        <v>1</v>
      </c>
      <c r="E5341">
        <v>4</v>
      </c>
      <c r="F5341">
        <v>1779930900000</v>
      </c>
      <c r="G5341">
        <v>1779932456746</v>
      </c>
      <c r="H5341">
        <v>1556746</v>
      </c>
      <c r="I5341">
        <v>1556746</v>
      </c>
      <c r="J5341">
        <v>9527</v>
      </c>
      <c r="K5341">
        <v>66</v>
      </c>
      <c r="L5341">
        <v>64.41</v>
      </c>
      <c r="M5341" t="s">
        <v>925</v>
      </c>
      <c r="N5341" t="s">
        <v>926</v>
      </c>
      <c r="O5341">
        <v>45.57</v>
      </c>
      <c r="S5341">
        <v>25340</v>
      </c>
    </row>
    <row r="5342" spans="1:19" x14ac:dyDescent="0.2">
      <c r="A5342" t="s">
        <v>59</v>
      </c>
      <c r="B5342" t="s">
        <v>13</v>
      </c>
      <c r="C5342" t="s">
        <v>928</v>
      </c>
      <c r="D5342">
        <v>1</v>
      </c>
      <c r="E5342">
        <v>4</v>
      </c>
      <c r="F5342">
        <v>1779931800000</v>
      </c>
      <c r="G5342">
        <v>1779934096226</v>
      </c>
      <c r="H5342">
        <v>2296226</v>
      </c>
      <c r="I5342">
        <v>2296226</v>
      </c>
      <c r="J5342">
        <v>9168</v>
      </c>
      <c r="K5342">
        <v>85</v>
      </c>
      <c r="L5342">
        <v>74.56</v>
      </c>
      <c r="M5342" t="s">
        <v>931</v>
      </c>
      <c r="N5342" t="s">
        <v>926</v>
      </c>
      <c r="O5342">
        <v>51.49</v>
      </c>
      <c r="S5342">
        <v>25341</v>
      </c>
    </row>
    <row r="5343" spans="1:19" x14ac:dyDescent="0.2">
      <c r="A5343" t="s">
        <v>59</v>
      </c>
      <c r="B5343" t="s">
        <v>13</v>
      </c>
      <c r="C5343" t="s">
        <v>927</v>
      </c>
      <c r="D5343">
        <v>1</v>
      </c>
      <c r="E5343">
        <v>4</v>
      </c>
      <c r="F5343">
        <v>1779932700000</v>
      </c>
      <c r="G5343">
        <v>1779934400044</v>
      </c>
      <c r="H5343">
        <v>1700044</v>
      </c>
      <c r="I5343">
        <v>1700044</v>
      </c>
      <c r="J5343">
        <v>8848</v>
      </c>
      <c r="K5343">
        <v>70</v>
      </c>
      <c r="L5343">
        <v>62.42</v>
      </c>
      <c r="M5343" t="s">
        <v>925</v>
      </c>
      <c r="N5343" t="s">
        <v>926</v>
      </c>
      <c r="O5343">
        <v>39.14</v>
      </c>
      <c r="S5343">
        <v>25342</v>
      </c>
    </row>
    <row r="5344" spans="1:19" x14ac:dyDescent="0.2">
      <c r="A5344" t="s">
        <v>59</v>
      </c>
      <c r="B5344" t="s">
        <v>13</v>
      </c>
      <c r="C5344" t="s">
        <v>924</v>
      </c>
      <c r="D5344">
        <v>1</v>
      </c>
      <c r="E5344">
        <v>4</v>
      </c>
      <c r="F5344">
        <v>1779933600000</v>
      </c>
      <c r="G5344">
        <v>1779935854180</v>
      </c>
      <c r="H5344">
        <v>2254180</v>
      </c>
      <c r="I5344">
        <v>2254180</v>
      </c>
      <c r="J5344">
        <v>9820</v>
      </c>
      <c r="K5344">
        <v>94</v>
      </c>
      <c r="L5344">
        <v>77.2</v>
      </c>
      <c r="M5344" t="s">
        <v>931</v>
      </c>
      <c r="N5344" t="s">
        <v>926</v>
      </c>
      <c r="O5344">
        <v>56.95</v>
      </c>
      <c r="S5344">
        <v>25343</v>
      </c>
    </row>
    <row r="5345" spans="1:19" x14ac:dyDescent="0.2">
      <c r="A5345" t="s">
        <v>59</v>
      </c>
      <c r="B5345" t="s">
        <v>13</v>
      </c>
      <c r="C5345" t="s">
        <v>928</v>
      </c>
      <c r="D5345">
        <v>1</v>
      </c>
      <c r="E5345">
        <v>4</v>
      </c>
      <c r="F5345">
        <v>1779934500000</v>
      </c>
      <c r="G5345">
        <v>1779936235565</v>
      </c>
      <c r="H5345">
        <v>1735565</v>
      </c>
      <c r="I5345">
        <v>1735565</v>
      </c>
      <c r="J5345">
        <v>9058</v>
      </c>
      <c r="K5345">
        <v>76</v>
      </c>
      <c r="L5345">
        <v>69</v>
      </c>
      <c r="M5345" t="s">
        <v>931</v>
      </c>
      <c r="N5345" t="s">
        <v>926</v>
      </c>
      <c r="O5345">
        <v>52.99</v>
      </c>
      <c r="S5345">
        <v>25344</v>
      </c>
    </row>
    <row r="5346" spans="1:19" x14ac:dyDescent="0.2">
      <c r="A5346" t="s">
        <v>59</v>
      </c>
      <c r="B5346" t="s">
        <v>13</v>
      </c>
      <c r="C5346" t="s">
        <v>927</v>
      </c>
      <c r="D5346">
        <v>1</v>
      </c>
      <c r="E5346">
        <v>4</v>
      </c>
      <c r="F5346">
        <v>1779935400000</v>
      </c>
      <c r="G5346">
        <v>1779936884762</v>
      </c>
      <c r="H5346">
        <v>1484762</v>
      </c>
      <c r="I5346">
        <v>1484762</v>
      </c>
      <c r="J5346">
        <v>9786</v>
      </c>
      <c r="K5346">
        <v>60</v>
      </c>
      <c r="L5346">
        <v>61.58</v>
      </c>
      <c r="M5346" t="s">
        <v>925</v>
      </c>
      <c r="N5346" t="s">
        <v>926</v>
      </c>
      <c r="O5346">
        <v>40.11</v>
      </c>
      <c r="S5346">
        <v>25345</v>
      </c>
    </row>
    <row r="5347" spans="1:19" x14ac:dyDescent="0.2">
      <c r="A5347" t="s">
        <v>59</v>
      </c>
      <c r="B5347" t="s">
        <v>13</v>
      </c>
      <c r="C5347" t="s">
        <v>924</v>
      </c>
      <c r="D5347">
        <v>1</v>
      </c>
      <c r="E5347">
        <v>4</v>
      </c>
      <c r="F5347">
        <v>1779936300000</v>
      </c>
      <c r="G5347">
        <v>1779937678564</v>
      </c>
      <c r="H5347">
        <v>1378564</v>
      </c>
      <c r="I5347">
        <v>1378564</v>
      </c>
      <c r="J5347">
        <v>11036</v>
      </c>
      <c r="K5347">
        <v>52</v>
      </c>
      <c r="L5347">
        <v>66.599999999999994</v>
      </c>
      <c r="M5347" t="s">
        <v>925</v>
      </c>
      <c r="N5347" t="s">
        <v>926</v>
      </c>
      <c r="O5347">
        <v>51.1</v>
      </c>
      <c r="S5347">
        <v>25346</v>
      </c>
    </row>
    <row r="5348" spans="1:19" x14ac:dyDescent="0.2">
      <c r="A5348" t="s">
        <v>59</v>
      </c>
      <c r="B5348" t="s">
        <v>13</v>
      </c>
      <c r="C5348" t="s">
        <v>928</v>
      </c>
      <c r="D5348">
        <v>1</v>
      </c>
      <c r="E5348">
        <v>4</v>
      </c>
      <c r="F5348">
        <v>1779937200000</v>
      </c>
      <c r="G5348">
        <v>1779938900726</v>
      </c>
      <c r="H5348">
        <v>1700726</v>
      </c>
      <c r="I5348">
        <v>1700726</v>
      </c>
      <c r="J5348">
        <v>8429</v>
      </c>
      <c r="K5348">
        <v>63</v>
      </c>
      <c r="L5348">
        <v>69.010000000000005</v>
      </c>
      <c r="M5348" t="s">
        <v>931</v>
      </c>
      <c r="N5348" t="s">
        <v>926</v>
      </c>
      <c r="O5348">
        <v>55.56</v>
      </c>
      <c r="S5348">
        <v>25347</v>
      </c>
    </row>
    <row r="5349" spans="1:19" x14ac:dyDescent="0.2">
      <c r="A5349" t="s">
        <v>59</v>
      </c>
      <c r="B5349" t="s">
        <v>13</v>
      </c>
      <c r="C5349" t="s">
        <v>927</v>
      </c>
      <c r="D5349">
        <v>1</v>
      </c>
      <c r="E5349">
        <v>4</v>
      </c>
      <c r="F5349">
        <v>1779938100000</v>
      </c>
      <c r="G5349">
        <v>1779939548040</v>
      </c>
      <c r="H5349">
        <v>1448040</v>
      </c>
      <c r="I5349">
        <v>1448040</v>
      </c>
      <c r="J5349">
        <v>12190</v>
      </c>
      <c r="K5349">
        <v>55</v>
      </c>
      <c r="L5349">
        <v>71.150000000000006</v>
      </c>
      <c r="M5349" t="s">
        <v>931</v>
      </c>
      <c r="N5349" t="s">
        <v>926</v>
      </c>
      <c r="O5349">
        <v>56.85</v>
      </c>
      <c r="S5349">
        <v>25348</v>
      </c>
    </row>
    <row r="5350" spans="1:19" x14ac:dyDescent="0.2">
      <c r="A5350" t="s">
        <v>59</v>
      </c>
      <c r="B5350" t="s">
        <v>13</v>
      </c>
      <c r="C5350" t="s">
        <v>924</v>
      </c>
      <c r="D5350">
        <v>1</v>
      </c>
      <c r="E5350">
        <v>4</v>
      </c>
      <c r="F5350">
        <v>1779939000000</v>
      </c>
      <c r="G5350">
        <v>1779940821601</v>
      </c>
      <c r="H5350">
        <v>1821601</v>
      </c>
      <c r="I5350">
        <v>1821601</v>
      </c>
      <c r="J5350">
        <v>11353</v>
      </c>
      <c r="K5350">
        <v>76</v>
      </c>
      <c r="L5350">
        <v>69.959999999999994</v>
      </c>
      <c r="M5350" t="s">
        <v>931</v>
      </c>
      <c r="N5350" t="s">
        <v>926</v>
      </c>
      <c r="O5350">
        <v>46.9</v>
      </c>
      <c r="S5350">
        <v>25349</v>
      </c>
    </row>
    <row r="5351" spans="1:19" x14ac:dyDescent="0.2">
      <c r="A5351" t="s">
        <v>59</v>
      </c>
      <c r="B5351" t="s">
        <v>13</v>
      </c>
      <c r="C5351" t="s">
        <v>928</v>
      </c>
      <c r="D5351">
        <v>1</v>
      </c>
      <c r="E5351">
        <v>4</v>
      </c>
      <c r="F5351">
        <v>1779939900000</v>
      </c>
      <c r="G5351">
        <v>1779942003992</v>
      </c>
      <c r="H5351">
        <v>2103992</v>
      </c>
      <c r="I5351">
        <v>2103992</v>
      </c>
      <c r="J5351">
        <v>8633</v>
      </c>
      <c r="K5351">
        <v>85</v>
      </c>
      <c r="L5351">
        <v>67.55</v>
      </c>
      <c r="M5351" t="s">
        <v>931</v>
      </c>
      <c r="N5351" t="s">
        <v>926</v>
      </c>
      <c r="O5351">
        <v>41.45</v>
      </c>
      <c r="S5351">
        <v>25350</v>
      </c>
    </row>
    <row r="5352" spans="1:19" x14ac:dyDescent="0.2">
      <c r="A5352" t="s">
        <v>59</v>
      </c>
      <c r="B5352" t="s">
        <v>13</v>
      </c>
      <c r="C5352" t="s">
        <v>927</v>
      </c>
      <c r="D5352">
        <v>1</v>
      </c>
      <c r="E5352">
        <v>4</v>
      </c>
      <c r="F5352">
        <v>1779940800000</v>
      </c>
      <c r="G5352">
        <v>1779942039648</v>
      </c>
      <c r="H5352">
        <v>1239648</v>
      </c>
      <c r="I5352">
        <v>1239648</v>
      </c>
      <c r="J5352">
        <v>10955</v>
      </c>
      <c r="K5352">
        <v>57</v>
      </c>
      <c r="L5352">
        <v>60.02</v>
      </c>
      <c r="M5352" t="s">
        <v>925</v>
      </c>
      <c r="N5352" t="s">
        <v>926</v>
      </c>
      <c r="O5352">
        <v>39.51</v>
      </c>
      <c r="S5352">
        <v>25351</v>
      </c>
    </row>
    <row r="5353" spans="1:19" x14ac:dyDescent="0.2">
      <c r="A5353" t="s">
        <v>59</v>
      </c>
      <c r="B5353" t="s">
        <v>13</v>
      </c>
      <c r="C5353" t="s">
        <v>924</v>
      </c>
      <c r="D5353">
        <v>1</v>
      </c>
      <c r="E5353">
        <v>4</v>
      </c>
      <c r="F5353">
        <v>1779941700000</v>
      </c>
      <c r="G5353">
        <v>1779944186836</v>
      </c>
      <c r="H5353">
        <v>2486836</v>
      </c>
      <c r="I5353">
        <v>2486836</v>
      </c>
      <c r="J5353">
        <v>11897</v>
      </c>
      <c r="K5353">
        <v>99</v>
      </c>
      <c r="L5353">
        <v>75.91</v>
      </c>
      <c r="M5353" t="s">
        <v>931</v>
      </c>
      <c r="N5353" t="s">
        <v>926</v>
      </c>
      <c r="O5353">
        <v>42.54</v>
      </c>
      <c r="S5353">
        <v>25352</v>
      </c>
    </row>
    <row r="5354" spans="1:19" x14ac:dyDescent="0.2">
      <c r="A5354" t="s">
        <v>59</v>
      </c>
      <c r="B5354" t="s">
        <v>13</v>
      </c>
      <c r="C5354" t="s">
        <v>928</v>
      </c>
      <c r="D5354">
        <v>1</v>
      </c>
      <c r="E5354">
        <v>4</v>
      </c>
      <c r="F5354">
        <v>1779942600000</v>
      </c>
      <c r="G5354">
        <v>1779944809022</v>
      </c>
      <c r="H5354">
        <v>2209022</v>
      </c>
      <c r="I5354">
        <v>2209022</v>
      </c>
      <c r="J5354">
        <v>12167</v>
      </c>
      <c r="K5354">
        <v>92</v>
      </c>
      <c r="L5354">
        <v>77.87</v>
      </c>
      <c r="M5354" t="s">
        <v>931</v>
      </c>
      <c r="N5354" t="s">
        <v>926</v>
      </c>
      <c r="O5354">
        <v>53.37</v>
      </c>
      <c r="S5354">
        <v>25353</v>
      </c>
    </row>
    <row r="5355" spans="1:19" x14ac:dyDescent="0.2">
      <c r="A5355" t="s">
        <v>59</v>
      </c>
      <c r="B5355" t="s">
        <v>13</v>
      </c>
      <c r="C5355" t="s">
        <v>927</v>
      </c>
      <c r="D5355">
        <v>1</v>
      </c>
      <c r="E5355">
        <v>5</v>
      </c>
      <c r="F5355">
        <v>1780012800000</v>
      </c>
      <c r="G5355">
        <v>1780014835001</v>
      </c>
      <c r="H5355">
        <v>2035001</v>
      </c>
      <c r="I5355">
        <v>2035001</v>
      </c>
      <c r="J5355">
        <v>9650</v>
      </c>
      <c r="K5355">
        <v>75</v>
      </c>
      <c r="L5355">
        <v>54.55</v>
      </c>
      <c r="M5355" t="s">
        <v>925</v>
      </c>
      <c r="N5355" t="s">
        <v>929</v>
      </c>
      <c r="S5355">
        <v>25354</v>
      </c>
    </row>
    <row r="5356" spans="1:19" x14ac:dyDescent="0.2">
      <c r="A5356" t="s">
        <v>59</v>
      </c>
      <c r="B5356" t="s">
        <v>13</v>
      </c>
      <c r="C5356" t="s">
        <v>924</v>
      </c>
      <c r="D5356">
        <v>1</v>
      </c>
      <c r="E5356">
        <v>5</v>
      </c>
      <c r="F5356">
        <v>1780013700000</v>
      </c>
      <c r="G5356">
        <v>1780015226437</v>
      </c>
      <c r="H5356">
        <v>1526437</v>
      </c>
      <c r="I5356">
        <v>1526437</v>
      </c>
      <c r="J5356">
        <v>9163</v>
      </c>
      <c r="K5356">
        <v>63</v>
      </c>
      <c r="L5356">
        <v>64.36</v>
      </c>
      <c r="M5356" t="s">
        <v>925</v>
      </c>
      <c r="N5356" t="s">
        <v>926</v>
      </c>
      <c r="O5356">
        <v>47.18</v>
      </c>
      <c r="S5356">
        <v>25355</v>
      </c>
    </row>
    <row r="5357" spans="1:19" x14ac:dyDescent="0.2">
      <c r="A5357" t="s">
        <v>59</v>
      </c>
      <c r="B5357" t="s">
        <v>13</v>
      </c>
      <c r="C5357" t="s">
        <v>928</v>
      </c>
      <c r="D5357">
        <v>1</v>
      </c>
      <c r="E5357">
        <v>5</v>
      </c>
      <c r="F5357">
        <v>1780014600000</v>
      </c>
      <c r="G5357">
        <v>1780016542320</v>
      </c>
      <c r="H5357">
        <v>1942320</v>
      </c>
      <c r="I5357">
        <v>1942320</v>
      </c>
      <c r="J5357">
        <v>10092</v>
      </c>
      <c r="K5357">
        <v>80</v>
      </c>
      <c r="L5357">
        <v>69.760000000000005</v>
      </c>
      <c r="M5357" t="s">
        <v>931</v>
      </c>
      <c r="N5357" t="s">
        <v>926</v>
      </c>
      <c r="O5357">
        <v>46.76</v>
      </c>
      <c r="S5357">
        <v>25356</v>
      </c>
    </row>
    <row r="5358" spans="1:19" x14ac:dyDescent="0.2">
      <c r="A5358" t="s">
        <v>59</v>
      </c>
      <c r="B5358" t="s">
        <v>13</v>
      </c>
      <c r="C5358" t="s">
        <v>927</v>
      </c>
      <c r="D5358">
        <v>1</v>
      </c>
      <c r="E5358">
        <v>5</v>
      </c>
      <c r="F5358">
        <v>1780015500000</v>
      </c>
      <c r="G5358">
        <v>1780017149008</v>
      </c>
      <c r="H5358">
        <v>1649008</v>
      </c>
      <c r="I5358">
        <v>1649008</v>
      </c>
      <c r="J5358">
        <v>8744</v>
      </c>
      <c r="K5358">
        <v>71</v>
      </c>
      <c r="L5358">
        <v>48.97</v>
      </c>
      <c r="M5358" t="s">
        <v>925</v>
      </c>
      <c r="N5358" t="s">
        <v>929</v>
      </c>
      <c r="S5358">
        <v>25357</v>
      </c>
    </row>
    <row r="5359" spans="1:19" x14ac:dyDescent="0.2">
      <c r="A5359" t="s">
        <v>59</v>
      </c>
      <c r="B5359" t="s">
        <v>13</v>
      </c>
      <c r="C5359" t="s">
        <v>924</v>
      </c>
      <c r="D5359">
        <v>1</v>
      </c>
      <c r="E5359">
        <v>5</v>
      </c>
      <c r="F5359">
        <v>1780016400000</v>
      </c>
      <c r="G5359">
        <v>1780018176598</v>
      </c>
      <c r="H5359">
        <v>1776598</v>
      </c>
      <c r="I5359">
        <v>1776598</v>
      </c>
      <c r="J5359">
        <v>11583</v>
      </c>
      <c r="K5359">
        <v>66</v>
      </c>
      <c r="L5359">
        <v>66.58</v>
      </c>
      <c r="M5359" t="s">
        <v>925</v>
      </c>
      <c r="N5359" t="s">
        <v>926</v>
      </c>
      <c r="O5359">
        <v>39.56</v>
      </c>
      <c r="S5359">
        <v>25358</v>
      </c>
    </row>
    <row r="5360" spans="1:19" x14ac:dyDescent="0.2">
      <c r="A5360" t="s">
        <v>59</v>
      </c>
      <c r="B5360" t="s">
        <v>13</v>
      </c>
      <c r="C5360" t="s">
        <v>928</v>
      </c>
      <c r="D5360">
        <v>1</v>
      </c>
      <c r="E5360">
        <v>5</v>
      </c>
      <c r="F5360">
        <v>1780017300000</v>
      </c>
      <c r="G5360">
        <v>1780018783100</v>
      </c>
      <c r="H5360">
        <v>1483100</v>
      </c>
      <c r="I5360">
        <v>1483100</v>
      </c>
      <c r="J5360">
        <v>12150</v>
      </c>
      <c r="K5360">
        <v>63</v>
      </c>
      <c r="L5360">
        <v>68.11</v>
      </c>
      <c r="M5360" t="s">
        <v>931</v>
      </c>
      <c r="N5360" t="s">
        <v>926</v>
      </c>
      <c r="O5360">
        <v>49.01</v>
      </c>
      <c r="S5360">
        <v>25359</v>
      </c>
    </row>
    <row r="5361" spans="1:19" x14ac:dyDescent="0.2">
      <c r="A5361" t="s">
        <v>59</v>
      </c>
      <c r="B5361" t="s">
        <v>13</v>
      </c>
      <c r="C5361" t="s">
        <v>927</v>
      </c>
      <c r="D5361">
        <v>1</v>
      </c>
      <c r="E5361">
        <v>5</v>
      </c>
      <c r="F5361">
        <v>1780018200000</v>
      </c>
      <c r="G5361">
        <v>1780019991000</v>
      </c>
      <c r="H5361">
        <v>1791000</v>
      </c>
      <c r="I5361">
        <v>1791000</v>
      </c>
      <c r="J5361">
        <v>10126</v>
      </c>
      <c r="K5361">
        <v>69</v>
      </c>
      <c r="L5361">
        <v>70.2</v>
      </c>
      <c r="M5361" t="s">
        <v>931</v>
      </c>
      <c r="N5361" t="s">
        <v>926</v>
      </c>
      <c r="O5361">
        <v>51.52</v>
      </c>
      <c r="S5361">
        <v>25360</v>
      </c>
    </row>
    <row r="5362" spans="1:19" x14ac:dyDescent="0.2">
      <c r="A5362" t="s">
        <v>59</v>
      </c>
      <c r="B5362" t="s">
        <v>13</v>
      </c>
      <c r="C5362" t="s">
        <v>924</v>
      </c>
      <c r="D5362">
        <v>1</v>
      </c>
      <c r="E5362">
        <v>5</v>
      </c>
      <c r="F5362">
        <v>1780019100000</v>
      </c>
      <c r="G5362">
        <v>1780020444027</v>
      </c>
      <c r="H5362">
        <v>1344027</v>
      </c>
      <c r="I5362">
        <v>1344027</v>
      </c>
      <c r="J5362">
        <v>10039</v>
      </c>
      <c r="K5362">
        <v>56</v>
      </c>
      <c r="L5362">
        <v>66.64</v>
      </c>
      <c r="M5362" t="s">
        <v>925</v>
      </c>
      <c r="N5362" t="s">
        <v>926</v>
      </c>
      <c r="O5362">
        <v>54.73</v>
      </c>
      <c r="S5362">
        <v>25361</v>
      </c>
    </row>
    <row r="5363" spans="1:19" x14ac:dyDescent="0.2">
      <c r="A5363" t="s">
        <v>59</v>
      </c>
      <c r="B5363" t="s">
        <v>13</v>
      </c>
      <c r="C5363" t="s">
        <v>928</v>
      </c>
      <c r="D5363">
        <v>1</v>
      </c>
      <c r="E5363">
        <v>5</v>
      </c>
      <c r="F5363">
        <v>1780020000000</v>
      </c>
      <c r="G5363">
        <v>1780022285520</v>
      </c>
      <c r="H5363">
        <v>2285520</v>
      </c>
      <c r="I5363">
        <v>2285520</v>
      </c>
      <c r="J5363">
        <v>9577</v>
      </c>
      <c r="K5363">
        <v>85</v>
      </c>
      <c r="L5363">
        <v>70.099999999999994</v>
      </c>
      <c r="M5363" t="s">
        <v>931</v>
      </c>
      <c r="N5363" t="s">
        <v>926</v>
      </c>
      <c r="O5363">
        <v>40.29</v>
      </c>
      <c r="S5363">
        <v>25362</v>
      </c>
    </row>
    <row r="5364" spans="1:19" x14ac:dyDescent="0.2">
      <c r="A5364" t="s">
        <v>59</v>
      </c>
      <c r="B5364" t="s">
        <v>13</v>
      </c>
      <c r="C5364" t="s">
        <v>927</v>
      </c>
      <c r="D5364">
        <v>1</v>
      </c>
      <c r="E5364">
        <v>5</v>
      </c>
      <c r="F5364">
        <v>1780020900000</v>
      </c>
      <c r="G5364">
        <v>1780023505399</v>
      </c>
      <c r="H5364">
        <v>2605399</v>
      </c>
      <c r="I5364">
        <v>2605399</v>
      </c>
      <c r="J5364">
        <v>8518</v>
      </c>
      <c r="K5364">
        <v>102</v>
      </c>
      <c r="L5364">
        <v>77.319999999999993</v>
      </c>
      <c r="M5364" t="s">
        <v>931</v>
      </c>
      <c r="N5364" t="s">
        <v>926</v>
      </c>
      <c r="O5364">
        <v>51.87</v>
      </c>
      <c r="S5364">
        <v>25363</v>
      </c>
    </row>
    <row r="5365" spans="1:19" x14ac:dyDescent="0.2">
      <c r="A5365" t="s">
        <v>59</v>
      </c>
      <c r="B5365" t="s">
        <v>13</v>
      </c>
      <c r="C5365" t="s">
        <v>924</v>
      </c>
      <c r="D5365">
        <v>1</v>
      </c>
      <c r="E5365">
        <v>5</v>
      </c>
      <c r="F5365">
        <v>1780021800000</v>
      </c>
      <c r="G5365">
        <v>1780023602310</v>
      </c>
      <c r="H5365">
        <v>1802310</v>
      </c>
      <c r="I5365">
        <v>1802310</v>
      </c>
      <c r="J5365">
        <v>10512</v>
      </c>
      <c r="K5365">
        <v>74</v>
      </c>
      <c r="L5365">
        <v>67.53</v>
      </c>
      <c r="M5365" t="s">
        <v>931</v>
      </c>
      <c r="N5365" t="s">
        <v>926</v>
      </c>
      <c r="O5365">
        <v>43.99</v>
      </c>
      <c r="S5365">
        <v>25364</v>
      </c>
    </row>
    <row r="5366" spans="1:19" x14ac:dyDescent="0.2">
      <c r="A5366" t="s">
        <v>59</v>
      </c>
      <c r="B5366" t="s">
        <v>13</v>
      </c>
      <c r="C5366" t="s">
        <v>928</v>
      </c>
      <c r="D5366">
        <v>1</v>
      </c>
      <c r="E5366">
        <v>5</v>
      </c>
      <c r="F5366">
        <v>1780022700000</v>
      </c>
      <c r="G5366">
        <v>1780024473346</v>
      </c>
      <c r="H5366">
        <v>1773346</v>
      </c>
      <c r="I5366">
        <v>1773346</v>
      </c>
      <c r="J5366">
        <v>11044</v>
      </c>
      <c r="K5366">
        <v>66</v>
      </c>
      <c r="L5366">
        <v>52.88</v>
      </c>
      <c r="M5366" t="s">
        <v>925</v>
      </c>
      <c r="N5366" t="s">
        <v>929</v>
      </c>
      <c r="S5366">
        <v>25365</v>
      </c>
    </row>
    <row r="5367" spans="1:19" x14ac:dyDescent="0.2">
      <c r="A5367" t="s">
        <v>59</v>
      </c>
      <c r="B5367" t="s">
        <v>13</v>
      </c>
      <c r="C5367" t="s">
        <v>927</v>
      </c>
      <c r="D5367">
        <v>1</v>
      </c>
      <c r="E5367">
        <v>5</v>
      </c>
      <c r="F5367">
        <v>1780023600000</v>
      </c>
      <c r="G5367">
        <v>1780025220310</v>
      </c>
      <c r="H5367">
        <v>1620310</v>
      </c>
      <c r="I5367">
        <v>1620310</v>
      </c>
      <c r="J5367">
        <v>11721</v>
      </c>
      <c r="K5367">
        <v>69</v>
      </c>
      <c r="L5367">
        <v>51.75</v>
      </c>
      <c r="M5367" t="s">
        <v>925</v>
      </c>
      <c r="N5367" t="s">
        <v>929</v>
      </c>
      <c r="S5367">
        <v>25366</v>
      </c>
    </row>
    <row r="5368" spans="1:19" x14ac:dyDescent="0.2">
      <c r="A5368" t="s">
        <v>59</v>
      </c>
      <c r="B5368" t="s">
        <v>13</v>
      </c>
      <c r="C5368" t="s">
        <v>924</v>
      </c>
      <c r="D5368">
        <v>1</v>
      </c>
      <c r="E5368">
        <v>5</v>
      </c>
      <c r="F5368">
        <v>1780024500000</v>
      </c>
      <c r="G5368">
        <v>1780025769282</v>
      </c>
      <c r="H5368">
        <v>1269282</v>
      </c>
      <c r="I5368">
        <v>1269282</v>
      </c>
      <c r="J5368">
        <v>8672</v>
      </c>
      <c r="K5368">
        <v>51</v>
      </c>
      <c r="L5368">
        <v>61.57</v>
      </c>
      <c r="M5368" t="s">
        <v>925</v>
      </c>
      <c r="N5368" t="s">
        <v>926</v>
      </c>
      <c r="O5368">
        <v>48.49</v>
      </c>
      <c r="S5368">
        <v>25367</v>
      </c>
    </row>
    <row r="5369" spans="1:19" x14ac:dyDescent="0.2">
      <c r="A5369" t="s">
        <v>59</v>
      </c>
      <c r="B5369" t="s">
        <v>13</v>
      </c>
      <c r="C5369" t="s">
        <v>928</v>
      </c>
      <c r="D5369">
        <v>1</v>
      </c>
      <c r="E5369">
        <v>5</v>
      </c>
      <c r="F5369">
        <v>1780025400000</v>
      </c>
      <c r="G5369">
        <v>1780027462371</v>
      </c>
      <c r="H5369">
        <v>2062371</v>
      </c>
      <c r="I5369">
        <v>2062371</v>
      </c>
      <c r="J5369">
        <v>11116</v>
      </c>
      <c r="K5369">
        <v>87</v>
      </c>
      <c r="L5369">
        <v>73.69</v>
      </c>
      <c r="M5369" t="s">
        <v>931</v>
      </c>
      <c r="N5369" t="s">
        <v>926</v>
      </c>
      <c r="O5369">
        <v>50.14</v>
      </c>
      <c r="S5369">
        <v>25368</v>
      </c>
    </row>
    <row r="5370" spans="1:19" x14ac:dyDescent="0.2">
      <c r="A5370" t="s">
        <v>59</v>
      </c>
      <c r="B5370" t="s">
        <v>13</v>
      </c>
      <c r="C5370" t="s">
        <v>927</v>
      </c>
      <c r="D5370">
        <v>1</v>
      </c>
      <c r="E5370">
        <v>5</v>
      </c>
      <c r="F5370">
        <v>1780026300000</v>
      </c>
      <c r="G5370">
        <v>1780028406716</v>
      </c>
      <c r="H5370">
        <v>2106716</v>
      </c>
      <c r="I5370">
        <v>2106716</v>
      </c>
      <c r="J5370">
        <v>9454</v>
      </c>
      <c r="K5370">
        <v>84</v>
      </c>
      <c r="L5370">
        <v>55.21</v>
      </c>
      <c r="M5370" t="s">
        <v>925</v>
      </c>
      <c r="N5370" t="s">
        <v>929</v>
      </c>
      <c r="S5370">
        <v>25369</v>
      </c>
    </row>
    <row r="5371" spans="1:19" x14ac:dyDescent="0.2">
      <c r="A5371" t="s">
        <v>59</v>
      </c>
      <c r="B5371" t="s">
        <v>13</v>
      </c>
      <c r="C5371" t="s">
        <v>924</v>
      </c>
      <c r="D5371">
        <v>1</v>
      </c>
      <c r="E5371">
        <v>5</v>
      </c>
      <c r="F5371">
        <v>1780027200000</v>
      </c>
      <c r="G5371">
        <v>1780029663043</v>
      </c>
      <c r="H5371">
        <v>2463043</v>
      </c>
      <c r="I5371">
        <v>2463043</v>
      </c>
      <c r="J5371">
        <v>11198</v>
      </c>
      <c r="K5371">
        <v>95</v>
      </c>
      <c r="L5371">
        <v>80.900000000000006</v>
      </c>
      <c r="M5371" t="s">
        <v>931</v>
      </c>
      <c r="N5371" t="s">
        <v>926</v>
      </c>
      <c r="O5371">
        <v>56.61</v>
      </c>
      <c r="S5371">
        <v>25370</v>
      </c>
    </row>
    <row r="5372" spans="1:19" x14ac:dyDescent="0.2">
      <c r="A5372" t="s">
        <v>59</v>
      </c>
      <c r="B5372" t="s">
        <v>13</v>
      </c>
      <c r="C5372" t="s">
        <v>928</v>
      </c>
      <c r="D5372">
        <v>1</v>
      </c>
      <c r="E5372">
        <v>5</v>
      </c>
      <c r="F5372">
        <v>1780028100000</v>
      </c>
      <c r="G5372">
        <v>1780029552305</v>
      </c>
      <c r="H5372">
        <v>1452305</v>
      </c>
      <c r="I5372">
        <v>1452305</v>
      </c>
      <c r="J5372">
        <v>9428</v>
      </c>
      <c r="K5372">
        <v>59</v>
      </c>
      <c r="L5372">
        <v>64.58</v>
      </c>
      <c r="M5372" t="s">
        <v>925</v>
      </c>
      <c r="N5372" t="s">
        <v>926</v>
      </c>
      <c r="O5372">
        <v>48.86</v>
      </c>
      <c r="S5372">
        <v>25371</v>
      </c>
    </row>
    <row r="5373" spans="1:19" x14ac:dyDescent="0.2">
      <c r="A5373" t="s">
        <v>59</v>
      </c>
      <c r="B5373" t="s">
        <v>13</v>
      </c>
      <c r="C5373" t="s">
        <v>927</v>
      </c>
      <c r="D5373">
        <v>1</v>
      </c>
      <c r="E5373">
        <v>5</v>
      </c>
      <c r="F5373">
        <v>1780029000000</v>
      </c>
      <c r="G5373">
        <v>1780031262673</v>
      </c>
      <c r="H5373">
        <v>2262673</v>
      </c>
      <c r="I5373">
        <v>2262673</v>
      </c>
      <c r="J5373">
        <v>11103</v>
      </c>
      <c r="K5373">
        <v>94</v>
      </c>
      <c r="L5373">
        <v>79.92</v>
      </c>
      <c r="M5373" t="s">
        <v>931</v>
      </c>
      <c r="N5373" t="s">
        <v>926</v>
      </c>
      <c r="O5373">
        <v>59.63</v>
      </c>
      <c r="S5373">
        <v>25372</v>
      </c>
    </row>
    <row r="5374" spans="1:19" x14ac:dyDescent="0.2">
      <c r="A5374" t="s">
        <v>59</v>
      </c>
      <c r="B5374" t="s">
        <v>13</v>
      </c>
      <c r="C5374" t="s">
        <v>924</v>
      </c>
      <c r="D5374">
        <v>1</v>
      </c>
      <c r="E5374">
        <v>5</v>
      </c>
      <c r="F5374">
        <v>1780029900000</v>
      </c>
      <c r="G5374">
        <v>1780031611526</v>
      </c>
      <c r="H5374">
        <v>1711526</v>
      </c>
      <c r="I5374">
        <v>1711526</v>
      </c>
      <c r="J5374">
        <v>11453</v>
      </c>
      <c r="K5374">
        <v>63</v>
      </c>
      <c r="L5374">
        <v>71.290000000000006</v>
      </c>
      <c r="M5374" t="s">
        <v>931</v>
      </c>
      <c r="N5374" t="s">
        <v>926</v>
      </c>
      <c r="O5374">
        <v>52.5</v>
      </c>
      <c r="S5374">
        <v>25373</v>
      </c>
    </row>
    <row r="5375" spans="1:19" x14ac:dyDescent="0.2">
      <c r="A5375" t="s">
        <v>59</v>
      </c>
      <c r="B5375" t="s">
        <v>13</v>
      </c>
      <c r="C5375" t="s">
        <v>924</v>
      </c>
      <c r="D5375">
        <v>1</v>
      </c>
      <c r="E5375">
        <v>6</v>
      </c>
      <c r="F5375">
        <v>1780099200000</v>
      </c>
      <c r="G5375">
        <v>1780101191955</v>
      </c>
      <c r="H5375">
        <v>1991955</v>
      </c>
      <c r="I5375">
        <v>1991955</v>
      </c>
      <c r="J5375">
        <v>10150</v>
      </c>
      <c r="K5375">
        <v>74</v>
      </c>
      <c r="L5375">
        <v>73.97</v>
      </c>
      <c r="M5375" t="s">
        <v>931</v>
      </c>
      <c r="N5375" t="s">
        <v>926</v>
      </c>
      <c r="O5375">
        <v>55.17</v>
      </c>
      <c r="S5375">
        <v>25374</v>
      </c>
    </row>
    <row r="5376" spans="1:19" x14ac:dyDescent="0.2">
      <c r="A5376" t="s">
        <v>59</v>
      </c>
      <c r="B5376" t="s">
        <v>13</v>
      </c>
      <c r="C5376" t="s">
        <v>928</v>
      </c>
      <c r="D5376">
        <v>1</v>
      </c>
      <c r="E5376">
        <v>6</v>
      </c>
      <c r="F5376">
        <v>1780100100000</v>
      </c>
      <c r="G5376">
        <v>1780102268793</v>
      </c>
      <c r="H5376">
        <v>2168793</v>
      </c>
      <c r="I5376">
        <v>2168793</v>
      </c>
      <c r="J5376">
        <v>9433</v>
      </c>
      <c r="K5376">
        <v>86</v>
      </c>
      <c r="L5376">
        <v>75.790000000000006</v>
      </c>
      <c r="M5376" t="s">
        <v>931</v>
      </c>
      <c r="N5376" t="s">
        <v>926</v>
      </c>
      <c r="O5376">
        <v>56.84</v>
      </c>
      <c r="S5376">
        <v>25375</v>
      </c>
    </row>
    <row r="5377" spans="1:19" x14ac:dyDescent="0.2">
      <c r="A5377" t="s">
        <v>59</v>
      </c>
      <c r="B5377" t="s">
        <v>13</v>
      </c>
      <c r="C5377" t="s">
        <v>927</v>
      </c>
      <c r="D5377">
        <v>1</v>
      </c>
      <c r="E5377">
        <v>6</v>
      </c>
      <c r="F5377">
        <v>1780101000000</v>
      </c>
      <c r="G5377">
        <v>1780103072326</v>
      </c>
      <c r="H5377">
        <v>2072326</v>
      </c>
      <c r="I5377">
        <v>2072326</v>
      </c>
      <c r="J5377">
        <v>10955</v>
      </c>
      <c r="K5377">
        <v>76</v>
      </c>
      <c r="L5377">
        <v>75.55</v>
      </c>
      <c r="M5377" t="s">
        <v>931</v>
      </c>
      <c r="N5377" t="s">
        <v>926</v>
      </c>
      <c r="O5377">
        <v>54.65</v>
      </c>
      <c r="S5377">
        <v>25376</v>
      </c>
    </row>
    <row r="5378" spans="1:19" x14ac:dyDescent="0.2">
      <c r="A5378" t="s">
        <v>59</v>
      </c>
      <c r="B5378" t="s">
        <v>13</v>
      </c>
      <c r="C5378" t="s">
        <v>924</v>
      </c>
      <c r="D5378">
        <v>1</v>
      </c>
      <c r="E5378">
        <v>6</v>
      </c>
      <c r="F5378">
        <v>1780101900000</v>
      </c>
      <c r="G5378">
        <v>1780103754484</v>
      </c>
      <c r="H5378">
        <v>1854484</v>
      </c>
      <c r="I5378">
        <v>1854484</v>
      </c>
      <c r="J5378">
        <v>9335</v>
      </c>
      <c r="K5378">
        <v>70</v>
      </c>
      <c r="L5378">
        <v>66.31</v>
      </c>
      <c r="M5378" t="s">
        <v>925</v>
      </c>
      <c r="N5378" t="s">
        <v>926</v>
      </c>
      <c r="O5378">
        <v>42.99</v>
      </c>
      <c r="S5378">
        <v>25377</v>
      </c>
    </row>
    <row r="5379" spans="1:19" x14ac:dyDescent="0.2">
      <c r="A5379" t="s">
        <v>59</v>
      </c>
      <c r="B5379" t="s">
        <v>13</v>
      </c>
      <c r="C5379" t="s">
        <v>928</v>
      </c>
      <c r="D5379">
        <v>1</v>
      </c>
      <c r="E5379">
        <v>6</v>
      </c>
      <c r="F5379">
        <v>1780102800000</v>
      </c>
      <c r="G5379">
        <v>1780104982188</v>
      </c>
      <c r="H5379">
        <v>2182188</v>
      </c>
      <c r="I5379">
        <v>2182188</v>
      </c>
      <c r="J5379">
        <v>8712</v>
      </c>
      <c r="K5379">
        <v>86</v>
      </c>
      <c r="L5379">
        <v>67.86</v>
      </c>
      <c r="M5379" t="s">
        <v>931</v>
      </c>
      <c r="N5379" t="s">
        <v>926</v>
      </c>
      <c r="O5379">
        <v>40.01</v>
      </c>
      <c r="S5379">
        <v>25378</v>
      </c>
    </row>
    <row r="5380" spans="1:19" x14ac:dyDescent="0.2">
      <c r="A5380" t="s">
        <v>59</v>
      </c>
      <c r="B5380" t="s">
        <v>13</v>
      </c>
      <c r="C5380" t="s">
        <v>927</v>
      </c>
      <c r="D5380">
        <v>1</v>
      </c>
      <c r="E5380">
        <v>6</v>
      </c>
      <c r="F5380">
        <v>1780103700000</v>
      </c>
      <c r="G5380">
        <v>1780105512661</v>
      </c>
      <c r="H5380">
        <v>1812661</v>
      </c>
      <c r="I5380">
        <v>1812661</v>
      </c>
      <c r="J5380">
        <v>11813</v>
      </c>
      <c r="K5380">
        <v>78</v>
      </c>
      <c r="L5380">
        <v>70.97</v>
      </c>
      <c r="M5380" t="s">
        <v>931</v>
      </c>
      <c r="N5380" t="s">
        <v>926</v>
      </c>
      <c r="O5380">
        <v>48.24</v>
      </c>
      <c r="S5380">
        <v>25379</v>
      </c>
    </row>
    <row r="5381" spans="1:19" x14ac:dyDescent="0.2">
      <c r="A5381" t="s">
        <v>59</v>
      </c>
      <c r="B5381" t="s">
        <v>13</v>
      </c>
      <c r="C5381" t="s">
        <v>924</v>
      </c>
      <c r="D5381">
        <v>1</v>
      </c>
      <c r="E5381">
        <v>6</v>
      </c>
      <c r="F5381">
        <v>1780104600000</v>
      </c>
      <c r="G5381">
        <v>1780106917317</v>
      </c>
      <c r="H5381">
        <v>2317317</v>
      </c>
      <c r="I5381">
        <v>2317317</v>
      </c>
      <c r="J5381">
        <v>12167</v>
      </c>
      <c r="K5381">
        <v>92</v>
      </c>
      <c r="L5381">
        <v>72.959999999999994</v>
      </c>
      <c r="M5381" t="s">
        <v>931</v>
      </c>
      <c r="N5381" t="s">
        <v>926</v>
      </c>
      <c r="O5381">
        <v>39.22</v>
      </c>
      <c r="S5381">
        <v>25380</v>
      </c>
    </row>
    <row r="5382" spans="1:19" x14ac:dyDescent="0.2">
      <c r="A5382" t="s">
        <v>59</v>
      </c>
      <c r="B5382" t="s">
        <v>13</v>
      </c>
      <c r="C5382" t="s">
        <v>928</v>
      </c>
      <c r="D5382">
        <v>1</v>
      </c>
      <c r="E5382">
        <v>6</v>
      </c>
      <c r="F5382">
        <v>1780105500000</v>
      </c>
      <c r="G5382">
        <v>1780107279891</v>
      </c>
      <c r="H5382">
        <v>1779891</v>
      </c>
      <c r="I5382">
        <v>1779891</v>
      </c>
      <c r="J5382">
        <v>11704</v>
      </c>
      <c r="K5382">
        <v>70</v>
      </c>
      <c r="L5382">
        <v>67.64</v>
      </c>
      <c r="M5382" t="s">
        <v>931</v>
      </c>
      <c r="N5382" t="s">
        <v>926</v>
      </c>
      <c r="O5382">
        <v>41.62</v>
      </c>
      <c r="S5382">
        <v>25381</v>
      </c>
    </row>
    <row r="5383" spans="1:19" x14ac:dyDescent="0.2">
      <c r="A5383" t="s">
        <v>59</v>
      </c>
      <c r="B5383" t="s">
        <v>13</v>
      </c>
      <c r="C5383" t="s">
        <v>927</v>
      </c>
      <c r="D5383">
        <v>1</v>
      </c>
      <c r="E5383">
        <v>6</v>
      </c>
      <c r="F5383">
        <v>1780106400000</v>
      </c>
      <c r="G5383">
        <v>1780107973432</v>
      </c>
      <c r="H5383">
        <v>1573432</v>
      </c>
      <c r="I5383">
        <v>1573432</v>
      </c>
      <c r="J5383">
        <v>9243</v>
      </c>
      <c r="K5383">
        <v>69</v>
      </c>
      <c r="L5383">
        <v>65.52</v>
      </c>
      <c r="M5383" t="s">
        <v>925</v>
      </c>
      <c r="N5383" t="s">
        <v>926</v>
      </c>
      <c r="O5383">
        <v>48.48</v>
      </c>
      <c r="S5383">
        <v>25382</v>
      </c>
    </row>
    <row r="5384" spans="1:19" x14ac:dyDescent="0.2">
      <c r="A5384" t="s">
        <v>59</v>
      </c>
      <c r="B5384" t="s">
        <v>13</v>
      </c>
      <c r="C5384" t="s">
        <v>924</v>
      </c>
      <c r="D5384">
        <v>1</v>
      </c>
      <c r="E5384">
        <v>6</v>
      </c>
      <c r="F5384">
        <v>1780107300000</v>
      </c>
      <c r="G5384">
        <v>1780110033747</v>
      </c>
      <c r="H5384">
        <v>2733747</v>
      </c>
      <c r="I5384">
        <v>2733747</v>
      </c>
      <c r="J5384">
        <v>8612</v>
      </c>
      <c r="K5384">
        <v>104</v>
      </c>
      <c r="L5384">
        <v>80.41</v>
      </c>
      <c r="M5384" t="s">
        <v>931</v>
      </c>
      <c r="N5384" t="s">
        <v>926</v>
      </c>
      <c r="O5384">
        <v>55.56</v>
      </c>
      <c r="S5384">
        <v>25383</v>
      </c>
    </row>
    <row r="5385" spans="1:19" x14ac:dyDescent="0.2">
      <c r="A5385" t="s">
        <v>59</v>
      </c>
      <c r="B5385" t="s">
        <v>13</v>
      </c>
      <c r="C5385" t="s">
        <v>928</v>
      </c>
      <c r="D5385">
        <v>1</v>
      </c>
      <c r="E5385">
        <v>6</v>
      </c>
      <c r="F5385">
        <v>1780108200000</v>
      </c>
      <c r="G5385">
        <v>1780110919086</v>
      </c>
      <c r="H5385">
        <v>2719086</v>
      </c>
      <c r="I5385">
        <v>2719086</v>
      </c>
      <c r="J5385">
        <v>10351</v>
      </c>
      <c r="K5385">
        <v>110</v>
      </c>
      <c r="L5385">
        <v>79.39</v>
      </c>
      <c r="M5385" t="s">
        <v>931</v>
      </c>
      <c r="N5385" t="s">
        <v>926</v>
      </c>
      <c r="O5385">
        <v>48.91</v>
      </c>
      <c r="S5385">
        <v>25384</v>
      </c>
    </row>
    <row r="5386" spans="1:19" x14ac:dyDescent="0.2">
      <c r="A5386" t="s">
        <v>59</v>
      </c>
      <c r="B5386" t="s">
        <v>13</v>
      </c>
      <c r="C5386" t="s">
        <v>927</v>
      </c>
      <c r="D5386">
        <v>1</v>
      </c>
      <c r="E5386">
        <v>6</v>
      </c>
      <c r="F5386">
        <v>1780109100000</v>
      </c>
      <c r="G5386">
        <v>1780111665600</v>
      </c>
      <c r="H5386">
        <v>2565600</v>
      </c>
      <c r="I5386">
        <v>2565600</v>
      </c>
      <c r="J5386">
        <v>8446</v>
      </c>
      <c r="K5386">
        <v>99</v>
      </c>
      <c r="L5386">
        <v>74.47</v>
      </c>
      <c r="M5386" t="s">
        <v>931</v>
      </c>
      <c r="N5386" t="s">
        <v>926</v>
      </c>
      <c r="O5386">
        <v>46.42</v>
      </c>
      <c r="S5386">
        <v>25385</v>
      </c>
    </row>
    <row r="5387" spans="1:19" x14ac:dyDescent="0.2">
      <c r="A5387" t="s">
        <v>59</v>
      </c>
      <c r="B5387" t="s">
        <v>13</v>
      </c>
      <c r="C5387" t="s">
        <v>924</v>
      </c>
      <c r="D5387">
        <v>1</v>
      </c>
      <c r="E5387">
        <v>6</v>
      </c>
      <c r="F5387">
        <v>1780110000000</v>
      </c>
      <c r="G5387">
        <v>1780111749452</v>
      </c>
      <c r="H5387">
        <v>1749452</v>
      </c>
      <c r="I5387">
        <v>1749452</v>
      </c>
      <c r="J5387">
        <v>8954</v>
      </c>
      <c r="K5387">
        <v>66</v>
      </c>
      <c r="L5387">
        <v>70.27</v>
      </c>
      <c r="M5387" t="s">
        <v>931</v>
      </c>
      <c r="N5387" t="s">
        <v>926</v>
      </c>
      <c r="O5387">
        <v>55.85</v>
      </c>
      <c r="S5387">
        <v>25386</v>
      </c>
    </row>
    <row r="5388" spans="1:19" x14ac:dyDescent="0.2">
      <c r="A5388" t="s">
        <v>59</v>
      </c>
      <c r="B5388" t="s">
        <v>13</v>
      </c>
      <c r="C5388" t="s">
        <v>928</v>
      </c>
      <c r="D5388">
        <v>1</v>
      </c>
      <c r="E5388">
        <v>6</v>
      </c>
      <c r="F5388">
        <v>1780110900000</v>
      </c>
      <c r="G5388">
        <v>1780112440354</v>
      </c>
      <c r="H5388">
        <v>1540354</v>
      </c>
      <c r="I5388">
        <v>1540354</v>
      </c>
      <c r="J5388">
        <v>10402</v>
      </c>
      <c r="K5388">
        <v>58</v>
      </c>
      <c r="L5388">
        <v>65.03</v>
      </c>
      <c r="M5388" t="s">
        <v>925</v>
      </c>
      <c r="N5388" t="s">
        <v>926</v>
      </c>
      <c r="O5388">
        <v>45.06</v>
      </c>
      <c r="S5388">
        <v>25387</v>
      </c>
    </row>
    <row r="5389" spans="1:19" x14ac:dyDescent="0.2">
      <c r="A5389" t="s">
        <v>59</v>
      </c>
      <c r="B5389" t="s">
        <v>13</v>
      </c>
      <c r="C5389" t="s">
        <v>927</v>
      </c>
      <c r="D5389">
        <v>1</v>
      </c>
      <c r="E5389">
        <v>6</v>
      </c>
      <c r="F5389">
        <v>1780111800000</v>
      </c>
      <c r="G5389">
        <v>1780114048890</v>
      </c>
      <c r="H5389">
        <v>2248890</v>
      </c>
      <c r="I5389">
        <v>2248890</v>
      </c>
      <c r="J5389">
        <v>11895</v>
      </c>
      <c r="K5389">
        <v>85</v>
      </c>
      <c r="L5389">
        <v>78.56</v>
      </c>
      <c r="M5389" t="s">
        <v>931</v>
      </c>
      <c r="N5389" t="s">
        <v>926</v>
      </c>
      <c r="O5389">
        <v>54.7</v>
      </c>
      <c r="S5389">
        <v>25388</v>
      </c>
    </row>
    <row r="5390" spans="1:19" x14ac:dyDescent="0.2">
      <c r="A5390" t="s">
        <v>59</v>
      </c>
      <c r="B5390" t="s">
        <v>13</v>
      </c>
      <c r="C5390" t="s">
        <v>924</v>
      </c>
      <c r="D5390">
        <v>1</v>
      </c>
      <c r="E5390">
        <v>6</v>
      </c>
      <c r="F5390">
        <v>1780112700000</v>
      </c>
      <c r="G5390">
        <v>1780114185356</v>
      </c>
      <c r="H5390">
        <v>1485356</v>
      </c>
      <c r="I5390">
        <v>1485356</v>
      </c>
      <c r="J5390">
        <v>10492</v>
      </c>
      <c r="K5390">
        <v>62</v>
      </c>
      <c r="L5390">
        <v>64.95</v>
      </c>
      <c r="M5390" t="s">
        <v>925</v>
      </c>
      <c r="N5390" t="s">
        <v>926</v>
      </c>
      <c r="O5390">
        <v>46.03</v>
      </c>
      <c r="S5390">
        <v>25389</v>
      </c>
    </row>
    <row r="5391" spans="1:19" x14ac:dyDescent="0.2">
      <c r="A5391" t="s">
        <v>59</v>
      </c>
      <c r="B5391" t="s">
        <v>13</v>
      </c>
      <c r="C5391" t="s">
        <v>928</v>
      </c>
      <c r="D5391">
        <v>1</v>
      </c>
      <c r="E5391">
        <v>6</v>
      </c>
      <c r="F5391">
        <v>1780113600000</v>
      </c>
      <c r="G5391">
        <v>1780115385539</v>
      </c>
      <c r="H5391">
        <v>1785539</v>
      </c>
      <c r="I5391">
        <v>1785539</v>
      </c>
      <c r="J5391">
        <v>10665</v>
      </c>
      <c r="K5391">
        <v>75</v>
      </c>
      <c r="L5391">
        <v>67.69</v>
      </c>
      <c r="M5391" t="s">
        <v>931</v>
      </c>
      <c r="N5391" t="s">
        <v>926</v>
      </c>
      <c r="O5391">
        <v>44.38</v>
      </c>
      <c r="S5391">
        <v>25390</v>
      </c>
    </row>
    <row r="5392" spans="1:19" x14ac:dyDescent="0.2">
      <c r="A5392" t="s">
        <v>59</v>
      </c>
      <c r="B5392" t="s">
        <v>13</v>
      </c>
      <c r="C5392" t="s">
        <v>927</v>
      </c>
      <c r="D5392">
        <v>1</v>
      </c>
      <c r="E5392">
        <v>6</v>
      </c>
      <c r="F5392">
        <v>1780114500000</v>
      </c>
      <c r="G5392">
        <v>1780116765780</v>
      </c>
      <c r="H5392">
        <v>2265780</v>
      </c>
      <c r="I5392">
        <v>2265780</v>
      </c>
      <c r="J5392">
        <v>12658</v>
      </c>
      <c r="K5392">
        <v>92</v>
      </c>
      <c r="L5392">
        <v>75.400000000000006</v>
      </c>
      <c r="M5392" t="s">
        <v>931</v>
      </c>
      <c r="N5392" t="s">
        <v>926</v>
      </c>
      <c r="O5392">
        <v>44.89</v>
      </c>
      <c r="S5392">
        <v>25391</v>
      </c>
    </row>
    <row r="5393" spans="1:19" x14ac:dyDescent="0.2">
      <c r="A5393" t="s">
        <v>59</v>
      </c>
      <c r="B5393" t="s">
        <v>13</v>
      </c>
      <c r="C5393" t="s">
        <v>924</v>
      </c>
      <c r="D5393">
        <v>1</v>
      </c>
      <c r="E5393">
        <v>6</v>
      </c>
      <c r="F5393">
        <v>1780115400000</v>
      </c>
      <c r="G5393">
        <v>1780118161029</v>
      </c>
      <c r="H5393">
        <v>2761029</v>
      </c>
      <c r="I5393">
        <v>2761029</v>
      </c>
      <c r="J5393">
        <v>10380</v>
      </c>
      <c r="K5393">
        <v>105</v>
      </c>
      <c r="L5393">
        <v>78.45</v>
      </c>
      <c r="M5393" t="s">
        <v>931</v>
      </c>
      <c r="N5393" t="s">
        <v>926</v>
      </c>
      <c r="O5393">
        <v>45.59</v>
      </c>
      <c r="S5393">
        <v>25392</v>
      </c>
    </row>
    <row r="5394" spans="1:19" x14ac:dyDescent="0.2">
      <c r="A5394" t="s">
        <v>59</v>
      </c>
      <c r="B5394" t="s">
        <v>13</v>
      </c>
      <c r="C5394" t="s">
        <v>928</v>
      </c>
      <c r="D5394">
        <v>1</v>
      </c>
      <c r="E5394">
        <v>6</v>
      </c>
      <c r="F5394">
        <v>1780116300000</v>
      </c>
      <c r="G5394">
        <v>1780118595715</v>
      </c>
      <c r="H5394">
        <v>2295715</v>
      </c>
      <c r="I5394">
        <v>2295715</v>
      </c>
      <c r="J5394">
        <v>12414</v>
      </c>
      <c r="K5394">
        <v>95</v>
      </c>
      <c r="L5394">
        <v>78.97</v>
      </c>
      <c r="M5394" t="s">
        <v>931</v>
      </c>
      <c r="N5394" t="s">
        <v>926</v>
      </c>
      <c r="O5394">
        <v>53.09</v>
      </c>
      <c r="S5394">
        <v>25393</v>
      </c>
    </row>
    <row r="5395" spans="1:19" x14ac:dyDescent="0.2">
      <c r="A5395" t="s">
        <v>59</v>
      </c>
      <c r="B5395" t="s">
        <v>13</v>
      </c>
      <c r="C5395" t="s">
        <v>927</v>
      </c>
      <c r="D5395">
        <v>1</v>
      </c>
      <c r="E5395">
        <v>6</v>
      </c>
      <c r="F5395">
        <v>1780117200000</v>
      </c>
      <c r="G5395">
        <v>1780119321078</v>
      </c>
      <c r="H5395">
        <v>2121078</v>
      </c>
      <c r="I5395">
        <v>2121078</v>
      </c>
      <c r="J5395">
        <v>10584</v>
      </c>
      <c r="K5395">
        <v>85</v>
      </c>
      <c r="L5395">
        <v>76.09</v>
      </c>
      <c r="M5395" t="s">
        <v>931</v>
      </c>
      <c r="N5395" t="s">
        <v>926</v>
      </c>
      <c r="O5395">
        <v>55.68</v>
      </c>
      <c r="S5395">
        <v>25394</v>
      </c>
    </row>
    <row r="5396" spans="1:19" x14ac:dyDescent="0.2">
      <c r="A5396" t="s">
        <v>59</v>
      </c>
      <c r="B5396" t="s">
        <v>13</v>
      </c>
      <c r="C5396" t="s">
        <v>924</v>
      </c>
      <c r="D5396">
        <v>1</v>
      </c>
      <c r="E5396">
        <v>6</v>
      </c>
      <c r="F5396">
        <v>1780118100000</v>
      </c>
      <c r="G5396">
        <v>1780120881726</v>
      </c>
      <c r="H5396">
        <v>2781726</v>
      </c>
      <c r="I5396">
        <v>2781726</v>
      </c>
      <c r="J5396">
        <v>9602</v>
      </c>
      <c r="K5396">
        <v>110</v>
      </c>
      <c r="L5396">
        <v>82.09</v>
      </c>
      <c r="M5396" t="s">
        <v>931</v>
      </c>
      <c r="N5396" t="s">
        <v>926</v>
      </c>
      <c r="O5396">
        <v>55.6</v>
      </c>
      <c r="S5396">
        <v>25395</v>
      </c>
    </row>
    <row r="5397" spans="1:19" x14ac:dyDescent="0.2">
      <c r="A5397" t="s">
        <v>59</v>
      </c>
      <c r="B5397" t="s">
        <v>13</v>
      </c>
      <c r="C5397" t="s">
        <v>928</v>
      </c>
      <c r="D5397">
        <v>1</v>
      </c>
      <c r="E5397">
        <v>6</v>
      </c>
      <c r="F5397">
        <v>1780119000000</v>
      </c>
      <c r="G5397">
        <v>1780121026489</v>
      </c>
      <c r="H5397">
        <v>2026489</v>
      </c>
      <c r="I5397">
        <v>2026489</v>
      </c>
      <c r="J5397">
        <v>9709</v>
      </c>
      <c r="K5397">
        <v>81</v>
      </c>
      <c r="L5397">
        <v>70.75</v>
      </c>
      <c r="M5397" t="s">
        <v>931</v>
      </c>
      <c r="N5397" t="s">
        <v>926</v>
      </c>
      <c r="O5397">
        <v>47.98</v>
      </c>
      <c r="S5397">
        <v>25396</v>
      </c>
    </row>
    <row r="5398" spans="1:19" x14ac:dyDescent="0.2">
      <c r="A5398" t="s">
        <v>59</v>
      </c>
      <c r="B5398" t="s">
        <v>13</v>
      </c>
      <c r="C5398" t="s">
        <v>927</v>
      </c>
      <c r="D5398">
        <v>1</v>
      </c>
      <c r="E5398">
        <v>6</v>
      </c>
      <c r="F5398">
        <v>1780119900000</v>
      </c>
      <c r="G5398">
        <v>1780122600899</v>
      </c>
      <c r="H5398">
        <v>2700899</v>
      </c>
      <c r="I5398">
        <v>2700899</v>
      </c>
      <c r="J5398">
        <v>9858</v>
      </c>
      <c r="K5398">
        <v>107</v>
      </c>
      <c r="L5398">
        <v>82.62</v>
      </c>
      <c r="M5398" t="s">
        <v>931</v>
      </c>
      <c r="N5398" t="s">
        <v>926</v>
      </c>
      <c r="O5398">
        <v>58.18</v>
      </c>
      <c r="S5398">
        <v>25397</v>
      </c>
    </row>
    <row r="5399" spans="1:19" x14ac:dyDescent="0.2">
      <c r="A5399" t="s">
        <v>59</v>
      </c>
      <c r="B5399" t="s">
        <v>13</v>
      </c>
      <c r="C5399" t="s">
        <v>924</v>
      </c>
      <c r="D5399">
        <v>1</v>
      </c>
      <c r="E5399">
        <v>6</v>
      </c>
      <c r="F5399">
        <v>1780120800000</v>
      </c>
      <c r="G5399">
        <v>1780122894092</v>
      </c>
      <c r="H5399">
        <v>2094092</v>
      </c>
      <c r="I5399">
        <v>2094092</v>
      </c>
      <c r="J5399">
        <v>11441</v>
      </c>
      <c r="K5399">
        <v>88</v>
      </c>
      <c r="L5399">
        <v>75.25</v>
      </c>
      <c r="M5399" t="s">
        <v>931</v>
      </c>
      <c r="N5399" t="s">
        <v>926</v>
      </c>
      <c r="O5399">
        <v>52.1</v>
      </c>
      <c r="S5399">
        <v>25398</v>
      </c>
    </row>
    <row r="5400" spans="1:19" x14ac:dyDescent="0.2">
      <c r="A5400" t="s">
        <v>59</v>
      </c>
      <c r="B5400" t="s">
        <v>13</v>
      </c>
      <c r="C5400" t="s">
        <v>928</v>
      </c>
      <c r="D5400">
        <v>1</v>
      </c>
      <c r="E5400">
        <v>7</v>
      </c>
      <c r="F5400">
        <v>1780185600000</v>
      </c>
      <c r="G5400">
        <v>1780187575496</v>
      </c>
      <c r="H5400">
        <v>1975496</v>
      </c>
      <c r="I5400">
        <v>1975496</v>
      </c>
      <c r="J5400">
        <v>11608</v>
      </c>
      <c r="K5400">
        <v>76</v>
      </c>
      <c r="L5400">
        <v>73.53</v>
      </c>
      <c r="M5400" t="s">
        <v>931</v>
      </c>
      <c r="N5400" t="s">
        <v>926</v>
      </c>
      <c r="O5400">
        <v>50.64</v>
      </c>
      <c r="S5400">
        <v>25399</v>
      </c>
    </row>
    <row r="5401" spans="1:19" x14ac:dyDescent="0.2">
      <c r="A5401" t="s">
        <v>59</v>
      </c>
      <c r="B5401" t="s">
        <v>13</v>
      </c>
      <c r="C5401" t="s">
        <v>927</v>
      </c>
      <c r="D5401">
        <v>1</v>
      </c>
      <c r="E5401">
        <v>7</v>
      </c>
      <c r="F5401">
        <v>1780186500000</v>
      </c>
      <c r="G5401">
        <v>1780188814775</v>
      </c>
      <c r="H5401">
        <v>2314775</v>
      </c>
      <c r="I5401">
        <v>2314775</v>
      </c>
      <c r="J5401">
        <v>10298</v>
      </c>
      <c r="K5401">
        <v>86</v>
      </c>
      <c r="L5401">
        <v>74.819999999999993</v>
      </c>
      <c r="M5401" t="s">
        <v>931</v>
      </c>
      <c r="N5401" t="s">
        <v>926</v>
      </c>
      <c r="O5401">
        <v>48.61</v>
      </c>
      <c r="S5401">
        <v>25400</v>
      </c>
    </row>
    <row r="5402" spans="1:19" x14ac:dyDescent="0.2">
      <c r="A5402" t="s">
        <v>59</v>
      </c>
      <c r="B5402" t="s">
        <v>13</v>
      </c>
      <c r="C5402" t="s">
        <v>924</v>
      </c>
      <c r="D5402">
        <v>1</v>
      </c>
      <c r="E5402">
        <v>7</v>
      </c>
      <c r="F5402">
        <v>1780187400000</v>
      </c>
      <c r="G5402">
        <v>1780189195673</v>
      </c>
      <c r="H5402">
        <v>1795673</v>
      </c>
      <c r="I5402">
        <v>1795673</v>
      </c>
      <c r="J5402">
        <v>8493</v>
      </c>
      <c r="K5402">
        <v>71</v>
      </c>
      <c r="L5402">
        <v>70.67</v>
      </c>
      <c r="M5402" t="s">
        <v>931</v>
      </c>
      <c r="N5402" t="s">
        <v>926</v>
      </c>
      <c r="O5402">
        <v>56.87</v>
      </c>
      <c r="S5402">
        <v>25401</v>
      </c>
    </row>
    <row r="5403" spans="1:19" x14ac:dyDescent="0.2">
      <c r="A5403" t="s">
        <v>59</v>
      </c>
      <c r="B5403" t="s">
        <v>13</v>
      </c>
      <c r="C5403" t="s">
        <v>928</v>
      </c>
      <c r="D5403">
        <v>1</v>
      </c>
      <c r="E5403">
        <v>7</v>
      </c>
      <c r="F5403">
        <v>1780188300000</v>
      </c>
      <c r="G5403">
        <v>1780190341408</v>
      </c>
      <c r="H5403">
        <v>2041408</v>
      </c>
      <c r="I5403">
        <v>2041408</v>
      </c>
      <c r="J5403">
        <v>11532</v>
      </c>
      <c r="K5403">
        <v>76</v>
      </c>
      <c r="L5403">
        <v>76.150000000000006</v>
      </c>
      <c r="M5403" t="s">
        <v>931</v>
      </c>
      <c r="N5403" t="s">
        <v>926</v>
      </c>
      <c r="O5403">
        <v>55.28</v>
      </c>
      <c r="S5403">
        <v>25402</v>
      </c>
    </row>
    <row r="5404" spans="1:19" x14ac:dyDescent="0.2">
      <c r="A5404" t="s">
        <v>59</v>
      </c>
      <c r="B5404" t="s">
        <v>13</v>
      </c>
      <c r="C5404" t="s">
        <v>927</v>
      </c>
      <c r="D5404">
        <v>1</v>
      </c>
      <c r="E5404">
        <v>7</v>
      </c>
      <c r="F5404">
        <v>1780189200000</v>
      </c>
      <c r="G5404">
        <v>1780191865733</v>
      </c>
      <c r="H5404">
        <v>2665733</v>
      </c>
      <c r="I5404">
        <v>2665733</v>
      </c>
      <c r="J5404">
        <v>9342</v>
      </c>
      <c r="K5404">
        <v>103</v>
      </c>
      <c r="L5404">
        <v>75.39</v>
      </c>
      <c r="M5404" t="s">
        <v>931</v>
      </c>
      <c r="N5404" t="s">
        <v>926</v>
      </c>
      <c r="O5404">
        <v>43.64</v>
      </c>
      <c r="S5404">
        <v>25403</v>
      </c>
    </row>
    <row r="5405" spans="1:19" x14ac:dyDescent="0.2">
      <c r="A5405" t="s">
        <v>59</v>
      </c>
      <c r="B5405" t="s">
        <v>13</v>
      </c>
      <c r="C5405" t="s">
        <v>924</v>
      </c>
      <c r="D5405">
        <v>1</v>
      </c>
      <c r="E5405">
        <v>7</v>
      </c>
      <c r="F5405">
        <v>1780190100000</v>
      </c>
      <c r="G5405">
        <v>1780192199364</v>
      </c>
      <c r="H5405">
        <v>2099364</v>
      </c>
      <c r="I5405">
        <v>2099364</v>
      </c>
      <c r="J5405">
        <v>10857</v>
      </c>
      <c r="K5405">
        <v>81</v>
      </c>
      <c r="L5405">
        <v>69.83</v>
      </c>
      <c r="M5405" t="s">
        <v>931</v>
      </c>
      <c r="N5405" t="s">
        <v>926</v>
      </c>
      <c r="O5405">
        <v>40.94</v>
      </c>
      <c r="S5405">
        <v>25404</v>
      </c>
    </row>
    <row r="5406" spans="1:19" x14ac:dyDescent="0.2">
      <c r="A5406" t="s">
        <v>59</v>
      </c>
      <c r="B5406" t="s">
        <v>13</v>
      </c>
      <c r="C5406" t="s">
        <v>928</v>
      </c>
      <c r="D5406">
        <v>1</v>
      </c>
      <c r="E5406">
        <v>7</v>
      </c>
      <c r="F5406">
        <v>1780191000000</v>
      </c>
      <c r="G5406">
        <v>1780192500881</v>
      </c>
      <c r="H5406">
        <v>1500881</v>
      </c>
      <c r="I5406">
        <v>1500881</v>
      </c>
      <c r="J5406">
        <v>10429</v>
      </c>
      <c r="K5406">
        <v>66</v>
      </c>
      <c r="L5406">
        <v>65.569999999999993</v>
      </c>
      <c r="M5406" t="s">
        <v>925</v>
      </c>
      <c r="N5406" t="s">
        <v>926</v>
      </c>
      <c r="O5406">
        <v>47.25</v>
      </c>
      <c r="S5406">
        <v>25405</v>
      </c>
    </row>
    <row r="5407" spans="1:19" x14ac:dyDescent="0.2">
      <c r="A5407" t="s">
        <v>59</v>
      </c>
      <c r="B5407" t="s">
        <v>13</v>
      </c>
      <c r="C5407" t="s">
        <v>927</v>
      </c>
      <c r="D5407">
        <v>1</v>
      </c>
      <c r="E5407">
        <v>7</v>
      </c>
      <c r="F5407">
        <v>1780191900000</v>
      </c>
      <c r="G5407">
        <v>1780194408342</v>
      </c>
      <c r="H5407">
        <v>2508342</v>
      </c>
      <c r="I5407">
        <v>2508342</v>
      </c>
      <c r="J5407">
        <v>12172</v>
      </c>
      <c r="K5407">
        <v>98</v>
      </c>
      <c r="L5407">
        <v>75.39</v>
      </c>
      <c r="M5407" t="s">
        <v>931</v>
      </c>
      <c r="N5407" t="s">
        <v>926</v>
      </c>
      <c r="O5407">
        <v>40.049999999999997</v>
      </c>
      <c r="S5407">
        <v>25406</v>
      </c>
    </row>
    <row r="5408" spans="1:19" x14ac:dyDescent="0.2">
      <c r="A5408" t="s">
        <v>59</v>
      </c>
      <c r="B5408" t="s">
        <v>13</v>
      </c>
      <c r="C5408" t="s">
        <v>924</v>
      </c>
      <c r="D5408">
        <v>1</v>
      </c>
      <c r="E5408">
        <v>7</v>
      </c>
      <c r="F5408">
        <v>1780192800000</v>
      </c>
      <c r="G5408">
        <v>1780194582453</v>
      </c>
      <c r="H5408">
        <v>1782453</v>
      </c>
      <c r="I5408">
        <v>1782453</v>
      </c>
      <c r="J5408">
        <v>11836</v>
      </c>
      <c r="K5408">
        <v>75</v>
      </c>
      <c r="L5408">
        <v>70.13</v>
      </c>
      <c r="M5408" t="s">
        <v>931</v>
      </c>
      <c r="N5408" t="s">
        <v>926</v>
      </c>
      <c r="O5408">
        <v>46.99</v>
      </c>
      <c r="S5408">
        <v>25407</v>
      </c>
    </row>
    <row r="5409" spans="1:19" x14ac:dyDescent="0.2">
      <c r="A5409" t="s">
        <v>59</v>
      </c>
      <c r="B5409" t="s">
        <v>13</v>
      </c>
      <c r="C5409" t="s">
        <v>928</v>
      </c>
      <c r="D5409">
        <v>1</v>
      </c>
      <c r="E5409">
        <v>7</v>
      </c>
      <c r="F5409">
        <v>1780193700000</v>
      </c>
      <c r="G5409">
        <v>1780196116825</v>
      </c>
      <c r="H5409">
        <v>2416825</v>
      </c>
      <c r="I5409">
        <v>2416825</v>
      </c>
      <c r="J5409">
        <v>9380</v>
      </c>
      <c r="K5409">
        <v>91</v>
      </c>
      <c r="L5409">
        <v>58.85</v>
      </c>
      <c r="M5409" t="s">
        <v>925</v>
      </c>
      <c r="N5409" t="s">
        <v>929</v>
      </c>
      <c r="S5409">
        <v>25408</v>
      </c>
    </row>
    <row r="5410" spans="1:19" x14ac:dyDescent="0.2">
      <c r="A5410" t="s">
        <v>59</v>
      </c>
      <c r="B5410" t="s">
        <v>13</v>
      </c>
      <c r="C5410" t="s">
        <v>927</v>
      </c>
      <c r="D5410">
        <v>1</v>
      </c>
      <c r="E5410">
        <v>7</v>
      </c>
      <c r="F5410">
        <v>1780194600000</v>
      </c>
      <c r="G5410">
        <v>1780196742917</v>
      </c>
      <c r="H5410">
        <v>2142917</v>
      </c>
      <c r="I5410">
        <v>2142917</v>
      </c>
      <c r="J5410">
        <v>8810</v>
      </c>
      <c r="K5410">
        <v>90</v>
      </c>
      <c r="L5410">
        <v>54.97</v>
      </c>
      <c r="M5410" t="s">
        <v>925</v>
      </c>
      <c r="N5410" t="s">
        <v>929</v>
      </c>
      <c r="S5410">
        <v>25409</v>
      </c>
    </row>
    <row r="5411" spans="1:19" x14ac:dyDescent="0.2">
      <c r="A5411" t="s">
        <v>59</v>
      </c>
      <c r="B5411" t="s">
        <v>13</v>
      </c>
      <c r="C5411" t="s">
        <v>924</v>
      </c>
      <c r="D5411">
        <v>1</v>
      </c>
      <c r="E5411">
        <v>7</v>
      </c>
      <c r="F5411">
        <v>1780195500000</v>
      </c>
      <c r="G5411">
        <v>1780198220658</v>
      </c>
      <c r="H5411">
        <v>2720658</v>
      </c>
      <c r="I5411">
        <v>2720658</v>
      </c>
      <c r="J5411">
        <v>10142</v>
      </c>
      <c r="K5411">
        <v>108</v>
      </c>
      <c r="L5411">
        <v>78.52</v>
      </c>
      <c r="M5411" t="s">
        <v>931</v>
      </c>
      <c r="N5411" t="s">
        <v>926</v>
      </c>
      <c r="O5411">
        <v>47.41</v>
      </c>
      <c r="S5411">
        <v>25410</v>
      </c>
    </row>
    <row r="5412" spans="1:19" x14ac:dyDescent="0.2">
      <c r="A5412" t="s">
        <v>59</v>
      </c>
      <c r="B5412" t="s">
        <v>13</v>
      </c>
      <c r="C5412" t="s">
        <v>928</v>
      </c>
      <c r="D5412">
        <v>1</v>
      </c>
      <c r="E5412">
        <v>7</v>
      </c>
      <c r="F5412">
        <v>1780196400000</v>
      </c>
      <c r="G5412">
        <v>1780199009398</v>
      </c>
      <c r="H5412">
        <v>2609398</v>
      </c>
      <c r="I5412">
        <v>2609398</v>
      </c>
      <c r="J5412">
        <v>8621</v>
      </c>
      <c r="K5412">
        <v>105</v>
      </c>
      <c r="L5412">
        <v>78.3</v>
      </c>
      <c r="M5412" t="s">
        <v>931</v>
      </c>
      <c r="N5412" t="s">
        <v>926</v>
      </c>
      <c r="O5412">
        <v>53.77</v>
      </c>
      <c r="S5412">
        <v>25411</v>
      </c>
    </row>
    <row r="5413" spans="1:19" x14ac:dyDescent="0.2">
      <c r="A5413" t="s">
        <v>59</v>
      </c>
      <c r="B5413" t="s">
        <v>13</v>
      </c>
      <c r="C5413" t="s">
        <v>927</v>
      </c>
      <c r="D5413">
        <v>1</v>
      </c>
      <c r="E5413">
        <v>7</v>
      </c>
      <c r="F5413">
        <v>1780197300000</v>
      </c>
      <c r="G5413">
        <v>1780199094913</v>
      </c>
      <c r="H5413">
        <v>1794913</v>
      </c>
      <c r="I5413">
        <v>1794913</v>
      </c>
      <c r="J5413">
        <v>10087</v>
      </c>
      <c r="K5413">
        <v>69</v>
      </c>
      <c r="L5413">
        <v>66.48</v>
      </c>
      <c r="M5413" t="s">
        <v>925</v>
      </c>
      <c r="N5413" t="s">
        <v>926</v>
      </c>
      <c r="O5413">
        <v>42.87</v>
      </c>
      <c r="S5413">
        <v>25412</v>
      </c>
    </row>
    <row r="5414" spans="1:19" x14ac:dyDescent="0.2">
      <c r="A5414" t="s">
        <v>59</v>
      </c>
      <c r="B5414" t="s">
        <v>13</v>
      </c>
      <c r="C5414" t="s">
        <v>924</v>
      </c>
      <c r="D5414">
        <v>1</v>
      </c>
      <c r="E5414">
        <v>7</v>
      </c>
      <c r="F5414">
        <v>1780198200000</v>
      </c>
      <c r="G5414">
        <v>1780199937967</v>
      </c>
      <c r="H5414">
        <v>1737967</v>
      </c>
      <c r="I5414">
        <v>1737967</v>
      </c>
      <c r="J5414">
        <v>9629</v>
      </c>
      <c r="K5414">
        <v>70</v>
      </c>
      <c r="L5414">
        <v>50.97</v>
      </c>
      <c r="M5414" t="s">
        <v>925</v>
      </c>
      <c r="N5414" t="s">
        <v>929</v>
      </c>
      <c r="S5414">
        <v>25413</v>
      </c>
    </row>
    <row r="5415" spans="1:19" x14ac:dyDescent="0.2">
      <c r="A5415" t="s">
        <v>59</v>
      </c>
      <c r="B5415" t="s">
        <v>13</v>
      </c>
      <c r="C5415" t="s">
        <v>928</v>
      </c>
      <c r="D5415">
        <v>1</v>
      </c>
      <c r="E5415">
        <v>7</v>
      </c>
      <c r="F5415">
        <v>1780199100000</v>
      </c>
      <c r="G5415">
        <v>1780201147537</v>
      </c>
      <c r="H5415">
        <v>2047537</v>
      </c>
      <c r="I5415">
        <v>2047537</v>
      </c>
      <c r="J5415">
        <v>11731</v>
      </c>
      <c r="K5415">
        <v>79</v>
      </c>
      <c r="L5415">
        <v>74.94</v>
      </c>
      <c r="M5415" t="s">
        <v>931</v>
      </c>
      <c r="N5415" t="s">
        <v>926</v>
      </c>
      <c r="O5415">
        <v>51.78</v>
      </c>
      <c r="S5415">
        <v>25414</v>
      </c>
    </row>
    <row r="5416" spans="1:19" x14ac:dyDescent="0.2">
      <c r="A5416" t="s">
        <v>59</v>
      </c>
      <c r="B5416" t="s">
        <v>13</v>
      </c>
      <c r="C5416" t="s">
        <v>927</v>
      </c>
      <c r="D5416">
        <v>1</v>
      </c>
      <c r="E5416">
        <v>7</v>
      </c>
      <c r="F5416">
        <v>1780200000000</v>
      </c>
      <c r="G5416">
        <v>1780201675186</v>
      </c>
      <c r="H5416">
        <v>1675186</v>
      </c>
      <c r="I5416">
        <v>1675186</v>
      </c>
      <c r="J5416">
        <v>10876</v>
      </c>
      <c r="K5416">
        <v>72</v>
      </c>
      <c r="L5416">
        <v>71.89</v>
      </c>
      <c r="M5416" t="s">
        <v>931</v>
      </c>
      <c r="N5416" t="s">
        <v>926</v>
      </c>
      <c r="O5416">
        <v>56.37</v>
      </c>
      <c r="S5416">
        <v>25415</v>
      </c>
    </row>
    <row r="5417" spans="1:19" x14ac:dyDescent="0.2">
      <c r="A5417" t="s">
        <v>59</v>
      </c>
      <c r="B5417" t="s">
        <v>13</v>
      </c>
      <c r="C5417" t="s">
        <v>924</v>
      </c>
      <c r="D5417">
        <v>1</v>
      </c>
      <c r="E5417">
        <v>7</v>
      </c>
      <c r="F5417">
        <v>1780200900000</v>
      </c>
      <c r="G5417">
        <v>1780203061316</v>
      </c>
      <c r="H5417">
        <v>2161316</v>
      </c>
      <c r="I5417">
        <v>2161316</v>
      </c>
      <c r="J5417">
        <v>12217</v>
      </c>
      <c r="K5417">
        <v>80</v>
      </c>
      <c r="L5417">
        <v>74.44</v>
      </c>
      <c r="M5417" t="s">
        <v>931</v>
      </c>
      <c r="N5417" t="s">
        <v>926</v>
      </c>
      <c r="O5417">
        <v>46.45</v>
      </c>
      <c r="S5417">
        <v>25416</v>
      </c>
    </row>
    <row r="5418" spans="1:19" x14ac:dyDescent="0.2">
      <c r="A5418" t="s">
        <v>59</v>
      </c>
      <c r="B5418" t="s">
        <v>13</v>
      </c>
      <c r="C5418" t="s">
        <v>928</v>
      </c>
      <c r="D5418">
        <v>1</v>
      </c>
      <c r="E5418">
        <v>7</v>
      </c>
      <c r="F5418">
        <v>1780201800000</v>
      </c>
      <c r="G5418">
        <v>1780203809577</v>
      </c>
      <c r="H5418">
        <v>2009577</v>
      </c>
      <c r="I5418">
        <v>2009577</v>
      </c>
      <c r="J5418">
        <v>9916</v>
      </c>
      <c r="K5418">
        <v>74</v>
      </c>
      <c r="L5418">
        <v>72.38</v>
      </c>
      <c r="M5418" t="s">
        <v>931</v>
      </c>
      <c r="N5418" t="s">
        <v>926</v>
      </c>
      <c r="O5418">
        <v>51.63</v>
      </c>
      <c r="S5418">
        <v>25417</v>
      </c>
    </row>
    <row r="5419" spans="1:19" x14ac:dyDescent="0.2">
      <c r="A5419" t="s">
        <v>59</v>
      </c>
      <c r="B5419" t="s">
        <v>13</v>
      </c>
      <c r="C5419" t="s">
        <v>927</v>
      </c>
      <c r="D5419">
        <v>1</v>
      </c>
      <c r="E5419">
        <v>7</v>
      </c>
      <c r="F5419">
        <v>1780202700000</v>
      </c>
      <c r="G5419">
        <v>1780205406359</v>
      </c>
      <c r="H5419">
        <v>2706359</v>
      </c>
      <c r="I5419">
        <v>2706359</v>
      </c>
      <c r="J5419">
        <v>12788</v>
      </c>
      <c r="K5419">
        <v>108</v>
      </c>
      <c r="L5419">
        <v>81.55</v>
      </c>
      <c r="M5419" t="s">
        <v>931</v>
      </c>
      <c r="N5419" t="s">
        <v>926</v>
      </c>
      <c r="O5419">
        <v>47.73</v>
      </c>
      <c r="S5419">
        <v>25418</v>
      </c>
    </row>
    <row r="5420" spans="1:19" x14ac:dyDescent="0.2">
      <c r="A5420" t="s">
        <v>59</v>
      </c>
      <c r="B5420" t="s">
        <v>13</v>
      </c>
      <c r="C5420" t="s">
        <v>924</v>
      </c>
      <c r="D5420">
        <v>1</v>
      </c>
      <c r="E5420">
        <v>7</v>
      </c>
      <c r="F5420">
        <v>1780203600000</v>
      </c>
      <c r="G5420">
        <v>1780205790782</v>
      </c>
      <c r="H5420">
        <v>2190782</v>
      </c>
      <c r="I5420">
        <v>2190782</v>
      </c>
      <c r="J5420">
        <v>11798</v>
      </c>
      <c r="K5420">
        <v>83</v>
      </c>
      <c r="L5420">
        <v>79.180000000000007</v>
      </c>
      <c r="M5420" t="s">
        <v>931</v>
      </c>
      <c r="N5420" t="s">
        <v>926</v>
      </c>
      <c r="O5420">
        <v>57.86</v>
      </c>
      <c r="S5420">
        <v>25419</v>
      </c>
    </row>
    <row r="5421" spans="1:19" x14ac:dyDescent="0.2">
      <c r="A5421" t="s">
        <v>59</v>
      </c>
      <c r="B5421" t="s">
        <v>13</v>
      </c>
      <c r="C5421" t="s">
        <v>928</v>
      </c>
      <c r="D5421">
        <v>1</v>
      </c>
      <c r="E5421">
        <v>7</v>
      </c>
      <c r="F5421">
        <v>1780204500000</v>
      </c>
      <c r="G5421">
        <v>1780207135608</v>
      </c>
      <c r="H5421">
        <v>2635608</v>
      </c>
      <c r="I5421">
        <v>2635608</v>
      </c>
      <c r="J5421">
        <v>12134</v>
      </c>
      <c r="K5421">
        <v>99</v>
      </c>
      <c r="L5421">
        <v>78.069999999999993</v>
      </c>
      <c r="M5421" t="s">
        <v>931</v>
      </c>
      <c r="N5421" t="s">
        <v>926</v>
      </c>
      <c r="O5421">
        <v>43.17</v>
      </c>
      <c r="S5421">
        <v>25420</v>
      </c>
    </row>
    <row r="5422" spans="1:19" x14ac:dyDescent="0.2">
      <c r="A5422" t="s">
        <v>59</v>
      </c>
      <c r="B5422" t="s">
        <v>13</v>
      </c>
      <c r="C5422" t="s">
        <v>927</v>
      </c>
      <c r="D5422">
        <v>1</v>
      </c>
      <c r="E5422">
        <v>7</v>
      </c>
      <c r="F5422">
        <v>1780205400000</v>
      </c>
      <c r="G5422">
        <v>1780207272687</v>
      </c>
      <c r="H5422">
        <v>1872687</v>
      </c>
      <c r="I5422">
        <v>1872687</v>
      </c>
      <c r="J5422">
        <v>10039</v>
      </c>
      <c r="K5422">
        <v>70</v>
      </c>
      <c r="L5422">
        <v>67.34</v>
      </c>
      <c r="M5422" t="s">
        <v>931</v>
      </c>
      <c r="N5422" t="s">
        <v>926</v>
      </c>
      <c r="O5422">
        <v>43.04</v>
      </c>
      <c r="S5422">
        <v>25421</v>
      </c>
    </row>
    <row r="5423" spans="1:19" x14ac:dyDescent="0.2">
      <c r="A5423" t="s">
        <v>59</v>
      </c>
      <c r="B5423" t="s">
        <v>13</v>
      </c>
      <c r="C5423" t="s">
        <v>924</v>
      </c>
      <c r="D5423">
        <v>1</v>
      </c>
      <c r="E5423">
        <v>7</v>
      </c>
      <c r="F5423">
        <v>1780206300000</v>
      </c>
      <c r="G5423">
        <v>1780209124892</v>
      </c>
      <c r="H5423">
        <v>2824892</v>
      </c>
      <c r="I5423">
        <v>2824892</v>
      </c>
      <c r="J5423">
        <v>11134</v>
      </c>
      <c r="K5423">
        <v>111</v>
      </c>
      <c r="L5423">
        <v>65.59</v>
      </c>
      <c r="M5423" t="s">
        <v>925</v>
      </c>
      <c r="N5423" t="s">
        <v>929</v>
      </c>
      <c r="S5423">
        <v>25422</v>
      </c>
    </row>
    <row r="5424" spans="1:19" x14ac:dyDescent="0.2">
      <c r="A5424" t="s">
        <v>59</v>
      </c>
      <c r="B5424" t="s">
        <v>13</v>
      </c>
      <c r="C5424" t="s">
        <v>928</v>
      </c>
      <c r="D5424">
        <v>1</v>
      </c>
      <c r="E5424">
        <v>7</v>
      </c>
      <c r="F5424">
        <v>1780207200000</v>
      </c>
      <c r="G5424">
        <v>1780209696675</v>
      </c>
      <c r="H5424">
        <v>2496675</v>
      </c>
      <c r="I5424">
        <v>2496675</v>
      </c>
      <c r="J5424">
        <v>10310</v>
      </c>
      <c r="K5424">
        <v>101</v>
      </c>
      <c r="L5424">
        <v>75.709999999999994</v>
      </c>
      <c r="M5424" t="s">
        <v>931</v>
      </c>
      <c r="N5424" t="s">
        <v>926</v>
      </c>
      <c r="O5424">
        <v>46.06</v>
      </c>
      <c r="S5424">
        <v>25423</v>
      </c>
    </row>
    <row r="5425" spans="1:19" x14ac:dyDescent="0.2">
      <c r="A5425" t="s">
        <v>59</v>
      </c>
      <c r="B5425" t="s">
        <v>13</v>
      </c>
      <c r="C5425" t="s">
        <v>927</v>
      </c>
      <c r="D5425">
        <v>1</v>
      </c>
      <c r="E5425">
        <v>7</v>
      </c>
      <c r="F5425">
        <v>1780208100000</v>
      </c>
      <c r="G5425">
        <v>1780210708013</v>
      </c>
      <c r="H5425">
        <v>2608013</v>
      </c>
      <c r="I5425">
        <v>2608013</v>
      </c>
      <c r="J5425">
        <v>12448</v>
      </c>
      <c r="K5425">
        <v>101</v>
      </c>
      <c r="L5425">
        <v>79.239999999999995</v>
      </c>
      <c r="M5425" t="s">
        <v>931</v>
      </c>
      <c r="N5425" t="s">
        <v>926</v>
      </c>
      <c r="O5425">
        <v>45.74</v>
      </c>
      <c r="S5425">
        <v>25424</v>
      </c>
    </row>
    <row r="5426" spans="1:19" x14ac:dyDescent="0.2">
      <c r="A5426" t="s">
        <v>59</v>
      </c>
      <c r="B5426" t="s">
        <v>13</v>
      </c>
      <c r="C5426" t="s">
        <v>928</v>
      </c>
      <c r="D5426">
        <v>2</v>
      </c>
      <c r="E5426">
        <v>1</v>
      </c>
      <c r="F5426">
        <v>1780272000000</v>
      </c>
      <c r="G5426">
        <v>1780273913911</v>
      </c>
      <c r="H5426">
        <v>1913911</v>
      </c>
      <c r="I5426">
        <v>1913911</v>
      </c>
      <c r="J5426">
        <v>10422</v>
      </c>
      <c r="K5426">
        <v>78</v>
      </c>
      <c r="L5426">
        <v>70.48</v>
      </c>
      <c r="M5426" t="s">
        <v>931</v>
      </c>
      <c r="N5426" t="s">
        <v>926</v>
      </c>
      <c r="O5426">
        <v>48.29</v>
      </c>
      <c r="S5426">
        <v>25425</v>
      </c>
    </row>
    <row r="5427" spans="1:19" x14ac:dyDescent="0.2">
      <c r="A5427" t="s">
        <v>59</v>
      </c>
      <c r="B5427" t="s">
        <v>13</v>
      </c>
      <c r="C5427" t="s">
        <v>927</v>
      </c>
      <c r="D5427">
        <v>2</v>
      </c>
      <c r="E5427">
        <v>1</v>
      </c>
      <c r="F5427">
        <v>1780272900000</v>
      </c>
      <c r="G5427">
        <v>1780274351924</v>
      </c>
      <c r="H5427">
        <v>1451924</v>
      </c>
      <c r="I5427">
        <v>1451924</v>
      </c>
      <c r="J5427">
        <v>9043</v>
      </c>
      <c r="K5427">
        <v>58</v>
      </c>
      <c r="L5427">
        <v>64</v>
      </c>
      <c r="M5427" t="s">
        <v>925</v>
      </c>
      <c r="N5427" t="s">
        <v>926</v>
      </c>
      <c r="O5427">
        <v>48.54</v>
      </c>
      <c r="S5427">
        <v>25426</v>
      </c>
    </row>
    <row r="5428" spans="1:19" x14ac:dyDescent="0.2">
      <c r="A5428" t="s">
        <v>59</v>
      </c>
      <c r="B5428" t="s">
        <v>13</v>
      </c>
      <c r="C5428" t="s">
        <v>924</v>
      </c>
      <c r="D5428">
        <v>2</v>
      </c>
      <c r="E5428">
        <v>1</v>
      </c>
      <c r="F5428">
        <v>1780273800000</v>
      </c>
      <c r="G5428">
        <v>1780275343993</v>
      </c>
      <c r="H5428">
        <v>1543993</v>
      </c>
      <c r="I5428">
        <v>1543993</v>
      </c>
      <c r="J5428">
        <v>11126</v>
      </c>
      <c r="K5428">
        <v>62</v>
      </c>
      <c r="L5428">
        <v>69.37</v>
      </c>
      <c r="M5428" t="s">
        <v>931</v>
      </c>
      <c r="N5428" t="s">
        <v>926</v>
      </c>
      <c r="O5428">
        <v>53.12</v>
      </c>
      <c r="S5428">
        <v>25427</v>
      </c>
    </row>
    <row r="5429" spans="1:19" x14ac:dyDescent="0.2">
      <c r="A5429" t="s">
        <v>59</v>
      </c>
      <c r="B5429" t="s">
        <v>13</v>
      </c>
      <c r="C5429" t="s">
        <v>928</v>
      </c>
      <c r="D5429">
        <v>2</v>
      </c>
      <c r="E5429">
        <v>1</v>
      </c>
      <c r="F5429">
        <v>1780274700000</v>
      </c>
      <c r="G5429">
        <v>1780276835175</v>
      </c>
      <c r="H5429">
        <v>2135175</v>
      </c>
      <c r="I5429">
        <v>2135175</v>
      </c>
      <c r="J5429">
        <v>10403</v>
      </c>
      <c r="K5429">
        <v>79</v>
      </c>
      <c r="L5429">
        <v>70.28</v>
      </c>
      <c r="M5429" t="s">
        <v>931</v>
      </c>
      <c r="N5429" t="s">
        <v>926</v>
      </c>
      <c r="O5429">
        <v>42.28</v>
      </c>
      <c r="S5429">
        <v>25428</v>
      </c>
    </row>
    <row r="5430" spans="1:19" x14ac:dyDescent="0.2">
      <c r="A5430" t="s">
        <v>59</v>
      </c>
      <c r="B5430" t="s">
        <v>13</v>
      </c>
      <c r="C5430" t="s">
        <v>927</v>
      </c>
      <c r="D5430">
        <v>2</v>
      </c>
      <c r="E5430">
        <v>1</v>
      </c>
      <c r="F5430">
        <v>1780275600000</v>
      </c>
      <c r="G5430">
        <v>1780277628128</v>
      </c>
      <c r="H5430">
        <v>2028128</v>
      </c>
      <c r="I5430">
        <v>2028128</v>
      </c>
      <c r="J5430">
        <v>11207</v>
      </c>
      <c r="K5430">
        <v>81</v>
      </c>
      <c r="L5430">
        <v>74.040000000000006</v>
      </c>
      <c r="M5430" t="s">
        <v>931</v>
      </c>
      <c r="N5430" t="s">
        <v>926</v>
      </c>
      <c r="O5430">
        <v>51.58</v>
      </c>
      <c r="S5430">
        <v>25429</v>
      </c>
    </row>
    <row r="5431" spans="1:19" x14ac:dyDescent="0.2">
      <c r="A5431" t="s">
        <v>59</v>
      </c>
      <c r="B5431" t="s">
        <v>13</v>
      </c>
      <c r="C5431" t="s">
        <v>924</v>
      </c>
      <c r="D5431">
        <v>2</v>
      </c>
      <c r="E5431">
        <v>1</v>
      </c>
      <c r="F5431">
        <v>1780276500000</v>
      </c>
      <c r="G5431">
        <v>1780277938858</v>
      </c>
      <c r="H5431">
        <v>1438858</v>
      </c>
      <c r="I5431">
        <v>1438858</v>
      </c>
      <c r="J5431">
        <v>10359</v>
      </c>
      <c r="K5431">
        <v>60</v>
      </c>
      <c r="L5431">
        <v>64.569999999999993</v>
      </c>
      <c r="M5431" t="s">
        <v>925</v>
      </c>
      <c r="N5431" t="s">
        <v>926</v>
      </c>
      <c r="O5431">
        <v>46.68</v>
      </c>
      <c r="S5431">
        <v>25430</v>
      </c>
    </row>
    <row r="5432" spans="1:19" x14ac:dyDescent="0.2">
      <c r="A5432" t="s">
        <v>59</v>
      </c>
      <c r="B5432" t="s">
        <v>13</v>
      </c>
      <c r="C5432" t="s">
        <v>928</v>
      </c>
      <c r="D5432">
        <v>2</v>
      </c>
      <c r="E5432">
        <v>1</v>
      </c>
      <c r="F5432">
        <v>1780277400000</v>
      </c>
      <c r="G5432">
        <v>1780279529589</v>
      </c>
      <c r="H5432">
        <v>2129589</v>
      </c>
      <c r="I5432">
        <v>2129589</v>
      </c>
      <c r="J5432">
        <v>10412</v>
      </c>
      <c r="K5432">
        <v>87</v>
      </c>
      <c r="L5432">
        <v>72.5</v>
      </c>
      <c r="M5432" t="s">
        <v>931</v>
      </c>
      <c r="N5432" t="s">
        <v>926</v>
      </c>
      <c r="O5432">
        <v>47.58</v>
      </c>
      <c r="S5432">
        <v>25431</v>
      </c>
    </row>
    <row r="5433" spans="1:19" x14ac:dyDescent="0.2">
      <c r="A5433" t="s">
        <v>59</v>
      </c>
      <c r="B5433" t="s">
        <v>13</v>
      </c>
      <c r="C5433" t="s">
        <v>927</v>
      </c>
      <c r="D5433">
        <v>2</v>
      </c>
      <c r="E5433">
        <v>1</v>
      </c>
      <c r="F5433">
        <v>1780278300000</v>
      </c>
      <c r="G5433">
        <v>1780280189879</v>
      </c>
      <c r="H5433">
        <v>1889879</v>
      </c>
      <c r="I5433">
        <v>1889879</v>
      </c>
      <c r="J5433">
        <v>11380</v>
      </c>
      <c r="K5433">
        <v>75</v>
      </c>
      <c r="L5433">
        <v>67.900000000000006</v>
      </c>
      <c r="M5433" t="s">
        <v>931</v>
      </c>
      <c r="N5433" t="s">
        <v>926</v>
      </c>
      <c r="O5433">
        <v>40.32</v>
      </c>
      <c r="S5433">
        <v>25432</v>
      </c>
    </row>
    <row r="5434" spans="1:19" x14ac:dyDescent="0.2">
      <c r="A5434" t="s">
        <v>59</v>
      </c>
      <c r="B5434" t="s">
        <v>13</v>
      </c>
      <c r="C5434" t="s">
        <v>924</v>
      </c>
      <c r="D5434">
        <v>2</v>
      </c>
      <c r="E5434">
        <v>1</v>
      </c>
      <c r="F5434">
        <v>1780279200000</v>
      </c>
      <c r="G5434">
        <v>1780281356435</v>
      </c>
      <c r="H5434">
        <v>2156435</v>
      </c>
      <c r="I5434">
        <v>2156435</v>
      </c>
      <c r="J5434">
        <v>9091</v>
      </c>
      <c r="K5434">
        <v>91</v>
      </c>
      <c r="L5434">
        <v>71.680000000000007</v>
      </c>
      <c r="M5434" t="s">
        <v>931</v>
      </c>
      <c r="N5434" t="s">
        <v>926</v>
      </c>
      <c r="O5434">
        <v>48.53</v>
      </c>
      <c r="S5434">
        <v>25433</v>
      </c>
    </row>
    <row r="5435" spans="1:19" x14ac:dyDescent="0.2">
      <c r="A5435" t="s">
        <v>59</v>
      </c>
      <c r="B5435" t="s">
        <v>13</v>
      </c>
      <c r="C5435" t="s">
        <v>928</v>
      </c>
      <c r="D5435">
        <v>2</v>
      </c>
      <c r="E5435">
        <v>1</v>
      </c>
      <c r="F5435">
        <v>1780280100000</v>
      </c>
      <c r="G5435">
        <v>1780282107162</v>
      </c>
      <c r="H5435">
        <v>2007162</v>
      </c>
      <c r="I5435">
        <v>2007162</v>
      </c>
      <c r="J5435">
        <v>11054</v>
      </c>
      <c r="K5435">
        <v>84</v>
      </c>
      <c r="L5435">
        <v>72.92</v>
      </c>
      <c r="M5435" t="s">
        <v>931</v>
      </c>
      <c r="N5435" t="s">
        <v>926</v>
      </c>
      <c r="O5435">
        <v>49.92</v>
      </c>
      <c r="S5435">
        <v>25434</v>
      </c>
    </row>
    <row r="5436" spans="1:19" x14ac:dyDescent="0.2">
      <c r="A5436" t="s">
        <v>59</v>
      </c>
      <c r="B5436" t="s">
        <v>13</v>
      </c>
      <c r="C5436" t="s">
        <v>927</v>
      </c>
      <c r="D5436">
        <v>2</v>
      </c>
      <c r="E5436">
        <v>1</v>
      </c>
      <c r="F5436">
        <v>1780281000000</v>
      </c>
      <c r="G5436">
        <v>1780282893029</v>
      </c>
      <c r="H5436">
        <v>1893029</v>
      </c>
      <c r="I5436">
        <v>1893029</v>
      </c>
      <c r="J5436">
        <v>10019</v>
      </c>
      <c r="K5436">
        <v>80</v>
      </c>
      <c r="L5436">
        <v>71.77</v>
      </c>
      <c r="M5436" t="s">
        <v>931</v>
      </c>
      <c r="N5436" t="s">
        <v>926</v>
      </c>
      <c r="O5436">
        <v>52.88</v>
      </c>
      <c r="S5436">
        <v>25435</v>
      </c>
    </row>
    <row r="5437" spans="1:19" x14ac:dyDescent="0.2">
      <c r="A5437" t="s">
        <v>59</v>
      </c>
      <c r="B5437" t="s">
        <v>13</v>
      </c>
      <c r="C5437" t="s">
        <v>924</v>
      </c>
      <c r="D5437">
        <v>2</v>
      </c>
      <c r="E5437">
        <v>1</v>
      </c>
      <c r="F5437">
        <v>1780281900000</v>
      </c>
      <c r="G5437">
        <v>1780284113735</v>
      </c>
      <c r="H5437">
        <v>2213735</v>
      </c>
      <c r="I5437">
        <v>2213735</v>
      </c>
      <c r="J5437">
        <v>10209</v>
      </c>
      <c r="K5437">
        <v>83</v>
      </c>
      <c r="L5437">
        <v>73.22</v>
      </c>
      <c r="M5437" t="s">
        <v>931</v>
      </c>
      <c r="N5437" t="s">
        <v>926</v>
      </c>
      <c r="O5437">
        <v>47.66</v>
      </c>
      <c r="S5437">
        <v>25436</v>
      </c>
    </row>
    <row r="5438" spans="1:19" x14ac:dyDescent="0.2">
      <c r="A5438" t="s">
        <v>59</v>
      </c>
      <c r="B5438" t="s">
        <v>13</v>
      </c>
      <c r="C5438" t="s">
        <v>928</v>
      </c>
      <c r="D5438">
        <v>2</v>
      </c>
      <c r="E5438">
        <v>1</v>
      </c>
      <c r="F5438">
        <v>1780282800000</v>
      </c>
      <c r="G5438">
        <v>1780284254746</v>
      </c>
      <c r="H5438">
        <v>1454746</v>
      </c>
      <c r="I5438">
        <v>1454746</v>
      </c>
      <c r="J5438">
        <v>8677</v>
      </c>
      <c r="K5438">
        <v>64</v>
      </c>
      <c r="L5438">
        <v>67.23</v>
      </c>
      <c r="M5438" t="s">
        <v>931</v>
      </c>
      <c r="N5438" t="s">
        <v>926</v>
      </c>
      <c r="O5438">
        <v>56.95</v>
      </c>
      <c r="S5438">
        <v>25437</v>
      </c>
    </row>
    <row r="5439" spans="1:19" x14ac:dyDescent="0.2">
      <c r="A5439" t="s">
        <v>59</v>
      </c>
      <c r="B5439" t="s">
        <v>13</v>
      </c>
      <c r="C5439" t="s">
        <v>927</v>
      </c>
      <c r="D5439">
        <v>2</v>
      </c>
      <c r="E5439">
        <v>1</v>
      </c>
      <c r="F5439">
        <v>1780283700000</v>
      </c>
      <c r="G5439">
        <v>1780285805755</v>
      </c>
      <c r="H5439">
        <v>2105755</v>
      </c>
      <c r="I5439">
        <v>2105755</v>
      </c>
      <c r="J5439">
        <v>10409</v>
      </c>
      <c r="K5439">
        <v>87</v>
      </c>
      <c r="L5439">
        <v>75.180000000000007</v>
      </c>
      <c r="M5439" t="s">
        <v>931</v>
      </c>
      <c r="N5439" t="s">
        <v>926</v>
      </c>
      <c r="O5439">
        <v>54.41</v>
      </c>
      <c r="S5439">
        <v>25438</v>
      </c>
    </row>
    <row r="5440" spans="1:19" x14ac:dyDescent="0.2">
      <c r="A5440" t="s">
        <v>59</v>
      </c>
      <c r="B5440" t="s">
        <v>13</v>
      </c>
      <c r="C5440" t="s">
        <v>924</v>
      </c>
      <c r="D5440">
        <v>2</v>
      </c>
      <c r="E5440">
        <v>1</v>
      </c>
      <c r="F5440">
        <v>1780284600000</v>
      </c>
      <c r="G5440">
        <v>1780286494643</v>
      </c>
      <c r="H5440">
        <v>1894643</v>
      </c>
      <c r="I5440">
        <v>1894643</v>
      </c>
      <c r="J5440">
        <v>10703</v>
      </c>
      <c r="K5440">
        <v>79</v>
      </c>
      <c r="L5440">
        <v>73.260000000000005</v>
      </c>
      <c r="M5440" t="s">
        <v>931</v>
      </c>
      <c r="N5440" t="s">
        <v>926</v>
      </c>
      <c r="O5440">
        <v>54.48</v>
      </c>
      <c r="S5440">
        <v>25439</v>
      </c>
    </row>
    <row r="5441" spans="1:19" x14ac:dyDescent="0.2">
      <c r="A5441" t="s">
        <v>59</v>
      </c>
      <c r="B5441" t="s">
        <v>13</v>
      </c>
      <c r="C5441" t="s">
        <v>928</v>
      </c>
      <c r="D5441">
        <v>2</v>
      </c>
      <c r="E5441">
        <v>1</v>
      </c>
      <c r="F5441">
        <v>1780285500000</v>
      </c>
      <c r="G5441">
        <v>1780287325671</v>
      </c>
      <c r="H5441">
        <v>1825671</v>
      </c>
      <c r="I5441">
        <v>1825671</v>
      </c>
      <c r="J5441">
        <v>11329</v>
      </c>
      <c r="K5441">
        <v>70</v>
      </c>
      <c r="L5441">
        <v>53.8</v>
      </c>
      <c r="M5441" t="s">
        <v>925</v>
      </c>
      <c r="N5441" t="s">
        <v>929</v>
      </c>
      <c r="S5441">
        <v>25440</v>
      </c>
    </row>
    <row r="5442" spans="1:19" x14ac:dyDescent="0.2">
      <c r="A5442" t="s">
        <v>59</v>
      </c>
      <c r="B5442" t="s">
        <v>13</v>
      </c>
      <c r="C5442" t="s">
        <v>927</v>
      </c>
      <c r="D5442">
        <v>2</v>
      </c>
      <c r="E5442">
        <v>1</v>
      </c>
      <c r="F5442">
        <v>1780286400000</v>
      </c>
      <c r="G5442">
        <v>1780287717673</v>
      </c>
      <c r="H5442">
        <v>1317673</v>
      </c>
      <c r="I5442">
        <v>1317673</v>
      </c>
      <c r="J5442">
        <v>10226</v>
      </c>
      <c r="K5442">
        <v>60</v>
      </c>
      <c r="L5442">
        <v>46.55</v>
      </c>
      <c r="M5442" t="s">
        <v>925</v>
      </c>
      <c r="N5442" t="s">
        <v>929</v>
      </c>
      <c r="S5442">
        <v>25441</v>
      </c>
    </row>
    <row r="5443" spans="1:19" x14ac:dyDescent="0.2">
      <c r="A5443" t="s">
        <v>59</v>
      </c>
      <c r="B5443" t="s">
        <v>13</v>
      </c>
      <c r="C5443" t="s">
        <v>924</v>
      </c>
      <c r="D5443">
        <v>2</v>
      </c>
      <c r="E5443">
        <v>1</v>
      </c>
      <c r="F5443">
        <v>1780287300000</v>
      </c>
      <c r="G5443">
        <v>1780289191889</v>
      </c>
      <c r="H5443">
        <v>1891889</v>
      </c>
      <c r="I5443">
        <v>1891889</v>
      </c>
      <c r="J5443">
        <v>12186</v>
      </c>
      <c r="K5443">
        <v>79</v>
      </c>
      <c r="L5443">
        <v>74.94</v>
      </c>
      <c r="M5443" t="s">
        <v>931</v>
      </c>
      <c r="N5443" t="s">
        <v>926</v>
      </c>
      <c r="O5443">
        <v>54.49</v>
      </c>
      <c r="S5443">
        <v>25442</v>
      </c>
    </row>
    <row r="5444" spans="1:19" x14ac:dyDescent="0.2">
      <c r="A5444" t="s">
        <v>59</v>
      </c>
      <c r="B5444" t="s">
        <v>13</v>
      </c>
      <c r="C5444" t="s">
        <v>928</v>
      </c>
      <c r="D5444">
        <v>2</v>
      </c>
      <c r="E5444">
        <v>1</v>
      </c>
      <c r="F5444">
        <v>1780288200000</v>
      </c>
      <c r="G5444">
        <v>1780290189308</v>
      </c>
      <c r="H5444">
        <v>1989308</v>
      </c>
      <c r="I5444">
        <v>1989308</v>
      </c>
      <c r="J5444">
        <v>11651</v>
      </c>
      <c r="K5444">
        <v>79</v>
      </c>
      <c r="L5444">
        <v>74.91</v>
      </c>
      <c r="M5444" t="s">
        <v>931</v>
      </c>
      <c r="N5444" t="s">
        <v>926</v>
      </c>
      <c r="O5444">
        <v>53.39</v>
      </c>
      <c r="S5444">
        <v>25443</v>
      </c>
    </row>
    <row r="5445" spans="1:19" x14ac:dyDescent="0.2">
      <c r="A5445" t="s">
        <v>59</v>
      </c>
      <c r="B5445" t="s">
        <v>13</v>
      </c>
      <c r="C5445" t="s">
        <v>927</v>
      </c>
      <c r="D5445">
        <v>2</v>
      </c>
      <c r="E5445">
        <v>1</v>
      </c>
      <c r="F5445">
        <v>1780289100000</v>
      </c>
      <c r="G5445">
        <v>1780291428936</v>
      </c>
      <c r="H5445">
        <v>2328936</v>
      </c>
      <c r="I5445">
        <v>2328936</v>
      </c>
      <c r="J5445">
        <v>11666</v>
      </c>
      <c r="K5445">
        <v>92</v>
      </c>
      <c r="L5445">
        <v>74.61</v>
      </c>
      <c r="M5445" t="s">
        <v>931</v>
      </c>
      <c r="N5445" t="s">
        <v>926</v>
      </c>
      <c r="O5445">
        <v>44.1</v>
      </c>
      <c r="S5445">
        <v>25444</v>
      </c>
    </row>
    <row r="5446" spans="1:19" x14ac:dyDescent="0.2">
      <c r="A5446" t="s">
        <v>59</v>
      </c>
      <c r="B5446" t="s">
        <v>13</v>
      </c>
      <c r="C5446" t="s">
        <v>927</v>
      </c>
      <c r="D5446">
        <v>2</v>
      </c>
      <c r="E5446">
        <v>2</v>
      </c>
      <c r="F5446">
        <v>1780358400000</v>
      </c>
      <c r="G5446">
        <v>1780360890597</v>
      </c>
      <c r="H5446">
        <v>2490597</v>
      </c>
      <c r="I5446">
        <v>2490597</v>
      </c>
      <c r="J5446">
        <v>12109</v>
      </c>
      <c r="K5446">
        <v>95</v>
      </c>
      <c r="L5446">
        <v>76.5</v>
      </c>
      <c r="M5446" t="s">
        <v>931</v>
      </c>
      <c r="N5446" t="s">
        <v>926</v>
      </c>
      <c r="O5446">
        <v>43.25</v>
      </c>
      <c r="S5446">
        <v>25445</v>
      </c>
    </row>
    <row r="5447" spans="1:19" x14ac:dyDescent="0.2">
      <c r="A5447" t="s">
        <v>59</v>
      </c>
      <c r="B5447" t="s">
        <v>13</v>
      </c>
      <c r="C5447" t="s">
        <v>924</v>
      </c>
      <c r="D5447">
        <v>2</v>
      </c>
      <c r="E5447">
        <v>2</v>
      </c>
      <c r="F5447">
        <v>1780359300000</v>
      </c>
      <c r="G5447">
        <v>1780361651722</v>
      </c>
      <c r="H5447">
        <v>2351722</v>
      </c>
      <c r="I5447">
        <v>2351722</v>
      </c>
      <c r="J5447">
        <v>11506</v>
      </c>
      <c r="K5447">
        <v>91</v>
      </c>
      <c r="L5447">
        <v>76.56</v>
      </c>
      <c r="M5447" t="s">
        <v>931</v>
      </c>
      <c r="N5447" t="s">
        <v>926</v>
      </c>
      <c r="O5447">
        <v>48.49</v>
      </c>
      <c r="S5447">
        <v>25446</v>
      </c>
    </row>
    <row r="5448" spans="1:19" x14ac:dyDescent="0.2">
      <c r="A5448" t="s">
        <v>59</v>
      </c>
      <c r="B5448" t="s">
        <v>13</v>
      </c>
      <c r="C5448" t="s">
        <v>928</v>
      </c>
      <c r="D5448">
        <v>2</v>
      </c>
      <c r="E5448">
        <v>2</v>
      </c>
      <c r="F5448">
        <v>1780360200000</v>
      </c>
      <c r="G5448">
        <v>1780362126582</v>
      </c>
      <c r="H5448">
        <v>1926582</v>
      </c>
      <c r="I5448">
        <v>1926582</v>
      </c>
      <c r="J5448">
        <v>9373</v>
      </c>
      <c r="K5448">
        <v>71</v>
      </c>
      <c r="L5448">
        <v>72.47</v>
      </c>
      <c r="M5448" t="s">
        <v>931</v>
      </c>
      <c r="N5448" t="s">
        <v>926</v>
      </c>
      <c r="O5448">
        <v>55.39</v>
      </c>
      <c r="S5448">
        <v>25447</v>
      </c>
    </row>
    <row r="5449" spans="1:19" x14ac:dyDescent="0.2">
      <c r="A5449" t="s">
        <v>59</v>
      </c>
      <c r="B5449" t="s">
        <v>13</v>
      </c>
      <c r="C5449" t="s">
        <v>927</v>
      </c>
      <c r="D5449">
        <v>2</v>
      </c>
      <c r="E5449">
        <v>2</v>
      </c>
      <c r="F5449">
        <v>1780361100000</v>
      </c>
      <c r="G5449">
        <v>1780362580267</v>
      </c>
      <c r="H5449">
        <v>1480267</v>
      </c>
      <c r="I5449">
        <v>1480267</v>
      </c>
      <c r="J5449">
        <v>11969</v>
      </c>
      <c r="K5449">
        <v>61</v>
      </c>
      <c r="L5449">
        <v>63.99</v>
      </c>
      <c r="M5449" t="s">
        <v>925</v>
      </c>
      <c r="N5449" t="s">
        <v>926</v>
      </c>
      <c r="O5449">
        <v>39.979999999999997</v>
      </c>
      <c r="S5449">
        <v>25448</v>
      </c>
    </row>
    <row r="5450" spans="1:19" x14ac:dyDescent="0.2">
      <c r="A5450" t="s">
        <v>59</v>
      </c>
      <c r="B5450" t="s">
        <v>13</v>
      </c>
      <c r="C5450" t="s">
        <v>924</v>
      </c>
      <c r="D5450">
        <v>2</v>
      </c>
      <c r="E5450">
        <v>2</v>
      </c>
      <c r="F5450">
        <v>1780362000000</v>
      </c>
      <c r="G5450">
        <v>1780364587502</v>
      </c>
      <c r="H5450">
        <v>2587502</v>
      </c>
      <c r="I5450">
        <v>2587502</v>
      </c>
      <c r="J5450">
        <v>12074</v>
      </c>
      <c r="K5450">
        <v>98</v>
      </c>
      <c r="L5450">
        <v>77.849999999999994</v>
      </c>
      <c r="M5450" t="s">
        <v>931</v>
      </c>
      <c r="N5450" t="s">
        <v>926</v>
      </c>
      <c r="O5450">
        <v>44.04</v>
      </c>
      <c r="S5450">
        <v>25449</v>
      </c>
    </row>
    <row r="5451" spans="1:19" x14ac:dyDescent="0.2">
      <c r="A5451" t="s">
        <v>59</v>
      </c>
      <c r="B5451" t="s">
        <v>13</v>
      </c>
      <c r="C5451" t="s">
        <v>928</v>
      </c>
      <c r="D5451">
        <v>2</v>
      </c>
      <c r="E5451">
        <v>2</v>
      </c>
      <c r="F5451">
        <v>1780362900000</v>
      </c>
      <c r="G5451">
        <v>1780365155676</v>
      </c>
      <c r="H5451">
        <v>2255676</v>
      </c>
      <c r="I5451">
        <v>2255676</v>
      </c>
      <c r="J5451">
        <v>9294</v>
      </c>
      <c r="K5451">
        <v>86</v>
      </c>
      <c r="L5451">
        <v>72.03</v>
      </c>
      <c r="M5451" t="s">
        <v>931</v>
      </c>
      <c r="N5451" t="s">
        <v>926</v>
      </c>
      <c r="O5451">
        <v>46.29</v>
      </c>
      <c r="S5451">
        <v>25450</v>
      </c>
    </row>
    <row r="5452" spans="1:19" x14ac:dyDescent="0.2">
      <c r="A5452" t="s">
        <v>59</v>
      </c>
      <c r="B5452" t="s">
        <v>13</v>
      </c>
      <c r="C5452" t="s">
        <v>927</v>
      </c>
      <c r="D5452">
        <v>2</v>
      </c>
      <c r="E5452">
        <v>2</v>
      </c>
      <c r="F5452">
        <v>1780363800000</v>
      </c>
      <c r="G5452">
        <v>1780365348515</v>
      </c>
      <c r="H5452">
        <v>1548515</v>
      </c>
      <c r="I5452">
        <v>1548515</v>
      </c>
      <c r="J5452">
        <v>10401</v>
      </c>
      <c r="K5452">
        <v>67</v>
      </c>
      <c r="L5452">
        <v>62.88</v>
      </c>
      <c r="M5452" t="s">
        <v>925</v>
      </c>
      <c r="N5452" t="s">
        <v>926</v>
      </c>
      <c r="O5452">
        <v>39.86</v>
      </c>
      <c r="S5452">
        <v>25451</v>
      </c>
    </row>
    <row r="5453" spans="1:19" x14ac:dyDescent="0.2">
      <c r="A5453" t="s">
        <v>59</v>
      </c>
      <c r="B5453" t="s">
        <v>13</v>
      </c>
      <c r="C5453" t="s">
        <v>924</v>
      </c>
      <c r="D5453">
        <v>2</v>
      </c>
      <c r="E5453">
        <v>2</v>
      </c>
      <c r="F5453">
        <v>1780364700000</v>
      </c>
      <c r="G5453">
        <v>1780367109205</v>
      </c>
      <c r="H5453">
        <v>2409205</v>
      </c>
      <c r="I5453">
        <v>2409205</v>
      </c>
      <c r="J5453">
        <v>11858</v>
      </c>
      <c r="K5453">
        <v>90</v>
      </c>
      <c r="L5453">
        <v>77.61</v>
      </c>
      <c r="M5453" t="s">
        <v>931</v>
      </c>
      <c r="N5453" t="s">
        <v>926</v>
      </c>
      <c r="O5453">
        <v>48.55</v>
      </c>
      <c r="S5453">
        <v>25452</v>
      </c>
    </row>
    <row r="5454" spans="1:19" x14ac:dyDescent="0.2">
      <c r="A5454" t="s">
        <v>59</v>
      </c>
      <c r="B5454" t="s">
        <v>13</v>
      </c>
      <c r="C5454" t="s">
        <v>928</v>
      </c>
      <c r="D5454">
        <v>2</v>
      </c>
      <c r="E5454">
        <v>2</v>
      </c>
      <c r="F5454">
        <v>1780365600000</v>
      </c>
      <c r="G5454">
        <v>1780368043925</v>
      </c>
      <c r="H5454">
        <v>2443925</v>
      </c>
      <c r="I5454">
        <v>2443925</v>
      </c>
      <c r="J5454">
        <v>8604</v>
      </c>
      <c r="K5454">
        <v>100</v>
      </c>
      <c r="L5454">
        <v>72.17</v>
      </c>
      <c r="M5454" t="s">
        <v>931</v>
      </c>
      <c r="N5454" t="s">
        <v>926</v>
      </c>
      <c r="O5454">
        <v>43.73</v>
      </c>
      <c r="S5454">
        <v>25453</v>
      </c>
    </row>
    <row r="5455" spans="1:19" x14ac:dyDescent="0.2">
      <c r="A5455" t="s">
        <v>59</v>
      </c>
      <c r="B5455" t="s">
        <v>13</v>
      </c>
      <c r="C5455" t="s">
        <v>927</v>
      </c>
      <c r="D5455">
        <v>2</v>
      </c>
      <c r="E5455">
        <v>2</v>
      </c>
      <c r="F5455">
        <v>1780366500000</v>
      </c>
      <c r="G5455">
        <v>1780368154200</v>
      </c>
      <c r="H5455">
        <v>1654200</v>
      </c>
      <c r="I5455">
        <v>1654200</v>
      </c>
      <c r="J5455">
        <v>9461</v>
      </c>
      <c r="K5455">
        <v>68</v>
      </c>
      <c r="L5455">
        <v>64.510000000000005</v>
      </c>
      <c r="M5455" t="s">
        <v>925</v>
      </c>
      <c r="N5455" t="s">
        <v>926</v>
      </c>
      <c r="O5455">
        <v>43.52</v>
      </c>
      <c r="S5455">
        <v>25454</v>
      </c>
    </row>
    <row r="5456" spans="1:19" x14ac:dyDescent="0.2">
      <c r="A5456" t="s">
        <v>59</v>
      </c>
      <c r="B5456" t="s">
        <v>13</v>
      </c>
      <c r="C5456" t="s">
        <v>924</v>
      </c>
      <c r="D5456">
        <v>2</v>
      </c>
      <c r="E5456">
        <v>2</v>
      </c>
      <c r="F5456">
        <v>1780367400000</v>
      </c>
      <c r="G5456">
        <v>1780369289372</v>
      </c>
      <c r="H5456">
        <v>1889372</v>
      </c>
      <c r="I5456">
        <v>1889372</v>
      </c>
      <c r="J5456">
        <v>9936</v>
      </c>
      <c r="K5456">
        <v>72</v>
      </c>
      <c r="L5456">
        <v>72.12</v>
      </c>
      <c r="M5456" t="s">
        <v>931</v>
      </c>
      <c r="N5456" t="s">
        <v>926</v>
      </c>
      <c r="O5456">
        <v>54.02</v>
      </c>
      <c r="S5456">
        <v>25455</v>
      </c>
    </row>
    <row r="5457" spans="1:19" x14ac:dyDescent="0.2">
      <c r="A5457" t="s">
        <v>59</v>
      </c>
      <c r="B5457" t="s">
        <v>13</v>
      </c>
      <c r="C5457" t="s">
        <v>928</v>
      </c>
      <c r="D5457">
        <v>2</v>
      </c>
      <c r="E5457">
        <v>2</v>
      </c>
      <c r="F5457">
        <v>1780368300000</v>
      </c>
      <c r="G5457">
        <v>1780370672315</v>
      </c>
      <c r="H5457">
        <v>2372315</v>
      </c>
      <c r="I5457">
        <v>2372315</v>
      </c>
      <c r="J5457">
        <v>8580</v>
      </c>
      <c r="K5457">
        <v>90</v>
      </c>
      <c r="L5457">
        <v>70.73</v>
      </c>
      <c r="M5457" t="s">
        <v>931</v>
      </c>
      <c r="N5457" t="s">
        <v>926</v>
      </c>
      <c r="O5457">
        <v>42.25</v>
      </c>
      <c r="S5457">
        <v>25456</v>
      </c>
    </row>
    <row r="5458" spans="1:19" x14ac:dyDescent="0.2">
      <c r="A5458" t="s">
        <v>59</v>
      </c>
      <c r="B5458" t="s">
        <v>13</v>
      </c>
      <c r="C5458" t="s">
        <v>927</v>
      </c>
      <c r="D5458">
        <v>2</v>
      </c>
      <c r="E5458">
        <v>2</v>
      </c>
      <c r="F5458">
        <v>1780369200000</v>
      </c>
      <c r="G5458">
        <v>1780370493372</v>
      </c>
      <c r="H5458">
        <v>1293372</v>
      </c>
      <c r="I5458">
        <v>1293372</v>
      </c>
      <c r="J5458">
        <v>10415</v>
      </c>
      <c r="K5458">
        <v>54</v>
      </c>
      <c r="L5458">
        <v>66.64</v>
      </c>
      <c r="M5458" t="s">
        <v>925</v>
      </c>
      <c r="N5458" t="s">
        <v>926</v>
      </c>
      <c r="O5458">
        <v>55.01</v>
      </c>
      <c r="S5458">
        <v>25457</v>
      </c>
    </row>
    <row r="5459" spans="1:19" x14ac:dyDescent="0.2">
      <c r="A5459" t="s">
        <v>59</v>
      </c>
      <c r="B5459" t="s">
        <v>13</v>
      </c>
      <c r="C5459" t="s">
        <v>924</v>
      </c>
      <c r="D5459">
        <v>2</v>
      </c>
      <c r="E5459">
        <v>2</v>
      </c>
      <c r="F5459">
        <v>1780370100000</v>
      </c>
      <c r="G5459">
        <v>1780371677465</v>
      </c>
      <c r="H5459">
        <v>1577465</v>
      </c>
      <c r="I5459">
        <v>1577465</v>
      </c>
      <c r="J5459">
        <v>9396</v>
      </c>
      <c r="K5459">
        <v>60</v>
      </c>
      <c r="L5459">
        <v>66.58</v>
      </c>
      <c r="M5459" t="s">
        <v>925</v>
      </c>
      <c r="N5459" t="s">
        <v>926</v>
      </c>
      <c r="O5459">
        <v>50.42</v>
      </c>
      <c r="S5459">
        <v>25458</v>
      </c>
    </row>
    <row r="5460" spans="1:19" x14ac:dyDescent="0.2">
      <c r="A5460" t="s">
        <v>59</v>
      </c>
      <c r="B5460" t="s">
        <v>13</v>
      </c>
      <c r="C5460" t="s">
        <v>928</v>
      </c>
      <c r="D5460">
        <v>2</v>
      </c>
      <c r="E5460">
        <v>2</v>
      </c>
      <c r="F5460">
        <v>1780371000000</v>
      </c>
      <c r="G5460">
        <v>1780372867165</v>
      </c>
      <c r="H5460">
        <v>1867165</v>
      </c>
      <c r="I5460">
        <v>1867165</v>
      </c>
      <c r="J5460">
        <v>9352</v>
      </c>
      <c r="K5460">
        <v>71</v>
      </c>
      <c r="L5460">
        <v>66.459999999999994</v>
      </c>
      <c r="M5460" t="s">
        <v>925</v>
      </c>
      <c r="N5460" t="s">
        <v>926</v>
      </c>
      <c r="O5460">
        <v>42.96</v>
      </c>
      <c r="S5460">
        <v>25459</v>
      </c>
    </row>
    <row r="5461" spans="1:19" x14ac:dyDescent="0.2">
      <c r="A5461" t="s">
        <v>59</v>
      </c>
      <c r="B5461" t="s">
        <v>13</v>
      </c>
      <c r="C5461" t="s">
        <v>927</v>
      </c>
      <c r="D5461">
        <v>2</v>
      </c>
      <c r="E5461">
        <v>2</v>
      </c>
      <c r="F5461">
        <v>1780371900000</v>
      </c>
      <c r="G5461">
        <v>1780373185372</v>
      </c>
      <c r="H5461">
        <v>1285372</v>
      </c>
      <c r="I5461">
        <v>1285372</v>
      </c>
      <c r="J5461">
        <v>11569</v>
      </c>
      <c r="K5461">
        <v>57</v>
      </c>
      <c r="L5461">
        <v>62.9</v>
      </c>
      <c r="M5461" t="s">
        <v>925</v>
      </c>
      <c r="N5461" t="s">
        <v>926</v>
      </c>
      <c r="O5461">
        <v>43.43</v>
      </c>
      <c r="S5461">
        <v>25460</v>
      </c>
    </row>
    <row r="5462" spans="1:19" x14ac:dyDescent="0.2">
      <c r="A5462" t="s">
        <v>59</v>
      </c>
      <c r="B5462" t="s">
        <v>13</v>
      </c>
      <c r="C5462" t="s">
        <v>924</v>
      </c>
      <c r="D5462">
        <v>2</v>
      </c>
      <c r="E5462">
        <v>2</v>
      </c>
      <c r="F5462">
        <v>1780372800000</v>
      </c>
      <c r="G5462">
        <v>1780374693719</v>
      </c>
      <c r="H5462">
        <v>1893719</v>
      </c>
      <c r="I5462">
        <v>1893719</v>
      </c>
      <c r="J5462">
        <v>9084</v>
      </c>
      <c r="K5462">
        <v>71</v>
      </c>
      <c r="L5462">
        <v>69.05</v>
      </c>
      <c r="M5462" t="s">
        <v>931</v>
      </c>
      <c r="N5462" t="s">
        <v>926</v>
      </c>
      <c r="O5462">
        <v>49.04</v>
      </c>
      <c r="S5462">
        <v>25461</v>
      </c>
    </row>
    <row r="5463" spans="1:19" x14ac:dyDescent="0.2">
      <c r="A5463" t="s">
        <v>59</v>
      </c>
      <c r="B5463" t="s">
        <v>13</v>
      </c>
      <c r="C5463" t="s">
        <v>928</v>
      </c>
      <c r="D5463">
        <v>2</v>
      </c>
      <c r="E5463">
        <v>2</v>
      </c>
      <c r="F5463">
        <v>1780373700000</v>
      </c>
      <c r="G5463">
        <v>1780375256071</v>
      </c>
      <c r="H5463">
        <v>1556071</v>
      </c>
      <c r="I5463">
        <v>1556071</v>
      </c>
      <c r="J5463">
        <v>11778</v>
      </c>
      <c r="K5463">
        <v>59</v>
      </c>
      <c r="L5463">
        <v>65.5</v>
      </c>
      <c r="M5463" t="s">
        <v>925</v>
      </c>
      <c r="N5463" t="s">
        <v>926</v>
      </c>
      <c r="O5463">
        <v>42.09</v>
      </c>
      <c r="S5463">
        <v>25462</v>
      </c>
    </row>
    <row r="5464" spans="1:19" x14ac:dyDescent="0.2">
      <c r="A5464" t="s">
        <v>59</v>
      </c>
      <c r="B5464" t="s">
        <v>13</v>
      </c>
      <c r="C5464" t="s">
        <v>927</v>
      </c>
      <c r="D5464">
        <v>2</v>
      </c>
      <c r="E5464">
        <v>2</v>
      </c>
      <c r="F5464">
        <v>1780374600000</v>
      </c>
      <c r="G5464">
        <v>1780376141310</v>
      </c>
      <c r="H5464">
        <v>1541310</v>
      </c>
      <c r="I5464">
        <v>1541310</v>
      </c>
      <c r="J5464">
        <v>10809</v>
      </c>
      <c r="K5464">
        <v>63</v>
      </c>
      <c r="L5464">
        <v>64.510000000000005</v>
      </c>
      <c r="M5464" t="s">
        <v>925</v>
      </c>
      <c r="N5464" t="s">
        <v>926</v>
      </c>
      <c r="O5464">
        <v>42.74</v>
      </c>
      <c r="S5464">
        <v>25463</v>
      </c>
    </row>
    <row r="5465" spans="1:19" x14ac:dyDescent="0.2">
      <c r="A5465" t="s">
        <v>59</v>
      </c>
      <c r="B5465" t="s">
        <v>13</v>
      </c>
      <c r="C5465" t="s">
        <v>924</v>
      </c>
      <c r="D5465">
        <v>2</v>
      </c>
      <c r="E5465">
        <v>2</v>
      </c>
      <c r="F5465">
        <v>1780375500000</v>
      </c>
      <c r="G5465">
        <v>1780377908465</v>
      </c>
      <c r="H5465">
        <v>2408465</v>
      </c>
      <c r="I5465">
        <v>2408465</v>
      </c>
      <c r="J5465">
        <v>9234</v>
      </c>
      <c r="K5465">
        <v>96</v>
      </c>
      <c r="L5465">
        <v>76.930000000000007</v>
      </c>
      <c r="M5465" t="s">
        <v>931</v>
      </c>
      <c r="N5465" t="s">
        <v>926</v>
      </c>
      <c r="O5465">
        <v>53.99</v>
      </c>
      <c r="S5465">
        <v>25464</v>
      </c>
    </row>
    <row r="5466" spans="1:19" x14ac:dyDescent="0.2">
      <c r="A5466" t="s">
        <v>59</v>
      </c>
      <c r="B5466" t="s">
        <v>13</v>
      </c>
      <c r="C5466" t="s">
        <v>928</v>
      </c>
      <c r="D5466">
        <v>2</v>
      </c>
      <c r="E5466">
        <v>2</v>
      </c>
      <c r="F5466">
        <v>1780376400000</v>
      </c>
      <c r="G5466">
        <v>1780377852554</v>
      </c>
      <c r="H5466">
        <v>1452554</v>
      </c>
      <c r="I5466">
        <v>1452554</v>
      </c>
      <c r="J5466">
        <v>9332</v>
      </c>
      <c r="K5466">
        <v>62</v>
      </c>
      <c r="L5466">
        <v>61.43</v>
      </c>
      <c r="M5466" t="s">
        <v>925</v>
      </c>
      <c r="N5466" t="s">
        <v>926</v>
      </c>
      <c r="O5466">
        <v>41.77</v>
      </c>
      <c r="S5466">
        <v>25465</v>
      </c>
    </row>
    <row r="5467" spans="1:19" x14ac:dyDescent="0.2">
      <c r="A5467" t="s">
        <v>59</v>
      </c>
      <c r="B5467" t="s">
        <v>13</v>
      </c>
      <c r="C5467" t="s">
        <v>924</v>
      </c>
      <c r="D5467">
        <v>2</v>
      </c>
      <c r="E5467">
        <v>3</v>
      </c>
      <c r="F5467">
        <v>1780444800000</v>
      </c>
      <c r="G5467">
        <v>1780446935266</v>
      </c>
      <c r="H5467">
        <v>2135266</v>
      </c>
      <c r="I5467">
        <v>2135266</v>
      </c>
      <c r="J5467">
        <v>9833</v>
      </c>
      <c r="K5467">
        <v>84</v>
      </c>
      <c r="L5467">
        <v>72.53</v>
      </c>
      <c r="M5467" t="s">
        <v>931</v>
      </c>
      <c r="N5467" t="s">
        <v>926</v>
      </c>
      <c r="O5467">
        <v>49.05</v>
      </c>
      <c r="S5467">
        <v>25466</v>
      </c>
    </row>
    <row r="5468" spans="1:19" x14ac:dyDescent="0.2">
      <c r="A5468" t="s">
        <v>59</v>
      </c>
      <c r="B5468" t="s">
        <v>13</v>
      </c>
      <c r="C5468" t="s">
        <v>928</v>
      </c>
      <c r="D5468">
        <v>2</v>
      </c>
      <c r="E5468">
        <v>3</v>
      </c>
      <c r="F5468">
        <v>1780445700000</v>
      </c>
      <c r="G5468">
        <v>1780447553202</v>
      </c>
      <c r="H5468">
        <v>1853202</v>
      </c>
      <c r="I5468">
        <v>1853202</v>
      </c>
      <c r="J5468">
        <v>9876</v>
      </c>
      <c r="K5468">
        <v>76</v>
      </c>
      <c r="L5468">
        <v>65.77</v>
      </c>
      <c r="M5468" t="s">
        <v>925</v>
      </c>
      <c r="N5468" t="s">
        <v>926</v>
      </c>
      <c r="O5468">
        <v>40.31</v>
      </c>
      <c r="S5468">
        <v>25467</v>
      </c>
    </row>
    <row r="5469" spans="1:19" x14ac:dyDescent="0.2">
      <c r="A5469" t="s">
        <v>59</v>
      </c>
      <c r="B5469" t="s">
        <v>13</v>
      </c>
      <c r="C5469" t="s">
        <v>927</v>
      </c>
      <c r="D5469">
        <v>2</v>
      </c>
      <c r="E5469">
        <v>3</v>
      </c>
      <c r="F5469">
        <v>1780446600000</v>
      </c>
      <c r="G5469">
        <v>1780448250993</v>
      </c>
      <c r="H5469">
        <v>1650993</v>
      </c>
      <c r="I5469">
        <v>1650993</v>
      </c>
      <c r="J5469">
        <v>9886</v>
      </c>
      <c r="K5469">
        <v>63</v>
      </c>
      <c r="L5469">
        <v>65.81</v>
      </c>
      <c r="M5469" t="s">
        <v>925</v>
      </c>
      <c r="N5469" t="s">
        <v>926</v>
      </c>
      <c r="O5469">
        <v>45.48</v>
      </c>
      <c r="S5469">
        <v>25468</v>
      </c>
    </row>
    <row r="5470" spans="1:19" x14ac:dyDescent="0.2">
      <c r="A5470" t="s">
        <v>59</v>
      </c>
      <c r="B5470" t="s">
        <v>13</v>
      </c>
      <c r="C5470" t="s">
        <v>924</v>
      </c>
      <c r="D5470">
        <v>2</v>
      </c>
      <c r="E5470">
        <v>3</v>
      </c>
      <c r="F5470">
        <v>1780447500000</v>
      </c>
      <c r="G5470">
        <v>1780449073612</v>
      </c>
      <c r="H5470">
        <v>1573612</v>
      </c>
      <c r="I5470">
        <v>1573612</v>
      </c>
      <c r="J5470">
        <v>8687</v>
      </c>
      <c r="K5470">
        <v>59</v>
      </c>
      <c r="L5470">
        <v>48</v>
      </c>
      <c r="M5470" t="s">
        <v>925</v>
      </c>
      <c r="N5470" t="s">
        <v>929</v>
      </c>
      <c r="S5470">
        <v>25469</v>
      </c>
    </row>
    <row r="5471" spans="1:19" x14ac:dyDescent="0.2">
      <c r="A5471" t="s">
        <v>59</v>
      </c>
      <c r="B5471" t="s">
        <v>13</v>
      </c>
      <c r="C5471" t="s">
        <v>928</v>
      </c>
      <c r="D5471">
        <v>2</v>
      </c>
      <c r="E5471">
        <v>3</v>
      </c>
      <c r="F5471">
        <v>1780448400000</v>
      </c>
      <c r="G5471">
        <v>1780450232761</v>
      </c>
      <c r="H5471">
        <v>1832761</v>
      </c>
      <c r="I5471">
        <v>1832761</v>
      </c>
      <c r="J5471">
        <v>9629</v>
      </c>
      <c r="K5471">
        <v>77</v>
      </c>
      <c r="L5471">
        <v>68.2</v>
      </c>
      <c r="M5471" t="s">
        <v>931</v>
      </c>
      <c r="N5471" t="s">
        <v>926</v>
      </c>
      <c r="O5471">
        <v>47.14</v>
      </c>
      <c r="S5471">
        <v>25470</v>
      </c>
    </row>
    <row r="5472" spans="1:19" x14ac:dyDescent="0.2">
      <c r="A5472" t="s">
        <v>59</v>
      </c>
      <c r="B5472" t="s">
        <v>13</v>
      </c>
      <c r="C5472" t="s">
        <v>927</v>
      </c>
      <c r="D5472">
        <v>2</v>
      </c>
      <c r="E5472">
        <v>3</v>
      </c>
      <c r="F5472">
        <v>1780449300000</v>
      </c>
      <c r="G5472">
        <v>1780451015193</v>
      </c>
      <c r="H5472">
        <v>1715193</v>
      </c>
      <c r="I5472">
        <v>1715193</v>
      </c>
      <c r="J5472">
        <v>10519</v>
      </c>
      <c r="K5472">
        <v>65</v>
      </c>
      <c r="L5472">
        <v>69.7</v>
      </c>
      <c r="M5472" t="s">
        <v>931</v>
      </c>
      <c r="N5472" t="s">
        <v>926</v>
      </c>
      <c r="O5472">
        <v>51.21</v>
      </c>
      <c r="S5472">
        <v>25471</v>
      </c>
    </row>
    <row r="5473" spans="1:19" x14ac:dyDescent="0.2">
      <c r="A5473" t="s">
        <v>59</v>
      </c>
      <c r="B5473" t="s">
        <v>13</v>
      </c>
      <c r="C5473" t="s">
        <v>924</v>
      </c>
      <c r="D5473">
        <v>2</v>
      </c>
      <c r="E5473">
        <v>3</v>
      </c>
      <c r="F5473">
        <v>1780450200000</v>
      </c>
      <c r="G5473">
        <v>1780451918539</v>
      </c>
      <c r="H5473">
        <v>1718539</v>
      </c>
      <c r="I5473">
        <v>1718539</v>
      </c>
      <c r="J5473">
        <v>8674</v>
      </c>
      <c r="K5473">
        <v>70</v>
      </c>
      <c r="L5473">
        <v>63.89</v>
      </c>
      <c r="M5473" t="s">
        <v>925</v>
      </c>
      <c r="N5473" t="s">
        <v>926</v>
      </c>
      <c r="O5473">
        <v>42.56</v>
      </c>
      <c r="S5473">
        <v>25472</v>
      </c>
    </row>
    <row r="5474" spans="1:19" x14ac:dyDescent="0.2">
      <c r="A5474" t="s">
        <v>59</v>
      </c>
      <c r="B5474" t="s">
        <v>13</v>
      </c>
      <c r="C5474" t="s">
        <v>928</v>
      </c>
      <c r="D5474">
        <v>2</v>
      </c>
      <c r="E5474">
        <v>3</v>
      </c>
      <c r="F5474">
        <v>1780451100000</v>
      </c>
      <c r="G5474">
        <v>1780452420814</v>
      </c>
      <c r="H5474">
        <v>1320814</v>
      </c>
      <c r="I5474">
        <v>1320814</v>
      </c>
      <c r="J5474">
        <v>9766</v>
      </c>
      <c r="K5474">
        <v>49</v>
      </c>
      <c r="L5474">
        <v>60.15</v>
      </c>
      <c r="M5474" t="s">
        <v>925</v>
      </c>
      <c r="N5474" t="s">
        <v>926</v>
      </c>
      <c r="O5474">
        <v>40.96</v>
      </c>
      <c r="S5474">
        <v>25473</v>
      </c>
    </row>
    <row r="5475" spans="1:19" x14ac:dyDescent="0.2">
      <c r="A5475" t="s">
        <v>59</v>
      </c>
      <c r="B5475" t="s">
        <v>13</v>
      </c>
      <c r="C5475" t="s">
        <v>927</v>
      </c>
      <c r="D5475">
        <v>2</v>
      </c>
      <c r="E5475">
        <v>3</v>
      </c>
      <c r="F5475">
        <v>1780452000000</v>
      </c>
      <c r="G5475">
        <v>1780453633227</v>
      </c>
      <c r="H5475">
        <v>1633227</v>
      </c>
      <c r="I5475">
        <v>1633227</v>
      </c>
      <c r="J5475">
        <v>11743</v>
      </c>
      <c r="K5475">
        <v>68</v>
      </c>
      <c r="L5475">
        <v>71.599999999999994</v>
      </c>
      <c r="M5475" t="s">
        <v>931</v>
      </c>
      <c r="N5475" t="s">
        <v>926</v>
      </c>
      <c r="O5475">
        <v>54.43</v>
      </c>
      <c r="S5475">
        <v>25474</v>
      </c>
    </row>
    <row r="5476" spans="1:19" x14ac:dyDescent="0.2">
      <c r="A5476" t="s">
        <v>59</v>
      </c>
      <c r="B5476" t="s">
        <v>13</v>
      </c>
      <c r="C5476" t="s">
        <v>924</v>
      </c>
      <c r="D5476">
        <v>2</v>
      </c>
      <c r="E5476">
        <v>3</v>
      </c>
      <c r="F5476">
        <v>1780452900000</v>
      </c>
      <c r="G5476">
        <v>1780454960247</v>
      </c>
      <c r="H5476">
        <v>2060247</v>
      </c>
      <c r="I5476">
        <v>2060247</v>
      </c>
      <c r="J5476">
        <v>10115</v>
      </c>
      <c r="K5476">
        <v>87</v>
      </c>
      <c r="L5476">
        <v>68.900000000000006</v>
      </c>
      <c r="M5476" t="s">
        <v>931</v>
      </c>
      <c r="N5476" t="s">
        <v>926</v>
      </c>
      <c r="O5476">
        <v>41.73</v>
      </c>
      <c r="S5476">
        <v>25475</v>
      </c>
    </row>
    <row r="5477" spans="1:19" x14ac:dyDescent="0.2">
      <c r="A5477" t="s">
        <v>59</v>
      </c>
      <c r="B5477" t="s">
        <v>13</v>
      </c>
      <c r="C5477" t="s">
        <v>928</v>
      </c>
      <c r="D5477">
        <v>2</v>
      </c>
      <c r="E5477">
        <v>3</v>
      </c>
      <c r="F5477">
        <v>1780453800000</v>
      </c>
      <c r="G5477">
        <v>1780455116430</v>
      </c>
      <c r="H5477">
        <v>1316430</v>
      </c>
      <c r="I5477">
        <v>1316430</v>
      </c>
      <c r="J5477">
        <v>10974</v>
      </c>
      <c r="K5477">
        <v>58</v>
      </c>
      <c r="L5477">
        <v>65.239999999999995</v>
      </c>
      <c r="M5477" t="s">
        <v>925</v>
      </c>
      <c r="N5477" t="s">
        <v>926</v>
      </c>
      <c r="O5477">
        <v>49.66</v>
      </c>
      <c r="S5477">
        <v>25476</v>
      </c>
    </row>
    <row r="5478" spans="1:19" x14ac:dyDescent="0.2">
      <c r="A5478" t="s">
        <v>59</v>
      </c>
      <c r="B5478" t="s">
        <v>13</v>
      </c>
      <c r="C5478" t="s">
        <v>927</v>
      </c>
      <c r="D5478">
        <v>2</v>
      </c>
      <c r="E5478">
        <v>3</v>
      </c>
      <c r="F5478">
        <v>1780454700000</v>
      </c>
      <c r="G5478">
        <v>1780456378703</v>
      </c>
      <c r="H5478">
        <v>1678703</v>
      </c>
      <c r="I5478">
        <v>1678703</v>
      </c>
      <c r="J5478">
        <v>9150</v>
      </c>
      <c r="K5478">
        <v>62</v>
      </c>
      <c r="L5478">
        <v>62.75</v>
      </c>
      <c r="M5478" t="s">
        <v>925</v>
      </c>
      <c r="N5478" t="s">
        <v>926</v>
      </c>
      <c r="O5478">
        <v>39.64</v>
      </c>
      <c r="S5478">
        <v>25477</v>
      </c>
    </row>
    <row r="5479" spans="1:19" x14ac:dyDescent="0.2">
      <c r="A5479" t="s">
        <v>59</v>
      </c>
      <c r="B5479" t="s">
        <v>13</v>
      </c>
      <c r="C5479" t="s">
        <v>924</v>
      </c>
      <c r="D5479">
        <v>2</v>
      </c>
      <c r="E5479">
        <v>3</v>
      </c>
      <c r="F5479">
        <v>1780455600000</v>
      </c>
      <c r="G5479">
        <v>1780457934170</v>
      </c>
      <c r="H5479">
        <v>2334170</v>
      </c>
      <c r="I5479">
        <v>2334170</v>
      </c>
      <c r="J5479">
        <v>8813</v>
      </c>
      <c r="K5479">
        <v>92</v>
      </c>
      <c r="L5479">
        <v>74.819999999999993</v>
      </c>
      <c r="M5479" t="s">
        <v>931</v>
      </c>
      <c r="N5479" t="s">
        <v>926</v>
      </c>
      <c r="O5479">
        <v>52.09</v>
      </c>
      <c r="S5479">
        <v>25478</v>
      </c>
    </row>
    <row r="5480" spans="1:19" x14ac:dyDescent="0.2">
      <c r="A5480" t="s">
        <v>59</v>
      </c>
      <c r="B5480" t="s">
        <v>13</v>
      </c>
      <c r="C5480" t="s">
        <v>928</v>
      </c>
      <c r="D5480">
        <v>2</v>
      </c>
      <c r="E5480">
        <v>3</v>
      </c>
      <c r="F5480">
        <v>1780456500000</v>
      </c>
      <c r="G5480">
        <v>1780458294523</v>
      </c>
      <c r="H5480">
        <v>1794523</v>
      </c>
      <c r="I5480">
        <v>1794523</v>
      </c>
      <c r="J5480">
        <v>11656</v>
      </c>
      <c r="K5480">
        <v>67</v>
      </c>
      <c r="L5480">
        <v>73.84</v>
      </c>
      <c r="M5480" t="s">
        <v>931</v>
      </c>
      <c r="N5480" t="s">
        <v>926</v>
      </c>
      <c r="O5480">
        <v>55.8</v>
      </c>
      <c r="S5480">
        <v>25479</v>
      </c>
    </row>
    <row r="5481" spans="1:19" x14ac:dyDescent="0.2">
      <c r="A5481" t="s">
        <v>59</v>
      </c>
      <c r="B5481" t="s">
        <v>13</v>
      </c>
      <c r="C5481" t="s">
        <v>927</v>
      </c>
      <c r="D5481">
        <v>2</v>
      </c>
      <c r="E5481">
        <v>3</v>
      </c>
      <c r="F5481">
        <v>1780457400000</v>
      </c>
      <c r="G5481">
        <v>1780459611385</v>
      </c>
      <c r="H5481">
        <v>2211385</v>
      </c>
      <c r="I5481">
        <v>2211385</v>
      </c>
      <c r="J5481">
        <v>8974</v>
      </c>
      <c r="K5481">
        <v>89</v>
      </c>
      <c r="L5481">
        <v>74.38</v>
      </c>
      <c r="M5481" t="s">
        <v>931</v>
      </c>
      <c r="N5481" t="s">
        <v>926</v>
      </c>
      <c r="O5481">
        <v>53.72</v>
      </c>
      <c r="S5481">
        <v>25480</v>
      </c>
    </row>
    <row r="5482" spans="1:19" x14ac:dyDescent="0.2">
      <c r="A5482" t="s">
        <v>59</v>
      </c>
      <c r="B5482" t="s">
        <v>13</v>
      </c>
      <c r="C5482" t="s">
        <v>924</v>
      </c>
      <c r="D5482">
        <v>2</v>
      </c>
      <c r="E5482">
        <v>3</v>
      </c>
      <c r="F5482">
        <v>1780458300000</v>
      </c>
      <c r="G5482">
        <v>1780459774490</v>
      </c>
      <c r="H5482">
        <v>1474490</v>
      </c>
      <c r="I5482">
        <v>1474490</v>
      </c>
      <c r="J5482">
        <v>10648</v>
      </c>
      <c r="K5482">
        <v>57</v>
      </c>
      <c r="L5482">
        <v>62.45</v>
      </c>
      <c r="M5482" t="s">
        <v>925</v>
      </c>
      <c r="N5482" t="s">
        <v>926</v>
      </c>
      <c r="O5482">
        <v>40.07</v>
      </c>
      <c r="S5482">
        <v>25481</v>
      </c>
    </row>
    <row r="5483" spans="1:19" x14ac:dyDescent="0.2">
      <c r="A5483" t="s">
        <v>59</v>
      </c>
      <c r="B5483" t="s">
        <v>13</v>
      </c>
      <c r="C5483" t="s">
        <v>928</v>
      </c>
      <c r="D5483">
        <v>2</v>
      </c>
      <c r="E5483">
        <v>3</v>
      </c>
      <c r="F5483">
        <v>1780459200000</v>
      </c>
      <c r="G5483">
        <v>1780460562537</v>
      </c>
      <c r="H5483">
        <v>1362537</v>
      </c>
      <c r="I5483">
        <v>1362537</v>
      </c>
      <c r="J5483">
        <v>8532</v>
      </c>
      <c r="K5483">
        <v>62</v>
      </c>
      <c r="L5483">
        <v>62.33</v>
      </c>
      <c r="M5483" t="s">
        <v>925</v>
      </c>
      <c r="N5483" t="s">
        <v>926</v>
      </c>
      <c r="O5483">
        <v>48.27</v>
      </c>
      <c r="S5483">
        <v>25482</v>
      </c>
    </row>
    <row r="5484" spans="1:19" x14ac:dyDescent="0.2">
      <c r="A5484" t="s">
        <v>59</v>
      </c>
      <c r="B5484" t="s">
        <v>13</v>
      </c>
      <c r="C5484" t="s">
        <v>927</v>
      </c>
      <c r="D5484">
        <v>2</v>
      </c>
      <c r="E5484">
        <v>3</v>
      </c>
      <c r="F5484">
        <v>1780460100000</v>
      </c>
      <c r="G5484">
        <v>1780462405354</v>
      </c>
      <c r="H5484">
        <v>2305354</v>
      </c>
      <c r="I5484">
        <v>2305354</v>
      </c>
      <c r="J5484">
        <v>11160</v>
      </c>
      <c r="K5484">
        <v>92</v>
      </c>
      <c r="L5484">
        <v>72.52</v>
      </c>
      <c r="M5484" t="s">
        <v>931</v>
      </c>
      <c r="N5484" t="s">
        <v>926</v>
      </c>
      <c r="O5484">
        <v>41.2</v>
      </c>
      <c r="S5484">
        <v>25483</v>
      </c>
    </row>
    <row r="5485" spans="1:19" x14ac:dyDescent="0.2">
      <c r="A5485" t="s">
        <v>59</v>
      </c>
      <c r="B5485" t="s">
        <v>13</v>
      </c>
      <c r="C5485" t="s">
        <v>924</v>
      </c>
      <c r="D5485">
        <v>2</v>
      </c>
      <c r="E5485">
        <v>3</v>
      </c>
      <c r="F5485">
        <v>1780461000000</v>
      </c>
      <c r="G5485">
        <v>1780462415954</v>
      </c>
      <c r="H5485">
        <v>1415954</v>
      </c>
      <c r="I5485">
        <v>1415954</v>
      </c>
      <c r="J5485">
        <v>11944</v>
      </c>
      <c r="K5485">
        <v>62</v>
      </c>
      <c r="L5485">
        <v>67.930000000000007</v>
      </c>
      <c r="M5485" t="s">
        <v>931</v>
      </c>
      <c r="N5485" t="s">
        <v>926</v>
      </c>
      <c r="O5485">
        <v>50.84</v>
      </c>
      <c r="S5485">
        <v>25484</v>
      </c>
    </row>
    <row r="5486" spans="1:19" x14ac:dyDescent="0.2">
      <c r="A5486" t="s">
        <v>59</v>
      </c>
      <c r="B5486" t="s">
        <v>13</v>
      </c>
      <c r="C5486" t="s">
        <v>928</v>
      </c>
      <c r="D5486">
        <v>2</v>
      </c>
      <c r="E5486">
        <v>3</v>
      </c>
      <c r="F5486">
        <v>1780461900000</v>
      </c>
      <c r="G5486">
        <v>1780464003259</v>
      </c>
      <c r="H5486">
        <v>2103259</v>
      </c>
      <c r="I5486">
        <v>2103259</v>
      </c>
      <c r="J5486">
        <v>11505</v>
      </c>
      <c r="K5486">
        <v>79</v>
      </c>
      <c r="L5486">
        <v>71.709999999999994</v>
      </c>
      <c r="M5486" t="s">
        <v>931</v>
      </c>
      <c r="N5486" t="s">
        <v>926</v>
      </c>
      <c r="O5486">
        <v>43.46</v>
      </c>
      <c r="S5486">
        <v>25485</v>
      </c>
    </row>
    <row r="5487" spans="1:19" x14ac:dyDescent="0.2">
      <c r="A5487" t="s">
        <v>59</v>
      </c>
      <c r="B5487" t="s">
        <v>13</v>
      </c>
      <c r="C5487" t="s">
        <v>927</v>
      </c>
      <c r="D5487">
        <v>2</v>
      </c>
      <c r="E5487">
        <v>3</v>
      </c>
      <c r="F5487">
        <v>1780462800000</v>
      </c>
      <c r="G5487">
        <v>1780464069652</v>
      </c>
      <c r="H5487">
        <v>1269652</v>
      </c>
      <c r="I5487">
        <v>1269652</v>
      </c>
      <c r="J5487">
        <v>8623</v>
      </c>
      <c r="K5487">
        <v>57</v>
      </c>
      <c r="L5487">
        <v>44.29</v>
      </c>
      <c r="M5487" t="s">
        <v>925</v>
      </c>
      <c r="N5487" t="s">
        <v>929</v>
      </c>
      <c r="S5487">
        <v>25486</v>
      </c>
    </row>
    <row r="5488" spans="1:19" x14ac:dyDescent="0.2">
      <c r="A5488" t="s">
        <v>59</v>
      </c>
      <c r="B5488" t="s">
        <v>13</v>
      </c>
      <c r="C5488" t="s">
        <v>924</v>
      </c>
      <c r="D5488">
        <v>2</v>
      </c>
      <c r="E5488">
        <v>3</v>
      </c>
      <c r="F5488">
        <v>1780463700000</v>
      </c>
      <c r="G5488">
        <v>1780465841000</v>
      </c>
      <c r="H5488">
        <v>2141000</v>
      </c>
      <c r="I5488">
        <v>2141000</v>
      </c>
      <c r="J5488">
        <v>10355</v>
      </c>
      <c r="K5488">
        <v>85</v>
      </c>
      <c r="L5488">
        <v>73.73</v>
      </c>
      <c r="M5488" t="s">
        <v>931</v>
      </c>
      <c r="N5488" t="s">
        <v>926</v>
      </c>
      <c r="O5488">
        <v>50.28</v>
      </c>
      <c r="S5488">
        <v>25487</v>
      </c>
    </row>
    <row r="5489" spans="1:19" x14ac:dyDescent="0.2">
      <c r="A5489" t="s">
        <v>59</v>
      </c>
      <c r="B5489" t="s">
        <v>13</v>
      </c>
      <c r="C5489" t="s">
        <v>928</v>
      </c>
      <c r="D5489">
        <v>2</v>
      </c>
      <c r="E5489">
        <v>4</v>
      </c>
      <c r="F5489">
        <v>1780531200000</v>
      </c>
      <c r="G5489">
        <v>1780533424640</v>
      </c>
      <c r="H5489">
        <v>2224640</v>
      </c>
      <c r="I5489">
        <v>2224640</v>
      </c>
      <c r="J5489">
        <v>8760</v>
      </c>
      <c r="K5489">
        <v>90</v>
      </c>
      <c r="L5489">
        <v>70.58</v>
      </c>
      <c r="M5489" t="s">
        <v>931</v>
      </c>
      <c r="N5489" t="s">
        <v>926</v>
      </c>
      <c r="O5489">
        <v>45.13</v>
      </c>
      <c r="S5489">
        <v>25488</v>
      </c>
    </row>
    <row r="5490" spans="1:19" x14ac:dyDescent="0.2">
      <c r="A5490" t="s">
        <v>59</v>
      </c>
      <c r="B5490" t="s">
        <v>13</v>
      </c>
      <c r="C5490" t="s">
        <v>927</v>
      </c>
      <c r="D5490">
        <v>2</v>
      </c>
      <c r="E5490">
        <v>4</v>
      </c>
      <c r="F5490">
        <v>1780532100000</v>
      </c>
      <c r="G5490">
        <v>1780534498238</v>
      </c>
      <c r="H5490">
        <v>2398238</v>
      </c>
      <c r="I5490">
        <v>2398238</v>
      </c>
      <c r="J5490">
        <v>10475</v>
      </c>
      <c r="K5490">
        <v>93</v>
      </c>
      <c r="L5490">
        <v>78.010000000000005</v>
      </c>
      <c r="M5490" t="s">
        <v>931</v>
      </c>
      <c r="N5490" t="s">
        <v>926</v>
      </c>
      <c r="O5490">
        <v>53.46</v>
      </c>
      <c r="S5490">
        <v>25489</v>
      </c>
    </row>
    <row r="5491" spans="1:19" x14ac:dyDescent="0.2">
      <c r="A5491" t="s">
        <v>59</v>
      </c>
      <c r="B5491" t="s">
        <v>13</v>
      </c>
      <c r="C5491" t="s">
        <v>924</v>
      </c>
      <c r="D5491">
        <v>2</v>
      </c>
      <c r="E5491">
        <v>4</v>
      </c>
      <c r="F5491">
        <v>1780533000000</v>
      </c>
      <c r="G5491">
        <v>1780534912606</v>
      </c>
      <c r="H5491">
        <v>1912606</v>
      </c>
      <c r="I5491">
        <v>1912606</v>
      </c>
      <c r="J5491">
        <v>9255</v>
      </c>
      <c r="K5491">
        <v>70</v>
      </c>
      <c r="L5491">
        <v>70.86</v>
      </c>
      <c r="M5491" t="s">
        <v>931</v>
      </c>
      <c r="N5491" t="s">
        <v>926</v>
      </c>
      <c r="O5491">
        <v>52.32</v>
      </c>
      <c r="S5491">
        <v>25490</v>
      </c>
    </row>
    <row r="5492" spans="1:19" x14ac:dyDescent="0.2">
      <c r="A5492" t="s">
        <v>59</v>
      </c>
      <c r="B5492" t="s">
        <v>13</v>
      </c>
      <c r="C5492" t="s">
        <v>928</v>
      </c>
      <c r="D5492">
        <v>2</v>
      </c>
      <c r="E5492">
        <v>4</v>
      </c>
      <c r="F5492">
        <v>1780533900000</v>
      </c>
      <c r="G5492">
        <v>1780535678359</v>
      </c>
      <c r="H5492">
        <v>1778359</v>
      </c>
      <c r="I5492">
        <v>1778359</v>
      </c>
      <c r="J5492">
        <v>11991</v>
      </c>
      <c r="K5492">
        <v>68</v>
      </c>
      <c r="L5492">
        <v>70.680000000000007</v>
      </c>
      <c r="M5492" t="s">
        <v>931</v>
      </c>
      <c r="N5492" t="s">
        <v>926</v>
      </c>
      <c r="O5492">
        <v>47.96</v>
      </c>
      <c r="S5492">
        <v>25491</v>
      </c>
    </row>
    <row r="5493" spans="1:19" x14ac:dyDescent="0.2">
      <c r="A5493" t="s">
        <v>59</v>
      </c>
      <c r="B5493" t="s">
        <v>13</v>
      </c>
      <c r="C5493" t="s">
        <v>927</v>
      </c>
      <c r="D5493">
        <v>2</v>
      </c>
      <c r="E5493">
        <v>4</v>
      </c>
      <c r="F5493">
        <v>1780534800000</v>
      </c>
      <c r="G5493">
        <v>1780536276980</v>
      </c>
      <c r="H5493">
        <v>1476980</v>
      </c>
      <c r="I5493">
        <v>1476980</v>
      </c>
      <c r="J5493">
        <v>11159</v>
      </c>
      <c r="K5493">
        <v>64</v>
      </c>
      <c r="L5493">
        <v>67.87</v>
      </c>
      <c r="M5493" t="s">
        <v>931</v>
      </c>
      <c r="N5493" t="s">
        <v>926</v>
      </c>
      <c r="O5493">
        <v>51.25</v>
      </c>
      <c r="S5493">
        <v>25492</v>
      </c>
    </row>
    <row r="5494" spans="1:19" x14ac:dyDescent="0.2">
      <c r="A5494" t="s">
        <v>59</v>
      </c>
      <c r="B5494" t="s">
        <v>13</v>
      </c>
      <c r="C5494" t="s">
        <v>924</v>
      </c>
      <c r="D5494">
        <v>2</v>
      </c>
      <c r="E5494">
        <v>4</v>
      </c>
      <c r="F5494">
        <v>1780535700000</v>
      </c>
      <c r="G5494">
        <v>1780537613787</v>
      </c>
      <c r="H5494">
        <v>1913787</v>
      </c>
      <c r="I5494">
        <v>1913787</v>
      </c>
      <c r="J5494">
        <v>9691</v>
      </c>
      <c r="K5494">
        <v>81</v>
      </c>
      <c r="L5494">
        <v>68.89</v>
      </c>
      <c r="M5494" t="s">
        <v>931</v>
      </c>
      <c r="N5494" t="s">
        <v>926</v>
      </c>
      <c r="O5494">
        <v>46.54</v>
      </c>
      <c r="S5494">
        <v>25493</v>
      </c>
    </row>
    <row r="5495" spans="1:19" x14ac:dyDescent="0.2">
      <c r="A5495" t="s">
        <v>59</v>
      </c>
      <c r="B5495" t="s">
        <v>13</v>
      </c>
      <c r="C5495" t="s">
        <v>928</v>
      </c>
      <c r="D5495">
        <v>2</v>
      </c>
      <c r="E5495">
        <v>4</v>
      </c>
      <c r="F5495">
        <v>1780536600000</v>
      </c>
      <c r="G5495">
        <v>1780538109278</v>
      </c>
      <c r="H5495">
        <v>1509278</v>
      </c>
      <c r="I5495">
        <v>1509278</v>
      </c>
      <c r="J5495">
        <v>11450</v>
      </c>
      <c r="K5495">
        <v>57</v>
      </c>
      <c r="L5495">
        <v>63.39</v>
      </c>
      <c r="M5495" t="s">
        <v>925</v>
      </c>
      <c r="N5495" t="s">
        <v>926</v>
      </c>
      <c r="O5495">
        <v>39.229999999999997</v>
      </c>
      <c r="S5495">
        <v>25494</v>
      </c>
    </row>
    <row r="5496" spans="1:19" x14ac:dyDescent="0.2">
      <c r="A5496" t="s">
        <v>59</v>
      </c>
      <c r="B5496" t="s">
        <v>13</v>
      </c>
      <c r="C5496" t="s">
        <v>927</v>
      </c>
      <c r="D5496">
        <v>2</v>
      </c>
      <c r="E5496">
        <v>4</v>
      </c>
      <c r="F5496">
        <v>1780537500000</v>
      </c>
      <c r="G5496">
        <v>1780539916602</v>
      </c>
      <c r="H5496">
        <v>2416602</v>
      </c>
      <c r="I5496">
        <v>2416602</v>
      </c>
      <c r="J5496">
        <v>11209</v>
      </c>
      <c r="K5496">
        <v>92</v>
      </c>
      <c r="L5496">
        <v>75.010000000000005</v>
      </c>
      <c r="M5496" t="s">
        <v>931</v>
      </c>
      <c r="N5496" t="s">
        <v>926</v>
      </c>
      <c r="O5496">
        <v>44.05</v>
      </c>
      <c r="S5496">
        <v>25495</v>
      </c>
    </row>
    <row r="5497" spans="1:19" x14ac:dyDescent="0.2">
      <c r="A5497" t="s">
        <v>59</v>
      </c>
      <c r="B5497" t="s">
        <v>13</v>
      </c>
      <c r="C5497" t="s">
        <v>924</v>
      </c>
      <c r="D5497">
        <v>2</v>
      </c>
      <c r="E5497">
        <v>4</v>
      </c>
      <c r="F5497">
        <v>1780538400000</v>
      </c>
      <c r="G5497">
        <v>1780540540520</v>
      </c>
      <c r="H5497">
        <v>2140520</v>
      </c>
      <c r="I5497">
        <v>2140520</v>
      </c>
      <c r="J5497">
        <v>10289</v>
      </c>
      <c r="K5497">
        <v>84</v>
      </c>
      <c r="L5497">
        <v>75.489999999999995</v>
      </c>
      <c r="M5497" t="s">
        <v>931</v>
      </c>
      <c r="N5497" t="s">
        <v>926</v>
      </c>
      <c r="O5497">
        <v>54.57</v>
      </c>
      <c r="S5497">
        <v>25496</v>
      </c>
    </row>
    <row r="5498" spans="1:19" x14ac:dyDescent="0.2">
      <c r="A5498" t="s">
        <v>59</v>
      </c>
      <c r="B5498" t="s">
        <v>13</v>
      </c>
      <c r="C5498" t="s">
        <v>928</v>
      </c>
      <c r="D5498">
        <v>2</v>
      </c>
      <c r="E5498">
        <v>4</v>
      </c>
      <c r="F5498">
        <v>1780539300000</v>
      </c>
      <c r="G5498">
        <v>1780541085868</v>
      </c>
      <c r="H5498">
        <v>1785868</v>
      </c>
      <c r="I5498">
        <v>1785868</v>
      </c>
      <c r="J5498">
        <v>10983</v>
      </c>
      <c r="K5498">
        <v>68</v>
      </c>
      <c r="L5498">
        <v>73.12</v>
      </c>
      <c r="M5498" t="s">
        <v>931</v>
      </c>
      <c r="N5498" t="s">
        <v>926</v>
      </c>
      <c r="O5498">
        <v>56.15</v>
      </c>
      <c r="S5498">
        <v>25497</v>
      </c>
    </row>
    <row r="5499" spans="1:19" x14ac:dyDescent="0.2">
      <c r="A5499" t="s">
        <v>59</v>
      </c>
      <c r="B5499" t="s">
        <v>13</v>
      </c>
      <c r="C5499" t="s">
        <v>927</v>
      </c>
      <c r="D5499">
        <v>2</v>
      </c>
      <c r="E5499">
        <v>4</v>
      </c>
      <c r="F5499">
        <v>1780540200000</v>
      </c>
      <c r="G5499">
        <v>1780542437026</v>
      </c>
      <c r="H5499">
        <v>2237026</v>
      </c>
      <c r="I5499">
        <v>2237026</v>
      </c>
      <c r="J5499">
        <v>9990</v>
      </c>
      <c r="K5499">
        <v>92</v>
      </c>
      <c r="L5499">
        <v>70.45</v>
      </c>
      <c r="M5499" t="s">
        <v>931</v>
      </c>
      <c r="N5499" t="s">
        <v>926</v>
      </c>
      <c r="O5499">
        <v>41.22</v>
      </c>
      <c r="S5499">
        <v>25498</v>
      </c>
    </row>
    <row r="5500" spans="1:19" x14ac:dyDescent="0.2">
      <c r="A5500" t="s">
        <v>59</v>
      </c>
      <c r="B5500" t="s">
        <v>13</v>
      </c>
      <c r="C5500" t="s">
        <v>924</v>
      </c>
      <c r="D5500">
        <v>2</v>
      </c>
      <c r="E5500">
        <v>4</v>
      </c>
      <c r="F5500">
        <v>1780541100000</v>
      </c>
      <c r="G5500">
        <v>1780543257243</v>
      </c>
      <c r="H5500">
        <v>2157243</v>
      </c>
      <c r="I5500">
        <v>2157243</v>
      </c>
      <c r="J5500">
        <v>8447</v>
      </c>
      <c r="K5500">
        <v>88</v>
      </c>
      <c r="L5500">
        <v>69.040000000000006</v>
      </c>
      <c r="M5500" t="s">
        <v>931</v>
      </c>
      <c r="N5500" t="s">
        <v>926</v>
      </c>
      <c r="O5500">
        <v>44.07</v>
      </c>
      <c r="S5500">
        <v>25499</v>
      </c>
    </row>
    <row r="5501" spans="1:19" x14ac:dyDescent="0.2">
      <c r="A5501" t="s">
        <v>59</v>
      </c>
      <c r="B5501" t="s">
        <v>13</v>
      </c>
      <c r="C5501" t="s">
        <v>928</v>
      </c>
      <c r="D5501">
        <v>2</v>
      </c>
      <c r="E5501">
        <v>4</v>
      </c>
      <c r="F5501">
        <v>1780542000000</v>
      </c>
      <c r="G5501">
        <v>1780543852211</v>
      </c>
      <c r="H5501">
        <v>1852211</v>
      </c>
      <c r="I5501">
        <v>1852211</v>
      </c>
      <c r="J5501">
        <v>9464</v>
      </c>
      <c r="K5501">
        <v>76</v>
      </c>
      <c r="L5501">
        <v>68.58</v>
      </c>
      <c r="M5501" t="s">
        <v>931</v>
      </c>
      <c r="N5501" t="s">
        <v>926</v>
      </c>
      <c r="O5501">
        <v>47.97</v>
      </c>
      <c r="S5501">
        <v>25500</v>
      </c>
    </row>
    <row r="5502" spans="1:19" x14ac:dyDescent="0.2">
      <c r="A5502" t="s">
        <v>59</v>
      </c>
      <c r="B5502" t="s">
        <v>13</v>
      </c>
      <c r="C5502" t="s">
        <v>927</v>
      </c>
      <c r="D5502">
        <v>2</v>
      </c>
      <c r="E5502">
        <v>4</v>
      </c>
      <c r="F5502">
        <v>1780542900000</v>
      </c>
      <c r="G5502">
        <v>1780544982272</v>
      </c>
      <c r="H5502">
        <v>2082272</v>
      </c>
      <c r="I5502">
        <v>2082272</v>
      </c>
      <c r="J5502">
        <v>11684</v>
      </c>
      <c r="K5502">
        <v>88</v>
      </c>
      <c r="L5502">
        <v>71.58</v>
      </c>
      <c r="M5502" t="s">
        <v>931</v>
      </c>
      <c r="N5502" t="s">
        <v>926</v>
      </c>
      <c r="O5502">
        <v>43.23</v>
      </c>
      <c r="S5502">
        <v>25501</v>
      </c>
    </row>
    <row r="5503" spans="1:19" x14ac:dyDescent="0.2">
      <c r="A5503" t="s">
        <v>59</v>
      </c>
      <c r="B5503" t="s">
        <v>13</v>
      </c>
      <c r="C5503" t="s">
        <v>924</v>
      </c>
      <c r="D5503">
        <v>2</v>
      </c>
      <c r="E5503">
        <v>4</v>
      </c>
      <c r="F5503">
        <v>1780543800000</v>
      </c>
      <c r="G5503">
        <v>1780545684924</v>
      </c>
      <c r="H5503">
        <v>1884924</v>
      </c>
      <c r="I5503">
        <v>1884924</v>
      </c>
      <c r="J5503">
        <v>12018</v>
      </c>
      <c r="K5503">
        <v>78</v>
      </c>
      <c r="L5503">
        <v>74.77</v>
      </c>
      <c r="M5503" t="s">
        <v>931</v>
      </c>
      <c r="N5503" t="s">
        <v>926</v>
      </c>
      <c r="O5503">
        <v>54.71</v>
      </c>
      <c r="S5503">
        <v>25502</v>
      </c>
    </row>
    <row r="5504" spans="1:19" x14ac:dyDescent="0.2">
      <c r="A5504" t="s">
        <v>59</v>
      </c>
      <c r="B5504" t="s">
        <v>13</v>
      </c>
      <c r="C5504" t="s">
        <v>928</v>
      </c>
      <c r="D5504">
        <v>2</v>
      </c>
      <c r="E5504">
        <v>4</v>
      </c>
      <c r="F5504">
        <v>1780544700000</v>
      </c>
      <c r="G5504">
        <v>1780545941310</v>
      </c>
      <c r="H5504">
        <v>1241310</v>
      </c>
      <c r="I5504">
        <v>1241310</v>
      </c>
      <c r="J5504">
        <v>8866</v>
      </c>
      <c r="K5504">
        <v>49</v>
      </c>
      <c r="L5504">
        <v>63.44</v>
      </c>
      <c r="M5504" t="s">
        <v>925</v>
      </c>
      <c r="N5504" t="s">
        <v>926</v>
      </c>
      <c r="O5504">
        <v>53.03</v>
      </c>
      <c r="S5504">
        <v>25503</v>
      </c>
    </row>
    <row r="5505" spans="1:19" x14ac:dyDescent="0.2">
      <c r="A5505" t="s">
        <v>59</v>
      </c>
      <c r="B5505" t="s">
        <v>13</v>
      </c>
      <c r="C5505" t="s">
        <v>927</v>
      </c>
      <c r="D5505">
        <v>2</v>
      </c>
      <c r="E5505">
        <v>4</v>
      </c>
      <c r="F5505">
        <v>1780545600000</v>
      </c>
      <c r="G5505">
        <v>1780547178459</v>
      </c>
      <c r="H5505">
        <v>1578459</v>
      </c>
      <c r="I5505">
        <v>1578459</v>
      </c>
      <c r="J5505">
        <v>9469</v>
      </c>
      <c r="K5505">
        <v>61</v>
      </c>
      <c r="L5505">
        <v>66.95</v>
      </c>
      <c r="M5505" t="s">
        <v>931</v>
      </c>
      <c r="N5505" t="s">
        <v>926</v>
      </c>
      <c r="O5505">
        <v>51.08</v>
      </c>
      <c r="S5505">
        <v>25504</v>
      </c>
    </row>
    <row r="5506" spans="1:19" x14ac:dyDescent="0.2">
      <c r="A5506" t="s">
        <v>59</v>
      </c>
      <c r="B5506" t="s">
        <v>13</v>
      </c>
      <c r="C5506" t="s">
        <v>924</v>
      </c>
      <c r="D5506">
        <v>2</v>
      </c>
      <c r="E5506">
        <v>4</v>
      </c>
      <c r="F5506">
        <v>1780546500000</v>
      </c>
      <c r="G5506">
        <v>1780548814648</v>
      </c>
      <c r="H5506">
        <v>2314648</v>
      </c>
      <c r="I5506">
        <v>2314648</v>
      </c>
      <c r="J5506">
        <v>10292</v>
      </c>
      <c r="K5506">
        <v>87</v>
      </c>
      <c r="L5506">
        <v>78.239999999999995</v>
      </c>
      <c r="M5506" t="s">
        <v>931</v>
      </c>
      <c r="N5506" t="s">
        <v>926</v>
      </c>
      <c r="O5506">
        <v>56.57</v>
      </c>
      <c r="S5506">
        <v>25505</v>
      </c>
    </row>
    <row r="5507" spans="1:19" x14ac:dyDescent="0.2">
      <c r="A5507" t="s">
        <v>59</v>
      </c>
      <c r="B5507" t="s">
        <v>13</v>
      </c>
      <c r="C5507" t="s">
        <v>928</v>
      </c>
      <c r="D5507">
        <v>2</v>
      </c>
      <c r="E5507">
        <v>4</v>
      </c>
      <c r="F5507">
        <v>1780547400000</v>
      </c>
      <c r="G5507">
        <v>1780549825497</v>
      </c>
      <c r="H5507">
        <v>2425497</v>
      </c>
      <c r="I5507">
        <v>2425497</v>
      </c>
      <c r="J5507">
        <v>9291</v>
      </c>
      <c r="K5507">
        <v>93</v>
      </c>
      <c r="L5507">
        <v>76.650000000000006</v>
      </c>
      <c r="M5507" t="s">
        <v>931</v>
      </c>
      <c r="N5507" t="s">
        <v>926</v>
      </c>
      <c r="O5507">
        <v>52.76</v>
      </c>
      <c r="S5507">
        <v>25506</v>
      </c>
    </row>
    <row r="5508" spans="1:19" x14ac:dyDescent="0.2">
      <c r="A5508" t="s">
        <v>59</v>
      </c>
      <c r="B5508" t="s">
        <v>13</v>
      </c>
      <c r="C5508" t="s">
        <v>927</v>
      </c>
      <c r="D5508">
        <v>2</v>
      </c>
      <c r="E5508">
        <v>5</v>
      </c>
      <c r="F5508">
        <v>1780617600000</v>
      </c>
      <c r="G5508">
        <v>1780618984785</v>
      </c>
      <c r="H5508">
        <v>1384785</v>
      </c>
      <c r="I5508">
        <v>1384785</v>
      </c>
      <c r="J5508">
        <v>9006</v>
      </c>
      <c r="K5508">
        <v>60</v>
      </c>
      <c r="L5508">
        <v>63.5</v>
      </c>
      <c r="M5508" t="s">
        <v>925</v>
      </c>
      <c r="N5508" t="s">
        <v>926</v>
      </c>
      <c r="O5508">
        <v>49.17</v>
      </c>
      <c r="S5508">
        <v>25507</v>
      </c>
    </row>
    <row r="5509" spans="1:19" x14ac:dyDescent="0.2">
      <c r="A5509" t="s">
        <v>59</v>
      </c>
      <c r="B5509" t="s">
        <v>13</v>
      </c>
      <c r="C5509" t="s">
        <v>924</v>
      </c>
      <c r="D5509">
        <v>2</v>
      </c>
      <c r="E5509">
        <v>5</v>
      </c>
      <c r="F5509">
        <v>1780618500000</v>
      </c>
      <c r="G5509">
        <v>1780620728334</v>
      </c>
      <c r="H5509">
        <v>2228334</v>
      </c>
      <c r="I5509">
        <v>2228334</v>
      </c>
      <c r="J5509">
        <v>11880</v>
      </c>
      <c r="K5509">
        <v>85</v>
      </c>
      <c r="L5509">
        <v>75.92</v>
      </c>
      <c r="M5509" t="s">
        <v>931</v>
      </c>
      <c r="N5509" t="s">
        <v>926</v>
      </c>
      <c r="O5509">
        <v>49.12</v>
      </c>
      <c r="S5509">
        <v>25508</v>
      </c>
    </row>
    <row r="5510" spans="1:19" x14ac:dyDescent="0.2">
      <c r="A5510" t="s">
        <v>59</v>
      </c>
      <c r="B5510" t="s">
        <v>13</v>
      </c>
      <c r="C5510" t="s">
        <v>928</v>
      </c>
      <c r="D5510">
        <v>2</v>
      </c>
      <c r="E5510">
        <v>5</v>
      </c>
      <c r="F5510">
        <v>1780619400000</v>
      </c>
      <c r="G5510">
        <v>1780620954981</v>
      </c>
      <c r="H5510">
        <v>1554981</v>
      </c>
      <c r="I5510">
        <v>1554981</v>
      </c>
      <c r="J5510">
        <v>8899</v>
      </c>
      <c r="K5510">
        <v>64</v>
      </c>
      <c r="L5510">
        <v>63.28</v>
      </c>
      <c r="M5510" t="s">
        <v>925</v>
      </c>
      <c r="N5510" t="s">
        <v>926</v>
      </c>
      <c r="O5510">
        <v>44.65</v>
      </c>
      <c r="S5510">
        <v>25509</v>
      </c>
    </row>
    <row r="5511" spans="1:19" x14ac:dyDescent="0.2">
      <c r="A5511" t="s">
        <v>59</v>
      </c>
      <c r="B5511" t="s">
        <v>13</v>
      </c>
      <c r="C5511" t="s">
        <v>927</v>
      </c>
      <c r="D5511">
        <v>2</v>
      </c>
      <c r="E5511">
        <v>5</v>
      </c>
      <c r="F5511">
        <v>1780620300000</v>
      </c>
      <c r="G5511">
        <v>1780622174460</v>
      </c>
      <c r="H5511">
        <v>1874460</v>
      </c>
      <c r="I5511">
        <v>1874460</v>
      </c>
      <c r="J5511">
        <v>10296</v>
      </c>
      <c r="K5511">
        <v>78</v>
      </c>
      <c r="L5511">
        <v>69.569999999999993</v>
      </c>
      <c r="M5511" t="s">
        <v>931</v>
      </c>
      <c r="N5511" t="s">
        <v>926</v>
      </c>
      <c r="O5511">
        <v>47.49</v>
      </c>
      <c r="S5511">
        <v>25510</v>
      </c>
    </row>
    <row r="5512" spans="1:19" x14ac:dyDescent="0.2">
      <c r="A5512" t="s">
        <v>59</v>
      </c>
      <c r="B5512" t="s">
        <v>13</v>
      </c>
      <c r="C5512" t="s">
        <v>924</v>
      </c>
      <c r="D5512">
        <v>2</v>
      </c>
      <c r="E5512">
        <v>5</v>
      </c>
      <c r="F5512">
        <v>1780621200000</v>
      </c>
      <c r="G5512">
        <v>1780622758511</v>
      </c>
      <c r="H5512">
        <v>1558511</v>
      </c>
      <c r="I5512">
        <v>1558511</v>
      </c>
      <c r="J5512">
        <v>10782</v>
      </c>
      <c r="K5512">
        <v>66</v>
      </c>
      <c r="L5512">
        <v>68.95</v>
      </c>
      <c r="M5512" t="s">
        <v>931</v>
      </c>
      <c r="N5512" t="s">
        <v>926</v>
      </c>
      <c r="O5512">
        <v>52.71</v>
      </c>
      <c r="S5512">
        <v>25511</v>
      </c>
    </row>
    <row r="5513" spans="1:19" x14ac:dyDescent="0.2">
      <c r="A5513" t="s">
        <v>59</v>
      </c>
      <c r="B5513" t="s">
        <v>13</v>
      </c>
      <c r="C5513" t="s">
        <v>928</v>
      </c>
      <c r="D5513">
        <v>2</v>
      </c>
      <c r="E5513">
        <v>5</v>
      </c>
      <c r="F5513">
        <v>1780622100000</v>
      </c>
      <c r="G5513">
        <v>1780624479481</v>
      </c>
      <c r="H5513">
        <v>2379481</v>
      </c>
      <c r="I5513">
        <v>2379481</v>
      </c>
      <c r="J5513">
        <v>10545</v>
      </c>
      <c r="K5513">
        <v>89</v>
      </c>
      <c r="L5513">
        <v>73.83</v>
      </c>
      <c r="M5513" t="s">
        <v>931</v>
      </c>
      <c r="N5513" t="s">
        <v>926</v>
      </c>
      <c r="O5513">
        <v>44.02</v>
      </c>
      <c r="S5513">
        <v>25512</v>
      </c>
    </row>
    <row r="5514" spans="1:19" x14ac:dyDescent="0.2">
      <c r="A5514" t="s">
        <v>59</v>
      </c>
      <c r="B5514" t="s">
        <v>13</v>
      </c>
      <c r="C5514" t="s">
        <v>927</v>
      </c>
      <c r="D5514">
        <v>2</v>
      </c>
      <c r="E5514">
        <v>5</v>
      </c>
      <c r="F5514">
        <v>1780623000000</v>
      </c>
      <c r="G5514">
        <v>1780624391253</v>
      </c>
      <c r="H5514">
        <v>1391253</v>
      </c>
      <c r="I5514">
        <v>1391253</v>
      </c>
      <c r="J5514">
        <v>10535</v>
      </c>
      <c r="K5514">
        <v>63</v>
      </c>
      <c r="L5514">
        <v>65.599999999999994</v>
      </c>
      <c r="M5514" t="s">
        <v>925</v>
      </c>
      <c r="N5514" t="s">
        <v>926</v>
      </c>
      <c r="O5514">
        <v>49.8</v>
      </c>
      <c r="S5514">
        <v>25513</v>
      </c>
    </row>
    <row r="5515" spans="1:19" x14ac:dyDescent="0.2">
      <c r="A5515" t="s">
        <v>59</v>
      </c>
      <c r="B5515" t="s">
        <v>13</v>
      </c>
      <c r="C5515" t="s">
        <v>924</v>
      </c>
      <c r="D5515">
        <v>2</v>
      </c>
      <c r="E5515">
        <v>5</v>
      </c>
      <c r="F5515">
        <v>1780623900000</v>
      </c>
      <c r="G5515">
        <v>1780625754468</v>
      </c>
      <c r="H5515">
        <v>1854468</v>
      </c>
      <c r="I5515">
        <v>1854468</v>
      </c>
      <c r="J5515">
        <v>9592</v>
      </c>
      <c r="K5515">
        <v>72</v>
      </c>
      <c r="L5515">
        <v>70.7</v>
      </c>
      <c r="M5515" t="s">
        <v>931</v>
      </c>
      <c r="N5515" t="s">
        <v>926</v>
      </c>
      <c r="O5515">
        <v>52.5</v>
      </c>
      <c r="S5515">
        <v>25514</v>
      </c>
    </row>
    <row r="5516" spans="1:19" x14ac:dyDescent="0.2">
      <c r="A5516" t="s">
        <v>59</v>
      </c>
      <c r="B5516" t="s">
        <v>13</v>
      </c>
      <c r="C5516" t="s">
        <v>928</v>
      </c>
      <c r="D5516">
        <v>2</v>
      </c>
      <c r="E5516">
        <v>5</v>
      </c>
      <c r="F5516">
        <v>1780624800000</v>
      </c>
      <c r="G5516">
        <v>1780626815716</v>
      </c>
      <c r="H5516">
        <v>2015716</v>
      </c>
      <c r="I5516">
        <v>2015716</v>
      </c>
      <c r="J5516">
        <v>10190</v>
      </c>
      <c r="K5516">
        <v>84</v>
      </c>
      <c r="L5516">
        <v>54.89</v>
      </c>
      <c r="M5516" t="s">
        <v>925</v>
      </c>
      <c r="N5516" t="s">
        <v>929</v>
      </c>
      <c r="S5516">
        <v>25515</v>
      </c>
    </row>
    <row r="5517" spans="1:19" x14ac:dyDescent="0.2">
      <c r="A5517" t="s">
        <v>59</v>
      </c>
      <c r="B5517" t="s">
        <v>13</v>
      </c>
      <c r="C5517" t="s">
        <v>927</v>
      </c>
      <c r="D5517">
        <v>2</v>
      </c>
      <c r="E5517">
        <v>5</v>
      </c>
      <c r="F5517">
        <v>1780625700000</v>
      </c>
      <c r="G5517">
        <v>1780627768911</v>
      </c>
      <c r="H5517">
        <v>2068911</v>
      </c>
      <c r="I5517">
        <v>2068911</v>
      </c>
      <c r="J5517">
        <v>11292</v>
      </c>
      <c r="K5517">
        <v>82</v>
      </c>
      <c r="L5517">
        <v>70.069999999999993</v>
      </c>
      <c r="M5517" t="s">
        <v>931</v>
      </c>
      <c r="N5517" t="s">
        <v>926</v>
      </c>
      <c r="O5517">
        <v>41.09</v>
      </c>
      <c r="S5517">
        <v>25516</v>
      </c>
    </row>
    <row r="5518" spans="1:19" x14ac:dyDescent="0.2">
      <c r="A5518" t="s">
        <v>59</v>
      </c>
      <c r="B5518" t="s">
        <v>13</v>
      </c>
      <c r="C5518" t="s">
        <v>924</v>
      </c>
      <c r="D5518">
        <v>2</v>
      </c>
      <c r="E5518">
        <v>5</v>
      </c>
      <c r="F5518">
        <v>1780626600000</v>
      </c>
      <c r="G5518">
        <v>1780628533610</v>
      </c>
      <c r="H5518">
        <v>1933610</v>
      </c>
      <c r="I5518">
        <v>1933610</v>
      </c>
      <c r="J5518">
        <v>9458</v>
      </c>
      <c r="K5518">
        <v>80</v>
      </c>
      <c r="L5518">
        <v>73.23</v>
      </c>
      <c r="M5518" t="s">
        <v>931</v>
      </c>
      <c r="N5518" t="s">
        <v>926</v>
      </c>
      <c r="O5518">
        <v>56.76</v>
      </c>
      <c r="S5518">
        <v>25517</v>
      </c>
    </row>
    <row r="5519" spans="1:19" x14ac:dyDescent="0.2">
      <c r="A5519" t="s">
        <v>59</v>
      </c>
      <c r="B5519" t="s">
        <v>13</v>
      </c>
      <c r="C5519" t="s">
        <v>928</v>
      </c>
      <c r="D5519">
        <v>2</v>
      </c>
      <c r="E5519">
        <v>5</v>
      </c>
      <c r="F5519">
        <v>1780627500000</v>
      </c>
      <c r="G5519">
        <v>1780629120827</v>
      </c>
      <c r="H5519">
        <v>1620827</v>
      </c>
      <c r="I5519">
        <v>1620827</v>
      </c>
      <c r="J5519">
        <v>10677</v>
      </c>
      <c r="K5519">
        <v>62</v>
      </c>
      <c r="L5519">
        <v>66.59</v>
      </c>
      <c r="M5519" t="s">
        <v>925</v>
      </c>
      <c r="N5519" t="s">
        <v>926</v>
      </c>
      <c r="O5519">
        <v>45.94</v>
      </c>
      <c r="S5519">
        <v>25518</v>
      </c>
    </row>
    <row r="5520" spans="1:19" x14ac:dyDescent="0.2">
      <c r="A5520" t="s">
        <v>59</v>
      </c>
      <c r="B5520" t="s">
        <v>13</v>
      </c>
      <c r="C5520" t="s">
        <v>927</v>
      </c>
      <c r="D5520">
        <v>2</v>
      </c>
      <c r="E5520">
        <v>5</v>
      </c>
      <c r="F5520">
        <v>1780628400000</v>
      </c>
      <c r="G5520">
        <v>1780630219119</v>
      </c>
      <c r="H5520">
        <v>1819119</v>
      </c>
      <c r="I5520">
        <v>1819119</v>
      </c>
      <c r="J5520">
        <v>11248</v>
      </c>
      <c r="K5520">
        <v>74</v>
      </c>
      <c r="L5520">
        <v>72.930000000000007</v>
      </c>
      <c r="M5520" t="s">
        <v>931</v>
      </c>
      <c r="N5520" t="s">
        <v>926</v>
      </c>
      <c r="O5520">
        <v>54.16</v>
      </c>
      <c r="S5520">
        <v>25519</v>
      </c>
    </row>
    <row r="5521" spans="1:19" x14ac:dyDescent="0.2">
      <c r="A5521" t="s">
        <v>59</v>
      </c>
      <c r="B5521" t="s">
        <v>13</v>
      </c>
      <c r="C5521" t="s">
        <v>924</v>
      </c>
      <c r="D5521">
        <v>2</v>
      </c>
      <c r="E5521">
        <v>5</v>
      </c>
      <c r="F5521">
        <v>1780629300000</v>
      </c>
      <c r="G5521">
        <v>1780631484806</v>
      </c>
      <c r="H5521">
        <v>2184806</v>
      </c>
      <c r="I5521">
        <v>2184806</v>
      </c>
      <c r="J5521">
        <v>11091</v>
      </c>
      <c r="K5521">
        <v>88</v>
      </c>
      <c r="L5521">
        <v>74.150000000000006</v>
      </c>
      <c r="M5521" t="s">
        <v>931</v>
      </c>
      <c r="N5521" t="s">
        <v>926</v>
      </c>
      <c r="O5521">
        <v>48.21</v>
      </c>
      <c r="S5521">
        <v>25520</v>
      </c>
    </row>
    <row r="5522" spans="1:19" x14ac:dyDescent="0.2">
      <c r="A5522" t="s">
        <v>59</v>
      </c>
      <c r="B5522" t="s">
        <v>13</v>
      </c>
      <c r="C5522" t="s">
        <v>928</v>
      </c>
      <c r="D5522">
        <v>2</v>
      </c>
      <c r="E5522">
        <v>5</v>
      </c>
      <c r="F5522">
        <v>1780630200000</v>
      </c>
      <c r="G5522">
        <v>1780631908595</v>
      </c>
      <c r="H5522">
        <v>1708595</v>
      </c>
      <c r="I5522">
        <v>1708595</v>
      </c>
      <c r="J5522">
        <v>8839</v>
      </c>
      <c r="K5522">
        <v>68</v>
      </c>
      <c r="L5522">
        <v>68.540000000000006</v>
      </c>
      <c r="M5522" t="s">
        <v>931</v>
      </c>
      <c r="N5522" t="s">
        <v>926</v>
      </c>
      <c r="O5522">
        <v>53.17</v>
      </c>
      <c r="S5522">
        <v>25521</v>
      </c>
    </row>
    <row r="5523" spans="1:19" x14ac:dyDescent="0.2">
      <c r="A5523" t="s">
        <v>59</v>
      </c>
      <c r="B5523" t="s">
        <v>13</v>
      </c>
      <c r="C5523" t="s">
        <v>927</v>
      </c>
      <c r="D5523">
        <v>2</v>
      </c>
      <c r="E5523">
        <v>5</v>
      </c>
      <c r="F5523">
        <v>1780631100000</v>
      </c>
      <c r="G5523">
        <v>1780633080747</v>
      </c>
      <c r="H5523">
        <v>1980747</v>
      </c>
      <c r="I5523">
        <v>1980747</v>
      </c>
      <c r="J5523">
        <v>12147</v>
      </c>
      <c r="K5523">
        <v>74</v>
      </c>
      <c r="L5523">
        <v>56.52</v>
      </c>
      <c r="M5523" t="s">
        <v>925</v>
      </c>
      <c r="N5523" t="s">
        <v>929</v>
      </c>
      <c r="S5523">
        <v>25522</v>
      </c>
    </row>
    <row r="5524" spans="1:19" x14ac:dyDescent="0.2">
      <c r="A5524" t="s">
        <v>59</v>
      </c>
      <c r="B5524" t="s">
        <v>13</v>
      </c>
      <c r="C5524" t="s">
        <v>924</v>
      </c>
      <c r="D5524">
        <v>2</v>
      </c>
      <c r="E5524">
        <v>5</v>
      </c>
      <c r="F5524">
        <v>1780632000000</v>
      </c>
      <c r="G5524">
        <v>1780634302007</v>
      </c>
      <c r="H5524">
        <v>2302007</v>
      </c>
      <c r="I5524">
        <v>2302007</v>
      </c>
      <c r="J5524">
        <v>10563</v>
      </c>
      <c r="K5524">
        <v>85</v>
      </c>
      <c r="L5524">
        <v>76.92</v>
      </c>
      <c r="M5524" t="s">
        <v>931</v>
      </c>
      <c r="N5524" t="s">
        <v>926</v>
      </c>
      <c r="O5524">
        <v>53.11</v>
      </c>
      <c r="S5524">
        <v>25523</v>
      </c>
    </row>
    <row r="5525" spans="1:19" x14ac:dyDescent="0.2">
      <c r="A5525" t="s">
        <v>59</v>
      </c>
      <c r="B5525" t="s">
        <v>13</v>
      </c>
      <c r="C5525" t="s">
        <v>928</v>
      </c>
      <c r="D5525">
        <v>2</v>
      </c>
      <c r="E5525">
        <v>5</v>
      </c>
      <c r="F5525">
        <v>1780632900000</v>
      </c>
      <c r="G5525">
        <v>1780635149906</v>
      </c>
      <c r="H5525">
        <v>2249906</v>
      </c>
      <c r="I5525">
        <v>2249906</v>
      </c>
      <c r="J5525">
        <v>12299</v>
      </c>
      <c r="K5525">
        <v>86</v>
      </c>
      <c r="L5525">
        <v>59.91</v>
      </c>
      <c r="M5525" t="s">
        <v>925</v>
      </c>
      <c r="N5525" t="s">
        <v>929</v>
      </c>
      <c r="S5525">
        <v>25524</v>
      </c>
    </row>
    <row r="5526" spans="1:19" x14ac:dyDescent="0.2">
      <c r="A5526" t="s">
        <v>59</v>
      </c>
      <c r="B5526" t="s">
        <v>13</v>
      </c>
      <c r="C5526" t="s">
        <v>927</v>
      </c>
      <c r="D5526">
        <v>2</v>
      </c>
      <c r="E5526">
        <v>5</v>
      </c>
      <c r="F5526">
        <v>1780633800000</v>
      </c>
      <c r="G5526">
        <v>1780635303339</v>
      </c>
      <c r="H5526">
        <v>1503339</v>
      </c>
      <c r="I5526">
        <v>1503339</v>
      </c>
      <c r="J5526">
        <v>11042</v>
      </c>
      <c r="K5526">
        <v>59</v>
      </c>
      <c r="L5526">
        <v>67.86</v>
      </c>
      <c r="M5526" t="s">
        <v>931</v>
      </c>
      <c r="N5526" t="s">
        <v>926</v>
      </c>
      <c r="O5526">
        <v>50.87</v>
      </c>
      <c r="S5526">
        <v>25525</v>
      </c>
    </row>
    <row r="5527" spans="1:19" x14ac:dyDescent="0.2">
      <c r="A5527" t="s">
        <v>59</v>
      </c>
      <c r="B5527" t="s">
        <v>13</v>
      </c>
      <c r="C5527" t="s">
        <v>924</v>
      </c>
      <c r="D5527">
        <v>2</v>
      </c>
      <c r="E5527">
        <v>5</v>
      </c>
      <c r="F5527">
        <v>1780634700000</v>
      </c>
      <c r="G5527">
        <v>1780637300250</v>
      </c>
      <c r="H5527">
        <v>2600250</v>
      </c>
      <c r="I5527">
        <v>2600250</v>
      </c>
      <c r="J5527">
        <v>12088</v>
      </c>
      <c r="K5527">
        <v>103</v>
      </c>
      <c r="L5527">
        <v>78.099999999999994</v>
      </c>
      <c r="M5527" t="s">
        <v>931</v>
      </c>
      <c r="N5527" t="s">
        <v>926</v>
      </c>
      <c r="O5527">
        <v>44.24</v>
      </c>
      <c r="S5527">
        <v>25526</v>
      </c>
    </row>
    <row r="5528" spans="1:19" x14ac:dyDescent="0.2">
      <c r="A5528" t="s">
        <v>59</v>
      </c>
      <c r="B5528" t="s">
        <v>13</v>
      </c>
      <c r="C5528" t="s">
        <v>924</v>
      </c>
      <c r="D5528">
        <v>2</v>
      </c>
      <c r="E5528">
        <v>6</v>
      </c>
      <c r="F5528">
        <v>1780704000000</v>
      </c>
      <c r="G5528">
        <v>1780705785809</v>
      </c>
      <c r="H5528">
        <v>1785809</v>
      </c>
      <c r="I5528">
        <v>1785809</v>
      </c>
      <c r="J5528">
        <v>11647</v>
      </c>
      <c r="K5528">
        <v>67</v>
      </c>
      <c r="L5528">
        <v>67</v>
      </c>
      <c r="M5528" t="s">
        <v>931</v>
      </c>
      <c r="N5528" t="s">
        <v>926</v>
      </c>
      <c r="O5528">
        <v>40.15</v>
      </c>
      <c r="S5528">
        <v>25527</v>
      </c>
    </row>
    <row r="5529" spans="1:19" x14ac:dyDescent="0.2">
      <c r="A5529" t="s">
        <v>59</v>
      </c>
      <c r="B5529" t="s">
        <v>13</v>
      </c>
      <c r="C5529" t="s">
        <v>928</v>
      </c>
      <c r="D5529">
        <v>2</v>
      </c>
      <c r="E5529">
        <v>6</v>
      </c>
      <c r="F5529">
        <v>1780704900000</v>
      </c>
      <c r="G5529">
        <v>1780706960319</v>
      </c>
      <c r="H5529">
        <v>2060319</v>
      </c>
      <c r="I5529">
        <v>2060319</v>
      </c>
      <c r="J5529">
        <v>10633</v>
      </c>
      <c r="K5529">
        <v>84</v>
      </c>
      <c r="L5529">
        <v>55.89</v>
      </c>
      <c r="M5529" t="s">
        <v>925</v>
      </c>
      <c r="N5529" t="s">
        <v>929</v>
      </c>
      <c r="S5529">
        <v>25528</v>
      </c>
    </row>
    <row r="5530" spans="1:19" x14ac:dyDescent="0.2">
      <c r="A5530" t="s">
        <v>59</v>
      </c>
      <c r="B5530" t="s">
        <v>13</v>
      </c>
      <c r="C5530" t="s">
        <v>927</v>
      </c>
      <c r="D5530">
        <v>2</v>
      </c>
      <c r="E5530">
        <v>6</v>
      </c>
      <c r="F5530">
        <v>1780705800000</v>
      </c>
      <c r="G5530">
        <v>1780707671339</v>
      </c>
      <c r="H5530">
        <v>1871339</v>
      </c>
      <c r="I5530">
        <v>1871339</v>
      </c>
      <c r="J5530">
        <v>10147</v>
      </c>
      <c r="K5530">
        <v>74</v>
      </c>
      <c r="L5530">
        <v>65.89</v>
      </c>
      <c r="M5530" t="s">
        <v>925</v>
      </c>
      <c r="N5530" t="s">
        <v>926</v>
      </c>
      <c r="O5530">
        <v>39.409999999999997</v>
      </c>
      <c r="S5530">
        <v>25529</v>
      </c>
    </row>
    <row r="5531" spans="1:19" x14ac:dyDescent="0.2">
      <c r="A5531" t="s">
        <v>59</v>
      </c>
      <c r="B5531" t="s">
        <v>13</v>
      </c>
      <c r="C5531" t="s">
        <v>924</v>
      </c>
      <c r="D5531">
        <v>2</v>
      </c>
      <c r="E5531">
        <v>6</v>
      </c>
      <c r="F5531">
        <v>1780706700000</v>
      </c>
      <c r="G5531">
        <v>1780709142471</v>
      </c>
      <c r="H5531">
        <v>2442471</v>
      </c>
      <c r="I5531">
        <v>2442471</v>
      </c>
      <c r="J5531">
        <v>10781</v>
      </c>
      <c r="K5531">
        <v>92</v>
      </c>
      <c r="L5531">
        <v>75.16</v>
      </c>
      <c r="M5531" t="s">
        <v>931</v>
      </c>
      <c r="N5531" t="s">
        <v>926</v>
      </c>
      <c r="O5531">
        <v>44.88</v>
      </c>
      <c r="S5531">
        <v>25530</v>
      </c>
    </row>
    <row r="5532" spans="1:19" x14ac:dyDescent="0.2">
      <c r="A5532" t="s">
        <v>59</v>
      </c>
      <c r="B5532" t="s">
        <v>13</v>
      </c>
      <c r="C5532" t="s">
        <v>928</v>
      </c>
      <c r="D5532">
        <v>2</v>
      </c>
      <c r="E5532">
        <v>6</v>
      </c>
      <c r="F5532">
        <v>1780707600000</v>
      </c>
      <c r="G5532">
        <v>1780710274243</v>
      </c>
      <c r="H5532">
        <v>2674243</v>
      </c>
      <c r="I5532">
        <v>2674243</v>
      </c>
      <c r="J5532">
        <v>10707</v>
      </c>
      <c r="K5532">
        <v>109</v>
      </c>
      <c r="L5532">
        <v>63.33</v>
      </c>
      <c r="M5532" t="s">
        <v>925</v>
      </c>
      <c r="N5532" t="s">
        <v>929</v>
      </c>
      <c r="S5532">
        <v>25531</v>
      </c>
    </row>
    <row r="5533" spans="1:19" x14ac:dyDescent="0.2">
      <c r="A5533" t="s">
        <v>59</v>
      </c>
      <c r="B5533" t="s">
        <v>13</v>
      </c>
      <c r="C5533" t="s">
        <v>927</v>
      </c>
      <c r="D5533">
        <v>2</v>
      </c>
      <c r="E5533">
        <v>6</v>
      </c>
      <c r="F5533">
        <v>1780708500000</v>
      </c>
      <c r="G5533">
        <v>1780710706074</v>
      </c>
      <c r="H5533">
        <v>2206074</v>
      </c>
      <c r="I5533">
        <v>2206074</v>
      </c>
      <c r="J5533">
        <v>8640</v>
      </c>
      <c r="K5533">
        <v>89</v>
      </c>
      <c r="L5533">
        <v>73.2</v>
      </c>
      <c r="M5533" t="s">
        <v>931</v>
      </c>
      <c r="N5533" t="s">
        <v>926</v>
      </c>
      <c r="O5533">
        <v>52</v>
      </c>
      <c r="S5533">
        <v>25532</v>
      </c>
    </row>
    <row r="5534" spans="1:19" x14ac:dyDescent="0.2">
      <c r="A5534" t="s">
        <v>59</v>
      </c>
      <c r="B5534" t="s">
        <v>13</v>
      </c>
      <c r="C5534" t="s">
        <v>924</v>
      </c>
      <c r="D5534">
        <v>2</v>
      </c>
      <c r="E5534">
        <v>6</v>
      </c>
      <c r="F5534">
        <v>1780709400000</v>
      </c>
      <c r="G5534">
        <v>1780711444919</v>
      </c>
      <c r="H5534">
        <v>2044919</v>
      </c>
      <c r="I5534">
        <v>2044919</v>
      </c>
      <c r="J5534">
        <v>9083</v>
      </c>
      <c r="K5534">
        <v>80</v>
      </c>
      <c r="L5534">
        <v>69.72</v>
      </c>
      <c r="M5534" t="s">
        <v>931</v>
      </c>
      <c r="N5534" t="s">
        <v>926</v>
      </c>
      <c r="O5534">
        <v>46.79</v>
      </c>
      <c r="S5534">
        <v>25533</v>
      </c>
    </row>
    <row r="5535" spans="1:19" x14ac:dyDescent="0.2">
      <c r="A5535" t="s">
        <v>59</v>
      </c>
      <c r="B5535" t="s">
        <v>13</v>
      </c>
      <c r="C5535" t="s">
        <v>928</v>
      </c>
      <c r="D5535">
        <v>2</v>
      </c>
      <c r="E5535">
        <v>6</v>
      </c>
      <c r="F5535">
        <v>1780710300000</v>
      </c>
      <c r="G5535">
        <v>1780712555252</v>
      </c>
      <c r="H5535">
        <v>2255252</v>
      </c>
      <c r="I5535">
        <v>2255252</v>
      </c>
      <c r="J5535">
        <v>8484</v>
      </c>
      <c r="K5535">
        <v>91</v>
      </c>
      <c r="L5535">
        <v>69.319999999999993</v>
      </c>
      <c r="M5535" t="s">
        <v>931</v>
      </c>
      <c r="N5535" t="s">
        <v>926</v>
      </c>
      <c r="O5535">
        <v>42.17</v>
      </c>
      <c r="S5535">
        <v>25534</v>
      </c>
    </row>
    <row r="5536" spans="1:19" x14ac:dyDescent="0.2">
      <c r="A5536" t="s">
        <v>59</v>
      </c>
      <c r="B5536" t="s">
        <v>13</v>
      </c>
      <c r="C5536" t="s">
        <v>927</v>
      </c>
      <c r="D5536">
        <v>2</v>
      </c>
      <c r="E5536">
        <v>6</v>
      </c>
      <c r="F5536">
        <v>1780711200000</v>
      </c>
      <c r="G5536">
        <v>1780713430629</v>
      </c>
      <c r="H5536">
        <v>2230629</v>
      </c>
      <c r="I5536">
        <v>2230629</v>
      </c>
      <c r="J5536">
        <v>9639</v>
      </c>
      <c r="K5536">
        <v>86</v>
      </c>
      <c r="L5536">
        <v>76.319999999999993</v>
      </c>
      <c r="M5536" t="s">
        <v>931</v>
      </c>
      <c r="N5536" t="s">
        <v>926</v>
      </c>
      <c r="O5536">
        <v>55.97</v>
      </c>
      <c r="S5536">
        <v>25535</v>
      </c>
    </row>
    <row r="5537" spans="1:19" x14ac:dyDescent="0.2">
      <c r="A5537" t="s">
        <v>59</v>
      </c>
      <c r="B5537" t="s">
        <v>13</v>
      </c>
      <c r="C5537" t="s">
        <v>924</v>
      </c>
      <c r="D5537">
        <v>2</v>
      </c>
      <c r="E5537">
        <v>6</v>
      </c>
      <c r="F5537">
        <v>1780712100000</v>
      </c>
      <c r="G5537">
        <v>1780713777257</v>
      </c>
      <c r="H5537">
        <v>1677257</v>
      </c>
      <c r="I5537">
        <v>1677257</v>
      </c>
      <c r="J5537">
        <v>8969</v>
      </c>
      <c r="K5537">
        <v>62</v>
      </c>
      <c r="L5537">
        <v>67.42</v>
      </c>
      <c r="M5537" t="s">
        <v>931</v>
      </c>
      <c r="N5537" t="s">
        <v>926</v>
      </c>
      <c r="O5537">
        <v>51.01</v>
      </c>
      <c r="S5537">
        <v>25536</v>
      </c>
    </row>
    <row r="5538" spans="1:19" x14ac:dyDescent="0.2">
      <c r="A5538" t="s">
        <v>59</v>
      </c>
      <c r="B5538" t="s">
        <v>13</v>
      </c>
      <c r="C5538" t="s">
        <v>928</v>
      </c>
      <c r="D5538">
        <v>2</v>
      </c>
      <c r="E5538">
        <v>6</v>
      </c>
      <c r="F5538">
        <v>1780713000000</v>
      </c>
      <c r="G5538">
        <v>1780714692087</v>
      </c>
      <c r="H5538">
        <v>1692087</v>
      </c>
      <c r="I5538">
        <v>1692087</v>
      </c>
      <c r="J5538">
        <v>11143</v>
      </c>
      <c r="K5538">
        <v>67</v>
      </c>
      <c r="L5538">
        <v>68.34</v>
      </c>
      <c r="M5538" t="s">
        <v>931</v>
      </c>
      <c r="N5538" t="s">
        <v>926</v>
      </c>
      <c r="O5538">
        <v>46.96</v>
      </c>
      <c r="S5538">
        <v>25537</v>
      </c>
    </row>
    <row r="5539" spans="1:19" x14ac:dyDescent="0.2">
      <c r="A5539" t="s">
        <v>59</v>
      </c>
      <c r="B5539" t="s">
        <v>13</v>
      </c>
      <c r="C5539" t="s">
        <v>927</v>
      </c>
      <c r="D5539">
        <v>2</v>
      </c>
      <c r="E5539">
        <v>6</v>
      </c>
      <c r="F5539">
        <v>1780713900000</v>
      </c>
      <c r="G5539">
        <v>1780715393559</v>
      </c>
      <c r="H5539">
        <v>1493559</v>
      </c>
      <c r="I5539">
        <v>1493559</v>
      </c>
      <c r="J5539">
        <v>10042</v>
      </c>
      <c r="K5539">
        <v>62</v>
      </c>
      <c r="L5539">
        <v>66.66</v>
      </c>
      <c r="M5539" t="s">
        <v>925</v>
      </c>
      <c r="N5539" t="s">
        <v>926</v>
      </c>
      <c r="O5539">
        <v>50.99</v>
      </c>
      <c r="S5539">
        <v>25538</v>
      </c>
    </row>
    <row r="5540" spans="1:19" x14ac:dyDescent="0.2">
      <c r="A5540" t="s">
        <v>59</v>
      </c>
      <c r="B5540" t="s">
        <v>13</v>
      </c>
      <c r="C5540" t="s">
        <v>924</v>
      </c>
      <c r="D5540">
        <v>2</v>
      </c>
      <c r="E5540">
        <v>6</v>
      </c>
      <c r="F5540">
        <v>1780714800000</v>
      </c>
      <c r="G5540">
        <v>1780716676624</v>
      </c>
      <c r="H5540">
        <v>1876624</v>
      </c>
      <c r="I5540">
        <v>1876624</v>
      </c>
      <c r="J5540">
        <v>9067</v>
      </c>
      <c r="K5540">
        <v>70</v>
      </c>
      <c r="L5540">
        <v>67.58</v>
      </c>
      <c r="M5540" t="s">
        <v>931</v>
      </c>
      <c r="N5540" t="s">
        <v>926</v>
      </c>
      <c r="O5540">
        <v>46.1</v>
      </c>
      <c r="S5540">
        <v>25539</v>
      </c>
    </row>
    <row r="5541" spans="1:19" x14ac:dyDescent="0.2">
      <c r="A5541" t="s">
        <v>59</v>
      </c>
      <c r="B5541" t="s">
        <v>13</v>
      </c>
      <c r="C5541" t="s">
        <v>928</v>
      </c>
      <c r="D5541">
        <v>2</v>
      </c>
      <c r="E5541">
        <v>6</v>
      </c>
      <c r="F5541">
        <v>1780715700000</v>
      </c>
      <c r="G5541">
        <v>1780717354332</v>
      </c>
      <c r="H5541">
        <v>1654332</v>
      </c>
      <c r="I5541">
        <v>1654332</v>
      </c>
      <c r="J5541">
        <v>11981</v>
      </c>
      <c r="K5541">
        <v>71</v>
      </c>
      <c r="L5541">
        <v>52.43</v>
      </c>
      <c r="M5541" t="s">
        <v>925</v>
      </c>
      <c r="N5541" t="s">
        <v>929</v>
      </c>
      <c r="S5541">
        <v>25540</v>
      </c>
    </row>
    <row r="5542" spans="1:19" x14ac:dyDescent="0.2">
      <c r="A5542" t="s">
        <v>59</v>
      </c>
      <c r="B5542" t="s">
        <v>13</v>
      </c>
      <c r="C5542" t="s">
        <v>927</v>
      </c>
      <c r="D5542">
        <v>2</v>
      </c>
      <c r="E5542">
        <v>6</v>
      </c>
      <c r="F5542">
        <v>1780716600000</v>
      </c>
      <c r="G5542">
        <v>1780719107311</v>
      </c>
      <c r="H5542">
        <v>2507311</v>
      </c>
      <c r="I5542">
        <v>2507311</v>
      </c>
      <c r="J5542">
        <v>10933</v>
      </c>
      <c r="K5542">
        <v>100</v>
      </c>
      <c r="L5542">
        <v>76.98</v>
      </c>
      <c r="M5542" t="s">
        <v>931</v>
      </c>
      <c r="N5542" t="s">
        <v>926</v>
      </c>
      <c r="O5542">
        <v>47.07</v>
      </c>
      <c r="S5542">
        <v>25541</v>
      </c>
    </row>
    <row r="5543" spans="1:19" x14ac:dyDescent="0.2">
      <c r="A5543" t="s">
        <v>59</v>
      </c>
      <c r="B5543" t="s">
        <v>13</v>
      </c>
      <c r="C5543" t="s">
        <v>924</v>
      </c>
      <c r="D5543">
        <v>2</v>
      </c>
      <c r="E5543">
        <v>6</v>
      </c>
      <c r="F5543">
        <v>1780717500000</v>
      </c>
      <c r="G5543">
        <v>1780719510272</v>
      </c>
      <c r="H5543">
        <v>2010272</v>
      </c>
      <c r="I5543">
        <v>2010272</v>
      </c>
      <c r="J5543">
        <v>10078</v>
      </c>
      <c r="K5543">
        <v>85</v>
      </c>
      <c r="L5543">
        <v>72.08</v>
      </c>
      <c r="M5543" t="s">
        <v>931</v>
      </c>
      <c r="N5543" t="s">
        <v>926</v>
      </c>
      <c r="O5543">
        <v>50.49</v>
      </c>
      <c r="S5543">
        <v>25542</v>
      </c>
    </row>
    <row r="5544" spans="1:19" x14ac:dyDescent="0.2">
      <c r="A5544" t="s">
        <v>59</v>
      </c>
      <c r="B5544" t="s">
        <v>13</v>
      </c>
      <c r="C5544" t="s">
        <v>928</v>
      </c>
      <c r="D5544">
        <v>2</v>
      </c>
      <c r="E5544">
        <v>6</v>
      </c>
      <c r="F5544">
        <v>1780718400000</v>
      </c>
      <c r="G5544">
        <v>1780720218764</v>
      </c>
      <c r="H5544">
        <v>1818764</v>
      </c>
      <c r="I5544">
        <v>1818764</v>
      </c>
      <c r="J5544">
        <v>11630</v>
      </c>
      <c r="K5544">
        <v>76</v>
      </c>
      <c r="L5544">
        <v>68.8</v>
      </c>
      <c r="M5544" t="s">
        <v>931</v>
      </c>
      <c r="N5544" t="s">
        <v>926</v>
      </c>
      <c r="O5544">
        <v>43.53</v>
      </c>
      <c r="S5544">
        <v>25543</v>
      </c>
    </row>
    <row r="5545" spans="1:19" x14ac:dyDescent="0.2">
      <c r="A5545" t="s">
        <v>59</v>
      </c>
      <c r="B5545" t="s">
        <v>13</v>
      </c>
      <c r="C5545" t="s">
        <v>927</v>
      </c>
      <c r="D5545">
        <v>2</v>
      </c>
      <c r="E5545">
        <v>6</v>
      </c>
      <c r="F5545">
        <v>1780719300000</v>
      </c>
      <c r="G5545">
        <v>1780722085169</v>
      </c>
      <c r="H5545">
        <v>2785169</v>
      </c>
      <c r="I5545">
        <v>2785169</v>
      </c>
      <c r="J5545">
        <v>10597</v>
      </c>
      <c r="K5545">
        <v>104</v>
      </c>
      <c r="L5545">
        <v>84</v>
      </c>
      <c r="M5545" t="s">
        <v>931</v>
      </c>
      <c r="N5545" t="s">
        <v>926</v>
      </c>
      <c r="O5545">
        <v>58.11</v>
      </c>
      <c r="S5545">
        <v>25544</v>
      </c>
    </row>
    <row r="5546" spans="1:19" x14ac:dyDescent="0.2">
      <c r="A5546" t="s">
        <v>59</v>
      </c>
      <c r="B5546" t="s">
        <v>13</v>
      </c>
      <c r="C5546" t="s">
        <v>924</v>
      </c>
      <c r="D5546">
        <v>2</v>
      </c>
      <c r="E5546">
        <v>6</v>
      </c>
      <c r="F5546">
        <v>1780720200000</v>
      </c>
      <c r="G5546">
        <v>1780722637677</v>
      </c>
      <c r="H5546">
        <v>2437677</v>
      </c>
      <c r="I5546">
        <v>2437677</v>
      </c>
      <c r="J5546">
        <v>9348</v>
      </c>
      <c r="K5546">
        <v>92</v>
      </c>
      <c r="L5546">
        <v>77.260000000000005</v>
      </c>
      <c r="M5546" t="s">
        <v>931</v>
      </c>
      <c r="N5546" t="s">
        <v>926</v>
      </c>
      <c r="O5546">
        <v>53.72</v>
      </c>
      <c r="S5546">
        <v>25545</v>
      </c>
    </row>
    <row r="5547" spans="1:19" x14ac:dyDescent="0.2">
      <c r="A5547" t="s">
        <v>59</v>
      </c>
      <c r="B5547" t="s">
        <v>13</v>
      </c>
      <c r="C5547" t="s">
        <v>928</v>
      </c>
      <c r="D5547">
        <v>2</v>
      </c>
      <c r="E5547">
        <v>6</v>
      </c>
      <c r="F5547">
        <v>1780721100000</v>
      </c>
      <c r="G5547">
        <v>1780723253979</v>
      </c>
      <c r="H5547">
        <v>2153979</v>
      </c>
      <c r="I5547">
        <v>2153979</v>
      </c>
      <c r="J5547">
        <v>10802</v>
      </c>
      <c r="K5547">
        <v>88</v>
      </c>
      <c r="L5547">
        <v>78.08</v>
      </c>
      <c r="M5547" t="s">
        <v>931</v>
      </c>
      <c r="N5547" t="s">
        <v>926</v>
      </c>
      <c r="O5547">
        <v>58.9</v>
      </c>
      <c r="S5547">
        <v>25546</v>
      </c>
    </row>
    <row r="5548" spans="1:19" x14ac:dyDescent="0.2">
      <c r="A5548" t="s">
        <v>59</v>
      </c>
      <c r="B5548" t="s">
        <v>13</v>
      </c>
      <c r="C5548" t="s">
        <v>927</v>
      </c>
      <c r="D5548">
        <v>2</v>
      </c>
      <c r="E5548">
        <v>6</v>
      </c>
      <c r="F5548">
        <v>1780722000000</v>
      </c>
      <c r="G5548">
        <v>1780724436491</v>
      </c>
      <c r="H5548">
        <v>2436491</v>
      </c>
      <c r="I5548">
        <v>2436491</v>
      </c>
      <c r="J5548">
        <v>11524</v>
      </c>
      <c r="K5548">
        <v>91</v>
      </c>
      <c r="L5548">
        <v>80.7</v>
      </c>
      <c r="M5548" t="s">
        <v>931</v>
      </c>
      <c r="N5548" t="s">
        <v>926</v>
      </c>
      <c r="O5548">
        <v>55.94</v>
      </c>
      <c r="S5548">
        <v>25547</v>
      </c>
    </row>
    <row r="5549" spans="1:19" x14ac:dyDescent="0.2">
      <c r="A5549" t="s">
        <v>59</v>
      </c>
      <c r="B5549" t="s">
        <v>13</v>
      </c>
      <c r="C5549" t="s">
        <v>924</v>
      </c>
      <c r="D5549">
        <v>2</v>
      </c>
      <c r="E5549">
        <v>6</v>
      </c>
      <c r="F5549">
        <v>1780722900000</v>
      </c>
      <c r="G5549">
        <v>1780724994270</v>
      </c>
      <c r="H5549">
        <v>2094270</v>
      </c>
      <c r="I5549">
        <v>2094270</v>
      </c>
      <c r="J5549">
        <v>9421</v>
      </c>
      <c r="K5549">
        <v>77</v>
      </c>
      <c r="L5549">
        <v>70.17</v>
      </c>
      <c r="M5549" t="s">
        <v>931</v>
      </c>
      <c r="N5549" t="s">
        <v>926</v>
      </c>
      <c r="O5549">
        <v>45.69</v>
      </c>
      <c r="S5549">
        <v>25548</v>
      </c>
    </row>
    <row r="5550" spans="1:19" x14ac:dyDescent="0.2">
      <c r="A5550" t="s">
        <v>59</v>
      </c>
      <c r="B5550" t="s">
        <v>13</v>
      </c>
      <c r="C5550" t="s">
        <v>928</v>
      </c>
      <c r="D5550">
        <v>2</v>
      </c>
      <c r="E5550">
        <v>6</v>
      </c>
      <c r="F5550">
        <v>1780723800000</v>
      </c>
      <c r="G5550">
        <v>1780725479985</v>
      </c>
      <c r="H5550">
        <v>1679985</v>
      </c>
      <c r="I5550">
        <v>1679985</v>
      </c>
      <c r="J5550">
        <v>12498</v>
      </c>
      <c r="K5550">
        <v>68</v>
      </c>
      <c r="L5550">
        <v>69.36</v>
      </c>
      <c r="M5550" t="s">
        <v>931</v>
      </c>
      <c r="N5550" t="s">
        <v>926</v>
      </c>
      <c r="O5550">
        <v>46.01</v>
      </c>
      <c r="S5550">
        <v>25549</v>
      </c>
    </row>
    <row r="5551" spans="1:19" x14ac:dyDescent="0.2">
      <c r="A5551" t="s">
        <v>59</v>
      </c>
      <c r="B5551" t="s">
        <v>13</v>
      </c>
      <c r="C5551" t="s">
        <v>927</v>
      </c>
      <c r="D5551">
        <v>2</v>
      </c>
      <c r="E5551">
        <v>6</v>
      </c>
      <c r="F5551">
        <v>1780724700000</v>
      </c>
      <c r="G5551">
        <v>1780726862048</v>
      </c>
      <c r="H5551">
        <v>2162048</v>
      </c>
      <c r="I5551">
        <v>2162048</v>
      </c>
      <c r="J5551">
        <v>11571</v>
      </c>
      <c r="K5551">
        <v>82</v>
      </c>
      <c r="L5551">
        <v>77.430000000000007</v>
      </c>
      <c r="M5551" t="s">
        <v>931</v>
      </c>
      <c r="N5551" t="s">
        <v>926</v>
      </c>
      <c r="O5551">
        <v>55.11</v>
      </c>
      <c r="S5551">
        <v>25550</v>
      </c>
    </row>
    <row r="5552" spans="1:19" x14ac:dyDescent="0.2">
      <c r="A5552" t="s">
        <v>59</v>
      </c>
      <c r="B5552" t="s">
        <v>13</v>
      </c>
      <c r="C5552" t="s">
        <v>924</v>
      </c>
      <c r="D5552">
        <v>2</v>
      </c>
      <c r="E5552">
        <v>6</v>
      </c>
      <c r="F5552">
        <v>1780725600000</v>
      </c>
      <c r="G5552">
        <v>1780728001446</v>
      </c>
      <c r="H5552">
        <v>2401446</v>
      </c>
      <c r="I5552">
        <v>2401446</v>
      </c>
      <c r="J5552">
        <v>12666</v>
      </c>
      <c r="K5552">
        <v>97</v>
      </c>
      <c r="L5552">
        <v>76.650000000000006</v>
      </c>
      <c r="M5552" t="s">
        <v>931</v>
      </c>
      <c r="N5552" t="s">
        <v>926</v>
      </c>
      <c r="O5552">
        <v>44.34</v>
      </c>
      <c r="S5552">
        <v>25551</v>
      </c>
    </row>
    <row r="5553" spans="1:19" x14ac:dyDescent="0.2">
      <c r="A5553" t="s">
        <v>59</v>
      </c>
      <c r="B5553" t="s">
        <v>13</v>
      </c>
      <c r="C5553" t="s">
        <v>928</v>
      </c>
      <c r="D5553">
        <v>2</v>
      </c>
      <c r="E5553">
        <v>7</v>
      </c>
      <c r="F5553">
        <v>1780790400000</v>
      </c>
      <c r="G5553">
        <v>1780791984756</v>
      </c>
      <c r="H5553">
        <v>1584756</v>
      </c>
      <c r="I5553">
        <v>1584756</v>
      </c>
      <c r="J5553">
        <v>10615</v>
      </c>
      <c r="K5553">
        <v>67</v>
      </c>
      <c r="L5553">
        <v>63.89</v>
      </c>
      <c r="M5553" t="s">
        <v>925</v>
      </c>
      <c r="N5553" t="s">
        <v>926</v>
      </c>
      <c r="O5553">
        <v>40.729999999999997</v>
      </c>
      <c r="S5553">
        <v>25552</v>
      </c>
    </row>
    <row r="5554" spans="1:19" x14ac:dyDescent="0.2">
      <c r="A5554" t="s">
        <v>59</v>
      </c>
      <c r="B5554" t="s">
        <v>13</v>
      </c>
      <c r="C5554" t="s">
        <v>927</v>
      </c>
      <c r="D5554">
        <v>2</v>
      </c>
      <c r="E5554">
        <v>7</v>
      </c>
      <c r="F5554">
        <v>1780791300000</v>
      </c>
      <c r="G5554">
        <v>1780794014764</v>
      </c>
      <c r="H5554">
        <v>2714764</v>
      </c>
      <c r="I5554">
        <v>2714764</v>
      </c>
      <c r="J5554">
        <v>11633</v>
      </c>
      <c r="K5554">
        <v>103</v>
      </c>
      <c r="L5554">
        <v>82.95</v>
      </c>
      <c r="M5554" t="s">
        <v>931</v>
      </c>
      <c r="N5554" t="s">
        <v>926</v>
      </c>
      <c r="O5554">
        <v>53.85</v>
      </c>
      <c r="S5554">
        <v>25553</v>
      </c>
    </row>
    <row r="5555" spans="1:19" x14ac:dyDescent="0.2">
      <c r="A5555" t="s">
        <v>59</v>
      </c>
      <c r="B5555" t="s">
        <v>13</v>
      </c>
      <c r="C5555" t="s">
        <v>924</v>
      </c>
      <c r="D5555">
        <v>2</v>
      </c>
      <c r="E5555">
        <v>7</v>
      </c>
      <c r="F5555">
        <v>1780792200000</v>
      </c>
      <c r="G5555">
        <v>1780793839865</v>
      </c>
      <c r="H5555">
        <v>1639865</v>
      </c>
      <c r="I5555">
        <v>1639865</v>
      </c>
      <c r="J5555">
        <v>8590</v>
      </c>
      <c r="K5555">
        <v>65</v>
      </c>
      <c r="L5555">
        <v>63.12</v>
      </c>
      <c r="M5555" t="s">
        <v>925</v>
      </c>
      <c r="N5555" t="s">
        <v>926</v>
      </c>
      <c r="O5555">
        <v>42.97</v>
      </c>
      <c r="S5555">
        <v>25554</v>
      </c>
    </row>
    <row r="5556" spans="1:19" x14ac:dyDescent="0.2">
      <c r="A5556" t="s">
        <v>59</v>
      </c>
      <c r="B5556" t="s">
        <v>13</v>
      </c>
      <c r="C5556" t="s">
        <v>928</v>
      </c>
      <c r="D5556">
        <v>2</v>
      </c>
      <c r="E5556">
        <v>7</v>
      </c>
      <c r="F5556">
        <v>1780793100000</v>
      </c>
      <c r="G5556">
        <v>1780795710329</v>
      </c>
      <c r="H5556">
        <v>2610329</v>
      </c>
      <c r="I5556">
        <v>2610329</v>
      </c>
      <c r="J5556">
        <v>8667</v>
      </c>
      <c r="K5556">
        <v>102</v>
      </c>
      <c r="L5556">
        <v>74.19</v>
      </c>
      <c r="M5556" t="s">
        <v>931</v>
      </c>
      <c r="N5556" t="s">
        <v>926</v>
      </c>
      <c r="O5556">
        <v>44.07</v>
      </c>
      <c r="S5556">
        <v>25555</v>
      </c>
    </row>
    <row r="5557" spans="1:19" x14ac:dyDescent="0.2">
      <c r="A5557" t="s">
        <v>59</v>
      </c>
      <c r="B5557" t="s">
        <v>13</v>
      </c>
      <c r="C5557" t="s">
        <v>927</v>
      </c>
      <c r="D5557">
        <v>2</v>
      </c>
      <c r="E5557">
        <v>7</v>
      </c>
      <c r="F5557">
        <v>1780794000000</v>
      </c>
      <c r="G5557">
        <v>1780796332097</v>
      </c>
      <c r="H5557">
        <v>2332097</v>
      </c>
      <c r="I5557">
        <v>2332097</v>
      </c>
      <c r="J5557">
        <v>9645</v>
      </c>
      <c r="K5557">
        <v>88</v>
      </c>
      <c r="L5557">
        <v>58.11</v>
      </c>
      <c r="M5557" t="s">
        <v>925</v>
      </c>
      <c r="N5557" t="s">
        <v>929</v>
      </c>
      <c r="S5557">
        <v>25556</v>
      </c>
    </row>
    <row r="5558" spans="1:19" x14ac:dyDescent="0.2">
      <c r="A5558" t="s">
        <v>59</v>
      </c>
      <c r="B5558" t="s">
        <v>13</v>
      </c>
      <c r="C5558" t="s">
        <v>924</v>
      </c>
      <c r="D5558">
        <v>2</v>
      </c>
      <c r="E5558">
        <v>7</v>
      </c>
      <c r="F5558">
        <v>1780794900000</v>
      </c>
      <c r="G5558">
        <v>1780797437746</v>
      </c>
      <c r="H5558">
        <v>2537746</v>
      </c>
      <c r="I5558">
        <v>2537746</v>
      </c>
      <c r="J5558">
        <v>8763</v>
      </c>
      <c r="K5558">
        <v>96</v>
      </c>
      <c r="L5558">
        <v>73.7</v>
      </c>
      <c r="M5558" t="s">
        <v>931</v>
      </c>
      <c r="N5558" t="s">
        <v>926</v>
      </c>
      <c r="O5558">
        <v>44.49</v>
      </c>
      <c r="S5558">
        <v>25557</v>
      </c>
    </row>
    <row r="5559" spans="1:19" x14ac:dyDescent="0.2">
      <c r="A5559" t="s">
        <v>59</v>
      </c>
      <c r="B5559" t="s">
        <v>13</v>
      </c>
      <c r="C5559" t="s">
        <v>928</v>
      </c>
      <c r="D5559">
        <v>2</v>
      </c>
      <c r="E5559">
        <v>7</v>
      </c>
      <c r="F5559">
        <v>1780795800000</v>
      </c>
      <c r="G5559">
        <v>1780797328663</v>
      </c>
      <c r="H5559">
        <v>1528663</v>
      </c>
      <c r="I5559">
        <v>1528663</v>
      </c>
      <c r="J5559">
        <v>11534</v>
      </c>
      <c r="K5559">
        <v>61</v>
      </c>
      <c r="L5559">
        <v>67.09</v>
      </c>
      <c r="M5559" t="s">
        <v>931</v>
      </c>
      <c r="N5559" t="s">
        <v>926</v>
      </c>
      <c r="O5559">
        <v>47.13</v>
      </c>
      <c r="S5559">
        <v>25558</v>
      </c>
    </row>
    <row r="5560" spans="1:19" x14ac:dyDescent="0.2">
      <c r="A5560" t="s">
        <v>59</v>
      </c>
      <c r="B5560" t="s">
        <v>13</v>
      </c>
      <c r="C5560" t="s">
        <v>927</v>
      </c>
      <c r="D5560">
        <v>2</v>
      </c>
      <c r="E5560">
        <v>7</v>
      </c>
      <c r="F5560">
        <v>1780796700000</v>
      </c>
      <c r="G5560">
        <v>1780798254126</v>
      </c>
      <c r="H5560">
        <v>1554126</v>
      </c>
      <c r="I5560">
        <v>1554126</v>
      </c>
      <c r="J5560">
        <v>9235</v>
      </c>
      <c r="K5560">
        <v>64</v>
      </c>
      <c r="L5560">
        <v>65.58</v>
      </c>
      <c r="M5560" t="s">
        <v>925</v>
      </c>
      <c r="N5560" t="s">
        <v>926</v>
      </c>
      <c r="O5560">
        <v>49.13</v>
      </c>
      <c r="S5560">
        <v>25559</v>
      </c>
    </row>
    <row r="5561" spans="1:19" x14ac:dyDescent="0.2">
      <c r="A5561" t="s">
        <v>59</v>
      </c>
      <c r="B5561" t="s">
        <v>13</v>
      </c>
      <c r="C5561" t="s">
        <v>924</v>
      </c>
      <c r="D5561">
        <v>2</v>
      </c>
      <c r="E5561">
        <v>7</v>
      </c>
      <c r="F5561">
        <v>1780797600000</v>
      </c>
      <c r="G5561">
        <v>1780799478694</v>
      </c>
      <c r="H5561">
        <v>1878694</v>
      </c>
      <c r="I5561">
        <v>1878694</v>
      </c>
      <c r="J5561">
        <v>9468</v>
      </c>
      <c r="K5561">
        <v>74</v>
      </c>
      <c r="L5561">
        <v>66.41</v>
      </c>
      <c r="M5561" t="s">
        <v>925</v>
      </c>
      <c r="N5561" t="s">
        <v>926</v>
      </c>
      <c r="O5561">
        <v>42.26</v>
      </c>
      <c r="S5561">
        <v>25560</v>
      </c>
    </row>
    <row r="5562" spans="1:19" x14ac:dyDescent="0.2">
      <c r="A5562" t="s">
        <v>59</v>
      </c>
      <c r="B5562" t="s">
        <v>13</v>
      </c>
      <c r="C5562" t="s">
        <v>928</v>
      </c>
      <c r="D5562">
        <v>2</v>
      </c>
      <c r="E5562">
        <v>7</v>
      </c>
      <c r="F5562">
        <v>1780798500000</v>
      </c>
      <c r="G5562">
        <v>1780800218260</v>
      </c>
      <c r="H5562">
        <v>1718260</v>
      </c>
      <c r="I5562">
        <v>1718260</v>
      </c>
      <c r="J5562">
        <v>11275</v>
      </c>
      <c r="K5562">
        <v>65</v>
      </c>
      <c r="L5562">
        <v>52.46</v>
      </c>
      <c r="M5562" t="s">
        <v>925</v>
      </c>
      <c r="N5562" t="s">
        <v>929</v>
      </c>
      <c r="S5562">
        <v>25561</v>
      </c>
    </row>
    <row r="5563" spans="1:19" x14ac:dyDescent="0.2">
      <c r="A5563" t="s">
        <v>59</v>
      </c>
      <c r="B5563" t="s">
        <v>13</v>
      </c>
      <c r="C5563" t="s">
        <v>927</v>
      </c>
      <c r="D5563">
        <v>2</v>
      </c>
      <c r="E5563">
        <v>7</v>
      </c>
      <c r="F5563">
        <v>1780799400000</v>
      </c>
      <c r="G5563">
        <v>1780801904815</v>
      </c>
      <c r="H5563">
        <v>2504815</v>
      </c>
      <c r="I5563">
        <v>2504815</v>
      </c>
      <c r="J5563">
        <v>9557</v>
      </c>
      <c r="K5563">
        <v>97</v>
      </c>
      <c r="L5563">
        <v>75.09</v>
      </c>
      <c r="M5563" t="s">
        <v>931</v>
      </c>
      <c r="N5563" t="s">
        <v>926</v>
      </c>
      <c r="O5563">
        <v>46.43</v>
      </c>
      <c r="S5563">
        <v>25562</v>
      </c>
    </row>
    <row r="5564" spans="1:19" x14ac:dyDescent="0.2">
      <c r="A5564" t="s">
        <v>59</v>
      </c>
      <c r="B5564" t="s">
        <v>13</v>
      </c>
      <c r="C5564" t="s">
        <v>924</v>
      </c>
      <c r="D5564">
        <v>2</v>
      </c>
      <c r="E5564">
        <v>7</v>
      </c>
      <c r="F5564">
        <v>1780800300000</v>
      </c>
      <c r="G5564">
        <v>1780802042744</v>
      </c>
      <c r="H5564">
        <v>1742744</v>
      </c>
      <c r="I5564">
        <v>1742744</v>
      </c>
      <c r="J5564">
        <v>10113</v>
      </c>
      <c r="K5564">
        <v>66</v>
      </c>
      <c r="L5564">
        <v>68.66</v>
      </c>
      <c r="M5564" t="s">
        <v>931</v>
      </c>
      <c r="N5564" t="s">
        <v>926</v>
      </c>
      <c r="O5564">
        <v>49.19</v>
      </c>
      <c r="S5564">
        <v>25563</v>
      </c>
    </row>
    <row r="5565" spans="1:19" x14ac:dyDescent="0.2">
      <c r="A5565" t="s">
        <v>59</v>
      </c>
      <c r="B5565" t="s">
        <v>13</v>
      </c>
      <c r="C5565" t="s">
        <v>928</v>
      </c>
      <c r="D5565">
        <v>2</v>
      </c>
      <c r="E5565">
        <v>7</v>
      </c>
      <c r="F5565">
        <v>1780801200000</v>
      </c>
      <c r="G5565">
        <v>1780803019702</v>
      </c>
      <c r="H5565">
        <v>1819702</v>
      </c>
      <c r="I5565">
        <v>1819702</v>
      </c>
      <c r="J5565">
        <v>10536</v>
      </c>
      <c r="K5565">
        <v>75</v>
      </c>
      <c r="L5565">
        <v>69.19</v>
      </c>
      <c r="M5565" t="s">
        <v>931</v>
      </c>
      <c r="N5565" t="s">
        <v>926</v>
      </c>
      <c r="O5565">
        <v>47.35</v>
      </c>
      <c r="S5565">
        <v>25564</v>
      </c>
    </row>
    <row r="5566" spans="1:19" x14ac:dyDescent="0.2">
      <c r="A5566" t="s">
        <v>59</v>
      </c>
      <c r="B5566" t="s">
        <v>13</v>
      </c>
      <c r="C5566" t="s">
        <v>927</v>
      </c>
      <c r="D5566">
        <v>2</v>
      </c>
      <c r="E5566">
        <v>7</v>
      </c>
      <c r="F5566">
        <v>1780802100000</v>
      </c>
      <c r="G5566">
        <v>1780804519015</v>
      </c>
      <c r="H5566">
        <v>2419015</v>
      </c>
      <c r="I5566">
        <v>2419015</v>
      </c>
      <c r="J5566">
        <v>9085</v>
      </c>
      <c r="K5566">
        <v>91</v>
      </c>
      <c r="L5566">
        <v>71.83</v>
      </c>
      <c r="M5566" t="s">
        <v>931</v>
      </c>
      <c r="N5566" t="s">
        <v>926</v>
      </c>
      <c r="O5566">
        <v>42.28</v>
      </c>
      <c r="S5566">
        <v>25565</v>
      </c>
    </row>
    <row r="5567" spans="1:19" x14ac:dyDescent="0.2">
      <c r="A5567" t="s">
        <v>59</v>
      </c>
      <c r="B5567" t="s">
        <v>13</v>
      </c>
      <c r="C5567" t="s">
        <v>924</v>
      </c>
      <c r="D5567">
        <v>2</v>
      </c>
      <c r="E5567">
        <v>7</v>
      </c>
      <c r="F5567">
        <v>1780803000000</v>
      </c>
      <c r="G5567">
        <v>1780804981229</v>
      </c>
      <c r="H5567">
        <v>1981229</v>
      </c>
      <c r="I5567">
        <v>1981229</v>
      </c>
      <c r="J5567">
        <v>9276</v>
      </c>
      <c r="K5567">
        <v>80</v>
      </c>
      <c r="L5567">
        <v>53.51</v>
      </c>
      <c r="M5567" t="s">
        <v>925</v>
      </c>
      <c r="N5567" t="s">
        <v>929</v>
      </c>
      <c r="S5567">
        <v>25566</v>
      </c>
    </row>
    <row r="5568" spans="1:19" x14ac:dyDescent="0.2">
      <c r="A5568" t="s">
        <v>59</v>
      </c>
      <c r="B5568" t="s">
        <v>13</v>
      </c>
      <c r="C5568" t="s">
        <v>928</v>
      </c>
      <c r="D5568">
        <v>2</v>
      </c>
      <c r="E5568">
        <v>7</v>
      </c>
      <c r="F5568">
        <v>1780803900000</v>
      </c>
      <c r="G5568">
        <v>1780805933893</v>
      </c>
      <c r="H5568">
        <v>2033893</v>
      </c>
      <c r="I5568">
        <v>2033893</v>
      </c>
      <c r="J5568">
        <v>9967</v>
      </c>
      <c r="K5568">
        <v>83</v>
      </c>
      <c r="L5568">
        <v>68.47</v>
      </c>
      <c r="M5568" t="s">
        <v>931</v>
      </c>
      <c r="N5568" t="s">
        <v>926</v>
      </c>
      <c r="O5568">
        <v>41.79</v>
      </c>
      <c r="S5568">
        <v>25567</v>
      </c>
    </row>
    <row r="5569" spans="1:19" x14ac:dyDescent="0.2">
      <c r="A5569" t="s">
        <v>59</v>
      </c>
      <c r="B5569" t="s">
        <v>13</v>
      </c>
      <c r="C5569" t="s">
        <v>927</v>
      </c>
      <c r="D5569">
        <v>2</v>
      </c>
      <c r="E5569">
        <v>7</v>
      </c>
      <c r="F5569">
        <v>1780804800000</v>
      </c>
      <c r="G5569">
        <v>1780807106070</v>
      </c>
      <c r="H5569">
        <v>2306070</v>
      </c>
      <c r="I5569">
        <v>2306070</v>
      </c>
      <c r="J5569">
        <v>11249</v>
      </c>
      <c r="K5569">
        <v>92</v>
      </c>
      <c r="L5569">
        <v>78.400000000000006</v>
      </c>
      <c r="M5569" t="s">
        <v>931</v>
      </c>
      <c r="N5569" t="s">
        <v>926</v>
      </c>
      <c r="O5569">
        <v>54.61</v>
      </c>
      <c r="S5569">
        <v>25568</v>
      </c>
    </row>
    <row r="5570" spans="1:19" x14ac:dyDescent="0.2">
      <c r="A5570" t="s">
        <v>59</v>
      </c>
      <c r="B5570" t="s">
        <v>13</v>
      </c>
      <c r="C5570" t="s">
        <v>924</v>
      </c>
      <c r="D5570">
        <v>2</v>
      </c>
      <c r="E5570">
        <v>7</v>
      </c>
      <c r="F5570">
        <v>1780805700000</v>
      </c>
      <c r="G5570">
        <v>1780807525031</v>
      </c>
      <c r="H5570">
        <v>1825031</v>
      </c>
      <c r="I5570">
        <v>1825031</v>
      </c>
      <c r="J5570">
        <v>10861</v>
      </c>
      <c r="K5570">
        <v>67</v>
      </c>
      <c r="L5570">
        <v>69.11</v>
      </c>
      <c r="M5570" t="s">
        <v>931</v>
      </c>
      <c r="N5570" t="s">
        <v>926</v>
      </c>
      <c r="O5570">
        <v>46.16</v>
      </c>
      <c r="S5570">
        <v>25569</v>
      </c>
    </row>
    <row r="5571" spans="1:19" x14ac:dyDescent="0.2">
      <c r="A5571" t="s">
        <v>59</v>
      </c>
      <c r="B5571" t="s">
        <v>13</v>
      </c>
      <c r="C5571" t="s">
        <v>928</v>
      </c>
      <c r="D5571">
        <v>2</v>
      </c>
      <c r="E5571">
        <v>7</v>
      </c>
      <c r="F5571">
        <v>1780806600000</v>
      </c>
      <c r="G5571">
        <v>1780808488242</v>
      </c>
      <c r="H5571">
        <v>1888242</v>
      </c>
      <c r="I5571">
        <v>1888242</v>
      </c>
      <c r="J5571">
        <v>9790</v>
      </c>
      <c r="K5571">
        <v>75</v>
      </c>
      <c r="L5571">
        <v>71.92</v>
      </c>
      <c r="M5571" t="s">
        <v>931</v>
      </c>
      <c r="N5571" t="s">
        <v>926</v>
      </c>
      <c r="O5571">
        <v>53.96</v>
      </c>
      <c r="S5571">
        <v>25570</v>
      </c>
    </row>
    <row r="5572" spans="1:19" x14ac:dyDescent="0.2">
      <c r="A5572" t="s">
        <v>59</v>
      </c>
      <c r="B5572" t="s">
        <v>13</v>
      </c>
      <c r="C5572" t="s">
        <v>927</v>
      </c>
      <c r="D5572">
        <v>2</v>
      </c>
      <c r="E5572">
        <v>7</v>
      </c>
      <c r="F5572">
        <v>1780807500000</v>
      </c>
      <c r="G5572">
        <v>1780809617221</v>
      </c>
      <c r="H5572">
        <v>2117221</v>
      </c>
      <c r="I5572">
        <v>2117221</v>
      </c>
      <c r="J5572">
        <v>10736</v>
      </c>
      <c r="K5572">
        <v>85</v>
      </c>
      <c r="L5572">
        <v>75.94</v>
      </c>
      <c r="M5572" t="s">
        <v>931</v>
      </c>
      <c r="N5572" t="s">
        <v>926</v>
      </c>
      <c r="O5572">
        <v>55.03</v>
      </c>
      <c r="S5572">
        <v>25571</v>
      </c>
    </row>
    <row r="5573" spans="1:19" x14ac:dyDescent="0.2">
      <c r="A5573" t="s">
        <v>59</v>
      </c>
      <c r="B5573" t="s">
        <v>13</v>
      </c>
      <c r="C5573" t="s">
        <v>924</v>
      </c>
      <c r="D5573">
        <v>2</v>
      </c>
      <c r="E5573">
        <v>7</v>
      </c>
      <c r="F5573">
        <v>1780808400000</v>
      </c>
      <c r="G5573">
        <v>1780810710401</v>
      </c>
      <c r="H5573">
        <v>2310401</v>
      </c>
      <c r="I5573">
        <v>2310401</v>
      </c>
      <c r="J5573">
        <v>9687</v>
      </c>
      <c r="K5573">
        <v>92</v>
      </c>
      <c r="L5573">
        <v>76.14</v>
      </c>
      <c r="M5573" t="s">
        <v>931</v>
      </c>
      <c r="N5573" t="s">
        <v>926</v>
      </c>
      <c r="O5573">
        <v>53.43</v>
      </c>
      <c r="S5573">
        <v>25572</v>
      </c>
    </row>
    <row r="5574" spans="1:19" x14ac:dyDescent="0.2">
      <c r="A5574" t="s">
        <v>59</v>
      </c>
      <c r="B5574" t="s">
        <v>13</v>
      </c>
      <c r="C5574" t="s">
        <v>928</v>
      </c>
      <c r="D5574">
        <v>2</v>
      </c>
      <c r="E5574">
        <v>7</v>
      </c>
      <c r="F5574">
        <v>1780809300000</v>
      </c>
      <c r="G5574">
        <v>1780811481791</v>
      </c>
      <c r="H5574">
        <v>2181791</v>
      </c>
      <c r="I5574">
        <v>2181791</v>
      </c>
      <c r="J5574">
        <v>11761</v>
      </c>
      <c r="K5574">
        <v>90</v>
      </c>
      <c r="L5574">
        <v>72.41</v>
      </c>
      <c r="M5574" t="s">
        <v>931</v>
      </c>
      <c r="N5574" t="s">
        <v>926</v>
      </c>
      <c r="O5574">
        <v>42.45</v>
      </c>
      <c r="S5574">
        <v>25573</v>
      </c>
    </row>
    <row r="5575" spans="1:19" x14ac:dyDescent="0.2">
      <c r="A5575" t="s">
        <v>59</v>
      </c>
      <c r="B5575" t="s">
        <v>13</v>
      </c>
      <c r="C5575" t="s">
        <v>927</v>
      </c>
      <c r="D5575">
        <v>2</v>
      </c>
      <c r="E5575">
        <v>7</v>
      </c>
      <c r="F5575">
        <v>1780810200000</v>
      </c>
      <c r="G5575">
        <v>1780812026586</v>
      </c>
      <c r="H5575">
        <v>1826586</v>
      </c>
      <c r="I5575">
        <v>1826586</v>
      </c>
      <c r="J5575">
        <v>9977</v>
      </c>
      <c r="K5575">
        <v>67</v>
      </c>
      <c r="L5575">
        <v>70.430000000000007</v>
      </c>
      <c r="M5575" t="s">
        <v>931</v>
      </c>
      <c r="N5575" t="s">
        <v>926</v>
      </c>
      <c r="O5575">
        <v>51.56</v>
      </c>
      <c r="S5575">
        <v>25574</v>
      </c>
    </row>
    <row r="5576" spans="1:19" x14ac:dyDescent="0.2">
      <c r="A5576" t="s">
        <v>59</v>
      </c>
      <c r="B5576" t="s">
        <v>13</v>
      </c>
      <c r="C5576" t="s">
        <v>924</v>
      </c>
      <c r="D5576">
        <v>2</v>
      </c>
      <c r="E5576">
        <v>7</v>
      </c>
      <c r="F5576">
        <v>1780811100000</v>
      </c>
      <c r="G5576">
        <v>1780813240087</v>
      </c>
      <c r="H5576">
        <v>2140087</v>
      </c>
      <c r="I5576">
        <v>2140087</v>
      </c>
      <c r="J5576">
        <v>11622</v>
      </c>
      <c r="K5576">
        <v>85</v>
      </c>
      <c r="L5576">
        <v>76.13</v>
      </c>
      <c r="M5576" t="s">
        <v>931</v>
      </c>
      <c r="N5576" t="s">
        <v>926</v>
      </c>
      <c r="O5576">
        <v>52.51</v>
      </c>
      <c r="S5576">
        <v>25575</v>
      </c>
    </row>
    <row r="5577" spans="1:19" x14ac:dyDescent="0.2">
      <c r="A5577" t="s">
        <v>59</v>
      </c>
      <c r="B5577" t="s">
        <v>13</v>
      </c>
      <c r="C5577" t="s">
        <v>928</v>
      </c>
      <c r="D5577">
        <v>2</v>
      </c>
      <c r="E5577">
        <v>7</v>
      </c>
      <c r="F5577">
        <v>1780812000000</v>
      </c>
      <c r="G5577">
        <v>1780813792514</v>
      </c>
      <c r="H5577">
        <v>1792514</v>
      </c>
      <c r="I5577">
        <v>1792514</v>
      </c>
      <c r="J5577">
        <v>11848</v>
      </c>
      <c r="K5577">
        <v>73</v>
      </c>
      <c r="L5577">
        <v>73.2</v>
      </c>
      <c r="M5577" t="s">
        <v>931</v>
      </c>
      <c r="N5577" t="s">
        <v>926</v>
      </c>
      <c r="O5577">
        <v>53.85</v>
      </c>
      <c r="S5577">
        <v>25576</v>
      </c>
    </row>
    <row r="5578" spans="1:19" x14ac:dyDescent="0.2">
      <c r="A5578" t="s">
        <v>59</v>
      </c>
      <c r="B5578" t="s">
        <v>13</v>
      </c>
      <c r="C5578" t="s">
        <v>927</v>
      </c>
      <c r="D5578">
        <v>2</v>
      </c>
      <c r="E5578">
        <v>7</v>
      </c>
      <c r="F5578">
        <v>1780812900000</v>
      </c>
      <c r="G5578">
        <v>1780815379993</v>
      </c>
      <c r="H5578">
        <v>2479993</v>
      </c>
      <c r="I5578">
        <v>2479993</v>
      </c>
      <c r="J5578">
        <v>11510</v>
      </c>
      <c r="K5578">
        <v>103</v>
      </c>
      <c r="L5578">
        <v>61.85</v>
      </c>
      <c r="M5578" t="s">
        <v>925</v>
      </c>
      <c r="N5578" t="s">
        <v>929</v>
      </c>
      <c r="S5578">
        <v>25577</v>
      </c>
    </row>
    <row r="5579" spans="1:19" x14ac:dyDescent="0.2">
      <c r="A5579" t="s">
        <v>61</v>
      </c>
      <c r="B5579" t="s">
        <v>8</v>
      </c>
      <c r="C5579" t="s">
        <v>927</v>
      </c>
      <c r="D5579">
        <v>1</v>
      </c>
      <c r="E5579">
        <v>1</v>
      </c>
      <c r="F5579">
        <v>1779667200000</v>
      </c>
      <c r="G5579">
        <v>1779669514764</v>
      </c>
      <c r="H5579">
        <v>2314764</v>
      </c>
      <c r="I5579">
        <v>2314764</v>
      </c>
      <c r="J5579">
        <v>9944</v>
      </c>
      <c r="K5579">
        <v>89</v>
      </c>
      <c r="L5579">
        <v>72.37</v>
      </c>
      <c r="M5579" t="s">
        <v>931</v>
      </c>
      <c r="N5579" t="s">
        <v>926</v>
      </c>
      <c r="O5579">
        <v>43.85</v>
      </c>
      <c r="S5579">
        <v>25578</v>
      </c>
    </row>
    <row r="5580" spans="1:19" x14ac:dyDescent="0.2">
      <c r="A5580" t="s">
        <v>61</v>
      </c>
      <c r="B5580" t="s">
        <v>8</v>
      </c>
      <c r="C5580" t="s">
        <v>924</v>
      </c>
      <c r="D5580">
        <v>1</v>
      </c>
      <c r="E5580">
        <v>1</v>
      </c>
      <c r="F5580">
        <v>1779668100000</v>
      </c>
      <c r="G5580">
        <v>1779669698663</v>
      </c>
      <c r="H5580">
        <v>1598663</v>
      </c>
      <c r="I5580">
        <v>1598663</v>
      </c>
      <c r="J5580">
        <v>10183</v>
      </c>
      <c r="K5580">
        <v>70</v>
      </c>
      <c r="L5580">
        <v>63.55</v>
      </c>
      <c r="M5580" t="s">
        <v>925</v>
      </c>
      <c r="N5580" t="s">
        <v>926</v>
      </c>
      <c r="O5580">
        <v>40.74</v>
      </c>
      <c r="S5580">
        <v>25579</v>
      </c>
    </row>
    <row r="5581" spans="1:19" x14ac:dyDescent="0.2">
      <c r="A5581" t="s">
        <v>61</v>
      </c>
      <c r="B5581" t="s">
        <v>8</v>
      </c>
      <c r="C5581" t="s">
        <v>928</v>
      </c>
      <c r="D5581">
        <v>1</v>
      </c>
      <c r="E5581">
        <v>1</v>
      </c>
      <c r="F5581">
        <v>1779669000000</v>
      </c>
      <c r="G5581">
        <v>1779670244348</v>
      </c>
      <c r="H5581">
        <v>1244348</v>
      </c>
      <c r="I5581">
        <v>1244348</v>
      </c>
      <c r="J5581">
        <v>8812</v>
      </c>
      <c r="K5581">
        <v>48</v>
      </c>
      <c r="L5581">
        <v>59.19</v>
      </c>
      <c r="M5581" t="s">
        <v>925</v>
      </c>
      <c r="N5581" t="s">
        <v>926</v>
      </c>
      <c r="O5581">
        <v>43.21</v>
      </c>
      <c r="S5581">
        <v>25580</v>
      </c>
    </row>
    <row r="5582" spans="1:19" x14ac:dyDescent="0.2">
      <c r="A5582" t="s">
        <v>61</v>
      </c>
      <c r="B5582" t="s">
        <v>8</v>
      </c>
      <c r="C5582" t="s">
        <v>927</v>
      </c>
      <c r="D5582">
        <v>1</v>
      </c>
      <c r="E5582">
        <v>1</v>
      </c>
      <c r="F5582">
        <v>1779669900000</v>
      </c>
      <c r="G5582">
        <v>1779671628047</v>
      </c>
      <c r="H5582">
        <v>1728047</v>
      </c>
      <c r="I5582">
        <v>1728047</v>
      </c>
      <c r="J5582">
        <v>11152</v>
      </c>
      <c r="K5582">
        <v>72</v>
      </c>
      <c r="L5582">
        <v>71.45</v>
      </c>
      <c r="M5582" t="s">
        <v>931</v>
      </c>
      <c r="N5582" t="s">
        <v>926</v>
      </c>
      <c r="O5582">
        <v>53.27</v>
      </c>
      <c r="S5582">
        <v>25581</v>
      </c>
    </row>
    <row r="5583" spans="1:19" x14ac:dyDescent="0.2">
      <c r="A5583" t="s">
        <v>61</v>
      </c>
      <c r="B5583" t="s">
        <v>8</v>
      </c>
      <c r="C5583" t="s">
        <v>924</v>
      </c>
      <c r="D5583">
        <v>1</v>
      </c>
      <c r="E5583">
        <v>1</v>
      </c>
      <c r="F5583">
        <v>1779670800000</v>
      </c>
      <c r="G5583">
        <v>1779672674023</v>
      </c>
      <c r="H5583">
        <v>1874023</v>
      </c>
      <c r="I5583">
        <v>1874023</v>
      </c>
      <c r="J5583">
        <v>11964</v>
      </c>
      <c r="K5583">
        <v>78</v>
      </c>
      <c r="L5583">
        <v>70.38</v>
      </c>
      <c r="M5583" t="s">
        <v>931</v>
      </c>
      <c r="N5583" t="s">
        <v>926</v>
      </c>
      <c r="O5583">
        <v>44.92</v>
      </c>
      <c r="S5583">
        <v>25582</v>
      </c>
    </row>
    <row r="5584" spans="1:19" x14ac:dyDescent="0.2">
      <c r="A5584" t="s">
        <v>61</v>
      </c>
      <c r="B5584" t="s">
        <v>8</v>
      </c>
      <c r="C5584" t="s">
        <v>928</v>
      </c>
      <c r="D5584">
        <v>1</v>
      </c>
      <c r="E5584">
        <v>1</v>
      </c>
      <c r="F5584">
        <v>1779671700000</v>
      </c>
      <c r="G5584">
        <v>1779673521292</v>
      </c>
      <c r="H5584">
        <v>1821292</v>
      </c>
      <c r="I5584">
        <v>1821292</v>
      </c>
      <c r="J5584">
        <v>9424</v>
      </c>
      <c r="K5584">
        <v>79</v>
      </c>
      <c r="L5584">
        <v>71.38</v>
      </c>
      <c r="M5584" t="s">
        <v>931</v>
      </c>
      <c r="N5584" t="s">
        <v>926</v>
      </c>
      <c r="O5584">
        <v>55.38</v>
      </c>
      <c r="S5584">
        <v>25583</v>
      </c>
    </row>
    <row r="5585" spans="1:19" x14ac:dyDescent="0.2">
      <c r="A5585" t="s">
        <v>61</v>
      </c>
      <c r="B5585" t="s">
        <v>8</v>
      </c>
      <c r="C5585" t="s">
        <v>927</v>
      </c>
      <c r="D5585">
        <v>1</v>
      </c>
      <c r="E5585">
        <v>1</v>
      </c>
      <c r="F5585">
        <v>1779672600000</v>
      </c>
      <c r="G5585">
        <v>1779673966454</v>
      </c>
      <c r="H5585">
        <v>1366454</v>
      </c>
      <c r="I5585">
        <v>1366454</v>
      </c>
      <c r="J5585">
        <v>8768</v>
      </c>
      <c r="K5585">
        <v>57</v>
      </c>
      <c r="L5585">
        <v>60</v>
      </c>
      <c r="M5585" t="s">
        <v>925</v>
      </c>
      <c r="N5585" t="s">
        <v>926</v>
      </c>
      <c r="O5585">
        <v>42.13</v>
      </c>
      <c r="S5585">
        <v>25584</v>
      </c>
    </row>
    <row r="5586" spans="1:19" x14ac:dyDescent="0.2">
      <c r="A5586" t="s">
        <v>61</v>
      </c>
      <c r="B5586" t="s">
        <v>8</v>
      </c>
      <c r="C5586" t="s">
        <v>924</v>
      </c>
      <c r="D5586">
        <v>1</v>
      </c>
      <c r="E5586">
        <v>1</v>
      </c>
      <c r="F5586">
        <v>1779673500000</v>
      </c>
      <c r="G5586">
        <v>1779675642349</v>
      </c>
      <c r="H5586">
        <v>2142349</v>
      </c>
      <c r="I5586">
        <v>2142349</v>
      </c>
      <c r="J5586">
        <v>9288</v>
      </c>
      <c r="K5586">
        <v>83</v>
      </c>
      <c r="L5586">
        <v>73.42</v>
      </c>
      <c r="M5586" t="s">
        <v>931</v>
      </c>
      <c r="N5586" t="s">
        <v>926</v>
      </c>
      <c r="O5586">
        <v>52.39</v>
      </c>
      <c r="S5586">
        <v>25585</v>
      </c>
    </row>
    <row r="5587" spans="1:19" x14ac:dyDescent="0.2">
      <c r="A5587" t="s">
        <v>61</v>
      </c>
      <c r="B5587" t="s">
        <v>8</v>
      </c>
      <c r="C5587" t="s">
        <v>928</v>
      </c>
      <c r="D5587">
        <v>1</v>
      </c>
      <c r="E5587">
        <v>1</v>
      </c>
      <c r="F5587">
        <v>1779674400000</v>
      </c>
      <c r="G5587">
        <v>1779676811611</v>
      </c>
      <c r="H5587">
        <v>2411611</v>
      </c>
      <c r="I5587">
        <v>2411611</v>
      </c>
      <c r="J5587">
        <v>11413</v>
      </c>
      <c r="K5587">
        <v>100</v>
      </c>
      <c r="L5587">
        <v>60.92</v>
      </c>
      <c r="M5587" t="s">
        <v>925</v>
      </c>
      <c r="N5587" t="s">
        <v>929</v>
      </c>
      <c r="S5587">
        <v>25586</v>
      </c>
    </row>
    <row r="5588" spans="1:19" x14ac:dyDescent="0.2">
      <c r="A5588" t="s">
        <v>61</v>
      </c>
      <c r="B5588" t="s">
        <v>8</v>
      </c>
      <c r="C5588" t="s">
        <v>927</v>
      </c>
      <c r="D5588">
        <v>1</v>
      </c>
      <c r="E5588">
        <v>1</v>
      </c>
      <c r="F5588">
        <v>1779675300000</v>
      </c>
      <c r="G5588">
        <v>1779677001631</v>
      </c>
      <c r="H5588">
        <v>1701631</v>
      </c>
      <c r="I5588">
        <v>1701631</v>
      </c>
      <c r="J5588">
        <v>9650</v>
      </c>
      <c r="K5588">
        <v>64</v>
      </c>
      <c r="L5588">
        <v>70.91</v>
      </c>
      <c r="M5588" t="s">
        <v>931</v>
      </c>
      <c r="N5588" t="s">
        <v>926</v>
      </c>
      <c r="O5588">
        <v>56.69</v>
      </c>
      <c r="S5588">
        <v>25587</v>
      </c>
    </row>
    <row r="5589" spans="1:19" x14ac:dyDescent="0.2">
      <c r="A5589" t="s">
        <v>61</v>
      </c>
      <c r="B5589" t="s">
        <v>8</v>
      </c>
      <c r="C5589" t="s">
        <v>924</v>
      </c>
      <c r="D5589">
        <v>1</v>
      </c>
      <c r="E5589">
        <v>1</v>
      </c>
      <c r="F5589">
        <v>1779676200000</v>
      </c>
      <c r="G5589">
        <v>1779677551944</v>
      </c>
      <c r="H5589">
        <v>1351944</v>
      </c>
      <c r="I5589">
        <v>1351944</v>
      </c>
      <c r="J5589">
        <v>11857</v>
      </c>
      <c r="K5589">
        <v>51</v>
      </c>
      <c r="L5589">
        <v>66.27</v>
      </c>
      <c r="M5589" t="s">
        <v>925</v>
      </c>
      <c r="N5589" t="s">
        <v>926</v>
      </c>
      <c r="O5589">
        <v>48.81</v>
      </c>
      <c r="S5589">
        <v>25588</v>
      </c>
    </row>
    <row r="5590" spans="1:19" x14ac:dyDescent="0.2">
      <c r="A5590" t="s">
        <v>61</v>
      </c>
      <c r="B5590" t="s">
        <v>8</v>
      </c>
      <c r="C5590" t="s">
        <v>928</v>
      </c>
      <c r="D5590">
        <v>1</v>
      </c>
      <c r="E5590">
        <v>1</v>
      </c>
      <c r="F5590">
        <v>1779677100000</v>
      </c>
      <c r="G5590">
        <v>1779678624428</v>
      </c>
      <c r="H5590">
        <v>1524428</v>
      </c>
      <c r="I5590">
        <v>1524428</v>
      </c>
      <c r="J5590">
        <v>9062</v>
      </c>
      <c r="K5590">
        <v>68</v>
      </c>
      <c r="L5590">
        <v>63.3</v>
      </c>
      <c r="M5590" t="s">
        <v>925</v>
      </c>
      <c r="N5590" t="s">
        <v>926</v>
      </c>
      <c r="O5590">
        <v>45.03</v>
      </c>
      <c r="S5590">
        <v>25589</v>
      </c>
    </row>
    <row r="5591" spans="1:19" x14ac:dyDescent="0.2">
      <c r="A5591" t="s">
        <v>61</v>
      </c>
      <c r="B5591" t="s">
        <v>8</v>
      </c>
      <c r="C5591" t="s">
        <v>927</v>
      </c>
      <c r="D5591">
        <v>1</v>
      </c>
      <c r="E5591">
        <v>1</v>
      </c>
      <c r="F5591">
        <v>1779678000000</v>
      </c>
      <c r="G5591">
        <v>1779680228916</v>
      </c>
      <c r="H5591">
        <v>2228916</v>
      </c>
      <c r="I5591">
        <v>2228916</v>
      </c>
      <c r="J5591">
        <v>11227</v>
      </c>
      <c r="K5591">
        <v>91</v>
      </c>
      <c r="L5591">
        <v>78.209999999999994</v>
      </c>
      <c r="M5591" t="s">
        <v>931</v>
      </c>
      <c r="N5591" t="s">
        <v>926</v>
      </c>
      <c r="O5591">
        <v>56.18</v>
      </c>
      <c r="S5591">
        <v>25590</v>
      </c>
    </row>
    <row r="5592" spans="1:19" x14ac:dyDescent="0.2">
      <c r="A5592" t="s">
        <v>61</v>
      </c>
      <c r="B5592" t="s">
        <v>8</v>
      </c>
      <c r="C5592" t="s">
        <v>924</v>
      </c>
      <c r="D5592">
        <v>1</v>
      </c>
      <c r="E5592">
        <v>1</v>
      </c>
      <c r="F5592">
        <v>1779678900000</v>
      </c>
      <c r="G5592">
        <v>1779680544324</v>
      </c>
      <c r="H5592">
        <v>1644324</v>
      </c>
      <c r="I5592">
        <v>1644324</v>
      </c>
      <c r="J5592">
        <v>11364</v>
      </c>
      <c r="K5592">
        <v>64</v>
      </c>
      <c r="L5592">
        <v>65.989999999999995</v>
      </c>
      <c r="M5592" t="s">
        <v>925</v>
      </c>
      <c r="N5592" t="s">
        <v>926</v>
      </c>
      <c r="O5592">
        <v>42.12</v>
      </c>
      <c r="S5592">
        <v>25591</v>
      </c>
    </row>
    <row r="5593" spans="1:19" x14ac:dyDescent="0.2">
      <c r="A5593" t="s">
        <v>61</v>
      </c>
      <c r="B5593" t="s">
        <v>8</v>
      </c>
      <c r="C5593" t="s">
        <v>928</v>
      </c>
      <c r="D5593">
        <v>1</v>
      </c>
      <c r="E5593">
        <v>1</v>
      </c>
      <c r="F5593">
        <v>1779679800000</v>
      </c>
      <c r="G5593">
        <v>1779682308430</v>
      </c>
      <c r="H5593">
        <v>2508430</v>
      </c>
      <c r="I5593">
        <v>2508430</v>
      </c>
      <c r="J5593">
        <v>12134</v>
      </c>
      <c r="K5593">
        <v>96</v>
      </c>
      <c r="L5593">
        <v>75.8</v>
      </c>
      <c r="M5593" t="s">
        <v>931</v>
      </c>
      <c r="N5593" t="s">
        <v>926</v>
      </c>
      <c r="O5593">
        <v>41.09</v>
      </c>
      <c r="S5593">
        <v>25592</v>
      </c>
    </row>
    <row r="5594" spans="1:19" x14ac:dyDescent="0.2">
      <c r="A5594" t="s">
        <v>61</v>
      </c>
      <c r="B5594" t="s">
        <v>8</v>
      </c>
      <c r="C5594" t="s">
        <v>927</v>
      </c>
      <c r="D5594">
        <v>1</v>
      </c>
      <c r="E5594">
        <v>1</v>
      </c>
      <c r="F5594">
        <v>1779680700000</v>
      </c>
      <c r="G5594">
        <v>1779682149396</v>
      </c>
      <c r="H5594">
        <v>1449396</v>
      </c>
      <c r="I5594">
        <v>1449396</v>
      </c>
      <c r="J5594">
        <v>10471</v>
      </c>
      <c r="K5594">
        <v>59</v>
      </c>
      <c r="L5594">
        <v>69.209999999999994</v>
      </c>
      <c r="M5594" t="s">
        <v>931</v>
      </c>
      <c r="N5594" t="s">
        <v>926</v>
      </c>
      <c r="O5594">
        <v>56.9</v>
      </c>
      <c r="S5594">
        <v>25593</v>
      </c>
    </row>
    <row r="5595" spans="1:19" x14ac:dyDescent="0.2">
      <c r="A5595" t="s">
        <v>61</v>
      </c>
      <c r="B5595" t="s">
        <v>8</v>
      </c>
      <c r="C5595" t="s">
        <v>924</v>
      </c>
      <c r="D5595">
        <v>1</v>
      </c>
      <c r="E5595">
        <v>1</v>
      </c>
      <c r="F5595">
        <v>1779681600000</v>
      </c>
      <c r="G5595">
        <v>1779683767428</v>
      </c>
      <c r="H5595">
        <v>2167428</v>
      </c>
      <c r="I5595">
        <v>2167428</v>
      </c>
      <c r="J5595">
        <v>9673</v>
      </c>
      <c r="K5595">
        <v>86</v>
      </c>
      <c r="L5595">
        <v>56.17</v>
      </c>
      <c r="M5595" t="s">
        <v>925</v>
      </c>
      <c r="N5595" t="s">
        <v>929</v>
      </c>
      <c r="S5595">
        <v>25594</v>
      </c>
    </row>
    <row r="5596" spans="1:19" x14ac:dyDescent="0.2">
      <c r="A5596" t="s">
        <v>61</v>
      </c>
      <c r="B5596" t="s">
        <v>8</v>
      </c>
      <c r="C5596" t="s">
        <v>928</v>
      </c>
      <c r="D5596">
        <v>1</v>
      </c>
      <c r="E5596">
        <v>1</v>
      </c>
      <c r="F5596">
        <v>1779682500000</v>
      </c>
      <c r="G5596">
        <v>1779684712957</v>
      </c>
      <c r="H5596">
        <v>2212957</v>
      </c>
      <c r="I5596">
        <v>2212957</v>
      </c>
      <c r="J5596">
        <v>12027</v>
      </c>
      <c r="K5596">
        <v>84</v>
      </c>
      <c r="L5596">
        <v>74.239999999999995</v>
      </c>
      <c r="M5596" t="s">
        <v>931</v>
      </c>
      <c r="N5596" t="s">
        <v>926</v>
      </c>
      <c r="O5596">
        <v>45.2</v>
      </c>
      <c r="S5596">
        <v>25595</v>
      </c>
    </row>
    <row r="5597" spans="1:19" x14ac:dyDescent="0.2">
      <c r="A5597" t="s">
        <v>61</v>
      </c>
      <c r="B5597" t="s">
        <v>8</v>
      </c>
      <c r="C5597" t="s">
        <v>927</v>
      </c>
      <c r="D5597">
        <v>1</v>
      </c>
      <c r="E5597">
        <v>1</v>
      </c>
      <c r="F5597">
        <v>1779683400000</v>
      </c>
      <c r="G5597">
        <v>1779685868240</v>
      </c>
      <c r="H5597">
        <v>2468240</v>
      </c>
      <c r="I5597">
        <v>2468240</v>
      </c>
      <c r="J5597">
        <v>9058</v>
      </c>
      <c r="K5597">
        <v>98</v>
      </c>
      <c r="L5597">
        <v>59.13</v>
      </c>
      <c r="M5597" t="s">
        <v>925</v>
      </c>
      <c r="N5597" t="s">
        <v>929</v>
      </c>
      <c r="S5597">
        <v>25596</v>
      </c>
    </row>
    <row r="5598" spans="1:19" x14ac:dyDescent="0.2">
      <c r="A5598" t="s">
        <v>61</v>
      </c>
      <c r="B5598" t="s">
        <v>8</v>
      </c>
      <c r="C5598" t="s">
        <v>924</v>
      </c>
      <c r="D5598">
        <v>1</v>
      </c>
      <c r="E5598">
        <v>1</v>
      </c>
      <c r="F5598">
        <v>1779684300000</v>
      </c>
      <c r="G5598">
        <v>1779686348704</v>
      </c>
      <c r="H5598">
        <v>2048704</v>
      </c>
      <c r="I5598">
        <v>2048704</v>
      </c>
      <c r="J5598">
        <v>8841</v>
      </c>
      <c r="K5598">
        <v>81</v>
      </c>
      <c r="L5598">
        <v>69.69</v>
      </c>
      <c r="M5598" t="s">
        <v>931</v>
      </c>
      <c r="N5598" t="s">
        <v>926</v>
      </c>
      <c r="O5598">
        <v>47.26</v>
      </c>
      <c r="S5598">
        <v>25597</v>
      </c>
    </row>
    <row r="5599" spans="1:19" x14ac:dyDescent="0.2">
      <c r="A5599" t="s">
        <v>61</v>
      </c>
      <c r="B5599" t="s">
        <v>8</v>
      </c>
      <c r="C5599" t="s">
        <v>928</v>
      </c>
      <c r="D5599">
        <v>1</v>
      </c>
      <c r="E5599">
        <v>1</v>
      </c>
      <c r="F5599">
        <v>1779685200000</v>
      </c>
      <c r="G5599">
        <v>1779686852106</v>
      </c>
      <c r="H5599">
        <v>1652106</v>
      </c>
      <c r="I5599">
        <v>1652106</v>
      </c>
      <c r="J5599">
        <v>12179</v>
      </c>
      <c r="K5599">
        <v>72</v>
      </c>
      <c r="L5599">
        <v>69.89</v>
      </c>
      <c r="M5599" t="s">
        <v>931</v>
      </c>
      <c r="N5599" t="s">
        <v>926</v>
      </c>
      <c r="O5599">
        <v>48.8</v>
      </c>
      <c r="S5599">
        <v>25598</v>
      </c>
    </row>
    <row r="5600" spans="1:19" x14ac:dyDescent="0.2">
      <c r="A5600" t="s">
        <v>61</v>
      </c>
      <c r="B5600" t="s">
        <v>8</v>
      </c>
      <c r="C5600" t="s">
        <v>924</v>
      </c>
      <c r="D5600">
        <v>1</v>
      </c>
      <c r="E5600">
        <v>2</v>
      </c>
      <c r="F5600">
        <v>1779753600000</v>
      </c>
      <c r="G5600">
        <v>1779755171155</v>
      </c>
      <c r="H5600">
        <v>1571155</v>
      </c>
      <c r="I5600">
        <v>1571155</v>
      </c>
      <c r="J5600">
        <v>11807</v>
      </c>
      <c r="K5600">
        <v>60</v>
      </c>
      <c r="L5600">
        <v>64.41</v>
      </c>
      <c r="M5600" t="s">
        <v>925</v>
      </c>
      <c r="N5600" t="s">
        <v>926</v>
      </c>
      <c r="O5600">
        <v>39.1</v>
      </c>
      <c r="S5600">
        <v>25599</v>
      </c>
    </row>
    <row r="5601" spans="1:19" x14ac:dyDescent="0.2">
      <c r="A5601" t="s">
        <v>61</v>
      </c>
      <c r="B5601" t="s">
        <v>8</v>
      </c>
      <c r="C5601" t="s">
        <v>928</v>
      </c>
      <c r="D5601">
        <v>1</v>
      </c>
      <c r="E5601">
        <v>2</v>
      </c>
      <c r="F5601">
        <v>1779754500000</v>
      </c>
      <c r="G5601">
        <v>1779756753253</v>
      </c>
      <c r="H5601">
        <v>2253253</v>
      </c>
      <c r="I5601">
        <v>2253253</v>
      </c>
      <c r="J5601">
        <v>11248</v>
      </c>
      <c r="K5601">
        <v>85</v>
      </c>
      <c r="L5601">
        <v>73.099999999999994</v>
      </c>
      <c r="M5601" t="s">
        <v>931</v>
      </c>
      <c r="N5601" t="s">
        <v>926</v>
      </c>
      <c r="O5601">
        <v>43.62</v>
      </c>
      <c r="S5601">
        <v>25600</v>
      </c>
    </row>
    <row r="5602" spans="1:19" x14ac:dyDescent="0.2">
      <c r="A5602" t="s">
        <v>61</v>
      </c>
      <c r="B5602" t="s">
        <v>8</v>
      </c>
      <c r="C5602" t="s">
        <v>927</v>
      </c>
      <c r="D5602">
        <v>1</v>
      </c>
      <c r="E5602">
        <v>2</v>
      </c>
      <c r="F5602">
        <v>1779755400000</v>
      </c>
      <c r="G5602">
        <v>1779757421585</v>
      </c>
      <c r="H5602">
        <v>2021585</v>
      </c>
      <c r="I5602">
        <v>2021585</v>
      </c>
      <c r="J5602">
        <v>9031</v>
      </c>
      <c r="K5602">
        <v>82</v>
      </c>
      <c r="L5602">
        <v>72.91</v>
      </c>
      <c r="M5602" t="s">
        <v>931</v>
      </c>
      <c r="N5602" t="s">
        <v>926</v>
      </c>
      <c r="O5602">
        <v>54.93</v>
      </c>
      <c r="S5602">
        <v>25601</v>
      </c>
    </row>
    <row r="5603" spans="1:19" x14ac:dyDescent="0.2">
      <c r="A5603" t="s">
        <v>61</v>
      </c>
      <c r="B5603" t="s">
        <v>8</v>
      </c>
      <c r="C5603" t="s">
        <v>924</v>
      </c>
      <c r="D5603">
        <v>1</v>
      </c>
      <c r="E5603">
        <v>2</v>
      </c>
      <c r="F5603">
        <v>1779756300000</v>
      </c>
      <c r="G5603">
        <v>1779757600421</v>
      </c>
      <c r="H5603">
        <v>1300421</v>
      </c>
      <c r="I5603">
        <v>1300421</v>
      </c>
      <c r="J5603">
        <v>9840</v>
      </c>
      <c r="K5603">
        <v>55</v>
      </c>
      <c r="L5603">
        <v>61.16</v>
      </c>
      <c r="M5603" t="s">
        <v>925</v>
      </c>
      <c r="N5603" t="s">
        <v>926</v>
      </c>
      <c r="O5603">
        <v>43.61</v>
      </c>
      <c r="S5603">
        <v>25602</v>
      </c>
    </row>
    <row r="5604" spans="1:19" x14ac:dyDescent="0.2">
      <c r="A5604" t="s">
        <v>61</v>
      </c>
      <c r="B5604" t="s">
        <v>8</v>
      </c>
      <c r="C5604" t="s">
        <v>928</v>
      </c>
      <c r="D5604">
        <v>1</v>
      </c>
      <c r="E5604">
        <v>2</v>
      </c>
      <c r="F5604">
        <v>1779757200000</v>
      </c>
      <c r="G5604">
        <v>1779759691529</v>
      </c>
      <c r="H5604">
        <v>2491529</v>
      </c>
      <c r="I5604">
        <v>2491529</v>
      </c>
      <c r="J5604">
        <v>10572</v>
      </c>
      <c r="K5604">
        <v>97</v>
      </c>
      <c r="L5604">
        <v>74.290000000000006</v>
      </c>
      <c r="M5604" t="s">
        <v>931</v>
      </c>
      <c r="N5604" t="s">
        <v>926</v>
      </c>
      <c r="O5604">
        <v>42.18</v>
      </c>
      <c r="S5604">
        <v>25603</v>
      </c>
    </row>
    <row r="5605" spans="1:19" x14ac:dyDescent="0.2">
      <c r="A5605" t="s">
        <v>61</v>
      </c>
      <c r="B5605" t="s">
        <v>8</v>
      </c>
      <c r="C5605" t="s">
        <v>927</v>
      </c>
      <c r="D5605">
        <v>1</v>
      </c>
      <c r="E5605">
        <v>2</v>
      </c>
      <c r="F5605">
        <v>1779758100000</v>
      </c>
      <c r="G5605">
        <v>1779760274410</v>
      </c>
      <c r="H5605">
        <v>2174410</v>
      </c>
      <c r="I5605">
        <v>2174410</v>
      </c>
      <c r="J5605">
        <v>8422</v>
      </c>
      <c r="K5605">
        <v>90</v>
      </c>
      <c r="L5605">
        <v>68.72</v>
      </c>
      <c r="M5605" t="s">
        <v>931</v>
      </c>
      <c r="N5605" t="s">
        <v>926</v>
      </c>
      <c r="O5605">
        <v>42.98</v>
      </c>
      <c r="S5605">
        <v>25604</v>
      </c>
    </row>
    <row r="5606" spans="1:19" x14ac:dyDescent="0.2">
      <c r="A5606" t="s">
        <v>61</v>
      </c>
      <c r="B5606" t="s">
        <v>8</v>
      </c>
      <c r="C5606" t="s">
        <v>924</v>
      </c>
      <c r="D5606">
        <v>1</v>
      </c>
      <c r="E5606">
        <v>2</v>
      </c>
      <c r="F5606">
        <v>1779759000000</v>
      </c>
      <c r="G5606">
        <v>1779760439340</v>
      </c>
      <c r="H5606">
        <v>1439340</v>
      </c>
      <c r="I5606">
        <v>1439340</v>
      </c>
      <c r="J5606">
        <v>9375</v>
      </c>
      <c r="K5606">
        <v>56</v>
      </c>
      <c r="L5606">
        <v>65.53</v>
      </c>
      <c r="M5606" t="s">
        <v>925</v>
      </c>
      <c r="N5606" t="s">
        <v>926</v>
      </c>
      <c r="O5606">
        <v>51.52</v>
      </c>
      <c r="S5606">
        <v>25605</v>
      </c>
    </row>
    <row r="5607" spans="1:19" x14ac:dyDescent="0.2">
      <c r="A5607" t="s">
        <v>61</v>
      </c>
      <c r="B5607" t="s">
        <v>8</v>
      </c>
      <c r="C5607" t="s">
        <v>928</v>
      </c>
      <c r="D5607">
        <v>1</v>
      </c>
      <c r="E5607">
        <v>2</v>
      </c>
      <c r="F5607">
        <v>1779759900000</v>
      </c>
      <c r="G5607">
        <v>1779761607619</v>
      </c>
      <c r="H5607">
        <v>1707619</v>
      </c>
      <c r="I5607">
        <v>1707619</v>
      </c>
      <c r="J5607">
        <v>11762</v>
      </c>
      <c r="K5607">
        <v>72</v>
      </c>
      <c r="L5607">
        <v>70.599999999999994</v>
      </c>
      <c r="M5607" t="s">
        <v>931</v>
      </c>
      <c r="N5607" t="s">
        <v>926</v>
      </c>
      <c r="O5607">
        <v>50.17</v>
      </c>
      <c r="S5607">
        <v>25606</v>
      </c>
    </row>
    <row r="5608" spans="1:19" x14ac:dyDescent="0.2">
      <c r="A5608" t="s">
        <v>61</v>
      </c>
      <c r="B5608" t="s">
        <v>8</v>
      </c>
      <c r="C5608" t="s">
        <v>927</v>
      </c>
      <c r="D5608">
        <v>1</v>
      </c>
      <c r="E5608">
        <v>2</v>
      </c>
      <c r="F5608">
        <v>1779760800000</v>
      </c>
      <c r="G5608">
        <v>1779762750197</v>
      </c>
      <c r="H5608">
        <v>1950197</v>
      </c>
      <c r="I5608">
        <v>1950197</v>
      </c>
      <c r="J5608">
        <v>9373</v>
      </c>
      <c r="K5608">
        <v>83</v>
      </c>
      <c r="L5608">
        <v>69.400000000000006</v>
      </c>
      <c r="M5608" t="s">
        <v>931</v>
      </c>
      <c r="N5608" t="s">
        <v>926</v>
      </c>
      <c r="O5608">
        <v>47.65</v>
      </c>
      <c r="S5608">
        <v>25607</v>
      </c>
    </row>
    <row r="5609" spans="1:19" x14ac:dyDescent="0.2">
      <c r="A5609" t="s">
        <v>61</v>
      </c>
      <c r="B5609" t="s">
        <v>8</v>
      </c>
      <c r="C5609" t="s">
        <v>924</v>
      </c>
      <c r="D5609">
        <v>1</v>
      </c>
      <c r="E5609">
        <v>2</v>
      </c>
      <c r="F5609">
        <v>1779761700000</v>
      </c>
      <c r="G5609">
        <v>1779763069294</v>
      </c>
      <c r="H5609">
        <v>1369294</v>
      </c>
      <c r="I5609">
        <v>1369294</v>
      </c>
      <c r="J5609">
        <v>9071</v>
      </c>
      <c r="K5609">
        <v>59</v>
      </c>
      <c r="L5609">
        <v>45.96</v>
      </c>
      <c r="M5609" t="s">
        <v>925</v>
      </c>
      <c r="N5609" t="s">
        <v>929</v>
      </c>
      <c r="S5609">
        <v>25608</v>
      </c>
    </row>
    <row r="5610" spans="1:19" x14ac:dyDescent="0.2">
      <c r="A5610" t="s">
        <v>61</v>
      </c>
      <c r="B5610" t="s">
        <v>8</v>
      </c>
      <c r="C5610" t="s">
        <v>928</v>
      </c>
      <c r="D5610">
        <v>1</v>
      </c>
      <c r="E5610">
        <v>2</v>
      </c>
      <c r="F5610">
        <v>1779762600000</v>
      </c>
      <c r="G5610">
        <v>1779764153324</v>
      </c>
      <c r="H5610">
        <v>1553324</v>
      </c>
      <c r="I5610">
        <v>1553324</v>
      </c>
      <c r="J5610">
        <v>9241</v>
      </c>
      <c r="K5610">
        <v>63</v>
      </c>
      <c r="L5610">
        <v>63.49</v>
      </c>
      <c r="M5610" t="s">
        <v>925</v>
      </c>
      <c r="N5610" t="s">
        <v>926</v>
      </c>
      <c r="O5610">
        <v>44.27</v>
      </c>
      <c r="S5610">
        <v>25609</v>
      </c>
    </row>
    <row r="5611" spans="1:19" x14ac:dyDescent="0.2">
      <c r="A5611" t="s">
        <v>61</v>
      </c>
      <c r="B5611" t="s">
        <v>8</v>
      </c>
      <c r="C5611" t="s">
        <v>927</v>
      </c>
      <c r="D5611">
        <v>1</v>
      </c>
      <c r="E5611">
        <v>2</v>
      </c>
      <c r="F5611">
        <v>1779763500000</v>
      </c>
      <c r="G5611">
        <v>1779765844930</v>
      </c>
      <c r="H5611">
        <v>2344930</v>
      </c>
      <c r="I5611">
        <v>2344930</v>
      </c>
      <c r="J5611">
        <v>11044</v>
      </c>
      <c r="K5611">
        <v>96</v>
      </c>
      <c r="L5611">
        <v>78.22</v>
      </c>
      <c r="M5611" t="s">
        <v>931</v>
      </c>
      <c r="N5611" t="s">
        <v>926</v>
      </c>
      <c r="O5611">
        <v>53.75</v>
      </c>
      <c r="S5611">
        <v>25610</v>
      </c>
    </row>
    <row r="5612" spans="1:19" x14ac:dyDescent="0.2">
      <c r="A5612" t="s">
        <v>61</v>
      </c>
      <c r="B5612" t="s">
        <v>8</v>
      </c>
      <c r="C5612" t="s">
        <v>924</v>
      </c>
      <c r="D5612">
        <v>1</v>
      </c>
      <c r="E5612">
        <v>2</v>
      </c>
      <c r="F5612">
        <v>1779764400000</v>
      </c>
      <c r="G5612">
        <v>1779765952481</v>
      </c>
      <c r="H5612">
        <v>1552481</v>
      </c>
      <c r="I5612">
        <v>1552481</v>
      </c>
      <c r="J5612">
        <v>10758</v>
      </c>
      <c r="K5612">
        <v>61</v>
      </c>
      <c r="L5612">
        <v>70.209999999999994</v>
      </c>
      <c r="M5612" t="s">
        <v>931</v>
      </c>
      <c r="N5612" t="s">
        <v>926</v>
      </c>
      <c r="O5612">
        <v>55.85</v>
      </c>
      <c r="S5612">
        <v>25611</v>
      </c>
    </row>
    <row r="5613" spans="1:19" x14ac:dyDescent="0.2">
      <c r="A5613" t="s">
        <v>61</v>
      </c>
      <c r="B5613" t="s">
        <v>8</v>
      </c>
      <c r="C5613" t="s">
        <v>928</v>
      </c>
      <c r="D5613">
        <v>1</v>
      </c>
      <c r="E5613">
        <v>2</v>
      </c>
      <c r="F5613">
        <v>1779765300000</v>
      </c>
      <c r="G5613">
        <v>1779766752597</v>
      </c>
      <c r="H5613">
        <v>1452597</v>
      </c>
      <c r="I5613">
        <v>1452597</v>
      </c>
      <c r="J5613">
        <v>10227</v>
      </c>
      <c r="K5613">
        <v>58</v>
      </c>
      <c r="L5613">
        <v>67.11</v>
      </c>
      <c r="M5613" t="s">
        <v>931</v>
      </c>
      <c r="N5613" t="s">
        <v>926</v>
      </c>
      <c r="O5613">
        <v>52.58</v>
      </c>
      <c r="S5613">
        <v>25612</v>
      </c>
    </row>
    <row r="5614" spans="1:19" x14ac:dyDescent="0.2">
      <c r="A5614" t="s">
        <v>61</v>
      </c>
      <c r="B5614" t="s">
        <v>8</v>
      </c>
      <c r="C5614" t="s">
        <v>927</v>
      </c>
      <c r="D5614">
        <v>1</v>
      </c>
      <c r="E5614">
        <v>2</v>
      </c>
      <c r="F5614">
        <v>1779766200000</v>
      </c>
      <c r="G5614">
        <v>1779767840936</v>
      </c>
      <c r="H5614">
        <v>1640936</v>
      </c>
      <c r="I5614">
        <v>1640936</v>
      </c>
      <c r="J5614">
        <v>11584</v>
      </c>
      <c r="K5614">
        <v>64</v>
      </c>
      <c r="L5614">
        <v>68.790000000000006</v>
      </c>
      <c r="M5614" t="s">
        <v>931</v>
      </c>
      <c r="N5614" t="s">
        <v>926</v>
      </c>
      <c r="O5614">
        <v>48.12</v>
      </c>
      <c r="S5614">
        <v>25613</v>
      </c>
    </row>
    <row r="5615" spans="1:19" x14ac:dyDescent="0.2">
      <c r="A5615" t="s">
        <v>61</v>
      </c>
      <c r="B5615" t="s">
        <v>8</v>
      </c>
      <c r="C5615" t="s">
        <v>924</v>
      </c>
      <c r="D5615">
        <v>1</v>
      </c>
      <c r="E5615">
        <v>2</v>
      </c>
      <c r="F5615">
        <v>1779767100000</v>
      </c>
      <c r="G5615">
        <v>1779769206645</v>
      </c>
      <c r="H5615">
        <v>2106645</v>
      </c>
      <c r="I5615">
        <v>2106645</v>
      </c>
      <c r="J5615">
        <v>9513</v>
      </c>
      <c r="K5615">
        <v>81</v>
      </c>
      <c r="L5615">
        <v>74.069999999999993</v>
      </c>
      <c r="M5615" t="s">
        <v>931</v>
      </c>
      <c r="N5615" t="s">
        <v>926</v>
      </c>
      <c r="O5615">
        <v>54.21</v>
      </c>
      <c r="S5615">
        <v>25614</v>
      </c>
    </row>
    <row r="5616" spans="1:19" x14ac:dyDescent="0.2">
      <c r="A5616" t="s">
        <v>61</v>
      </c>
      <c r="B5616" t="s">
        <v>8</v>
      </c>
      <c r="C5616" t="s">
        <v>928</v>
      </c>
      <c r="D5616">
        <v>1</v>
      </c>
      <c r="E5616">
        <v>2</v>
      </c>
      <c r="F5616">
        <v>1779768000000</v>
      </c>
      <c r="G5616">
        <v>1779770011994</v>
      </c>
      <c r="H5616">
        <v>2011994</v>
      </c>
      <c r="I5616">
        <v>2011994</v>
      </c>
      <c r="J5616">
        <v>11514</v>
      </c>
      <c r="K5616">
        <v>79</v>
      </c>
      <c r="L5616">
        <v>71.44</v>
      </c>
      <c r="M5616" t="s">
        <v>931</v>
      </c>
      <c r="N5616" t="s">
        <v>926</v>
      </c>
      <c r="O5616">
        <v>45.12</v>
      </c>
      <c r="S5616">
        <v>25615</v>
      </c>
    </row>
    <row r="5617" spans="1:19" x14ac:dyDescent="0.2">
      <c r="A5617" t="s">
        <v>61</v>
      </c>
      <c r="B5617" t="s">
        <v>8</v>
      </c>
      <c r="C5617" t="s">
        <v>927</v>
      </c>
      <c r="D5617">
        <v>1</v>
      </c>
      <c r="E5617">
        <v>2</v>
      </c>
      <c r="F5617">
        <v>1779768900000</v>
      </c>
      <c r="G5617">
        <v>1779770735797</v>
      </c>
      <c r="H5617">
        <v>1835797</v>
      </c>
      <c r="I5617">
        <v>1835797</v>
      </c>
      <c r="J5617">
        <v>11957</v>
      </c>
      <c r="K5617">
        <v>68</v>
      </c>
      <c r="L5617">
        <v>70.56</v>
      </c>
      <c r="M5617" t="s">
        <v>931</v>
      </c>
      <c r="N5617" t="s">
        <v>926</v>
      </c>
      <c r="O5617">
        <v>46.32</v>
      </c>
      <c r="S5617">
        <v>25616</v>
      </c>
    </row>
    <row r="5618" spans="1:19" x14ac:dyDescent="0.2">
      <c r="A5618" t="s">
        <v>61</v>
      </c>
      <c r="B5618" t="s">
        <v>8</v>
      </c>
      <c r="C5618" t="s">
        <v>924</v>
      </c>
      <c r="D5618">
        <v>1</v>
      </c>
      <c r="E5618">
        <v>2</v>
      </c>
      <c r="F5618">
        <v>1779769800000</v>
      </c>
      <c r="G5618">
        <v>1779772085824</v>
      </c>
      <c r="H5618">
        <v>2285824</v>
      </c>
      <c r="I5618">
        <v>2285824</v>
      </c>
      <c r="J5618">
        <v>11267</v>
      </c>
      <c r="K5618">
        <v>87</v>
      </c>
      <c r="L5618">
        <v>74.23</v>
      </c>
      <c r="M5618" t="s">
        <v>931</v>
      </c>
      <c r="N5618" t="s">
        <v>926</v>
      </c>
      <c r="O5618">
        <v>45.38</v>
      </c>
      <c r="S5618">
        <v>25617</v>
      </c>
    </row>
    <row r="5619" spans="1:19" x14ac:dyDescent="0.2">
      <c r="A5619" t="s">
        <v>61</v>
      </c>
      <c r="B5619" t="s">
        <v>8</v>
      </c>
      <c r="C5619" t="s">
        <v>928</v>
      </c>
      <c r="D5619">
        <v>1</v>
      </c>
      <c r="E5619">
        <v>2</v>
      </c>
      <c r="F5619">
        <v>1779770700000</v>
      </c>
      <c r="G5619">
        <v>1779772431124</v>
      </c>
      <c r="H5619">
        <v>1731124</v>
      </c>
      <c r="I5619">
        <v>1731124</v>
      </c>
      <c r="J5619">
        <v>10325</v>
      </c>
      <c r="K5619">
        <v>72</v>
      </c>
      <c r="L5619">
        <v>67.09</v>
      </c>
      <c r="M5619" t="s">
        <v>931</v>
      </c>
      <c r="N5619" t="s">
        <v>926</v>
      </c>
      <c r="O5619">
        <v>45.27</v>
      </c>
      <c r="S5619">
        <v>25618</v>
      </c>
    </row>
    <row r="5620" spans="1:19" x14ac:dyDescent="0.2">
      <c r="A5620" t="s">
        <v>61</v>
      </c>
      <c r="B5620" t="s">
        <v>8</v>
      </c>
      <c r="C5620" t="s">
        <v>927</v>
      </c>
      <c r="D5620">
        <v>1</v>
      </c>
      <c r="E5620">
        <v>2</v>
      </c>
      <c r="F5620">
        <v>1779771600000</v>
      </c>
      <c r="G5620">
        <v>1779773862644</v>
      </c>
      <c r="H5620">
        <v>2262644</v>
      </c>
      <c r="I5620">
        <v>2262644</v>
      </c>
      <c r="J5620">
        <v>11612</v>
      </c>
      <c r="K5620">
        <v>87</v>
      </c>
      <c r="L5620">
        <v>75.069999999999993</v>
      </c>
      <c r="M5620" t="s">
        <v>931</v>
      </c>
      <c r="N5620" t="s">
        <v>926</v>
      </c>
      <c r="O5620">
        <v>46.98</v>
      </c>
      <c r="S5620">
        <v>25619</v>
      </c>
    </row>
    <row r="5621" spans="1:19" x14ac:dyDescent="0.2">
      <c r="A5621" t="s">
        <v>61</v>
      </c>
      <c r="B5621" t="s">
        <v>8</v>
      </c>
      <c r="C5621" t="s">
        <v>924</v>
      </c>
      <c r="D5621">
        <v>1</v>
      </c>
      <c r="E5621">
        <v>2</v>
      </c>
      <c r="F5621">
        <v>1779772500000</v>
      </c>
      <c r="G5621">
        <v>1779774909361</v>
      </c>
      <c r="H5621">
        <v>2409361</v>
      </c>
      <c r="I5621">
        <v>2409361</v>
      </c>
      <c r="J5621">
        <v>9692</v>
      </c>
      <c r="K5621">
        <v>92</v>
      </c>
      <c r="L5621">
        <v>71.739999999999995</v>
      </c>
      <c r="M5621" t="s">
        <v>931</v>
      </c>
      <c r="N5621" t="s">
        <v>926</v>
      </c>
      <c r="O5621">
        <v>40.67</v>
      </c>
      <c r="S5621">
        <v>25620</v>
      </c>
    </row>
    <row r="5622" spans="1:19" x14ac:dyDescent="0.2">
      <c r="A5622" t="s">
        <v>61</v>
      </c>
      <c r="B5622" t="s">
        <v>8</v>
      </c>
      <c r="C5622" t="s">
        <v>928</v>
      </c>
      <c r="D5622">
        <v>1</v>
      </c>
      <c r="E5622">
        <v>3</v>
      </c>
      <c r="F5622">
        <v>1779840000000</v>
      </c>
      <c r="G5622">
        <v>1779842005192</v>
      </c>
      <c r="H5622">
        <v>2005192</v>
      </c>
      <c r="I5622">
        <v>2005192</v>
      </c>
      <c r="J5622">
        <v>9593</v>
      </c>
      <c r="K5622">
        <v>84</v>
      </c>
      <c r="L5622">
        <v>54.13</v>
      </c>
      <c r="M5622" t="s">
        <v>925</v>
      </c>
      <c r="N5622" t="s">
        <v>929</v>
      </c>
      <c r="S5622">
        <v>25621</v>
      </c>
    </row>
    <row r="5623" spans="1:19" x14ac:dyDescent="0.2">
      <c r="A5623" t="s">
        <v>61</v>
      </c>
      <c r="B5623" t="s">
        <v>8</v>
      </c>
      <c r="C5623" t="s">
        <v>927</v>
      </c>
      <c r="D5623">
        <v>1</v>
      </c>
      <c r="E5623">
        <v>3</v>
      </c>
      <c r="F5623">
        <v>1779840900000</v>
      </c>
      <c r="G5623">
        <v>1779842457112</v>
      </c>
      <c r="H5623">
        <v>1557112</v>
      </c>
      <c r="I5623">
        <v>1557112</v>
      </c>
      <c r="J5623">
        <v>9929</v>
      </c>
      <c r="K5623">
        <v>65</v>
      </c>
      <c r="L5623">
        <v>49.11</v>
      </c>
      <c r="M5623" t="s">
        <v>925</v>
      </c>
      <c r="N5623" t="s">
        <v>929</v>
      </c>
      <c r="S5623">
        <v>25622</v>
      </c>
    </row>
    <row r="5624" spans="1:19" x14ac:dyDescent="0.2">
      <c r="A5624" t="s">
        <v>61</v>
      </c>
      <c r="B5624" t="s">
        <v>8</v>
      </c>
      <c r="C5624" t="s">
        <v>924</v>
      </c>
      <c r="D5624">
        <v>1</v>
      </c>
      <c r="E5624">
        <v>3</v>
      </c>
      <c r="F5624">
        <v>1779841800000</v>
      </c>
      <c r="G5624">
        <v>1779843221166</v>
      </c>
      <c r="H5624">
        <v>1421166</v>
      </c>
      <c r="I5624">
        <v>1421166</v>
      </c>
      <c r="J5624">
        <v>9731</v>
      </c>
      <c r="K5624">
        <v>63</v>
      </c>
      <c r="L5624">
        <v>61.87</v>
      </c>
      <c r="M5624" t="s">
        <v>925</v>
      </c>
      <c r="N5624" t="s">
        <v>926</v>
      </c>
      <c r="O5624">
        <v>42.51</v>
      </c>
      <c r="S5624">
        <v>25623</v>
      </c>
    </row>
    <row r="5625" spans="1:19" x14ac:dyDescent="0.2">
      <c r="A5625" t="s">
        <v>61</v>
      </c>
      <c r="B5625" t="s">
        <v>8</v>
      </c>
      <c r="C5625" t="s">
        <v>928</v>
      </c>
      <c r="D5625">
        <v>1</v>
      </c>
      <c r="E5625">
        <v>3</v>
      </c>
      <c r="F5625">
        <v>1779842700000</v>
      </c>
      <c r="G5625">
        <v>1779844383319</v>
      </c>
      <c r="H5625">
        <v>1683319</v>
      </c>
      <c r="I5625">
        <v>1683319</v>
      </c>
      <c r="J5625">
        <v>11384</v>
      </c>
      <c r="K5625">
        <v>70</v>
      </c>
      <c r="L5625">
        <v>65.400000000000006</v>
      </c>
      <c r="M5625" t="s">
        <v>925</v>
      </c>
      <c r="N5625" t="s">
        <v>926</v>
      </c>
      <c r="O5625">
        <v>39.700000000000003</v>
      </c>
      <c r="S5625">
        <v>25624</v>
      </c>
    </row>
    <row r="5626" spans="1:19" x14ac:dyDescent="0.2">
      <c r="A5626" t="s">
        <v>61</v>
      </c>
      <c r="B5626" t="s">
        <v>8</v>
      </c>
      <c r="C5626" t="s">
        <v>927</v>
      </c>
      <c r="D5626">
        <v>1</v>
      </c>
      <c r="E5626">
        <v>3</v>
      </c>
      <c r="F5626">
        <v>1779843600000</v>
      </c>
      <c r="G5626">
        <v>1779845357480</v>
      </c>
      <c r="H5626">
        <v>1757480</v>
      </c>
      <c r="I5626">
        <v>1757480</v>
      </c>
      <c r="J5626">
        <v>9367</v>
      </c>
      <c r="K5626">
        <v>65</v>
      </c>
      <c r="L5626">
        <v>70.25</v>
      </c>
      <c r="M5626" t="s">
        <v>931</v>
      </c>
      <c r="N5626" t="s">
        <v>926</v>
      </c>
      <c r="O5626">
        <v>54.51</v>
      </c>
      <c r="S5626">
        <v>25625</v>
      </c>
    </row>
    <row r="5627" spans="1:19" x14ac:dyDescent="0.2">
      <c r="A5627" t="s">
        <v>61</v>
      </c>
      <c r="B5627" t="s">
        <v>8</v>
      </c>
      <c r="C5627" t="s">
        <v>924</v>
      </c>
      <c r="D5627">
        <v>1</v>
      </c>
      <c r="E5627">
        <v>3</v>
      </c>
      <c r="F5627">
        <v>1779844500000</v>
      </c>
      <c r="G5627">
        <v>1779846236964</v>
      </c>
      <c r="H5627">
        <v>1736964</v>
      </c>
      <c r="I5627">
        <v>1736964</v>
      </c>
      <c r="J5627">
        <v>10353</v>
      </c>
      <c r="K5627">
        <v>65</v>
      </c>
      <c r="L5627">
        <v>69.48</v>
      </c>
      <c r="M5627" t="s">
        <v>931</v>
      </c>
      <c r="N5627" t="s">
        <v>926</v>
      </c>
      <c r="O5627">
        <v>50.59</v>
      </c>
      <c r="S5627">
        <v>25626</v>
      </c>
    </row>
    <row r="5628" spans="1:19" x14ac:dyDescent="0.2">
      <c r="A5628" t="s">
        <v>61</v>
      </c>
      <c r="B5628" t="s">
        <v>8</v>
      </c>
      <c r="C5628" t="s">
        <v>928</v>
      </c>
      <c r="D5628">
        <v>1</v>
      </c>
      <c r="E5628">
        <v>3</v>
      </c>
      <c r="F5628">
        <v>1779845400000</v>
      </c>
      <c r="G5628">
        <v>1779847071262</v>
      </c>
      <c r="H5628">
        <v>1671262</v>
      </c>
      <c r="I5628">
        <v>1671262</v>
      </c>
      <c r="J5628">
        <v>9007</v>
      </c>
      <c r="K5628">
        <v>62</v>
      </c>
      <c r="L5628">
        <v>69.569999999999993</v>
      </c>
      <c r="M5628" t="s">
        <v>931</v>
      </c>
      <c r="N5628" t="s">
        <v>926</v>
      </c>
      <c r="O5628">
        <v>56.05</v>
      </c>
      <c r="S5628">
        <v>25627</v>
      </c>
    </row>
    <row r="5629" spans="1:19" x14ac:dyDescent="0.2">
      <c r="A5629" t="s">
        <v>61</v>
      </c>
      <c r="B5629" t="s">
        <v>8</v>
      </c>
      <c r="C5629" t="s">
        <v>927</v>
      </c>
      <c r="D5629">
        <v>1</v>
      </c>
      <c r="E5629">
        <v>3</v>
      </c>
      <c r="F5629">
        <v>1779846300000</v>
      </c>
      <c r="G5629">
        <v>1779848519582</v>
      </c>
      <c r="H5629">
        <v>2219582</v>
      </c>
      <c r="I5629">
        <v>2219582</v>
      </c>
      <c r="J5629">
        <v>9142</v>
      </c>
      <c r="K5629">
        <v>90</v>
      </c>
      <c r="L5629">
        <v>73.78</v>
      </c>
      <c r="M5629" t="s">
        <v>931</v>
      </c>
      <c r="N5629" t="s">
        <v>926</v>
      </c>
      <c r="O5629">
        <v>51.68</v>
      </c>
      <c r="S5629">
        <v>25628</v>
      </c>
    </row>
    <row r="5630" spans="1:19" x14ac:dyDescent="0.2">
      <c r="A5630" t="s">
        <v>61</v>
      </c>
      <c r="B5630" t="s">
        <v>8</v>
      </c>
      <c r="C5630" t="s">
        <v>924</v>
      </c>
      <c r="D5630">
        <v>1</v>
      </c>
      <c r="E5630">
        <v>3</v>
      </c>
      <c r="F5630">
        <v>1779847200000</v>
      </c>
      <c r="G5630">
        <v>1779848750500</v>
      </c>
      <c r="H5630">
        <v>1550500</v>
      </c>
      <c r="I5630">
        <v>1550500</v>
      </c>
      <c r="J5630">
        <v>8548</v>
      </c>
      <c r="K5630">
        <v>68</v>
      </c>
      <c r="L5630">
        <v>60.58</v>
      </c>
      <c r="M5630" t="s">
        <v>925</v>
      </c>
      <c r="N5630" t="s">
        <v>926</v>
      </c>
      <c r="O5630">
        <v>39.42</v>
      </c>
      <c r="S5630">
        <v>25629</v>
      </c>
    </row>
    <row r="5631" spans="1:19" x14ac:dyDescent="0.2">
      <c r="A5631" t="s">
        <v>61</v>
      </c>
      <c r="B5631" t="s">
        <v>8</v>
      </c>
      <c r="C5631" t="s">
        <v>928</v>
      </c>
      <c r="D5631">
        <v>1</v>
      </c>
      <c r="E5631">
        <v>3</v>
      </c>
      <c r="F5631">
        <v>1779848100000</v>
      </c>
      <c r="G5631">
        <v>1779850109694</v>
      </c>
      <c r="H5631">
        <v>2009694</v>
      </c>
      <c r="I5631">
        <v>2009694</v>
      </c>
      <c r="J5631">
        <v>11673</v>
      </c>
      <c r="K5631">
        <v>75</v>
      </c>
      <c r="L5631">
        <v>69.94</v>
      </c>
      <c r="M5631" t="s">
        <v>931</v>
      </c>
      <c r="N5631" t="s">
        <v>926</v>
      </c>
      <c r="O5631">
        <v>41.26</v>
      </c>
      <c r="S5631">
        <v>25630</v>
      </c>
    </row>
    <row r="5632" spans="1:19" x14ac:dyDescent="0.2">
      <c r="A5632" t="s">
        <v>61</v>
      </c>
      <c r="B5632" t="s">
        <v>8</v>
      </c>
      <c r="C5632" t="s">
        <v>927</v>
      </c>
      <c r="D5632">
        <v>1</v>
      </c>
      <c r="E5632">
        <v>3</v>
      </c>
      <c r="F5632">
        <v>1779849000000</v>
      </c>
      <c r="G5632">
        <v>1779850431324</v>
      </c>
      <c r="H5632">
        <v>1431324</v>
      </c>
      <c r="I5632">
        <v>1431324</v>
      </c>
      <c r="J5632">
        <v>10846</v>
      </c>
      <c r="K5632">
        <v>56</v>
      </c>
      <c r="L5632">
        <v>48.56</v>
      </c>
      <c r="M5632" t="s">
        <v>925</v>
      </c>
      <c r="N5632" t="s">
        <v>929</v>
      </c>
      <c r="S5632">
        <v>25631</v>
      </c>
    </row>
    <row r="5633" spans="1:19" x14ac:dyDescent="0.2">
      <c r="A5633" t="s">
        <v>61</v>
      </c>
      <c r="B5633" t="s">
        <v>8</v>
      </c>
      <c r="C5633" t="s">
        <v>924</v>
      </c>
      <c r="D5633">
        <v>1</v>
      </c>
      <c r="E5633">
        <v>3</v>
      </c>
      <c r="F5633">
        <v>1779849900000</v>
      </c>
      <c r="G5633">
        <v>1779851375947</v>
      </c>
      <c r="H5633">
        <v>1475947</v>
      </c>
      <c r="I5633">
        <v>1475947</v>
      </c>
      <c r="J5633">
        <v>12000</v>
      </c>
      <c r="K5633">
        <v>60</v>
      </c>
      <c r="L5633">
        <v>69.22</v>
      </c>
      <c r="M5633" t="s">
        <v>931</v>
      </c>
      <c r="N5633" t="s">
        <v>926</v>
      </c>
      <c r="O5633">
        <v>52.17</v>
      </c>
      <c r="S5633">
        <v>25632</v>
      </c>
    </row>
    <row r="5634" spans="1:19" x14ac:dyDescent="0.2">
      <c r="A5634" t="s">
        <v>61</v>
      </c>
      <c r="B5634" t="s">
        <v>8</v>
      </c>
      <c r="C5634" t="s">
        <v>928</v>
      </c>
      <c r="D5634">
        <v>1</v>
      </c>
      <c r="E5634">
        <v>3</v>
      </c>
      <c r="F5634">
        <v>1779850800000</v>
      </c>
      <c r="G5634">
        <v>1779852079126</v>
      </c>
      <c r="H5634">
        <v>1279126</v>
      </c>
      <c r="I5634">
        <v>1279126</v>
      </c>
      <c r="J5634">
        <v>11078</v>
      </c>
      <c r="K5634">
        <v>54</v>
      </c>
      <c r="L5634">
        <v>67.5</v>
      </c>
      <c r="M5634" t="s">
        <v>931</v>
      </c>
      <c r="N5634" t="s">
        <v>926</v>
      </c>
      <c r="O5634">
        <v>55.58</v>
      </c>
      <c r="S5634">
        <v>25633</v>
      </c>
    </row>
    <row r="5635" spans="1:19" x14ac:dyDescent="0.2">
      <c r="A5635" t="s">
        <v>61</v>
      </c>
      <c r="B5635" t="s">
        <v>8</v>
      </c>
      <c r="C5635" t="s">
        <v>927</v>
      </c>
      <c r="D5635">
        <v>1</v>
      </c>
      <c r="E5635">
        <v>3</v>
      </c>
      <c r="F5635">
        <v>1779851700000</v>
      </c>
      <c r="G5635">
        <v>1779854015424</v>
      </c>
      <c r="H5635">
        <v>2315424</v>
      </c>
      <c r="I5635">
        <v>2315424</v>
      </c>
      <c r="J5635">
        <v>8489</v>
      </c>
      <c r="K5635">
        <v>95</v>
      </c>
      <c r="L5635">
        <v>69.290000000000006</v>
      </c>
      <c r="M5635" t="s">
        <v>931</v>
      </c>
      <c r="N5635" t="s">
        <v>926</v>
      </c>
      <c r="O5635">
        <v>40.57</v>
      </c>
      <c r="S5635">
        <v>25634</v>
      </c>
    </row>
    <row r="5636" spans="1:19" x14ac:dyDescent="0.2">
      <c r="A5636" t="s">
        <v>61</v>
      </c>
      <c r="B5636" t="s">
        <v>8</v>
      </c>
      <c r="C5636" t="s">
        <v>924</v>
      </c>
      <c r="D5636">
        <v>1</v>
      </c>
      <c r="E5636">
        <v>3</v>
      </c>
      <c r="F5636">
        <v>1779852600000</v>
      </c>
      <c r="G5636">
        <v>1779854773145</v>
      </c>
      <c r="H5636">
        <v>2173145</v>
      </c>
      <c r="I5636">
        <v>2173145</v>
      </c>
      <c r="J5636">
        <v>8877</v>
      </c>
      <c r="K5636">
        <v>90</v>
      </c>
      <c r="L5636">
        <v>55.4</v>
      </c>
      <c r="M5636" t="s">
        <v>925</v>
      </c>
      <c r="N5636" t="s">
        <v>929</v>
      </c>
      <c r="S5636">
        <v>25635</v>
      </c>
    </row>
    <row r="5637" spans="1:19" x14ac:dyDescent="0.2">
      <c r="A5637" t="s">
        <v>61</v>
      </c>
      <c r="B5637" t="s">
        <v>8</v>
      </c>
      <c r="C5637" t="s">
        <v>928</v>
      </c>
      <c r="D5637">
        <v>1</v>
      </c>
      <c r="E5637">
        <v>3</v>
      </c>
      <c r="F5637">
        <v>1779853500000</v>
      </c>
      <c r="G5637">
        <v>1779855923525</v>
      </c>
      <c r="H5637">
        <v>2423525</v>
      </c>
      <c r="I5637">
        <v>2423525</v>
      </c>
      <c r="J5637">
        <v>8585</v>
      </c>
      <c r="K5637">
        <v>96</v>
      </c>
      <c r="L5637">
        <v>73.599999999999994</v>
      </c>
      <c r="M5637" t="s">
        <v>931</v>
      </c>
      <c r="N5637" t="s">
        <v>926</v>
      </c>
      <c r="O5637">
        <v>47.61</v>
      </c>
      <c r="S5637">
        <v>25636</v>
      </c>
    </row>
    <row r="5638" spans="1:19" x14ac:dyDescent="0.2">
      <c r="A5638" t="s">
        <v>61</v>
      </c>
      <c r="B5638" t="s">
        <v>8</v>
      </c>
      <c r="C5638" t="s">
        <v>927</v>
      </c>
      <c r="D5638">
        <v>1</v>
      </c>
      <c r="E5638">
        <v>3</v>
      </c>
      <c r="F5638">
        <v>1779854400000</v>
      </c>
      <c r="G5638">
        <v>1779856517828</v>
      </c>
      <c r="H5638">
        <v>2117828</v>
      </c>
      <c r="I5638">
        <v>2117828</v>
      </c>
      <c r="J5638">
        <v>11180</v>
      </c>
      <c r="K5638">
        <v>83</v>
      </c>
      <c r="L5638">
        <v>74.319999999999993</v>
      </c>
      <c r="M5638" t="s">
        <v>931</v>
      </c>
      <c r="N5638" t="s">
        <v>926</v>
      </c>
      <c r="O5638">
        <v>50.05</v>
      </c>
      <c r="S5638">
        <v>25637</v>
      </c>
    </row>
    <row r="5639" spans="1:19" x14ac:dyDescent="0.2">
      <c r="A5639" t="s">
        <v>61</v>
      </c>
      <c r="B5639" t="s">
        <v>8</v>
      </c>
      <c r="C5639" t="s">
        <v>924</v>
      </c>
      <c r="D5639">
        <v>1</v>
      </c>
      <c r="E5639">
        <v>3</v>
      </c>
      <c r="F5639">
        <v>1779855300000</v>
      </c>
      <c r="G5639">
        <v>1779856559460</v>
      </c>
      <c r="H5639">
        <v>1259460</v>
      </c>
      <c r="I5639">
        <v>1259460</v>
      </c>
      <c r="J5639">
        <v>11900</v>
      </c>
      <c r="K5639">
        <v>55</v>
      </c>
      <c r="L5639">
        <v>67.31</v>
      </c>
      <c r="M5639" t="s">
        <v>931</v>
      </c>
      <c r="N5639" t="s">
        <v>926</v>
      </c>
      <c r="O5639">
        <v>53.43</v>
      </c>
      <c r="S5639">
        <v>25638</v>
      </c>
    </row>
    <row r="5640" spans="1:19" x14ac:dyDescent="0.2">
      <c r="A5640" t="s">
        <v>61</v>
      </c>
      <c r="B5640" t="s">
        <v>8</v>
      </c>
      <c r="C5640" t="s">
        <v>928</v>
      </c>
      <c r="D5640">
        <v>1</v>
      </c>
      <c r="E5640">
        <v>3</v>
      </c>
      <c r="F5640">
        <v>1779856200000</v>
      </c>
      <c r="G5640">
        <v>1779857587998</v>
      </c>
      <c r="H5640">
        <v>1387998</v>
      </c>
      <c r="I5640">
        <v>1387998</v>
      </c>
      <c r="J5640">
        <v>8732</v>
      </c>
      <c r="K5640">
        <v>51</v>
      </c>
      <c r="L5640">
        <v>65.44</v>
      </c>
      <c r="M5640" t="s">
        <v>925</v>
      </c>
      <c r="N5640" t="s">
        <v>926</v>
      </c>
      <c r="O5640">
        <v>54.33</v>
      </c>
      <c r="S5640">
        <v>25639</v>
      </c>
    </row>
    <row r="5641" spans="1:19" x14ac:dyDescent="0.2">
      <c r="A5641" t="s">
        <v>61</v>
      </c>
      <c r="B5641" t="s">
        <v>8</v>
      </c>
      <c r="C5641" t="s">
        <v>927</v>
      </c>
      <c r="D5641">
        <v>1</v>
      </c>
      <c r="E5641">
        <v>3</v>
      </c>
      <c r="F5641">
        <v>1779857100000</v>
      </c>
      <c r="G5641">
        <v>1779858523412</v>
      </c>
      <c r="H5641">
        <v>1423412</v>
      </c>
      <c r="I5641">
        <v>1423412</v>
      </c>
      <c r="J5641">
        <v>9608</v>
      </c>
      <c r="K5641">
        <v>63</v>
      </c>
      <c r="L5641">
        <v>65.010000000000005</v>
      </c>
      <c r="M5641" t="s">
        <v>925</v>
      </c>
      <c r="N5641" t="s">
        <v>926</v>
      </c>
      <c r="O5641">
        <v>50.09</v>
      </c>
      <c r="S5641">
        <v>25640</v>
      </c>
    </row>
    <row r="5642" spans="1:19" x14ac:dyDescent="0.2">
      <c r="A5642" t="s">
        <v>61</v>
      </c>
      <c r="B5642" t="s">
        <v>8</v>
      </c>
      <c r="C5642" t="s">
        <v>924</v>
      </c>
      <c r="D5642">
        <v>1</v>
      </c>
      <c r="E5642">
        <v>3</v>
      </c>
      <c r="F5642">
        <v>1779858000000</v>
      </c>
      <c r="G5642">
        <v>1779860151854</v>
      </c>
      <c r="H5642">
        <v>2151854</v>
      </c>
      <c r="I5642">
        <v>2151854</v>
      </c>
      <c r="J5642">
        <v>10219</v>
      </c>
      <c r="K5642">
        <v>89</v>
      </c>
      <c r="L5642">
        <v>72.569999999999993</v>
      </c>
      <c r="M5642" t="s">
        <v>931</v>
      </c>
      <c r="N5642" t="s">
        <v>926</v>
      </c>
      <c r="O5642">
        <v>47.69</v>
      </c>
      <c r="S5642">
        <v>25641</v>
      </c>
    </row>
    <row r="5643" spans="1:19" x14ac:dyDescent="0.2">
      <c r="A5643" t="s">
        <v>61</v>
      </c>
      <c r="B5643" t="s">
        <v>8</v>
      </c>
      <c r="C5643" t="s">
        <v>928</v>
      </c>
      <c r="D5643">
        <v>1</v>
      </c>
      <c r="E5643">
        <v>3</v>
      </c>
      <c r="F5643">
        <v>1779858900000</v>
      </c>
      <c r="G5643">
        <v>1779861290595</v>
      </c>
      <c r="H5643">
        <v>2390595</v>
      </c>
      <c r="I5643">
        <v>2390595</v>
      </c>
      <c r="J5643">
        <v>10732</v>
      </c>
      <c r="K5643">
        <v>99</v>
      </c>
      <c r="L5643">
        <v>77.599999999999994</v>
      </c>
      <c r="M5643" t="s">
        <v>931</v>
      </c>
      <c r="N5643" t="s">
        <v>926</v>
      </c>
      <c r="O5643">
        <v>52</v>
      </c>
      <c r="S5643">
        <v>25642</v>
      </c>
    </row>
    <row r="5644" spans="1:19" x14ac:dyDescent="0.2">
      <c r="A5644" t="s">
        <v>61</v>
      </c>
      <c r="B5644" t="s">
        <v>8</v>
      </c>
      <c r="C5644" t="s">
        <v>927</v>
      </c>
      <c r="D5644">
        <v>1</v>
      </c>
      <c r="E5644">
        <v>3</v>
      </c>
      <c r="F5644">
        <v>1779859800000</v>
      </c>
      <c r="G5644">
        <v>1779861140071</v>
      </c>
      <c r="H5644">
        <v>1340071</v>
      </c>
      <c r="I5644">
        <v>1340071</v>
      </c>
      <c r="J5644">
        <v>11447</v>
      </c>
      <c r="K5644">
        <v>50</v>
      </c>
      <c r="L5644">
        <v>61.48</v>
      </c>
      <c r="M5644" t="s">
        <v>925</v>
      </c>
      <c r="N5644" t="s">
        <v>926</v>
      </c>
      <c r="O5644">
        <v>39.06</v>
      </c>
      <c r="S5644">
        <v>25643</v>
      </c>
    </row>
    <row r="5645" spans="1:19" x14ac:dyDescent="0.2">
      <c r="A5645" t="s">
        <v>61</v>
      </c>
      <c r="B5645" t="s">
        <v>8</v>
      </c>
      <c r="C5645" t="s">
        <v>927</v>
      </c>
      <c r="D5645">
        <v>1</v>
      </c>
      <c r="E5645">
        <v>4</v>
      </c>
      <c r="F5645">
        <v>1779926400000</v>
      </c>
      <c r="G5645">
        <v>1779928151478</v>
      </c>
      <c r="H5645">
        <v>1751478</v>
      </c>
      <c r="I5645">
        <v>1751478</v>
      </c>
      <c r="J5645">
        <v>10942</v>
      </c>
      <c r="K5645">
        <v>68</v>
      </c>
      <c r="L5645">
        <v>68.64</v>
      </c>
      <c r="M5645" t="s">
        <v>931</v>
      </c>
      <c r="N5645" t="s">
        <v>926</v>
      </c>
      <c r="O5645">
        <v>46.71</v>
      </c>
      <c r="S5645">
        <v>25644</v>
      </c>
    </row>
    <row r="5646" spans="1:19" x14ac:dyDescent="0.2">
      <c r="A5646" t="s">
        <v>61</v>
      </c>
      <c r="B5646" t="s">
        <v>8</v>
      </c>
      <c r="C5646" t="s">
        <v>924</v>
      </c>
      <c r="D5646">
        <v>1</v>
      </c>
      <c r="E5646">
        <v>4</v>
      </c>
      <c r="F5646">
        <v>1779927300000</v>
      </c>
      <c r="G5646">
        <v>1779928776581</v>
      </c>
      <c r="H5646">
        <v>1476581</v>
      </c>
      <c r="I5646">
        <v>1476581</v>
      </c>
      <c r="J5646">
        <v>9326</v>
      </c>
      <c r="K5646">
        <v>65</v>
      </c>
      <c r="L5646">
        <v>67.03</v>
      </c>
      <c r="M5646" t="s">
        <v>931</v>
      </c>
      <c r="N5646" t="s">
        <v>926</v>
      </c>
      <c r="O5646">
        <v>54.22</v>
      </c>
      <c r="S5646">
        <v>25645</v>
      </c>
    </row>
    <row r="5647" spans="1:19" x14ac:dyDescent="0.2">
      <c r="A5647" t="s">
        <v>61</v>
      </c>
      <c r="B5647" t="s">
        <v>8</v>
      </c>
      <c r="C5647" t="s">
        <v>928</v>
      </c>
      <c r="D5647">
        <v>1</v>
      </c>
      <c r="E5647">
        <v>4</v>
      </c>
      <c r="F5647">
        <v>1779928200000</v>
      </c>
      <c r="G5647">
        <v>1779929805075</v>
      </c>
      <c r="H5647">
        <v>1605075</v>
      </c>
      <c r="I5647">
        <v>1605075</v>
      </c>
      <c r="J5647">
        <v>11899</v>
      </c>
      <c r="K5647">
        <v>59</v>
      </c>
      <c r="L5647">
        <v>51.75</v>
      </c>
      <c r="M5647" t="s">
        <v>925</v>
      </c>
      <c r="N5647" t="s">
        <v>929</v>
      </c>
      <c r="S5647">
        <v>25646</v>
      </c>
    </row>
    <row r="5648" spans="1:19" x14ac:dyDescent="0.2">
      <c r="A5648" t="s">
        <v>61</v>
      </c>
      <c r="B5648" t="s">
        <v>8</v>
      </c>
      <c r="C5648" t="s">
        <v>927</v>
      </c>
      <c r="D5648">
        <v>1</v>
      </c>
      <c r="E5648">
        <v>4</v>
      </c>
      <c r="F5648">
        <v>1779929100000</v>
      </c>
      <c r="G5648">
        <v>1779930962953</v>
      </c>
      <c r="H5648">
        <v>1862953</v>
      </c>
      <c r="I5648">
        <v>1862953</v>
      </c>
      <c r="J5648">
        <v>8629</v>
      </c>
      <c r="K5648">
        <v>72</v>
      </c>
      <c r="L5648">
        <v>68.08</v>
      </c>
      <c r="M5648" t="s">
        <v>931</v>
      </c>
      <c r="N5648" t="s">
        <v>926</v>
      </c>
      <c r="O5648">
        <v>48.79</v>
      </c>
      <c r="S5648">
        <v>25647</v>
      </c>
    </row>
    <row r="5649" spans="1:19" x14ac:dyDescent="0.2">
      <c r="A5649" t="s">
        <v>61</v>
      </c>
      <c r="B5649" t="s">
        <v>8</v>
      </c>
      <c r="C5649" t="s">
        <v>924</v>
      </c>
      <c r="D5649">
        <v>1</v>
      </c>
      <c r="E5649">
        <v>4</v>
      </c>
      <c r="F5649">
        <v>1779930000000</v>
      </c>
      <c r="G5649">
        <v>1779932204777</v>
      </c>
      <c r="H5649">
        <v>2204777</v>
      </c>
      <c r="I5649">
        <v>2204777</v>
      </c>
      <c r="J5649">
        <v>11687</v>
      </c>
      <c r="K5649">
        <v>90</v>
      </c>
      <c r="L5649">
        <v>73.83</v>
      </c>
      <c r="M5649" t="s">
        <v>931</v>
      </c>
      <c r="N5649" t="s">
        <v>926</v>
      </c>
      <c r="O5649">
        <v>45.36</v>
      </c>
      <c r="S5649">
        <v>25648</v>
      </c>
    </row>
    <row r="5650" spans="1:19" x14ac:dyDescent="0.2">
      <c r="A5650" t="s">
        <v>61</v>
      </c>
      <c r="B5650" t="s">
        <v>8</v>
      </c>
      <c r="C5650" t="s">
        <v>928</v>
      </c>
      <c r="D5650">
        <v>1</v>
      </c>
      <c r="E5650">
        <v>4</v>
      </c>
      <c r="F5650">
        <v>1779930900000</v>
      </c>
      <c r="G5650">
        <v>1779932436917</v>
      </c>
      <c r="H5650">
        <v>1536917</v>
      </c>
      <c r="I5650">
        <v>1536917</v>
      </c>
      <c r="J5650">
        <v>10029</v>
      </c>
      <c r="K5650">
        <v>66</v>
      </c>
      <c r="L5650">
        <v>68.91</v>
      </c>
      <c r="M5650" t="s">
        <v>931</v>
      </c>
      <c r="N5650" t="s">
        <v>926</v>
      </c>
      <c r="O5650">
        <v>55.19</v>
      </c>
      <c r="S5650">
        <v>25649</v>
      </c>
    </row>
    <row r="5651" spans="1:19" x14ac:dyDescent="0.2">
      <c r="A5651" t="s">
        <v>61</v>
      </c>
      <c r="B5651" t="s">
        <v>8</v>
      </c>
      <c r="C5651" t="s">
        <v>927</v>
      </c>
      <c r="D5651">
        <v>1</v>
      </c>
      <c r="E5651">
        <v>4</v>
      </c>
      <c r="F5651">
        <v>1779931800000</v>
      </c>
      <c r="G5651">
        <v>1779934190082</v>
      </c>
      <c r="H5651">
        <v>2390082</v>
      </c>
      <c r="I5651">
        <v>2390082</v>
      </c>
      <c r="J5651">
        <v>11613</v>
      </c>
      <c r="K5651">
        <v>92</v>
      </c>
      <c r="L5651">
        <v>73.150000000000006</v>
      </c>
      <c r="M5651" t="s">
        <v>931</v>
      </c>
      <c r="N5651" t="s">
        <v>926</v>
      </c>
      <c r="O5651">
        <v>39.31</v>
      </c>
      <c r="S5651">
        <v>25650</v>
      </c>
    </row>
    <row r="5652" spans="1:19" x14ac:dyDescent="0.2">
      <c r="A5652" t="s">
        <v>61</v>
      </c>
      <c r="B5652" t="s">
        <v>8</v>
      </c>
      <c r="C5652" t="s">
        <v>924</v>
      </c>
      <c r="D5652">
        <v>1</v>
      </c>
      <c r="E5652">
        <v>4</v>
      </c>
      <c r="F5652">
        <v>1779932700000</v>
      </c>
      <c r="G5652">
        <v>1779934006021</v>
      </c>
      <c r="H5652">
        <v>1306021</v>
      </c>
      <c r="I5652">
        <v>1306021</v>
      </c>
      <c r="J5652">
        <v>10557</v>
      </c>
      <c r="K5652">
        <v>51</v>
      </c>
      <c r="L5652">
        <v>62.13</v>
      </c>
      <c r="M5652" t="s">
        <v>925</v>
      </c>
      <c r="N5652" t="s">
        <v>926</v>
      </c>
      <c r="O5652">
        <v>43.83</v>
      </c>
      <c r="S5652">
        <v>25651</v>
      </c>
    </row>
    <row r="5653" spans="1:19" x14ac:dyDescent="0.2">
      <c r="A5653" t="s">
        <v>61</v>
      </c>
      <c r="B5653" t="s">
        <v>8</v>
      </c>
      <c r="C5653" t="s">
        <v>928</v>
      </c>
      <c r="D5653">
        <v>1</v>
      </c>
      <c r="E5653">
        <v>4</v>
      </c>
      <c r="F5653">
        <v>1779933600000</v>
      </c>
      <c r="G5653">
        <v>1779935919847</v>
      </c>
      <c r="H5653">
        <v>2319847</v>
      </c>
      <c r="I5653">
        <v>2319847</v>
      </c>
      <c r="J5653">
        <v>10466</v>
      </c>
      <c r="K5653">
        <v>90</v>
      </c>
      <c r="L5653">
        <v>58.83</v>
      </c>
      <c r="M5653" t="s">
        <v>925</v>
      </c>
      <c r="N5653" t="s">
        <v>929</v>
      </c>
      <c r="S5653">
        <v>25652</v>
      </c>
    </row>
    <row r="5654" spans="1:19" x14ac:dyDescent="0.2">
      <c r="A5654" t="s">
        <v>61</v>
      </c>
      <c r="B5654" t="s">
        <v>8</v>
      </c>
      <c r="C5654" t="s">
        <v>927</v>
      </c>
      <c r="D5654">
        <v>1</v>
      </c>
      <c r="E5654">
        <v>4</v>
      </c>
      <c r="F5654">
        <v>1779934500000</v>
      </c>
      <c r="G5654">
        <v>1779936401980</v>
      </c>
      <c r="H5654">
        <v>1901980</v>
      </c>
      <c r="I5654">
        <v>1901980</v>
      </c>
      <c r="J5654">
        <v>9743</v>
      </c>
      <c r="K5654">
        <v>77</v>
      </c>
      <c r="L5654">
        <v>72.06</v>
      </c>
      <c r="M5654" t="s">
        <v>931</v>
      </c>
      <c r="N5654" t="s">
        <v>926</v>
      </c>
      <c r="O5654">
        <v>54.07</v>
      </c>
      <c r="S5654">
        <v>25653</v>
      </c>
    </row>
    <row r="5655" spans="1:19" x14ac:dyDescent="0.2">
      <c r="A5655" t="s">
        <v>61</v>
      </c>
      <c r="B5655" t="s">
        <v>8</v>
      </c>
      <c r="C5655" t="s">
        <v>924</v>
      </c>
      <c r="D5655">
        <v>1</v>
      </c>
      <c r="E5655">
        <v>4</v>
      </c>
      <c r="F5655">
        <v>1779935400000</v>
      </c>
      <c r="G5655">
        <v>1779937695200</v>
      </c>
      <c r="H5655">
        <v>2295200</v>
      </c>
      <c r="I5655">
        <v>2295200</v>
      </c>
      <c r="J5655">
        <v>11817</v>
      </c>
      <c r="K5655">
        <v>85</v>
      </c>
      <c r="L5655">
        <v>75.31</v>
      </c>
      <c r="M5655" t="s">
        <v>931</v>
      </c>
      <c r="N5655" t="s">
        <v>926</v>
      </c>
      <c r="O5655">
        <v>46.17</v>
      </c>
      <c r="S5655">
        <v>25654</v>
      </c>
    </row>
    <row r="5656" spans="1:19" x14ac:dyDescent="0.2">
      <c r="A5656" t="s">
        <v>61</v>
      </c>
      <c r="B5656" t="s">
        <v>8</v>
      </c>
      <c r="C5656" t="s">
        <v>928</v>
      </c>
      <c r="D5656">
        <v>1</v>
      </c>
      <c r="E5656">
        <v>4</v>
      </c>
      <c r="F5656">
        <v>1779936300000</v>
      </c>
      <c r="G5656">
        <v>1779938245068</v>
      </c>
      <c r="H5656">
        <v>1945068</v>
      </c>
      <c r="I5656">
        <v>1945068</v>
      </c>
      <c r="J5656">
        <v>8465</v>
      </c>
      <c r="K5656">
        <v>81</v>
      </c>
      <c r="L5656">
        <v>66.52</v>
      </c>
      <c r="M5656" t="s">
        <v>925</v>
      </c>
      <c r="N5656" t="s">
        <v>926</v>
      </c>
      <c r="O5656">
        <v>43.53</v>
      </c>
      <c r="S5656">
        <v>25655</v>
      </c>
    </row>
    <row r="5657" spans="1:19" x14ac:dyDescent="0.2">
      <c r="A5657" t="s">
        <v>61</v>
      </c>
      <c r="B5657" t="s">
        <v>8</v>
      </c>
      <c r="C5657" t="s">
        <v>927</v>
      </c>
      <c r="D5657">
        <v>1</v>
      </c>
      <c r="E5657">
        <v>4</v>
      </c>
      <c r="F5657">
        <v>1779937200000</v>
      </c>
      <c r="G5657">
        <v>1779939114991</v>
      </c>
      <c r="H5657">
        <v>1914991</v>
      </c>
      <c r="I5657">
        <v>1914991</v>
      </c>
      <c r="J5657">
        <v>9419</v>
      </c>
      <c r="K5657">
        <v>82</v>
      </c>
      <c r="L5657">
        <v>52.87</v>
      </c>
      <c r="M5657" t="s">
        <v>925</v>
      </c>
      <c r="N5657" t="s">
        <v>929</v>
      </c>
      <c r="S5657">
        <v>25656</v>
      </c>
    </row>
    <row r="5658" spans="1:19" x14ac:dyDescent="0.2">
      <c r="A5658" t="s">
        <v>61</v>
      </c>
      <c r="B5658" t="s">
        <v>8</v>
      </c>
      <c r="C5658" t="s">
        <v>924</v>
      </c>
      <c r="D5658">
        <v>1</v>
      </c>
      <c r="E5658">
        <v>4</v>
      </c>
      <c r="F5658">
        <v>1779938100000</v>
      </c>
      <c r="G5658">
        <v>1779939775229</v>
      </c>
      <c r="H5658">
        <v>1675229</v>
      </c>
      <c r="I5658">
        <v>1675229</v>
      </c>
      <c r="J5658">
        <v>11290</v>
      </c>
      <c r="K5658">
        <v>73</v>
      </c>
      <c r="L5658">
        <v>51.96</v>
      </c>
      <c r="M5658" t="s">
        <v>925</v>
      </c>
      <c r="N5658" t="s">
        <v>929</v>
      </c>
      <c r="S5658">
        <v>25657</v>
      </c>
    </row>
    <row r="5659" spans="1:19" x14ac:dyDescent="0.2">
      <c r="A5659" t="s">
        <v>61</v>
      </c>
      <c r="B5659" t="s">
        <v>8</v>
      </c>
      <c r="C5659" t="s">
        <v>928</v>
      </c>
      <c r="D5659">
        <v>1</v>
      </c>
      <c r="E5659">
        <v>4</v>
      </c>
      <c r="F5659">
        <v>1779939000000</v>
      </c>
      <c r="G5659">
        <v>1779941494952</v>
      </c>
      <c r="H5659">
        <v>2494952</v>
      </c>
      <c r="I5659">
        <v>2494952</v>
      </c>
      <c r="J5659">
        <v>11582</v>
      </c>
      <c r="K5659">
        <v>95</v>
      </c>
      <c r="L5659">
        <v>74.709999999999994</v>
      </c>
      <c r="M5659" t="s">
        <v>931</v>
      </c>
      <c r="N5659" t="s">
        <v>926</v>
      </c>
      <c r="O5659">
        <v>40.369999999999997</v>
      </c>
      <c r="S5659">
        <v>25658</v>
      </c>
    </row>
    <row r="5660" spans="1:19" x14ac:dyDescent="0.2">
      <c r="A5660" t="s">
        <v>61</v>
      </c>
      <c r="B5660" t="s">
        <v>8</v>
      </c>
      <c r="C5660" t="s">
        <v>927</v>
      </c>
      <c r="D5660">
        <v>1</v>
      </c>
      <c r="E5660">
        <v>4</v>
      </c>
      <c r="F5660">
        <v>1779939900000</v>
      </c>
      <c r="G5660">
        <v>1779941151590</v>
      </c>
      <c r="H5660">
        <v>1251590</v>
      </c>
      <c r="I5660">
        <v>1251590</v>
      </c>
      <c r="J5660">
        <v>9914</v>
      </c>
      <c r="K5660">
        <v>55</v>
      </c>
      <c r="L5660">
        <v>64.95</v>
      </c>
      <c r="M5660" t="s">
        <v>925</v>
      </c>
      <c r="N5660" t="s">
        <v>926</v>
      </c>
      <c r="O5660">
        <v>53.46</v>
      </c>
      <c r="S5660">
        <v>25659</v>
      </c>
    </row>
    <row r="5661" spans="1:19" x14ac:dyDescent="0.2">
      <c r="A5661" t="s">
        <v>61</v>
      </c>
      <c r="B5661" t="s">
        <v>8</v>
      </c>
      <c r="C5661" t="s">
        <v>924</v>
      </c>
      <c r="D5661">
        <v>1</v>
      </c>
      <c r="E5661">
        <v>4</v>
      </c>
      <c r="F5661">
        <v>1779940800000</v>
      </c>
      <c r="G5661">
        <v>1779942367847</v>
      </c>
      <c r="H5661">
        <v>1567847</v>
      </c>
      <c r="I5661">
        <v>1567847</v>
      </c>
      <c r="J5661">
        <v>9355</v>
      </c>
      <c r="K5661">
        <v>67</v>
      </c>
      <c r="L5661">
        <v>69.14</v>
      </c>
      <c r="M5661" t="s">
        <v>931</v>
      </c>
      <c r="N5661" t="s">
        <v>926</v>
      </c>
      <c r="O5661">
        <v>56.74</v>
      </c>
      <c r="S5661">
        <v>25660</v>
      </c>
    </row>
    <row r="5662" spans="1:19" x14ac:dyDescent="0.2">
      <c r="A5662" t="s">
        <v>61</v>
      </c>
      <c r="B5662" t="s">
        <v>8</v>
      </c>
      <c r="C5662" t="s">
        <v>928</v>
      </c>
      <c r="D5662">
        <v>1</v>
      </c>
      <c r="E5662">
        <v>4</v>
      </c>
      <c r="F5662">
        <v>1779941700000</v>
      </c>
      <c r="G5662">
        <v>1779943888192</v>
      </c>
      <c r="H5662">
        <v>2188192</v>
      </c>
      <c r="I5662">
        <v>2188192</v>
      </c>
      <c r="J5662">
        <v>9845</v>
      </c>
      <c r="K5662">
        <v>85</v>
      </c>
      <c r="L5662">
        <v>76.11</v>
      </c>
      <c r="M5662" t="s">
        <v>931</v>
      </c>
      <c r="N5662" t="s">
        <v>926</v>
      </c>
      <c r="O5662">
        <v>56.02</v>
      </c>
      <c r="S5662">
        <v>25661</v>
      </c>
    </row>
    <row r="5663" spans="1:19" x14ac:dyDescent="0.2">
      <c r="A5663" t="s">
        <v>61</v>
      </c>
      <c r="B5663" t="s">
        <v>8</v>
      </c>
      <c r="C5663" t="s">
        <v>927</v>
      </c>
      <c r="D5663">
        <v>1</v>
      </c>
      <c r="E5663">
        <v>4</v>
      </c>
      <c r="F5663">
        <v>1779942600000</v>
      </c>
      <c r="G5663">
        <v>1779944885027</v>
      </c>
      <c r="H5663">
        <v>2285027</v>
      </c>
      <c r="I5663">
        <v>2285027</v>
      </c>
      <c r="J5663">
        <v>10689</v>
      </c>
      <c r="K5663">
        <v>88</v>
      </c>
      <c r="L5663">
        <v>58.64</v>
      </c>
      <c r="M5663" t="s">
        <v>925</v>
      </c>
      <c r="N5663" t="s">
        <v>929</v>
      </c>
      <c r="S5663">
        <v>25662</v>
      </c>
    </row>
    <row r="5664" spans="1:19" x14ac:dyDescent="0.2">
      <c r="A5664" t="s">
        <v>61</v>
      </c>
      <c r="B5664" t="s">
        <v>8</v>
      </c>
      <c r="C5664" t="s">
        <v>924</v>
      </c>
      <c r="D5664">
        <v>1</v>
      </c>
      <c r="E5664">
        <v>4</v>
      </c>
      <c r="F5664">
        <v>1779943500000</v>
      </c>
      <c r="G5664">
        <v>1779945364038</v>
      </c>
      <c r="H5664">
        <v>1864038</v>
      </c>
      <c r="I5664">
        <v>1864038</v>
      </c>
      <c r="J5664">
        <v>8689</v>
      </c>
      <c r="K5664">
        <v>78</v>
      </c>
      <c r="L5664">
        <v>69.75</v>
      </c>
      <c r="M5664" t="s">
        <v>931</v>
      </c>
      <c r="N5664" t="s">
        <v>926</v>
      </c>
      <c r="O5664">
        <v>52.48</v>
      </c>
      <c r="S5664">
        <v>25663</v>
      </c>
    </row>
    <row r="5665" spans="1:19" x14ac:dyDescent="0.2">
      <c r="A5665" t="s">
        <v>61</v>
      </c>
      <c r="B5665" t="s">
        <v>8</v>
      </c>
      <c r="C5665" t="s">
        <v>924</v>
      </c>
      <c r="D5665">
        <v>1</v>
      </c>
      <c r="E5665">
        <v>5</v>
      </c>
      <c r="F5665">
        <v>1780012800000</v>
      </c>
      <c r="G5665">
        <v>1780014989845</v>
      </c>
      <c r="H5665">
        <v>2189845</v>
      </c>
      <c r="I5665">
        <v>2189845</v>
      </c>
      <c r="J5665">
        <v>10568</v>
      </c>
      <c r="K5665">
        <v>86</v>
      </c>
      <c r="L5665">
        <v>69.88</v>
      </c>
      <c r="M5665" t="s">
        <v>931</v>
      </c>
      <c r="N5665" t="s">
        <v>926</v>
      </c>
      <c r="O5665">
        <v>39.54</v>
      </c>
      <c r="S5665">
        <v>25664</v>
      </c>
    </row>
    <row r="5666" spans="1:19" x14ac:dyDescent="0.2">
      <c r="A5666" t="s">
        <v>61</v>
      </c>
      <c r="B5666" t="s">
        <v>8</v>
      </c>
      <c r="C5666" t="s">
        <v>928</v>
      </c>
      <c r="D5666">
        <v>1</v>
      </c>
      <c r="E5666">
        <v>5</v>
      </c>
      <c r="F5666">
        <v>1780013700000</v>
      </c>
      <c r="G5666">
        <v>1780016059860</v>
      </c>
      <c r="H5666">
        <v>2359860</v>
      </c>
      <c r="I5666">
        <v>2359860</v>
      </c>
      <c r="J5666">
        <v>12058</v>
      </c>
      <c r="K5666">
        <v>91</v>
      </c>
      <c r="L5666">
        <v>77.13</v>
      </c>
      <c r="M5666" t="s">
        <v>931</v>
      </c>
      <c r="N5666" t="s">
        <v>926</v>
      </c>
      <c r="O5666">
        <v>48.13</v>
      </c>
      <c r="S5666">
        <v>25665</v>
      </c>
    </row>
    <row r="5667" spans="1:19" x14ac:dyDescent="0.2">
      <c r="A5667" t="s">
        <v>61</v>
      </c>
      <c r="B5667" t="s">
        <v>8</v>
      </c>
      <c r="C5667" t="s">
        <v>927</v>
      </c>
      <c r="D5667">
        <v>1</v>
      </c>
      <c r="E5667">
        <v>5</v>
      </c>
      <c r="F5667">
        <v>1780014600000</v>
      </c>
      <c r="G5667">
        <v>1780017067964</v>
      </c>
      <c r="H5667">
        <v>2467964</v>
      </c>
      <c r="I5667">
        <v>2467964</v>
      </c>
      <c r="J5667">
        <v>8906</v>
      </c>
      <c r="K5667">
        <v>98</v>
      </c>
      <c r="L5667">
        <v>58.97</v>
      </c>
      <c r="M5667" t="s">
        <v>925</v>
      </c>
      <c r="N5667" t="s">
        <v>929</v>
      </c>
      <c r="S5667">
        <v>25666</v>
      </c>
    </row>
    <row r="5668" spans="1:19" x14ac:dyDescent="0.2">
      <c r="A5668" t="s">
        <v>61</v>
      </c>
      <c r="B5668" t="s">
        <v>8</v>
      </c>
      <c r="C5668" t="s">
        <v>924</v>
      </c>
      <c r="D5668">
        <v>1</v>
      </c>
      <c r="E5668">
        <v>5</v>
      </c>
      <c r="F5668">
        <v>1780015500000</v>
      </c>
      <c r="G5668">
        <v>1780017128115</v>
      </c>
      <c r="H5668">
        <v>1628115</v>
      </c>
      <c r="I5668">
        <v>1628115</v>
      </c>
      <c r="J5668">
        <v>11225</v>
      </c>
      <c r="K5668">
        <v>68</v>
      </c>
      <c r="L5668">
        <v>69.44</v>
      </c>
      <c r="M5668" t="s">
        <v>931</v>
      </c>
      <c r="N5668" t="s">
        <v>926</v>
      </c>
      <c r="O5668">
        <v>50.93</v>
      </c>
      <c r="S5668">
        <v>25667</v>
      </c>
    </row>
    <row r="5669" spans="1:19" x14ac:dyDescent="0.2">
      <c r="A5669" t="s">
        <v>61</v>
      </c>
      <c r="B5669" t="s">
        <v>8</v>
      </c>
      <c r="C5669" t="s">
        <v>928</v>
      </c>
      <c r="D5669">
        <v>1</v>
      </c>
      <c r="E5669">
        <v>5</v>
      </c>
      <c r="F5669">
        <v>1780016400000</v>
      </c>
      <c r="G5669">
        <v>1780018480846</v>
      </c>
      <c r="H5669">
        <v>2080846</v>
      </c>
      <c r="I5669">
        <v>2080846</v>
      </c>
      <c r="J5669">
        <v>10078</v>
      </c>
      <c r="K5669">
        <v>79</v>
      </c>
      <c r="L5669">
        <v>55.55</v>
      </c>
      <c r="M5669" t="s">
        <v>925</v>
      </c>
      <c r="N5669" t="s">
        <v>929</v>
      </c>
      <c r="S5669">
        <v>25668</v>
      </c>
    </row>
    <row r="5670" spans="1:19" x14ac:dyDescent="0.2">
      <c r="A5670" t="s">
        <v>61</v>
      </c>
      <c r="B5670" t="s">
        <v>8</v>
      </c>
      <c r="C5670" t="s">
        <v>927</v>
      </c>
      <c r="D5670">
        <v>1</v>
      </c>
      <c r="E5670">
        <v>5</v>
      </c>
      <c r="F5670">
        <v>1780017300000</v>
      </c>
      <c r="G5670">
        <v>1780019742767</v>
      </c>
      <c r="H5670">
        <v>2442767</v>
      </c>
      <c r="I5670">
        <v>2442767</v>
      </c>
      <c r="J5670">
        <v>8515</v>
      </c>
      <c r="K5670">
        <v>94</v>
      </c>
      <c r="L5670">
        <v>72.77</v>
      </c>
      <c r="M5670" t="s">
        <v>931</v>
      </c>
      <c r="N5670" t="s">
        <v>926</v>
      </c>
      <c r="O5670">
        <v>45.38</v>
      </c>
      <c r="S5670">
        <v>25669</v>
      </c>
    </row>
    <row r="5671" spans="1:19" x14ac:dyDescent="0.2">
      <c r="A5671" t="s">
        <v>61</v>
      </c>
      <c r="B5671" t="s">
        <v>8</v>
      </c>
      <c r="C5671" t="s">
        <v>924</v>
      </c>
      <c r="D5671">
        <v>1</v>
      </c>
      <c r="E5671">
        <v>5</v>
      </c>
      <c r="F5671">
        <v>1780018200000</v>
      </c>
      <c r="G5671">
        <v>1780019597769</v>
      </c>
      <c r="H5671">
        <v>1397769</v>
      </c>
      <c r="I5671">
        <v>1397769</v>
      </c>
      <c r="J5671">
        <v>10328</v>
      </c>
      <c r="K5671">
        <v>53</v>
      </c>
      <c r="L5671">
        <v>65.38</v>
      </c>
      <c r="M5671" t="s">
        <v>925</v>
      </c>
      <c r="N5671" t="s">
        <v>926</v>
      </c>
      <c r="O5671">
        <v>49.68</v>
      </c>
      <c r="S5671">
        <v>25670</v>
      </c>
    </row>
    <row r="5672" spans="1:19" x14ac:dyDescent="0.2">
      <c r="A5672" t="s">
        <v>61</v>
      </c>
      <c r="B5672" t="s">
        <v>8</v>
      </c>
      <c r="C5672" t="s">
        <v>928</v>
      </c>
      <c r="D5672">
        <v>1</v>
      </c>
      <c r="E5672">
        <v>5</v>
      </c>
      <c r="F5672">
        <v>1780019100000</v>
      </c>
      <c r="G5672">
        <v>1780021266767</v>
      </c>
      <c r="H5672">
        <v>2166767</v>
      </c>
      <c r="I5672">
        <v>2166767</v>
      </c>
      <c r="J5672">
        <v>8872</v>
      </c>
      <c r="K5672">
        <v>91</v>
      </c>
      <c r="L5672">
        <v>72.83</v>
      </c>
      <c r="M5672" t="s">
        <v>931</v>
      </c>
      <c r="N5672" t="s">
        <v>926</v>
      </c>
      <c r="O5672">
        <v>51.52</v>
      </c>
      <c r="S5672">
        <v>25671</v>
      </c>
    </row>
    <row r="5673" spans="1:19" x14ac:dyDescent="0.2">
      <c r="A5673" t="s">
        <v>61</v>
      </c>
      <c r="B5673" t="s">
        <v>8</v>
      </c>
      <c r="C5673" t="s">
        <v>927</v>
      </c>
      <c r="D5673">
        <v>1</v>
      </c>
      <c r="E5673">
        <v>5</v>
      </c>
      <c r="F5673">
        <v>1780020000000</v>
      </c>
      <c r="G5673">
        <v>1780021786382</v>
      </c>
      <c r="H5673">
        <v>1786382</v>
      </c>
      <c r="I5673">
        <v>1786382</v>
      </c>
      <c r="J5673">
        <v>10918</v>
      </c>
      <c r="K5673">
        <v>75</v>
      </c>
      <c r="L5673">
        <v>67.569999999999993</v>
      </c>
      <c r="M5673" t="s">
        <v>931</v>
      </c>
      <c r="N5673" t="s">
        <v>926</v>
      </c>
      <c r="O5673">
        <v>43.4</v>
      </c>
      <c r="S5673">
        <v>25672</v>
      </c>
    </row>
    <row r="5674" spans="1:19" x14ac:dyDescent="0.2">
      <c r="A5674" t="s">
        <v>61</v>
      </c>
      <c r="B5674" t="s">
        <v>8</v>
      </c>
      <c r="C5674" t="s">
        <v>924</v>
      </c>
      <c r="D5674">
        <v>1</v>
      </c>
      <c r="E5674">
        <v>5</v>
      </c>
      <c r="F5674">
        <v>1780020900000</v>
      </c>
      <c r="G5674">
        <v>1780022300005</v>
      </c>
      <c r="H5674">
        <v>1400005</v>
      </c>
      <c r="I5674">
        <v>1400005</v>
      </c>
      <c r="J5674">
        <v>10269</v>
      </c>
      <c r="K5674">
        <v>61</v>
      </c>
      <c r="L5674">
        <v>47.58</v>
      </c>
      <c r="M5674" t="s">
        <v>925</v>
      </c>
      <c r="N5674" t="s">
        <v>929</v>
      </c>
      <c r="S5674">
        <v>25673</v>
      </c>
    </row>
    <row r="5675" spans="1:19" x14ac:dyDescent="0.2">
      <c r="A5675" t="s">
        <v>61</v>
      </c>
      <c r="B5675" t="s">
        <v>8</v>
      </c>
      <c r="C5675" t="s">
        <v>928</v>
      </c>
      <c r="D5675">
        <v>1</v>
      </c>
      <c r="E5675">
        <v>5</v>
      </c>
      <c r="F5675">
        <v>1780021800000</v>
      </c>
      <c r="G5675">
        <v>1780023669286</v>
      </c>
      <c r="H5675">
        <v>1869286</v>
      </c>
      <c r="I5675">
        <v>1869286</v>
      </c>
      <c r="J5675">
        <v>9748</v>
      </c>
      <c r="K5675">
        <v>69</v>
      </c>
      <c r="L5675">
        <v>66.150000000000006</v>
      </c>
      <c r="M5675" t="s">
        <v>925</v>
      </c>
      <c r="N5675" t="s">
        <v>926</v>
      </c>
      <c r="O5675">
        <v>41.14</v>
      </c>
      <c r="S5675">
        <v>25674</v>
      </c>
    </row>
    <row r="5676" spans="1:19" x14ac:dyDescent="0.2">
      <c r="A5676" t="s">
        <v>61</v>
      </c>
      <c r="B5676" t="s">
        <v>8</v>
      </c>
      <c r="C5676" t="s">
        <v>927</v>
      </c>
      <c r="D5676">
        <v>1</v>
      </c>
      <c r="E5676">
        <v>5</v>
      </c>
      <c r="F5676">
        <v>1780022700000</v>
      </c>
      <c r="G5676">
        <v>1780024086512</v>
      </c>
      <c r="H5676">
        <v>1386512</v>
      </c>
      <c r="I5676">
        <v>1386512</v>
      </c>
      <c r="J5676">
        <v>10655</v>
      </c>
      <c r="K5676">
        <v>52</v>
      </c>
      <c r="L5676">
        <v>68.489999999999995</v>
      </c>
      <c r="M5676" t="s">
        <v>931</v>
      </c>
      <c r="N5676" t="s">
        <v>926</v>
      </c>
      <c r="O5676">
        <v>56.31</v>
      </c>
      <c r="S5676">
        <v>25675</v>
      </c>
    </row>
    <row r="5677" spans="1:19" x14ac:dyDescent="0.2">
      <c r="A5677" t="s">
        <v>61</v>
      </c>
      <c r="B5677" t="s">
        <v>8</v>
      </c>
      <c r="C5677" t="s">
        <v>924</v>
      </c>
      <c r="D5677">
        <v>1</v>
      </c>
      <c r="E5677">
        <v>5</v>
      </c>
      <c r="F5677">
        <v>1780023600000</v>
      </c>
      <c r="G5677">
        <v>1780025664753</v>
      </c>
      <c r="H5677">
        <v>2064753</v>
      </c>
      <c r="I5677">
        <v>2064753</v>
      </c>
      <c r="J5677">
        <v>11043</v>
      </c>
      <c r="K5677">
        <v>87</v>
      </c>
      <c r="L5677">
        <v>74.790000000000006</v>
      </c>
      <c r="M5677" t="s">
        <v>931</v>
      </c>
      <c r="N5677" t="s">
        <v>926</v>
      </c>
      <c r="O5677">
        <v>52.85</v>
      </c>
      <c r="S5677">
        <v>25676</v>
      </c>
    </row>
    <row r="5678" spans="1:19" x14ac:dyDescent="0.2">
      <c r="A5678" t="s">
        <v>61</v>
      </c>
      <c r="B5678" t="s">
        <v>8</v>
      </c>
      <c r="C5678" t="s">
        <v>928</v>
      </c>
      <c r="D5678">
        <v>1</v>
      </c>
      <c r="E5678">
        <v>5</v>
      </c>
      <c r="F5678">
        <v>1780024500000</v>
      </c>
      <c r="G5678">
        <v>1780026349703</v>
      </c>
      <c r="H5678">
        <v>1849703</v>
      </c>
      <c r="I5678">
        <v>1849703</v>
      </c>
      <c r="J5678">
        <v>9328</v>
      </c>
      <c r="K5678">
        <v>76</v>
      </c>
      <c r="L5678">
        <v>51.99</v>
      </c>
      <c r="M5678" t="s">
        <v>925</v>
      </c>
      <c r="N5678" t="s">
        <v>929</v>
      </c>
      <c r="S5678">
        <v>25677</v>
      </c>
    </row>
    <row r="5679" spans="1:19" x14ac:dyDescent="0.2">
      <c r="A5679" t="s">
        <v>61</v>
      </c>
      <c r="B5679" t="s">
        <v>8</v>
      </c>
      <c r="C5679" t="s">
        <v>927</v>
      </c>
      <c r="D5679">
        <v>1</v>
      </c>
      <c r="E5679">
        <v>5</v>
      </c>
      <c r="F5679">
        <v>1780025400000</v>
      </c>
      <c r="G5679">
        <v>1780027208815</v>
      </c>
      <c r="H5679">
        <v>1808815</v>
      </c>
      <c r="I5679">
        <v>1808815</v>
      </c>
      <c r="J5679">
        <v>9734</v>
      </c>
      <c r="K5679">
        <v>75</v>
      </c>
      <c r="L5679">
        <v>51.93</v>
      </c>
      <c r="M5679" t="s">
        <v>925</v>
      </c>
      <c r="N5679" t="s">
        <v>929</v>
      </c>
      <c r="S5679">
        <v>25678</v>
      </c>
    </row>
    <row r="5680" spans="1:19" x14ac:dyDescent="0.2">
      <c r="A5680" t="s">
        <v>61</v>
      </c>
      <c r="B5680" t="s">
        <v>8</v>
      </c>
      <c r="C5680" t="s">
        <v>924</v>
      </c>
      <c r="D5680">
        <v>1</v>
      </c>
      <c r="E5680">
        <v>5</v>
      </c>
      <c r="F5680">
        <v>1780026300000</v>
      </c>
      <c r="G5680">
        <v>1780028277757</v>
      </c>
      <c r="H5680">
        <v>1977757</v>
      </c>
      <c r="I5680">
        <v>1977757</v>
      </c>
      <c r="J5680">
        <v>8851</v>
      </c>
      <c r="K5680">
        <v>82</v>
      </c>
      <c r="L5680">
        <v>66.349999999999994</v>
      </c>
      <c r="M5680" t="s">
        <v>925</v>
      </c>
      <c r="N5680" t="s">
        <v>926</v>
      </c>
      <c r="O5680">
        <v>41.28</v>
      </c>
      <c r="S5680">
        <v>25679</v>
      </c>
    </row>
    <row r="5681" spans="1:19" x14ac:dyDescent="0.2">
      <c r="A5681" t="s">
        <v>61</v>
      </c>
      <c r="B5681" t="s">
        <v>8</v>
      </c>
      <c r="C5681" t="s">
        <v>928</v>
      </c>
      <c r="D5681">
        <v>1</v>
      </c>
      <c r="E5681">
        <v>5</v>
      </c>
      <c r="F5681">
        <v>1780027200000</v>
      </c>
      <c r="G5681">
        <v>1780029438217</v>
      </c>
      <c r="H5681">
        <v>2238217</v>
      </c>
      <c r="I5681">
        <v>2238217</v>
      </c>
      <c r="J5681">
        <v>12754</v>
      </c>
      <c r="K5681">
        <v>87</v>
      </c>
      <c r="L5681">
        <v>81.27</v>
      </c>
      <c r="M5681" t="s">
        <v>931</v>
      </c>
      <c r="N5681" t="s">
        <v>926</v>
      </c>
      <c r="O5681">
        <v>58.98</v>
      </c>
      <c r="S5681">
        <v>25680</v>
      </c>
    </row>
    <row r="5682" spans="1:19" x14ac:dyDescent="0.2">
      <c r="A5682" t="s">
        <v>61</v>
      </c>
      <c r="B5682" t="s">
        <v>8</v>
      </c>
      <c r="C5682" t="s">
        <v>927</v>
      </c>
      <c r="D5682">
        <v>1</v>
      </c>
      <c r="E5682">
        <v>5</v>
      </c>
      <c r="F5682">
        <v>1780028100000</v>
      </c>
      <c r="G5682">
        <v>1780029769730</v>
      </c>
      <c r="H5682">
        <v>1669730</v>
      </c>
      <c r="I5682">
        <v>1669730</v>
      </c>
      <c r="J5682">
        <v>12025</v>
      </c>
      <c r="K5682">
        <v>62</v>
      </c>
      <c r="L5682">
        <v>72.19</v>
      </c>
      <c r="M5682" t="s">
        <v>931</v>
      </c>
      <c r="N5682" t="s">
        <v>926</v>
      </c>
      <c r="O5682">
        <v>54.11</v>
      </c>
      <c r="S5682">
        <v>25681</v>
      </c>
    </row>
    <row r="5683" spans="1:19" x14ac:dyDescent="0.2">
      <c r="A5683" t="s">
        <v>61</v>
      </c>
      <c r="B5683" t="s">
        <v>8</v>
      </c>
      <c r="C5683" t="s">
        <v>924</v>
      </c>
      <c r="D5683">
        <v>1</v>
      </c>
      <c r="E5683">
        <v>5</v>
      </c>
      <c r="F5683">
        <v>1780029000000</v>
      </c>
      <c r="G5683">
        <v>1780030804212</v>
      </c>
      <c r="H5683">
        <v>1804212</v>
      </c>
      <c r="I5683">
        <v>1804212</v>
      </c>
      <c r="J5683">
        <v>12089</v>
      </c>
      <c r="K5683">
        <v>71</v>
      </c>
      <c r="L5683">
        <v>74.3</v>
      </c>
      <c r="M5683" t="s">
        <v>931</v>
      </c>
      <c r="N5683" t="s">
        <v>926</v>
      </c>
      <c r="O5683">
        <v>55.47</v>
      </c>
      <c r="S5683">
        <v>25682</v>
      </c>
    </row>
    <row r="5684" spans="1:19" x14ac:dyDescent="0.2">
      <c r="A5684" t="s">
        <v>61</v>
      </c>
      <c r="B5684" t="s">
        <v>8</v>
      </c>
      <c r="C5684" t="s">
        <v>928</v>
      </c>
      <c r="D5684">
        <v>1</v>
      </c>
      <c r="E5684">
        <v>5</v>
      </c>
      <c r="F5684">
        <v>1780029900000</v>
      </c>
      <c r="G5684">
        <v>1780031411642</v>
      </c>
      <c r="H5684">
        <v>1511642</v>
      </c>
      <c r="I5684">
        <v>1511642</v>
      </c>
      <c r="J5684">
        <v>9400</v>
      </c>
      <c r="K5684">
        <v>66</v>
      </c>
      <c r="L5684">
        <v>68.599999999999994</v>
      </c>
      <c r="M5684" t="s">
        <v>931</v>
      </c>
      <c r="N5684" t="s">
        <v>926</v>
      </c>
      <c r="O5684">
        <v>56.78</v>
      </c>
      <c r="S5684">
        <v>25683</v>
      </c>
    </row>
    <row r="5685" spans="1:19" x14ac:dyDescent="0.2">
      <c r="A5685" t="s">
        <v>61</v>
      </c>
      <c r="B5685" t="s">
        <v>8</v>
      </c>
      <c r="C5685" t="s">
        <v>927</v>
      </c>
      <c r="D5685">
        <v>1</v>
      </c>
      <c r="E5685">
        <v>5</v>
      </c>
      <c r="F5685">
        <v>1780030800000</v>
      </c>
      <c r="G5685">
        <v>1780033373509</v>
      </c>
      <c r="H5685">
        <v>2573509</v>
      </c>
      <c r="I5685">
        <v>2573509</v>
      </c>
      <c r="J5685">
        <v>9581</v>
      </c>
      <c r="K5685">
        <v>101</v>
      </c>
      <c r="L5685">
        <v>76.92</v>
      </c>
      <c r="M5685" t="s">
        <v>931</v>
      </c>
      <c r="N5685" t="s">
        <v>926</v>
      </c>
      <c r="O5685">
        <v>48.88</v>
      </c>
      <c r="S5685">
        <v>25684</v>
      </c>
    </row>
    <row r="5686" spans="1:19" x14ac:dyDescent="0.2">
      <c r="A5686" t="s">
        <v>61</v>
      </c>
      <c r="B5686" t="s">
        <v>8</v>
      </c>
      <c r="C5686" t="s">
        <v>928</v>
      </c>
      <c r="D5686">
        <v>1</v>
      </c>
      <c r="E5686">
        <v>6</v>
      </c>
      <c r="F5686">
        <v>1780099200000</v>
      </c>
      <c r="G5686">
        <v>1780101374725</v>
      </c>
      <c r="H5686">
        <v>2174725</v>
      </c>
      <c r="I5686">
        <v>2174725</v>
      </c>
      <c r="J5686">
        <v>8620</v>
      </c>
      <c r="K5686">
        <v>89</v>
      </c>
      <c r="L5686">
        <v>71.3</v>
      </c>
      <c r="M5686" t="s">
        <v>931</v>
      </c>
      <c r="N5686" t="s">
        <v>926</v>
      </c>
      <c r="O5686">
        <v>48.43</v>
      </c>
      <c r="S5686">
        <v>25685</v>
      </c>
    </row>
    <row r="5687" spans="1:19" x14ac:dyDescent="0.2">
      <c r="A5687" t="s">
        <v>61</v>
      </c>
      <c r="B5687" t="s">
        <v>8</v>
      </c>
      <c r="C5687" t="s">
        <v>927</v>
      </c>
      <c r="D5687">
        <v>1</v>
      </c>
      <c r="E5687">
        <v>6</v>
      </c>
      <c r="F5687">
        <v>1780100100000</v>
      </c>
      <c r="G5687">
        <v>1780102596707</v>
      </c>
      <c r="H5687">
        <v>2496707</v>
      </c>
      <c r="I5687">
        <v>2496707</v>
      </c>
      <c r="J5687">
        <v>10432</v>
      </c>
      <c r="K5687">
        <v>98</v>
      </c>
      <c r="L5687">
        <v>78.97</v>
      </c>
      <c r="M5687" t="s">
        <v>931</v>
      </c>
      <c r="N5687" t="s">
        <v>926</v>
      </c>
      <c r="O5687">
        <v>53.32</v>
      </c>
      <c r="S5687">
        <v>25686</v>
      </c>
    </row>
    <row r="5688" spans="1:19" x14ac:dyDescent="0.2">
      <c r="A5688" t="s">
        <v>61</v>
      </c>
      <c r="B5688" t="s">
        <v>8</v>
      </c>
      <c r="C5688" t="s">
        <v>924</v>
      </c>
      <c r="D5688">
        <v>1</v>
      </c>
      <c r="E5688">
        <v>6</v>
      </c>
      <c r="F5688">
        <v>1780101000000</v>
      </c>
      <c r="G5688">
        <v>1780102699200</v>
      </c>
      <c r="H5688">
        <v>1699200</v>
      </c>
      <c r="I5688">
        <v>1699200</v>
      </c>
      <c r="J5688">
        <v>11810</v>
      </c>
      <c r="K5688">
        <v>69</v>
      </c>
      <c r="L5688">
        <v>71.31</v>
      </c>
      <c r="M5688" t="s">
        <v>931</v>
      </c>
      <c r="N5688" t="s">
        <v>926</v>
      </c>
      <c r="O5688">
        <v>51.9</v>
      </c>
      <c r="S5688">
        <v>25687</v>
      </c>
    </row>
    <row r="5689" spans="1:19" x14ac:dyDescent="0.2">
      <c r="A5689" t="s">
        <v>61</v>
      </c>
      <c r="B5689" t="s">
        <v>8</v>
      </c>
      <c r="C5689" t="s">
        <v>928</v>
      </c>
      <c r="D5689">
        <v>1</v>
      </c>
      <c r="E5689">
        <v>6</v>
      </c>
      <c r="F5689">
        <v>1780101900000</v>
      </c>
      <c r="G5689">
        <v>1780103871157</v>
      </c>
      <c r="H5689">
        <v>1971157</v>
      </c>
      <c r="I5689">
        <v>1971157</v>
      </c>
      <c r="J5689">
        <v>10297</v>
      </c>
      <c r="K5689">
        <v>80</v>
      </c>
      <c r="L5689">
        <v>54.47</v>
      </c>
      <c r="M5689" t="s">
        <v>925</v>
      </c>
      <c r="N5689" t="s">
        <v>929</v>
      </c>
      <c r="S5689">
        <v>25688</v>
      </c>
    </row>
    <row r="5690" spans="1:19" x14ac:dyDescent="0.2">
      <c r="A5690" t="s">
        <v>61</v>
      </c>
      <c r="B5690" t="s">
        <v>8</v>
      </c>
      <c r="C5690" t="s">
        <v>927</v>
      </c>
      <c r="D5690">
        <v>1</v>
      </c>
      <c r="E5690">
        <v>6</v>
      </c>
      <c r="F5690">
        <v>1780102800000</v>
      </c>
      <c r="G5690">
        <v>1780104475088</v>
      </c>
      <c r="H5690">
        <v>1675088</v>
      </c>
      <c r="I5690">
        <v>1675088</v>
      </c>
      <c r="J5690">
        <v>11120</v>
      </c>
      <c r="K5690">
        <v>67</v>
      </c>
      <c r="L5690">
        <v>70.77</v>
      </c>
      <c r="M5690" t="s">
        <v>931</v>
      </c>
      <c r="N5690" t="s">
        <v>926</v>
      </c>
      <c r="O5690">
        <v>53.11</v>
      </c>
      <c r="S5690">
        <v>25689</v>
      </c>
    </row>
    <row r="5691" spans="1:19" x14ac:dyDescent="0.2">
      <c r="A5691" t="s">
        <v>61</v>
      </c>
      <c r="B5691" t="s">
        <v>8</v>
      </c>
      <c r="C5691" t="s">
        <v>924</v>
      </c>
      <c r="D5691">
        <v>1</v>
      </c>
      <c r="E5691">
        <v>6</v>
      </c>
      <c r="F5691">
        <v>1780103700000</v>
      </c>
      <c r="G5691">
        <v>1780105843841</v>
      </c>
      <c r="H5691">
        <v>2143841</v>
      </c>
      <c r="I5691">
        <v>2143841</v>
      </c>
      <c r="J5691">
        <v>10391</v>
      </c>
      <c r="K5691">
        <v>84</v>
      </c>
      <c r="L5691">
        <v>73.41</v>
      </c>
      <c r="M5691" t="s">
        <v>931</v>
      </c>
      <c r="N5691" t="s">
        <v>926</v>
      </c>
      <c r="O5691">
        <v>49.4</v>
      </c>
      <c r="S5691">
        <v>25690</v>
      </c>
    </row>
    <row r="5692" spans="1:19" x14ac:dyDescent="0.2">
      <c r="A5692" t="s">
        <v>61</v>
      </c>
      <c r="B5692" t="s">
        <v>8</v>
      </c>
      <c r="C5692" t="s">
        <v>928</v>
      </c>
      <c r="D5692">
        <v>1</v>
      </c>
      <c r="E5692">
        <v>6</v>
      </c>
      <c r="F5692">
        <v>1780104600000</v>
      </c>
      <c r="G5692">
        <v>1780107200793</v>
      </c>
      <c r="H5692">
        <v>2600793</v>
      </c>
      <c r="I5692">
        <v>2600793</v>
      </c>
      <c r="J5692">
        <v>11423</v>
      </c>
      <c r="K5692">
        <v>101</v>
      </c>
      <c r="L5692">
        <v>79.430000000000007</v>
      </c>
      <c r="M5692" t="s">
        <v>931</v>
      </c>
      <c r="N5692" t="s">
        <v>926</v>
      </c>
      <c r="O5692">
        <v>49.11</v>
      </c>
      <c r="S5692">
        <v>25691</v>
      </c>
    </row>
    <row r="5693" spans="1:19" x14ac:dyDescent="0.2">
      <c r="A5693" t="s">
        <v>61</v>
      </c>
      <c r="B5693" t="s">
        <v>8</v>
      </c>
      <c r="C5693" t="s">
        <v>927</v>
      </c>
      <c r="D5693">
        <v>1</v>
      </c>
      <c r="E5693">
        <v>6</v>
      </c>
      <c r="F5693">
        <v>1780105500000</v>
      </c>
      <c r="G5693">
        <v>1780107599118</v>
      </c>
      <c r="H5693">
        <v>2099118</v>
      </c>
      <c r="I5693">
        <v>2099118</v>
      </c>
      <c r="J5693">
        <v>11124</v>
      </c>
      <c r="K5693">
        <v>88</v>
      </c>
      <c r="L5693">
        <v>74.16</v>
      </c>
      <c r="M5693" t="s">
        <v>931</v>
      </c>
      <c r="N5693" t="s">
        <v>926</v>
      </c>
      <c r="O5693">
        <v>50.29</v>
      </c>
      <c r="S5693">
        <v>25692</v>
      </c>
    </row>
    <row r="5694" spans="1:19" x14ac:dyDescent="0.2">
      <c r="A5694" t="s">
        <v>61</v>
      </c>
      <c r="B5694" t="s">
        <v>8</v>
      </c>
      <c r="C5694" t="s">
        <v>924</v>
      </c>
      <c r="D5694">
        <v>1</v>
      </c>
      <c r="E5694">
        <v>6</v>
      </c>
      <c r="F5694">
        <v>1780106400000</v>
      </c>
      <c r="G5694">
        <v>1780108771748</v>
      </c>
      <c r="H5694">
        <v>2371748</v>
      </c>
      <c r="I5694">
        <v>2371748</v>
      </c>
      <c r="J5694">
        <v>11000</v>
      </c>
      <c r="K5694">
        <v>91</v>
      </c>
      <c r="L5694">
        <v>75.97</v>
      </c>
      <c r="M5694" t="s">
        <v>931</v>
      </c>
      <c r="N5694" t="s">
        <v>926</v>
      </c>
      <c r="O5694">
        <v>47.96</v>
      </c>
      <c r="S5694">
        <v>25693</v>
      </c>
    </row>
    <row r="5695" spans="1:19" x14ac:dyDescent="0.2">
      <c r="A5695" t="s">
        <v>61</v>
      </c>
      <c r="B5695" t="s">
        <v>8</v>
      </c>
      <c r="C5695" t="s">
        <v>928</v>
      </c>
      <c r="D5695">
        <v>1</v>
      </c>
      <c r="E5695">
        <v>6</v>
      </c>
      <c r="F5695">
        <v>1780107300000</v>
      </c>
      <c r="G5695">
        <v>1780109562082</v>
      </c>
      <c r="H5695">
        <v>2262082</v>
      </c>
      <c r="I5695">
        <v>2262082</v>
      </c>
      <c r="J5695">
        <v>11379</v>
      </c>
      <c r="K5695">
        <v>89</v>
      </c>
      <c r="L5695">
        <v>75.16</v>
      </c>
      <c r="M5695" t="s">
        <v>931</v>
      </c>
      <c r="N5695" t="s">
        <v>926</v>
      </c>
      <c r="O5695">
        <v>47.84</v>
      </c>
      <c r="S5695">
        <v>25694</v>
      </c>
    </row>
    <row r="5696" spans="1:19" x14ac:dyDescent="0.2">
      <c r="A5696" t="s">
        <v>61</v>
      </c>
      <c r="B5696" t="s">
        <v>8</v>
      </c>
      <c r="C5696" t="s">
        <v>927</v>
      </c>
      <c r="D5696">
        <v>1</v>
      </c>
      <c r="E5696">
        <v>6</v>
      </c>
      <c r="F5696">
        <v>1780108200000</v>
      </c>
      <c r="G5696">
        <v>1780110672427</v>
      </c>
      <c r="H5696">
        <v>2472427</v>
      </c>
      <c r="I5696">
        <v>2472427</v>
      </c>
      <c r="J5696">
        <v>10595</v>
      </c>
      <c r="K5696">
        <v>101</v>
      </c>
      <c r="L5696">
        <v>76.06</v>
      </c>
      <c r="M5696" t="s">
        <v>931</v>
      </c>
      <c r="N5696" t="s">
        <v>926</v>
      </c>
      <c r="O5696">
        <v>46.72</v>
      </c>
      <c r="S5696">
        <v>25695</v>
      </c>
    </row>
    <row r="5697" spans="1:19" x14ac:dyDescent="0.2">
      <c r="A5697" t="s">
        <v>61</v>
      </c>
      <c r="B5697" t="s">
        <v>8</v>
      </c>
      <c r="C5697" t="s">
        <v>924</v>
      </c>
      <c r="D5697">
        <v>1</v>
      </c>
      <c r="E5697">
        <v>6</v>
      </c>
      <c r="F5697">
        <v>1780109100000</v>
      </c>
      <c r="G5697">
        <v>1780111473215</v>
      </c>
      <c r="H5697">
        <v>2373215</v>
      </c>
      <c r="I5697">
        <v>2373215</v>
      </c>
      <c r="J5697">
        <v>10534</v>
      </c>
      <c r="K5697">
        <v>88</v>
      </c>
      <c r="L5697">
        <v>59.54</v>
      </c>
      <c r="M5697" t="s">
        <v>925</v>
      </c>
      <c r="N5697" t="s">
        <v>929</v>
      </c>
      <c r="S5697">
        <v>25696</v>
      </c>
    </row>
    <row r="5698" spans="1:19" x14ac:dyDescent="0.2">
      <c r="A5698" t="s">
        <v>61</v>
      </c>
      <c r="B5698" t="s">
        <v>8</v>
      </c>
      <c r="C5698" t="s">
        <v>928</v>
      </c>
      <c r="D5698">
        <v>1</v>
      </c>
      <c r="E5698">
        <v>6</v>
      </c>
      <c r="F5698">
        <v>1780110000000</v>
      </c>
      <c r="G5698">
        <v>1780112332252</v>
      </c>
      <c r="H5698">
        <v>2332252</v>
      </c>
      <c r="I5698">
        <v>2332252</v>
      </c>
      <c r="J5698">
        <v>10784</v>
      </c>
      <c r="K5698">
        <v>89</v>
      </c>
      <c r="L5698">
        <v>74.19</v>
      </c>
      <c r="M5698" t="s">
        <v>931</v>
      </c>
      <c r="N5698" t="s">
        <v>926</v>
      </c>
      <c r="O5698">
        <v>45.4</v>
      </c>
      <c r="S5698">
        <v>25697</v>
      </c>
    </row>
    <row r="5699" spans="1:19" x14ac:dyDescent="0.2">
      <c r="A5699" t="s">
        <v>61</v>
      </c>
      <c r="B5699" t="s">
        <v>8</v>
      </c>
      <c r="C5699" t="s">
        <v>927</v>
      </c>
      <c r="D5699">
        <v>1</v>
      </c>
      <c r="E5699">
        <v>6</v>
      </c>
      <c r="F5699">
        <v>1780110900000</v>
      </c>
      <c r="G5699">
        <v>1780113357668</v>
      </c>
      <c r="H5699">
        <v>2457668</v>
      </c>
      <c r="I5699">
        <v>2457668</v>
      </c>
      <c r="J5699">
        <v>10291</v>
      </c>
      <c r="K5699">
        <v>100</v>
      </c>
      <c r="L5699">
        <v>75.930000000000007</v>
      </c>
      <c r="M5699" t="s">
        <v>931</v>
      </c>
      <c r="N5699" t="s">
        <v>926</v>
      </c>
      <c r="O5699">
        <v>47.62</v>
      </c>
      <c r="S5699">
        <v>25698</v>
      </c>
    </row>
    <row r="5700" spans="1:19" x14ac:dyDescent="0.2">
      <c r="A5700" t="s">
        <v>61</v>
      </c>
      <c r="B5700" t="s">
        <v>8</v>
      </c>
      <c r="C5700" t="s">
        <v>924</v>
      </c>
      <c r="D5700">
        <v>1</v>
      </c>
      <c r="E5700">
        <v>6</v>
      </c>
      <c r="F5700">
        <v>1780111800000</v>
      </c>
      <c r="G5700">
        <v>1780114129668</v>
      </c>
      <c r="H5700">
        <v>2329668</v>
      </c>
      <c r="I5700">
        <v>2329668</v>
      </c>
      <c r="J5700">
        <v>10265</v>
      </c>
      <c r="K5700">
        <v>88</v>
      </c>
      <c r="L5700">
        <v>77.73</v>
      </c>
      <c r="M5700" t="s">
        <v>931</v>
      </c>
      <c r="N5700" t="s">
        <v>926</v>
      </c>
      <c r="O5700">
        <v>55.1</v>
      </c>
      <c r="S5700">
        <v>25699</v>
      </c>
    </row>
    <row r="5701" spans="1:19" x14ac:dyDescent="0.2">
      <c r="A5701" t="s">
        <v>61</v>
      </c>
      <c r="B5701" t="s">
        <v>8</v>
      </c>
      <c r="C5701" t="s">
        <v>928</v>
      </c>
      <c r="D5701">
        <v>1</v>
      </c>
      <c r="E5701">
        <v>6</v>
      </c>
      <c r="F5701">
        <v>1780112700000</v>
      </c>
      <c r="G5701">
        <v>1780114877704</v>
      </c>
      <c r="H5701">
        <v>2177704</v>
      </c>
      <c r="I5701">
        <v>2177704</v>
      </c>
      <c r="J5701">
        <v>10030</v>
      </c>
      <c r="K5701">
        <v>90</v>
      </c>
      <c r="L5701">
        <v>69.52</v>
      </c>
      <c r="M5701" t="s">
        <v>931</v>
      </c>
      <c r="N5701" t="s">
        <v>926</v>
      </c>
      <c r="O5701">
        <v>40.44</v>
      </c>
      <c r="S5701">
        <v>25700</v>
      </c>
    </row>
    <row r="5702" spans="1:19" x14ac:dyDescent="0.2">
      <c r="A5702" t="s">
        <v>61</v>
      </c>
      <c r="B5702" t="s">
        <v>8</v>
      </c>
      <c r="C5702" t="s">
        <v>927</v>
      </c>
      <c r="D5702">
        <v>1</v>
      </c>
      <c r="E5702">
        <v>6</v>
      </c>
      <c r="F5702">
        <v>1780113600000</v>
      </c>
      <c r="G5702">
        <v>1780115992554</v>
      </c>
      <c r="H5702">
        <v>2392554</v>
      </c>
      <c r="I5702">
        <v>2392554</v>
      </c>
      <c r="J5702">
        <v>12715</v>
      </c>
      <c r="K5702">
        <v>94</v>
      </c>
      <c r="L5702">
        <v>77.98</v>
      </c>
      <c r="M5702" t="s">
        <v>931</v>
      </c>
      <c r="N5702" t="s">
        <v>926</v>
      </c>
      <c r="O5702">
        <v>47.53</v>
      </c>
      <c r="S5702">
        <v>25701</v>
      </c>
    </row>
    <row r="5703" spans="1:19" x14ac:dyDescent="0.2">
      <c r="A5703" t="s">
        <v>61</v>
      </c>
      <c r="B5703" t="s">
        <v>8</v>
      </c>
      <c r="C5703" t="s">
        <v>924</v>
      </c>
      <c r="D5703">
        <v>1</v>
      </c>
      <c r="E5703">
        <v>6</v>
      </c>
      <c r="F5703">
        <v>1780114500000</v>
      </c>
      <c r="G5703">
        <v>1780116728891</v>
      </c>
      <c r="H5703">
        <v>2228891</v>
      </c>
      <c r="I5703">
        <v>2228891</v>
      </c>
      <c r="J5703">
        <v>10450</v>
      </c>
      <c r="K5703">
        <v>87</v>
      </c>
      <c r="L5703">
        <v>77.59</v>
      </c>
      <c r="M5703" t="s">
        <v>931</v>
      </c>
      <c r="N5703" t="s">
        <v>926</v>
      </c>
      <c r="O5703">
        <v>56.8</v>
      </c>
      <c r="S5703">
        <v>25702</v>
      </c>
    </row>
    <row r="5704" spans="1:19" x14ac:dyDescent="0.2">
      <c r="A5704" t="s">
        <v>61</v>
      </c>
      <c r="B5704" t="s">
        <v>8</v>
      </c>
      <c r="C5704" t="s">
        <v>928</v>
      </c>
      <c r="D5704">
        <v>1</v>
      </c>
      <c r="E5704">
        <v>6</v>
      </c>
      <c r="F5704">
        <v>1780115400000</v>
      </c>
      <c r="G5704">
        <v>1780117620474</v>
      </c>
      <c r="H5704">
        <v>2220474</v>
      </c>
      <c r="I5704">
        <v>2220474</v>
      </c>
      <c r="J5704">
        <v>10919</v>
      </c>
      <c r="K5704">
        <v>84</v>
      </c>
      <c r="L5704">
        <v>73.02</v>
      </c>
      <c r="M5704" t="s">
        <v>931</v>
      </c>
      <c r="N5704" t="s">
        <v>926</v>
      </c>
      <c r="O5704">
        <v>45.14</v>
      </c>
      <c r="S5704">
        <v>25703</v>
      </c>
    </row>
    <row r="5705" spans="1:19" x14ac:dyDescent="0.2">
      <c r="A5705" t="s">
        <v>61</v>
      </c>
      <c r="B5705" t="s">
        <v>8</v>
      </c>
      <c r="C5705" t="s">
        <v>927</v>
      </c>
      <c r="D5705">
        <v>1</v>
      </c>
      <c r="E5705">
        <v>6</v>
      </c>
      <c r="F5705">
        <v>1780116300000</v>
      </c>
      <c r="G5705">
        <v>1780118442346</v>
      </c>
      <c r="H5705">
        <v>2142346</v>
      </c>
      <c r="I5705">
        <v>2142346</v>
      </c>
      <c r="J5705">
        <v>12498</v>
      </c>
      <c r="K5705">
        <v>80</v>
      </c>
      <c r="L5705">
        <v>78.89</v>
      </c>
      <c r="M5705" t="s">
        <v>931</v>
      </c>
      <c r="N5705" t="s">
        <v>926</v>
      </c>
      <c r="O5705">
        <v>56.53</v>
      </c>
      <c r="S5705">
        <v>25704</v>
      </c>
    </row>
    <row r="5706" spans="1:19" x14ac:dyDescent="0.2">
      <c r="A5706" t="s">
        <v>61</v>
      </c>
      <c r="B5706" t="s">
        <v>8</v>
      </c>
      <c r="C5706" t="s">
        <v>924</v>
      </c>
      <c r="D5706">
        <v>1</v>
      </c>
      <c r="E5706">
        <v>6</v>
      </c>
      <c r="F5706">
        <v>1780117200000</v>
      </c>
      <c r="G5706">
        <v>1780120000767</v>
      </c>
      <c r="H5706">
        <v>2800767</v>
      </c>
      <c r="I5706">
        <v>2800767</v>
      </c>
      <c r="J5706">
        <v>9405</v>
      </c>
      <c r="K5706">
        <v>105</v>
      </c>
      <c r="L5706">
        <v>80.2</v>
      </c>
      <c r="M5706" t="s">
        <v>931</v>
      </c>
      <c r="N5706" t="s">
        <v>926</v>
      </c>
      <c r="O5706">
        <v>51.26</v>
      </c>
      <c r="S5706">
        <v>25705</v>
      </c>
    </row>
    <row r="5707" spans="1:19" x14ac:dyDescent="0.2">
      <c r="A5707" t="s">
        <v>61</v>
      </c>
      <c r="B5707" t="s">
        <v>8</v>
      </c>
      <c r="C5707" t="s">
        <v>928</v>
      </c>
      <c r="D5707">
        <v>1</v>
      </c>
      <c r="E5707">
        <v>6</v>
      </c>
      <c r="F5707">
        <v>1780118100000</v>
      </c>
      <c r="G5707">
        <v>1780120149665</v>
      </c>
      <c r="H5707">
        <v>2049665</v>
      </c>
      <c r="I5707">
        <v>2049665</v>
      </c>
      <c r="J5707">
        <v>10267</v>
      </c>
      <c r="K5707">
        <v>81</v>
      </c>
      <c r="L5707">
        <v>72.260000000000005</v>
      </c>
      <c r="M5707" t="s">
        <v>931</v>
      </c>
      <c r="N5707" t="s">
        <v>926</v>
      </c>
      <c r="O5707">
        <v>49.43</v>
      </c>
      <c r="S5707">
        <v>25706</v>
      </c>
    </row>
    <row r="5708" spans="1:19" x14ac:dyDescent="0.2">
      <c r="A5708" t="s">
        <v>61</v>
      </c>
      <c r="B5708" t="s">
        <v>8</v>
      </c>
      <c r="C5708" t="s">
        <v>927</v>
      </c>
      <c r="D5708">
        <v>1</v>
      </c>
      <c r="E5708">
        <v>6</v>
      </c>
      <c r="F5708">
        <v>1780119000000</v>
      </c>
      <c r="G5708">
        <v>1780121205292</v>
      </c>
      <c r="H5708">
        <v>2205292</v>
      </c>
      <c r="I5708">
        <v>2205292</v>
      </c>
      <c r="J5708">
        <v>12225</v>
      </c>
      <c r="K5708">
        <v>87</v>
      </c>
      <c r="L5708">
        <v>74.87</v>
      </c>
      <c r="M5708" t="s">
        <v>931</v>
      </c>
      <c r="N5708" t="s">
        <v>926</v>
      </c>
      <c r="O5708">
        <v>46.32</v>
      </c>
      <c r="S5708">
        <v>25707</v>
      </c>
    </row>
    <row r="5709" spans="1:19" x14ac:dyDescent="0.2">
      <c r="A5709" t="s">
        <v>61</v>
      </c>
      <c r="B5709" t="s">
        <v>8</v>
      </c>
      <c r="C5709" t="s">
        <v>924</v>
      </c>
      <c r="D5709">
        <v>1</v>
      </c>
      <c r="E5709">
        <v>6</v>
      </c>
      <c r="F5709">
        <v>1780119900000</v>
      </c>
      <c r="G5709">
        <v>1780122628768</v>
      </c>
      <c r="H5709">
        <v>2728768</v>
      </c>
      <c r="I5709">
        <v>2728768</v>
      </c>
      <c r="J5709">
        <v>9763</v>
      </c>
      <c r="K5709">
        <v>102</v>
      </c>
      <c r="L5709">
        <v>76.540000000000006</v>
      </c>
      <c r="M5709" t="s">
        <v>931</v>
      </c>
      <c r="N5709" t="s">
        <v>926</v>
      </c>
      <c r="O5709">
        <v>43.61</v>
      </c>
      <c r="S5709">
        <v>25708</v>
      </c>
    </row>
    <row r="5710" spans="1:19" x14ac:dyDescent="0.2">
      <c r="A5710" t="s">
        <v>61</v>
      </c>
      <c r="B5710" t="s">
        <v>8</v>
      </c>
      <c r="C5710" t="s">
        <v>928</v>
      </c>
      <c r="D5710">
        <v>1</v>
      </c>
      <c r="E5710">
        <v>6</v>
      </c>
      <c r="F5710">
        <v>1780120800000</v>
      </c>
      <c r="G5710">
        <v>1780122503091</v>
      </c>
      <c r="H5710">
        <v>1703091</v>
      </c>
      <c r="I5710">
        <v>1703091</v>
      </c>
      <c r="J5710">
        <v>12168</v>
      </c>
      <c r="K5710">
        <v>66</v>
      </c>
      <c r="L5710">
        <v>69.03</v>
      </c>
      <c r="M5710" t="s">
        <v>931</v>
      </c>
      <c r="N5710" t="s">
        <v>926</v>
      </c>
      <c r="O5710">
        <v>45.56</v>
      </c>
      <c r="S5710">
        <v>25709</v>
      </c>
    </row>
    <row r="5711" spans="1:19" x14ac:dyDescent="0.2">
      <c r="A5711" t="s">
        <v>61</v>
      </c>
      <c r="B5711" t="s">
        <v>8</v>
      </c>
      <c r="C5711" t="s">
        <v>927</v>
      </c>
      <c r="D5711">
        <v>1</v>
      </c>
      <c r="E5711">
        <v>6</v>
      </c>
      <c r="F5711">
        <v>1780121700000</v>
      </c>
      <c r="G5711">
        <v>1780123688974</v>
      </c>
      <c r="H5711">
        <v>1988974</v>
      </c>
      <c r="I5711">
        <v>1988974</v>
      </c>
      <c r="J5711">
        <v>11054</v>
      </c>
      <c r="K5711">
        <v>76</v>
      </c>
      <c r="L5711">
        <v>73.180000000000007</v>
      </c>
      <c r="M5711" t="s">
        <v>931</v>
      </c>
      <c r="N5711" t="s">
        <v>926</v>
      </c>
      <c r="O5711">
        <v>50.97</v>
      </c>
      <c r="S5711">
        <v>25710</v>
      </c>
    </row>
    <row r="5712" spans="1:19" x14ac:dyDescent="0.2">
      <c r="A5712" t="s">
        <v>61</v>
      </c>
      <c r="B5712" t="s">
        <v>8</v>
      </c>
      <c r="C5712" t="s">
        <v>927</v>
      </c>
      <c r="D5712">
        <v>1</v>
      </c>
      <c r="E5712">
        <v>7</v>
      </c>
      <c r="F5712">
        <v>1780185600000</v>
      </c>
      <c r="G5712">
        <v>1780187337601</v>
      </c>
      <c r="H5712">
        <v>1737601</v>
      </c>
      <c r="I5712">
        <v>1737601</v>
      </c>
      <c r="J5712">
        <v>11858</v>
      </c>
      <c r="K5712">
        <v>73</v>
      </c>
      <c r="L5712">
        <v>67.5</v>
      </c>
      <c r="M5712" t="s">
        <v>931</v>
      </c>
      <c r="N5712" t="s">
        <v>926</v>
      </c>
      <c r="O5712">
        <v>41.95</v>
      </c>
      <c r="S5712">
        <v>25711</v>
      </c>
    </row>
    <row r="5713" spans="1:19" x14ac:dyDescent="0.2">
      <c r="A5713" t="s">
        <v>61</v>
      </c>
      <c r="B5713" t="s">
        <v>8</v>
      </c>
      <c r="C5713" t="s">
        <v>924</v>
      </c>
      <c r="D5713">
        <v>1</v>
      </c>
      <c r="E5713">
        <v>7</v>
      </c>
      <c r="F5713">
        <v>1780186500000</v>
      </c>
      <c r="G5713">
        <v>1780188989810</v>
      </c>
      <c r="H5713">
        <v>2489810</v>
      </c>
      <c r="I5713">
        <v>2489810</v>
      </c>
      <c r="J5713">
        <v>11016</v>
      </c>
      <c r="K5713">
        <v>99</v>
      </c>
      <c r="L5713">
        <v>61.44</v>
      </c>
      <c r="M5713" t="s">
        <v>925</v>
      </c>
      <c r="N5713" t="s">
        <v>929</v>
      </c>
      <c r="S5713">
        <v>25712</v>
      </c>
    </row>
    <row r="5714" spans="1:19" x14ac:dyDescent="0.2">
      <c r="A5714" t="s">
        <v>61</v>
      </c>
      <c r="B5714" t="s">
        <v>8</v>
      </c>
      <c r="C5714" t="s">
        <v>928</v>
      </c>
      <c r="D5714">
        <v>1</v>
      </c>
      <c r="E5714">
        <v>7</v>
      </c>
      <c r="F5714">
        <v>1780187400000</v>
      </c>
      <c r="G5714">
        <v>1780189168200</v>
      </c>
      <c r="H5714">
        <v>1768200</v>
      </c>
      <c r="I5714">
        <v>1768200</v>
      </c>
      <c r="J5714">
        <v>11928</v>
      </c>
      <c r="K5714">
        <v>73</v>
      </c>
      <c r="L5714">
        <v>53.74</v>
      </c>
      <c r="M5714" t="s">
        <v>925</v>
      </c>
      <c r="N5714" t="s">
        <v>929</v>
      </c>
      <c r="S5714">
        <v>25713</v>
      </c>
    </row>
    <row r="5715" spans="1:19" x14ac:dyDescent="0.2">
      <c r="A5715" t="s">
        <v>61</v>
      </c>
      <c r="B5715" t="s">
        <v>8</v>
      </c>
      <c r="C5715" t="s">
        <v>927</v>
      </c>
      <c r="D5715">
        <v>1</v>
      </c>
      <c r="E5715">
        <v>7</v>
      </c>
      <c r="F5715">
        <v>1780188300000</v>
      </c>
      <c r="G5715">
        <v>1780190025040</v>
      </c>
      <c r="H5715">
        <v>1725040</v>
      </c>
      <c r="I5715">
        <v>1725040</v>
      </c>
      <c r="J5715">
        <v>9188</v>
      </c>
      <c r="K5715">
        <v>69</v>
      </c>
      <c r="L5715">
        <v>64.66</v>
      </c>
      <c r="M5715" t="s">
        <v>925</v>
      </c>
      <c r="N5715" t="s">
        <v>926</v>
      </c>
      <c r="O5715">
        <v>42.8</v>
      </c>
      <c r="S5715">
        <v>25714</v>
      </c>
    </row>
    <row r="5716" spans="1:19" x14ac:dyDescent="0.2">
      <c r="A5716" t="s">
        <v>61</v>
      </c>
      <c r="B5716" t="s">
        <v>8</v>
      </c>
      <c r="C5716" t="s">
        <v>924</v>
      </c>
      <c r="D5716">
        <v>1</v>
      </c>
      <c r="E5716">
        <v>7</v>
      </c>
      <c r="F5716">
        <v>1780189200000</v>
      </c>
      <c r="G5716">
        <v>1780191948448</v>
      </c>
      <c r="H5716">
        <v>2748448</v>
      </c>
      <c r="I5716">
        <v>2748448</v>
      </c>
      <c r="J5716">
        <v>11167</v>
      </c>
      <c r="K5716">
        <v>112</v>
      </c>
      <c r="L5716">
        <v>64.709999999999994</v>
      </c>
      <c r="M5716" t="s">
        <v>925</v>
      </c>
      <c r="N5716" t="s">
        <v>929</v>
      </c>
      <c r="S5716">
        <v>25715</v>
      </c>
    </row>
    <row r="5717" spans="1:19" x14ac:dyDescent="0.2">
      <c r="A5717" t="s">
        <v>61</v>
      </c>
      <c r="B5717" t="s">
        <v>8</v>
      </c>
      <c r="C5717" t="s">
        <v>928</v>
      </c>
      <c r="D5717">
        <v>1</v>
      </c>
      <c r="E5717">
        <v>7</v>
      </c>
      <c r="F5717">
        <v>1780190100000</v>
      </c>
      <c r="G5717">
        <v>1780192437335</v>
      </c>
      <c r="H5717">
        <v>2337335</v>
      </c>
      <c r="I5717">
        <v>2337335</v>
      </c>
      <c r="J5717">
        <v>9023</v>
      </c>
      <c r="K5717">
        <v>97</v>
      </c>
      <c r="L5717">
        <v>74.209999999999994</v>
      </c>
      <c r="M5717" t="s">
        <v>931</v>
      </c>
      <c r="N5717" t="s">
        <v>926</v>
      </c>
      <c r="O5717">
        <v>50.02</v>
      </c>
      <c r="S5717">
        <v>25716</v>
      </c>
    </row>
    <row r="5718" spans="1:19" x14ac:dyDescent="0.2">
      <c r="A5718" t="s">
        <v>61</v>
      </c>
      <c r="B5718" t="s">
        <v>8</v>
      </c>
      <c r="C5718" t="s">
        <v>927</v>
      </c>
      <c r="D5718">
        <v>1</v>
      </c>
      <c r="E5718">
        <v>7</v>
      </c>
      <c r="F5718">
        <v>1780191000000</v>
      </c>
      <c r="G5718">
        <v>1780193639893</v>
      </c>
      <c r="H5718">
        <v>2639893</v>
      </c>
      <c r="I5718">
        <v>2639893</v>
      </c>
      <c r="J5718">
        <v>10066</v>
      </c>
      <c r="K5718">
        <v>102</v>
      </c>
      <c r="L5718">
        <v>79.02</v>
      </c>
      <c r="M5718" t="s">
        <v>931</v>
      </c>
      <c r="N5718" t="s">
        <v>926</v>
      </c>
      <c r="O5718">
        <v>50.81</v>
      </c>
      <c r="S5718">
        <v>25717</v>
      </c>
    </row>
    <row r="5719" spans="1:19" x14ac:dyDescent="0.2">
      <c r="A5719" t="s">
        <v>61</v>
      </c>
      <c r="B5719" t="s">
        <v>8</v>
      </c>
      <c r="C5719" t="s">
        <v>924</v>
      </c>
      <c r="D5719">
        <v>1</v>
      </c>
      <c r="E5719">
        <v>7</v>
      </c>
      <c r="F5719">
        <v>1780191900000</v>
      </c>
      <c r="G5719">
        <v>1780193631177</v>
      </c>
      <c r="H5719">
        <v>1731177</v>
      </c>
      <c r="I5719">
        <v>1731177</v>
      </c>
      <c r="J5719">
        <v>10708</v>
      </c>
      <c r="K5719">
        <v>74</v>
      </c>
      <c r="L5719">
        <v>68.67</v>
      </c>
      <c r="M5719" t="s">
        <v>931</v>
      </c>
      <c r="N5719" t="s">
        <v>926</v>
      </c>
      <c r="O5719">
        <v>47.92</v>
      </c>
      <c r="S5719">
        <v>25718</v>
      </c>
    </row>
    <row r="5720" spans="1:19" x14ac:dyDescent="0.2">
      <c r="A5720" t="s">
        <v>61</v>
      </c>
      <c r="B5720" t="s">
        <v>8</v>
      </c>
      <c r="C5720" t="s">
        <v>928</v>
      </c>
      <c r="D5720">
        <v>1</v>
      </c>
      <c r="E5720">
        <v>7</v>
      </c>
      <c r="F5720">
        <v>1780192800000</v>
      </c>
      <c r="G5720">
        <v>1780195187341</v>
      </c>
      <c r="H5720">
        <v>2387341</v>
      </c>
      <c r="I5720">
        <v>2387341</v>
      </c>
      <c r="J5720">
        <v>9201</v>
      </c>
      <c r="K5720">
        <v>96</v>
      </c>
      <c r="L5720">
        <v>77.34</v>
      </c>
      <c r="M5720" t="s">
        <v>931</v>
      </c>
      <c r="N5720" t="s">
        <v>926</v>
      </c>
      <c r="O5720">
        <v>55.57</v>
      </c>
      <c r="S5720">
        <v>25719</v>
      </c>
    </row>
    <row r="5721" spans="1:19" x14ac:dyDescent="0.2">
      <c r="A5721" t="s">
        <v>61</v>
      </c>
      <c r="B5721" t="s">
        <v>8</v>
      </c>
      <c r="C5721" t="s">
        <v>927</v>
      </c>
      <c r="D5721">
        <v>1</v>
      </c>
      <c r="E5721">
        <v>7</v>
      </c>
      <c r="F5721">
        <v>1780193700000</v>
      </c>
      <c r="G5721">
        <v>1780195508456</v>
      </c>
      <c r="H5721">
        <v>1808456</v>
      </c>
      <c r="I5721">
        <v>1808456</v>
      </c>
      <c r="J5721">
        <v>11338</v>
      </c>
      <c r="K5721">
        <v>69</v>
      </c>
      <c r="L5721">
        <v>73.430000000000007</v>
      </c>
      <c r="M5721" t="s">
        <v>931</v>
      </c>
      <c r="N5721" t="s">
        <v>926</v>
      </c>
      <c r="O5721">
        <v>55.34</v>
      </c>
      <c r="S5721">
        <v>25720</v>
      </c>
    </row>
    <row r="5722" spans="1:19" x14ac:dyDescent="0.2">
      <c r="A5722" t="s">
        <v>61</v>
      </c>
      <c r="B5722" t="s">
        <v>8</v>
      </c>
      <c r="C5722" t="s">
        <v>924</v>
      </c>
      <c r="D5722">
        <v>1</v>
      </c>
      <c r="E5722">
        <v>7</v>
      </c>
      <c r="F5722">
        <v>1780194600000</v>
      </c>
      <c r="G5722">
        <v>1780196622330</v>
      </c>
      <c r="H5722">
        <v>2022330</v>
      </c>
      <c r="I5722">
        <v>2022330</v>
      </c>
      <c r="J5722">
        <v>10727</v>
      </c>
      <c r="K5722">
        <v>74</v>
      </c>
      <c r="L5722">
        <v>71.36</v>
      </c>
      <c r="M5722" t="s">
        <v>931</v>
      </c>
      <c r="N5722" t="s">
        <v>926</v>
      </c>
      <c r="O5722">
        <v>46.78</v>
      </c>
      <c r="S5722">
        <v>25721</v>
      </c>
    </row>
    <row r="5723" spans="1:19" x14ac:dyDescent="0.2">
      <c r="A5723" t="s">
        <v>61</v>
      </c>
      <c r="B5723" t="s">
        <v>8</v>
      </c>
      <c r="C5723" t="s">
        <v>928</v>
      </c>
      <c r="D5723">
        <v>1</v>
      </c>
      <c r="E5723">
        <v>7</v>
      </c>
      <c r="F5723">
        <v>1780195500000</v>
      </c>
      <c r="G5723">
        <v>1780197735347</v>
      </c>
      <c r="H5723">
        <v>2235347</v>
      </c>
      <c r="I5723">
        <v>2235347</v>
      </c>
      <c r="J5723">
        <v>10892</v>
      </c>
      <c r="K5723">
        <v>92</v>
      </c>
      <c r="L5723">
        <v>58.26</v>
      </c>
      <c r="M5723" t="s">
        <v>925</v>
      </c>
      <c r="N5723" t="s">
        <v>929</v>
      </c>
      <c r="S5723">
        <v>25722</v>
      </c>
    </row>
    <row r="5724" spans="1:19" x14ac:dyDescent="0.2">
      <c r="A5724" t="s">
        <v>61</v>
      </c>
      <c r="B5724" t="s">
        <v>8</v>
      </c>
      <c r="C5724" t="s">
        <v>927</v>
      </c>
      <c r="D5724">
        <v>1</v>
      </c>
      <c r="E5724">
        <v>7</v>
      </c>
      <c r="F5724">
        <v>1780196400000</v>
      </c>
      <c r="G5724">
        <v>1780198135741</v>
      </c>
      <c r="H5724">
        <v>1735741</v>
      </c>
      <c r="I5724">
        <v>1735741</v>
      </c>
      <c r="J5724">
        <v>10282</v>
      </c>
      <c r="K5724">
        <v>64</v>
      </c>
      <c r="L5724">
        <v>69.56</v>
      </c>
      <c r="M5724" t="s">
        <v>931</v>
      </c>
      <c r="N5724" t="s">
        <v>926</v>
      </c>
      <c r="O5724">
        <v>51.01</v>
      </c>
      <c r="S5724">
        <v>25723</v>
      </c>
    </row>
    <row r="5725" spans="1:19" x14ac:dyDescent="0.2">
      <c r="A5725" t="s">
        <v>61</v>
      </c>
      <c r="B5725" t="s">
        <v>8</v>
      </c>
      <c r="C5725" t="s">
        <v>924</v>
      </c>
      <c r="D5725">
        <v>1</v>
      </c>
      <c r="E5725">
        <v>7</v>
      </c>
      <c r="F5725">
        <v>1780197300000</v>
      </c>
      <c r="G5725">
        <v>1780199744309</v>
      </c>
      <c r="H5725">
        <v>2444309</v>
      </c>
      <c r="I5725">
        <v>2444309</v>
      </c>
      <c r="J5725">
        <v>11898</v>
      </c>
      <c r="K5725">
        <v>96</v>
      </c>
      <c r="L5725">
        <v>75.819999999999993</v>
      </c>
      <c r="M5725" t="s">
        <v>931</v>
      </c>
      <c r="N5725" t="s">
        <v>926</v>
      </c>
      <c r="O5725">
        <v>43.38</v>
      </c>
      <c r="S5725">
        <v>25724</v>
      </c>
    </row>
    <row r="5726" spans="1:19" x14ac:dyDescent="0.2">
      <c r="A5726" t="s">
        <v>61</v>
      </c>
      <c r="B5726" t="s">
        <v>8</v>
      </c>
      <c r="C5726" t="s">
        <v>928</v>
      </c>
      <c r="D5726">
        <v>1</v>
      </c>
      <c r="E5726">
        <v>7</v>
      </c>
      <c r="F5726">
        <v>1780198200000</v>
      </c>
      <c r="G5726">
        <v>1780200573666</v>
      </c>
      <c r="H5726">
        <v>2373666</v>
      </c>
      <c r="I5726">
        <v>2373666</v>
      </c>
      <c r="J5726">
        <v>11850</v>
      </c>
      <c r="K5726">
        <v>98</v>
      </c>
      <c r="L5726">
        <v>73.180000000000007</v>
      </c>
      <c r="M5726" t="s">
        <v>931</v>
      </c>
      <c r="N5726" t="s">
        <v>926</v>
      </c>
      <c r="O5726">
        <v>39.159999999999997</v>
      </c>
      <c r="S5726">
        <v>25725</v>
      </c>
    </row>
    <row r="5727" spans="1:19" x14ac:dyDescent="0.2">
      <c r="A5727" t="s">
        <v>61</v>
      </c>
      <c r="B5727" t="s">
        <v>8</v>
      </c>
      <c r="C5727" t="s">
        <v>927</v>
      </c>
      <c r="D5727">
        <v>1</v>
      </c>
      <c r="E5727">
        <v>7</v>
      </c>
      <c r="F5727">
        <v>1780199100000</v>
      </c>
      <c r="G5727">
        <v>1780201396453</v>
      </c>
      <c r="H5727">
        <v>2296453</v>
      </c>
      <c r="I5727">
        <v>2296453</v>
      </c>
      <c r="J5727">
        <v>10042</v>
      </c>
      <c r="K5727">
        <v>95</v>
      </c>
      <c r="L5727">
        <v>76.790000000000006</v>
      </c>
      <c r="M5727" t="s">
        <v>931</v>
      </c>
      <c r="N5727" t="s">
        <v>926</v>
      </c>
      <c r="O5727">
        <v>54.33</v>
      </c>
      <c r="S5727">
        <v>25726</v>
      </c>
    </row>
    <row r="5728" spans="1:19" x14ac:dyDescent="0.2">
      <c r="A5728" t="s">
        <v>61</v>
      </c>
      <c r="B5728" t="s">
        <v>8</v>
      </c>
      <c r="C5728" t="s">
        <v>924</v>
      </c>
      <c r="D5728">
        <v>1</v>
      </c>
      <c r="E5728">
        <v>7</v>
      </c>
      <c r="F5728">
        <v>1780200000000</v>
      </c>
      <c r="G5728">
        <v>1780202226129</v>
      </c>
      <c r="H5728">
        <v>2226129</v>
      </c>
      <c r="I5728">
        <v>2226129</v>
      </c>
      <c r="J5728">
        <v>12448</v>
      </c>
      <c r="K5728">
        <v>83</v>
      </c>
      <c r="L5728">
        <v>73.709999999999994</v>
      </c>
      <c r="M5728" t="s">
        <v>931</v>
      </c>
      <c r="N5728" t="s">
        <v>926</v>
      </c>
      <c r="O5728">
        <v>42.52</v>
      </c>
      <c r="S5728">
        <v>25727</v>
      </c>
    </row>
    <row r="5729" spans="1:19" x14ac:dyDescent="0.2">
      <c r="A5729" t="s">
        <v>61</v>
      </c>
      <c r="B5729" t="s">
        <v>8</v>
      </c>
      <c r="C5729" t="s">
        <v>928</v>
      </c>
      <c r="D5729">
        <v>1</v>
      </c>
      <c r="E5729">
        <v>7</v>
      </c>
      <c r="F5729">
        <v>1780200900000</v>
      </c>
      <c r="G5729">
        <v>1780203661710</v>
      </c>
      <c r="H5729">
        <v>2761710</v>
      </c>
      <c r="I5729">
        <v>2761710</v>
      </c>
      <c r="J5729">
        <v>11636</v>
      </c>
      <c r="K5729">
        <v>109</v>
      </c>
      <c r="L5729">
        <v>82.74</v>
      </c>
      <c r="M5729" t="s">
        <v>931</v>
      </c>
      <c r="N5729" t="s">
        <v>926</v>
      </c>
      <c r="O5729">
        <v>52.18</v>
      </c>
      <c r="S5729">
        <v>25728</v>
      </c>
    </row>
    <row r="5730" spans="1:19" x14ac:dyDescent="0.2">
      <c r="A5730" t="s">
        <v>61</v>
      </c>
      <c r="B5730" t="s">
        <v>8</v>
      </c>
      <c r="C5730" t="s">
        <v>927</v>
      </c>
      <c r="D5730">
        <v>1</v>
      </c>
      <c r="E5730">
        <v>7</v>
      </c>
      <c r="F5730">
        <v>1780201800000</v>
      </c>
      <c r="G5730">
        <v>1780204545913</v>
      </c>
      <c r="H5730">
        <v>2745913</v>
      </c>
      <c r="I5730">
        <v>2745913</v>
      </c>
      <c r="J5730">
        <v>10025</v>
      </c>
      <c r="K5730">
        <v>103</v>
      </c>
      <c r="L5730">
        <v>83.13</v>
      </c>
      <c r="M5730" t="s">
        <v>931</v>
      </c>
      <c r="N5730" t="s">
        <v>926</v>
      </c>
      <c r="O5730">
        <v>57.8</v>
      </c>
      <c r="S5730">
        <v>25729</v>
      </c>
    </row>
    <row r="5731" spans="1:19" x14ac:dyDescent="0.2">
      <c r="A5731" t="s">
        <v>61</v>
      </c>
      <c r="B5731" t="s">
        <v>8</v>
      </c>
      <c r="C5731" t="s">
        <v>924</v>
      </c>
      <c r="D5731">
        <v>1</v>
      </c>
      <c r="E5731">
        <v>7</v>
      </c>
      <c r="F5731">
        <v>1780202700000</v>
      </c>
      <c r="G5731">
        <v>1780204846397</v>
      </c>
      <c r="H5731">
        <v>2146397</v>
      </c>
      <c r="I5731">
        <v>2146397</v>
      </c>
      <c r="J5731">
        <v>9135</v>
      </c>
      <c r="K5731">
        <v>79</v>
      </c>
      <c r="L5731">
        <v>75.47</v>
      </c>
      <c r="M5731" t="s">
        <v>931</v>
      </c>
      <c r="N5731" t="s">
        <v>926</v>
      </c>
      <c r="O5731">
        <v>57.46</v>
      </c>
      <c r="S5731">
        <v>25730</v>
      </c>
    </row>
    <row r="5732" spans="1:19" x14ac:dyDescent="0.2">
      <c r="A5732" t="s">
        <v>61</v>
      </c>
      <c r="B5732" t="s">
        <v>8</v>
      </c>
      <c r="C5732" t="s">
        <v>928</v>
      </c>
      <c r="D5732">
        <v>1</v>
      </c>
      <c r="E5732">
        <v>7</v>
      </c>
      <c r="F5732">
        <v>1780203600000</v>
      </c>
      <c r="G5732">
        <v>1780206312100</v>
      </c>
      <c r="H5732">
        <v>2712100</v>
      </c>
      <c r="I5732">
        <v>2712100</v>
      </c>
      <c r="J5732">
        <v>12335</v>
      </c>
      <c r="K5732">
        <v>111</v>
      </c>
      <c r="L5732">
        <v>79.790000000000006</v>
      </c>
      <c r="M5732" t="s">
        <v>931</v>
      </c>
      <c r="N5732" t="s">
        <v>926</v>
      </c>
      <c r="O5732">
        <v>44.69</v>
      </c>
      <c r="S5732">
        <v>25731</v>
      </c>
    </row>
    <row r="5733" spans="1:19" x14ac:dyDescent="0.2">
      <c r="A5733" t="s">
        <v>61</v>
      </c>
      <c r="B5733" t="s">
        <v>8</v>
      </c>
      <c r="C5733" t="s">
        <v>927</v>
      </c>
      <c r="D5733">
        <v>1</v>
      </c>
      <c r="E5733">
        <v>7</v>
      </c>
      <c r="F5733">
        <v>1780204500000</v>
      </c>
      <c r="G5733">
        <v>1780206942760</v>
      </c>
      <c r="H5733">
        <v>2442760</v>
      </c>
      <c r="I5733">
        <v>2442760</v>
      </c>
      <c r="J5733">
        <v>9209</v>
      </c>
      <c r="K5733">
        <v>101</v>
      </c>
      <c r="L5733">
        <v>77.2</v>
      </c>
      <c r="M5733" t="s">
        <v>931</v>
      </c>
      <c r="N5733" t="s">
        <v>926</v>
      </c>
      <c r="O5733">
        <v>53.82</v>
      </c>
      <c r="S5733">
        <v>25732</v>
      </c>
    </row>
    <row r="5734" spans="1:19" x14ac:dyDescent="0.2">
      <c r="A5734" t="s">
        <v>61</v>
      </c>
      <c r="B5734" t="s">
        <v>8</v>
      </c>
      <c r="C5734" t="s">
        <v>924</v>
      </c>
      <c r="D5734">
        <v>1</v>
      </c>
      <c r="E5734">
        <v>7</v>
      </c>
      <c r="F5734">
        <v>1780205400000</v>
      </c>
      <c r="G5734">
        <v>1780207308661</v>
      </c>
      <c r="H5734">
        <v>1908661</v>
      </c>
      <c r="I5734">
        <v>1908661</v>
      </c>
      <c r="J5734">
        <v>11249</v>
      </c>
      <c r="K5734">
        <v>81</v>
      </c>
      <c r="L5734">
        <v>70.27</v>
      </c>
      <c r="M5734" t="s">
        <v>931</v>
      </c>
      <c r="N5734" t="s">
        <v>926</v>
      </c>
      <c r="O5734">
        <v>45.71</v>
      </c>
      <c r="S5734">
        <v>25733</v>
      </c>
    </row>
    <row r="5735" spans="1:19" x14ac:dyDescent="0.2">
      <c r="A5735" t="s">
        <v>61</v>
      </c>
      <c r="B5735" t="s">
        <v>8</v>
      </c>
      <c r="C5735" t="s">
        <v>928</v>
      </c>
      <c r="D5735">
        <v>1</v>
      </c>
      <c r="E5735">
        <v>7</v>
      </c>
      <c r="F5735">
        <v>1780206300000</v>
      </c>
      <c r="G5735">
        <v>1780207913505</v>
      </c>
      <c r="H5735">
        <v>1613505</v>
      </c>
      <c r="I5735">
        <v>1613505</v>
      </c>
      <c r="J5735">
        <v>12435</v>
      </c>
      <c r="K5735">
        <v>62</v>
      </c>
      <c r="L5735">
        <v>66.86</v>
      </c>
      <c r="M5735" t="s">
        <v>931</v>
      </c>
      <c r="N5735" t="s">
        <v>926</v>
      </c>
      <c r="O5735">
        <v>42.05</v>
      </c>
      <c r="S5735">
        <v>25734</v>
      </c>
    </row>
    <row r="5736" spans="1:19" x14ac:dyDescent="0.2">
      <c r="A5736" t="s">
        <v>61</v>
      </c>
      <c r="B5736" t="s">
        <v>8</v>
      </c>
      <c r="C5736" t="s">
        <v>927</v>
      </c>
      <c r="D5736">
        <v>1</v>
      </c>
      <c r="E5736">
        <v>7</v>
      </c>
      <c r="F5736">
        <v>1780207200000</v>
      </c>
      <c r="G5736">
        <v>1780209874792</v>
      </c>
      <c r="H5736">
        <v>2674792</v>
      </c>
      <c r="I5736">
        <v>2674792</v>
      </c>
      <c r="J5736">
        <v>12364</v>
      </c>
      <c r="K5736">
        <v>109</v>
      </c>
      <c r="L5736">
        <v>84</v>
      </c>
      <c r="M5736" t="s">
        <v>931</v>
      </c>
      <c r="N5736" t="s">
        <v>926</v>
      </c>
      <c r="O5736">
        <v>59.65</v>
      </c>
      <c r="S5736">
        <v>25735</v>
      </c>
    </row>
    <row r="5737" spans="1:19" x14ac:dyDescent="0.2">
      <c r="A5737" t="s">
        <v>61</v>
      </c>
      <c r="B5737" t="s">
        <v>8</v>
      </c>
      <c r="C5737" t="s">
        <v>924</v>
      </c>
      <c r="D5737">
        <v>1</v>
      </c>
      <c r="E5737">
        <v>7</v>
      </c>
      <c r="F5737">
        <v>1780208100000</v>
      </c>
      <c r="G5737">
        <v>1780209738297</v>
      </c>
      <c r="H5737">
        <v>1638297</v>
      </c>
      <c r="I5737">
        <v>1638297</v>
      </c>
      <c r="J5737">
        <v>9669</v>
      </c>
      <c r="K5737">
        <v>67</v>
      </c>
      <c r="L5737">
        <v>71.44</v>
      </c>
      <c r="M5737" t="s">
        <v>931</v>
      </c>
      <c r="N5737" t="s">
        <v>926</v>
      </c>
      <c r="O5737">
        <v>59.48</v>
      </c>
      <c r="S5737">
        <v>25736</v>
      </c>
    </row>
    <row r="5738" spans="1:19" x14ac:dyDescent="0.2">
      <c r="A5738" t="s">
        <v>61</v>
      </c>
      <c r="B5738" t="s">
        <v>8</v>
      </c>
      <c r="C5738" t="s">
        <v>928</v>
      </c>
      <c r="D5738">
        <v>1</v>
      </c>
      <c r="E5738">
        <v>7</v>
      </c>
      <c r="F5738">
        <v>1780209000000</v>
      </c>
      <c r="G5738">
        <v>1780211314728</v>
      </c>
      <c r="H5738">
        <v>2314728</v>
      </c>
      <c r="I5738">
        <v>2314728</v>
      </c>
      <c r="J5738">
        <v>11595</v>
      </c>
      <c r="K5738">
        <v>88</v>
      </c>
      <c r="L5738">
        <v>80.819999999999993</v>
      </c>
      <c r="M5738" t="s">
        <v>931</v>
      </c>
      <c r="N5738" t="s">
        <v>926</v>
      </c>
      <c r="O5738">
        <v>59.1</v>
      </c>
      <c r="S5738">
        <v>25737</v>
      </c>
    </row>
    <row r="5739" spans="1:19" x14ac:dyDescent="0.2">
      <c r="A5739" t="s">
        <v>61</v>
      </c>
      <c r="B5739" t="s">
        <v>8</v>
      </c>
      <c r="C5739" t="s">
        <v>927</v>
      </c>
      <c r="D5739">
        <v>2</v>
      </c>
      <c r="E5739">
        <v>1</v>
      </c>
      <c r="F5739">
        <v>1780272000000</v>
      </c>
      <c r="G5739">
        <v>1780273922929</v>
      </c>
      <c r="H5739">
        <v>1922929</v>
      </c>
      <c r="I5739">
        <v>1872929</v>
      </c>
      <c r="J5739">
        <v>7791</v>
      </c>
      <c r="K5739">
        <v>71</v>
      </c>
      <c r="L5739">
        <v>68.180000000000007</v>
      </c>
      <c r="M5739" t="s">
        <v>931</v>
      </c>
      <c r="N5739" t="s">
        <v>926</v>
      </c>
      <c r="O5739">
        <v>49.73</v>
      </c>
      <c r="S5739">
        <v>25738</v>
      </c>
    </row>
    <row r="5740" spans="1:19" x14ac:dyDescent="0.2">
      <c r="A5740" t="s">
        <v>61</v>
      </c>
      <c r="B5740" t="s">
        <v>8</v>
      </c>
      <c r="C5740" t="s">
        <v>924</v>
      </c>
      <c r="D5740">
        <v>2</v>
      </c>
      <c r="E5740">
        <v>1</v>
      </c>
      <c r="F5740">
        <v>1780272900000</v>
      </c>
      <c r="G5740">
        <v>1780274280591</v>
      </c>
      <c r="H5740">
        <v>1380591</v>
      </c>
      <c r="I5740">
        <v>1315591</v>
      </c>
      <c r="J5740">
        <v>9834</v>
      </c>
      <c r="K5740">
        <v>57</v>
      </c>
      <c r="L5740">
        <v>62.45</v>
      </c>
      <c r="M5740" t="s">
        <v>925</v>
      </c>
      <c r="N5740" t="s">
        <v>926</v>
      </c>
      <c r="O5740">
        <v>44.62</v>
      </c>
      <c r="S5740">
        <v>25739</v>
      </c>
    </row>
    <row r="5741" spans="1:19" x14ac:dyDescent="0.2">
      <c r="A5741" t="s">
        <v>61</v>
      </c>
      <c r="B5741" t="s">
        <v>8</v>
      </c>
      <c r="C5741" t="s">
        <v>928</v>
      </c>
      <c r="D5741">
        <v>2</v>
      </c>
      <c r="E5741">
        <v>1</v>
      </c>
      <c r="F5741">
        <v>1780273800000</v>
      </c>
      <c r="G5741">
        <v>1780275236493</v>
      </c>
      <c r="H5741">
        <v>1436493</v>
      </c>
      <c r="I5741">
        <v>1356493</v>
      </c>
      <c r="J5741">
        <v>11356</v>
      </c>
      <c r="K5741">
        <v>56</v>
      </c>
      <c r="L5741">
        <v>66.010000000000005</v>
      </c>
      <c r="M5741" t="s">
        <v>925</v>
      </c>
      <c r="N5741" t="s">
        <v>926</v>
      </c>
      <c r="O5741">
        <v>47.41</v>
      </c>
      <c r="S5741">
        <v>25740</v>
      </c>
    </row>
    <row r="5742" spans="1:19" x14ac:dyDescent="0.2">
      <c r="A5742" t="s">
        <v>61</v>
      </c>
      <c r="B5742" t="s">
        <v>8</v>
      </c>
      <c r="C5742" t="s">
        <v>927</v>
      </c>
      <c r="D5742">
        <v>2</v>
      </c>
      <c r="E5742">
        <v>1</v>
      </c>
      <c r="F5742">
        <v>1780274700000</v>
      </c>
      <c r="G5742">
        <v>1780276906473</v>
      </c>
      <c r="H5742">
        <v>2206473</v>
      </c>
      <c r="I5742">
        <v>2171473</v>
      </c>
      <c r="J5742">
        <v>8010</v>
      </c>
      <c r="K5742">
        <v>81</v>
      </c>
      <c r="L5742">
        <v>71.349999999999994</v>
      </c>
      <c r="M5742" t="s">
        <v>931</v>
      </c>
      <c r="N5742" t="s">
        <v>926</v>
      </c>
      <c r="O5742">
        <v>49.4</v>
      </c>
      <c r="S5742">
        <v>25741</v>
      </c>
    </row>
    <row r="5743" spans="1:19" x14ac:dyDescent="0.2">
      <c r="A5743" t="s">
        <v>61</v>
      </c>
      <c r="B5743" t="s">
        <v>8</v>
      </c>
      <c r="C5743" t="s">
        <v>924</v>
      </c>
      <c r="D5743">
        <v>2</v>
      </c>
      <c r="E5743">
        <v>1</v>
      </c>
      <c r="F5743">
        <v>1780275600000</v>
      </c>
      <c r="G5743">
        <v>1780276745262</v>
      </c>
      <c r="H5743">
        <v>1145262</v>
      </c>
      <c r="I5743">
        <v>1145262</v>
      </c>
      <c r="J5743">
        <v>9156</v>
      </c>
      <c r="K5743">
        <v>47</v>
      </c>
      <c r="L5743">
        <v>43.36</v>
      </c>
      <c r="M5743" t="s">
        <v>925</v>
      </c>
      <c r="N5743" t="s">
        <v>929</v>
      </c>
      <c r="S5743">
        <v>25742</v>
      </c>
    </row>
    <row r="5744" spans="1:19" x14ac:dyDescent="0.2">
      <c r="A5744" t="s">
        <v>61</v>
      </c>
      <c r="B5744" t="s">
        <v>8</v>
      </c>
      <c r="C5744" t="s">
        <v>928</v>
      </c>
      <c r="D5744">
        <v>2</v>
      </c>
      <c r="E5744">
        <v>1</v>
      </c>
      <c r="F5744">
        <v>1780276500000</v>
      </c>
      <c r="G5744">
        <v>1780278190529</v>
      </c>
      <c r="H5744">
        <v>1690529</v>
      </c>
      <c r="I5744">
        <v>1625529</v>
      </c>
      <c r="J5744">
        <v>11114</v>
      </c>
      <c r="K5744">
        <v>73</v>
      </c>
      <c r="L5744">
        <v>66.72</v>
      </c>
      <c r="M5744" t="s">
        <v>931</v>
      </c>
      <c r="N5744" t="s">
        <v>926</v>
      </c>
      <c r="O5744">
        <v>43.32</v>
      </c>
      <c r="S5744">
        <v>25743</v>
      </c>
    </row>
    <row r="5745" spans="1:19" x14ac:dyDescent="0.2">
      <c r="A5745" t="s">
        <v>61</v>
      </c>
      <c r="B5745" t="s">
        <v>8</v>
      </c>
      <c r="C5745" t="s">
        <v>927</v>
      </c>
      <c r="D5745">
        <v>2</v>
      </c>
      <c r="E5745">
        <v>1</v>
      </c>
      <c r="F5745">
        <v>1780277400000</v>
      </c>
      <c r="G5745">
        <v>1780279595214</v>
      </c>
      <c r="H5745">
        <v>2195214</v>
      </c>
      <c r="I5745">
        <v>2115214</v>
      </c>
      <c r="J5745">
        <v>10034</v>
      </c>
      <c r="K5745">
        <v>84</v>
      </c>
      <c r="L5745">
        <v>68.930000000000007</v>
      </c>
      <c r="M5745" t="s">
        <v>931</v>
      </c>
      <c r="N5745" t="s">
        <v>926</v>
      </c>
      <c r="O5745">
        <v>38.619999999999997</v>
      </c>
      <c r="S5745">
        <v>25744</v>
      </c>
    </row>
    <row r="5746" spans="1:19" x14ac:dyDescent="0.2">
      <c r="A5746" t="s">
        <v>61</v>
      </c>
      <c r="B5746" t="s">
        <v>8</v>
      </c>
      <c r="C5746" t="s">
        <v>924</v>
      </c>
      <c r="D5746">
        <v>2</v>
      </c>
      <c r="E5746">
        <v>1</v>
      </c>
      <c r="F5746">
        <v>1780278300000</v>
      </c>
      <c r="G5746">
        <v>1780279385655</v>
      </c>
      <c r="H5746">
        <v>1085655</v>
      </c>
      <c r="I5746">
        <v>1085655</v>
      </c>
      <c r="J5746">
        <v>10624</v>
      </c>
      <c r="K5746">
        <v>50</v>
      </c>
      <c r="L5746">
        <v>44.18</v>
      </c>
      <c r="M5746" t="s">
        <v>925</v>
      </c>
      <c r="N5746" t="s">
        <v>929</v>
      </c>
      <c r="S5746">
        <v>25745</v>
      </c>
    </row>
    <row r="5747" spans="1:19" x14ac:dyDescent="0.2">
      <c r="A5747" t="s">
        <v>61</v>
      </c>
      <c r="B5747" t="s">
        <v>8</v>
      </c>
      <c r="C5747" t="s">
        <v>928</v>
      </c>
      <c r="D5747">
        <v>2</v>
      </c>
      <c r="E5747">
        <v>1</v>
      </c>
      <c r="F5747">
        <v>1780279200000</v>
      </c>
      <c r="G5747">
        <v>1780280665821</v>
      </c>
      <c r="H5747">
        <v>1465821</v>
      </c>
      <c r="I5747">
        <v>1415821</v>
      </c>
      <c r="J5747">
        <v>11042</v>
      </c>
      <c r="K5747">
        <v>64</v>
      </c>
      <c r="L5747">
        <v>63.41</v>
      </c>
      <c r="M5747" t="s">
        <v>925</v>
      </c>
      <c r="N5747" t="s">
        <v>926</v>
      </c>
      <c r="O5747">
        <v>41.46</v>
      </c>
      <c r="S5747">
        <v>25746</v>
      </c>
    </row>
    <row r="5748" spans="1:19" x14ac:dyDescent="0.2">
      <c r="A5748" t="s">
        <v>61</v>
      </c>
      <c r="B5748" t="s">
        <v>8</v>
      </c>
      <c r="C5748" t="s">
        <v>927</v>
      </c>
      <c r="D5748">
        <v>2</v>
      </c>
      <c r="E5748">
        <v>1</v>
      </c>
      <c r="F5748">
        <v>1780280100000</v>
      </c>
      <c r="G5748">
        <v>1780282347036</v>
      </c>
      <c r="H5748">
        <v>2247036</v>
      </c>
      <c r="I5748">
        <v>2182036</v>
      </c>
      <c r="J5748">
        <v>7994</v>
      </c>
      <c r="K5748">
        <v>85</v>
      </c>
      <c r="L5748">
        <v>72.47</v>
      </c>
      <c r="M5748" t="s">
        <v>931</v>
      </c>
      <c r="N5748" t="s">
        <v>926</v>
      </c>
      <c r="O5748">
        <v>51</v>
      </c>
      <c r="S5748">
        <v>25747</v>
      </c>
    </row>
    <row r="5749" spans="1:19" x14ac:dyDescent="0.2">
      <c r="A5749" t="s">
        <v>61</v>
      </c>
      <c r="B5749" t="s">
        <v>8</v>
      </c>
      <c r="C5749" t="s">
        <v>924</v>
      </c>
      <c r="D5749">
        <v>2</v>
      </c>
      <c r="E5749">
        <v>1</v>
      </c>
      <c r="F5749">
        <v>1780281000000</v>
      </c>
      <c r="G5749">
        <v>1780282756857</v>
      </c>
      <c r="H5749">
        <v>1756857</v>
      </c>
      <c r="I5749">
        <v>1676857</v>
      </c>
      <c r="J5749">
        <v>9759</v>
      </c>
      <c r="K5749">
        <v>70</v>
      </c>
      <c r="L5749">
        <v>51.33</v>
      </c>
      <c r="M5749" t="s">
        <v>925</v>
      </c>
      <c r="N5749" t="s">
        <v>929</v>
      </c>
      <c r="S5749">
        <v>25748</v>
      </c>
    </row>
    <row r="5750" spans="1:19" x14ac:dyDescent="0.2">
      <c r="A5750" t="s">
        <v>61</v>
      </c>
      <c r="B5750" t="s">
        <v>8</v>
      </c>
      <c r="C5750" t="s">
        <v>928</v>
      </c>
      <c r="D5750">
        <v>2</v>
      </c>
      <c r="E5750">
        <v>1</v>
      </c>
      <c r="F5750">
        <v>1780281900000</v>
      </c>
      <c r="G5750">
        <v>1780283852629</v>
      </c>
      <c r="H5750">
        <v>1952629</v>
      </c>
      <c r="I5750">
        <v>1917629</v>
      </c>
      <c r="J5750">
        <v>8767</v>
      </c>
      <c r="K5750">
        <v>77</v>
      </c>
      <c r="L5750">
        <v>69.45</v>
      </c>
      <c r="M5750" t="s">
        <v>931</v>
      </c>
      <c r="N5750" t="s">
        <v>926</v>
      </c>
      <c r="O5750">
        <v>49.34</v>
      </c>
      <c r="S5750">
        <v>25749</v>
      </c>
    </row>
    <row r="5751" spans="1:19" x14ac:dyDescent="0.2">
      <c r="A5751" t="s">
        <v>61</v>
      </c>
      <c r="B5751" t="s">
        <v>8</v>
      </c>
      <c r="C5751" t="s">
        <v>927</v>
      </c>
      <c r="D5751">
        <v>2</v>
      </c>
      <c r="E5751">
        <v>1</v>
      </c>
      <c r="F5751">
        <v>1780282800000</v>
      </c>
      <c r="G5751">
        <v>1780284891284</v>
      </c>
      <c r="H5751">
        <v>2091284</v>
      </c>
      <c r="I5751">
        <v>2041284</v>
      </c>
      <c r="J5751">
        <v>7868</v>
      </c>
      <c r="K5751">
        <v>78</v>
      </c>
      <c r="L5751">
        <v>70.069999999999993</v>
      </c>
      <c r="M5751" t="s">
        <v>931</v>
      </c>
      <c r="N5751" t="s">
        <v>926</v>
      </c>
      <c r="O5751">
        <v>49.69</v>
      </c>
      <c r="S5751">
        <v>25750</v>
      </c>
    </row>
    <row r="5752" spans="1:19" x14ac:dyDescent="0.2">
      <c r="A5752" t="s">
        <v>61</v>
      </c>
      <c r="B5752" t="s">
        <v>8</v>
      </c>
      <c r="C5752" t="s">
        <v>924</v>
      </c>
      <c r="D5752">
        <v>2</v>
      </c>
      <c r="E5752">
        <v>1</v>
      </c>
      <c r="F5752">
        <v>1780283700000</v>
      </c>
      <c r="G5752">
        <v>1780284780540</v>
      </c>
      <c r="H5752">
        <v>1080540</v>
      </c>
      <c r="I5752">
        <v>1015540</v>
      </c>
      <c r="J5752">
        <v>9367</v>
      </c>
      <c r="K5752">
        <v>41</v>
      </c>
      <c r="L5752">
        <v>55.83</v>
      </c>
      <c r="M5752" t="s">
        <v>925</v>
      </c>
      <c r="N5752" t="s">
        <v>926</v>
      </c>
      <c r="O5752">
        <v>38.04</v>
      </c>
      <c r="S5752">
        <v>25751</v>
      </c>
    </row>
    <row r="5753" spans="1:19" x14ac:dyDescent="0.2">
      <c r="A5753" t="s">
        <v>61</v>
      </c>
      <c r="B5753" t="s">
        <v>8</v>
      </c>
      <c r="C5753" t="s">
        <v>928</v>
      </c>
      <c r="D5753">
        <v>2</v>
      </c>
      <c r="E5753">
        <v>1</v>
      </c>
      <c r="F5753">
        <v>1780284600000</v>
      </c>
      <c r="G5753">
        <v>1780286397703</v>
      </c>
      <c r="H5753">
        <v>1797703</v>
      </c>
      <c r="I5753">
        <v>1717703</v>
      </c>
      <c r="J5753">
        <v>11381</v>
      </c>
      <c r="K5753">
        <v>70</v>
      </c>
      <c r="L5753">
        <v>53.52</v>
      </c>
      <c r="M5753" t="s">
        <v>925</v>
      </c>
      <c r="N5753" t="s">
        <v>929</v>
      </c>
      <c r="S5753">
        <v>25752</v>
      </c>
    </row>
    <row r="5754" spans="1:19" x14ac:dyDescent="0.2">
      <c r="A5754" t="s">
        <v>61</v>
      </c>
      <c r="B5754" t="s">
        <v>8</v>
      </c>
      <c r="C5754" t="s">
        <v>927</v>
      </c>
      <c r="D5754">
        <v>2</v>
      </c>
      <c r="E5754">
        <v>1</v>
      </c>
      <c r="F5754">
        <v>1780285500000</v>
      </c>
      <c r="G5754">
        <v>1780286836771</v>
      </c>
      <c r="H5754">
        <v>1336771</v>
      </c>
      <c r="I5754">
        <v>1301771</v>
      </c>
      <c r="J5754">
        <v>8840</v>
      </c>
      <c r="K5754">
        <v>50</v>
      </c>
      <c r="L5754">
        <v>59.43</v>
      </c>
      <c r="M5754" t="s">
        <v>925</v>
      </c>
      <c r="N5754" t="s">
        <v>926</v>
      </c>
      <c r="O5754">
        <v>41.36</v>
      </c>
      <c r="S5754">
        <v>25753</v>
      </c>
    </row>
    <row r="5755" spans="1:19" x14ac:dyDescent="0.2">
      <c r="A5755" t="s">
        <v>61</v>
      </c>
      <c r="B5755" t="s">
        <v>8</v>
      </c>
      <c r="C5755" t="s">
        <v>924</v>
      </c>
      <c r="D5755">
        <v>2</v>
      </c>
      <c r="E5755">
        <v>1</v>
      </c>
      <c r="F5755">
        <v>1780286400000</v>
      </c>
      <c r="G5755">
        <v>1780287438873</v>
      </c>
      <c r="H5755">
        <v>1038873</v>
      </c>
      <c r="I5755">
        <v>1038873</v>
      </c>
      <c r="J5755">
        <v>11030</v>
      </c>
      <c r="K5755">
        <v>41</v>
      </c>
      <c r="L5755">
        <v>44.05</v>
      </c>
      <c r="M5755" t="s">
        <v>925</v>
      </c>
      <c r="N5755" t="s">
        <v>929</v>
      </c>
      <c r="S5755">
        <v>25754</v>
      </c>
    </row>
    <row r="5756" spans="1:19" x14ac:dyDescent="0.2">
      <c r="A5756" t="s">
        <v>61</v>
      </c>
      <c r="B5756" t="s">
        <v>8</v>
      </c>
      <c r="C5756" t="s">
        <v>928</v>
      </c>
      <c r="D5756">
        <v>2</v>
      </c>
      <c r="E5756">
        <v>1</v>
      </c>
      <c r="F5756">
        <v>1780287300000</v>
      </c>
      <c r="G5756">
        <v>1780288835803</v>
      </c>
      <c r="H5756">
        <v>1535803</v>
      </c>
      <c r="I5756">
        <v>1470803</v>
      </c>
      <c r="J5756">
        <v>11105</v>
      </c>
      <c r="K5756">
        <v>64</v>
      </c>
      <c r="L5756">
        <v>61.99</v>
      </c>
      <c r="M5756" t="s">
        <v>925</v>
      </c>
      <c r="N5756" t="s">
        <v>926</v>
      </c>
      <c r="O5756">
        <v>36.24</v>
      </c>
      <c r="S5756">
        <v>25755</v>
      </c>
    </row>
    <row r="5757" spans="1:19" x14ac:dyDescent="0.2">
      <c r="A5757" t="s">
        <v>61</v>
      </c>
      <c r="B5757" t="s">
        <v>8</v>
      </c>
      <c r="C5757" t="s">
        <v>924</v>
      </c>
      <c r="D5757">
        <v>2</v>
      </c>
      <c r="E5757">
        <v>2</v>
      </c>
      <c r="F5757">
        <v>1780358400000</v>
      </c>
      <c r="G5757">
        <v>1780360111679</v>
      </c>
      <c r="H5757">
        <v>1711679</v>
      </c>
      <c r="I5757">
        <v>1661679</v>
      </c>
      <c r="J5757">
        <v>9775</v>
      </c>
      <c r="K5757">
        <v>68</v>
      </c>
      <c r="L5757">
        <v>62.38</v>
      </c>
      <c r="M5757" t="s">
        <v>925</v>
      </c>
      <c r="N5757" t="s">
        <v>926</v>
      </c>
      <c r="O5757">
        <v>36.28</v>
      </c>
      <c r="S5757">
        <v>25756</v>
      </c>
    </row>
    <row r="5758" spans="1:19" x14ac:dyDescent="0.2">
      <c r="A5758" t="s">
        <v>61</v>
      </c>
      <c r="B5758" t="s">
        <v>8</v>
      </c>
      <c r="C5758" t="s">
        <v>928</v>
      </c>
      <c r="D5758">
        <v>2</v>
      </c>
      <c r="E5758">
        <v>2</v>
      </c>
      <c r="F5758">
        <v>1780359300000</v>
      </c>
      <c r="G5758">
        <v>1780360599157</v>
      </c>
      <c r="H5758">
        <v>1299157</v>
      </c>
      <c r="I5758">
        <v>1234157</v>
      </c>
      <c r="J5758">
        <v>10019</v>
      </c>
      <c r="K5758">
        <v>50</v>
      </c>
      <c r="L5758">
        <v>62.47</v>
      </c>
      <c r="M5758" t="s">
        <v>925</v>
      </c>
      <c r="N5758" t="s">
        <v>926</v>
      </c>
      <c r="O5758">
        <v>46.23</v>
      </c>
      <c r="S5758">
        <v>25757</v>
      </c>
    </row>
    <row r="5759" spans="1:19" x14ac:dyDescent="0.2">
      <c r="A5759" t="s">
        <v>61</v>
      </c>
      <c r="B5759" t="s">
        <v>8</v>
      </c>
      <c r="C5759" t="s">
        <v>927</v>
      </c>
      <c r="D5759">
        <v>2</v>
      </c>
      <c r="E5759">
        <v>2</v>
      </c>
      <c r="F5759">
        <v>1780360200000</v>
      </c>
      <c r="G5759">
        <v>1780361272232</v>
      </c>
      <c r="H5759">
        <v>1072232</v>
      </c>
      <c r="I5759">
        <v>992232</v>
      </c>
      <c r="J5759">
        <v>11516</v>
      </c>
      <c r="K5759">
        <v>44</v>
      </c>
      <c r="L5759">
        <v>57.54</v>
      </c>
      <c r="M5759" t="s">
        <v>925</v>
      </c>
      <c r="N5759" t="s">
        <v>926</v>
      </c>
      <c r="O5759">
        <v>36.46</v>
      </c>
      <c r="S5759">
        <v>25758</v>
      </c>
    </row>
    <row r="5760" spans="1:19" x14ac:dyDescent="0.2">
      <c r="A5760" t="s">
        <v>61</v>
      </c>
      <c r="B5760" t="s">
        <v>8</v>
      </c>
      <c r="C5760" t="s">
        <v>924</v>
      </c>
      <c r="D5760">
        <v>2</v>
      </c>
      <c r="E5760">
        <v>2</v>
      </c>
      <c r="F5760">
        <v>1780361100000</v>
      </c>
      <c r="G5760">
        <v>1780362460225</v>
      </c>
      <c r="H5760">
        <v>1360225</v>
      </c>
      <c r="I5760">
        <v>1325225</v>
      </c>
      <c r="J5760">
        <v>11353</v>
      </c>
      <c r="K5760">
        <v>58</v>
      </c>
      <c r="L5760">
        <v>48.24</v>
      </c>
      <c r="M5760" t="s">
        <v>925</v>
      </c>
      <c r="N5760" t="s">
        <v>929</v>
      </c>
      <c r="S5760">
        <v>25759</v>
      </c>
    </row>
    <row r="5761" spans="1:19" x14ac:dyDescent="0.2">
      <c r="A5761" t="s">
        <v>61</v>
      </c>
      <c r="B5761" t="s">
        <v>8</v>
      </c>
      <c r="C5761" t="s">
        <v>928</v>
      </c>
      <c r="D5761">
        <v>2</v>
      </c>
      <c r="E5761">
        <v>2</v>
      </c>
      <c r="F5761">
        <v>1780362000000</v>
      </c>
      <c r="G5761">
        <v>1780363803089</v>
      </c>
      <c r="H5761">
        <v>1803089</v>
      </c>
      <c r="I5761">
        <v>1753089</v>
      </c>
      <c r="J5761">
        <v>10783</v>
      </c>
      <c r="K5761">
        <v>68</v>
      </c>
      <c r="L5761">
        <v>67.099999999999994</v>
      </c>
      <c r="M5761" t="s">
        <v>931</v>
      </c>
      <c r="N5761" t="s">
        <v>926</v>
      </c>
      <c r="O5761">
        <v>42.26</v>
      </c>
      <c r="S5761">
        <v>25760</v>
      </c>
    </row>
    <row r="5762" spans="1:19" x14ac:dyDescent="0.2">
      <c r="A5762" t="s">
        <v>61</v>
      </c>
      <c r="B5762" t="s">
        <v>8</v>
      </c>
      <c r="C5762" t="s">
        <v>927</v>
      </c>
      <c r="D5762">
        <v>2</v>
      </c>
      <c r="E5762">
        <v>2</v>
      </c>
      <c r="F5762">
        <v>1780362900000</v>
      </c>
      <c r="G5762">
        <v>1780364651817</v>
      </c>
      <c r="H5762">
        <v>1751817</v>
      </c>
      <c r="I5762">
        <v>1686817</v>
      </c>
      <c r="J5762">
        <v>8273</v>
      </c>
      <c r="K5762">
        <v>67</v>
      </c>
      <c r="L5762">
        <v>61.74</v>
      </c>
      <c r="M5762" t="s">
        <v>925</v>
      </c>
      <c r="N5762" t="s">
        <v>926</v>
      </c>
      <c r="O5762">
        <v>37.78</v>
      </c>
      <c r="S5762">
        <v>25761</v>
      </c>
    </row>
    <row r="5763" spans="1:19" x14ac:dyDescent="0.2">
      <c r="A5763" t="s">
        <v>61</v>
      </c>
      <c r="B5763" t="s">
        <v>8</v>
      </c>
      <c r="C5763" t="s">
        <v>924</v>
      </c>
      <c r="D5763">
        <v>2</v>
      </c>
      <c r="E5763">
        <v>2</v>
      </c>
      <c r="F5763">
        <v>1780363800000</v>
      </c>
      <c r="G5763">
        <v>1780366048241</v>
      </c>
      <c r="H5763">
        <v>2248241</v>
      </c>
      <c r="I5763">
        <v>2168241</v>
      </c>
      <c r="J5763">
        <v>10373</v>
      </c>
      <c r="K5763">
        <v>82</v>
      </c>
      <c r="L5763">
        <v>71.08</v>
      </c>
      <c r="M5763" t="s">
        <v>931</v>
      </c>
      <c r="N5763" t="s">
        <v>926</v>
      </c>
      <c r="O5763">
        <v>41.37</v>
      </c>
      <c r="S5763">
        <v>25762</v>
      </c>
    </row>
    <row r="5764" spans="1:19" x14ac:dyDescent="0.2">
      <c r="A5764" t="s">
        <v>61</v>
      </c>
      <c r="B5764" t="s">
        <v>8</v>
      </c>
      <c r="C5764" t="s">
        <v>928</v>
      </c>
      <c r="D5764">
        <v>2</v>
      </c>
      <c r="E5764">
        <v>2</v>
      </c>
      <c r="F5764">
        <v>1780364700000</v>
      </c>
      <c r="G5764">
        <v>1780366894215</v>
      </c>
      <c r="H5764">
        <v>2194215</v>
      </c>
      <c r="I5764">
        <v>2159215</v>
      </c>
      <c r="J5764">
        <v>8311</v>
      </c>
      <c r="K5764">
        <v>85</v>
      </c>
      <c r="L5764">
        <v>70.08</v>
      </c>
      <c r="M5764" t="s">
        <v>931</v>
      </c>
      <c r="N5764" t="s">
        <v>926</v>
      </c>
      <c r="O5764">
        <v>45.93</v>
      </c>
      <c r="S5764">
        <v>25763</v>
      </c>
    </row>
    <row r="5765" spans="1:19" x14ac:dyDescent="0.2">
      <c r="A5765" t="s">
        <v>61</v>
      </c>
      <c r="B5765" t="s">
        <v>8</v>
      </c>
      <c r="C5765" t="s">
        <v>927</v>
      </c>
      <c r="D5765">
        <v>2</v>
      </c>
      <c r="E5765">
        <v>2</v>
      </c>
      <c r="F5765">
        <v>1780365600000</v>
      </c>
      <c r="G5765">
        <v>1780367605308</v>
      </c>
      <c r="H5765">
        <v>2005308</v>
      </c>
      <c r="I5765">
        <v>1955308</v>
      </c>
      <c r="J5765">
        <v>10381</v>
      </c>
      <c r="K5765">
        <v>84</v>
      </c>
      <c r="L5765">
        <v>66.599999999999994</v>
      </c>
      <c r="M5765" t="s">
        <v>925</v>
      </c>
      <c r="N5765" t="s">
        <v>926</v>
      </c>
      <c r="O5765">
        <v>37.06</v>
      </c>
      <c r="S5765">
        <v>25764</v>
      </c>
    </row>
    <row r="5766" spans="1:19" x14ac:dyDescent="0.2">
      <c r="A5766" t="s">
        <v>61</v>
      </c>
      <c r="B5766" t="s">
        <v>8</v>
      </c>
      <c r="C5766" t="s">
        <v>924</v>
      </c>
      <c r="D5766">
        <v>2</v>
      </c>
      <c r="E5766">
        <v>2</v>
      </c>
      <c r="F5766">
        <v>1780366500000</v>
      </c>
      <c r="G5766">
        <v>1780367805021</v>
      </c>
      <c r="H5766">
        <v>1305021</v>
      </c>
      <c r="I5766">
        <v>1240021</v>
      </c>
      <c r="J5766">
        <v>9535</v>
      </c>
      <c r="K5766">
        <v>58</v>
      </c>
      <c r="L5766">
        <v>58.71</v>
      </c>
      <c r="M5766" t="s">
        <v>925</v>
      </c>
      <c r="N5766" t="s">
        <v>926</v>
      </c>
      <c r="O5766">
        <v>38.619999999999997</v>
      </c>
      <c r="S5766">
        <v>25765</v>
      </c>
    </row>
    <row r="5767" spans="1:19" x14ac:dyDescent="0.2">
      <c r="A5767" t="s">
        <v>61</v>
      </c>
      <c r="B5767" t="s">
        <v>8</v>
      </c>
      <c r="C5767" t="s">
        <v>928</v>
      </c>
      <c r="D5767">
        <v>2</v>
      </c>
      <c r="E5767">
        <v>2</v>
      </c>
      <c r="F5767">
        <v>1780367400000</v>
      </c>
      <c r="G5767">
        <v>1780369269408</v>
      </c>
      <c r="H5767">
        <v>1869408</v>
      </c>
      <c r="I5767">
        <v>1789408</v>
      </c>
      <c r="J5767">
        <v>8590</v>
      </c>
      <c r="K5767">
        <v>80</v>
      </c>
      <c r="L5767">
        <v>61.7</v>
      </c>
      <c r="M5767" t="s">
        <v>925</v>
      </c>
      <c r="N5767" t="s">
        <v>926</v>
      </c>
      <c r="O5767">
        <v>33.880000000000003</v>
      </c>
      <c r="S5767">
        <v>25766</v>
      </c>
    </row>
    <row r="5768" spans="1:19" x14ac:dyDescent="0.2">
      <c r="A5768" t="s">
        <v>61</v>
      </c>
      <c r="B5768" t="s">
        <v>8</v>
      </c>
      <c r="C5768" t="s">
        <v>927</v>
      </c>
      <c r="D5768">
        <v>2</v>
      </c>
      <c r="E5768">
        <v>2</v>
      </c>
      <c r="F5768">
        <v>1780368300000</v>
      </c>
      <c r="G5768">
        <v>1780369485542</v>
      </c>
      <c r="H5768">
        <v>1185542</v>
      </c>
      <c r="I5768">
        <v>1185542</v>
      </c>
      <c r="J5768">
        <v>9349</v>
      </c>
      <c r="K5768">
        <v>47</v>
      </c>
      <c r="L5768">
        <v>44.04</v>
      </c>
      <c r="M5768" t="s">
        <v>925</v>
      </c>
      <c r="N5768" t="s">
        <v>929</v>
      </c>
      <c r="S5768">
        <v>25767</v>
      </c>
    </row>
    <row r="5769" spans="1:19" x14ac:dyDescent="0.2">
      <c r="A5769" t="s">
        <v>61</v>
      </c>
      <c r="B5769" t="s">
        <v>8</v>
      </c>
      <c r="C5769" t="s">
        <v>924</v>
      </c>
      <c r="D5769">
        <v>2</v>
      </c>
      <c r="E5769">
        <v>2</v>
      </c>
      <c r="F5769">
        <v>1780369200000</v>
      </c>
      <c r="G5769">
        <v>1780371071975</v>
      </c>
      <c r="H5769">
        <v>1871975</v>
      </c>
      <c r="I5769">
        <v>1821975</v>
      </c>
      <c r="J5769">
        <v>10311</v>
      </c>
      <c r="K5769">
        <v>78</v>
      </c>
      <c r="L5769">
        <v>70.709999999999994</v>
      </c>
      <c r="M5769" t="s">
        <v>931</v>
      </c>
      <c r="N5769" t="s">
        <v>926</v>
      </c>
      <c r="O5769">
        <v>50.17</v>
      </c>
      <c r="S5769">
        <v>25768</v>
      </c>
    </row>
    <row r="5770" spans="1:19" x14ac:dyDescent="0.2">
      <c r="A5770" t="s">
        <v>61</v>
      </c>
      <c r="B5770" t="s">
        <v>8</v>
      </c>
      <c r="C5770" t="s">
        <v>928</v>
      </c>
      <c r="D5770">
        <v>2</v>
      </c>
      <c r="E5770">
        <v>2</v>
      </c>
      <c r="F5770">
        <v>1780370100000</v>
      </c>
      <c r="G5770">
        <v>1780371691475</v>
      </c>
      <c r="H5770">
        <v>1591475</v>
      </c>
      <c r="I5770">
        <v>1526475</v>
      </c>
      <c r="J5770">
        <v>8439</v>
      </c>
      <c r="K5770">
        <v>65</v>
      </c>
      <c r="L5770">
        <v>47.96</v>
      </c>
      <c r="M5770" t="s">
        <v>925</v>
      </c>
      <c r="N5770" t="s">
        <v>929</v>
      </c>
      <c r="S5770">
        <v>25769</v>
      </c>
    </row>
    <row r="5771" spans="1:19" x14ac:dyDescent="0.2">
      <c r="A5771" t="s">
        <v>61</v>
      </c>
      <c r="B5771" t="s">
        <v>8</v>
      </c>
      <c r="C5771" t="s">
        <v>927</v>
      </c>
      <c r="D5771">
        <v>2</v>
      </c>
      <c r="E5771">
        <v>2</v>
      </c>
      <c r="F5771">
        <v>1780371000000</v>
      </c>
      <c r="G5771">
        <v>1780372410279</v>
      </c>
      <c r="H5771">
        <v>1410279</v>
      </c>
      <c r="I5771">
        <v>1330279</v>
      </c>
      <c r="J5771">
        <v>8767</v>
      </c>
      <c r="K5771">
        <v>63</v>
      </c>
      <c r="L5771">
        <v>64.510000000000005</v>
      </c>
      <c r="M5771" t="s">
        <v>925</v>
      </c>
      <c r="N5771" t="s">
        <v>926</v>
      </c>
      <c r="O5771">
        <v>51.52</v>
      </c>
      <c r="S5771">
        <v>25770</v>
      </c>
    </row>
    <row r="5772" spans="1:19" x14ac:dyDescent="0.2">
      <c r="A5772" t="s">
        <v>61</v>
      </c>
      <c r="B5772" t="s">
        <v>8</v>
      </c>
      <c r="C5772" t="s">
        <v>924</v>
      </c>
      <c r="D5772">
        <v>2</v>
      </c>
      <c r="E5772">
        <v>2</v>
      </c>
      <c r="F5772">
        <v>1780371900000</v>
      </c>
      <c r="G5772">
        <v>1780373429690</v>
      </c>
      <c r="H5772">
        <v>1529690</v>
      </c>
      <c r="I5772">
        <v>1494690</v>
      </c>
      <c r="J5772">
        <v>7767</v>
      </c>
      <c r="K5772">
        <v>66</v>
      </c>
      <c r="L5772">
        <v>59.06</v>
      </c>
      <c r="M5772" t="s">
        <v>925</v>
      </c>
      <c r="N5772" t="s">
        <v>926</v>
      </c>
      <c r="O5772">
        <v>38.5</v>
      </c>
      <c r="S5772">
        <v>25771</v>
      </c>
    </row>
    <row r="5773" spans="1:19" x14ac:dyDescent="0.2">
      <c r="A5773" t="s">
        <v>61</v>
      </c>
      <c r="B5773" t="s">
        <v>8</v>
      </c>
      <c r="C5773" t="s">
        <v>928</v>
      </c>
      <c r="D5773">
        <v>2</v>
      </c>
      <c r="E5773">
        <v>2</v>
      </c>
      <c r="F5773">
        <v>1780372800000</v>
      </c>
      <c r="G5773">
        <v>1780374648782</v>
      </c>
      <c r="H5773">
        <v>1848782</v>
      </c>
      <c r="I5773">
        <v>1798782</v>
      </c>
      <c r="J5773">
        <v>9083</v>
      </c>
      <c r="K5773">
        <v>71</v>
      </c>
      <c r="L5773">
        <v>68.31</v>
      </c>
      <c r="M5773" t="s">
        <v>931</v>
      </c>
      <c r="N5773" t="s">
        <v>926</v>
      </c>
      <c r="O5773">
        <v>48.46</v>
      </c>
      <c r="S5773">
        <v>25772</v>
      </c>
    </row>
    <row r="5774" spans="1:19" x14ac:dyDescent="0.2">
      <c r="A5774" t="s">
        <v>61</v>
      </c>
      <c r="B5774" t="s">
        <v>8</v>
      </c>
      <c r="C5774" t="s">
        <v>927</v>
      </c>
      <c r="D5774">
        <v>2</v>
      </c>
      <c r="E5774">
        <v>2</v>
      </c>
      <c r="F5774">
        <v>1780373700000</v>
      </c>
      <c r="G5774">
        <v>1780374927985</v>
      </c>
      <c r="H5774">
        <v>1227985</v>
      </c>
      <c r="I5774">
        <v>1162985</v>
      </c>
      <c r="J5774">
        <v>11206</v>
      </c>
      <c r="K5774">
        <v>48</v>
      </c>
      <c r="L5774">
        <v>61.74</v>
      </c>
      <c r="M5774" t="s">
        <v>925</v>
      </c>
      <c r="N5774" t="s">
        <v>926</v>
      </c>
      <c r="O5774">
        <v>43.13</v>
      </c>
      <c r="S5774">
        <v>25773</v>
      </c>
    </row>
    <row r="5775" spans="1:19" x14ac:dyDescent="0.2">
      <c r="A5775" t="s">
        <v>61</v>
      </c>
      <c r="B5775" t="s">
        <v>8</v>
      </c>
      <c r="C5775" t="s">
        <v>924</v>
      </c>
      <c r="D5775">
        <v>2</v>
      </c>
      <c r="E5775">
        <v>2</v>
      </c>
      <c r="F5775">
        <v>1780374600000</v>
      </c>
      <c r="G5775">
        <v>1780375936876</v>
      </c>
      <c r="H5775">
        <v>1336876</v>
      </c>
      <c r="I5775">
        <v>1256876</v>
      </c>
      <c r="J5775">
        <v>11108</v>
      </c>
      <c r="K5775">
        <v>56</v>
      </c>
      <c r="L5775">
        <v>66.37</v>
      </c>
      <c r="M5775" t="s">
        <v>925</v>
      </c>
      <c r="N5775" t="s">
        <v>926</v>
      </c>
      <c r="O5775">
        <v>51.42</v>
      </c>
      <c r="S5775">
        <v>25774</v>
      </c>
    </row>
    <row r="5776" spans="1:19" x14ac:dyDescent="0.2">
      <c r="A5776" t="s">
        <v>61</v>
      </c>
      <c r="B5776" t="s">
        <v>8</v>
      </c>
      <c r="C5776" t="s">
        <v>928</v>
      </c>
      <c r="D5776">
        <v>2</v>
      </c>
      <c r="E5776">
        <v>3</v>
      </c>
      <c r="F5776">
        <v>1780444800000</v>
      </c>
      <c r="G5776">
        <v>1780445956782</v>
      </c>
      <c r="H5776">
        <v>1156782</v>
      </c>
      <c r="I5776">
        <v>1106782</v>
      </c>
      <c r="J5776">
        <v>10773</v>
      </c>
      <c r="K5776">
        <v>50</v>
      </c>
      <c r="L5776">
        <v>61.42</v>
      </c>
      <c r="M5776" t="s">
        <v>925</v>
      </c>
      <c r="N5776" t="s">
        <v>926</v>
      </c>
      <c r="O5776">
        <v>45.36</v>
      </c>
      <c r="S5776">
        <v>25775</v>
      </c>
    </row>
    <row r="5777" spans="1:19" x14ac:dyDescent="0.2">
      <c r="A5777" t="s">
        <v>61</v>
      </c>
      <c r="B5777" t="s">
        <v>8</v>
      </c>
      <c r="C5777" t="s">
        <v>927</v>
      </c>
      <c r="D5777">
        <v>2</v>
      </c>
      <c r="E5777">
        <v>3</v>
      </c>
      <c r="F5777">
        <v>1780445700000</v>
      </c>
      <c r="G5777">
        <v>1780447337012</v>
      </c>
      <c r="H5777">
        <v>1637012</v>
      </c>
      <c r="I5777">
        <v>1572012</v>
      </c>
      <c r="J5777">
        <v>9088</v>
      </c>
      <c r="K5777">
        <v>60</v>
      </c>
      <c r="L5777">
        <v>64.290000000000006</v>
      </c>
      <c r="M5777" t="s">
        <v>925</v>
      </c>
      <c r="N5777" t="s">
        <v>926</v>
      </c>
      <c r="O5777">
        <v>44.44</v>
      </c>
      <c r="S5777">
        <v>25776</v>
      </c>
    </row>
    <row r="5778" spans="1:19" x14ac:dyDescent="0.2">
      <c r="A5778" t="s">
        <v>61</v>
      </c>
      <c r="B5778" t="s">
        <v>8</v>
      </c>
      <c r="C5778" t="s">
        <v>924</v>
      </c>
      <c r="D5778">
        <v>2</v>
      </c>
      <c r="E5778">
        <v>3</v>
      </c>
      <c r="F5778">
        <v>1780446600000</v>
      </c>
      <c r="G5778">
        <v>1780447709699</v>
      </c>
      <c r="H5778">
        <v>1109699</v>
      </c>
      <c r="I5778">
        <v>1029699</v>
      </c>
      <c r="J5778">
        <v>9334</v>
      </c>
      <c r="K5778">
        <v>51</v>
      </c>
      <c r="L5778">
        <v>61.62</v>
      </c>
      <c r="M5778" t="s">
        <v>925</v>
      </c>
      <c r="N5778" t="s">
        <v>926</v>
      </c>
      <c r="O5778">
        <v>50.84</v>
      </c>
      <c r="S5778">
        <v>25777</v>
      </c>
    </row>
    <row r="5779" spans="1:19" x14ac:dyDescent="0.2">
      <c r="A5779" t="s">
        <v>61</v>
      </c>
      <c r="B5779" t="s">
        <v>8</v>
      </c>
      <c r="C5779" t="s">
        <v>928</v>
      </c>
      <c r="D5779">
        <v>2</v>
      </c>
      <c r="E5779">
        <v>3</v>
      </c>
      <c r="F5779">
        <v>1780447500000</v>
      </c>
      <c r="G5779">
        <v>1780448744547</v>
      </c>
      <c r="H5779">
        <v>1244547</v>
      </c>
      <c r="I5779">
        <v>1209547</v>
      </c>
      <c r="J5779">
        <v>11477</v>
      </c>
      <c r="K5779">
        <v>47</v>
      </c>
      <c r="L5779">
        <v>65.44</v>
      </c>
      <c r="M5779" t="s">
        <v>925</v>
      </c>
      <c r="N5779" t="s">
        <v>926</v>
      </c>
      <c r="O5779">
        <v>50.61</v>
      </c>
      <c r="S5779">
        <v>25778</v>
      </c>
    </row>
    <row r="5780" spans="1:19" x14ac:dyDescent="0.2">
      <c r="A5780" t="s">
        <v>61</v>
      </c>
      <c r="B5780" t="s">
        <v>8</v>
      </c>
      <c r="C5780" t="s">
        <v>927</v>
      </c>
      <c r="D5780">
        <v>2</v>
      </c>
      <c r="E5780">
        <v>3</v>
      </c>
      <c r="F5780">
        <v>1780448400000</v>
      </c>
      <c r="G5780">
        <v>1780450533831</v>
      </c>
      <c r="H5780">
        <v>2133831</v>
      </c>
      <c r="I5780">
        <v>2083831</v>
      </c>
      <c r="J5780">
        <v>7753</v>
      </c>
      <c r="K5780">
        <v>83</v>
      </c>
      <c r="L5780">
        <v>53.75</v>
      </c>
      <c r="M5780" t="s">
        <v>925</v>
      </c>
      <c r="N5780" t="s">
        <v>929</v>
      </c>
      <c r="S5780">
        <v>25779</v>
      </c>
    </row>
    <row r="5781" spans="1:19" x14ac:dyDescent="0.2">
      <c r="A5781" t="s">
        <v>61</v>
      </c>
      <c r="B5781" t="s">
        <v>8</v>
      </c>
      <c r="C5781" t="s">
        <v>924</v>
      </c>
      <c r="D5781">
        <v>2</v>
      </c>
      <c r="E5781">
        <v>3</v>
      </c>
      <c r="F5781">
        <v>1780449300000</v>
      </c>
      <c r="G5781">
        <v>1780450743201</v>
      </c>
      <c r="H5781">
        <v>1443201</v>
      </c>
      <c r="I5781">
        <v>1378201</v>
      </c>
      <c r="J5781">
        <v>10189</v>
      </c>
      <c r="K5781">
        <v>58</v>
      </c>
      <c r="L5781">
        <v>59.07</v>
      </c>
      <c r="M5781" t="s">
        <v>925</v>
      </c>
      <c r="N5781" t="s">
        <v>926</v>
      </c>
      <c r="O5781">
        <v>34.22</v>
      </c>
      <c r="S5781">
        <v>25780</v>
      </c>
    </row>
    <row r="5782" spans="1:19" x14ac:dyDescent="0.2">
      <c r="A5782" t="s">
        <v>61</v>
      </c>
      <c r="B5782" t="s">
        <v>8</v>
      </c>
      <c r="C5782" t="s">
        <v>928</v>
      </c>
      <c r="D5782">
        <v>2</v>
      </c>
      <c r="E5782">
        <v>3</v>
      </c>
      <c r="F5782">
        <v>1780450200000</v>
      </c>
      <c r="G5782">
        <v>1780451724818</v>
      </c>
      <c r="H5782">
        <v>1524818</v>
      </c>
      <c r="I5782">
        <v>1444818</v>
      </c>
      <c r="J5782">
        <v>9995</v>
      </c>
      <c r="K5782">
        <v>66</v>
      </c>
      <c r="L5782">
        <v>66.02</v>
      </c>
      <c r="M5782" t="s">
        <v>925</v>
      </c>
      <c r="N5782" t="s">
        <v>926</v>
      </c>
      <c r="O5782">
        <v>48.86</v>
      </c>
      <c r="S5782">
        <v>25781</v>
      </c>
    </row>
    <row r="5783" spans="1:19" x14ac:dyDescent="0.2">
      <c r="A5783" t="s">
        <v>61</v>
      </c>
      <c r="B5783" t="s">
        <v>8</v>
      </c>
      <c r="C5783" t="s">
        <v>927</v>
      </c>
      <c r="D5783">
        <v>2</v>
      </c>
      <c r="E5783">
        <v>3</v>
      </c>
      <c r="F5783">
        <v>1780451100000</v>
      </c>
      <c r="G5783">
        <v>1780453335278</v>
      </c>
      <c r="H5783">
        <v>2235278</v>
      </c>
      <c r="I5783">
        <v>2200278</v>
      </c>
      <c r="J5783">
        <v>11348</v>
      </c>
      <c r="K5783">
        <v>87</v>
      </c>
      <c r="L5783">
        <v>58.74</v>
      </c>
      <c r="M5783" t="s">
        <v>925</v>
      </c>
      <c r="N5783" t="s">
        <v>929</v>
      </c>
      <c r="S5783">
        <v>25782</v>
      </c>
    </row>
    <row r="5784" spans="1:19" x14ac:dyDescent="0.2">
      <c r="A5784" t="s">
        <v>61</v>
      </c>
      <c r="B5784" t="s">
        <v>8</v>
      </c>
      <c r="C5784" t="s">
        <v>924</v>
      </c>
      <c r="D5784">
        <v>2</v>
      </c>
      <c r="E5784">
        <v>3</v>
      </c>
      <c r="F5784">
        <v>1780452000000</v>
      </c>
      <c r="G5784">
        <v>1780453000741</v>
      </c>
      <c r="H5784">
        <v>1000741</v>
      </c>
      <c r="I5784">
        <v>950741</v>
      </c>
      <c r="J5784">
        <v>11298</v>
      </c>
      <c r="K5784">
        <v>40</v>
      </c>
      <c r="L5784">
        <v>58.12</v>
      </c>
      <c r="M5784" t="s">
        <v>925</v>
      </c>
      <c r="N5784" t="s">
        <v>926</v>
      </c>
      <c r="O5784">
        <v>40.200000000000003</v>
      </c>
      <c r="S5784">
        <v>25783</v>
      </c>
    </row>
    <row r="5785" spans="1:19" x14ac:dyDescent="0.2">
      <c r="A5785" t="s">
        <v>61</v>
      </c>
      <c r="B5785" t="s">
        <v>8</v>
      </c>
      <c r="C5785" t="s">
        <v>928</v>
      </c>
      <c r="D5785">
        <v>2</v>
      </c>
      <c r="E5785">
        <v>3</v>
      </c>
      <c r="F5785">
        <v>1780452900000</v>
      </c>
      <c r="G5785">
        <v>1780454840485</v>
      </c>
      <c r="H5785">
        <v>1940485</v>
      </c>
      <c r="I5785">
        <v>1875485</v>
      </c>
      <c r="J5785">
        <v>10115</v>
      </c>
      <c r="K5785">
        <v>76</v>
      </c>
      <c r="L5785">
        <v>67.73</v>
      </c>
      <c r="M5785" t="s">
        <v>931</v>
      </c>
      <c r="N5785" t="s">
        <v>926</v>
      </c>
      <c r="O5785">
        <v>42.04</v>
      </c>
      <c r="S5785">
        <v>25784</v>
      </c>
    </row>
    <row r="5786" spans="1:19" x14ac:dyDescent="0.2">
      <c r="A5786" t="s">
        <v>61</v>
      </c>
      <c r="B5786" t="s">
        <v>8</v>
      </c>
      <c r="C5786" t="s">
        <v>927</v>
      </c>
      <c r="D5786">
        <v>2</v>
      </c>
      <c r="E5786">
        <v>3</v>
      </c>
      <c r="F5786">
        <v>1780453800000</v>
      </c>
      <c r="G5786">
        <v>1780455544068</v>
      </c>
      <c r="H5786">
        <v>1744068</v>
      </c>
      <c r="I5786">
        <v>1664068</v>
      </c>
      <c r="J5786">
        <v>7839</v>
      </c>
      <c r="K5786">
        <v>66</v>
      </c>
      <c r="L5786">
        <v>66.11</v>
      </c>
      <c r="M5786" t="s">
        <v>925</v>
      </c>
      <c r="N5786" t="s">
        <v>926</v>
      </c>
      <c r="O5786">
        <v>49.3</v>
      </c>
      <c r="S5786">
        <v>25785</v>
      </c>
    </row>
    <row r="5787" spans="1:19" x14ac:dyDescent="0.2">
      <c r="A5787" t="s">
        <v>61</v>
      </c>
      <c r="B5787" t="s">
        <v>8</v>
      </c>
      <c r="C5787" t="s">
        <v>924</v>
      </c>
      <c r="D5787">
        <v>2</v>
      </c>
      <c r="E5787">
        <v>3</v>
      </c>
      <c r="F5787">
        <v>1780454700000</v>
      </c>
      <c r="G5787">
        <v>1780456892492</v>
      </c>
      <c r="H5787">
        <v>2192492</v>
      </c>
      <c r="I5787">
        <v>2157492</v>
      </c>
      <c r="J5787">
        <v>10929</v>
      </c>
      <c r="K5787">
        <v>91</v>
      </c>
      <c r="L5787">
        <v>70.83</v>
      </c>
      <c r="M5787" t="s">
        <v>931</v>
      </c>
      <c r="N5787" t="s">
        <v>926</v>
      </c>
      <c r="O5787">
        <v>40.71</v>
      </c>
      <c r="S5787">
        <v>25786</v>
      </c>
    </row>
    <row r="5788" spans="1:19" x14ac:dyDescent="0.2">
      <c r="A5788" t="s">
        <v>61</v>
      </c>
      <c r="B5788" t="s">
        <v>8</v>
      </c>
      <c r="C5788" t="s">
        <v>928</v>
      </c>
      <c r="D5788">
        <v>2</v>
      </c>
      <c r="E5788">
        <v>3</v>
      </c>
      <c r="F5788">
        <v>1780455600000</v>
      </c>
      <c r="G5788">
        <v>1780457776105</v>
      </c>
      <c r="H5788">
        <v>2176105</v>
      </c>
      <c r="I5788">
        <v>2126105</v>
      </c>
      <c r="J5788">
        <v>8069</v>
      </c>
      <c r="K5788">
        <v>81</v>
      </c>
      <c r="L5788">
        <v>66.8</v>
      </c>
      <c r="M5788" t="s">
        <v>931</v>
      </c>
      <c r="N5788" t="s">
        <v>926</v>
      </c>
      <c r="O5788">
        <v>39.42</v>
      </c>
      <c r="S5788">
        <v>25787</v>
      </c>
    </row>
    <row r="5789" spans="1:19" x14ac:dyDescent="0.2">
      <c r="A5789" t="s">
        <v>61</v>
      </c>
      <c r="B5789" t="s">
        <v>8</v>
      </c>
      <c r="C5789" t="s">
        <v>927</v>
      </c>
      <c r="D5789">
        <v>2</v>
      </c>
      <c r="E5789">
        <v>3</v>
      </c>
      <c r="F5789">
        <v>1780456500000</v>
      </c>
      <c r="G5789">
        <v>1780458283685</v>
      </c>
      <c r="H5789">
        <v>1783685</v>
      </c>
      <c r="I5789">
        <v>1718685</v>
      </c>
      <c r="J5789">
        <v>9102</v>
      </c>
      <c r="K5789">
        <v>75</v>
      </c>
      <c r="L5789">
        <v>64.239999999999995</v>
      </c>
      <c r="M5789" t="s">
        <v>925</v>
      </c>
      <c r="N5789" t="s">
        <v>926</v>
      </c>
      <c r="O5789">
        <v>40.58</v>
      </c>
      <c r="S5789">
        <v>25788</v>
      </c>
    </row>
    <row r="5790" spans="1:19" x14ac:dyDescent="0.2">
      <c r="A5790" t="s">
        <v>61</v>
      </c>
      <c r="B5790" t="s">
        <v>8</v>
      </c>
      <c r="C5790" t="s">
        <v>924</v>
      </c>
      <c r="D5790">
        <v>2</v>
      </c>
      <c r="E5790">
        <v>3</v>
      </c>
      <c r="F5790">
        <v>1780457400000</v>
      </c>
      <c r="G5790">
        <v>1780458560977</v>
      </c>
      <c r="H5790">
        <v>1160977</v>
      </c>
      <c r="I5790">
        <v>1160977</v>
      </c>
      <c r="J5790">
        <v>9489</v>
      </c>
      <c r="K5790">
        <v>54</v>
      </c>
      <c r="L5790">
        <v>43.9</v>
      </c>
      <c r="M5790" t="s">
        <v>925</v>
      </c>
      <c r="N5790" t="s">
        <v>929</v>
      </c>
      <c r="S5790">
        <v>25789</v>
      </c>
    </row>
    <row r="5791" spans="1:19" x14ac:dyDescent="0.2">
      <c r="A5791" t="s">
        <v>61</v>
      </c>
      <c r="B5791" t="s">
        <v>8</v>
      </c>
      <c r="C5791" t="s">
        <v>928</v>
      </c>
      <c r="D5791">
        <v>2</v>
      </c>
      <c r="E5791">
        <v>3</v>
      </c>
      <c r="F5791">
        <v>1780458300000</v>
      </c>
      <c r="G5791">
        <v>1780460353821</v>
      </c>
      <c r="H5791">
        <v>2053821</v>
      </c>
      <c r="I5791">
        <v>2018821</v>
      </c>
      <c r="J5791">
        <v>11022</v>
      </c>
      <c r="K5791">
        <v>81</v>
      </c>
      <c r="L5791">
        <v>73.38</v>
      </c>
      <c r="M5791" t="s">
        <v>931</v>
      </c>
      <c r="N5791" t="s">
        <v>926</v>
      </c>
      <c r="O5791">
        <v>49.9</v>
      </c>
      <c r="S5791">
        <v>25790</v>
      </c>
    </row>
    <row r="5792" spans="1:19" x14ac:dyDescent="0.2">
      <c r="A5792" t="s">
        <v>61</v>
      </c>
      <c r="B5792" t="s">
        <v>8</v>
      </c>
      <c r="C5792" t="s">
        <v>927</v>
      </c>
      <c r="D5792">
        <v>2</v>
      </c>
      <c r="E5792">
        <v>3</v>
      </c>
      <c r="F5792">
        <v>1780459200000</v>
      </c>
      <c r="G5792">
        <v>1780460305290</v>
      </c>
      <c r="H5792">
        <v>1105290</v>
      </c>
      <c r="I5792">
        <v>1055290</v>
      </c>
      <c r="J5792">
        <v>9209</v>
      </c>
      <c r="K5792">
        <v>45</v>
      </c>
      <c r="L5792">
        <v>54.74</v>
      </c>
      <c r="M5792" t="s">
        <v>925</v>
      </c>
      <c r="N5792" t="s">
        <v>926</v>
      </c>
      <c r="O5792">
        <v>35.299999999999997</v>
      </c>
      <c r="S5792">
        <v>25791</v>
      </c>
    </row>
    <row r="5793" spans="1:19" x14ac:dyDescent="0.2">
      <c r="A5793" t="s">
        <v>61</v>
      </c>
      <c r="B5793" t="s">
        <v>8</v>
      </c>
      <c r="C5793" t="s">
        <v>924</v>
      </c>
      <c r="D5793">
        <v>2</v>
      </c>
      <c r="E5793">
        <v>3</v>
      </c>
      <c r="F5793">
        <v>1780460100000</v>
      </c>
      <c r="G5793">
        <v>1780461547837</v>
      </c>
      <c r="H5793">
        <v>1447837</v>
      </c>
      <c r="I5793">
        <v>1382837</v>
      </c>
      <c r="J5793">
        <v>8936</v>
      </c>
      <c r="K5793">
        <v>61</v>
      </c>
      <c r="L5793">
        <v>46.76</v>
      </c>
      <c r="M5793" t="s">
        <v>925</v>
      </c>
      <c r="N5793" t="s">
        <v>929</v>
      </c>
      <c r="S5793">
        <v>25792</v>
      </c>
    </row>
    <row r="5794" spans="1:19" x14ac:dyDescent="0.2">
      <c r="A5794" t="s">
        <v>61</v>
      </c>
      <c r="B5794" t="s">
        <v>8</v>
      </c>
      <c r="C5794" t="s">
        <v>928</v>
      </c>
      <c r="D5794">
        <v>2</v>
      </c>
      <c r="E5794">
        <v>3</v>
      </c>
      <c r="F5794">
        <v>1780461000000</v>
      </c>
      <c r="G5794">
        <v>1780462576355</v>
      </c>
      <c r="H5794">
        <v>1576355</v>
      </c>
      <c r="I5794">
        <v>1496355</v>
      </c>
      <c r="J5794">
        <v>9182</v>
      </c>
      <c r="K5794">
        <v>64</v>
      </c>
      <c r="L5794">
        <v>66.56</v>
      </c>
      <c r="M5794" t="s">
        <v>925</v>
      </c>
      <c r="N5794" t="s">
        <v>926</v>
      </c>
      <c r="O5794">
        <v>50.99</v>
      </c>
      <c r="S5794">
        <v>25793</v>
      </c>
    </row>
    <row r="5795" spans="1:19" x14ac:dyDescent="0.2">
      <c r="A5795" t="s">
        <v>61</v>
      </c>
      <c r="B5795" t="s">
        <v>8</v>
      </c>
      <c r="C5795" t="s">
        <v>927</v>
      </c>
      <c r="D5795">
        <v>2</v>
      </c>
      <c r="E5795">
        <v>3</v>
      </c>
      <c r="F5795">
        <v>1780461900000</v>
      </c>
      <c r="G5795">
        <v>1780464116664</v>
      </c>
      <c r="H5795">
        <v>2216664</v>
      </c>
      <c r="I5795">
        <v>2181664</v>
      </c>
      <c r="J5795">
        <v>8453</v>
      </c>
      <c r="K5795">
        <v>92</v>
      </c>
      <c r="L5795">
        <v>55.48</v>
      </c>
      <c r="M5795" t="s">
        <v>925</v>
      </c>
      <c r="N5795" t="s">
        <v>929</v>
      </c>
      <c r="S5795">
        <v>25794</v>
      </c>
    </row>
    <row r="5796" spans="1:19" x14ac:dyDescent="0.2">
      <c r="A5796" t="s">
        <v>61</v>
      </c>
      <c r="B5796" t="s">
        <v>8</v>
      </c>
      <c r="C5796" t="s">
        <v>927</v>
      </c>
      <c r="D5796">
        <v>2</v>
      </c>
      <c r="E5796">
        <v>4</v>
      </c>
      <c r="F5796">
        <v>1780531200000</v>
      </c>
      <c r="G5796">
        <v>1780532914946</v>
      </c>
      <c r="H5796">
        <v>1714946</v>
      </c>
      <c r="I5796">
        <v>1664946</v>
      </c>
      <c r="J5796">
        <v>8030</v>
      </c>
      <c r="K5796">
        <v>67</v>
      </c>
      <c r="L5796">
        <v>49.01</v>
      </c>
      <c r="M5796" t="s">
        <v>925</v>
      </c>
      <c r="N5796" t="s">
        <v>929</v>
      </c>
      <c r="S5796">
        <v>25795</v>
      </c>
    </row>
    <row r="5797" spans="1:19" x14ac:dyDescent="0.2">
      <c r="A5797" t="s">
        <v>61</v>
      </c>
      <c r="B5797" t="s">
        <v>8</v>
      </c>
      <c r="C5797" t="s">
        <v>924</v>
      </c>
      <c r="D5797">
        <v>2</v>
      </c>
      <c r="E5797">
        <v>4</v>
      </c>
      <c r="F5797">
        <v>1780532100000</v>
      </c>
      <c r="G5797">
        <v>1780533288690</v>
      </c>
      <c r="H5797">
        <v>1188690</v>
      </c>
      <c r="I5797">
        <v>1123690</v>
      </c>
      <c r="J5797">
        <v>10814</v>
      </c>
      <c r="K5797">
        <v>52</v>
      </c>
      <c r="L5797">
        <v>45.62</v>
      </c>
      <c r="M5797" t="s">
        <v>925</v>
      </c>
      <c r="N5797" t="s">
        <v>929</v>
      </c>
      <c r="S5797">
        <v>25796</v>
      </c>
    </row>
    <row r="5798" spans="1:19" x14ac:dyDescent="0.2">
      <c r="A5798" t="s">
        <v>61</v>
      </c>
      <c r="B5798" t="s">
        <v>8</v>
      </c>
      <c r="C5798" t="s">
        <v>928</v>
      </c>
      <c r="D5798">
        <v>2</v>
      </c>
      <c r="E5798">
        <v>4</v>
      </c>
      <c r="F5798">
        <v>1780533000000</v>
      </c>
      <c r="G5798">
        <v>1780534605902</v>
      </c>
      <c r="H5798">
        <v>1605902</v>
      </c>
      <c r="I5798">
        <v>1525902</v>
      </c>
      <c r="J5798">
        <v>10482</v>
      </c>
      <c r="K5798">
        <v>62</v>
      </c>
      <c r="L5798">
        <v>68.430000000000007</v>
      </c>
      <c r="M5798" t="s">
        <v>931</v>
      </c>
      <c r="N5798" t="s">
        <v>926</v>
      </c>
      <c r="O5798">
        <v>51.11</v>
      </c>
      <c r="S5798">
        <v>25797</v>
      </c>
    </row>
    <row r="5799" spans="1:19" x14ac:dyDescent="0.2">
      <c r="A5799" t="s">
        <v>61</v>
      </c>
      <c r="B5799" t="s">
        <v>8</v>
      </c>
      <c r="C5799" t="s">
        <v>927</v>
      </c>
      <c r="D5799">
        <v>2</v>
      </c>
      <c r="E5799">
        <v>4</v>
      </c>
      <c r="F5799">
        <v>1780533900000</v>
      </c>
      <c r="G5799">
        <v>1780536007530</v>
      </c>
      <c r="H5799">
        <v>2107530</v>
      </c>
      <c r="I5799">
        <v>2072530</v>
      </c>
      <c r="J5799">
        <v>11306</v>
      </c>
      <c r="K5799">
        <v>79</v>
      </c>
      <c r="L5799">
        <v>68.239999999999995</v>
      </c>
      <c r="M5799" t="s">
        <v>931</v>
      </c>
      <c r="N5799" t="s">
        <v>926</v>
      </c>
      <c r="O5799">
        <v>35.840000000000003</v>
      </c>
      <c r="S5799">
        <v>25798</v>
      </c>
    </row>
    <row r="5800" spans="1:19" x14ac:dyDescent="0.2">
      <c r="A5800" t="s">
        <v>61</v>
      </c>
      <c r="B5800" t="s">
        <v>8</v>
      </c>
      <c r="C5800" t="s">
        <v>924</v>
      </c>
      <c r="D5800">
        <v>2</v>
      </c>
      <c r="E5800">
        <v>4</v>
      </c>
      <c r="F5800">
        <v>1780534800000</v>
      </c>
      <c r="G5800">
        <v>1780536024285</v>
      </c>
      <c r="H5800">
        <v>1224285</v>
      </c>
      <c r="I5800">
        <v>1174285</v>
      </c>
      <c r="J5800">
        <v>7958</v>
      </c>
      <c r="K5800">
        <v>51</v>
      </c>
      <c r="L5800">
        <v>56.74</v>
      </c>
      <c r="M5800" t="s">
        <v>925</v>
      </c>
      <c r="N5800" t="s">
        <v>926</v>
      </c>
      <c r="O5800">
        <v>40.29</v>
      </c>
      <c r="S5800">
        <v>25799</v>
      </c>
    </row>
    <row r="5801" spans="1:19" x14ac:dyDescent="0.2">
      <c r="A5801" t="s">
        <v>61</v>
      </c>
      <c r="B5801" t="s">
        <v>8</v>
      </c>
      <c r="C5801" t="s">
        <v>928</v>
      </c>
      <c r="D5801">
        <v>2</v>
      </c>
      <c r="E5801">
        <v>4</v>
      </c>
      <c r="F5801">
        <v>1780535700000</v>
      </c>
      <c r="G5801">
        <v>1780537715643</v>
      </c>
      <c r="H5801">
        <v>2015643</v>
      </c>
      <c r="I5801">
        <v>1950643</v>
      </c>
      <c r="J5801">
        <v>8257</v>
      </c>
      <c r="K5801">
        <v>76</v>
      </c>
      <c r="L5801">
        <v>68.099999999999994</v>
      </c>
      <c r="M5801" t="s">
        <v>931</v>
      </c>
      <c r="N5801" t="s">
        <v>926</v>
      </c>
      <c r="O5801">
        <v>45.97</v>
      </c>
      <c r="S5801">
        <v>25800</v>
      </c>
    </row>
    <row r="5802" spans="1:19" x14ac:dyDescent="0.2">
      <c r="A5802" t="s">
        <v>61</v>
      </c>
      <c r="B5802" t="s">
        <v>8</v>
      </c>
      <c r="C5802" t="s">
        <v>927</v>
      </c>
      <c r="D5802">
        <v>2</v>
      </c>
      <c r="E5802">
        <v>4</v>
      </c>
      <c r="F5802">
        <v>1780536600000</v>
      </c>
      <c r="G5802">
        <v>1780538505422</v>
      </c>
      <c r="H5802">
        <v>1905422</v>
      </c>
      <c r="I5802">
        <v>1825422</v>
      </c>
      <c r="J5802">
        <v>8739</v>
      </c>
      <c r="K5802">
        <v>81</v>
      </c>
      <c r="L5802">
        <v>64.47</v>
      </c>
      <c r="M5802" t="s">
        <v>925</v>
      </c>
      <c r="N5802" t="s">
        <v>926</v>
      </c>
      <c r="O5802">
        <v>39.03</v>
      </c>
      <c r="S5802">
        <v>25801</v>
      </c>
    </row>
    <row r="5803" spans="1:19" x14ac:dyDescent="0.2">
      <c r="A5803" t="s">
        <v>61</v>
      </c>
      <c r="B5803" t="s">
        <v>8</v>
      </c>
      <c r="C5803" t="s">
        <v>924</v>
      </c>
      <c r="D5803">
        <v>2</v>
      </c>
      <c r="E5803">
        <v>4</v>
      </c>
      <c r="F5803">
        <v>1780537500000</v>
      </c>
      <c r="G5803">
        <v>1780539678667</v>
      </c>
      <c r="H5803">
        <v>2178667</v>
      </c>
      <c r="I5803">
        <v>2143667</v>
      </c>
      <c r="J5803">
        <v>11405</v>
      </c>
      <c r="K5803">
        <v>83</v>
      </c>
      <c r="L5803">
        <v>58.12</v>
      </c>
      <c r="M5803" t="s">
        <v>925</v>
      </c>
      <c r="N5803" t="s">
        <v>929</v>
      </c>
      <c r="S5803">
        <v>25802</v>
      </c>
    </row>
    <row r="5804" spans="1:19" x14ac:dyDescent="0.2">
      <c r="A5804" t="s">
        <v>61</v>
      </c>
      <c r="B5804" t="s">
        <v>8</v>
      </c>
      <c r="C5804" t="s">
        <v>928</v>
      </c>
      <c r="D5804">
        <v>2</v>
      </c>
      <c r="E5804">
        <v>4</v>
      </c>
      <c r="F5804">
        <v>1780538400000</v>
      </c>
      <c r="G5804">
        <v>1780539468650</v>
      </c>
      <c r="H5804">
        <v>1068650</v>
      </c>
      <c r="I5804">
        <v>1018650</v>
      </c>
      <c r="J5804">
        <v>8180</v>
      </c>
      <c r="K5804">
        <v>40</v>
      </c>
      <c r="L5804">
        <v>56.63</v>
      </c>
      <c r="M5804" t="s">
        <v>925</v>
      </c>
      <c r="N5804" t="s">
        <v>926</v>
      </c>
      <c r="O5804">
        <v>43.36</v>
      </c>
      <c r="S5804">
        <v>25803</v>
      </c>
    </row>
    <row r="5805" spans="1:19" x14ac:dyDescent="0.2">
      <c r="A5805" t="s">
        <v>61</v>
      </c>
      <c r="B5805" t="s">
        <v>8</v>
      </c>
      <c r="C5805" t="s">
        <v>927</v>
      </c>
      <c r="D5805">
        <v>2</v>
      </c>
      <c r="E5805">
        <v>4</v>
      </c>
      <c r="F5805">
        <v>1780539300000</v>
      </c>
      <c r="G5805">
        <v>1780540599584</v>
      </c>
      <c r="H5805">
        <v>1299584</v>
      </c>
      <c r="I5805">
        <v>1234584</v>
      </c>
      <c r="J5805">
        <v>9119</v>
      </c>
      <c r="K5805">
        <v>48</v>
      </c>
      <c r="L5805">
        <v>57.44</v>
      </c>
      <c r="M5805" t="s">
        <v>925</v>
      </c>
      <c r="N5805" t="s">
        <v>926</v>
      </c>
      <c r="O5805">
        <v>36.909999999999997</v>
      </c>
      <c r="S5805">
        <v>25804</v>
      </c>
    </row>
    <row r="5806" spans="1:19" x14ac:dyDescent="0.2">
      <c r="A5806" t="s">
        <v>61</v>
      </c>
      <c r="B5806" t="s">
        <v>8</v>
      </c>
      <c r="C5806" t="s">
        <v>924</v>
      </c>
      <c r="D5806">
        <v>2</v>
      </c>
      <c r="E5806">
        <v>4</v>
      </c>
      <c r="F5806">
        <v>1780540200000</v>
      </c>
      <c r="G5806">
        <v>1780541527602</v>
      </c>
      <c r="H5806">
        <v>1327602</v>
      </c>
      <c r="I5806">
        <v>1247602</v>
      </c>
      <c r="J5806">
        <v>10320</v>
      </c>
      <c r="K5806">
        <v>60</v>
      </c>
      <c r="L5806">
        <v>64.75</v>
      </c>
      <c r="M5806" t="s">
        <v>925</v>
      </c>
      <c r="N5806" t="s">
        <v>926</v>
      </c>
      <c r="O5806">
        <v>50</v>
      </c>
      <c r="S5806">
        <v>25805</v>
      </c>
    </row>
    <row r="5807" spans="1:19" x14ac:dyDescent="0.2">
      <c r="A5807" t="s">
        <v>61</v>
      </c>
      <c r="B5807" t="s">
        <v>8</v>
      </c>
      <c r="C5807" t="s">
        <v>928</v>
      </c>
      <c r="D5807">
        <v>2</v>
      </c>
      <c r="E5807">
        <v>4</v>
      </c>
      <c r="F5807">
        <v>1780541100000</v>
      </c>
      <c r="G5807">
        <v>1780543311550</v>
      </c>
      <c r="H5807">
        <v>2211550</v>
      </c>
      <c r="I5807">
        <v>2176550</v>
      </c>
      <c r="J5807">
        <v>8854</v>
      </c>
      <c r="K5807">
        <v>83</v>
      </c>
      <c r="L5807">
        <v>67.56</v>
      </c>
      <c r="M5807" t="s">
        <v>931</v>
      </c>
      <c r="N5807" t="s">
        <v>926</v>
      </c>
      <c r="O5807">
        <v>38.18</v>
      </c>
      <c r="S5807">
        <v>25806</v>
      </c>
    </row>
    <row r="5808" spans="1:19" x14ac:dyDescent="0.2">
      <c r="A5808" t="s">
        <v>61</v>
      </c>
      <c r="B5808" t="s">
        <v>8</v>
      </c>
      <c r="C5808" t="s">
        <v>927</v>
      </c>
      <c r="D5808">
        <v>2</v>
      </c>
      <c r="E5808">
        <v>4</v>
      </c>
      <c r="F5808">
        <v>1780542000000</v>
      </c>
      <c r="G5808">
        <v>1780543142245</v>
      </c>
      <c r="H5808">
        <v>1142245</v>
      </c>
      <c r="I5808">
        <v>1092245</v>
      </c>
      <c r="J5808">
        <v>8361</v>
      </c>
      <c r="K5808">
        <v>52</v>
      </c>
      <c r="L5808">
        <v>53.93</v>
      </c>
      <c r="M5808" t="s">
        <v>925</v>
      </c>
      <c r="N5808" t="s">
        <v>926</v>
      </c>
      <c r="O5808">
        <v>34.76</v>
      </c>
      <c r="S5808">
        <v>25807</v>
      </c>
    </row>
    <row r="5809" spans="1:19" x14ac:dyDescent="0.2">
      <c r="A5809" t="s">
        <v>61</v>
      </c>
      <c r="B5809" t="s">
        <v>8</v>
      </c>
      <c r="C5809" t="s">
        <v>924</v>
      </c>
      <c r="D5809">
        <v>2</v>
      </c>
      <c r="E5809">
        <v>4</v>
      </c>
      <c r="F5809">
        <v>1780542900000</v>
      </c>
      <c r="G5809">
        <v>1780544353614</v>
      </c>
      <c r="H5809">
        <v>1453614</v>
      </c>
      <c r="I5809">
        <v>1388614</v>
      </c>
      <c r="J5809">
        <v>9769</v>
      </c>
      <c r="K5809">
        <v>59</v>
      </c>
      <c r="L5809">
        <v>58.6</v>
      </c>
      <c r="M5809" t="s">
        <v>925</v>
      </c>
      <c r="N5809" t="s">
        <v>926</v>
      </c>
      <c r="O5809">
        <v>34.01</v>
      </c>
      <c r="S5809">
        <v>25808</v>
      </c>
    </row>
    <row r="5810" spans="1:19" x14ac:dyDescent="0.2">
      <c r="A5810" t="s">
        <v>61</v>
      </c>
      <c r="B5810" t="s">
        <v>8</v>
      </c>
      <c r="C5810" t="s">
        <v>928</v>
      </c>
      <c r="D5810">
        <v>2</v>
      </c>
      <c r="E5810">
        <v>4</v>
      </c>
      <c r="F5810">
        <v>1780543800000</v>
      </c>
      <c r="G5810">
        <v>1780545783740</v>
      </c>
      <c r="H5810">
        <v>1983740</v>
      </c>
      <c r="I5810">
        <v>1903740</v>
      </c>
      <c r="J5810">
        <v>8407</v>
      </c>
      <c r="K5810">
        <v>76</v>
      </c>
      <c r="L5810">
        <v>70.14</v>
      </c>
      <c r="M5810" t="s">
        <v>931</v>
      </c>
      <c r="N5810" t="s">
        <v>926</v>
      </c>
      <c r="O5810">
        <v>51.13</v>
      </c>
      <c r="S5810">
        <v>25809</v>
      </c>
    </row>
    <row r="5811" spans="1:19" x14ac:dyDescent="0.2">
      <c r="A5811" t="s">
        <v>61</v>
      </c>
      <c r="B5811" t="s">
        <v>8</v>
      </c>
      <c r="C5811" t="s">
        <v>927</v>
      </c>
      <c r="D5811">
        <v>2</v>
      </c>
      <c r="E5811">
        <v>4</v>
      </c>
      <c r="F5811">
        <v>1780544700000</v>
      </c>
      <c r="G5811">
        <v>1780546065540</v>
      </c>
      <c r="H5811">
        <v>1365540</v>
      </c>
      <c r="I5811">
        <v>1330540</v>
      </c>
      <c r="J5811">
        <v>11171</v>
      </c>
      <c r="K5811">
        <v>51</v>
      </c>
      <c r="L5811">
        <v>60.28</v>
      </c>
      <c r="M5811" t="s">
        <v>925</v>
      </c>
      <c r="N5811" t="s">
        <v>926</v>
      </c>
      <c r="O5811">
        <v>36.380000000000003</v>
      </c>
      <c r="S5811">
        <v>25810</v>
      </c>
    </row>
    <row r="5812" spans="1:19" x14ac:dyDescent="0.2">
      <c r="A5812" t="s">
        <v>61</v>
      </c>
      <c r="B5812" t="s">
        <v>8</v>
      </c>
      <c r="C5812" t="s">
        <v>924</v>
      </c>
      <c r="D5812">
        <v>2</v>
      </c>
      <c r="E5812">
        <v>4</v>
      </c>
      <c r="F5812">
        <v>1780545600000</v>
      </c>
      <c r="G5812">
        <v>1780546802060</v>
      </c>
      <c r="H5812">
        <v>1202060</v>
      </c>
      <c r="I5812">
        <v>1152060</v>
      </c>
      <c r="J5812">
        <v>8676</v>
      </c>
      <c r="K5812">
        <v>54</v>
      </c>
      <c r="L5812">
        <v>61.08</v>
      </c>
      <c r="M5812" t="s">
        <v>925</v>
      </c>
      <c r="N5812" t="s">
        <v>926</v>
      </c>
      <c r="O5812">
        <v>49.03</v>
      </c>
      <c r="S5812">
        <v>25811</v>
      </c>
    </row>
    <row r="5813" spans="1:19" x14ac:dyDescent="0.2">
      <c r="A5813" t="s">
        <v>61</v>
      </c>
      <c r="B5813" t="s">
        <v>8</v>
      </c>
      <c r="C5813" t="s">
        <v>924</v>
      </c>
      <c r="D5813">
        <v>2</v>
      </c>
      <c r="E5813">
        <v>5</v>
      </c>
      <c r="F5813">
        <v>1780617600000</v>
      </c>
      <c r="G5813">
        <v>1780618704803</v>
      </c>
      <c r="H5813">
        <v>1104803</v>
      </c>
      <c r="I5813">
        <v>1054803</v>
      </c>
      <c r="J5813">
        <v>10640</v>
      </c>
      <c r="K5813">
        <v>49</v>
      </c>
      <c r="L5813">
        <v>60.85</v>
      </c>
      <c r="M5813" t="s">
        <v>925</v>
      </c>
      <c r="N5813" t="s">
        <v>926</v>
      </c>
      <c r="O5813">
        <v>45.68</v>
      </c>
      <c r="S5813">
        <v>25812</v>
      </c>
    </row>
    <row r="5814" spans="1:19" x14ac:dyDescent="0.2">
      <c r="A5814" t="s">
        <v>61</v>
      </c>
      <c r="B5814" t="s">
        <v>8</v>
      </c>
      <c r="C5814" t="s">
        <v>928</v>
      </c>
      <c r="D5814">
        <v>2</v>
      </c>
      <c r="E5814">
        <v>5</v>
      </c>
      <c r="F5814">
        <v>1780618500000</v>
      </c>
      <c r="G5814">
        <v>1780620266738</v>
      </c>
      <c r="H5814">
        <v>1766738</v>
      </c>
      <c r="I5814">
        <v>1701738</v>
      </c>
      <c r="J5814">
        <v>11073</v>
      </c>
      <c r="K5814">
        <v>76</v>
      </c>
      <c r="L5814">
        <v>65.209999999999994</v>
      </c>
      <c r="M5814" t="s">
        <v>925</v>
      </c>
      <c r="N5814" t="s">
        <v>926</v>
      </c>
      <c r="O5814">
        <v>38</v>
      </c>
      <c r="S5814">
        <v>25813</v>
      </c>
    </row>
    <row r="5815" spans="1:19" x14ac:dyDescent="0.2">
      <c r="A5815" t="s">
        <v>61</v>
      </c>
      <c r="B5815" t="s">
        <v>8</v>
      </c>
      <c r="C5815" t="s">
        <v>927</v>
      </c>
      <c r="D5815">
        <v>2</v>
      </c>
      <c r="E5815">
        <v>5</v>
      </c>
      <c r="F5815">
        <v>1780619400000</v>
      </c>
      <c r="G5815">
        <v>1780621551412</v>
      </c>
      <c r="H5815">
        <v>2151412</v>
      </c>
      <c r="I5815">
        <v>2071412</v>
      </c>
      <c r="J5815">
        <v>10386</v>
      </c>
      <c r="K5815">
        <v>88</v>
      </c>
      <c r="L5815">
        <v>70.78</v>
      </c>
      <c r="M5815" t="s">
        <v>931</v>
      </c>
      <c r="N5815" t="s">
        <v>926</v>
      </c>
      <c r="O5815">
        <v>43.09</v>
      </c>
      <c r="S5815">
        <v>25814</v>
      </c>
    </row>
    <row r="5816" spans="1:19" x14ac:dyDescent="0.2">
      <c r="A5816" t="s">
        <v>61</v>
      </c>
      <c r="B5816" t="s">
        <v>8</v>
      </c>
      <c r="C5816" t="s">
        <v>924</v>
      </c>
      <c r="D5816">
        <v>2</v>
      </c>
      <c r="E5816">
        <v>5</v>
      </c>
      <c r="F5816">
        <v>1780620300000</v>
      </c>
      <c r="G5816">
        <v>1780621645956</v>
      </c>
      <c r="H5816">
        <v>1345956</v>
      </c>
      <c r="I5816">
        <v>1310956</v>
      </c>
      <c r="J5816">
        <v>8935</v>
      </c>
      <c r="K5816">
        <v>52</v>
      </c>
      <c r="L5816">
        <v>58</v>
      </c>
      <c r="M5816" t="s">
        <v>925</v>
      </c>
      <c r="N5816" t="s">
        <v>926</v>
      </c>
      <c r="O5816">
        <v>37.54</v>
      </c>
      <c r="S5816">
        <v>25815</v>
      </c>
    </row>
    <row r="5817" spans="1:19" x14ac:dyDescent="0.2">
      <c r="A5817" t="s">
        <v>61</v>
      </c>
      <c r="B5817" t="s">
        <v>8</v>
      </c>
      <c r="C5817" t="s">
        <v>928</v>
      </c>
      <c r="D5817">
        <v>2</v>
      </c>
      <c r="E5817">
        <v>5</v>
      </c>
      <c r="F5817">
        <v>1780621200000</v>
      </c>
      <c r="G5817">
        <v>1780623289811</v>
      </c>
      <c r="H5817">
        <v>2089811</v>
      </c>
      <c r="I5817">
        <v>2039811</v>
      </c>
      <c r="J5817">
        <v>11298</v>
      </c>
      <c r="K5817">
        <v>77</v>
      </c>
      <c r="L5817">
        <v>72.650000000000006</v>
      </c>
      <c r="M5817" t="s">
        <v>931</v>
      </c>
      <c r="N5817" t="s">
        <v>926</v>
      </c>
      <c r="O5817">
        <v>46.54</v>
      </c>
      <c r="S5817">
        <v>25816</v>
      </c>
    </row>
    <row r="5818" spans="1:19" x14ac:dyDescent="0.2">
      <c r="A5818" t="s">
        <v>61</v>
      </c>
      <c r="B5818" t="s">
        <v>8</v>
      </c>
      <c r="C5818" t="s">
        <v>927</v>
      </c>
      <c r="D5818">
        <v>2</v>
      </c>
      <c r="E5818">
        <v>5</v>
      </c>
      <c r="F5818">
        <v>1780622100000</v>
      </c>
      <c r="G5818">
        <v>1780624201553</v>
      </c>
      <c r="H5818">
        <v>2101553</v>
      </c>
      <c r="I5818">
        <v>2036553</v>
      </c>
      <c r="J5818">
        <v>10259</v>
      </c>
      <c r="K5818">
        <v>78</v>
      </c>
      <c r="L5818">
        <v>73.22</v>
      </c>
      <c r="M5818" t="s">
        <v>931</v>
      </c>
      <c r="N5818" t="s">
        <v>926</v>
      </c>
      <c r="O5818">
        <v>50.35</v>
      </c>
      <c r="S5818">
        <v>25817</v>
      </c>
    </row>
    <row r="5819" spans="1:19" x14ac:dyDescent="0.2">
      <c r="A5819" t="s">
        <v>61</v>
      </c>
      <c r="B5819" t="s">
        <v>8</v>
      </c>
      <c r="C5819" t="s">
        <v>924</v>
      </c>
      <c r="D5819">
        <v>2</v>
      </c>
      <c r="E5819">
        <v>5</v>
      </c>
      <c r="F5819">
        <v>1780623000000</v>
      </c>
      <c r="G5819">
        <v>1780624873668</v>
      </c>
      <c r="H5819">
        <v>1873668</v>
      </c>
      <c r="I5819">
        <v>1793668</v>
      </c>
      <c r="J5819">
        <v>8636</v>
      </c>
      <c r="K5819">
        <v>74</v>
      </c>
      <c r="L5819">
        <v>67.7</v>
      </c>
      <c r="M5819" t="s">
        <v>931</v>
      </c>
      <c r="N5819" t="s">
        <v>926</v>
      </c>
      <c r="O5819">
        <v>47.62</v>
      </c>
      <c r="S5819">
        <v>25818</v>
      </c>
    </row>
    <row r="5820" spans="1:19" x14ac:dyDescent="0.2">
      <c r="A5820" t="s">
        <v>61</v>
      </c>
      <c r="B5820" t="s">
        <v>8</v>
      </c>
      <c r="C5820" t="s">
        <v>928</v>
      </c>
      <c r="D5820">
        <v>2</v>
      </c>
      <c r="E5820">
        <v>5</v>
      </c>
      <c r="F5820">
        <v>1780623900000</v>
      </c>
      <c r="G5820">
        <v>1780625292616</v>
      </c>
      <c r="H5820">
        <v>1392616</v>
      </c>
      <c r="I5820">
        <v>1357616</v>
      </c>
      <c r="J5820">
        <v>9710</v>
      </c>
      <c r="K5820">
        <v>61</v>
      </c>
      <c r="L5820">
        <v>59.53</v>
      </c>
      <c r="M5820" t="s">
        <v>925</v>
      </c>
      <c r="N5820" t="s">
        <v>926</v>
      </c>
      <c r="O5820">
        <v>37.86</v>
      </c>
      <c r="S5820">
        <v>25819</v>
      </c>
    </row>
    <row r="5821" spans="1:19" x14ac:dyDescent="0.2">
      <c r="A5821" t="s">
        <v>61</v>
      </c>
      <c r="B5821" t="s">
        <v>8</v>
      </c>
      <c r="C5821" t="s">
        <v>927</v>
      </c>
      <c r="D5821">
        <v>2</v>
      </c>
      <c r="E5821">
        <v>5</v>
      </c>
      <c r="F5821">
        <v>1780624800000</v>
      </c>
      <c r="G5821">
        <v>1780626976146</v>
      </c>
      <c r="H5821">
        <v>2176146</v>
      </c>
      <c r="I5821">
        <v>2126146</v>
      </c>
      <c r="J5821">
        <v>8540</v>
      </c>
      <c r="K5821">
        <v>86</v>
      </c>
      <c r="L5821">
        <v>65.239999999999995</v>
      </c>
      <c r="M5821" t="s">
        <v>925</v>
      </c>
      <c r="N5821" t="s">
        <v>926</v>
      </c>
      <c r="O5821">
        <v>34.51</v>
      </c>
      <c r="S5821">
        <v>25820</v>
      </c>
    </row>
    <row r="5822" spans="1:19" x14ac:dyDescent="0.2">
      <c r="A5822" t="s">
        <v>61</v>
      </c>
      <c r="B5822" t="s">
        <v>8</v>
      </c>
      <c r="C5822" t="s">
        <v>924</v>
      </c>
      <c r="D5822">
        <v>2</v>
      </c>
      <c r="E5822">
        <v>5</v>
      </c>
      <c r="F5822">
        <v>1780625700000</v>
      </c>
      <c r="G5822">
        <v>1780627663460</v>
      </c>
      <c r="H5822">
        <v>1963460</v>
      </c>
      <c r="I5822">
        <v>1898460</v>
      </c>
      <c r="J5822">
        <v>10440</v>
      </c>
      <c r="K5822">
        <v>80</v>
      </c>
      <c r="L5822">
        <v>65.290000000000006</v>
      </c>
      <c r="M5822" t="s">
        <v>925</v>
      </c>
      <c r="N5822" t="s">
        <v>926</v>
      </c>
      <c r="O5822">
        <v>34.92</v>
      </c>
      <c r="S5822">
        <v>25821</v>
      </c>
    </row>
    <row r="5823" spans="1:19" x14ac:dyDescent="0.2">
      <c r="A5823" t="s">
        <v>61</v>
      </c>
      <c r="B5823" t="s">
        <v>8</v>
      </c>
      <c r="C5823" t="s">
        <v>928</v>
      </c>
      <c r="D5823">
        <v>2</v>
      </c>
      <c r="E5823">
        <v>5</v>
      </c>
      <c r="F5823">
        <v>1780626600000</v>
      </c>
      <c r="G5823">
        <v>1780627893414</v>
      </c>
      <c r="H5823">
        <v>1293414</v>
      </c>
      <c r="I5823">
        <v>1213414</v>
      </c>
      <c r="J5823">
        <v>11244</v>
      </c>
      <c r="K5823">
        <v>53</v>
      </c>
      <c r="L5823">
        <v>47.33</v>
      </c>
      <c r="M5823" t="s">
        <v>925</v>
      </c>
      <c r="N5823" t="s">
        <v>929</v>
      </c>
      <c r="S5823">
        <v>25822</v>
      </c>
    </row>
    <row r="5824" spans="1:19" x14ac:dyDescent="0.2">
      <c r="A5824" t="s">
        <v>61</v>
      </c>
      <c r="B5824" t="s">
        <v>8</v>
      </c>
      <c r="C5824" t="s">
        <v>927</v>
      </c>
      <c r="D5824">
        <v>2</v>
      </c>
      <c r="E5824">
        <v>5</v>
      </c>
      <c r="F5824">
        <v>1780627500000</v>
      </c>
      <c r="G5824">
        <v>1780629149602</v>
      </c>
      <c r="H5824">
        <v>1649602</v>
      </c>
      <c r="I5824">
        <v>1614602</v>
      </c>
      <c r="J5824">
        <v>10667</v>
      </c>
      <c r="K5824">
        <v>63</v>
      </c>
      <c r="L5824">
        <v>68.33</v>
      </c>
      <c r="M5824" t="s">
        <v>931</v>
      </c>
      <c r="N5824" t="s">
        <v>926</v>
      </c>
      <c r="O5824">
        <v>49.28</v>
      </c>
      <c r="S5824">
        <v>25823</v>
      </c>
    </row>
    <row r="5825" spans="1:19" x14ac:dyDescent="0.2">
      <c r="A5825" t="s">
        <v>61</v>
      </c>
      <c r="B5825" t="s">
        <v>8</v>
      </c>
      <c r="C5825" t="s">
        <v>924</v>
      </c>
      <c r="D5825">
        <v>2</v>
      </c>
      <c r="E5825">
        <v>5</v>
      </c>
      <c r="F5825">
        <v>1780628400000</v>
      </c>
      <c r="G5825">
        <v>1780629661685</v>
      </c>
      <c r="H5825">
        <v>1261685</v>
      </c>
      <c r="I5825">
        <v>1211685</v>
      </c>
      <c r="J5825">
        <v>8607</v>
      </c>
      <c r="K5825">
        <v>51</v>
      </c>
      <c r="L5825">
        <v>59.37</v>
      </c>
      <c r="M5825" t="s">
        <v>925</v>
      </c>
      <c r="N5825" t="s">
        <v>926</v>
      </c>
      <c r="O5825">
        <v>43.73</v>
      </c>
      <c r="S5825">
        <v>25824</v>
      </c>
    </row>
    <row r="5826" spans="1:19" x14ac:dyDescent="0.2">
      <c r="A5826" t="s">
        <v>61</v>
      </c>
      <c r="B5826" t="s">
        <v>8</v>
      </c>
      <c r="C5826" t="s">
        <v>928</v>
      </c>
      <c r="D5826">
        <v>2</v>
      </c>
      <c r="E5826">
        <v>5</v>
      </c>
      <c r="F5826">
        <v>1780629300000</v>
      </c>
      <c r="G5826">
        <v>1780631191440</v>
      </c>
      <c r="H5826">
        <v>1891440</v>
      </c>
      <c r="I5826">
        <v>1826440</v>
      </c>
      <c r="J5826">
        <v>7900</v>
      </c>
      <c r="K5826">
        <v>79</v>
      </c>
      <c r="L5826">
        <v>66.150000000000006</v>
      </c>
      <c r="M5826" t="s">
        <v>925</v>
      </c>
      <c r="N5826" t="s">
        <v>926</v>
      </c>
      <c r="O5826">
        <v>45.53</v>
      </c>
      <c r="S5826">
        <v>25825</v>
      </c>
    </row>
    <row r="5827" spans="1:19" x14ac:dyDescent="0.2">
      <c r="A5827" t="s">
        <v>61</v>
      </c>
      <c r="B5827" t="s">
        <v>8</v>
      </c>
      <c r="C5827" t="s">
        <v>927</v>
      </c>
      <c r="D5827">
        <v>2</v>
      </c>
      <c r="E5827">
        <v>5</v>
      </c>
      <c r="F5827">
        <v>1780630200000</v>
      </c>
      <c r="G5827">
        <v>1780632490162</v>
      </c>
      <c r="H5827">
        <v>2290162</v>
      </c>
      <c r="I5827">
        <v>2210162</v>
      </c>
      <c r="J5827">
        <v>7987</v>
      </c>
      <c r="K5827">
        <v>92</v>
      </c>
      <c r="L5827">
        <v>69.150000000000006</v>
      </c>
      <c r="M5827" t="s">
        <v>931</v>
      </c>
      <c r="N5827" t="s">
        <v>926</v>
      </c>
      <c r="O5827">
        <v>42.22</v>
      </c>
      <c r="S5827">
        <v>25826</v>
      </c>
    </row>
    <row r="5828" spans="1:19" x14ac:dyDescent="0.2">
      <c r="A5828" t="s">
        <v>61</v>
      </c>
      <c r="B5828" t="s">
        <v>8</v>
      </c>
      <c r="C5828" t="s">
        <v>924</v>
      </c>
      <c r="D5828">
        <v>2</v>
      </c>
      <c r="E5828">
        <v>5</v>
      </c>
      <c r="F5828">
        <v>1780631100000</v>
      </c>
      <c r="G5828">
        <v>1780633066652</v>
      </c>
      <c r="H5828">
        <v>1966652</v>
      </c>
      <c r="I5828">
        <v>1931652</v>
      </c>
      <c r="J5828">
        <v>9541</v>
      </c>
      <c r="K5828">
        <v>74</v>
      </c>
      <c r="L5828">
        <v>53.62</v>
      </c>
      <c r="M5828" t="s">
        <v>925</v>
      </c>
      <c r="N5828" t="s">
        <v>929</v>
      </c>
      <c r="S5828">
        <v>25827</v>
      </c>
    </row>
    <row r="5829" spans="1:19" x14ac:dyDescent="0.2">
      <c r="A5829" t="s">
        <v>61</v>
      </c>
      <c r="B5829" t="s">
        <v>8</v>
      </c>
      <c r="C5829" t="s">
        <v>928</v>
      </c>
      <c r="D5829">
        <v>2</v>
      </c>
      <c r="E5829">
        <v>5</v>
      </c>
      <c r="F5829">
        <v>1780632000000</v>
      </c>
      <c r="G5829">
        <v>1780633415731</v>
      </c>
      <c r="H5829">
        <v>1415731</v>
      </c>
      <c r="I5829">
        <v>1365731</v>
      </c>
      <c r="J5829">
        <v>11718</v>
      </c>
      <c r="K5829">
        <v>57</v>
      </c>
      <c r="L5829">
        <v>64.709999999999994</v>
      </c>
      <c r="M5829" t="s">
        <v>925</v>
      </c>
      <c r="N5829" t="s">
        <v>926</v>
      </c>
      <c r="O5829">
        <v>43.95</v>
      </c>
      <c r="S5829">
        <v>25828</v>
      </c>
    </row>
    <row r="5830" spans="1:19" x14ac:dyDescent="0.2">
      <c r="A5830" t="s">
        <v>61</v>
      </c>
      <c r="B5830" t="s">
        <v>8</v>
      </c>
      <c r="C5830" t="s">
        <v>927</v>
      </c>
      <c r="D5830">
        <v>2</v>
      </c>
      <c r="E5830">
        <v>5</v>
      </c>
      <c r="F5830">
        <v>1780632900000</v>
      </c>
      <c r="G5830">
        <v>1780634081276</v>
      </c>
      <c r="H5830">
        <v>1181276</v>
      </c>
      <c r="I5830">
        <v>1116276</v>
      </c>
      <c r="J5830">
        <v>10547</v>
      </c>
      <c r="K5830">
        <v>50</v>
      </c>
      <c r="L5830">
        <v>63.93</v>
      </c>
      <c r="M5830" t="s">
        <v>925</v>
      </c>
      <c r="N5830" t="s">
        <v>926</v>
      </c>
      <c r="O5830">
        <v>51.17</v>
      </c>
      <c r="S5830">
        <v>25829</v>
      </c>
    </row>
    <row r="5831" spans="1:19" x14ac:dyDescent="0.2">
      <c r="A5831" t="s">
        <v>61</v>
      </c>
      <c r="B5831" t="s">
        <v>8</v>
      </c>
      <c r="C5831" t="s">
        <v>928</v>
      </c>
      <c r="D5831">
        <v>2</v>
      </c>
      <c r="E5831">
        <v>6</v>
      </c>
      <c r="F5831">
        <v>1780704000000</v>
      </c>
      <c r="G5831">
        <v>1780705939641</v>
      </c>
      <c r="H5831">
        <v>1939641</v>
      </c>
      <c r="I5831">
        <v>1889641</v>
      </c>
      <c r="J5831">
        <v>9225</v>
      </c>
      <c r="K5831">
        <v>72</v>
      </c>
      <c r="L5831">
        <v>64.44</v>
      </c>
      <c r="M5831" t="s">
        <v>925</v>
      </c>
      <c r="N5831" t="s">
        <v>926</v>
      </c>
      <c r="O5831">
        <v>36.78</v>
      </c>
      <c r="S5831">
        <v>25830</v>
      </c>
    </row>
    <row r="5832" spans="1:19" x14ac:dyDescent="0.2">
      <c r="A5832" t="s">
        <v>61</v>
      </c>
      <c r="B5832" t="s">
        <v>8</v>
      </c>
      <c r="C5832" t="s">
        <v>927</v>
      </c>
      <c r="D5832">
        <v>2</v>
      </c>
      <c r="E5832">
        <v>6</v>
      </c>
      <c r="F5832">
        <v>1780704900000</v>
      </c>
      <c r="G5832">
        <v>1780706556618</v>
      </c>
      <c r="H5832">
        <v>1656618</v>
      </c>
      <c r="I5832">
        <v>1591618</v>
      </c>
      <c r="J5832">
        <v>10560</v>
      </c>
      <c r="K5832">
        <v>65</v>
      </c>
      <c r="L5832">
        <v>66.39</v>
      </c>
      <c r="M5832" t="s">
        <v>925</v>
      </c>
      <c r="N5832" t="s">
        <v>926</v>
      </c>
      <c r="O5832">
        <v>44.88</v>
      </c>
      <c r="S5832">
        <v>25831</v>
      </c>
    </row>
    <row r="5833" spans="1:19" x14ac:dyDescent="0.2">
      <c r="A5833" t="s">
        <v>61</v>
      </c>
      <c r="B5833" t="s">
        <v>8</v>
      </c>
      <c r="C5833" t="s">
        <v>924</v>
      </c>
      <c r="D5833">
        <v>2</v>
      </c>
      <c r="E5833">
        <v>6</v>
      </c>
      <c r="F5833">
        <v>1780705800000</v>
      </c>
      <c r="G5833">
        <v>1780708115961</v>
      </c>
      <c r="H5833">
        <v>2315961</v>
      </c>
      <c r="I5833">
        <v>2235961</v>
      </c>
      <c r="J5833">
        <v>8885</v>
      </c>
      <c r="K5833">
        <v>94</v>
      </c>
      <c r="L5833">
        <v>68.33</v>
      </c>
      <c r="M5833" t="s">
        <v>931</v>
      </c>
      <c r="N5833" t="s">
        <v>926</v>
      </c>
      <c r="O5833">
        <v>37.270000000000003</v>
      </c>
      <c r="S5833">
        <v>25832</v>
      </c>
    </row>
    <row r="5834" spans="1:19" x14ac:dyDescent="0.2">
      <c r="A5834" t="s">
        <v>61</v>
      </c>
      <c r="B5834" t="s">
        <v>8</v>
      </c>
      <c r="C5834" t="s">
        <v>928</v>
      </c>
      <c r="D5834">
        <v>2</v>
      </c>
      <c r="E5834">
        <v>6</v>
      </c>
      <c r="F5834">
        <v>1780706700000</v>
      </c>
      <c r="G5834">
        <v>1780708520711</v>
      </c>
      <c r="H5834">
        <v>1820711</v>
      </c>
      <c r="I5834">
        <v>1785711</v>
      </c>
      <c r="J5834">
        <v>10144</v>
      </c>
      <c r="K5834">
        <v>69</v>
      </c>
      <c r="L5834">
        <v>52.5</v>
      </c>
      <c r="M5834" t="s">
        <v>925</v>
      </c>
      <c r="N5834" t="s">
        <v>929</v>
      </c>
      <c r="S5834">
        <v>25833</v>
      </c>
    </row>
    <row r="5835" spans="1:19" x14ac:dyDescent="0.2">
      <c r="A5835" t="s">
        <v>61</v>
      </c>
      <c r="B5835" t="s">
        <v>8</v>
      </c>
      <c r="C5835" t="s">
        <v>927</v>
      </c>
      <c r="D5835">
        <v>2</v>
      </c>
      <c r="E5835">
        <v>6</v>
      </c>
      <c r="F5835">
        <v>1780707600000</v>
      </c>
      <c r="G5835">
        <v>1780709460841</v>
      </c>
      <c r="H5835">
        <v>1860841</v>
      </c>
      <c r="I5835">
        <v>1810841</v>
      </c>
      <c r="J5835">
        <v>8195</v>
      </c>
      <c r="K5835">
        <v>72</v>
      </c>
      <c r="L5835">
        <v>61.49</v>
      </c>
      <c r="M5835" t="s">
        <v>925</v>
      </c>
      <c r="N5835" t="s">
        <v>926</v>
      </c>
      <c r="O5835">
        <v>34.67</v>
      </c>
      <c r="S5835">
        <v>25834</v>
      </c>
    </row>
    <row r="5836" spans="1:19" x14ac:dyDescent="0.2">
      <c r="A5836" t="s">
        <v>61</v>
      </c>
      <c r="B5836" t="s">
        <v>8</v>
      </c>
      <c r="C5836" t="s">
        <v>924</v>
      </c>
      <c r="D5836">
        <v>2</v>
      </c>
      <c r="E5836">
        <v>6</v>
      </c>
      <c r="F5836">
        <v>1780708500000</v>
      </c>
      <c r="G5836">
        <v>1780710671255</v>
      </c>
      <c r="H5836">
        <v>2171255</v>
      </c>
      <c r="I5836">
        <v>2106255</v>
      </c>
      <c r="J5836">
        <v>8379</v>
      </c>
      <c r="K5836">
        <v>91</v>
      </c>
      <c r="L5836">
        <v>67.66</v>
      </c>
      <c r="M5836" t="s">
        <v>931</v>
      </c>
      <c r="N5836" t="s">
        <v>926</v>
      </c>
      <c r="O5836">
        <v>40.700000000000003</v>
      </c>
      <c r="S5836">
        <v>25835</v>
      </c>
    </row>
    <row r="5837" spans="1:19" x14ac:dyDescent="0.2">
      <c r="A5837" t="s">
        <v>61</v>
      </c>
      <c r="B5837" t="s">
        <v>8</v>
      </c>
      <c r="C5837" t="s">
        <v>928</v>
      </c>
      <c r="D5837">
        <v>2</v>
      </c>
      <c r="E5837">
        <v>6</v>
      </c>
      <c r="F5837">
        <v>1780709400000</v>
      </c>
      <c r="G5837">
        <v>1780711015829</v>
      </c>
      <c r="H5837">
        <v>1615829</v>
      </c>
      <c r="I5837">
        <v>1535829</v>
      </c>
      <c r="J5837">
        <v>10089</v>
      </c>
      <c r="K5837">
        <v>63</v>
      </c>
      <c r="L5837">
        <v>49.98</v>
      </c>
      <c r="M5837" t="s">
        <v>925</v>
      </c>
      <c r="N5837" t="s">
        <v>929</v>
      </c>
      <c r="S5837">
        <v>25836</v>
      </c>
    </row>
    <row r="5838" spans="1:19" x14ac:dyDescent="0.2">
      <c r="A5838" t="s">
        <v>61</v>
      </c>
      <c r="B5838" t="s">
        <v>8</v>
      </c>
      <c r="C5838" t="s">
        <v>927</v>
      </c>
      <c r="D5838">
        <v>2</v>
      </c>
      <c r="E5838">
        <v>6</v>
      </c>
      <c r="F5838">
        <v>1780710300000</v>
      </c>
      <c r="G5838">
        <v>1780712333333</v>
      </c>
      <c r="H5838">
        <v>2033333</v>
      </c>
      <c r="I5838">
        <v>1998333</v>
      </c>
      <c r="J5838">
        <v>8482</v>
      </c>
      <c r="K5838">
        <v>75</v>
      </c>
      <c r="L5838">
        <v>64.790000000000006</v>
      </c>
      <c r="M5838" t="s">
        <v>925</v>
      </c>
      <c r="N5838" t="s">
        <v>926</v>
      </c>
      <c r="O5838">
        <v>37.24</v>
      </c>
      <c r="S5838">
        <v>25837</v>
      </c>
    </row>
    <row r="5839" spans="1:19" x14ac:dyDescent="0.2">
      <c r="A5839" t="s">
        <v>61</v>
      </c>
      <c r="B5839" t="s">
        <v>8</v>
      </c>
      <c r="C5839" t="s">
        <v>924</v>
      </c>
      <c r="D5839">
        <v>2</v>
      </c>
      <c r="E5839">
        <v>6</v>
      </c>
      <c r="F5839">
        <v>1780711200000</v>
      </c>
      <c r="G5839">
        <v>1780712587135</v>
      </c>
      <c r="H5839">
        <v>1387135</v>
      </c>
      <c r="I5839">
        <v>1337135</v>
      </c>
      <c r="J5839">
        <v>10567</v>
      </c>
      <c r="K5839">
        <v>55</v>
      </c>
      <c r="L5839">
        <v>60.97</v>
      </c>
      <c r="M5839" t="s">
        <v>925</v>
      </c>
      <c r="N5839" t="s">
        <v>926</v>
      </c>
      <c r="O5839">
        <v>39.04</v>
      </c>
      <c r="S5839">
        <v>25838</v>
      </c>
    </row>
    <row r="5840" spans="1:19" x14ac:dyDescent="0.2">
      <c r="A5840" t="s">
        <v>61</v>
      </c>
      <c r="B5840" t="s">
        <v>8</v>
      </c>
      <c r="C5840" t="s">
        <v>928</v>
      </c>
      <c r="D5840">
        <v>2</v>
      </c>
      <c r="E5840">
        <v>6</v>
      </c>
      <c r="F5840">
        <v>1780712100000</v>
      </c>
      <c r="G5840">
        <v>1780713680171</v>
      </c>
      <c r="H5840">
        <v>1580171</v>
      </c>
      <c r="I5840">
        <v>1515171</v>
      </c>
      <c r="J5840">
        <v>7935</v>
      </c>
      <c r="K5840">
        <v>68</v>
      </c>
      <c r="L5840">
        <v>65.209999999999994</v>
      </c>
      <c r="M5840" t="s">
        <v>925</v>
      </c>
      <c r="N5840" t="s">
        <v>926</v>
      </c>
      <c r="O5840">
        <v>51.07</v>
      </c>
      <c r="S5840">
        <v>25839</v>
      </c>
    </row>
    <row r="5841" spans="1:19" x14ac:dyDescent="0.2">
      <c r="A5841" t="s">
        <v>61</v>
      </c>
      <c r="B5841" t="s">
        <v>8</v>
      </c>
      <c r="C5841" t="s">
        <v>927</v>
      </c>
      <c r="D5841">
        <v>2</v>
      </c>
      <c r="E5841">
        <v>6</v>
      </c>
      <c r="F5841">
        <v>1780713000000</v>
      </c>
      <c r="G5841">
        <v>1780715015089</v>
      </c>
      <c r="H5841">
        <v>2015089</v>
      </c>
      <c r="I5841">
        <v>1935089</v>
      </c>
      <c r="J5841">
        <v>9207</v>
      </c>
      <c r="K5841">
        <v>75</v>
      </c>
      <c r="L5841">
        <v>66.06</v>
      </c>
      <c r="M5841" t="s">
        <v>925</v>
      </c>
      <c r="N5841" t="s">
        <v>926</v>
      </c>
      <c r="O5841">
        <v>38.71</v>
      </c>
      <c r="S5841">
        <v>25840</v>
      </c>
    </row>
    <row r="5842" spans="1:19" x14ac:dyDescent="0.2">
      <c r="A5842" t="s">
        <v>61</v>
      </c>
      <c r="B5842" t="s">
        <v>8</v>
      </c>
      <c r="C5842" t="s">
        <v>924</v>
      </c>
      <c r="D5842">
        <v>2</v>
      </c>
      <c r="E5842">
        <v>6</v>
      </c>
      <c r="F5842">
        <v>1780713900000</v>
      </c>
      <c r="G5842">
        <v>1780715382266</v>
      </c>
      <c r="H5842">
        <v>1482266</v>
      </c>
      <c r="I5842">
        <v>1447266</v>
      </c>
      <c r="J5842">
        <v>10779</v>
      </c>
      <c r="K5842">
        <v>55</v>
      </c>
      <c r="L5842">
        <v>60.56</v>
      </c>
      <c r="M5842" t="s">
        <v>925</v>
      </c>
      <c r="N5842" t="s">
        <v>926</v>
      </c>
      <c r="O5842">
        <v>35.14</v>
      </c>
      <c r="S5842">
        <v>25841</v>
      </c>
    </row>
    <row r="5843" spans="1:19" x14ac:dyDescent="0.2">
      <c r="A5843" t="s">
        <v>61</v>
      </c>
      <c r="B5843" t="s">
        <v>8</v>
      </c>
      <c r="C5843" t="s">
        <v>928</v>
      </c>
      <c r="D5843">
        <v>2</v>
      </c>
      <c r="E5843">
        <v>6</v>
      </c>
      <c r="F5843">
        <v>1780714800000</v>
      </c>
      <c r="G5843">
        <v>1780716973586</v>
      </c>
      <c r="H5843">
        <v>2173586</v>
      </c>
      <c r="I5843">
        <v>2123586</v>
      </c>
      <c r="J5843">
        <v>8476</v>
      </c>
      <c r="K5843">
        <v>86</v>
      </c>
      <c r="L5843">
        <v>67.34</v>
      </c>
      <c r="M5843" t="s">
        <v>931</v>
      </c>
      <c r="N5843" t="s">
        <v>926</v>
      </c>
      <c r="O5843">
        <v>39.64</v>
      </c>
      <c r="S5843">
        <v>25842</v>
      </c>
    </row>
    <row r="5844" spans="1:19" x14ac:dyDescent="0.2">
      <c r="A5844" t="s">
        <v>61</v>
      </c>
      <c r="B5844" t="s">
        <v>8</v>
      </c>
      <c r="C5844" t="s">
        <v>927</v>
      </c>
      <c r="D5844">
        <v>2</v>
      </c>
      <c r="E5844">
        <v>6</v>
      </c>
      <c r="F5844">
        <v>1780715700000</v>
      </c>
      <c r="G5844">
        <v>1780717000794</v>
      </c>
      <c r="H5844">
        <v>1300794</v>
      </c>
      <c r="I5844">
        <v>1235794</v>
      </c>
      <c r="J5844">
        <v>8856</v>
      </c>
      <c r="K5844">
        <v>51</v>
      </c>
      <c r="L5844">
        <v>62.27</v>
      </c>
      <c r="M5844" t="s">
        <v>925</v>
      </c>
      <c r="N5844" t="s">
        <v>926</v>
      </c>
      <c r="O5844">
        <v>48.83</v>
      </c>
      <c r="S5844">
        <v>25843</v>
      </c>
    </row>
    <row r="5845" spans="1:19" x14ac:dyDescent="0.2">
      <c r="A5845" t="s">
        <v>61</v>
      </c>
      <c r="B5845" t="s">
        <v>8</v>
      </c>
      <c r="C5845" t="s">
        <v>924</v>
      </c>
      <c r="D5845">
        <v>2</v>
      </c>
      <c r="E5845">
        <v>6</v>
      </c>
      <c r="F5845">
        <v>1780716600000</v>
      </c>
      <c r="G5845">
        <v>1780718454718</v>
      </c>
      <c r="H5845">
        <v>1854718</v>
      </c>
      <c r="I5845">
        <v>1774718</v>
      </c>
      <c r="J5845">
        <v>11397</v>
      </c>
      <c r="K5845">
        <v>68</v>
      </c>
      <c r="L5845">
        <v>65.650000000000006</v>
      </c>
      <c r="M5845" t="s">
        <v>925</v>
      </c>
      <c r="N5845" t="s">
        <v>926</v>
      </c>
      <c r="O5845">
        <v>35.93</v>
      </c>
      <c r="S5845">
        <v>25844</v>
      </c>
    </row>
    <row r="5846" spans="1:19" x14ac:dyDescent="0.2">
      <c r="A5846" t="s">
        <v>61</v>
      </c>
      <c r="B5846" t="s">
        <v>8</v>
      </c>
      <c r="C5846" t="s">
        <v>928</v>
      </c>
      <c r="D5846">
        <v>2</v>
      </c>
      <c r="E5846">
        <v>6</v>
      </c>
      <c r="F5846">
        <v>1780717500000</v>
      </c>
      <c r="G5846">
        <v>1780719743863</v>
      </c>
      <c r="H5846">
        <v>2243863</v>
      </c>
      <c r="I5846">
        <v>2208863</v>
      </c>
      <c r="J5846">
        <v>8786</v>
      </c>
      <c r="K5846">
        <v>89</v>
      </c>
      <c r="L5846">
        <v>66.19</v>
      </c>
      <c r="M5846" t="s">
        <v>925</v>
      </c>
      <c r="N5846" t="s">
        <v>926</v>
      </c>
      <c r="O5846">
        <v>34.36</v>
      </c>
      <c r="S5846">
        <v>25845</v>
      </c>
    </row>
    <row r="5847" spans="1:19" x14ac:dyDescent="0.2">
      <c r="A5847" t="s">
        <v>61</v>
      </c>
      <c r="B5847" t="s">
        <v>8</v>
      </c>
      <c r="C5847" t="s">
        <v>927</v>
      </c>
      <c r="D5847">
        <v>2</v>
      </c>
      <c r="E5847">
        <v>6</v>
      </c>
      <c r="F5847">
        <v>1780718400000</v>
      </c>
      <c r="G5847">
        <v>1780720012164</v>
      </c>
      <c r="H5847">
        <v>1612164</v>
      </c>
      <c r="I5847">
        <v>1562164</v>
      </c>
      <c r="J5847">
        <v>8733</v>
      </c>
      <c r="K5847">
        <v>66</v>
      </c>
      <c r="L5847">
        <v>64.569999999999993</v>
      </c>
      <c r="M5847" t="s">
        <v>925</v>
      </c>
      <c r="N5847" t="s">
        <v>926</v>
      </c>
      <c r="O5847">
        <v>46.66</v>
      </c>
      <c r="S5847">
        <v>25846</v>
      </c>
    </row>
    <row r="5848" spans="1:19" x14ac:dyDescent="0.2">
      <c r="A5848" t="s">
        <v>61</v>
      </c>
      <c r="B5848" t="s">
        <v>8</v>
      </c>
      <c r="C5848" t="s">
        <v>924</v>
      </c>
      <c r="D5848">
        <v>2</v>
      </c>
      <c r="E5848">
        <v>6</v>
      </c>
      <c r="F5848">
        <v>1780719300000</v>
      </c>
      <c r="G5848">
        <v>1780721038339</v>
      </c>
      <c r="H5848">
        <v>1738339</v>
      </c>
      <c r="I5848">
        <v>1673339</v>
      </c>
      <c r="J5848">
        <v>9682</v>
      </c>
      <c r="K5848">
        <v>75</v>
      </c>
      <c r="L5848">
        <v>64.89</v>
      </c>
      <c r="M5848" t="s">
        <v>925</v>
      </c>
      <c r="N5848" t="s">
        <v>926</v>
      </c>
      <c r="O5848">
        <v>41.68</v>
      </c>
      <c r="S5848">
        <v>25847</v>
      </c>
    </row>
    <row r="5849" spans="1:19" x14ac:dyDescent="0.2">
      <c r="A5849" t="s">
        <v>61</v>
      </c>
      <c r="B5849" t="s">
        <v>8</v>
      </c>
      <c r="C5849" t="s">
        <v>928</v>
      </c>
      <c r="D5849">
        <v>2</v>
      </c>
      <c r="E5849">
        <v>6</v>
      </c>
      <c r="F5849">
        <v>1780720200000</v>
      </c>
      <c r="G5849">
        <v>1780722780824</v>
      </c>
      <c r="H5849">
        <v>2580824</v>
      </c>
      <c r="I5849">
        <v>2500824</v>
      </c>
      <c r="J5849">
        <v>11623</v>
      </c>
      <c r="K5849">
        <v>107</v>
      </c>
      <c r="L5849">
        <v>63.17</v>
      </c>
      <c r="M5849" t="s">
        <v>925</v>
      </c>
      <c r="N5849" t="s">
        <v>929</v>
      </c>
      <c r="S5849">
        <v>25848</v>
      </c>
    </row>
    <row r="5850" spans="1:19" x14ac:dyDescent="0.2">
      <c r="A5850" t="s">
        <v>61</v>
      </c>
      <c r="B5850" t="s">
        <v>8</v>
      </c>
      <c r="C5850" t="s">
        <v>927</v>
      </c>
      <c r="D5850">
        <v>2</v>
      </c>
      <c r="E5850">
        <v>6</v>
      </c>
      <c r="F5850">
        <v>1780721100000</v>
      </c>
      <c r="G5850">
        <v>1780722815118</v>
      </c>
      <c r="H5850">
        <v>1715118</v>
      </c>
      <c r="I5850">
        <v>1680118</v>
      </c>
      <c r="J5850">
        <v>8900</v>
      </c>
      <c r="K5850">
        <v>74</v>
      </c>
      <c r="L5850">
        <v>49.93</v>
      </c>
      <c r="M5850" t="s">
        <v>925</v>
      </c>
      <c r="N5850" t="s">
        <v>929</v>
      </c>
      <c r="S5850">
        <v>25849</v>
      </c>
    </row>
    <row r="5851" spans="1:19" x14ac:dyDescent="0.2">
      <c r="A5851" t="s">
        <v>61</v>
      </c>
      <c r="B5851" t="s">
        <v>8</v>
      </c>
      <c r="C5851" t="s">
        <v>924</v>
      </c>
      <c r="D5851">
        <v>2</v>
      </c>
      <c r="E5851">
        <v>6</v>
      </c>
      <c r="F5851">
        <v>1780722000000</v>
      </c>
      <c r="G5851">
        <v>1780723465501</v>
      </c>
      <c r="H5851">
        <v>1465501</v>
      </c>
      <c r="I5851">
        <v>1415501</v>
      </c>
      <c r="J5851">
        <v>8568</v>
      </c>
      <c r="K5851">
        <v>64</v>
      </c>
      <c r="L5851">
        <v>62.72</v>
      </c>
      <c r="M5851" t="s">
        <v>925</v>
      </c>
      <c r="N5851" t="s">
        <v>926</v>
      </c>
      <c r="O5851">
        <v>46.48</v>
      </c>
      <c r="S5851">
        <v>25850</v>
      </c>
    </row>
    <row r="5852" spans="1:19" x14ac:dyDescent="0.2">
      <c r="A5852" t="s">
        <v>61</v>
      </c>
      <c r="B5852" t="s">
        <v>8</v>
      </c>
      <c r="C5852" t="s">
        <v>928</v>
      </c>
      <c r="D5852">
        <v>2</v>
      </c>
      <c r="E5852">
        <v>6</v>
      </c>
      <c r="F5852">
        <v>1780722900000</v>
      </c>
      <c r="G5852">
        <v>1780724680082</v>
      </c>
      <c r="H5852">
        <v>1780082</v>
      </c>
      <c r="I5852">
        <v>1715082</v>
      </c>
      <c r="J5852">
        <v>10532</v>
      </c>
      <c r="K5852">
        <v>76</v>
      </c>
      <c r="L5852">
        <v>71.42</v>
      </c>
      <c r="M5852" t="s">
        <v>931</v>
      </c>
      <c r="N5852" t="s">
        <v>926</v>
      </c>
      <c r="O5852">
        <v>53.55</v>
      </c>
      <c r="S5852">
        <v>25851</v>
      </c>
    </row>
    <row r="5853" spans="1:19" x14ac:dyDescent="0.2">
      <c r="A5853" t="s">
        <v>61</v>
      </c>
      <c r="B5853" t="s">
        <v>8</v>
      </c>
      <c r="C5853" t="s">
        <v>927</v>
      </c>
      <c r="D5853">
        <v>2</v>
      </c>
      <c r="E5853">
        <v>6</v>
      </c>
      <c r="F5853">
        <v>1780723800000</v>
      </c>
      <c r="G5853">
        <v>1780726223670</v>
      </c>
      <c r="H5853">
        <v>2423670</v>
      </c>
      <c r="I5853">
        <v>2343670</v>
      </c>
      <c r="J5853">
        <v>9481</v>
      </c>
      <c r="K5853">
        <v>99</v>
      </c>
      <c r="L5853">
        <v>77.7</v>
      </c>
      <c r="M5853" t="s">
        <v>931</v>
      </c>
      <c r="N5853" t="s">
        <v>926</v>
      </c>
      <c r="O5853">
        <v>54.75</v>
      </c>
      <c r="S5853">
        <v>25852</v>
      </c>
    </row>
    <row r="5854" spans="1:19" x14ac:dyDescent="0.2">
      <c r="A5854" t="s">
        <v>61</v>
      </c>
      <c r="B5854" t="s">
        <v>8</v>
      </c>
      <c r="C5854" t="s">
        <v>927</v>
      </c>
      <c r="D5854">
        <v>2</v>
      </c>
      <c r="E5854">
        <v>7</v>
      </c>
      <c r="F5854">
        <v>1780790400000</v>
      </c>
      <c r="G5854">
        <v>1780792750876</v>
      </c>
      <c r="H5854">
        <v>2350876</v>
      </c>
      <c r="I5854">
        <v>2300876</v>
      </c>
      <c r="J5854">
        <v>10515</v>
      </c>
      <c r="K5854">
        <v>95</v>
      </c>
      <c r="L5854">
        <v>74.03</v>
      </c>
      <c r="M5854" t="s">
        <v>931</v>
      </c>
      <c r="N5854" t="s">
        <v>926</v>
      </c>
      <c r="O5854">
        <v>45.28</v>
      </c>
      <c r="S5854">
        <v>25853</v>
      </c>
    </row>
    <row r="5855" spans="1:19" x14ac:dyDescent="0.2">
      <c r="A5855" t="s">
        <v>61</v>
      </c>
      <c r="B5855" t="s">
        <v>8</v>
      </c>
      <c r="C5855" t="s">
        <v>924</v>
      </c>
      <c r="D5855">
        <v>2</v>
      </c>
      <c r="E5855">
        <v>7</v>
      </c>
      <c r="F5855">
        <v>1780791300000</v>
      </c>
      <c r="G5855">
        <v>1780793466624</v>
      </c>
      <c r="H5855">
        <v>2166624</v>
      </c>
      <c r="I5855">
        <v>2101624</v>
      </c>
      <c r="J5855">
        <v>7903</v>
      </c>
      <c r="K5855">
        <v>80</v>
      </c>
      <c r="L5855">
        <v>68.58</v>
      </c>
      <c r="M5855" t="s">
        <v>931</v>
      </c>
      <c r="N5855" t="s">
        <v>926</v>
      </c>
      <c r="O5855">
        <v>44.22</v>
      </c>
      <c r="S5855">
        <v>25854</v>
      </c>
    </row>
    <row r="5856" spans="1:19" x14ac:dyDescent="0.2">
      <c r="A5856" t="s">
        <v>61</v>
      </c>
      <c r="B5856" t="s">
        <v>8</v>
      </c>
      <c r="C5856" t="s">
        <v>928</v>
      </c>
      <c r="D5856">
        <v>2</v>
      </c>
      <c r="E5856">
        <v>7</v>
      </c>
      <c r="F5856">
        <v>1780792200000</v>
      </c>
      <c r="G5856">
        <v>1780794201203</v>
      </c>
      <c r="H5856">
        <v>2001203</v>
      </c>
      <c r="I5856">
        <v>1921203</v>
      </c>
      <c r="J5856">
        <v>9779</v>
      </c>
      <c r="K5856">
        <v>76</v>
      </c>
      <c r="L5856">
        <v>64.819999999999993</v>
      </c>
      <c r="M5856" t="s">
        <v>925</v>
      </c>
      <c r="N5856" t="s">
        <v>926</v>
      </c>
      <c r="O5856">
        <v>34.64</v>
      </c>
      <c r="S5856">
        <v>25855</v>
      </c>
    </row>
    <row r="5857" spans="1:19" x14ac:dyDescent="0.2">
      <c r="A5857" t="s">
        <v>61</v>
      </c>
      <c r="B5857" t="s">
        <v>8</v>
      </c>
      <c r="C5857" t="s">
        <v>927</v>
      </c>
      <c r="D5857">
        <v>2</v>
      </c>
      <c r="E5857">
        <v>7</v>
      </c>
      <c r="F5857">
        <v>1780793100000</v>
      </c>
      <c r="G5857">
        <v>1780795117412</v>
      </c>
      <c r="H5857">
        <v>2017412</v>
      </c>
      <c r="I5857">
        <v>1982412</v>
      </c>
      <c r="J5857">
        <v>10171</v>
      </c>
      <c r="K5857">
        <v>85</v>
      </c>
      <c r="L5857">
        <v>66.89</v>
      </c>
      <c r="M5857" t="s">
        <v>931</v>
      </c>
      <c r="N5857" t="s">
        <v>926</v>
      </c>
      <c r="O5857">
        <v>38</v>
      </c>
      <c r="S5857">
        <v>25856</v>
      </c>
    </row>
    <row r="5858" spans="1:19" x14ac:dyDescent="0.2">
      <c r="A5858" t="s">
        <v>61</v>
      </c>
      <c r="B5858" t="s">
        <v>8</v>
      </c>
      <c r="C5858" t="s">
        <v>924</v>
      </c>
      <c r="D5858">
        <v>2</v>
      </c>
      <c r="E5858">
        <v>7</v>
      </c>
      <c r="F5858">
        <v>1780794000000</v>
      </c>
      <c r="G5858">
        <v>1780796288502</v>
      </c>
      <c r="H5858">
        <v>2288502</v>
      </c>
      <c r="I5858">
        <v>2238502</v>
      </c>
      <c r="J5858">
        <v>8354</v>
      </c>
      <c r="K5858">
        <v>88</v>
      </c>
      <c r="L5858">
        <v>71.459999999999994</v>
      </c>
      <c r="M5858" t="s">
        <v>931</v>
      </c>
      <c r="N5858" t="s">
        <v>926</v>
      </c>
      <c r="O5858">
        <v>46.66</v>
      </c>
      <c r="S5858">
        <v>25857</v>
      </c>
    </row>
    <row r="5859" spans="1:19" x14ac:dyDescent="0.2">
      <c r="A5859" t="s">
        <v>61</v>
      </c>
      <c r="B5859" t="s">
        <v>8</v>
      </c>
      <c r="C5859" t="s">
        <v>928</v>
      </c>
      <c r="D5859">
        <v>2</v>
      </c>
      <c r="E5859">
        <v>7</v>
      </c>
      <c r="F5859">
        <v>1780794900000</v>
      </c>
      <c r="G5859">
        <v>1780796190387</v>
      </c>
      <c r="H5859">
        <v>1290387</v>
      </c>
      <c r="I5859">
        <v>1225387</v>
      </c>
      <c r="J5859">
        <v>10173</v>
      </c>
      <c r="K5859">
        <v>50</v>
      </c>
      <c r="L5859">
        <v>57.7</v>
      </c>
      <c r="M5859" t="s">
        <v>925</v>
      </c>
      <c r="N5859" t="s">
        <v>926</v>
      </c>
      <c r="O5859">
        <v>34.950000000000003</v>
      </c>
      <c r="S5859">
        <v>25858</v>
      </c>
    </row>
    <row r="5860" spans="1:19" x14ac:dyDescent="0.2">
      <c r="A5860" t="s">
        <v>61</v>
      </c>
      <c r="B5860" t="s">
        <v>8</v>
      </c>
      <c r="C5860" t="s">
        <v>927</v>
      </c>
      <c r="D5860">
        <v>2</v>
      </c>
      <c r="E5860">
        <v>7</v>
      </c>
      <c r="F5860">
        <v>1780795800000</v>
      </c>
      <c r="G5860">
        <v>1780797712301</v>
      </c>
      <c r="H5860">
        <v>1912301</v>
      </c>
      <c r="I5860">
        <v>1832301</v>
      </c>
      <c r="J5860">
        <v>9950</v>
      </c>
      <c r="K5860">
        <v>80</v>
      </c>
      <c r="L5860">
        <v>65.67</v>
      </c>
      <c r="M5860" t="s">
        <v>925</v>
      </c>
      <c r="N5860" t="s">
        <v>926</v>
      </c>
      <c r="O5860">
        <v>38.4</v>
      </c>
      <c r="S5860">
        <v>25859</v>
      </c>
    </row>
    <row r="5861" spans="1:19" x14ac:dyDescent="0.2">
      <c r="A5861" t="s">
        <v>61</v>
      </c>
      <c r="B5861" t="s">
        <v>8</v>
      </c>
      <c r="C5861" t="s">
        <v>924</v>
      </c>
      <c r="D5861">
        <v>2</v>
      </c>
      <c r="E5861">
        <v>7</v>
      </c>
      <c r="F5861">
        <v>1780796700000</v>
      </c>
      <c r="G5861">
        <v>1780798742511</v>
      </c>
      <c r="H5861">
        <v>2042511</v>
      </c>
      <c r="I5861">
        <v>2007511</v>
      </c>
      <c r="J5861">
        <v>7926</v>
      </c>
      <c r="K5861">
        <v>87</v>
      </c>
      <c r="L5861">
        <v>69.75</v>
      </c>
      <c r="M5861" t="s">
        <v>931</v>
      </c>
      <c r="N5861" t="s">
        <v>926</v>
      </c>
      <c r="O5861">
        <v>50.02</v>
      </c>
      <c r="S5861">
        <v>25860</v>
      </c>
    </row>
    <row r="5862" spans="1:19" x14ac:dyDescent="0.2">
      <c r="A5862" t="s">
        <v>61</v>
      </c>
      <c r="B5862" t="s">
        <v>8</v>
      </c>
      <c r="C5862" t="s">
        <v>928</v>
      </c>
      <c r="D5862">
        <v>2</v>
      </c>
      <c r="E5862">
        <v>7</v>
      </c>
      <c r="F5862">
        <v>1780797600000</v>
      </c>
      <c r="G5862">
        <v>1780799039742</v>
      </c>
      <c r="H5862">
        <v>1439742</v>
      </c>
      <c r="I5862">
        <v>1389742</v>
      </c>
      <c r="J5862">
        <v>8636</v>
      </c>
      <c r="K5862">
        <v>55</v>
      </c>
      <c r="L5862">
        <v>59.61</v>
      </c>
      <c r="M5862" t="s">
        <v>925</v>
      </c>
      <c r="N5862" t="s">
        <v>926</v>
      </c>
      <c r="O5862">
        <v>39.729999999999997</v>
      </c>
      <c r="S5862">
        <v>25861</v>
      </c>
    </row>
    <row r="5863" spans="1:19" x14ac:dyDescent="0.2">
      <c r="A5863" t="s">
        <v>61</v>
      </c>
      <c r="B5863" t="s">
        <v>8</v>
      </c>
      <c r="C5863" t="s">
        <v>927</v>
      </c>
      <c r="D5863">
        <v>2</v>
      </c>
      <c r="E5863">
        <v>7</v>
      </c>
      <c r="F5863">
        <v>1780798500000</v>
      </c>
      <c r="G5863">
        <v>1780800675087</v>
      </c>
      <c r="H5863">
        <v>2175087</v>
      </c>
      <c r="I5863">
        <v>2110087</v>
      </c>
      <c r="J5863">
        <v>10466</v>
      </c>
      <c r="K5863">
        <v>82</v>
      </c>
      <c r="L5863">
        <v>68.989999999999995</v>
      </c>
      <c r="M5863" t="s">
        <v>931</v>
      </c>
      <c r="N5863" t="s">
        <v>926</v>
      </c>
      <c r="O5863">
        <v>38.119999999999997</v>
      </c>
      <c r="S5863">
        <v>25862</v>
      </c>
    </row>
    <row r="5864" spans="1:19" x14ac:dyDescent="0.2">
      <c r="A5864" t="s">
        <v>61</v>
      </c>
      <c r="B5864" t="s">
        <v>8</v>
      </c>
      <c r="C5864" t="s">
        <v>924</v>
      </c>
      <c r="D5864">
        <v>2</v>
      </c>
      <c r="E5864">
        <v>7</v>
      </c>
      <c r="F5864">
        <v>1780799400000</v>
      </c>
      <c r="G5864">
        <v>1780801369101</v>
      </c>
      <c r="H5864">
        <v>1969101</v>
      </c>
      <c r="I5864">
        <v>1889101</v>
      </c>
      <c r="J5864">
        <v>7992</v>
      </c>
      <c r="K5864">
        <v>81</v>
      </c>
      <c r="L5864">
        <v>68.58</v>
      </c>
      <c r="M5864" t="s">
        <v>931</v>
      </c>
      <c r="N5864" t="s">
        <v>926</v>
      </c>
      <c r="O5864">
        <v>48.98</v>
      </c>
      <c r="S5864">
        <v>25863</v>
      </c>
    </row>
    <row r="5865" spans="1:19" x14ac:dyDescent="0.2">
      <c r="A5865" t="s">
        <v>61</v>
      </c>
      <c r="B5865" t="s">
        <v>8</v>
      </c>
      <c r="C5865" t="s">
        <v>928</v>
      </c>
      <c r="D5865">
        <v>2</v>
      </c>
      <c r="E5865">
        <v>7</v>
      </c>
      <c r="F5865">
        <v>1780800300000</v>
      </c>
      <c r="G5865">
        <v>1780801598077</v>
      </c>
      <c r="H5865">
        <v>1298077</v>
      </c>
      <c r="I5865">
        <v>1263077</v>
      </c>
      <c r="J5865">
        <v>8722</v>
      </c>
      <c r="K5865">
        <v>57</v>
      </c>
      <c r="L5865">
        <v>63.29</v>
      </c>
      <c r="M5865" t="s">
        <v>925</v>
      </c>
      <c r="N5865" t="s">
        <v>926</v>
      </c>
      <c r="O5865">
        <v>51.63</v>
      </c>
      <c r="S5865">
        <v>25864</v>
      </c>
    </row>
    <row r="5866" spans="1:19" x14ac:dyDescent="0.2">
      <c r="A5866" t="s">
        <v>61</v>
      </c>
      <c r="B5866" t="s">
        <v>8</v>
      </c>
      <c r="C5866" t="s">
        <v>927</v>
      </c>
      <c r="D5866">
        <v>2</v>
      </c>
      <c r="E5866">
        <v>7</v>
      </c>
      <c r="F5866">
        <v>1780801200000</v>
      </c>
      <c r="G5866">
        <v>1780802733378</v>
      </c>
      <c r="H5866">
        <v>1533378</v>
      </c>
      <c r="I5866">
        <v>1483378</v>
      </c>
      <c r="J5866">
        <v>11175</v>
      </c>
      <c r="K5866">
        <v>59</v>
      </c>
      <c r="L5866">
        <v>62.61</v>
      </c>
      <c r="M5866" t="s">
        <v>925</v>
      </c>
      <c r="N5866" t="s">
        <v>926</v>
      </c>
      <c r="O5866">
        <v>37.54</v>
      </c>
      <c r="S5866">
        <v>25865</v>
      </c>
    </row>
    <row r="5867" spans="1:19" x14ac:dyDescent="0.2">
      <c r="A5867" t="s">
        <v>61</v>
      </c>
      <c r="B5867" t="s">
        <v>8</v>
      </c>
      <c r="C5867" t="s">
        <v>924</v>
      </c>
      <c r="D5867">
        <v>2</v>
      </c>
      <c r="E5867">
        <v>7</v>
      </c>
      <c r="F5867">
        <v>1780802100000</v>
      </c>
      <c r="G5867">
        <v>1780804240099</v>
      </c>
      <c r="H5867">
        <v>2140099</v>
      </c>
      <c r="I5867">
        <v>2075099</v>
      </c>
      <c r="J5867">
        <v>9001</v>
      </c>
      <c r="K5867">
        <v>83</v>
      </c>
      <c r="L5867">
        <v>66.59</v>
      </c>
      <c r="M5867" t="s">
        <v>925</v>
      </c>
      <c r="N5867" t="s">
        <v>926</v>
      </c>
      <c r="O5867">
        <v>37.33</v>
      </c>
      <c r="S5867">
        <v>25866</v>
      </c>
    </row>
    <row r="5868" spans="1:19" x14ac:dyDescent="0.2">
      <c r="A5868" t="s">
        <v>61</v>
      </c>
      <c r="B5868" t="s">
        <v>8</v>
      </c>
      <c r="C5868" t="s">
        <v>928</v>
      </c>
      <c r="D5868">
        <v>2</v>
      </c>
      <c r="E5868">
        <v>7</v>
      </c>
      <c r="F5868">
        <v>1780803000000</v>
      </c>
      <c r="G5868">
        <v>1780804451783</v>
      </c>
      <c r="H5868">
        <v>1451783</v>
      </c>
      <c r="I5868">
        <v>1371783</v>
      </c>
      <c r="J5868">
        <v>8662</v>
      </c>
      <c r="K5868">
        <v>65</v>
      </c>
      <c r="L5868">
        <v>46.52</v>
      </c>
      <c r="M5868" t="s">
        <v>925</v>
      </c>
      <c r="N5868" t="s">
        <v>929</v>
      </c>
      <c r="S5868">
        <v>25867</v>
      </c>
    </row>
    <row r="5869" spans="1:19" x14ac:dyDescent="0.2">
      <c r="A5869" t="s">
        <v>61</v>
      </c>
      <c r="B5869" t="s">
        <v>8</v>
      </c>
      <c r="C5869" t="s">
        <v>927</v>
      </c>
      <c r="D5869">
        <v>2</v>
      </c>
      <c r="E5869">
        <v>7</v>
      </c>
      <c r="F5869">
        <v>1780803900000</v>
      </c>
      <c r="G5869">
        <v>1780805461929</v>
      </c>
      <c r="H5869">
        <v>1561929</v>
      </c>
      <c r="I5869">
        <v>1526929</v>
      </c>
      <c r="J5869">
        <v>10955</v>
      </c>
      <c r="K5869">
        <v>66</v>
      </c>
      <c r="L5869">
        <v>67.08</v>
      </c>
      <c r="M5869" t="s">
        <v>931</v>
      </c>
      <c r="N5869" t="s">
        <v>926</v>
      </c>
      <c r="O5869">
        <v>47.82</v>
      </c>
      <c r="S5869">
        <v>25868</v>
      </c>
    </row>
    <row r="5870" spans="1:19" x14ac:dyDescent="0.2">
      <c r="A5870" t="s">
        <v>61</v>
      </c>
      <c r="B5870" t="s">
        <v>8</v>
      </c>
      <c r="C5870" t="s">
        <v>924</v>
      </c>
      <c r="D5870">
        <v>2</v>
      </c>
      <c r="E5870">
        <v>7</v>
      </c>
      <c r="F5870">
        <v>1780804800000</v>
      </c>
      <c r="G5870">
        <v>1780807307305</v>
      </c>
      <c r="H5870">
        <v>2507305</v>
      </c>
      <c r="I5870">
        <v>2457305</v>
      </c>
      <c r="J5870">
        <v>12213</v>
      </c>
      <c r="K5870">
        <v>99</v>
      </c>
      <c r="L5870">
        <v>75.650000000000006</v>
      </c>
      <c r="M5870" t="s">
        <v>931</v>
      </c>
      <c r="N5870" t="s">
        <v>926</v>
      </c>
      <c r="O5870">
        <v>40.57</v>
      </c>
      <c r="S5870">
        <v>25869</v>
      </c>
    </row>
    <row r="5871" spans="1:19" x14ac:dyDescent="0.2">
      <c r="A5871" t="s">
        <v>61</v>
      </c>
      <c r="B5871" t="s">
        <v>8</v>
      </c>
      <c r="C5871" t="s">
        <v>928</v>
      </c>
      <c r="D5871">
        <v>2</v>
      </c>
      <c r="E5871">
        <v>7</v>
      </c>
      <c r="F5871">
        <v>1780805700000</v>
      </c>
      <c r="G5871">
        <v>1780807486436</v>
      </c>
      <c r="H5871">
        <v>1786436</v>
      </c>
      <c r="I5871">
        <v>1721436</v>
      </c>
      <c r="J5871">
        <v>9240</v>
      </c>
      <c r="K5871">
        <v>67</v>
      </c>
      <c r="L5871">
        <v>65.400000000000006</v>
      </c>
      <c r="M5871" t="s">
        <v>925</v>
      </c>
      <c r="N5871" t="s">
        <v>926</v>
      </c>
      <c r="O5871">
        <v>42.85</v>
      </c>
      <c r="S5871">
        <v>25870</v>
      </c>
    </row>
    <row r="5872" spans="1:19" x14ac:dyDescent="0.2">
      <c r="A5872" t="s">
        <v>61</v>
      </c>
      <c r="B5872" t="s">
        <v>8</v>
      </c>
      <c r="C5872" t="s">
        <v>927</v>
      </c>
      <c r="D5872">
        <v>2</v>
      </c>
      <c r="E5872">
        <v>7</v>
      </c>
      <c r="F5872">
        <v>1780806600000</v>
      </c>
      <c r="G5872">
        <v>1780808274040</v>
      </c>
      <c r="H5872">
        <v>1674040</v>
      </c>
      <c r="I5872">
        <v>1594040</v>
      </c>
      <c r="J5872">
        <v>9196</v>
      </c>
      <c r="K5872">
        <v>67</v>
      </c>
      <c r="L5872">
        <v>69.09</v>
      </c>
      <c r="M5872" t="s">
        <v>931</v>
      </c>
      <c r="N5872" t="s">
        <v>926</v>
      </c>
      <c r="O5872">
        <v>54.38</v>
      </c>
      <c r="S5872">
        <v>25871</v>
      </c>
    </row>
    <row r="5873" spans="1:19" x14ac:dyDescent="0.2">
      <c r="A5873" t="s">
        <v>61</v>
      </c>
      <c r="B5873" t="s">
        <v>8</v>
      </c>
      <c r="C5873" t="s">
        <v>924</v>
      </c>
      <c r="D5873">
        <v>2</v>
      </c>
      <c r="E5873">
        <v>7</v>
      </c>
      <c r="F5873">
        <v>1780807500000</v>
      </c>
      <c r="G5873">
        <v>1780809934188</v>
      </c>
      <c r="H5873">
        <v>2434188</v>
      </c>
      <c r="I5873">
        <v>2399188</v>
      </c>
      <c r="J5873">
        <v>11106</v>
      </c>
      <c r="K5873">
        <v>101</v>
      </c>
      <c r="L5873">
        <v>77.510000000000005</v>
      </c>
      <c r="M5873" t="s">
        <v>931</v>
      </c>
      <c r="N5873" t="s">
        <v>926</v>
      </c>
      <c r="O5873">
        <v>49.69</v>
      </c>
      <c r="S5873">
        <v>25872</v>
      </c>
    </row>
    <row r="5874" spans="1:19" x14ac:dyDescent="0.2">
      <c r="A5874" t="s">
        <v>61</v>
      </c>
      <c r="B5874" t="s">
        <v>8</v>
      </c>
      <c r="C5874" t="s">
        <v>928</v>
      </c>
      <c r="D5874">
        <v>2</v>
      </c>
      <c r="E5874">
        <v>7</v>
      </c>
      <c r="F5874">
        <v>1780808400000</v>
      </c>
      <c r="G5874">
        <v>1780811019379</v>
      </c>
      <c r="H5874">
        <v>2619379</v>
      </c>
      <c r="I5874">
        <v>2569379</v>
      </c>
      <c r="J5874">
        <v>11410</v>
      </c>
      <c r="K5874">
        <v>107</v>
      </c>
      <c r="L5874">
        <v>78.8</v>
      </c>
      <c r="M5874" t="s">
        <v>931</v>
      </c>
      <c r="N5874" t="s">
        <v>926</v>
      </c>
      <c r="O5874">
        <v>47.22</v>
      </c>
      <c r="S5874">
        <v>25873</v>
      </c>
    </row>
    <row r="5875" spans="1:19" x14ac:dyDescent="0.2">
      <c r="A5875" t="s">
        <v>61</v>
      </c>
      <c r="B5875" t="s">
        <v>8</v>
      </c>
      <c r="C5875" t="s">
        <v>927</v>
      </c>
      <c r="D5875">
        <v>2</v>
      </c>
      <c r="E5875">
        <v>7</v>
      </c>
      <c r="F5875">
        <v>1780809300000</v>
      </c>
      <c r="G5875">
        <v>1780810933542</v>
      </c>
      <c r="H5875">
        <v>1633542</v>
      </c>
      <c r="I5875">
        <v>1568542</v>
      </c>
      <c r="J5875">
        <v>9245</v>
      </c>
      <c r="K5875">
        <v>68</v>
      </c>
      <c r="L5875">
        <v>62.37</v>
      </c>
      <c r="M5875" t="s">
        <v>925</v>
      </c>
      <c r="N5875" t="s">
        <v>926</v>
      </c>
      <c r="O5875">
        <v>39.64</v>
      </c>
      <c r="S5875">
        <v>25874</v>
      </c>
    </row>
    <row r="5876" spans="1:19" x14ac:dyDescent="0.2">
      <c r="A5876" t="s">
        <v>61</v>
      </c>
      <c r="B5876" t="s">
        <v>8</v>
      </c>
      <c r="C5876" t="s">
        <v>924</v>
      </c>
      <c r="D5876">
        <v>2</v>
      </c>
      <c r="E5876">
        <v>7</v>
      </c>
      <c r="F5876">
        <v>1780810200000</v>
      </c>
      <c r="G5876">
        <v>1780811818885</v>
      </c>
      <c r="H5876">
        <v>1618885</v>
      </c>
      <c r="I5876">
        <v>1538885</v>
      </c>
      <c r="J5876">
        <v>9727</v>
      </c>
      <c r="K5876">
        <v>60</v>
      </c>
      <c r="L5876">
        <v>65.37</v>
      </c>
      <c r="M5876" t="s">
        <v>925</v>
      </c>
      <c r="N5876" t="s">
        <v>926</v>
      </c>
      <c r="O5876">
        <v>45.69</v>
      </c>
      <c r="S5876">
        <v>25875</v>
      </c>
    </row>
    <row r="5877" spans="1:19" x14ac:dyDescent="0.2">
      <c r="A5877" t="s">
        <v>61</v>
      </c>
      <c r="B5877" t="s">
        <v>8</v>
      </c>
      <c r="C5877" t="s">
        <v>928</v>
      </c>
      <c r="D5877">
        <v>2</v>
      </c>
      <c r="E5877">
        <v>7</v>
      </c>
      <c r="F5877">
        <v>1780811100000</v>
      </c>
      <c r="G5877">
        <v>1780813352176</v>
      </c>
      <c r="H5877">
        <v>2252176</v>
      </c>
      <c r="I5877">
        <v>2217176</v>
      </c>
      <c r="J5877">
        <v>12161</v>
      </c>
      <c r="K5877">
        <v>91</v>
      </c>
      <c r="L5877">
        <v>78.819999999999993</v>
      </c>
      <c r="M5877" t="s">
        <v>931</v>
      </c>
      <c r="N5877" t="s">
        <v>926</v>
      </c>
      <c r="O5877">
        <v>54.5</v>
      </c>
      <c r="S5877">
        <v>25876</v>
      </c>
    </row>
    <row r="5878" spans="1:19" x14ac:dyDescent="0.2">
      <c r="A5878" t="s">
        <v>62</v>
      </c>
      <c r="B5878" t="s">
        <v>13</v>
      </c>
      <c r="C5878" t="s">
        <v>924</v>
      </c>
      <c r="D5878">
        <v>1</v>
      </c>
      <c r="E5878">
        <v>1</v>
      </c>
      <c r="F5878">
        <v>1779667200000</v>
      </c>
      <c r="G5878">
        <v>1779669378372</v>
      </c>
      <c r="H5878">
        <v>2178372</v>
      </c>
      <c r="I5878">
        <v>2178372</v>
      </c>
      <c r="J5878">
        <v>8461</v>
      </c>
      <c r="K5878">
        <v>84</v>
      </c>
      <c r="L5878">
        <v>72.22</v>
      </c>
      <c r="M5878" t="s">
        <v>931</v>
      </c>
      <c r="N5878" t="s">
        <v>926</v>
      </c>
      <c r="O5878">
        <v>50.91</v>
      </c>
      <c r="S5878">
        <v>25877</v>
      </c>
    </row>
    <row r="5879" spans="1:19" x14ac:dyDescent="0.2">
      <c r="A5879" t="s">
        <v>62</v>
      </c>
      <c r="B5879" t="s">
        <v>13</v>
      </c>
      <c r="C5879" t="s">
        <v>928</v>
      </c>
      <c r="D5879">
        <v>1</v>
      </c>
      <c r="E5879">
        <v>1</v>
      </c>
      <c r="F5879">
        <v>1779668100000</v>
      </c>
      <c r="G5879">
        <v>1779670148676</v>
      </c>
      <c r="H5879">
        <v>2048676</v>
      </c>
      <c r="I5879">
        <v>2048676</v>
      </c>
      <c r="J5879">
        <v>9792</v>
      </c>
      <c r="K5879">
        <v>79</v>
      </c>
      <c r="L5879">
        <v>70.69</v>
      </c>
      <c r="M5879" t="s">
        <v>931</v>
      </c>
      <c r="N5879" t="s">
        <v>926</v>
      </c>
      <c r="O5879">
        <v>47.05</v>
      </c>
      <c r="S5879">
        <v>25878</v>
      </c>
    </row>
    <row r="5880" spans="1:19" x14ac:dyDescent="0.2">
      <c r="A5880" t="s">
        <v>62</v>
      </c>
      <c r="B5880" t="s">
        <v>13</v>
      </c>
      <c r="C5880" t="s">
        <v>927</v>
      </c>
      <c r="D5880">
        <v>1</v>
      </c>
      <c r="E5880">
        <v>1</v>
      </c>
      <c r="F5880">
        <v>1779669000000</v>
      </c>
      <c r="G5880">
        <v>1779671315335</v>
      </c>
      <c r="H5880">
        <v>2315335</v>
      </c>
      <c r="I5880">
        <v>2315335</v>
      </c>
      <c r="J5880">
        <v>9440</v>
      </c>
      <c r="K5880">
        <v>90</v>
      </c>
      <c r="L5880">
        <v>71.75</v>
      </c>
      <c r="M5880" t="s">
        <v>931</v>
      </c>
      <c r="N5880" t="s">
        <v>926</v>
      </c>
      <c r="O5880">
        <v>43.75</v>
      </c>
      <c r="S5880">
        <v>25879</v>
      </c>
    </row>
    <row r="5881" spans="1:19" x14ac:dyDescent="0.2">
      <c r="A5881" t="s">
        <v>62</v>
      </c>
      <c r="B5881" t="s">
        <v>13</v>
      </c>
      <c r="C5881" t="s">
        <v>924</v>
      </c>
      <c r="D5881">
        <v>1</v>
      </c>
      <c r="E5881">
        <v>1</v>
      </c>
      <c r="F5881">
        <v>1779669900000</v>
      </c>
      <c r="G5881">
        <v>1779671623087</v>
      </c>
      <c r="H5881">
        <v>1723087</v>
      </c>
      <c r="I5881">
        <v>1723087</v>
      </c>
      <c r="J5881">
        <v>11984</v>
      </c>
      <c r="K5881">
        <v>63</v>
      </c>
      <c r="L5881">
        <v>67.319999999999993</v>
      </c>
      <c r="M5881" t="s">
        <v>931</v>
      </c>
      <c r="N5881" t="s">
        <v>926</v>
      </c>
      <c r="O5881">
        <v>41.56</v>
      </c>
      <c r="S5881">
        <v>25880</v>
      </c>
    </row>
    <row r="5882" spans="1:19" x14ac:dyDescent="0.2">
      <c r="A5882" t="s">
        <v>62</v>
      </c>
      <c r="B5882" t="s">
        <v>13</v>
      </c>
      <c r="C5882" t="s">
        <v>928</v>
      </c>
      <c r="D5882">
        <v>1</v>
      </c>
      <c r="E5882">
        <v>1</v>
      </c>
      <c r="F5882">
        <v>1779670800000</v>
      </c>
      <c r="G5882">
        <v>1779672182137</v>
      </c>
      <c r="H5882">
        <v>1382137</v>
      </c>
      <c r="I5882">
        <v>1382137</v>
      </c>
      <c r="J5882">
        <v>9816</v>
      </c>
      <c r="K5882">
        <v>51</v>
      </c>
      <c r="L5882">
        <v>62.4</v>
      </c>
      <c r="M5882" t="s">
        <v>925</v>
      </c>
      <c r="N5882" t="s">
        <v>926</v>
      </c>
      <c r="O5882">
        <v>44.51</v>
      </c>
      <c r="S5882">
        <v>25881</v>
      </c>
    </row>
    <row r="5883" spans="1:19" x14ac:dyDescent="0.2">
      <c r="A5883" t="s">
        <v>62</v>
      </c>
      <c r="B5883" t="s">
        <v>13</v>
      </c>
      <c r="C5883" t="s">
        <v>927</v>
      </c>
      <c r="D5883">
        <v>1</v>
      </c>
      <c r="E5883">
        <v>1</v>
      </c>
      <c r="F5883">
        <v>1779671700000</v>
      </c>
      <c r="G5883">
        <v>1779673391688</v>
      </c>
      <c r="H5883">
        <v>1691688</v>
      </c>
      <c r="I5883">
        <v>1691688</v>
      </c>
      <c r="J5883">
        <v>10915</v>
      </c>
      <c r="K5883">
        <v>73</v>
      </c>
      <c r="L5883">
        <v>66.92</v>
      </c>
      <c r="M5883" t="s">
        <v>931</v>
      </c>
      <c r="N5883" t="s">
        <v>926</v>
      </c>
      <c r="O5883">
        <v>44.28</v>
      </c>
      <c r="S5883">
        <v>25882</v>
      </c>
    </row>
    <row r="5884" spans="1:19" x14ac:dyDescent="0.2">
      <c r="A5884" t="s">
        <v>62</v>
      </c>
      <c r="B5884" t="s">
        <v>13</v>
      </c>
      <c r="C5884" t="s">
        <v>924</v>
      </c>
      <c r="D5884">
        <v>1</v>
      </c>
      <c r="E5884">
        <v>1</v>
      </c>
      <c r="F5884">
        <v>1779672600000</v>
      </c>
      <c r="G5884">
        <v>1779674174775</v>
      </c>
      <c r="H5884">
        <v>1574775</v>
      </c>
      <c r="I5884">
        <v>1574775</v>
      </c>
      <c r="J5884">
        <v>10099</v>
      </c>
      <c r="K5884">
        <v>65</v>
      </c>
      <c r="L5884">
        <v>65.83</v>
      </c>
      <c r="M5884" t="s">
        <v>925</v>
      </c>
      <c r="N5884" t="s">
        <v>926</v>
      </c>
      <c r="O5884">
        <v>46.88</v>
      </c>
      <c r="S5884">
        <v>25883</v>
      </c>
    </row>
    <row r="5885" spans="1:19" x14ac:dyDescent="0.2">
      <c r="A5885" t="s">
        <v>62</v>
      </c>
      <c r="B5885" t="s">
        <v>13</v>
      </c>
      <c r="C5885" t="s">
        <v>928</v>
      </c>
      <c r="D5885">
        <v>1</v>
      </c>
      <c r="E5885">
        <v>1</v>
      </c>
      <c r="F5885">
        <v>1779673500000</v>
      </c>
      <c r="G5885">
        <v>1779675918231</v>
      </c>
      <c r="H5885">
        <v>2418231</v>
      </c>
      <c r="I5885">
        <v>2418231</v>
      </c>
      <c r="J5885">
        <v>9402</v>
      </c>
      <c r="K5885">
        <v>89</v>
      </c>
      <c r="L5885">
        <v>70.98</v>
      </c>
      <c r="M5885" t="s">
        <v>931</v>
      </c>
      <c r="N5885" t="s">
        <v>926</v>
      </c>
      <c r="O5885">
        <v>39.46</v>
      </c>
      <c r="S5885">
        <v>25884</v>
      </c>
    </row>
    <row r="5886" spans="1:19" x14ac:dyDescent="0.2">
      <c r="A5886" t="s">
        <v>62</v>
      </c>
      <c r="B5886" t="s">
        <v>13</v>
      </c>
      <c r="C5886" t="s">
        <v>927</v>
      </c>
      <c r="D5886">
        <v>1</v>
      </c>
      <c r="E5886">
        <v>1</v>
      </c>
      <c r="F5886">
        <v>1779674400000</v>
      </c>
      <c r="G5886">
        <v>1779676099557</v>
      </c>
      <c r="H5886">
        <v>1699557</v>
      </c>
      <c r="I5886">
        <v>1699557</v>
      </c>
      <c r="J5886">
        <v>8940</v>
      </c>
      <c r="K5886">
        <v>71</v>
      </c>
      <c r="L5886">
        <v>62.63</v>
      </c>
      <c r="M5886" t="s">
        <v>925</v>
      </c>
      <c r="N5886" t="s">
        <v>926</v>
      </c>
      <c r="O5886">
        <v>39.380000000000003</v>
      </c>
      <c r="S5886">
        <v>25885</v>
      </c>
    </row>
    <row r="5887" spans="1:19" x14ac:dyDescent="0.2">
      <c r="A5887" t="s">
        <v>62</v>
      </c>
      <c r="B5887" t="s">
        <v>13</v>
      </c>
      <c r="C5887" t="s">
        <v>924</v>
      </c>
      <c r="D5887">
        <v>1</v>
      </c>
      <c r="E5887">
        <v>1</v>
      </c>
      <c r="F5887">
        <v>1779675300000</v>
      </c>
      <c r="G5887">
        <v>1779677495850</v>
      </c>
      <c r="H5887">
        <v>2195850</v>
      </c>
      <c r="I5887">
        <v>2195850</v>
      </c>
      <c r="J5887">
        <v>9564</v>
      </c>
      <c r="K5887">
        <v>88</v>
      </c>
      <c r="L5887">
        <v>75.760000000000005</v>
      </c>
      <c r="M5887" t="s">
        <v>931</v>
      </c>
      <c r="N5887" t="s">
        <v>926</v>
      </c>
      <c r="O5887">
        <v>55.75</v>
      </c>
      <c r="S5887">
        <v>25886</v>
      </c>
    </row>
    <row r="5888" spans="1:19" x14ac:dyDescent="0.2">
      <c r="A5888" t="s">
        <v>62</v>
      </c>
      <c r="B5888" t="s">
        <v>13</v>
      </c>
      <c r="C5888" t="s">
        <v>928</v>
      </c>
      <c r="D5888">
        <v>1</v>
      </c>
      <c r="E5888">
        <v>1</v>
      </c>
      <c r="F5888">
        <v>1779676200000</v>
      </c>
      <c r="G5888">
        <v>1779677993287</v>
      </c>
      <c r="H5888">
        <v>1793287</v>
      </c>
      <c r="I5888">
        <v>1793287</v>
      </c>
      <c r="J5888">
        <v>9514</v>
      </c>
      <c r="K5888">
        <v>71</v>
      </c>
      <c r="L5888">
        <v>68.599999999999994</v>
      </c>
      <c r="M5888" t="s">
        <v>931</v>
      </c>
      <c r="N5888" t="s">
        <v>926</v>
      </c>
      <c r="O5888">
        <v>49.37</v>
      </c>
      <c r="S5888">
        <v>25887</v>
      </c>
    </row>
    <row r="5889" spans="1:19" x14ac:dyDescent="0.2">
      <c r="A5889" t="s">
        <v>62</v>
      </c>
      <c r="B5889" t="s">
        <v>13</v>
      </c>
      <c r="C5889" t="s">
        <v>927</v>
      </c>
      <c r="D5889">
        <v>1</v>
      </c>
      <c r="E5889">
        <v>1</v>
      </c>
      <c r="F5889">
        <v>1779677100000</v>
      </c>
      <c r="G5889">
        <v>1779678662275</v>
      </c>
      <c r="H5889">
        <v>1562275</v>
      </c>
      <c r="I5889">
        <v>1562275</v>
      </c>
      <c r="J5889">
        <v>10063</v>
      </c>
      <c r="K5889">
        <v>65</v>
      </c>
      <c r="L5889">
        <v>62.58</v>
      </c>
      <c r="M5889" t="s">
        <v>925</v>
      </c>
      <c r="N5889" t="s">
        <v>926</v>
      </c>
      <c r="O5889">
        <v>39.729999999999997</v>
      </c>
      <c r="S5889">
        <v>25888</v>
      </c>
    </row>
    <row r="5890" spans="1:19" x14ac:dyDescent="0.2">
      <c r="A5890" t="s">
        <v>62</v>
      </c>
      <c r="B5890" t="s">
        <v>13</v>
      </c>
      <c r="C5890" t="s">
        <v>924</v>
      </c>
      <c r="D5890">
        <v>1</v>
      </c>
      <c r="E5890">
        <v>1</v>
      </c>
      <c r="F5890">
        <v>1779678000000</v>
      </c>
      <c r="G5890">
        <v>1779679408893</v>
      </c>
      <c r="H5890">
        <v>1408893</v>
      </c>
      <c r="I5890">
        <v>1408893</v>
      </c>
      <c r="J5890">
        <v>8498</v>
      </c>
      <c r="K5890">
        <v>64</v>
      </c>
      <c r="L5890">
        <v>45.83</v>
      </c>
      <c r="M5890" t="s">
        <v>925</v>
      </c>
      <c r="N5890" t="s">
        <v>929</v>
      </c>
      <c r="S5890">
        <v>25889</v>
      </c>
    </row>
    <row r="5891" spans="1:19" x14ac:dyDescent="0.2">
      <c r="A5891" t="s">
        <v>62</v>
      </c>
      <c r="B5891" t="s">
        <v>13</v>
      </c>
      <c r="C5891" t="s">
        <v>928</v>
      </c>
      <c r="D5891">
        <v>1</v>
      </c>
      <c r="E5891">
        <v>1</v>
      </c>
      <c r="F5891">
        <v>1779678900000</v>
      </c>
      <c r="G5891">
        <v>1779680516036</v>
      </c>
      <c r="H5891">
        <v>1616036</v>
      </c>
      <c r="I5891">
        <v>1616036</v>
      </c>
      <c r="J5891">
        <v>8481</v>
      </c>
      <c r="K5891">
        <v>66</v>
      </c>
      <c r="L5891">
        <v>65.83</v>
      </c>
      <c r="M5891" t="s">
        <v>925</v>
      </c>
      <c r="N5891" t="s">
        <v>926</v>
      </c>
      <c r="O5891">
        <v>50.16</v>
      </c>
      <c r="S5891">
        <v>25890</v>
      </c>
    </row>
    <row r="5892" spans="1:19" x14ac:dyDescent="0.2">
      <c r="A5892" t="s">
        <v>62</v>
      </c>
      <c r="B5892" t="s">
        <v>13</v>
      </c>
      <c r="C5892" t="s">
        <v>927</v>
      </c>
      <c r="D5892">
        <v>1</v>
      </c>
      <c r="E5892">
        <v>1</v>
      </c>
      <c r="F5892">
        <v>1779679800000</v>
      </c>
      <c r="G5892">
        <v>1779681531308</v>
      </c>
      <c r="H5892">
        <v>1731308</v>
      </c>
      <c r="I5892">
        <v>1731308</v>
      </c>
      <c r="J5892">
        <v>11935</v>
      </c>
      <c r="K5892">
        <v>70</v>
      </c>
      <c r="L5892">
        <v>69.489999999999995</v>
      </c>
      <c r="M5892" t="s">
        <v>931</v>
      </c>
      <c r="N5892" t="s">
        <v>926</v>
      </c>
      <c r="O5892">
        <v>46.52</v>
      </c>
      <c r="S5892">
        <v>25891</v>
      </c>
    </row>
    <row r="5893" spans="1:19" x14ac:dyDescent="0.2">
      <c r="A5893" t="s">
        <v>62</v>
      </c>
      <c r="B5893" t="s">
        <v>13</v>
      </c>
      <c r="C5893" t="s">
        <v>924</v>
      </c>
      <c r="D5893">
        <v>1</v>
      </c>
      <c r="E5893">
        <v>1</v>
      </c>
      <c r="F5893">
        <v>1779680700000</v>
      </c>
      <c r="G5893">
        <v>1779682481531</v>
      </c>
      <c r="H5893">
        <v>1781531</v>
      </c>
      <c r="I5893">
        <v>1781531</v>
      </c>
      <c r="J5893">
        <v>10589</v>
      </c>
      <c r="K5893">
        <v>73</v>
      </c>
      <c r="L5893">
        <v>70.010000000000005</v>
      </c>
      <c r="M5893" t="s">
        <v>931</v>
      </c>
      <c r="N5893" t="s">
        <v>926</v>
      </c>
      <c r="O5893">
        <v>50.08</v>
      </c>
      <c r="S5893">
        <v>25892</v>
      </c>
    </row>
    <row r="5894" spans="1:19" x14ac:dyDescent="0.2">
      <c r="A5894" t="s">
        <v>62</v>
      </c>
      <c r="B5894" t="s">
        <v>13</v>
      </c>
      <c r="C5894" t="s">
        <v>928</v>
      </c>
      <c r="D5894">
        <v>1</v>
      </c>
      <c r="E5894">
        <v>1</v>
      </c>
      <c r="F5894">
        <v>1779681600000</v>
      </c>
      <c r="G5894">
        <v>1779682862421</v>
      </c>
      <c r="H5894">
        <v>1262421</v>
      </c>
      <c r="I5894">
        <v>1262421</v>
      </c>
      <c r="J5894">
        <v>8554</v>
      </c>
      <c r="K5894">
        <v>58</v>
      </c>
      <c r="L5894">
        <v>64.97</v>
      </c>
      <c r="M5894" t="s">
        <v>925</v>
      </c>
      <c r="N5894" t="s">
        <v>926</v>
      </c>
      <c r="O5894">
        <v>56.87</v>
      </c>
      <c r="S5894">
        <v>25893</v>
      </c>
    </row>
    <row r="5895" spans="1:19" x14ac:dyDescent="0.2">
      <c r="A5895" t="s">
        <v>62</v>
      </c>
      <c r="B5895" t="s">
        <v>13</v>
      </c>
      <c r="C5895" t="s">
        <v>927</v>
      </c>
      <c r="D5895">
        <v>1</v>
      </c>
      <c r="E5895">
        <v>1</v>
      </c>
      <c r="F5895">
        <v>1779682500000</v>
      </c>
      <c r="G5895">
        <v>1779683756932</v>
      </c>
      <c r="H5895">
        <v>1256932</v>
      </c>
      <c r="I5895">
        <v>1256932</v>
      </c>
      <c r="J5895">
        <v>11040</v>
      </c>
      <c r="K5895">
        <v>53</v>
      </c>
      <c r="L5895">
        <v>64.19</v>
      </c>
      <c r="M5895" t="s">
        <v>925</v>
      </c>
      <c r="N5895" t="s">
        <v>926</v>
      </c>
      <c r="O5895">
        <v>48.56</v>
      </c>
      <c r="S5895">
        <v>25894</v>
      </c>
    </row>
    <row r="5896" spans="1:19" x14ac:dyDescent="0.2">
      <c r="A5896" t="s">
        <v>62</v>
      </c>
      <c r="B5896" t="s">
        <v>13</v>
      </c>
      <c r="C5896" t="s">
        <v>924</v>
      </c>
      <c r="D5896">
        <v>1</v>
      </c>
      <c r="E5896">
        <v>1</v>
      </c>
      <c r="F5896">
        <v>1779683400000</v>
      </c>
      <c r="G5896">
        <v>1779685802218</v>
      </c>
      <c r="H5896">
        <v>2402218</v>
      </c>
      <c r="I5896">
        <v>2402218</v>
      </c>
      <c r="J5896">
        <v>10757</v>
      </c>
      <c r="K5896">
        <v>99</v>
      </c>
      <c r="L5896">
        <v>76.45</v>
      </c>
      <c r="M5896" t="s">
        <v>931</v>
      </c>
      <c r="N5896" t="s">
        <v>926</v>
      </c>
      <c r="O5896">
        <v>48.96</v>
      </c>
      <c r="S5896">
        <v>25895</v>
      </c>
    </row>
    <row r="5897" spans="1:19" x14ac:dyDescent="0.2">
      <c r="A5897" t="s">
        <v>62</v>
      </c>
      <c r="B5897" t="s">
        <v>13</v>
      </c>
      <c r="C5897" t="s">
        <v>928</v>
      </c>
      <c r="D5897">
        <v>1</v>
      </c>
      <c r="E5897">
        <v>1</v>
      </c>
      <c r="F5897">
        <v>1779684300000</v>
      </c>
      <c r="G5897">
        <v>1779686387729</v>
      </c>
      <c r="H5897">
        <v>2087729</v>
      </c>
      <c r="I5897">
        <v>2087729</v>
      </c>
      <c r="J5897">
        <v>9988</v>
      </c>
      <c r="K5897">
        <v>79</v>
      </c>
      <c r="L5897">
        <v>72.77</v>
      </c>
      <c r="M5897" t="s">
        <v>931</v>
      </c>
      <c r="N5897" t="s">
        <v>926</v>
      </c>
      <c r="O5897">
        <v>50.4</v>
      </c>
      <c r="S5897">
        <v>25896</v>
      </c>
    </row>
    <row r="5898" spans="1:19" x14ac:dyDescent="0.2">
      <c r="A5898" t="s">
        <v>62</v>
      </c>
      <c r="B5898" t="s">
        <v>13</v>
      </c>
      <c r="C5898" t="s">
        <v>927</v>
      </c>
      <c r="D5898">
        <v>1</v>
      </c>
      <c r="E5898">
        <v>1</v>
      </c>
      <c r="F5898">
        <v>1779685200000</v>
      </c>
      <c r="G5898">
        <v>1779686480940</v>
      </c>
      <c r="H5898">
        <v>1280940</v>
      </c>
      <c r="I5898">
        <v>1280940</v>
      </c>
      <c r="J5898">
        <v>10738</v>
      </c>
      <c r="K5898">
        <v>48</v>
      </c>
      <c r="L5898">
        <v>67.28</v>
      </c>
      <c r="M5898" t="s">
        <v>931</v>
      </c>
      <c r="N5898" t="s">
        <v>926</v>
      </c>
      <c r="O5898">
        <v>55.95</v>
      </c>
      <c r="S5898">
        <v>25897</v>
      </c>
    </row>
    <row r="5899" spans="1:19" x14ac:dyDescent="0.2">
      <c r="A5899" t="s">
        <v>62</v>
      </c>
      <c r="B5899" t="s">
        <v>13</v>
      </c>
      <c r="C5899" t="s">
        <v>924</v>
      </c>
      <c r="D5899">
        <v>1</v>
      </c>
      <c r="E5899">
        <v>1</v>
      </c>
      <c r="F5899">
        <v>1779686100000</v>
      </c>
      <c r="G5899">
        <v>1779688205528</v>
      </c>
      <c r="H5899">
        <v>2105528</v>
      </c>
      <c r="I5899">
        <v>2105528</v>
      </c>
      <c r="J5899">
        <v>12172</v>
      </c>
      <c r="K5899">
        <v>85</v>
      </c>
      <c r="L5899">
        <v>74.94</v>
      </c>
      <c r="M5899" t="s">
        <v>931</v>
      </c>
      <c r="N5899" t="s">
        <v>926</v>
      </c>
      <c r="O5899">
        <v>49.14</v>
      </c>
      <c r="S5899">
        <v>25898</v>
      </c>
    </row>
    <row r="5900" spans="1:19" x14ac:dyDescent="0.2">
      <c r="A5900" t="s">
        <v>62</v>
      </c>
      <c r="B5900" t="s">
        <v>13</v>
      </c>
      <c r="C5900" t="s">
        <v>928</v>
      </c>
      <c r="D5900">
        <v>1</v>
      </c>
      <c r="E5900">
        <v>2</v>
      </c>
      <c r="F5900">
        <v>1779753600000</v>
      </c>
      <c r="G5900">
        <v>1779755932499</v>
      </c>
      <c r="H5900">
        <v>2332499</v>
      </c>
      <c r="I5900">
        <v>2332499</v>
      </c>
      <c r="J5900">
        <v>11105</v>
      </c>
      <c r="K5900">
        <v>94</v>
      </c>
      <c r="L5900">
        <v>73.55</v>
      </c>
      <c r="M5900" t="s">
        <v>931</v>
      </c>
      <c r="N5900" t="s">
        <v>926</v>
      </c>
      <c r="O5900">
        <v>43.04</v>
      </c>
      <c r="S5900">
        <v>25899</v>
      </c>
    </row>
    <row r="5901" spans="1:19" x14ac:dyDescent="0.2">
      <c r="A5901" t="s">
        <v>62</v>
      </c>
      <c r="B5901" t="s">
        <v>13</v>
      </c>
      <c r="C5901" t="s">
        <v>927</v>
      </c>
      <c r="D5901">
        <v>1</v>
      </c>
      <c r="E5901">
        <v>2</v>
      </c>
      <c r="F5901">
        <v>1779754500000</v>
      </c>
      <c r="G5901">
        <v>1779756310533</v>
      </c>
      <c r="H5901">
        <v>1810533</v>
      </c>
      <c r="I5901">
        <v>1810533</v>
      </c>
      <c r="J5901">
        <v>11001</v>
      </c>
      <c r="K5901">
        <v>67</v>
      </c>
      <c r="L5901">
        <v>68.67</v>
      </c>
      <c r="M5901" t="s">
        <v>931</v>
      </c>
      <c r="N5901" t="s">
        <v>926</v>
      </c>
      <c r="O5901">
        <v>45.13</v>
      </c>
      <c r="S5901">
        <v>25900</v>
      </c>
    </row>
    <row r="5902" spans="1:19" x14ac:dyDescent="0.2">
      <c r="A5902" t="s">
        <v>62</v>
      </c>
      <c r="B5902" t="s">
        <v>13</v>
      </c>
      <c r="C5902" t="s">
        <v>924</v>
      </c>
      <c r="D5902">
        <v>1</v>
      </c>
      <c r="E5902">
        <v>2</v>
      </c>
      <c r="F5902">
        <v>1779755400000</v>
      </c>
      <c r="G5902">
        <v>1779757525033</v>
      </c>
      <c r="H5902">
        <v>2125033</v>
      </c>
      <c r="I5902">
        <v>2125033</v>
      </c>
      <c r="J5902">
        <v>9412</v>
      </c>
      <c r="K5902">
        <v>78</v>
      </c>
      <c r="L5902">
        <v>68.72</v>
      </c>
      <c r="M5902" t="s">
        <v>931</v>
      </c>
      <c r="N5902" t="s">
        <v>926</v>
      </c>
      <c r="O5902">
        <v>41.58</v>
      </c>
      <c r="S5902">
        <v>25901</v>
      </c>
    </row>
    <row r="5903" spans="1:19" x14ac:dyDescent="0.2">
      <c r="A5903" t="s">
        <v>62</v>
      </c>
      <c r="B5903" t="s">
        <v>13</v>
      </c>
      <c r="C5903" t="s">
        <v>928</v>
      </c>
      <c r="D5903">
        <v>1</v>
      </c>
      <c r="E5903">
        <v>2</v>
      </c>
      <c r="F5903">
        <v>1779756300000</v>
      </c>
      <c r="G5903">
        <v>1779758743673</v>
      </c>
      <c r="H5903">
        <v>2443673</v>
      </c>
      <c r="I5903">
        <v>2443673</v>
      </c>
      <c r="J5903">
        <v>9303</v>
      </c>
      <c r="K5903">
        <v>94</v>
      </c>
      <c r="L5903">
        <v>74.45</v>
      </c>
      <c r="M5903" t="s">
        <v>931</v>
      </c>
      <c r="N5903" t="s">
        <v>926</v>
      </c>
      <c r="O5903">
        <v>47.17</v>
      </c>
      <c r="S5903">
        <v>25902</v>
      </c>
    </row>
    <row r="5904" spans="1:19" x14ac:dyDescent="0.2">
      <c r="A5904" t="s">
        <v>62</v>
      </c>
      <c r="B5904" t="s">
        <v>13</v>
      </c>
      <c r="C5904" t="s">
        <v>927</v>
      </c>
      <c r="D5904">
        <v>1</v>
      </c>
      <c r="E5904">
        <v>2</v>
      </c>
      <c r="F5904">
        <v>1779757200000</v>
      </c>
      <c r="G5904">
        <v>1779759459043</v>
      </c>
      <c r="H5904">
        <v>2259043</v>
      </c>
      <c r="I5904">
        <v>2259043</v>
      </c>
      <c r="J5904">
        <v>11970</v>
      </c>
      <c r="K5904">
        <v>94</v>
      </c>
      <c r="L5904">
        <v>59.68</v>
      </c>
      <c r="M5904" t="s">
        <v>925</v>
      </c>
      <c r="N5904" t="s">
        <v>929</v>
      </c>
      <c r="S5904">
        <v>25903</v>
      </c>
    </row>
    <row r="5905" spans="1:19" x14ac:dyDescent="0.2">
      <c r="A5905" t="s">
        <v>62</v>
      </c>
      <c r="B5905" t="s">
        <v>13</v>
      </c>
      <c r="C5905" t="s">
        <v>924</v>
      </c>
      <c r="D5905">
        <v>1</v>
      </c>
      <c r="E5905">
        <v>2</v>
      </c>
      <c r="F5905">
        <v>1779758100000</v>
      </c>
      <c r="G5905">
        <v>1779760192311</v>
      </c>
      <c r="H5905">
        <v>2092311</v>
      </c>
      <c r="I5905">
        <v>2092311</v>
      </c>
      <c r="J5905">
        <v>9254</v>
      </c>
      <c r="K5905">
        <v>78</v>
      </c>
      <c r="L5905">
        <v>67.52</v>
      </c>
      <c r="M5905" t="s">
        <v>931</v>
      </c>
      <c r="N5905" t="s">
        <v>926</v>
      </c>
      <c r="O5905">
        <v>40.03</v>
      </c>
      <c r="S5905">
        <v>25904</v>
      </c>
    </row>
    <row r="5906" spans="1:19" x14ac:dyDescent="0.2">
      <c r="A5906" t="s">
        <v>62</v>
      </c>
      <c r="B5906" t="s">
        <v>13</v>
      </c>
      <c r="C5906" t="s">
        <v>928</v>
      </c>
      <c r="D5906">
        <v>1</v>
      </c>
      <c r="E5906">
        <v>2</v>
      </c>
      <c r="F5906">
        <v>1779759000000</v>
      </c>
      <c r="G5906">
        <v>1779760565449</v>
      </c>
      <c r="H5906">
        <v>1565449</v>
      </c>
      <c r="I5906">
        <v>1565449</v>
      </c>
      <c r="J5906">
        <v>9695</v>
      </c>
      <c r="K5906">
        <v>61</v>
      </c>
      <c r="L5906">
        <v>62.2</v>
      </c>
      <c r="M5906" t="s">
        <v>925</v>
      </c>
      <c r="N5906" t="s">
        <v>926</v>
      </c>
      <c r="O5906">
        <v>39.74</v>
      </c>
      <c r="S5906">
        <v>25905</v>
      </c>
    </row>
    <row r="5907" spans="1:19" x14ac:dyDescent="0.2">
      <c r="A5907" t="s">
        <v>62</v>
      </c>
      <c r="B5907" t="s">
        <v>13</v>
      </c>
      <c r="C5907" t="s">
        <v>927</v>
      </c>
      <c r="D5907">
        <v>1</v>
      </c>
      <c r="E5907">
        <v>2</v>
      </c>
      <c r="F5907">
        <v>1779759900000</v>
      </c>
      <c r="G5907">
        <v>1779761429297</v>
      </c>
      <c r="H5907">
        <v>1529297</v>
      </c>
      <c r="I5907">
        <v>1529297</v>
      </c>
      <c r="J5907">
        <v>8944</v>
      </c>
      <c r="K5907">
        <v>65</v>
      </c>
      <c r="L5907">
        <v>47.74</v>
      </c>
      <c r="M5907" t="s">
        <v>925</v>
      </c>
      <c r="N5907" t="s">
        <v>929</v>
      </c>
      <c r="S5907">
        <v>25906</v>
      </c>
    </row>
    <row r="5908" spans="1:19" x14ac:dyDescent="0.2">
      <c r="A5908" t="s">
        <v>62</v>
      </c>
      <c r="B5908" t="s">
        <v>13</v>
      </c>
      <c r="C5908" t="s">
        <v>924</v>
      </c>
      <c r="D5908">
        <v>1</v>
      </c>
      <c r="E5908">
        <v>2</v>
      </c>
      <c r="F5908">
        <v>1779760800000</v>
      </c>
      <c r="G5908">
        <v>1779763213828</v>
      </c>
      <c r="H5908">
        <v>2413828</v>
      </c>
      <c r="I5908">
        <v>2413828</v>
      </c>
      <c r="J5908">
        <v>10124</v>
      </c>
      <c r="K5908">
        <v>95</v>
      </c>
      <c r="L5908">
        <v>78.56</v>
      </c>
      <c r="M5908" t="s">
        <v>931</v>
      </c>
      <c r="N5908" t="s">
        <v>926</v>
      </c>
      <c r="O5908">
        <v>55.27</v>
      </c>
      <c r="S5908">
        <v>25907</v>
      </c>
    </row>
    <row r="5909" spans="1:19" x14ac:dyDescent="0.2">
      <c r="A5909" t="s">
        <v>62</v>
      </c>
      <c r="B5909" t="s">
        <v>13</v>
      </c>
      <c r="C5909" t="s">
        <v>928</v>
      </c>
      <c r="D5909">
        <v>1</v>
      </c>
      <c r="E5909">
        <v>2</v>
      </c>
      <c r="F5909">
        <v>1779761700000</v>
      </c>
      <c r="G5909">
        <v>1779763345144</v>
      </c>
      <c r="H5909">
        <v>1645144</v>
      </c>
      <c r="I5909">
        <v>1645144</v>
      </c>
      <c r="J5909">
        <v>10941</v>
      </c>
      <c r="K5909">
        <v>66</v>
      </c>
      <c r="L5909">
        <v>64.95</v>
      </c>
      <c r="M5909" t="s">
        <v>925</v>
      </c>
      <c r="N5909" t="s">
        <v>926</v>
      </c>
      <c r="O5909">
        <v>40.81</v>
      </c>
      <c r="S5909">
        <v>25908</v>
      </c>
    </row>
    <row r="5910" spans="1:19" x14ac:dyDescent="0.2">
      <c r="A5910" t="s">
        <v>62</v>
      </c>
      <c r="B5910" t="s">
        <v>13</v>
      </c>
      <c r="C5910" t="s">
        <v>927</v>
      </c>
      <c r="D5910">
        <v>1</v>
      </c>
      <c r="E5910">
        <v>2</v>
      </c>
      <c r="F5910">
        <v>1779762600000</v>
      </c>
      <c r="G5910">
        <v>1779764259382</v>
      </c>
      <c r="H5910">
        <v>1659382</v>
      </c>
      <c r="I5910">
        <v>1659382</v>
      </c>
      <c r="J5910">
        <v>8617</v>
      </c>
      <c r="K5910">
        <v>64</v>
      </c>
      <c r="L5910">
        <v>64.180000000000007</v>
      </c>
      <c r="M5910" t="s">
        <v>925</v>
      </c>
      <c r="N5910" t="s">
        <v>926</v>
      </c>
      <c r="O5910">
        <v>44.88</v>
      </c>
      <c r="S5910">
        <v>25909</v>
      </c>
    </row>
    <row r="5911" spans="1:19" x14ac:dyDescent="0.2">
      <c r="A5911" t="s">
        <v>62</v>
      </c>
      <c r="B5911" t="s">
        <v>13</v>
      </c>
      <c r="C5911" t="s">
        <v>924</v>
      </c>
      <c r="D5911">
        <v>1</v>
      </c>
      <c r="E5911">
        <v>2</v>
      </c>
      <c r="F5911">
        <v>1779763500000</v>
      </c>
      <c r="G5911">
        <v>1779764910485</v>
      </c>
      <c r="H5911">
        <v>1410485</v>
      </c>
      <c r="I5911">
        <v>1410485</v>
      </c>
      <c r="J5911">
        <v>8556</v>
      </c>
      <c r="K5911">
        <v>54</v>
      </c>
      <c r="L5911">
        <v>64.42</v>
      </c>
      <c r="M5911" t="s">
        <v>925</v>
      </c>
      <c r="N5911" t="s">
        <v>926</v>
      </c>
      <c r="O5911">
        <v>51.85</v>
      </c>
      <c r="S5911">
        <v>25910</v>
      </c>
    </row>
    <row r="5912" spans="1:19" x14ac:dyDescent="0.2">
      <c r="A5912" t="s">
        <v>62</v>
      </c>
      <c r="B5912" t="s">
        <v>13</v>
      </c>
      <c r="C5912" t="s">
        <v>928</v>
      </c>
      <c r="D5912">
        <v>1</v>
      </c>
      <c r="E5912">
        <v>2</v>
      </c>
      <c r="F5912">
        <v>1779764400000</v>
      </c>
      <c r="G5912">
        <v>1779766201654</v>
      </c>
      <c r="H5912">
        <v>1801654</v>
      </c>
      <c r="I5912">
        <v>1801654</v>
      </c>
      <c r="J5912">
        <v>9813</v>
      </c>
      <c r="K5912">
        <v>66</v>
      </c>
      <c r="L5912">
        <v>68.72</v>
      </c>
      <c r="M5912" t="s">
        <v>931</v>
      </c>
      <c r="N5912" t="s">
        <v>926</v>
      </c>
      <c r="O5912">
        <v>48.65</v>
      </c>
      <c r="S5912">
        <v>25911</v>
      </c>
    </row>
    <row r="5913" spans="1:19" x14ac:dyDescent="0.2">
      <c r="A5913" t="s">
        <v>62</v>
      </c>
      <c r="B5913" t="s">
        <v>13</v>
      </c>
      <c r="C5913" t="s">
        <v>927</v>
      </c>
      <c r="D5913">
        <v>1</v>
      </c>
      <c r="E5913">
        <v>2</v>
      </c>
      <c r="F5913">
        <v>1779765300000</v>
      </c>
      <c r="G5913">
        <v>1779767372685</v>
      </c>
      <c r="H5913">
        <v>2072685</v>
      </c>
      <c r="I5913">
        <v>2072685</v>
      </c>
      <c r="J5913">
        <v>11836</v>
      </c>
      <c r="K5913">
        <v>86</v>
      </c>
      <c r="L5913">
        <v>73.39</v>
      </c>
      <c r="M5913" t="s">
        <v>931</v>
      </c>
      <c r="N5913" t="s">
        <v>926</v>
      </c>
      <c r="O5913">
        <v>47.27</v>
      </c>
      <c r="S5913">
        <v>25912</v>
      </c>
    </row>
    <row r="5914" spans="1:19" x14ac:dyDescent="0.2">
      <c r="A5914" t="s">
        <v>62</v>
      </c>
      <c r="B5914" t="s">
        <v>13</v>
      </c>
      <c r="C5914" t="s">
        <v>924</v>
      </c>
      <c r="D5914">
        <v>1</v>
      </c>
      <c r="E5914">
        <v>2</v>
      </c>
      <c r="F5914">
        <v>1779766200000</v>
      </c>
      <c r="G5914">
        <v>1779767633884</v>
      </c>
      <c r="H5914">
        <v>1433884</v>
      </c>
      <c r="I5914">
        <v>1433884</v>
      </c>
      <c r="J5914">
        <v>8782</v>
      </c>
      <c r="K5914">
        <v>55</v>
      </c>
      <c r="L5914">
        <v>61.7</v>
      </c>
      <c r="M5914" t="s">
        <v>925</v>
      </c>
      <c r="N5914" t="s">
        <v>926</v>
      </c>
      <c r="O5914">
        <v>44.34</v>
      </c>
      <c r="S5914">
        <v>25913</v>
      </c>
    </row>
    <row r="5915" spans="1:19" x14ac:dyDescent="0.2">
      <c r="A5915" t="s">
        <v>62</v>
      </c>
      <c r="B5915" t="s">
        <v>13</v>
      </c>
      <c r="C5915" t="s">
        <v>928</v>
      </c>
      <c r="D5915">
        <v>1</v>
      </c>
      <c r="E5915">
        <v>2</v>
      </c>
      <c r="F5915">
        <v>1779767100000</v>
      </c>
      <c r="G5915">
        <v>1779768381866</v>
      </c>
      <c r="H5915">
        <v>1281866</v>
      </c>
      <c r="I5915">
        <v>1281866</v>
      </c>
      <c r="J5915">
        <v>9641</v>
      </c>
      <c r="K5915">
        <v>48</v>
      </c>
      <c r="L5915">
        <v>59.94</v>
      </c>
      <c r="M5915" t="s">
        <v>925</v>
      </c>
      <c r="N5915" t="s">
        <v>926</v>
      </c>
      <c r="O5915">
        <v>41.78</v>
      </c>
      <c r="S5915">
        <v>25914</v>
      </c>
    </row>
    <row r="5916" spans="1:19" x14ac:dyDescent="0.2">
      <c r="A5916" t="s">
        <v>62</v>
      </c>
      <c r="B5916" t="s">
        <v>13</v>
      </c>
      <c r="C5916" t="s">
        <v>927</v>
      </c>
      <c r="D5916">
        <v>1</v>
      </c>
      <c r="E5916">
        <v>2</v>
      </c>
      <c r="F5916">
        <v>1779768000000</v>
      </c>
      <c r="G5916">
        <v>1779769698358</v>
      </c>
      <c r="H5916">
        <v>1698358</v>
      </c>
      <c r="I5916">
        <v>1698358</v>
      </c>
      <c r="J5916">
        <v>11113</v>
      </c>
      <c r="K5916">
        <v>66</v>
      </c>
      <c r="L5916">
        <v>65.2</v>
      </c>
      <c r="M5916" t="s">
        <v>925</v>
      </c>
      <c r="N5916" t="s">
        <v>926</v>
      </c>
      <c r="O5916">
        <v>39.58</v>
      </c>
      <c r="S5916">
        <v>25915</v>
      </c>
    </row>
    <row r="5917" spans="1:19" x14ac:dyDescent="0.2">
      <c r="A5917" t="s">
        <v>62</v>
      </c>
      <c r="B5917" t="s">
        <v>13</v>
      </c>
      <c r="C5917" t="s">
        <v>924</v>
      </c>
      <c r="D5917">
        <v>1</v>
      </c>
      <c r="E5917">
        <v>2</v>
      </c>
      <c r="F5917">
        <v>1779768900000</v>
      </c>
      <c r="G5917">
        <v>1779771269179</v>
      </c>
      <c r="H5917">
        <v>2369179</v>
      </c>
      <c r="I5917">
        <v>2369179</v>
      </c>
      <c r="J5917">
        <v>10438</v>
      </c>
      <c r="K5917">
        <v>96</v>
      </c>
      <c r="L5917">
        <v>77.959999999999994</v>
      </c>
      <c r="M5917" t="s">
        <v>931</v>
      </c>
      <c r="N5917" t="s">
        <v>926</v>
      </c>
      <c r="O5917">
        <v>54.15</v>
      </c>
      <c r="S5917">
        <v>25916</v>
      </c>
    </row>
    <row r="5918" spans="1:19" x14ac:dyDescent="0.2">
      <c r="A5918" t="s">
        <v>62</v>
      </c>
      <c r="B5918" t="s">
        <v>13</v>
      </c>
      <c r="C5918" t="s">
        <v>928</v>
      </c>
      <c r="D5918">
        <v>1</v>
      </c>
      <c r="E5918">
        <v>2</v>
      </c>
      <c r="F5918">
        <v>1779769800000</v>
      </c>
      <c r="G5918">
        <v>1779771156558</v>
      </c>
      <c r="H5918">
        <v>1356558</v>
      </c>
      <c r="I5918">
        <v>1356558</v>
      </c>
      <c r="J5918">
        <v>10145</v>
      </c>
      <c r="K5918">
        <v>56</v>
      </c>
      <c r="L5918">
        <v>61.49</v>
      </c>
      <c r="M5918" t="s">
        <v>925</v>
      </c>
      <c r="N5918" t="s">
        <v>926</v>
      </c>
      <c r="O5918">
        <v>42.16</v>
      </c>
      <c r="S5918">
        <v>25917</v>
      </c>
    </row>
    <row r="5919" spans="1:19" x14ac:dyDescent="0.2">
      <c r="A5919" t="s">
        <v>62</v>
      </c>
      <c r="B5919" t="s">
        <v>13</v>
      </c>
      <c r="C5919" t="s">
        <v>927</v>
      </c>
      <c r="D5919">
        <v>1</v>
      </c>
      <c r="E5919">
        <v>2</v>
      </c>
      <c r="F5919">
        <v>1779770700000</v>
      </c>
      <c r="G5919">
        <v>1779772473419</v>
      </c>
      <c r="H5919">
        <v>1773419</v>
      </c>
      <c r="I5919">
        <v>1773419</v>
      </c>
      <c r="J5919">
        <v>9528</v>
      </c>
      <c r="K5919">
        <v>77</v>
      </c>
      <c r="L5919">
        <v>64.680000000000007</v>
      </c>
      <c r="M5919" t="s">
        <v>925</v>
      </c>
      <c r="N5919" t="s">
        <v>926</v>
      </c>
      <c r="O5919">
        <v>40.72</v>
      </c>
      <c r="S5919">
        <v>25918</v>
      </c>
    </row>
    <row r="5920" spans="1:19" x14ac:dyDescent="0.2">
      <c r="A5920" t="s">
        <v>62</v>
      </c>
      <c r="B5920" t="s">
        <v>13</v>
      </c>
      <c r="C5920" t="s">
        <v>924</v>
      </c>
      <c r="D5920">
        <v>1</v>
      </c>
      <c r="E5920">
        <v>2</v>
      </c>
      <c r="F5920">
        <v>1779771600000</v>
      </c>
      <c r="G5920">
        <v>1779773729688</v>
      </c>
      <c r="H5920">
        <v>2129688</v>
      </c>
      <c r="I5920">
        <v>2129688</v>
      </c>
      <c r="J5920">
        <v>8988</v>
      </c>
      <c r="K5920">
        <v>88</v>
      </c>
      <c r="L5920">
        <v>69.349999999999994</v>
      </c>
      <c r="M5920" t="s">
        <v>931</v>
      </c>
      <c r="N5920" t="s">
        <v>926</v>
      </c>
      <c r="O5920">
        <v>44.05</v>
      </c>
      <c r="S5920">
        <v>25919</v>
      </c>
    </row>
    <row r="5921" spans="1:19" x14ac:dyDescent="0.2">
      <c r="A5921" t="s">
        <v>62</v>
      </c>
      <c r="B5921" t="s">
        <v>13</v>
      </c>
      <c r="C5921" t="s">
        <v>928</v>
      </c>
      <c r="D5921">
        <v>1</v>
      </c>
      <c r="E5921">
        <v>2</v>
      </c>
      <c r="F5921">
        <v>1779772500000</v>
      </c>
      <c r="G5921">
        <v>1779774405714</v>
      </c>
      <c r="H5921">
        <v>1905714</v>
      </c>
      <c r="I5921">
        <v>1905714</v>
      </c>
      <c r="J5921">
        <v>8522</v>
      </c>
      <c r="K5921">
        <v>72</v>
      </c>
      <c r="L5921">
        <v>69.87</v>
      </c>
      <c r="M5921" t="s">
        <v>931</v>
      </c>
      <c r="N5921" t="s">
        <v>926</v>
      </c>
      <c r="O5921">
        <v>52.16</v>
      </c>
      <c r="S5921">
        <v>25920</v>
      </c>
    </row>
    <row r="5922" spans="1:19" x14ac:dyDescent="0.2">
      <c r="A5922" t="s">
        <v>62</v>
      </c>
      <c r="B5922" t="s">
        <v>13</v>
      </c>
      <c r="C5922" t="s">
        <v>927</v>
      </c>
      <c r="D5922">
        <v>1</v>
      </c>
      <c r="E5922">
        <v>2</v>
      </c>
      <c r="F5922">
        <v>1779773400000</v>
      </c>
      <c r="G5922">
        <v>1779775208713</v>
      </c>
      <c r="H5922">
        <v>1808713</v>
      </c>
      <c r="I5922">
        <v>1808713</v>
      </c>
      <c r="J5922">
        <v>11599</v>
      </c>
      <c r="K5922">
        <v>73</v>
      </c>
      <c r="L5922">
        <v>70.650000000000006</v>
      </c>
      <c r="M5922" t="s">
        <v>931</v>
      </c>
      <c r="N5922" t="s">
        <v>926</v>
      </c>
      <c r="O5922">
        <v>48.19</v>
      </c>
      <c r="S5922">
        <v>25921</v>
      </c>
    </row>
    <row r="5923" spans="1:19" x14ac:dyDescent="0.2">
      <c r="A5923" t="s">
        <v>62</v>
      </c>
      <c r="B5923" t="s">
        <v>13</v>
      </c>
      <c r="C5923" t="s">
        <v>927</v>
      </c>
      <c r="D5923">
        <v>1</v>
      </c>
      <c r="E5923">
        <v>3</v>
      </c>
      <c r="F5923">
        <v>1779840000000</v>
      </c>
      <c r="G5923">
        <v>1779841803310</v>
      </c>
      <c r="H5923">
        <v>1803310</v>
      </c>
      <c r="I5923">
        <v>1803310</v>
      </c>
      <c r="J5923">
        <v>10596</v>
      </c>
      <c r="K5923">
        <v>75</v>
      </c>
      <c r="L5923">
        <v>72.12</v>
      </c>
      <c r="M5923" t="s">
        <v>931</v>
      </c>
      <c r="N5923" t="s">
        <v>926</v>
      </c>
      <c r="O5923">
        <v>54.41</v>
      </c>
      <c r="S5923">
        <v>25922</v>
      </c>
    </row>
    <row r="5924" spans="1:19" x14ac:dyDescent="0.2">
      <c r="A5924" t="s">
        <v>62</v>
      </c>
      <c r="B5924" t="s">
        <v>13</v>
      </c>
      <c r="C5924" t="s">
        <v>924</v>
      </c>
      <c r="D5924">
        <v>1</v>
      </c>
      <c r="E5924">
        <v>3</v>
      </c>
      <c r="F5924">
        <v>1779840900000</v>
      </c>
      <c r="G5924">
        <v>1779842361400</v>
      </c>
      <c r="H5924">
        <v>1461400</v>
      </c>
      <c r="I5924">
        <v>1461400</v>
      </c>
      <c r="J5924">
        <v>10789</v>
      </c>
      <c r="K5924">
        <v>59</v>
      </c>
      <c r="L5924">
        <v>64.52</v>
      </c>
      <c r="M5924" t="s">
        <v>925</v>
      </c>
      <c r="N5924" t="s">
        <v>926</v>
      </c>
      <c r="O5924">
        <v>44.84</v>
      </c>
      <c r="S5924">
        <v>25923</v>
      </c>
    </row>
    <row r="5925" spans="1:19" x14ac:dyDescent="0.2">
      <c r="A5925" t="s">
        <v>62</v>
      </c>
      <c r="B5925" t="s">
        <v>13</v>
      </c>
      <c r="C5925" t="s">
        <v>928</v>
      </c>
      <c r="D5925">
        <v>1</v>
      </c>
      <c r="E5925">
        <v>3</v>
      </c>
      <c r="F5925">
        <v>1779841800000</v>
      </c>
      <c r="G5925">
        <v>1779844023697</v>
      </c>
      <c r="H5925">
        <v>2223697</v>
      </c>
      <c r="I5925">
        <v>2223697</v>
      </c>
      <c r="J5925">
        <v>10418</v>
      </c>
      <c r="K5925">
        <v>90</v>
      </c>
      <c r="L5925">
        <v>72.84</v>
      </c>
      <c r="M5925" t="s">
        <v>931</v>
      </c>
      <c r="N5925" t="s">
        <v>926</v>
      </c>
      <c r="O5925">
        <v>45.98</v>
      </c>
      <c r="S5925">
        <v>25924</v>
      </c>
    </row>
    <row r="5926" spans="1:19" x14ac:dyDescent="0.2">
      <c r="A5926" t="s">
        <v>62</v>
      </c>
      <c r="B5926" t="s">
        <v>13</v>
      </c>
      <c r="C5926" t="s">
        <v>927</v>
      </c>
      <c r="D5926">
        <v>1</v>
      </c>
      <c r="E5926">
        <v>3</v>
      </c>
      <c r="F5926">
        <v>1779842700000</v>
      </c>
      <c r="G5926">
        <v>1779844919117</v>
      </c>
      <c r="H5926">
        <v>2219117</v>
      </c>
      <c r="I5926">
        <v>2219117</v>
      </c>
      <c r="J5926">
        <v>10413</v>
      </c>
      <c r="K5926">
        <v>87</v>
      </c>
      <c r="L5926">
        <v>76.260000000000005</v>
      </c>
      <c r="M5926" t="s">
        <v>931</v>
      </c>
      <c r="N5926" t="s">
        <v>926</v>
      </c>
      <c r="O5926">
        <v>54.06</v>
      </c>
      <c r="S5926">
        <v>25925</v>
      </c>
    </row>
    <row r="5927" spans="1:19" x14ac:dyDescent="0.2">
      <c r="A5927" t="s">
        <v>62</v>
      </c>
      <c r="B5927" t="s">
        <v>13</v>
      </c>
      <c r="C5927" t="s">
        <v>924</v>
      </c>
      <c r="D5927">
        <v>1</v>
      </c>
      <c r="E5927">
        <v>3</v>
      </c>
      <c r="F5927">
        <v>1779843600000</v>
      </c>
      <c r="G5927">
        <v>1779845690235</v>
      </c>
      <c r="H5927">
        <v>2090235</v>
      </c>
      <c r="I5927">
        <v>2090235</v>
      </c>
      <c r="J5927">
        <v>10832</v>
      </c>
      <c r="K5927">
        <v>84</v>
      </c>
      <c r="L5927">
        <v>74.69</v>
      </c>
      <c r="M5927" t="s">
        <v>931</v>
      </c>
      <c r="N5927" t="s">
        <v>926</v>
      </c>
      <c r="O5927">
        <v>52.54</v>
      </c>
      <c r="S5927">
        <v>25926</v>
      </c>
    </row>
    <row r="5928" spans="1:19" x14ac:dyDescent="0.2">
      <c r="A5928" t="s">
        <v>62</v>
      </c>
      <c r="B5928" t="s">
        <v>13</v>
      </c>
      <c r="C5928" t="s">
        <v>928</v>
      </c>
      <c r="D5928">
        <v>1</v>
      </c>
      <c r="E5928">
        <v>3</v>
      </c>
      <c r="F5928">
        <v>1779844500000</v>
      </c>
      <c r="G5928">
        <v>1779846521990</v>
      </c>
      <c r="H5928">
        <v>2021990</v>
      </c>
      <c r="I5928">
        <v>2021990</v>
      </c>
      <c r="J5928">
        <v>11653</v>
      </c>
      <c r="K5928">
        <v>78</v>
      </c>
      <c r="L5928">
        <v>72.400000000000006</v>
      </c>
      <c r="M5928" t="s">
        <v>931</v>
      </c>
      <c r="N5928" t="s">
        <v>926</v>
      </c>
      <c r="O5928">
        <v>46.72</v>
      </c>
      <c r="S5928">
        <v>25927</v>
      </c>
    </row>
    <row r="5929" spans="1:19" x14ac:dyDescent="0.2">
      <c r="A5929" t="s">
        <v>62</v>
      </c>
      <c r="B5929" t="s">
        <v>13</v>
      </c>
      <c r="C5929" t="s">
        <v>927</v>
      </c>
      <c r="D5929">
        <v>1</v>
      </c>
      <c r="E5929">
        <v>3</v>
      </c>
      <c r="F5929">
        <v>1779845400000</v>
      </c>
      <c r="G5929">
        <v>1779847299107</v>
      </c>
      <c r="H5929">
        <v>1899107</v>
      </c>
      <c r="I5929">
        <v>1899107</v>
      </c>
      <c r="J5929">
        <v>9633</v>
      </c>
      <c r="K5929">
        <v>81</v>
      </c>
      <c r="L5929">
        <v>71.06</v>
      </c>
      <c r="M5929" t="s">
        <v>931</v>
      </c>
      <c r="N5929" t="s">
        <v>926</v>
      </c>
      <c r="O5929">
        <v>52.12</v>
      </c>
      <c r="S5929">
        <v>25928</v>
      </c>
    </row>
    <row r="5930" spans="1:19" x14ac:dyDescent="0.2">
      <c r="A5930" t="s">
        <v>62</v>
      </c>
      <c r="B5930" t="s">
        <v>13</v>
      </c>
      <c r="C5930" t="s">
        <v>924</v>
      </c>
      <c r="D5930">
        <v>1</v>
      </c>
      <c r="E5930">
        <v>3</v>
      </c>
      <c r="F5930">
        <v>1779846300000</v>
      </c>
      <c r="G5930">
        <v>1779848197553</v>
      </c>
      <c r="H5930">
        <v>1897553</v>
      </c>
      <c r="I5930">
        <v>1897553</v>
      </c>
      <c r="J5930">
        <v>9874</v>
      </c>
      <c r="K5930">
        <v>75</v>
      </c>
      <c r="L5930">
        <v>69.33</v>
      </c>
      <c r="M5930" t="s">
        <v>931</v>
      </c>
      <c r="N5930" t="s">
        <v>926</v>
      </c>
      <c r="O5930">
        <v>47.49</v>
      </c>
      <c r="S5930">
        <v>25929</v>
      </c>
    </row>
    <row r="5931" spans="1:19" x14ac:dyDescent="0.2">
      <c r="A5931" t="s">
        <v>62</v>
      </c>
      <c r="B5931" t="s">
        <v>13</v>
      </c>
      <c r="C5931" t="s">
        <v>928</v>
      </c>
      <c r="D5931">
        <v>1</v>
      </c>
      <c r="E5931">
        <v>3</v>
      </c>
      <c r="F5931">
        <v>1779847200000</v>
      </c>
      <c r="G5931">
        <v>1779849236245</v>
      </c>
      <c r="H5931">
        <v>2036245</v>
      </c>
      <c r="I5931">
        <v>2036245</v>
      </c>
      <c r="J5931">
        <v>11580</v>
      </c>
      <c r="K5931">
        <v>77</v>
      </c>
      <c r="L5931">
        <v>73.849999999999994</v>
      </c>
      <c r="M5931" t="s">
        <v>931</v>
      </c>
      <c r="N5931" t="s">
        <v>926</v>
      </c>
      <c r="O5931">
        <v>49.93</v>
      </c>
      <c r="S5931">
        <v>25930</v>
      </c>
    </row>
    <row r="5932" spans="1:19" x14ac:dyDescent="0.2">
      <c r="A5932" t="s">
        <v>62</v>
      </c>
      <c r="B5932" t="s">
        <v>13</v>
      </c>
      <c r="C5932" t="s">
        <v>927</v>
      </c>
      <c r="D5932">
        <v>1</v>
      </c>
      <c r="E5932">
        <v>3</v>
      </c>
      <c r="F5932">
        <v>1779848100000</v>
      </c>
      <c r="G5932">
        <v>1779850540608</v>
      </c>
      <c r="H5932">
        <v>2440608</v>
      </c>
      <c r="I5932">
        <v>2440608</v>
      </c>
      <c r="J5932">
        <v>11259</v>
      </c>
      <c r="K5932">
        <v>97</v>
      </c>
      <c r="L5932">
        <v>75.7</v>
      </c>
      <c r="M5932" t="s">
        <v>931</v>
      </c>
      <c r="N5932" t="s">
        <v>926</v>
      </c>
      <c r="O5932">
        <v>44.9</v>
      </c>
      <c r="S5932">
        <v>25931</v>
      </c>
    </row>
    <row r="5933" spans="1:19" x14ac:dyDescent="0.2">
      <c r="A5933" t="s">
        <v>62</v>
      </c>
      <c r="B5933" t="s">
        <v>13</v>
      </c>
      <c r="C5933" t="s">
        <v>924</v>
      </c>
      <c r="D5933">
        <v>1</v>
      </c>
      <c r="E5933">
        <v>3</v>
      </c>
      <c r="F5933">
        <v>1779849000000</v>
      </c>
      <c r="G5933">
        <v>1779850638804</v>
      </c>
      <c r="H5933">
        <v>1638804</v>
      </c>
      <c r="I5933">
        <v>1638804</v>
      </c>
      <c r="J5933">
        <v>10030</v>
      </c>
      <c r="K5933">
        <v>71</v>
      </c>
      <c r="L5933">
        <v>70.23</v>
      </c>
      <c r="M5933" t="s">
        <v>931</v>
      </c>
      <c r="N5933" t="s">
        <v>926</v>
      </c>
      <c r="O5933">
        <v>55.68</v>
      </c>
      <c r="S5933">
        <v>25932</v>
      </c>
    </row>
    <row r="5934" spans="1:19" x14ac:dyDescent="0.2">
      <c r="A5934" t="s">
        <v>62</v>
      </c>
      <c r="B5934" t="s">
        <v>13</v>
      </c>
      <c r="C5934" t="s">
        <v>928</v>
      </c>
      <c r="D5934">
        <v>1</v>
      </c>
      <c r="E5934">
        <v>3</v>
      </c>
      <c r="F5934">
        <v>1779849900000</v>
      </c>
      <c r="G5934">
        <v>1779851618823</v>
      </c>
      <c r="H5934">
        <v>1718823</v>
      </c>
      <c r="I5934">
        <v>1718823</v>
      </c>
      <c r="J5934">
        <v>11170</v>
      </c>
      <c r="K5934">
        <v>74</v>
      </c>
      <c r="L5934">
        <v>68.459999999999994</v>
      </c>
      <c r="M5934" t="s">
        <v>931</v>
      </c>
      <c r="N5934" t="s">
        <v>926</v>
      </c>
      <c r="O5934">
        <v>46.49</v>
      </c>
      <c r="S5934">
        <v>25933</v>
      </c>
    </row>
    <row r="5935" spans="1:19" x14ac:dyDescent="0.2">
      <c r="A5935" t="s">
        <v>62</v>
      </c>
      <c r="B5935" t="s">
        <v>13</v>
      </c>
      <c r="C5935" t="s">
        <v>927</v>
      </c>
      <c r="D5935">
        <v>1</v>
      </c>
      <c r="E5935">
        <v>3</v>
      </c>
      <c r="F5935">
        <v>1779850800000</v>
      </c>
      <c r="G5935">
        <v>1779853084385</v>
      </c>
      <c r="H5935">
        <v>2284385</v>
      </c>
      <c r="I5935">
        <v>2284385</v>
      </c>
      <c r="J5935">
        <v>10192</v>
      </c>
      <c r="K5935">
        <v>86</v>
      </c>
      <c r="L5935">
        <v>71.48</v>
      </c>
      <c r="M5935" t="s">
        <v>931</v>
      </c>
      <c r="N5935" t="s">
        <v>926</v>
      </c>
      <c r="O5935">
        <v>41.89</v>
      </c>
      <c r="S5935">
        <v>25934</v>
      </c>
    </row>
    <row r="5936" spans="1:19" x14ac:dyDescent="0.2">
      <c r="A5936" t="s">
        <v>62</v>
      </c>
      <c r="B5936" t="s">
        <v>13</v>
      </c>
      <c r="C5936" t="s">
        <v>924</v>
      </c>
      <c r="D5936">
        <v>1</v>
      </c>
      <c r="E5936">
        <v>3</v>
      </c>
      <c r="F5936">
        <v>1779851700000</v>
      </c>
      <c r="G5936">
        <v>1779853877968</v>
      </c>
      <c r="H5936">
        <v>2177968</v>
      </c>
      <c r="I5936">
        <v>2177968</v>
      </c>
      <c r="J5936">
        <v>10708</v>
      </c>
      <c r="K5936">
        <v>88</v>
      </c>
      <c r="L5936">
        <v>74.790000000000006</v>
      </c>
      <c r="M5936" t="s">
        <v>931</v>
      </c>
      <c r="N5936" t="s">
        <v>926</v>
      </c>
      <c r="O5936">
        <v>50.9</v>
      </c>
      <c r="S5936">
        <v>25935</v>
      </c>
    </row>
    <row r="5937" spans="1:19" x14ac:dyDescent="0.2">
      <c r="A5937" t="s">
        <v>62</v>
      </c>
      <c r="B5937" t="s">
        <v>13</v>
      </c>
      <c r="C5937" t="s">
        <v>928</v>
      </c>
      <c r="D5937">
        <v>1</v>
      </c>
      <c r="E5937">
        <v>3</v>
      </c>
      <c r="F5937">
        <v>1779852600000</v>
      </c>
      <c r="G5937">
        <v>1779854502567</v>
      </c>
      <c r="H5937">
        <v>1902567</v>
      </c>
      <c r="I5937">
        <v>1902567</v>
      </c>
      <c r="J5937">
        <v>9647</v>
      </c>
      <c r="K5937">
        <v>72</v>
      </c>
      <c r="L5937">
        <v>72.819999999999993</v>
      </c>
      <c r="M5937" t="s">
        <v>931</v>
      </c>
      <c r="N5937" t="s">
        <v>926</v>
      </c>
      <c r="O5937">
        <v>56.08</v>
      </c>
      <c r="S5937">
        <v>25936</v>
      </c>
    </row>
    <row r="5938" spans="1:19" x14ac:dyDescent="0.2">
      <c r="A5938" t="s">
        <v>62</v>
      </c>
      <c r="B5938" t="s">
        <v>13</v>
      </c>
      <c r="C5938" t="s">
        <v>927</v>
      </c>
      <c r="D5938">
        <v>1</v>
      </c>
      <c r="E5938">
        <v>3</v>
      </c>
      <c r="F5938">
        <v>1779853500000</v>
      </c>
      <c r="G5938">
        <v>1779855648311</v>
      </c>
      <c r="H5938">
        <v>2148311</v>
      </c>
      <c r="I5938">
        <v>2148311</v>
      </c>
      <c r="J5938">
        <v>11921</v>
      </c>
      <c r="K5938">
        <v>82</v>
      </c>
      <c r="L5938">
        <v>78.09</v>
      </c>
      <c r="M5938" t="s">
        <v>931</v>
      </c>
      <c r="N5938" t="s">
        <v>926</v>
      </c>
      <c r="O5938">
        <v>56.07</v>
      </c>
      <c r="S5938">
        <v>25937</v>
      </c>
    </row>
    <row r="5939" spans="1:19" x14ac:dyDescent="0.2">
      <c r="A5939" t="s">
        <v>62</v>
      </c>
      <c r="B5939" t="s">
        <v>13</v>
      </c>
      <c r="C5939" t="s">
        <v>924</v>
      </c>
      <c r="D5939">
        <v>1</v>
      </c>
      <c r="E5939">
        <v>3</v>
      </c>
      <c r="F5939">
        <v>1779854400000</v>
      </c>
      <c r="G5939">
        <v>1779856224263</v>
      </c>
      <c r="H5939">
        <v>1824263</v>
      </c>
      <c r="I5939">
        <v>1824263</v>
      </c>
      <c r="J5939">
        <v>9982</v>
      </c>
      <c r="K5939">
        <v>69</v>
      </c>
      <c r="L5939">
        <v>66.22</v>
      </c>
      <c r="M5939" t="s">
        <v>925</v>
      </c>
      <c r="N5939" t="s">
        <v>926</v>
      </c>
      <c r="O5939">
        <v>41.8</v>
      </c>
      <c r="S5939">
        <v>25938</v>
      </c>
    </row>
    <row r="5940" spans="1:19" x14ac:dyDescent="0.2">
      <c r="A5940" t="s">
        <v>62</v>
      </c>
      <c r="B5940" t="s">
        <v>13</v>
      </c>
      <c r="C5940" t="s">
        <v>928</v>
      </c>
      <c r="D5940">
        <v>1</v>
      </c>
      <c r="E5940">
        <v>3</v>
      </c>
      <c r="F5940">
        <v>1779855300000</v>
      </c>
      <c r="G5940">
        <v>1779857295279</v>
      </c>
      <c r="H5940">
        <v>1995279</v>
      </c>
      <c r="I5940">
        <v>1995279</v>
      </c>
      <c r="J5940">
        <v>9010</v>
      </c>
      <c r="K5940">
        <v>81</v>
      </c>
      <c r="L5940">
        <v>70.75</v>
      </c>
      <c r="M5940" t="s">
        <v>931</v>
      </c>
      <c r="N5940" t="s">
        <v>926</v>
      </c>
      <c r="O5940">
        <v>50.63</v>
      </c>
      <c r="S5940">
        <v>25939</v>
      </c>
    </row>
    <row r="5941" spans="1:19" x14ac:dyDescent="0.2">
      <c r="A5941" t="s">
        <v>62</v>
      </c>
      <c r="B5941" t="s">
        <v>13</v>
      </c>
      <c r="C5941" t="s">
        <v>927</v>
      </c>
      <c r="D5941">
        <v>1</v>
      </c>
      <c r="E5941">
        <v>3</v>
      </c>
      <c r="F5941">
        <v>1779856200000</v>
      </c>
      <c r="G5941">
        <v>1779857843324</v>
      </c>
      <c r="H5941">
        <v>1643324</v>
      </c>
      <c r="I5941">
        <v>1643324</v>
      </c>
      <c r="J5941">
        <v>10912</v>
      </c>
      <c r="K5941">
        <v>70</v>
      </c>
      <c r="L5941">
        <v>65.75</v>
      </c>
      <c r="M5941" t="s">
        <v>925</v>
      </c>
      <c r="N5941" t="s">
        <v>926</v>
      </c>
      <c r="O5941">
        <v>42.79</v>
      </c>
      <c r="S5941">
        <v>25940</v>
      </c>
    </row>
    <row r="5942" spans="1:19" x14ac:dyDescent="0.2">
      <c r="A5942" t="s">
        <v>62</v>
      </c>
      <c r="B5942" t="s">
        <v>13</v>
      </c>
      <c r="C5942" t="s">
        <v>924</v>
      </c>
      <c r="D5942">
        <v>1</v>
      </c>
      <c r="E5942">
        <v>3</v>
      </c>
      <c r="F5942">
        <v>1779857100000</v>
      </c>
      <c r="G5942">
        <v>1779859629428</v>
      </c>
      <c r="H5942">
        <v>2529428</v>
      </c>
      <c r="I5942">
        <v>2529428</v>
      </c>
      <c r="J5942">
        <v>12005</v>
      </c>
      <c r="K5942">
        <v>102</v>
      </c>
      <c r="L5942">
        <v>77.16</v>
      </c>
      <c r="M5942" t="s">
        <v>931</v>
      </c>
      <c r="N5942" t="s">
        <v>926</v>
      </c>
      <c r="O5942">
        <v>44.06</v>
      </c>
      <c r="S5942">
        <v>25941</v>
      </c>
    </row>
    <row r="5943" spans="1:19" x14ac:dyDescent="0.2">
      <c r="A5943" t="s">
        <v>62</v>
      </c>
      <c r="B5943" t="s">
        <v>13</v>
      </c>
      <c r="C5943" t="s">
        <v>928</v>
      </c>
      <c r="D5943">
        <v>1</v>
      </c>
      <c r="E5943">
        <v>3</v>
      </c>
      <c r="F5943">
        <v>1779858000000</v>
      </c>
      <c r="G5943">
        <v>1779859754482</v>
      </c>
      <c r="H5943">
        <v>1754482</v>
      </c>
      <c r="I5943">
        <v>1754482</v>
      </c>
      <c r="J5943">
        <v>12004</v>
      </c>
      <c r="K5943">
        <v>76</v>
      </c>
      <c r="L5943">
        <v>68.2</v>
      </c>
      <c r="M5943" t="s">
        <v>931</v>
      </c>
      <c r="N5943" t="s">
        <v>926</v>
      </c>
      <c r="O5943">
        <v>42.77</v>
      </c>
      <c r="S5943">
        <v>25942</v>
      </c>
    </row>
    <row r="5944" spans="1:19" x14ac:dyDescent="0.2">
      <c r="A5944" t="s">
        <v>62</v>
      </c>
      <c r="B5944" t="s">
        <v>13</v>
      </c>
      <c r="C5944" t="s">
        <v>927</v>
      </c>
      <c r="D5944">
        <v>1</v>
      </c>
      <c r="E5944">
        <v>3</v>
      </c>
      <c r="F5944">
        <v>1779858900000</v>
      </c>
      <c r="G5944">
        <v>1779860332407</v>
      </c>
      <c r="H5944">
        <v>1432407</v>
      </c>
      <c r="I5944">
        <v>1432407</v>
      </c>
      <c r="J5944">
        <v>8992</v>
      </c>
      <c r="K5944">
        <v>55</v>
      </c>
      <c r="L5944">
        <v>64.73</v>
      </c>
      <c r="M5944" t="s">
        <v>925</v>
      </c>
      <c r="N5944" t="s">
        <v>926</v>
      </c>
      <c r="O5944">
        <v>50.87</v>
      </c>
      <c r="S5944">
        <v>25943</v>
      </c>
    </row>
    <row r="5945" spans="1:19" x14ac:dyDescent="0.2">
      <c r="A5945" t="s">
        <v>62</v>
      </c>
      <c r="B5945" t="s">
        <v>13</v>
      </c>
      <c r="C5945" t="s">
        <v>924</v>
      </c>
      <c r="D5945">
        <v>1</v>
      </c>
      <c r="E5945">
        <v>3</v>
      </c>
      <c r="F5945">
        <v>1779859800000</v>
      </c>
      <c r="G5945">
        <v>1779861862837</v>
      </c>
      <c r="H5945">
        <v>2062837</v>
      </c>
      <c r="I5945">
        <v>2062837</v>
      </c>
      <c r="J5945">
        <v>10856</v>
      </c>
      <c r="K5945">
        <v>87</v>
      </c>
      <c r="L5945">
        <v>74.7</v>
      </c>
      <c r="M5945" t="s">
        <v>931</v>
      </c>
      <c r="N5945" t="s">
        <v>926</v>
      </c>
      <c r="O5945">
        <v>53.19</v>
      </c>
      <c r="S5945">
        <v>25944</v>
      </c>
    </row>
    <row r="5946" spans="1:19" x14ac:dyDescent="0.2">
      <c r="A5946" t="s">
        <v>62</v>
      </c>
      <c r="B5946" t="s">
        <v>13</v>
      </c>
      <c r="C5946" t="s">
        <v>928</v>
      </c>
      <c r="D5946">
        <v>1</v>
      </c>
      <c r="E5946">
        <v>3</v>
      </c>
      <c r="F5946">
        <v>1779860700000</v>
      </c>
      <c r="G5946">
        <v>1779863125489</v>
      </c>
      <c r="H5946">
        <v>2425489</v>
      </c>
      <c r="I5946">
        <v>2425489</v>
      </c>
      <c r="J5946">
        <v>9200</v>
      </c>
      <c r="K5946">
        <v>97</v>
      </c>
      <c r="L5946">
        <v>76.77</v>
      </c>
      <c r="M5946" t="s">
        <v>931</v>
      </c>
      <c r="N5946" t="s">
        <v>926</v>
      </c>
      <c r="O5946">
        <v>53.29</v>
      </c>
      <c r="S5946">
        <v>25945</v>
      </c>
    </row>
    <row r="5947" spans="1:19" x14ac:dyDescent="0.2">
      <c r="A5947" t="s">
        <v>62</v>
      </c>
      <c r="B5947" t="s">
        <v>13</v>
      </c>
      <c r="C5947" t="s">
        <v>924</v>
      </c>
      <c r="D5947">
        <v>1</v>
      </c>
      <c r="E5947">
        <v>4</v>
      </c>
      <c r="F5947">
        <v>1779926400000</v>
      </c>
      <c r="G5947">
        <v>1779928591919</v>
      </c>
      <c r="H5947">
        <v>2191919</v>
      </c>
      <c r="I5947">
        <v>2191919</v>
      </c>
      <c r="J5947">
        <v>9571</v>
      </c>
      <c r="K5947">
        <v>90</v>
      </c>
      <c r="L5947">
        <v>71.05</v>
      </c>
      <c r="M5947" t="s">
        <v>931</v>
      </c>
      <c r="N5947" t="s">
        <v>926</v>
      </c>
      <c r="O5947">
        <v>44.88</v>
      </c>
      <c r="S5947">
        <v>25946</v>
      </c>
    </row>
    <row r="5948" spans="1:19" x14ac:dyDescent="0.2">
      <c r="A5948" t="s">
        <v>62</v>
      </c>
      <c r="B5948" t="s">
        <v>13</v>
      </c>
      <c r="C5948" t="s">
        <v>928</v>
      </c>
      <c r="D5948">
        <v>1</v>
      </c>
      <c r="E5948">
        <v>4</v>
      </c>
      <c r="F5948">
        <v>1779927300000</v>
      </c>
      <c r="G5948">
        <v>1779929027356</v>
      </c>
      <c r="H5948">
        <v>1727356</v>
      </c>
      <c r="I5948">
        <v>1727356</v>
      </c>
      <c r="J5948">
        <v>10522</v>
      </c>
      <c r="K5948">
        <v>65</v>
      </c>
      <c r="L5948">
        <v>67.34</v>
      </c>
      <c r="M5948" t="s">
        <v>931</v>
      </c>
      <c r="N5948" t="s">
        <v>926</v>
      </c>
      <c r="O5948">
        <v>45.4</v>
      </c>
      <c r="S5948">
        <v>25947</v>
      </c>
    </row>
    <row r="5949" spans="1:19" x14ac:dyDescent="0.2">
      <c r="A5949" t="s">
        <v>62</v>
      </c>
      <c r="B5949" t="s">
        <v>13</v>
      </c>
      <c r="C5949" t="s">
        <v>927</v>
      </c>
      <c r="D5949">
        <v>1</v>
      </c>
      <c r="E5949">
        <v>4</v>
      </c>
      <c r="F5949">
        <v>1779928200000</v>
      </c>
      <c r="G5949">
        <v>1779929437577</v>
      </c>
      <c r="H5949">
        <v>1237577</v>
      </c>
      <c r="I5949">
        <v>1237577</v>
      </c>
      <c r="J5949">
        <v>10142</v>
      </c>
      <c r="K5949">
        <v>51</v>
      </c>
      <c r="L5949">
        <v>45.5</v>
      </c>
      <c r="M5949" t="s">
        <v>925</v>
      </c>
      <c r="N5949" t="s">
        <v>929</v>
      </c>
      <c r="S5949">
        <v>25948</v>
      </c>
    </row>
    <row r="5950" spans="1:19" x14ac:dyDescent="0.2">
      <c r="A5950" t="s">
        <v>62</v>
      </c>
      <c r="B5950" t="s">
        <v>13</v>
      </c>
      <c r="C5950" t="s">
        <v>924</v>
      </c>
      <c r="D5950">
        <v>1</v>
      </c>
      <c r="E5950">
        <v>4</v>
      </c>
      <c r="F5950">
        <v>1779929100000</v>
      </c>
      <c r="G5950">
        <v>1779931448279</v>
      </c>
      <c r="H5950">
        <v>2348279</v>
      </c>
      <c r="I5950">
        <v>2348279</v>
      </c>
      <c r="J5950">
        <v>10071</v>
      </c>
      <c r="K5950">
        <v>95</v>
      </c>
      <c r="L5950">
        <v>73.12</v>
      </c>
      <c r="M5950" t="s">
        <v>931</v>
      </c>
      <c r="N5950" t="s">
        <v>926</v>
      </c>
      <c r="O5950">
        <v>44.41</v>
      </c>
      <c r="S5950">
        <v>25949</v>
      </c>
    </row>
    <row r="5951" spans="1:19" x14ac:dyDescent="0.2">
      <c r="A5951" t="s">
        <v>62</v>
      </c>
      <c r="B5951" t="s">
        <v>13</v>
      </c>
      <c r="C5951" t="s">
        <v>928</v>
      </c>
      <c r="D5951">
        <v>1</v>
      </c>
      <c r="E5951">
        <v>4</v>
      </c>
      <c r="F5951">
        <v>1779930000000</v>
      </c>
      <c r="G5951">
        <v>1779931750298</v>
      </c>
      <c r="H5951">
        <v>1750298</v>
      </c>
      <c r="I5951">
        <v>1750298</v>
      </c>
      <c r="J5951">
        <v>10702</v>
      </c>
      <c r="K5951">
        <v>74</v>
      </c>
      <c r="L5951">
        <v>71.5</v>
      </c>
      <c r="M5951" t="s">
        <v>931</v>
      </c>
      <c r="N5951" t="s">
        <v>926</v>
      </c>
      <c r="O5951">
        <v>54.03</v>
      </c>
      <c r="S5951">
        <v>25950</v>
      </c>
    </row>
    <row r="5952" spans="1:19" x14ac:dyDescent="0.2">
      <c r="A5952" t="s">
        <v>62</v>
      </c>
      <c r="B5952" t="s">
        <v>13</v>
      </c>
      <c r="C5952" t="s">
        <v>927</v>
      </c>
      <c r="D5952">
        <v>1</v>
      </c>
      <c r="E5952">
        <v>4</v>
      </c>
      <c r="F5952">
        <v>1779930900000</v>
      </c>
      <c r="G5952">
        <v>1779932833749</v>
      </c>
      <c r="H5952">
        <v>1933749</v>
      </c>
      <c r="I5952">
        <v>1933749</v>
      </c>
      <c r="J5952">
        <v>9642</v>
      </c>
      <c r="K5952">
        <v>75</v>
      </c>
      <c r="L5952">
        <v>66.900000000000006</v>
      </c>
      <c r="M5952" t="s">
        <v>931</v>
      </c>
      <c r="N5952" t="s">
        <v>926</v>
      </c>
      <c r="O5952">
        <v>41.53</v>
      </c>
      <c r="S5952">
        <v>25951</v>
      </c>
    </row>
    <row r="5953" spans="1:19" x14ac:dyDescent="0.2">
      <c r="A5953" t="s">
        <v>62</v>
      </c>
      <c r="B5953" t="s">
        <v>13</v>
      </c>
      <c r="C5953" t="s">
        <v>924</v>
      </c>
      <c r="D5953">
        <v>1</v>
      </c>
      <c r="E5953">
        <v>4</v>
      </c>
      <c r="F5953">
        <v>1779931800000</v>
      </c>
      <c r="G5953">
        <v>1779933607478</v>
      </c>
      <c r="H5953">
        <v>1807478</v>
      </c>
      <c r="I5953">
        <v>1807478</v>
      </c>
      <c r="J5953">
        <v>9752</v>
      </c>
      <c r="K5953">
        <v>69</v>
      </c>
      <c r="L5953">
        <v>68.28</v>
      </c>
      <c r="M5953" t="s">
        <v>931</v>
      </c>
      <c r="N5953" t="s">
        <v>926</v>
      </c>
      <c r="O5953">
        <v>47.64</v>
      </c>
      <c r="S5953">
        <v>25952</v>
      </c>
    </row>
    <row r="5954" spans="1:19" x14ac:dyDescent="0.2">
      <c r="A5954" t="s">
        <v>62</v>
      </c>
      <c r="B5954" t="s">
        <v>13</v>
      </c>
      <c r="C5954" t="s">
        <v>928</v>
      </c>
      <c r="D5954">
        <v>1</v>
      </c>
      <c r="E5954">
        <v>4</v>
      </c>
      <c r="F5954">
        <v>1779932700000</v>
      </c>
      <c r="G5954">
        <v>1779934484138</v>
      </c>
      <c r="H5954">
        <v>1784138</v>
      </c>
      <c r="I5954">
        <v>1784138</v>
      </c>
      <c r="J5954">
        <v>10630</v>
      </c>
      <c r="K5954">
        <v>76</v>
      </c>
      <c r="L5954">
        <v>70.819999999999993</v>
      </c>
      <c r="M5954" t="s">
        <v>931</v>
      </c>
      <c r="N5954" t="s">
        <v>926</v>
      </c>
      <c r="O5954">
        <v>51.77</v>
      </c>
      <c r="S5954">
        <v>25953</v>
      </c>
    </row>
    <row r="5955" spans="1:19" x14ac:dyDescent="0.2">
      <c r="A5955" t="s">
        <v>62</v>
      </c>
      <c r="B5955" t="s">
        <v>13</v>
      </c>
      <c r="C5955" t="s">
        <v>927</v>
      </c>
      <c r="D5955">
        <v>1</v>
      </c>
      <c r="E5955">
        <v>4</v>
      </c>
      <c r="F5955">
        <v>1779933600000</v>
      </c>
      <c r="G5955">
        <v>1779935593428</v>
      </c>
      <c r="H5955">
        <v>1993428</v>
      </c>
      <c r="I5955">
        <v>1993428</v>
      </c>
      <c r="J5955">
        <v>9541</v>
      </c>
      <c r="K5955">
        <v>81</v>
      </c>
      <c r="L5955">
        <v>72.739999999999995</v>
      </c>
      <c r="M5955" t="s">
        <v>931</v>
      </c>
      <c r="N5955" t="s">
        <v>926</v>
      </c>
      <c r="O5955">
        <v>53.88</v>
      </c>
      <c r="S5955">
        <v>25954</v>
      </c>
    </row>
    <row r="5956" spans="1:19" x14ac:dyDescent="0.2">
      <c r="A5956" t="s">
        <v>62</v>
      </c>
      <c r="B5956" t="s">
        <v>13</v>
      </c>
      <c r="C5956" t="s">
        <v>924</v>
      </c>
      <c r="D5956">
        <v>1</v>
      </c>
      <c r="E5956">
        <v>4</v>
      </c>
      <c r="F5956">
        <v>1779934500000</v>
      </c>
      <c r="G5956">
        <v>1779936273829</v>
      </c>
      <c r="H5956">
        <v>1773829</v>
      </c>
      <c r="I5956">
        <v>1773829</v>
      </c>
      <c r="J5956">
        <v>11572</v>
      </c>
      <c r="K5956">
        <v>70</v>
      </c>
      <c r="L5956">
        <v>69.180000000000007</v>
      </c>
      <c r="M5956" t="s">
        <v>931</v>
      </c>
      <c r="N5956" t="s">
        <v>926</v>
      </c>
      <c r="O5956">
        <v>45.71</v>
      </c>
      <c r="S5956">
        <v>25955</v>
      </c>
    </row>
    <row r="5957" spans="1:19" x14ac:dyDescent="0.2">
      <c r="A5957" t="s">
        <v>62</v>
      </c>
      <c r="B5957" t="s">
        <v>13</v>
      </c>
      <c r="C5957" t="s">
        <v>928</v>
      </c>
      <c r="D5957">
        <v>1</v>
      </c>
      <c r="E5957">
        <v>4</v>
      </c>
      <c r="F5957">
        <v>1779935400000</v>
      </c>
      <c r="G5957">
        <v>1779937078280</v>
      </c>
      <c r="H5957">
        <v>1678280</v>
      </c>
      <c r="I5957">
        <v>1678280</v>
      </c>
      <c r="J5957">
        <v>8935</v>
      </c>
      <c r="K5957">
        <v>73</v>
      </c>
      <c r="L5957">
        <v>63.98</v>
      </c>
      <c r="M5957" t="s">
        <v>925</v>
      </c>
      <c r="N5957" t="s">
        <v>926</v>
      </c>
      <c r="O5957">
        <v>43.08</v>
      </c>
      <c r="S5957">
        <v>25956</v>
      </c>
    </row>
    <row r="5958" spans="1:19" x14ac:dyDescent="0.2">
      <c r="A5958" t="s">
        <v>62</v>
      </c>
      <c r="B5958" t="s">
        <v>13</v>
      </c>
      <c r="C5958" t="s">
        <v>927</v>
      </c>
      <c r="D5958">
        <v>1</v>
      </c>
      <c r="E5958">
        <v>4</v>
      </c>
      <c r="F5958">
        <v>1779936300000</v>
      </c>
      <c r="G5958">
        <v>1779938269426</v>
      </c>
      <c r="H5958">
        <v>1969426</v>
      </c>
      <c r="I5958">
        <v>1969426</v>
      </c>
      <c r="J5958">
        <v>10225</v>
      </c>
      <c r="K5958">
        <v>80</v>
      </c>
      <c r="L5958">
        <v>73.88</v>
      </c>
      <c r="M5958" t="s">
        <v>931</v>
      </c>
      <c r="N5958" t="s">
        <v>926</v>
      </c>
      <c r="O5958">
        <v>55.32</v>
      </c>
      <c r="S5958">
        <v>25957</v>
      </c>
    </row>
    <row r="5959" spans="1:19" x14ac:dyDescent="0.2">
      <c r="A5959" t="s">
        <v>62</v>
      </c>
      <c r="B5959" t="s">
        <v>13</v>
      </c>
      <c r="C5959" t="s">
        <v>924</v>
      </c>
      <c r="D5959">
        <v>1</v>
      </c>
      <c r="E5959">
        <v>4</v>
      </c>
      <c r="F5959">
        <v>1779937200000</v>
      </c>
      <c r="G5959">
        <v>1779938808464</v>
      </c>
      <c r="H5959">
        <v>1608464</v>
      </c>
      <c r="I5959">
        <v>1608464</v>
      </c>
      <c r="J5959">
        <v>11097</v>
      </c>
      <c r="K5959">
        <v>71</v>
      </c>
      <c r="L5959">
        <v>50.95</v>
      </c>
      <c r="M5959" t="s">
        <v>925</v>
      </c>
      <c r="N5959" t="s">
        <v>929</v>
      </c>
      <c r="S5959">
        <v>25958</v>
      </c>
    </row>
    <row r="5960" spans="1:19" x14ac:dyDescent="0.2">
      <c r="A5960" t="s">
        <v>62</v>
      </c>
      <c r="B5960" t="s">
        <v>13</v>
      </c>
      <c r="C5960" t="s">
        <v>928</v>
      </c>
      <c r="D5960">
        <v>1</v>
      </c>
      <c r="E5960">
        <v>4</v>
      </c>
      <c r="F5960">
        <v>1779938100000</v>
      </c>
      <c r="G5960">
        <v>1779940381843</v>
      </c>
      <c r="H5960">
        <v>2281843</v>
      </c>
      <c r="I5960">
        <v>2281843</v>
      </c>
      <c r="J5960">
        <v>11541</v>
      </c>
      <c r="K5960">
        <v>87</v>
      </c>
      <c r="L5960">
        <v>59.5</v>
      </c>
      <c r="M5960" t="s">
        <v>925</v>
      </c>
      <c r="N5960" t="s">
        <v>929</v>
      </c>
      <c r="S5960">
        <v>25959</v>
      </c>
    </row>
    <row r="5961" spans="1:19" x14ac:dyDescent="0.2">
      <c r="A5961" t="s">
        <v>62</v>
      </c>
      <c r="B5961" t="s">
        <v>13</v>
      </c>
      <c r="C5961" t="s">
        <v>927</v>
      </c>
      <c r="D5961">
        <v>1</v>
      </c>
      <c r="E5961">
        <v>4</v>
      </c>
      <c r="F5961">
        <v>1779939000000</v>
      </c>
      <c r="G5961">
        <v>1779940539237</v>
      </c>
      <c r="H5961">
        <v>1539237</v>
      </c>
      <c r="I5961">
        <v>1539237</v>
      </c>
      <c r="J5961">
        <v>9816</v>
      </c>
      <c r="K5961">
        <v>63</v>
      </c>
      <c r="L5961">
        <v>48.78</v>
      </c>
      <c r="M5961" t="s">
        <v>925</v>
      </c>
      <c r="N5961" t="s">
        <v>929</v>
      </c>
      <c r="S5961">
        <v>25960</v>
      </c>
    </row>
    <row r="5962" spans="1:19" x14ac:dyDescent="0.2">
      <c r="A5962" t="s">
        <v>62</v>
      </c>
      <c r="B5962" t="s">
        <v>13</v>
      </c>
      <c r="C5962" t="s">
        <v>924</v>
      </c>
      <c r="D5962">
        <v>1</v>
      </c>
      <c r="E5962">
        <v>4</v>
      </c>
      <c r="F5962">
        <v>1779939900000</v>
      </c>
      <c r="G5962">
        <v>1779941735005</v>
      </c>
      <c r="H5962">
        <v>1835005</v>
      </c>
      <c r="I5962">
        <v>1835005</v>
      </c>
      <c r="J5962">
        <v>9262</v>
      </c>
      <c r="K5962">
        <v>77</v>
      </c>
      <c r="L5962">
        <v>69.260000000000005</v>
      </c>
      <c r="M5962" t="s">
        <v>931</v>
      </c>
      <c r="N5962" t="s">
        <v>926</v>
      </c>
      <c r="O5962">
        <v>50.53</v>
      </c>
      <c r="S5962">
        <v>25961</v>
      </c>
    </row>
    <row r="5963" spans="1:19" x14ac:dyDescent="0.2">
      <c r="A5963" t="s">
        <v>62</v>
      </c>
      <c r="B5963" t="s">
        <v>13</v>
      </c>
      <c r="C5963" t="s">
        <v>928</v>
      </c>
      <c r="D5963">
        <v>1</v>
      </c>
      <c r="E5963">
        <v>4</v>
      </c>
      <c r="F5963">
        <v>1779940800000</v>
      </c>
      <c r="G5963">
        <v>1779942924173</v>
      </c>
      <c r="H5963">
        <v>2124173</v>
      </c>
      <c r="I5963">
        <v>2124173</v>
      </c>
      <c r="J5963">
        <v>11845</v>
      </c>
      <c r="K5963">
        <v>82</v>
      </c>
      <c r="L5963">
        <v>77.959999999999994</v>
      </c>
      <c r="M5963" t="s">
        <v>931</v>
      </c>
      <c r="N5963" t="s">
        <v>926</v>
      </c>
      <c r="O5963">
        <v>56.57</v>
      </c>
      <c r="S5963">
        <v>25962</v>
      </c>
    </row>
    <row r="5964" spans="1:19" x14ac:dyDescent="0.2">
      <c r="A5964" t="s">
        <v>62</v>
      </c>
      <c r="B5964" t="s">
        <v>13</v>
      </c>
      <c r="C5964" t="s">
        <v>927</v>
      </c>
      <c r="D5964">
        <v>1</v>
      </c>
      <c r="E5964">
        <v>4</v>
      </c>
      <c r="F5964">
        <v>1779941700000</v>
      </c>
      <c r="G5964">
        <v>1779943971601</v>
      </c>
      <c r="H5964">
        <v>2271601</v>
      </c>
      <c r="I5964">
        <v>2271601</v>
      </c>
      <c r="J5964">
        <v>10866</v>
      </c>
      <c r="K5964">
        <v>87</v>
      </c>
      <c r="L5964">
        <v>73.28</v>
      </c>
      <c r="M5964" t="s">
        <v>931</v>
      </c>
      <c r="N5964" t="s">
        <v>926</v>
      </c>
      <c r="O5964">
        <v>44.6</v>
      </c>
      <c r="S5964">
        <v>25963</v>
      </c>
    </row>
    <row r="5965" spans="1:19" x14ac:dyDescent="0.2">
      <c r="A5965" t="s">
        <v>62</v>
      </c>
      <c r="B5965" t="s">
        <v>13</v>
      </c>
      <c r="C5965" t="s">
        <v>924</v>
      </c>
      <c r="D5965">
        <v>1</v>
      </c>
      <c r="E5965">
        <v>4</v>
      </c>
      <c r="F5965">
        <v>1779942600000</v>
      </c>
      <c r="G5965">
        <v>1779944299625</v>
      </c>
      <c r="H5965">
        <v>1699625</v>
      </c>
      <c r="I5965">
        <v>1699625</v>
      </c>
      <c r="J5965">
        <v>9868</v>
      </c>
      <c r="K5965">
        <v>67</v>
      </c>
      <c r="L5965">
        <v>67.77</v>
      </c>
      <c r="M5965" t="s">
        <v>931</v>
      </c>
      <c r="N5965" t="s">
        <v>926</v>
      </c>
      <c r="O5965">
        <v>48.86</v>
      </c>
      <c r="S5965">
        <v>25964</v>
      </c>
    </row>
    <row r="5966" spans="1:19" x14ac:dyDescent="0.2">
      <c r="A5966" t="s">
        <v>62</v>
      </c>
      <c r="B5966" t="s">
        <v>13</v>
      </c>
      <c r="C5966" t="s">
        <v>928</v>
      </c>
      <c r="D5966">
        <v>1</v>
      </c>
      <c r="E5966">
        <v>4</v>
      </c>
      <c r="F5966">
        <v>1779943500000</v>
      </c>
      <c r="G5966">
        <v>1779945147848</v>
      </c>
      <c r="H5966">
        <v>1647848</v>
      </c>
      <c r="I5966">
        <v>1647848</v>
      </c>
      <c r="J5966">
        <v>11891</v>
      </c>
      <c r="K5966">
        <v>67</v>
      </c>
      <c r="L5966">
        <v>71.77</v>
      </c>
      <c r="M5966" t="s">
        <v>931</v>
      </c>
      <c r="N5966" t="s">
        <v>926</v>
      </c>
      <c r="O5966">
        <v>54.05</v>
      </c>
      <c r="S5966">
        <v>25965</v>
      </c>
    </row>
    <row r="5967" spans="1:19" x14ac:dyDescent="0.2">
      <c r="A5967" t="s">
        <v>62</v>
      </c>
      <c r="B5967" t="s">
        <v>13</v>
      </c>
      <c r="C5967" t="s">
        <v>927</v>
      </c>
      <c r="D5967">
        <v>1</v>
      </c>
      <c r="E5967">
        <v>4</v>
      </c>
      <c r="F5967">
        <v>1779944400000</v>
      </c>
      <c r="G5967">
        <v>1779946772166</v>
      </c>
      <c r="H5967">
        <v>2372166</v>
      </c>
      <c r="I5967">
        <v>2372166</v>
      </c>
      <c r="J5967">
        <v>10834</v>
      </c>
      <c r="K5967">
        <v>92</v>
      </c>
      <c r="L5967">
        <v>74.260000000000005</v>
      </c>
      <c r="M5967" t="s">
        <v>931</v>
      </c>
      <c r="N5967" t="s">
        <v>926</v>
      </c>
      <c r="O5967">
        <v>44.43</v>
      </c>
      <c r="S5967">
        <v>25966</v>
      </c>
    </row>
    <row r="5968" spans="1:19" x14ac:dyDescent="0.2">
      <c r="A5968" t="s">
        <v>62</v>
      </c>
      <c r="B5968" t="s">
        <v>13</v>
      </c>
      <c r="C5968" t="s">
        <v>928</v>
      </c>
      <c r="D5968">
        <v>1</v>
      </c>
      <c r="E5968">
        <v>5</v>
      </c>
      <c r="F5968">
        <v>1780012800000</v>
      </c>
      <c r="G5968">
        <v>1780014850606</v>
      </c>
      <c r="H5968">
        <v>2050606</v>
      </c>
      <c r="I5968">
        <v>2050606</v>
      </c>
      <c r="J5968">
        <v>9169</v>
      </c>
      <c r="K5968">
        <v>86</v>
      </c>
      <c r="L5968">
        <v>73.78</v>
      </c>
      <c r="M5968" t="s">
        <v>931</v>
      </c>
      <c r="N5968" t="s">
        <v>926</v>
      </c>
      <c r="O5968">
        <v>55.86</v>
      </c>
      <c r="S5968">
        <v>25967</v>
      </c>
    </row>
    <row r="5969" spans="1:19" x14ac:dyDescent="0.2">
      <c r="A5969" t="s">
        <v>62</v>
      </c>
      <c r="B5969" t="s">
        <v>13</v>
      </c>
      <c r="C5969" t="s">
        <v>927</v>
      </c>
      <c r="D5969">
        <v>1</v>
      </c>
      <c r="E5969">
        <v>5</v>
      </c>
      <c r="F5969">
        <v>1780013700000</v>
      </c>
      <c r="G5969">
        <v>1780015196385</v>
      </c>
      <c r="H5969">
        <v>1496385</v>
      </c>
      <c r="I5969">
        <v>1496385</v>
      </c>
      <c r="J5969">
        <v>11334</v>
      </c>
      <c r="K5969">
        <v>55</v>
      </c>
      <c r="L5969">
        <v>64.06</v>
      </c>
      <c r="M5969" t="s">
        <v>925</v>
      </c>
      <c r="N5969" t="s">
        <v>926</v>
      </c>
      <c r="O5969">
        <v>41.44</v>
      </c>
      <c r="S5969">
        <v>25968</v>
      </c>
    </row>
    <row r="5970" spans="1:19" x14ac:dyDescent="0.2">
      <c r="A5970" t="s">
        <v>62</v>
      </c>
      <c r="B5970" t="s">
        <v>13</v>
      </c>
      <c r="C5970" t="s">
        <v>924</v>
      </c>
      <c r="D5970">
        <v>1</v>
      </c>
      <c r="E5970">
        <v>5</v>
      </c>
      <c r="F5970">
        <v>1780014600000</v>
      </c>
      <c r="G5970">
        <v>1780016072470</v>
      </c>
      <c r="H5970">
        <v>1472470</v>
      </c>
      <c r="I5970">
        <v>1472470</v>
      </c>
      <c r="J5970">
        <v>10835</v>
      </c>
      <c r="K5970">
        <v>59</v>
      </c>
      <c r="L5970">
        <v>64.489999999999995</v>
      </c>
      <c r="M5970" t="s">
        <v>925</v>
      </c>
      <c r="N5970" t="s">
        <v>926</v>
      </c>
      <c r="O5970">
        <v>44.36</v>
      </c>
      <c r="S5970">
        <v>25969</v>
      </c>
    </row>
    <row r="5971" spans="1:19" x14ac:dyDescent="0.2">
      <c r="A5971" t="s">
        <v>62</v>
      </c>
      <c r="B5971" t="s">
        <v>13</v>
      </c>
      <c r="C5971" t="s">
        <v>928</v>
      </c>
      <c r="D5971">
        <v>1</v>
      </c>
      <c r="E5971">
        <v>5</v>
      </c>
      <c r="F5971">
        <v>1780015500000</v>
      </c>
      <c r="G5971">
        <v>1780017786442</v>
      </c>
      <c r="H5971">
        <v>2286442</v>
      </c>
      <c r="I5971">
        <v>2286442</v>
      </c>
      <c r="J5971">
        <v>9713</v>
      </c>
      <c r="K5971">
        <v>94</v>
      </c>
      <c r="L5971">
        <v>77.05</v>
      </c>
      <c r="M5971" t="s">
        <v>931</v>
      </c>
      <c r="N5971" t="s">
        <v>926</v>
      </c>
      <c r="O5971">
        <v>56.07</v>
      </c>
      <c r="S5971">
        <v>25970</v>
      </c>
    </row>
    <row r="5972" spans="1:19" x14ac:dyDescent="0.2">
      <c r="A5972" t="s">
        <v>62</v>
      </c>
      <c r="B5972" t="s">
        <v>13</v>
      </c>
      <c r="C5972" t="s">
        <v>927</v>
      </c>
      <c r="D5972">
        <v>1</v>
      </c>
      <c r="E5972">
        <v>5</v>
      </c>
      <c r="F5972">
        <v>1780016400000</v>
      </c>
      <c r="G5972">
        <v>1780018016973</v>
      </c>
      <c r="H5972">
        <v>1616973</v>
      </c>
      <c r="I5972">
        <v>1616973</v>
      </c>
      <c r="J5972">
        <v>9976</v>
      </c>
      <c r="K5972">
        <v>67</v>
      </c>
      <c r="L5972">
        <v>69.64</v>
      </c>
      <c r="M5972" t="s">
        <v>931</v>
      </c>
      <c r="N5972" t="s">
        <v>926</v>
      </c>
      <c r="O5972">
        <v>55</v>
      </c>
      <c r="S5972">
        <v>25971</v>
      </c>
    </row>
    <row r="5973" spans="1:19" x14ac:dyDescent="0.2">
      <c r="A5973" t="s">
        <v>62</v>
      </c>
      <c r="B5973" t="s">
        <v>13</v>
      </c>
      <c r="C5973" t="s">
        <v>924</v>
      </c>
      <c r="D5973">
        <v>1</v>
      </c>
      <c r="E5973">
        <v>5</v>
      </c>
      <c r="F5973">
        <v>1780017300000</v>
      </c>
      <c r="G5973">
        <v>1780019502986</v>
      </c>
      <c r="H5973">
        <v>2202986</v>
      </c>
      <c r="I5973">
        <v>2202986</v>
      </c>
      <c r="J5973">
        <v>11959</v>
      </c>
      <c r="K5973">
        <v>82</v>
      </c>
      <c r="L5973">
        <v>71.53</v>
      </c>
      <c r="M5973" t="s">
        <v>931</v>
      </c>
      <c r="N5973" t="s">
        <v>926</v>
      </c>
      <c r="O5973">
        <v>39.33</v>
      </c>
      <c r="S5973">
        <v>25972</v>
      </c>
    </row>
    <row r="5974" spans="1:19" x14ac:dyDescent="0.2">
      <c r="A5974" t="s">
        <v>62</v>
      </c>
      <c r="B5974" t="s">
        <v>13</v>
      </c>
      <c r="C5974" t="s">
        <v>928</v>
      </c>
      <c r="D5974">
        <v>1</v>
      </c>
      <c r="E5974">
        <v>5</v>
      </c>
      <c r="F5974">
        <v>1780018200000</v>
      </c>
      <c r="G5974">
        <v>1780020237242</v>
      </c>
      <c r="H5974">
        <v>2037242</v>
      </c>
      <c r="I5974">
        <v>2037242</v>
      </c>
      <c r="J5974">
        <v>8915</v>
      </c>
      <c r="K5974">
        <v>78</v>
      </c>
      <c r="L5974">
        <v>69.040000000000006</v>
      </c>
      <c r="M5974" t="s">
        <v>931</v>
      </c>
      <c r="N5974" t="s">
        <v>926</v>
      </c>
      <c r="O5974">
        <v>45.86</v>
      </c>
      <c r="S5974">
        <v>25973</v>
      </c>
    </row>
    <row r="5975" spans="1:19" x14ac:dyDescent="0.2">
      <c r="A5975" t="s">
        <v>62</v>
      </c>
      <c r="B5975" t="s">
        <v>13</v>
      </c>
      <c r="C5975" t="s">
        <v>927</v>
      </c>
      <c r="D5975">
        <v>1</v>
      </c>
      <c r="E5975">
        <v>5</v>
      </c>
      <c r="F5975">
        <v>1780019100000</v>
      </c>
      <c r="G5975">
        <v>1780020765450</v>
      </c>
      <c r="H5975">
        <v>1665450</v>
      </c>
      <c r="I5975">
        <v>1665450</v>
      </c>
      <c r="J5975">
        <v>9532</v>
      </c>
      <c r="K5975">
        <v>68</v>
      </c>
      <c r="L5975">
        <v>69.27</v>
      </c>
      <c r="M5975" t="s">
        <v>931</v>
      </c>
      <c r="N5975" t="s">
        <v>926</v>
      </c>
      <c r="O5975">
        <v>54.11</v>
      </c>
      <c r="S5975">
        <v>25974</v>
      </c>
    </row>
    <row r="5976" spans="1:19" x14ac:dyDescent="0.2">
      <c r="A5976" t="s">
        <v>62</v>
      </c>
      <c r="B5976" t="s">
        <v>13</v>
      </c>
      <c r="C5976" t="s">
        <v>924</v>
      </c>
      <c r="D5976">
        <v>1</v>
      </c>
      <c r="E5976">
        <v>5</v>
      </c>
      <c r="F5976">
        <v>1780020000000</v>
      </c>
      <c r="G5976">
        <v>1780021752609</v>
      </c>
      <c r="H5976">
        <v>1752609</v>
      </c>
      <c r="I5976">
        <v>1752609</v>
      </c>
      <c r="J5976">
        <v>12003</v>
      </c>
      <c r="K5976">
        <v>71</v>
      </c>
      <c r="L5976">
        <v>71.510000000000005</v>
      </c>
      <c r="M5976" t="s">
        <v>931</v>
      </c>
      <c r="N5976" t="s">
        <v>926</v>
      </c>
      <c r="O5976">
        <v>50.52</v>
      </c>
      <c r="S5976">
        <v>25975</v>
      </c>
    </row>
    <row r="5977" spans="1:19" x14ac:dyDescent="0.2">
      <c r="A5977" t="s">
        <v>62</v>
      </c>
      <c r="B5977" t="s">
        <v>13</v>
      </c>
      <c r="C5977" t="s">
        <v>928</v>
      </c>
      <c r="D5977">
        <v>1</v>
      </c>
      <c r="E5977">
        <v>5</v>
      </c>
      <c r="F5977">
        <v>1780020900000</v>
      </c>
      <c r="G5977">
        <v>1780023441954</v>
      </c>
      <c r="H5977">
        <v>2541954</v>
      </c>
      <c r="I5977">
        <v>2541954</v>
      </c>
      <c r="J5977">
        <v>11778</v>
      </c>
      <c r="K5977">
        <v>97</v>
      </c>
      <c r="L5977">
        <v>75.430000000000007</v>
      </c>
      <c r="M5977" t="s">
        <v>931</v>
      </c>
      <c r="N5977" t="s">
        <v>926</v>
      </c>
      <c r="O5977">
        <v>40.340000000000003</v>
      </c>
      <c r="S5977">
        <v>25976</v>
      </c>
    </row>
    <row r="5978" spans="1:19" x14ac:dyDescent="0.2">
      <c r="A5978" t="s">
        <v>62</v>
      </c>
      <c r="B5978" t="s">
        <v>13</v>
      </c>
      <c r="C5978" t="s">
        <v>927</v>
      </c>
      <c r="D5978">
        <v>1</v>
      </c>
      <c r="E5978">
        <v>5</v>
      </c>
      <c r="F5978">
        <v>1780021800000</v>
      </c>
      <c r="G5978">
        <v>1780023200666</v>
      </c>
      <c r="H5978">
        <v>1400666</v>
      </c>
      <c r="I5978">
        <v>1400666</v>
      </c>
      <c r="J5978">
        <v>8469</v>
      </c>
      <c r="K5978">
        <v>58</v>
      </c>
      <c r="L5978">
        <v>60.75</v>
      </c>
      <c r="M5978" t="s">
        <v>925</v>
      </c>
      <c r="N5978" t="s">
        <v>926</v>
      </c>
      <c r="O5978">
        <v>43.81</v>
      </c>
      <c r="S5978">
        <v>25977</v>
      </c>
    </row>
    <row r="5979" spans="1:19" x14ac:dyDescent="0.2">
      <c r="A5979" t="s">
        <v>62</v>
      </c>
      <c r="B5979" t="s">
        <v>13</v>
      </c>
      <c r="C5979" t="s">
        <v>924</v>
      </c>
      <c r="D5979">
        <v>1</v>
      </c>
      <c r="E5979">
        <v>5</v>
      </c>
      <c r="F5979">
        <v>1780022700000</v>
      </c>
      <c r="G5979">
        <v>1780024305446</v>
      </c>
      <c r="H5979">
        <v>1605446</v>
      </c>
      <c r="I5979">
        <v>1605446</v>
      </c>
      <c r="J5979">
        <v>9847</v>
      </c>
      <c r="K5979">
        <v>66</v>
      </c>
      <c r="L5979">
        <v>67.16</v>
      </c>
      <c r="M5979" t="s">
        <v>931</v>
      </c>
      <c r="N5979" t="s">
        <v>926</v>
      </c>
      <c r="O5979">
        <v>49.88</v>
      </c>
      <c r="S5979">
        <v>25978</v>
      </c>
    </row>
    <row r="5980" spans="1:19" x14ac:dyDescent="0.2">
      <c r="A5980" t="s">
        <v>62</v>
      </c>
      <c r="B5980" t="s">
        <v>13</v>
      </c>
      <c r="C5980" t="s">
        <v>928</v>
      </c>
      <c r="D5980">
        <v>1</v>
      </c>
      <c r="E5980">
        <v>5</v>
      </c>
      <c r="F5980">
        <v>1780023600000</v>
      </c>
      <c r="G5980">
        <v>1780026024821</v>
      </c>
      <c r="H5980">
        <v>2424821</v>
      </c>
      <c r="I5980">
        <v>2424821</v>
      </c>
      <c r="J5980">
        <v>11589</v>
      </c>
      <c r="K5980">
        <v>92</v>
      </c>
      <c r="L5980">
        <v>77.400000000000006</v>
      </c>
      <c r="M5980" t="s">
        <v>931</v>
      </c>
      <c r="N5980" t="s">
        <v>926</v>
      </c>
      <c r="O5980">
        <v>48.39</v>
      </c>
      <c r="S5980">
        <v>25979</v>
      </c>
    </row>
    <row r="5981" spans="1:19" x14ac:dyDescent="0.2">
      <c r="A5981" t="s">
        <v>62</v>
      </c>
      <c r="B5981" t="s">
        <v>13</v>
      </c>
      <c r="C5981" t="s">
        <v>927</v>
      </c>
      <c r="D5981">
        <v>1</v>
      </c>
      <c r="E5981">
        <v>5</v>
      </c>
      <c r="F5981">
        <v>1780024500000</v>
      </c>
      <c r="G5981">
        <v>1780026849951</v>
      </c>
      <c r="H5981">
        <v>2349951</v>
      </c>
      <c r="I5981">
        <v>2349951</v>
      </c>
      <c r="J5981">
        <v>10832</v>
      </c>
      <c r="K5981">
        <v>93</v>
      </c>
      <c r="L5981">
        <v>74.16</v>
      </c>
      <c r="M5981" t="s">
        <v>931</v>
      </c>
      <c r="N5981" t="s">
        <v>926</v>
      </c>
      <c r="O5981">
        <v>44.76</v>
      </c>
      <c r="S5981">
        <v>25980</v>
      </c>
    </row>
    <row r="5982" spans="1:19" x14ac:dyDescent="0.2">
      <c r="A5982" t="s">
        <v>62</v>
      </c>
      <c r="B5982" t="s">
        <v>13</v>
      </c>
      <c r="C5982" t="s">
        <v>924</v>
      </c>
      <c r="D5982">
        <v>1</v>
      </c>
      <c r="E5982">
        <v>5</v>
      </c>
      <c r="F5982">
        <v>1780025400000</v>
      </c>
      <c r="G5982">
        <v>1780026784985</v>
      </c>
      <c r="H5982">
        <v>1384985</v>
      </c>
      <c r="I5982">
        <v>1384985</v>
      </c>
      <c r="J5982">
        <v>8682</v>
      </c>
      <c r="K5982">
        <v>62</v>
      </c>
      <c r="L5982">
        <v>62.94</v>
      </c>
      <c r="M5982" t="s">
        <v>925</v>
      </c>
      <c r="N5982" t="s">
        <v>926</v>
      </c>
      <c r="O5982">
        <v>48.72</v>
      </c>
      <c r="S5982">
        <v>25981</v>
      </c>
    </row>
    <row r="5983" spans="1:19" x14ac:dyDescent="0.2">
      <c r="A5983" t="s">
        <v>62</v>
      </c>
      <c r="B5983" t="s">
        <v>13</v>
      </c>
      <c r="C5983" t="s">
        <v>928</v>
      </c>
      <c r="D5983">
        <v>1</v>
      </c>
      <c r="E5983">
        <v>5</v>
      </c>
      <c r="F5983">
        <v>1780026300000</v>
      </c>
      <c r="G5983">
        <v>1780028009942</v>
      </c>
      <c r="H5983">
        <v>1709942</v>
      </c>
      <c r="I5983">
        <v>1709942</v>
      </c>
      <c r="J5983">
        <v>9415</v>
      </c>
      <c r="K5983">
        <v>69</v>
      </c>
      <c r="L5983">
        <v>67.84</v>
      </c>
      <c r="M5983" t="s">
        <v>931</v>
      </c>
      <c r="N5983" t="s">
        <v>926</v>
      </c>
      <c r="O5983">
        <v>49.97</v>
      </c>
      <c r="S5983">
        <v>25982</v>
      </c>
    </row>
    <row r="5984" spans="1:19" x14ac:dyDescent="0.2">
      <c r="A5984" t="s">
        <v>62</v>
      </c>
      <c r="B5984" t="s">
        <v>13</v>
      </c>
      <c r="C5984" t="s">
        <v>927</v>
      </c>
      <c r="D5984">
        <v>1</v>
      </c>
      <c r="E5984">
        <v>5</v>
      </c>
      <c r="F5984">
        <v>1780027200000</v>
      </c>
      <c r="G5984">
        <v>1780029619356</v>
      </c>
      <c r="H5984">
        <v>2419356</v>
      </c>
      <c r="I5984">
        <v>2419356</v>
      </c>
      <c r="J5984">
        <v>11397</v>
      </c>
      <c r="K5984">
        <v>95</v>
      </c>
      <c r="L5984">
        <v>76.430000000000007</v>
      </c>
      <c r="M5984" t="s">
        <v>931</v>
      </c>
      <c r="N5984" t="s">
        <v>926</v>
      </c>
      <c r="O5984">
        <v>46.79</v>
      </c>
      <c r="S5984">
        <v>25983</v>
      </c>
    </row>
    <row r="5985" spans="1:19" x14ac:dyDescent="0.2">
      <c r="A5985" t="s">
        <v>62</v>
      </c>
      <c r="B5985" t="s">
        <v>13</v>
      </c>
      <c r="C5985" t="s">
        <v>924</v>
      </c>
      <c r="D5985">
        <v>1</v>
      </c>
      <c r="E5985">
        <v>5</v>
      </c>
      <c r="F5985">
        <v>1780028100000</v>
      </c>
      <c r="G5985">
        <v>1780030268239</v>
      </c>
      <c r="H5985">
        <v>2168239</v>
      </c>
      <c r="I5985">
        <v>2168239</v>
      </c>
      <c r="J5985">
        <v>11081</v>
      </c>
      <c r="K5985">
        <v>88</v>
      </c>
      <c r="L5985">
        <v>75.44</v>
      </c>
      <c r="M5985" t="s">
        <v>931</v>
      </c>
      <c r="N5985" t="s">
        <v>926</v>
      </c>
      <c r="O5985">
        <v>51.64</v>
      </c>
      <c r="S5985">
        <v>25984</v>
      </c>
    </row>
    <row r="5986" spans="1:19" x14ac:dyDescent="0.2">
      <c r="A5986" t="s">
        <v>62</v>
      </c>
      <c r="B5986" t="s">
        <v>13</v>
      </c>
      <c r="C5986" t="s">
        <v>928</v>
      </c>
      <c r="D5986">
        <v>1</v>
      </c>
      <c r="E5986">
        <v>5</v>
      </c>
      <c r="F5986">
        <v>1780029000000</v>
      </c>
      <c r="G5986">
        <v>1780030455556</v>
      </c>
      <c r="H5986">
        <v>1455556</v>
      </c>
      <c r="I5986">
        <v>1455556</v>
      </c>
      <c r="J5986">
        <v>10315</v>
      </c>
      <c r="K5986">
        <v>62</v>
      </c>
      <c r="L5986">
        <v>70.13</v>
      </c>
      <c r="M5986" t="s">
        <v>931</v>
      </c>
      <c r="N5986" t="s">
        <v>926</v>
      </c>
      <c r="O5986">
        <v>59.29</v>
      </c>
      <c r="S5986">
        <v>25985</v>
      </c>
    </row>
    <row r="5987" spans="1:19" x14ac:dyDescent="0.2">
      <c r="A5987" t="s">
        <v>62</v>
      </c>
      <c r="B5987" t="s">
        <v>13</v>
      </c>
      <c r="C5987" t="s">
        <v>927</v>
      </c>
      <c r="D5987">
        <v>1</v>
      </c>
      <c r="E5987">
        <v>5</v>
      </c>
      <c r="F5987">
        <v>1780029900000</v>
      </c>
      <c r="G5987">
        <v>1780031598570</v>
      </c>
      <c r="H5987">
        <v>1698570</v>
      </c>
      <c r="I5987">
        <v>1698570</v>
      </c>
      <c r="J5987">
        <v>11152</v>
      </c>
      <c r="K5987">
        <v>72</v>
      </c>
      <c r="L5987">
        <v>70.5</v>
      </c>
      <c r="M5987" t="s">
        <v>931</v>
      </c>
      <c r="N5987" t="s">
        <v>926</v>
      </c>
      <c r="O5987">
        <v>51.8</v>
      </c>
      <c r="S5987">
        <v>25986</v>
      </c>
    </row>
    <row r="5988" spans="1:19" x14ac:dyDescent="0.2">
      <c r="A5988" t="s">
        <v>62</v>
      </c>
      <c r="B5988" t="s">
        <v>13</v>
      </c>
      <c r="C5988" t="s">
        <v>924</v>
      </c>
      <c r="D5988">
        <v>1</v>
      </c>
      <c r="E5988">
        <v>5</v>
      </c>
      <c r="F5988">
        <v>1780030800000</v>
      </c>
      <c r="G5988">
        <v>1780032923484</v>
      </c>
      <c r="H5988">
        <v>2123484</v>
      </c>
      <c r="I5988">
        <v>2123484</v>
      </c>
      <c r="J5988">
        <v>11415</v>
      </c>
      <c r="K5988">
        <v>85</v>
      </c>
      <c r="L5988">
        <v>75.23</v>
      </c>
      <c r="M5988" t="s">
        <v>931</v>
      </c>
      <c r="N5988" t="s">
        <v>926</v>
      </c>
      <c r="O5988">
        <v>51.39</v>
      </c>
      <c r="S5988">
        <v>25987</v>
      </c>
    </row>
    <row r="5989" spans="1:19" x14ac:dyDescent="0.2">
      <c r="A5989" t="s">
        <v>62</v>
      </c>
      <c r="B5989" t="s">
        <v>13</v>
      </c>
      <c r="C5989" t="s">
        <v>928</v>
      </c>
      <c r="D5989">
        <v>1</v>
      </c>
      <c r="E5989">
        <v>5</v>
      </c>
      <c r="F5989">
        <v>1780031700000</v>
      </c>
      <c r="G5989">
        <v>1780033718973</v>
      </c>
      <c r="H5989">
        <v>2018973</v>
      </c>
      <c r="I5989">
        <v>2018973</v>
      </c>
      <c r="J5989">
        <v>10111</v>
      </c>
      <c r="K5989">
        <v>76</v>
      </c>
      <c r="L5989">
        <v>74.33</v>
      </c>
      <c r="M5989" t="s">
        <v>931</v>
      </c>
      <c r="N5989" t="s">
        <v>926</v>
      </c>
      <c r="O5989">
        <v>55.42</v>
      </c>
      <c r="S5989">
        <v>25988</v>
      </c>
    </row>
    <row r="5990" spans="1:19" x14ac:dyDescent="0.2">
      <c r="A5990" t="s">
        <v>62</v>
      </c>
      <c r="B5990" t="s">
        <v>13</v>
      </c>
      <c r="C5990" t="s">
        <v>927</v>
      </c>
      <c r="D5990">
        <v>1</v>
      </c>
      <c r="E5990">
        <v>6</v>
      </c>
      <c r="F5990">
        <v>1780099200000</v>
      </c>
      <c r="G5990">
        <v>1780101400031</v>
      </c>
      <c r="H5990">
        <v>2200031</v>
      </c>
      <c r="I5990">
        <v>2200031</v>
      </c>
      <c r="J5990">
        <v>10043</v>
      </c>
      <c r="K5990">
        <v>82</v>
      </c>
      <c r="L5990">
        <v>76.459999999999994</v>
      </c>
      <c r="M5990" t="s">
        <v>931</v>
      </c>
      <c r="N5990" t="s">
        <v>926</v>
      </c>
      <c r="O5990">
        <v>55.99</v>
      </c>
      <c r="S5990">
        <v>25989</v>
      </c>
    </row>
    <row r="5991" spans="1:19" x14ac:dyDescent="0.2">
      <c r="A5991" t="s">
        <v>62</v>
      </c>
      <c r="B5991" t="s">
        <v>13</v>
      </c>
      <c r="C5991" t="s">
        <v>924</v>
      </c>
      <c r="D5991">
        <v>1</v>
      </c>
      <c r="E5991">
        <v>6</v>
      </c>
      <c r="F5991">
        <v>1780100100000</v>
      </c>
      <c r="G5991">
        <v>1780102582532</v>
      </c>
      <c r="H5991">
        <v>2482532</v>
      </c>
      <c r="I5991">
        <v>2482532</v>
      </c>
      <c r="J5991">
        <v>11153</v>
      </c>
      <c r="K5991">
        <v>94</v>
      </c>
      <c r="L5991">
        <v>76.52</v>
      </c>
      <c r="M5991" t="s">
        <v>931</v>
      </c>
      <c r="N5991" t="s">
        <v>926</v>
      </c>
      <c r="O5991">
        <v>46.04</v>
      </c>
      <c r="S5991">
        <v>25990</v>
      </c>
    </row>
    <row r="5992" spans="1:19" x14ac:dyDescent="0.2">
      <c r="A5992" t="s">
        <v>62</v>
      </c>
      <c r="B5992" t="s">
        <v>13</v>
      </c>
      <c r="C5992" t="s">
        <v>928</v>
      </c>
      <c r="D5992">
        <v>1</v>
      </c>
      <c r="E5992">
        <v>6</v>
      </c>
      <c r="F5992">
        <v>1780101000000</v>
      </c>
      <c r="G5992">
        <v>1780103509311</v>
      </c>
      <c r="H5992">
        <v>2509311</v>
      </c>
      <c r="I5992">
        <v>2509311</v>
      </c>
      <c r="J5992">
        <v>8912</v>
      </c>
      <c r="K5992">
        <v>99</v>
      </c>
      <c r="L5992">
        <v>77.099999999999994</v>
      </c>
      <c r="M5992" t="s">
        <v>931</v>
      </c>
      <c r="N5992" t="s">
        <v>926</v>
      </c>
      <c r="O5992">
        <v>52.7</v>
      </c>
      <c r="S5992">
        <v>25991</v>
      </c>
    </row>
    <row r="5993" spans="1:19" x14ac:dyDescent="0.2">
      <c r="A5993" t="s">
        <v>62</v>
      </c>
      <c r="B5993" t="s">
        <v>13</v>
      </c>
      <c r="C5993" t="s">
        <v>927</v>
      </c>
      <c r="D5993">
        <v>1</v>
      </c>
      <c r="E5993">
        <v>6</v>
      </c>
      <c r="F5993">
        <v>1780101900000</v>
      </c>
      <c r="G5993">
        <v>1780104436051</v>
      </c>
      <c r="H5993">
        <v>2536051</v>
      </c>
      <c r="I5993">
        <v>2536051</v>
      </c>
      <c r="J5993">
        <v>11918</v>
      </c>
      <c r="K5993">
        <v>98</v>
      </c>
      <c r="L5993">
        <v>62.95</v>
      </c>
      <c r="M5993" t="s">
        <v>925</v>
      </c>
      <c r="N5993" t="s">
        <v>929</v>
      </c>
      <c r="S5993">
        <v>25992</v>
      </c>
    </row>
    <row r="5994" spans="1:19" x14ac:dyDescent="0.2">
      <c r="A5994" t="s">
        <v>62</v>
      </c>
      <c r="B5994" t="s">
        <v>13</v>
      </c>
      <c r="C5994" t="s">
        <v>924</v>
      </c>
      <c r="D5994">
        <v>1</v>
      </c>
      <c r="E5994">
        <v>6</v>
      </c>
      <c r="F5994">
        <v>1780102800000</v>
      </c>
      <c r="G5994">
        <v>1780104946658</v>
      </c>
      <c r="H5994">
        <v>2146658</v>
      </c>
      <c r="I5994">
        <v>2146658</v>
      </c>
      <c r="J5994">
        <v>10679</v>
      </c>
      <c r="K5994">
        <v>88</v>
      </c>
      <c r="L5994">
        <v>69.88</v>
      </c>
      <c r="M5994" t="s">
        <v>931</v>
      </c>
      <c r="N5994" t="s">
        <v>926</v>
      </c>
      <c r="O5994">
        <v>40.33</v>
      </c>
      <c r="S5994">
        <v>25993</v>
      </c>
    </row>
    <row r="5995" spans="1:19" x14ac:dyDescent="0.2">
      <c r="A5995" t="s">
        <v>62</v>
      </c>
      <c r="B5995" t="s">
        <v>13</v>
      </c>
      <c r="C5995" t="s">
        <v>928</v>
      </c>
      <c r="D5995">
        <v>1</v>
      </c>
      <c r="E5995">
        <v>6</v>
      </c>
      <c r="F5995">
        <v>1780103700000</v>
      </c>
      <c r="G5995">
        <v>1780106082704</v>
      </c>
      <c r="H5995">
        <v>2382704</v>
      </c>
      <c r="I5995">
        <v>2382704</v>
      </c>
      <c r="J5995">
        <v>11987</v>
      </c>
      <c r="K5995">
        <v>95</v>
      </c>
      <c r="L5995">
        <v>75.05</v>
      </c>
      <c r="M5995" t="s">
        <v>931</v>
      </c>
      <c r="N5995" t="s">
        <v>926</v>
      </c>
      <c r="O5995">
        <v>42.9</v>
      </c>
      <c r="S5995">
        <v>25994</v>
      </c>
    </row>
    <row r="5996" spans="1:19" x14ac:dyDescent="0.2">
      <c r="A5996" t="s">
        <v>62</v>
      </c>
      <c r="B5996" t="s">
        <v>13</v>
      </c>
      <c r="C5996" t="s">
        <v>927</v>
      </c>
      <c r="D5996">
        <v>1</v>
      </c>
      <c r="E5996">
        <v>6</v>
      </c>
      <c r="F5996">
        <v>1780104600000</v>
      </c>
      <c r="G5996">
        <v>1780106239696</v>
      </c>
      <c r="H5996">
        <v>1639696</v>
      </c>
      <c r="I5996">
        <v>1639696</v>
      </c>
      <c r="J5996">
        <v>9886</v>
      </c>
      <c r="K5996">
        <v>66</v>
      </c>
      <c r="L5996">
        <v>50.06</v>
      </c>
      <c r="M5996" t="s">
        <v>925</v>
      </c>
      <c r="N5996" t="s">
        <v>929</v>
      </c>
      <c r="S5996">
        <v>25995</v>
      </c>
    </row>
    <row r="5997" spans="1:19" x14ac:dyDescent="0.2">
      <c r="A5997" t="s">
        <v>62</v>
      </c>
      <c r="B5997" t="s">
        <v>13</v>
      </c>
      <c r="C5997" t="s">
        <v>924</v>
      </c>
      <c r="D5997">
        <v>1</v>
      </c>
      <c r="E5997">
        <v>6</v>
      </c>
      <c r="F5997">
        <v>1780105500000</v>
      </c>
      <c r="G5997">
        <v>1780108136463</v>
      </c>
      <c r="H5997">
        <v>2636463</v>
      </c>
      <c r="I5997">
        <v>2636463</v>
      </c>
      <c r="J5997">
        <v>11293</v>
      </c>
      <c r="K5997">
        <v>106</v>
      </c>
      <c r="L5997">
        <v>78.239999999999995</v>
      </c>
      <c r="M5997" t="s">
        <v>931</v>
      </c>
      <c r="N5997" t="s">
        <v>926</v>
      </c>
      <c r="O5997">
        <v>45.78</v>
      </c>
      <c r="S5997">
        <v>25996</v>
      </c>
    </row>
    <row r="5998" spans="1:19" x14ac:dyDescent="0.2">
      <c r="A5998" t="s">
        <v>62</v>
      </c>
      <c r="B5998" t="s">
        <v>13</v>
      </c>
      <c r="C5998" t="s">
        <v>928</v>
      </c>
      <c r="D5998">
        <v>1</v>
      </c>
      <c r="E5998">
        <v>6</v>
      </c>
      <c r="F5998">
        <v>1780106400000</v>
      </c>
      <c r="G5998">
        <v>1780108625759</v>
      </c>
      <c r="H5998">
        <v>2225759</v>
      </c>
      <c r="I5998">
        <v>2225759</v>
      </c>
      <c r="J5998">
        <v>10608</v>
      </c>
      <c r="K5998">
        <v>89</v>
      </c>
      <c r="L5998">
        <v>76.11</v>
      </c>
      <c r="M5998" t="s">
        <v>931</v>
      </c>
      <c r="N5998" t="s">
        <v>926</v>
      </c>
      <c r="O5998">
        <v>53.01</v>
      </c>
      <c r="S5998">
        <v>25997</v>
      </c>
    </row>
    <row r="5999" spans="1:19" x14ac:dyDescent="0.2">
      <c r="A5999" t="s">
        <v>62</v>
      </c>
      <c r="B5999" t="s">
        <v>13</v>
      </c>
      <c r="C5999" t="s">
        <v>927</v>
      </c>
      <c r="D5999">
        <v>1</v>
      </c>
      <c r="E5999">
        <v>6</v>
      </c>
      <c r="F5999">
        <v>1780107300000</v>
      </c>
      <c r="G5999">
        <v>1780110091307</v>
      </c>
      <c r="H5999">
        <v>2791307</v>
      </c>
      <c r="I5999">
        <v>2791307</v>
      </c>
      <c r="J5999">
        <v>8682</v>
      </c>
      <c r="K5999">
        <v>111</v>
      </c>
      <c r="L5999">
        <v>78.78</v>
      </c>
      <c r="M5999" t="s">
        <v>931</v>
      </c>
      <c r="N5999" t="s">
        <v>926</v>
      </c>
      <c r="O5999">
        <v>50.13</v>
      </c>
      <c r="S5999">
        <v>25998</v>
      </c>
    </row>
    <row r="6000" spans="1:19" x14ac:dyDescent="0.2">
      <c r="A6000" t="s">
        <v>62</v>
      </c>
      <c r="B6000" t="s">
        <v>13</v>
      </c>
      <c r="C6000" t="s">
        <v>924</v>
      </c>
      <c r="D6000">
        <v>1</v>
      </c>
      <c r="E6000">
        <v>6</v>
      </c>
      <c r="F6000">
        <v>1780108200000</v>
      </c>
      <c r="G6000">
        <v>1780110162799</v>
      </c>
      <c r="H6000">
        <v>1962799</v>
      </c>
      <c r="I6000">
        <v>1962799</v>
      </c>
      <c r="J6000">
        <v>9224</v>
      </c>
      <c r="K6000">
        <v>79</v>
      </c>
      <c r="L6000">
        <v>69.62</v>
      </c>
      <c r="M6000" t="s">
        <v>931</v>
      </c>
      <c r="N6000" t="s">
        <v>926</v>
      </c>
      <c r="O6000">
        <v>48.25</v>
      </c>
      <c r="S6000">
        <v>25999</v>
      </c>
    </row>
    <row r="6001" spans="1:19" x14ac:dyDescent="0.2">
      <c r="A6001" t="s">
        <v>62</v>
      </c>
      <c r="B6001" t="s">
        <v>13</v>
      </c>
      <c r="C6001" t="s">
        <v>928</v>
      </c>
      <c r="D6001">
        <v>1</v>
      </c>
      <c r="E6001">
        <v>6</v>
      </c>
      <c r="F6001">
        <v>1780109100000</v>
      </c>
      <c r="G6001">
        <v>1780111529275</v>
      </c>
      <c r="H6001">
        <v>2429275</v>
      </c>
      <c r="I6001">
        <v>2429275</v>
      </c>
      <c r="J6001">
        <v>10755</v>
      </c>
      <c r="K6001">
        <v>97</v>
      </c>
      <c r="L6001">
        <v>78.52</v>
      </c>
      <c r="M6001" t="s">
        <v>931</v>
      </c>
      <c r="N6001" t="s">
        <v>926</v>
      </c>
      <c r="O6001">
        <v>53.1</v>
      </c>
      <c r="S6001">
        <v>26000</v>
      </c>
    </row>
    <row r="6002" spans="1:19" x14ac:dyDescent="0.2">
      <c r="A6002" t="s">
        <v>62</v>
      </c>
      <c r="B6002" t="s">
        <v>13</v>
      </c>
      <c r="C6002" t="s">
        <v>927</v>
      </c>
      <c r="D6002">
        <v>1</v>
      </c>
      <c r="E6002">
        <v>6</v>
      </c>
      <c r="F6002">
        <v>1780110000000</v>
      </c>
      <c r="G6002">
        <v>1780112202068</v>
      </c>
      <c r="H6002">
        <v>2202068</v>
      </c>
      <c r="I6002">
        <v>2202068</v>
      </c>
      <c r="J6002">
        <v>9832</v>
      </c>
      <c r="K6002">
        <v>82</v>
      </c>
      <c r="L6002">
        <v>56.75</v>
      </c>
      <c r="M6002" t="s">
        <v>925</v>
      </c>
      <c r="N6002" t="s">
        <v>929</v>
      </c>
      <c r="S6002">
        <v>26001</v>
      </c>
    </row>
    <row r="6003" spans="1:19" x14ac:dyDescent="0.2">
      <c r="A6003" t="s">
        <v>62</v>
      </c>
      <c r="B6003" t="s">
        <v>13</v>
      </c>
      <c r="C6003" t="s">
        <v>924</v>
      </c>
      <c r="D6003">
        <v>1</v>
      </c>
      <c r="E6003">
        <v>6</v>
      </c>
      <c r="F6003">
        <v>1780110900000</v>
      </c>
      <c r="G6003">
        <v>1780112463348</v>
      </c>
      <c r="H6003">
        <v>1563348</v>
      </c>
      <c r="I6003">
        <v>1563348</v>
      </c>
      <c r="J6003">
        <v>11358</v>
      </c>
      <c r="K6003">
        <v>66</v>
      </c>
      <c r="L6003">
        <v>50.69</v>
      </c>
      <c r="M6003" t="s">
        <v>925</v>
      </c>
      <c r="N6003" t="s">
        <v>929</v>
      </c>
      <c r="S6003">
        <v>26002</v>
      </c>
    </row>
    <row r="6004" spans="1:19" x14ac:dyDescent="0.2">
      <c r="A6004" t="s">
        <v>62</v>
      </c>
      <c r="B6004" t="s">
        <v>13</v>
      </c>
      <c r="C6004" t="s">
        <v>928</v>
      </c>
      <c r="D6004">
        <v>1</v>
      </c>
      <c r="E6004">
        <v>6</v>
      </c>
      <c r="F6004">
        <v>1780111800000</v>
      </c>
      <c r="G6004">
        <v>1780113675141</v>
      </c>
      <c r="H6004">
        <v>1875141</v>
      </c>
      <c r="I6004">
        <v>1875141</v>
      </c>
      <c r="J6004">
        <v>10750</v>
      </c>
      <c r="K6004">
        <v>80</v>
      </c>
      <c r="L6004">
        <v>71.069999999999993</v>
      </c>
      <c r="M6004" t="s">
        <v>931</v>
      </c>
      <c r="N6004" t="s">
        <v>926</v>
      </c>
      <c r="O6004">
        <v>49.75</v>
      </c>
      <c r="S6004">
        <v>26003</v>
      </c>
    </row>
    <row r="6005" spans="1:19" x14ac:dyDescent="0.2">
      <c r="A6005" t="s">
        <v>62</v>
      </c>
      <c r="B6005" t="s">
        <v>13</v>
      </c>
      <c r="C6005" t="s">
        <v>927</v>
      </c>
      <c r="D6005">
        <v>1</v>
      </c>
      <c r="E6005">
        <v>6</v>
      </c>
      <c r="F6005">
        <v>1780112700000</v>
      </c>
      <c r="G6005">
        <v>1780114951022</v>
      </c>
      <c r="H6005">
        <v>2251022</v>
      </c>
      <c r="I6005">
        <v>2251022</v>
      </c>
      <c r="J6005">
        <v>10353</v>
      </c>
      <c r="K6005">
        <v>92</v>
      </c>
      <c r="L6005">
        <v>74.95</v>
      </c>
      <c r="M6005" t="s">
        <v>931</v>
      </c>
      <c r="N6005" t="s">
        <v>926</v>
      </c>
      <c r="O6005">
        <v>50.38</v>
      </c>
      <c r="S6005">
        <v>26004</v>
      </c>
    </row>
    <row r="6006" spans="1:19" x14ac:dyDescent="0.2">
      <c r="A6006" t="s">
        <v>62</v>
      </c>
      <c r="B6006" t="s">
        <v>13</v>
      </c>
      <c r="C6006" t="s">
        <v>924</v>
      </c>
      <c r="D6006">
        <v>1</v>
      </c>
      <c r="E6006">
        <v>6</v>
      </c>
      <c r="F6006">
        <v>1780113600000</v>
      </c>
      <c r="G6006">
        <v>1780115676787</v>
      </c>
      <c r="H6006">
        <v>2076787</v>
      </c>
      <c r="I6006">
        <v>2076787</v>
      </c>
      <c r="J6006">
        <v>12077</v>
      </c>
      <c r="K6006">
        <v>79</v>
      </c>
      <c r="L6006">
        <v>57.6</v>
      </c>
      <c r="M6006" t="s">
        <v>925</v>
      </c>
      <c r="N6006" t="s">
        <v>929</v>
      </c>
      <c r="S6006">
        <v>26005</v>
      </c>
    </row>
    <row r="6007" spans="1:19" x14ac:dyDescent="0.2">
      <c r="A6007" t="s">
        <v>62</v>
      </c>
      <c r="B6007" t="s">
        <v>13</v>
      </c>
      <c r="C6007" t="s">
        <v>928</v>
      </c>
      <c r="D6007">
        <v>1</v>
      </c>
      <c r="E6007">
        <v>6</v>
      </c>
      <c r="F6007">
        <v>1780114500000</v>
      </c>
      <c r="G6007">
        <v>1780117082691</v>
      </c>
      <c r="H6007">
        <v>2582691</v>
      </c>
      <c r="I6007">
        <v>2582691</v>
      </c>
      <c r="J6007">
        <v>11497</v>
      </c>
      <c r="K6007">
        <v>98</v>
      </c>
      <c r="L6007">
        <v>82.01</v>
      </c>
      <c r="M6007" t="s">
        <v>931</v>
      </c>
      <c r="N6007" t="s">
        <v>926</v>
      </c>
      <c r="O6007">
        <v>55.38</v>
      </c>
      <c r="S6007">
        <v>26006</v>
      </c>
    </row>
    <row r="6008" spans="1:19" x14ac:dyDescent="0.2">
      <c r="A6008" t="s">
        <v>62</v>
      </c>
      <c r="B6008" t="s">
        <v>13</v>
      </c>
      <c r="C6008" t="s">
        <v>927</v>
      </c>
      <c r="D6008">
        <v>1</v>
      </c>
      <c r="E6008">
        <v>6</v>
      </c>
      <c r="F6008">
        <v>1780115400000</v>
      </c>
      <c r="G6008">
        <v>1780117781262</v>
      </c>
      <c r="H6008">
        <v>2381262</v>
      </c>
      <c r="I6008">
        <v>2381262</v>
      </c>
      <c r="J6008">
        <v>11850</v>
      </c>
      <c r="K6008">
        <v>96</v>
      </c>
      <c r="L6008">
        <v>61.02</v>
      </c>
      <c r="M6008" t="s">
        <v>925</v>
      </c>
      <c r="N6008" t="s">
        <v>929</v>
      </c>
      <c r="S6008">
        <v>26007</v>
      </c>
    </row>
    <row r="6009" spans="1:19" x14ac:dyDescent="0.2">
      <c r="A6009" t="s">
        <v>62</v>
      </c>
      <c r="B6009" t="s">
        <v>13</v>
      </c>
      <c r="C6009" t="s">
        <v>924</v>
      </c>
      <c r="D6009">
        <v>1</v>
      </c>
      <c r="E6009">
        <v>6</v>
      </c>
      <c r="F6009">
        <v>1780116300000</v>
      </c>
      <c r="G6009">
        <v>1780118549411</v>
      </c>
      <c r="H6009">
        <v>2249411</v>
      </c>
      <c r="I6009">
        <v>2249411</v>
      </c>
      <c r="J6009">
        <v>11369</v>
      </c>
      <c r="K6009">
        <v>92</v>
      </c>
      <c r="L6009">
        <v>78.67</v>
      </c>
      <c r="M6009" t="s">
        <v>931</v>
      </c>
      <c r="N6009" t="s">
        <v>926</v>
      </c>
      <c r="O6009">
        <v>56.33</v>
      </c>
      <c r="S6009">
        <v>26008</v>
      </c>
    </row>
    <row r="6010" spans="1:19" x14ac:dyDescent="0.2">
      <c r="A6010" t="s">
        <v>62</v>
      </c>
      <c r="B6010" t="s">
        <v>13</v>
      </c>
      <c r="C6010" t="s">
        <v>928</v>
      </c>
      <c r="D6010">
        <v>1</v>
      </c>
      <c r="E6010">
        <v>6</v>
      </c>
      <c r="F6010">
        <v>1780117200000</v>
      </c>
      <c r="G6010">
        <v>1780119789199</v>
      </c>
      <c r="H6010">
        <v>2589199</v>
      </c>
      <c r="I6010">
        <v>2589199</v>
      </c>
      <c r="J6010">
        <v>11502</v>
      </c>
      <c r="K6010">
        <v>98</v>
      </c>
      <c r="L6010">
        <v>78.03</v>
      </c>
      <c r="M6010" t="s">
        <v>931</v>
      </c>
      <c r="N6010" t="s">
        <v>926</v>
      </c>
      <c r="O6010">
        <v>45.94</v>
      </c>
      <c r="S6010">
        <v>26009</v>
      </c>
    </row>
    <row r="6011" spans="1:19" x14ac:dyDescent="0.2">
      <c r="A6011" t="s">
        <v>62</v>
      </c>
      <c r="B6011" t="s">
        <v>13</v>
      </c>
      <c r="C6011" t="s">
        <v>927</v>
      </c>
      <c r="D6011">
        <v>1</v>
      </c>
      <c r="E6011">
        <v>6</v>
      </c>
      <c r="F6011">
        <v>1780118100000</v>
      </c>
      <c r="G6011">
        <v>1780120496721</v>
      </c>
      <c r="H6011">
        <v>2396721</v>
      </c>
      <c r="I6011">
        <v>2396721</v>
      </c>
      <c r="J6011">
        <v>9572</v>
      </c>
      <c r="K6011">
        <v>88</v>
      </c>
      <c r="L6011">
        <v>73.89</v>
      </c>
      <c r="M6011" t="s">
        <v>931</v>
      </c>
      <c r="N6011" t="s">
        <v>926</v>
      </c>
      <c r="O6011">
        <v>46.31</v>
      </c>
      <c r="S6011">
        <v>26010</v>
      </c>
    </row>
    <row r="6012" spans="1:19" x14ac:dyDescent="0.2">
      <c r="A6012" t="s">
        <v>62</v>
      </c>
      <c r="B6012" t="s">
        <v>13</v>
      </c>
      <c r="C6012" t="s">
        <v>924</v>
      </c>
      <c r="D6012">
        <v>1</v>
      </c>
      <c r="E6012">
        <v>6</v>
      </c>
      <c r="F6012">
        <v>1780119000000</v>
      </c>
      <c r="G6012">
        <v>1780121513758</v>
      </c>
      <c r="H6012">
        <v>2513758</v>
      </c>
      <c r="I6012">
        <v>2513758</v>
      </c>
      <c r="J6012">
        <v>11924</v>
      </c>
      <c r="K6012">
        <v>99</v>
      </c>
      <c r="L6012">
        <v>62.69</v>
      </c>
      <c r="M6012" t="s">
        <v>925</v>
      </c>
      <c r="N6012" t="s">
        <v>929</v>
      </c>
      <c r="S6012">
        <v>26011</v>
      </c>
    </row>
    <row r="6013" spans="1:19" x14ac:dyDescent="0.2">
      <c r="A6013" t="s">
        <v>62</v>
      </c>
      <c r="B6013" t="s">
        <v>13</v>
      </c>
      <c r="C6013" t="s">
        <v>928</v>
      </c>
      <c r="D6013">
        <v>1</v>
      </c>
      <c r="E6013">
        <v>6</v>
      </c>
      <c r="F6013">
        <v>1780119900000</v>
      </c>
      <c r="G6013">
        <v>1780122254491</v>
      </c>
      <c r="H6013">
        <v>2354491</v>
      </c>
      <c r="I6013">
        <v>2354491</v>
      </c>
      <c r="J6013">
        <v>12707</v>
      </c>
      <c r="K6013">
        <v>94</v>
      </c>
      <c r="L6013">
        <v>61.6</v>
      </c>
      <c r="M6013" t="s">
        <v>925</v>
      </c>
      <c r="N6013" t="s">
        <v>929</v>
      </c>
      <c r="S6013">
        <v>26012</v>
      </c>
    </row>
    <row r="6014" spans="1:19" x14ac:dyDescent="0.2">
      <c r="A6014" t="s">
        <v>62</v>
      </c>
      <c r="B6014" t="s">
        <v>13</v>
      </c>
      <c r="C6014" t="s">
        <v>927</v>
      </c>
      <c r="D6014">
        <v>1</v>
      </c>
      <c r="E6014">
        <v>6</v>
      </c>
      <c r="F6014">
        <v>1780120800000</v>
      </c>
      <c r="G6014">
        <v>1780123198417</v>
      </c>
      <c r="H6014">
        <v>2398417</v>
      </c>
      <c r="I6014">
        <v>2398417</v>
      </c>
      <c r="J6014">
        <v>12126</v>
      </c>
      <c r="K6014">
        <v>88</v>
      </c>
      <c r="L6014">
        <v>76.930000000000007</v>
      </c>
      <c r="M6014" t="s">
        <v>931</v>
      </c>
      <c r="N6014" t="s">
        <v>926</v>
      </c>
      <c r="O6014">
        <v>46.53</v>
      </c>
      <c r="S6014">
        <v>26013</v>
      </c>
    </row>
    <row r="6015" spans="1:19" x14ac:dyDescent="0.2">
      <c r="A6015" t="s">
        <v>62</v>
      </c>
      <c r="B6015" t="s">
        <v>13</v>
      </c>
      <c r="C6015" t="s">
        <v>924</v>
      </c>
      <c r="D6015">
        <v>1</v>
      </c>
      <c r="E6015">
        <v>6</v>
      </c>
      <c r="F6015">
        <v>1780121700000</v>
      </c>
      <c r="G6015">
        <v>1780123458384</v>
      </c>
      <c r="H6015">
        <v>1758384</v>
      </c>
      <c r="I6015">
        <v>1758384</v>
      </c>
      <c r="J6015">
        <v>9932</v>
      </c>
      <c r="K6015">
        <v>69</v>
      </c>
      <c r="L6015">
        <v>65.69</v>
      </c>
      <c r="M6015" t="s">
        <v>925</v>
      </c>
      <c r="N6015" t="s">
        <v>926</v>
      </c>
      <c r="O6015">
        <v>42.38</v>
      </c>
      <c r="S6015">
        <v>26014</v>
      </c>
    </row>
    <row r="6016" spans="1:19" x14ac:dyDescent="0.2">
      <c r="A6016" t="s">
        <v>62</v>
      </c>
      <c r="B6016" t="s">
        <v>13</v>
      </c>
      <c r="C6016" t="s">
        <v>928</v>
      </c>
      <c r="D6016">
        <v>1</v>
      </c>
      <c r="E6016">
        <v>6</v>
      </c>
      <c r="F6016">
        <v>1780122600000</v>
      </c>
      <c r="G6016">
        <v>1780125138369</v>
      </c>
      <c r="H6016">
        <v>2538369</v>
      </c>
      <c r="I6016">
        <v>2538369</v>
      </c>
      <c r="J6016">
        <v>10010</v>
      </c>
      <c r="K6016">
        <v>94</v>
      </c>
      <c r="L6016">
        <v>78.36</v>
      </c>
      <c r="M6016" t="s">
        <v>931</v>
      </c>
      <c r="N6016" t="s">
        <v>926</v>
      </c>
      <c r="O6016">
        <v>51.97</v>
      </c>
      <c r="S6016">
        <v>26015</v>
      </c>
    </row>
    <row r="6017" spans="1:19" x14ac:dyDescent="0.2">
      <c r="A6017" t="s">
        <v>62</v>
      </c>
      <c r="B6017" t="s">
        <v>13</v>
      </c>
      <c r="C6017" t="s">
        <v>924</v>
      </c>
      <c r="D6017">
        <v>1</v>
      </c>
      <c r="E6017">
        <v>7</v>
      </c>
      <c r="F6017">
        <v>1780185600000</v>
      </c>
      <c r="G6017">
        <v>1780188126962</v>
      </c>
      <c r="H6017">
        <v>2526962</v>
      </c>
      <c r="I6017">
        <v>2526962</v>
      </c>
      <c r="J6017">
        <v>10276</v>
      </c>
      <c r="K6017">
        <v>93</v>
      </c>
      <c r="L6017">
        <v>76.62</v>
      </c>
      <c r="M6017" t="s">
        <v>931</v>
      </c>
      <c r="N6017" t="s">
        <v>926</v>
      </c>
      <c r="O6017">
        <v>47.49</v>
      </c>
      <c r="S6017">
        <v>26016</v>
      </c>
    </row>
    <row r="6018" spans="1:19" x14ac:dyDescent="0.2">
      <c r="A6018" t="s">
        <v>62</v>
      </c>
      <c r="B6018" t="s">
        <v>13</v>
      </c>
      <c r="C6018" t="s">
        <v>928</v>
      </c>
      <c r="D6018">
        <v>1</v>
      </c>
      <c r="E6018">
        <v>7</v>
      </c>
      <c r="F6018">
        <v>1780186500000</v>
      </c>
      <c r="G6018">
        <v>1780188228897</v>
      </c>
      <c r="H6018">
        <v>1728897</v>
      </c>
      <c r="I6018">
        <v>1728897</v>
      </c>
      <c r="J6018">
        <v>10331</v>
      </c>
      <c r="K6018">
        <v>69</v>
      </c>
      <c r="L6018">
        <v>67.260000000000005</v>
      </c>
      <c r="M6018" t="s">
        <v>931</v>
      </c>
      <c r="N6018" t="s">
        <v>926</v>
      </c>
      <c r="O6018">
        <v>45.7</v>
      </c>
      <c r="S6018">
        <v>26017</v>
      </c>
    </row>
    <row r="6019" spans="1:19" x14ac:dyDescent="0.2">
      <c r="A6019" t="s">
        <v>62</v>
      </c>
      <c r="B6019" t="s">
        <v>13</v>
      </c>
      <c r="C6019" t="s">
        <v>927</v>
      </c>
      <c r="D6019">
        <v>1</v>
      </c>
      <c r="E6019">
        <v>7</v>
      </c>
      <c r="F6019">
        <v>1780187400000</v>
      </c>
      <c r="G6019">
        <v>1780189571009</v>
      </c>
      <c r="H6019">
        <v>2171009</v>
      </c>
      <c r="I6019">
        <v>2171009</v>
      </c>
      <c r="J6019">
        <v>9473</v>
      </c>
      <c r="K6019">
        <v>86</v>
      </c>
      <c r="L6019">
        <v>70.319999999999993</v>
      </c>
      <c r="M6019" t="s">
        <v>931</v>
      </c>
      <c r="N6019" t="s">
        <v>926</v>
      </c>
      <c r="O6019">
        <v>43.96</v>
      </c>
      <c r="S6019">
        <v>26018</v>
      </c>
    </row>
    <row r="6020" spans="1:19" x14ac:dyDescent="0.2">
      <c r="A6020" t="s">
        <v>62</v>
      </c>
      <c r="B6020" t="s">
        <v>13</v>
      </c>
      <c r="C6020" t="s">
        <v>924</v>
      </c>
      <c r="D6020">
        <v>1</v>
      </c>
      <c r="E6020">
        <v>7</v>
      </c>
      <c r="F6020">
        <v>1780188300000</v>
      </c>
      <c r="G6020">
        <v>1780189806415</v>
      </c>
      <c r="H6020">
        <v>1506415</v>
      </c>
      <c r="I6020">
        <v>1506415</v>
      </c>
      <c r="J6020">
        <v>9157</v>
      </c>
      <c r="K6020">
        <v>67</v>
      </c>
      <c r="L6020">
        <v>47.69</v>
      </c>
      <c r="M6020" t="s">
        <v>925</v>
      </c>
      <c r="N6020" t="s">
        <v>929</v>
      </c>
      <c r="S6020">
        <v>26019</v>
      </c>
    </row>
    <row r="6021" spans="1:19" x14ac:dyDescent="0.2">
      <c r="A6021" t="s">
        <v>62</v>
      </c>
      <c r="B6021" t="s">
        <v>13</v>
      </c>
      <c r="C6021" t="s">
        <v>928</v>
      </c>
      <c r="D6021">
        <v>1</v>
      </c>
      <c r="E6021">
        <v>7</v>
      </c>
      <c r="F6021">
        <v>1780189200000</v>
      </c>
      <c r="G6021">
        <v>1780191424109</v>
      </c>
      <c r="H6021">
        <v>2224109</v>
      </c>
      <c r="I6021">
        <v>2224109</v>
      </c>
      <c r="J6021">
        <v>8898</v>
      </c>
      <c r="K6021">
        <v>83</v>
      </c>
      <c r="L6021">
        <v>68.11</v>
      </c>
      <c r="M6021" t="s">
        <v>931</v>
      </c>
      <c r="N6021" t="s">
        <v>926</v>
      </c>
      <c r="O6021">
        <v>39.04</v>
      </c>
      <c r="S6021">
        <v>26020</v>
      </c>
    </row>
    <row r="6022" spans="1:19" x14ac:dyDescent="0.2">
      <c r="A6022" t="s">
        <v>62</v>
      </c>
      <c r="B6022" t="s">
        <v>13</v>
      </c>
      <c r="C6022" t="s">
        <v>927</v>
      </c>
      <c r="D6022">
        <v>1</v>
      </c>
      <c r="E6022">
        <v>7</v>
      </c>
      <c r="F6022">
        <v>1780190100000</v>
      </c>
      <c r="G6022">
        <v>1780192210208</v>
      </c>
      <c r="H6022">
        <v>2110208</v>
      </c>
      <c r="I6022">
        <v>2110208</v>
      </c>
      <c r="J6022">
        <v>10193</v>
      </c>
      <c r="K6022">
        <v>82</v>
      </c>
      <c r="L6022">
        <v>72.13</v>
      </c>
      <c r="M6022" t="s">
        <v>931</v>
      </c>
      <c r="N6022" t="s">
        <v>926</v>
      </c>
      <c r="O6022">
        <v>47.79</v>
      </c>
      <c r="S6022">
        <v>26021</v>
      </c>
    </row>
    <row r="6023" spans="1:19" x14ac:dyDescent="0.2">
      <c r="A6023" t="s">
        <v>62</v>
      </c>
      <c r="B6023" t="s">
        <v>13</v>
      </c>
      <c r="C6023" t="s">
        <v>924</v>
      </c>
      <c r="D6023">
        <v>1</v>
      </c>
      <c r="E6023">
        <v>7</v>
      </c>
      <c r="F6023">
        <v>1780191000000</v>
      </c>
      <c r="G6023">
        <v>1780192825798</v>
      </c>
      <c r="H6023">
        <v>1825798</v>
      </c>
      <c r="I6023">
        <v>1825798</v>
      </c>
      <c r="J6023">
        <v>9814</v>
      </c>
      <c r="K6023">
        <v>77</v>
      </c>
      <c r="L6023">
        <v>68.89</v>
      </c>
      <c r="M6023" t="s">
        <v>931</v>
      </c>
      <c r="N6023" t="s">
        <v>926</v>
      </c>
      <c r="O6023">
        <v>48.42</v>
      </c>
      <c r="S6023">
        <v>26022</v>
      </c>
    </row>
    <row r="6024" spans="1:19" x14ac:dyDescent="0.2">
      <c r="A6024" t="s">
        <v>62</v>
      </c>
      <c r="B6024" t="s">
        <v>13</v>
      </c>
      <c r="C6024" t="s">
        <v>928</v>
      </c>
      <c r="D6024">
        <v>1</v>
      </c>
      <c r="E6024">
        <v>7</v>
      </c>
      <c r="F6024">
        <v>1780191900000</v>
      </c>
      <c r="G6024">
        <v>1780193621073</v>
      </c>
      <c r="H6024">
        <v>1721073</v>
      </c>
      <c r="I6024">
        <v>1721073</v>
      </c>
      <c r="J6024">
        <v>9448</v>
      </c>
      <c r="K6024">
        <v>67</v>
      </c>
      <c r="L6024">
        <v>70.95</v>
      </c>
      <c r="M6024" t="s">
        <v>931</v>
      </c>
      <c r="N6024" t="s">
        <v>926</v>
      </c>
      <c r="O6024">
        <v>56.84</v>
      </c>
      <c r="S6024">
        <v>26023</v>
      </c>
    </row>
    <row r="6025" spans="1:19" x14ac:dyDescent="0.2">
      <c r="A6025" t="s">
        <v>62</v>
      </c>
      <c r="B6025" t="s">
        <v>13</v>
      </c>
      <c r="C6025" t="s">
        <v>927</v>
      </c>
      <c r="D6025">
        <v>1</v>
      </c>
      <c r="E6025">
        <v>7</v>
      </c>
      <c r="F6025">
        <v>1780192800000</v>
      </c>
      <c r="G6025">
        <v>1780194435000</v>
      </c>
      <c r="H6025">
        <v>1635000</v>
      </c>
      <c r="I6025">
        <v>1635000</v>
      </c>
      <c r="J6025">
        <v>11370</v>
      </c>
      <c r="K6025">
        <v>67</v>
      </c>
      <c r="L6025">
        <v>65.290000000000006</v>
      </c>
      <c r="M6025" t="s">
        <v>925</v>
      </c>
      <c r="N6025" t="s">
        <v>926</v>
      </c>
      <c r="O6025">
        <v>40.71</v>
      </c>
      <c r="S6025">
        <v>26024</v>
      </c>
    </row>
    <row r="6026" spans="1:19" x14ac:dyDescent="0.2">
      <c r="A6026" t="s">
        <v>62</v>
      </c>
      <c r="B6026" t="s">
        <v>13</v>
      </c>
      <c r="C6026" t="s">
        <v>924</v>
      </c>
      <c r="D6026">
        <v>1</v>
      </c>
      <c r="E6026">
        <v>7</v>
      </c>
      <c r="F6026">
        <v>1780193700000</v>
      </c>
      <c r="G6026">
        <v>1780195896511</v>
      </c>
      <c r="H6026">
        <v>2196511</v>
      </c>
      <c r="I6026">
        <v>2196511</v>
      </c>
      <c r="J6026">
        <v>8409</v>
      </c>
      <c r="K6026">
        <v>87</v>
      </c>
      <c r="L6026">
        <v>70.260000000000005</v>
      </c>
      <c r="M6026" t="s">
        <v>931</v>
      </c>
      <c r="N6026" t="s">
        <v>926</v>
      </c>
      <c r="O6026">
        <v>46.03</v>
      </c>
      <c r="S6026">
        <v>26025</v>
      </c>
    </row>
    <row r="6027" spans="1:19" x14ac:dyDescent="0.2">
      <c r="A6027" t="s">
        <v>62</v>
      </c>
      <c r="B6027" t="s">
        <v>13</v>
      </c>
      <c r="C6027" t="s">
        <v>928</v>
      </c>
      <c r="D6027">
        <v>1</v>
      </c>
      <c r="E6027">
        <v>7</v>
      </c>
      <c r="F6027">
        <v>1780194600000</v>
      </c>
      <c r="G6027">
        <v>1780196538770</v>
      </c>
      <c r="H6027">
        <v>1938770</v>
      </c>
      <c r="I6027">
        <v>1938770</v>
      </c>
      <c r="J6027">
        <v>10257</v>
      </c>
      <c r="K6027">
        <v>82</v>
      </c>
      <c r="L6027">
        <v>72.989999999999995</v>
      </c>
      <c r="M6027" t="s">
        <v>931</v>
      </c>
      <c r="N6027" t="s">
        <v>926</v>
      </c>
      <c r="O6027">
        <v>53.94</v>
      </c>
      <c r="S6027">
        <v>26026</v>
      </c>
    </row>
    <row r="6028" spans="1:19" x14ac:dyDescent="0.2">
      <c r="A6028" t="s">
        <v>62</v>
      </c>
      <c r="B6028" t="s">
        <v>13</v>
      </c>
      <c r="C6028" t="s">
        <v>927</v>
      </c>
      <c r="D6028">
        <v>1</v>
      </c>
      <c r="E6028">
        <v>7</v>
      </c>
      <c r="F6028">
        <v>1780195500000</v>
      </c>
      <c r="G6028">
        <v>1780197317532</v>
      </c>
      <c r="H6028">
        <v>1817532</v>
      </c>
      <c r="I6028">
        <v>1817532</v>
      </c>
      <c r="J6028">
        <v>10389</v>
      </c>
      <c r="K6028">
        <v>67</v>
      </c>
      <c r="L6028">
        <v>52.72</v>
      </c>
      <c r="M6028" t="s">
        <v>925</v>
      </c>
      <c r="N6028" t="s">
        <v>929</v>
      </c>
      <c r="S6028">
        <v>26027</v>
      </c>
    </row>
    <row r="6029" spans="1:19" x14ac:dyDescent="0.2">
      <c r="A6029" t="s">
        <v>62</v>
      </c>
      <c r="B6029" t="s">
        <v>13</v>
      </c>
      <c r="C6029" t="s">
        <v>924</v>
      </c>
      <c r="D6029">
        <v>1</v>
      </c>
      <c r="E6029">
        <v>7</v>
      </c>
      <c r="F6029">
        <v>1780196400000</v>
      </c>
      <c r="G6029">
        <v>1780198854923</v>
      </c>
      <c r="H6029">
        <v>2454923</v>
      </c>
      <c r="I6029">
        <v>2454923</v>
      </c>
      <c r="J6029">
        <v>12166</v>
      </c>
      <c r="K6029">
        <v>96</v>
      </c>
      <c r="L6029">
        <v>79.069999999999993</v>
      </c>
      <c r="M6029" t="s">
        <v>931</v>
      </c>
      <c r="N6029" t="s">
        <v>926</v>
      </c>
      <c r="O6029">
        <v>49.96</v>
      </c>
      <c r="S6029">
        <v>26028</v>
      </c>
    </row>
    <row r="6030" spans="1:19" x14ac:dyDescent="0.2">
      <c r="A6030" t="s">
        <v>62</v>
      </c>
      <c r="B6030" t="s">
        <v>13</v>
      </c>
      <c r="C6030" t="s">
        <v>928</v>
      </c>
      <c r="D6030">
        <v>1</v>
      </c>
      <c r="E6030">
        <v>7</v>
      </c>
      <c r="F6030">
        <v>1780197300000</v>
      </c>
      <c r="G6030">
        <v>1780198772953</v>
      </c>
      <c r="H6030">
        <v>1472953</v>
      </c>
      <c r="I6030">
        <v>1472953</v>
      </c>
      <c r="J6030">
        <v>8761</v>
      </c>
      <c r="K6030">
        <v>65</v>
      </c>
      <c r="L6030">
        <v>46.87</v>
      </c>
      <c r="M6030" t="s">
        <v>925</v>
      </c>
      <c r="N6030" t="s">
        <v>929</v>
      </c>
      <c r="S6030">
        <v>26029</v>
      </c>
    </row>
    <row r="6031" spans="1:19" x14ac:dyDescent="0.2">
      <c r="A6031" t="s">
        <v>62</v>
      </c>
      <c r="B6031" t="s">
        <v>13</v>
      </c>
      <c r="C6031" t="s">
        <v>927</v>
      </c>
      <c r="D6031">
        <v>1</v>
      </c>
      <c r="E6031">
        <v>7</v>
      </c>
      <c r="F6031">
        <v>1780198200000</v>
      </c>
      <c r="G6031">
        <v>1780200417616</v>
      </c>
      <c r="H6031">
        <v>2217616</v>
      </c>
      <c r="I6031">
        <v>2217616</v>
      </c>
      <c r="J6031">
        <v>9883</v>
      </c>
      <c r="K6031">
        <v>86</v>
      </c>
      <c r="L6031">
        <v>76.510000000000005</v>
      </c>
      <c r="M6031" t="s">
        <v>931</v>
      </c>
      <c r="N6031" t="s">
        <v>926</v>
      </c>
      <c r="O6031">
        <v>56.1</v>
      </c>
      <c r="S6031">
        <v>26030</v>
      </c>
    </row>
    <row r="6032" spans="1:19" x14ac:dyDescent="0.2">
      <c r="A6032" t="s">
        <v>62</v>
      </c>
      <c r="B6032" t="s">
        <v>13</v>
      </c>
      <c r="C6032" t="s">
        <v>924</v>
      </c>
      <c r="D6032">
        <v>1</v>
      </c>
      <c r="E6032">
        <v>7</v>
      </c>
      <c r="F6032">
        <v>1780199100000</v>
      </c>
      <c r="G6032">
        <v>1780201229615</v>
      </c>
      <c r="H6032">
        <v>2129615</v>
      </c>
      <c r="I6032">
        <v>2129615</v>
      </c>
      <c r="J6032">
        <v>11553</v>
      </c>
      <c r="K6032">
        <v>90</v>
      </c>
      <c r="L6032">
        <v>70.44</v>
      </c>
      <c r="M6032" t="s">
        <v>931</v>
      </c>
      <c r="N6032" t="s">
        <v>926</v>
      </c>
      <c r="O6032">
        <v>39.729999999999997</v>
      </c>
      <c r="S6032">
        <v>26031</v>
      </c>
    </row>
    <row r="6033" spans="1:19" x14ac:dyDescent="0.2">
      <c r="A6033" t="s">
        <v>62</v>
      </c>
      <c r="B6033" t="s">
        <v>13</v>
      </c>
      <c r="C6033" t="s">
        <v>928</v>
      </c>
      <c r="D6033">
        <v>1</v>
      </c>
      <c r="E6033">
        <v>7</v>
      </c>
      <c r="F6033">
        <v>1780200000000</v>
      </c>
      <c r="G6033">
        <v>1780202850716</v>
      </c>
      <c r="H6033">
        <v>2850716</v>
      </c>
      <c r="I6033">
        <v>2850716</v>
      </c>
      <c r="J6033">
        <v>10405</v>
      </c>
      <c r="K6033">
        <v>106</v>
      </c>
      <c r="L6033">
        <v>81.760000000000005</v>
      </c>
      <c r="M6033" t="s">
        <v>931</v>
      </c>
      <c r="N6033" t="s">
        <v>926</v>
      </c>
      <c r="O6033">
        <v>50.95</v>
      </c>
      <c r="S6033">
        <v>26032</v>
      </c>
    </row>
    <row r="6034" spans="1:19" x14ac:dyDescent="0.2">
      <c r="A6034" t="s">
        <v>62</v>
      </c>
      <c r="B6034" t="s">
        <v>13</v>
      </c>
      <c r="C6034" t="s">
        <v>927</v>
      </c>
      <c r="D6034">
        <v>1</v>
      </c>
      <c r="E6034">
        <v>7</v>
      </c>
      <c r="F6034">
        <v>1780200900000</v>
      </c>
      <c r="G6034">
        <v>1780202621717</v>
      </c>
      <c r="H6034">
        <v>1721717</v>
      </c>
      <c r="I6034">
        <v>1721717</v>
      </c>
      <c r="J6034">
        <v>11413</v>
      </c>
      <c r="K6034">
        <v>69</v>
      </c>
      <c r="L6034">
        <v>73.88</v>
      </c>
      <c r="M6034" t="s">
        <v>931</v>
      </c>
      <c r="N6034" t="s">
        <v>926</v>
      </c>
      <c r="O6034">
        <v>58.37</v>
      </c>
      <c r="S6034">
        <v>26033</v>
      </c>
    </row>
    <row r="6035" spans="1:19" x14ac:dyDescent="0.2">
      <c r="A6035" t="s">
        <v>62</v>
      </c>
      <c r="B6035" t="s">
        <v>13</v>
      </c>
      <c r="C6035" t="s">
        <v>924</v>
      </c>
      <c r="D6035">
        <v>1</v>
      </c>
      <c r="E6035">
        <v>7</v>
      </c>
      <c r="F6035">
        <v>1780201800000</v>
      </c>
      <c r="G6035">
        <v>1780203893883</v>
      </c>
      <c r="H6035">
        <v>2093883</v>
      </c>
      <c r="I6035">
        <v>2093883</v>
      </c>
      <c r="J6035">
        <v>11142</v>
      </c>
      <c r="K6035">
        <v>78</v>
      </c>
      <c r="L6035">
        <v>73.61</v>
      </c>
      <c r="M6035" t="s">
        <v>931</v>
      </c>
      <c r="N6035" t="s">
        <v>926</v>
      </c>
      <c r="O6035">
        <v>49.09</v>
      </c>
      <c r="S6035">
        <v>26034</v>
      </c>
    </row>
    <row r="6036" spans="1:19" x14ac:dyDescent="0.2">
      <c r="A6036" t="s">
        <v>62</v>
      </c>
      <c r="B6036" t="s">
        <v>13</v>
      </c>
      <c r="C6036" t="s">
        <v>928</v>
      </c>
      <c r="D6036">
        <v>1</v>
      </c>
      <c r="E6036">
        <v>7</v>
      </c>
      <c r="F6036">
        <v>1780202700000</v>
      </c>
      <c r="G6036">
        <v>1780205347566</v>
      </c>
      <c r="H6036">
        <v>2647566</v>
      </c>
      <c r="I6036">
        <v>2647566</v>
      </c>
      <c r="J6036">
        <v>12709</v>
      </c>
      <c r="K6036">
        <v>98</v>
      </c>
      <c r="L6036">
        <v>84</v>
      </c>
      <c r="M6036" t="s">
        <v>931</v>
      </c>
      <c r="N6036" t="s">
        <v>926</v>
      </c>
      <c r="O6036">
        <v>59.81</v>
      </c>
      <c r="S6036">
        <v>26035</v>
      </c>
    </row>
    <row r="6037" spans="1:19" x14ac:dyDescent="0.2">
      <c r="A6037" t="s">
        <v>62</v>
      </c>
      <c r="B6037" t="s">
        <v>13</v>
      </c>
      <c r="C6037" t="s">
        <v>927</v>
      </c>
      <c r="D6037">
        <v>1</v>
      </c>
      <c r="E6037">
        <v>7</v>
      </c>
      <c r="F6037">
        <v>1780203600000</v>
      </c>
      <c r="G6037">
        <v>1780205634669</v>
      </c>
      <c r="H6037">
        <v>2034669</v>
      </c>
      <c r="I6037">
        <v>2034669</v>
      </c>
      <c r="J6037">
        <v>9254</v>
      </c>
      <c r="K6037">
        <v>81</v>
      </c>
      <c r="L6037">
        <v>68.930000000000007</v>
      </c>
      <c r="M6037" t="s">
        <v>931</v>
      </c>
      <c r="N6037" t="s">
        <v>926</v>
      </c>
      <c r="O6037">
        <v>44.75</v>
      </c>
      <c r="S6037">
        <v>26036</v>
      </c>
    </row>
    <row r="6038" spans="1:19" x14ac:dyDescent="0.2">
      <c r="A6038" t="s">
        <v>62</v>
      </c>
      <c r="B6038" t="s">
        <v>13</v>
      </c>
      <c r="C6038" t="s">
        <v>924</v>
      </c>
      <c r="D6038">
        <v>1</v>
      </c>
      <c r="E6038">
        <v>7</v>
      </c>
      <c r="F6038">
        <v>1780204500000</v>
      </c>
      <c r="G6038">
        <v>1780206868951</v>
      </c>
      <c r="H6038">
        <v>2368951</v>
      </c>
      <c r="I6038">
        <v>2368951</v>
      </c>
      <c r="J6038">
        <v>10989</v>
      </c>
      <c r="K6038">
        <v>88</v>
      </c>
      <c r="L6038">
        <v>76.849999999999994</v>
      </c>
      <c r="M6038" t="s">
        <v>931</v>
      </c>
      <c r="N6038" t="s">
        <v>926</v>
      </c>
      <c r="O6038">
        <v>50.12</v>
      </c>
      <c r="S6038">
        <v>26037</v>
      </c>
    </row>
    <row r="6039" spans="1:19" x14ac:dyDescent="0.2">
      <c r="A6039" t="s">
        <v>62</v>
      </c>
      <c r="B6039" t="s">
        <v>13</v>
      </c>
      <c r="C6039" t="s">
        <v>928</v>
      </c>
      <c r="D6039">
        <v>1</v>
      </c>
      <c r="E6039">
        <v>7</v>
      </c>
      <c r="F6039">
        <v>1780205400000</v>
      </c>
      <c r="G6039">
        <v>1780207678996</v>
      </c>
      <c r="H6039">
        <v>2278996</v>
      </c>
      <c r="I6039">
        <v>2278996</v>
      </c>
      <c r="J6039">
        <v>12556</v>
      </c>
      <c r="K6039">
        <v>87</v>
      </c>
      <c r="L6039">
        <v>75.09</v>
      </c>
      <c r="M6039" t="s">
        <v>931</v>
      </c>
      <c r="N6039" t="s">
        <v>926</v>
      </c>
      <c r="O6039">
        <v>44.1</v>
      </c>
      <c r="S6039">
        <v>26038</v>
      </c>
    </row>
    <row r="6040" spans="1:19" x14ac:dyDescent="0.2">
      <c r="A6040" t="s">
        <v>62</v>
      </c>
      <c r="B6040" t="s">
        <v>13</v>
      </c>
      <c r="C6040" t="s">
        <v>927</v>
      </c>
      <c r="D6040">
        <v>1</v>
      </c>
      <c r="E6040">
        <v>7</v>
      </c>
      <c r="F6040">
        <v>1780206300000</v>
      </c>
      <c r="G6040">
        <v>1780209098676</v>
      </c>
      <c r="H6040">
        <v>2798676</v>
      </c>
      <c r="I6040">
        <v>2798676</v>
      </c>
      <c r="J6040">
        <v>10597</v>
      </c>
      <c r="K6040">
        <v>105</v>
      </c>
      <c r="L6040">
        <v>77.900000000000006</v>
      </c>
      <c r="M6040" t="s">
        <v>931</v>
      </c>
      <c r="N6040" t="s">
        <v>926</v>
      </c>
      <c r="O6040">
        <v>42.78</v>
      </c>
      <c r="S6040">
        <v>26039</v>
      </c>
    </row>
    <row r="6041" spans="1:19" x14ac:dyDescent="0.2">
      <c r="A6041" t="s">
        <v>62</v>
      </c>
      <c r="B6041" t="s">
        <v>13</v>
      </c>
      <c r="C6041" t="s">
        <v>924</v>
      </c>
      <c r="D6041">
        <v>1</v>
      </c>
      <c r="E6041">
        <v>7</v>
      </c>
      <c r="F6041">
        <v>1780207200000</v>
      </c>
      <c r="G6041">
        <v>1780208852931</v>
      </c>
      <c r="H6041">
        <v>1652931</v>
      </c>
      <c r="I6041">
        <v>1652931</v>
      </c>
      <c r="J6041">
        <v>12859</v>
      </c>
      <c r="K6041">
        <v>72</v>
      </c>
      <c r="L6041">
        <v>71.95</v>
      </c>
      <c r="M6041" t="s">
        <v>931</v>
      </c>
      <c r="N6041" t="s">
        <v>926</v>
      </c>
      <c r="O6041">
        <v>51.75</v>
      </c>
      <c r="S6041">
        <v>26040</v>
      </c>
    </row>
    <row r="6042" spans="1:19" x14ac:dyDescent="0.2">
      <c r="A6042" t="s">
        <v>62</v>
      </c>
      <c r="B6042" t="s">
        <v>13</v>
      </c>
      <c r="C6042" t="s">
        <v>928</v>
      </c>
      <c r="D6042">
        <v>1</v>
      </c>
      <c r="E6042">
        <v>7</v>
      </c>
      <c r="F6042">
        <v>1780208100000</v>
      </c>
      <c r="G6042">
        <v>1780210328418</v>
      </c>
      <c r="H6042">
        <v>2228418</v>
      </c>
      <c r="I6042">
        <v>2228418</v>
      </c>
      <c r="J6042">
        <v>9681</v>
      </c>
      <c r="K6042">
        <v>88</v>
      </c>
      <c r="L6042">
        <v>71.12</v>
      </c>
      <c r="M6042" t="s">
        <v>931</v>
      </c>
      <c r="N6042" t="s">
        <v>926</v>
      </c>
      <c r="O6042">
        <v>43.82</v>
      </c>
      <c r="S6042">
        <v>26041</v>
      </c>
    </row>
    <row r="6043" spans="1:19" x14ac:dyDescent="0.2">
      <c r="A6043" t="s">
        <v>62</v>
      </c>
      <c r="B6043" t="s">
        <v>13</v>
      </c>
      <c r="C6043" t="s">
        <v>927</v>
      </c>
      <c r="D6043">
        <v>1</v>
      </c>
      <c r="E6043">
        <v>7</v>
      </c>
      <c r="F6043">
        <v>1780209000000</v>
      </c>
      <c r="G6043">
        <v>1780211747945</v>
      </c>
      <c r="H6043">
        <v>2747945</v>
      </c>
      <c r="I6043">
        <v>2747945</v>
      </c>
      <c r="J6043">
        <v>10814</v>
      </c>
      <c r="K6043">
        <v>105</v>
      </c>
      <c r="L6043">
        <v>79.22</v>
      </c>
      <c r="M6043" t="s">
        <v>931</v>
      </c>
      <c r="N6043" t="s">
        <v>926</v>
      </c>
      <c r="O6043">
        <v>46.54</v>
      </c>
      <c r="S6043">
        <v>26042</v>
      </c>
    </row>
    <row r="6044" spans="1:19" x14ac:dyDescent="0.2">
      <c r="A6044" t="s">
        <v>62</v>
      </c>
      <c r="B6044" t="s">
        <v>13</v>
      </c>
      <c r="C6044" t="s">
        <v>924</v>
      </c>
      <c r="D6044">
        <v>1</v>
      </c>
      <c r="E6044">
        <v>7</v>
      </c>
      <c r="F6044">
        <v>1780209900000</v>
      </c>
      <c r="G6044">
        <v>1780211998500</v>
      </c>
      <c r="H6044">
        <v>2098500</v>
      </c>
      <c r="I6044">
        <v>2098500</v>
      </c>
      <c r="J6044">
        <v>9543</v>
      </c>
      <c r="K6044">
        <v>83</v>
      </c>
      <c r="L6044">
        <v>70.19</v>
      </c>
      <c r="M6044" t="s">
        <v>931</v>
      </c>
      <c r="N6044" t="s">
        <v>926</v>
      </c>
      <c r="O6044">
        <v>45.31</v>
      </c>
      <c r="S6044">
        <v>26043</v>
      </c>
    </row>
    <row r="6045" spans="1:19" x14ac:dyDescent="0.2">
      <c r="A6045" t="s">
        <v>62</v>
      </c>
      <c r="B6045" t="s">
        <v>13</v>
      </c>
      <c r="C6045" t="s">
        <v>924</v>
      </c>
      <c r="D6045">
        <v>2</v>
      </c>
      <c r="E6045">
        <v>1</v>
      </c>
      <c r="F6045">
        <v>1780272000000</v>
      </c>
      <c r="G6045">
        <v>1780273974692</v>
      </c>
      <c r="H6045">
        <v>1974692</v>
      </c>
      <c r="I6045">
        <v>1974692</v>
      </c>
      <c r="J6045">
        <v>11959</v>
      </c>
      <c r="K6045">
        <v>78</v>
      </c>
      <c r="L6045">
        <v>74.72</v>
      </c>
      <c r="M6045" t="s">
        <v>931</v>
      </c>
      <c r="N6045" t="s">
        <v>926</v>
      </c>
      <c r="O6045">
        <v>52.5</v>
      </c>
      <c r="S6045">
        <v>26044</v>
      </c>
    </row>
    <row r="6046" spans="1:19" x14ac:dyDescent="0.2">
      <c r="A6046" t="s">
        <v>62</v>
      </c>
      <c r="B6046" t="s">
        <v>13</v>
      </c>
      <c r="C6046" t="s">
        <v>928</v>
      </c>
      <c r="D6046">
        <v>2</v>
      </c>
      <c r="E6046">
        <v>1</v>
      </c>
      <c r="F6046">
        <v>1780272900000</v>
      </c>
      <c r="G6046">
        <v>1780275371778</v>
      </c>
      <c r="H6046">
        <v>2471778</v>
      </c>
      <c r="I6046">
        <v>2471778</v>
      </c>
      <c r="J6046">
        <v>10157</v>
      </c>
      <c r="K6046">
        <v>102</v>
      </c>
      <c r="L6046">
        <v>73.540000000000006</v>
      </c>
      <c r="M6046" t="s">
        <v>931</v>
      </c>
      <c r="N6046" t="s">
        <v>926</v>
      </c>
      <c r="O6046">
        <v>42.05</v>
      </c>
      <c r="S6046">
        <v>26045</v>
      </c>
    </row>
    <row r="6047" spans="1:19" x14ac:dyDescent="0.2">
      <c r="A6047" t="s">
        <v>62</v>
      </c>
      <c r="B6047" t="s">
        <v>13</v>
      </c>
      <c r="C6047" t="s">
        <v>927</v>
      </c>
      <c r="D6047">
        <v>2</v>
      </c>
      <c r="E6047">
        <v>1</v>
      </c>
      <c r="F6047">
        <v>1780273800000</v>
      </c>
      <c r="G6047">
        <v>1780275146216</v>
      </c>
      <c r="H6047">
        <v>1346216</v>
      </c>
      <c r="I6047">
        <v>1346216</v>
      </c>
      <c r="J6047">
        <v>9670</v>
      </c>
      <c r="K6047">
        <v>51</v>
      </c>
      <c r="L6047">
        <v>63.69</v>
      </c>
      <c r="M6047" t="s">
        <v>925</v>
      </c>
      <c r="N6047" t="s">
        <v>926</v>
      </c>
      <c r="O6047">
        <v>48.81</v>
      </c>
      <c r="S6047">
        <v>26046</v>
      </c>
    </row>
    <row r="6048" spans="1:19" x14ac:dyDescent="0.2">
      <c r="A6048" t="s">
        <v>62</v>
      </c>
      <c r="B6048" t="s">
        <v>13</v>
      </c>
      <c r="C6048" t="s">
        <v>924</v>
      </c>
      <c r="D6048">
        <v>2</v>
      </c>
      <c r="E6048">
        <v>1</v>
      </c>
      <c r="F6048">
        <v>1780274700000</v>
      </c>
      <c r="G6048">
        <v>1780276372690</v>
      </c>
      <c r="H6048">
        <v>1672690</v>
      </c>
      <c r="I6048">
        <v>1672690</v>
      </c>
      <c r="J6048">
        <v>8624</v>
      </c>
      <c r="K6048">
        <v>72</v>
      </c>
      <c r="L6048">
        <v>49.13</v>
      </c>
      <c r="M6048" t="s">
        <v>925</v>
      </c>
      <c r="N6048" t="s">
        <v>929</v>
      </c>
      <c r="S6048">
        <v>26047</v>
      </c>
    </row>
    <row r="6049" spans="1:19" x14ac:dyDescent="0.2">
      <c r="A6049" t="s">
        <v>62</v>
      </c>
      <c r="B6049" t="s">
        <v>13</v>
      </c>
      <c r="C6049" t="s">
        <v>928</v>
      </c>
      <c r="D6049">
        <v>2</v>
      </c>
      <c r="E6049">
        <v>1</v>
      </c>
      <c r="F6049">
        <v>1780275600000</v>
      </c>
      <c r="G6049">
        <v>1780278137892</v>
      </c>
      <c r="H6049">
        <v>2537892</v>
      </c>
      <c r="I6049">
        <v>2537892</v>
      </c>
      <c r="J6049">
        <v>12230</v>
      </c>
      <c r="K6049">
        <v>103</v>
      </c>
      <c r="L6049">
        <v>78.989999999999995</v>
      </c>
      <c r="M6049" t="s">
        <v>931</v>
      </c>
      <c r="N6049" t="s">
        <v>926</v>
      </c>
      <c r="O6049">
        <v>47.52</v>
      </c>
      <c r="S6049">
        <v>26048</v>
      </c>
    </row>
    <row r="6050" spans="1:19" x14ac:dyDescent="0.2">
      <c r="A6050" t="s">
        <v>62</v>
      </c>
      <c r="B6050" t="s">
        <v>13</v>
      </c>
      <c r="C6050" t="s">
        <v>927</v>
      </c>
      <c r="D6050">
        <v>2</v>
      </c>
      <c r="E6050">
        <v>1</v>
      </c>
      <c r="F6050">
        <v>1780276500000</v>
      </c>
      <c r="G6050">
        <v>1780278308363</v>
      </c>
      <c r="H6050">
        <v>1808363</v>
      </c>
      <c r="I6050">
        <v>1808363</v>
      </c>
      <c r="J6050">
        <v>11248</v>
      </c>
      <c r="K6050">
        <v>68</v>
      </c>
      <c r="L6050">
        <v>73.78</v>
      </c>
      <c r="M6050" t="s">
        <v>931</v>
      </c>
      <c r="N6050" t="s">
        <v>926</v>
      </c>
      <c r="O6050">
        <v>56.42</v>
      </c>
      <c r="S6050">
        <v>26049</v>
      </c>
    </row>
    <row r="6051" spans="1:19" x14ac:dyDescent="0.2">
      <c r="A6051" t="s">
        <v>62</v>
      </c>
      <c r="B6051" t="s">
        <v>13</v>
      </c>
      <c r="C6051" t="s">
        <v>924</v>
      </c>
      <c r="D6051">
        <v>2</v>
      </c>
      <c r="E6051">
        <v>1</v>
      </c>
      <c r="F6051">
        <v>1780277400000</v>
      </c>
      <c r="G6051">
        <v>1780279046972</v>
      </c>
      <c r="H6051">
        <v>1646972</v>
      </c>
      <c r="I6051">
        <v>1646972</v>
      </c>
      <c r="J6051">
        <v>9042</v>
      </c>
      <c r="K6051">
        <v>65</v>
      </c>
      <c r="L6051">
        <v>63.39</v>
      </c>
      <c r="M6051" t="s">
        <v>925</v>
      </c>
      <c r="N6051" t="s">
        <v>926</v>
      </c>
      <c r="O6051">
        <v>42.2</v>
      </c>
      <c r="S6051">
        <v>26050</v>
      </c>
    </row>
    <row r="6052" spans="1:19" x14ac:dyDescent="0.2">
      <c r="A6052" t="s">
        <v>62</v>
      </c>
      <c r="B6052" t="s">
        <v>13</v>
      </c>
      <c r="C6052" t="s">
        <v>928</v>
      </c>
      <c r="D6052">
        <v>2</v>
      </c>
      <c r="E6052">
        <v>1</v>
      </c>
      <c r="F6052">
        <v>1780278300000</v>
      </c>
      <c r="G6052">
        <v>1780279600102</v>
      </c>
      <c r="H6052">
        <v>1300102</v>
      </c>
      <c r="I6052">
        <v>1300102</v>
      </c>
      <c r="J6052">
        <v>10469</v>
      </c>
      <c r="K6052">
        <v>53</v>
      </c>
      <c r="L6052">
        <v>66.8</v>
      </c>
      <c r="M6052" t="s">
        <v>931</v>
      </c>
      <c r="N6052" t="s">
        <v>926</v>
      </c>
      <c r="O6052">
        <v>55.05</v>
      </c>
      <c r="S6052">
        <v>26051</v>
      </c>
    </row>
    <row r="6053" spans="1:19" x14ac:dyDescent="0.2">
      <c r="A6053" t="s">
        <v>62</v>
      </c>
      <c r="B6053" t="s">
        <v>13</v>
      </c>
      <c r="C6053" t="s">
        <v>927</v>
      </c>
      <c r="D6053">
        <v>2</v>
      </c>
      <c r="E6053">
        <v>1</v>
      </c>
      <c r="F6053">
        <v>1780279200000</v>
      </c>
      <c r="G6053">
        <v>1780281695607</v>
      </c>
      <c r="H6053">
        <v>2495607</v>
      </c>
      <c r="I6053">
        <v>2495607</v>
      </c>
      <c r="J6053">
        <v>10580</v>
      </c>
      <c r="K6053">
        <v>93</v>
      </c>
      <c r="L6053">
        <v>79.34</v>
      </c>
      <c r="M6053" t="s">
        <v>931</v>
      </c>
      <c r="N6053" t="s">
        <v>926</v>
      </c>
      <c r="O6053">
        <v>53.8</v>
      </c>
      <c r="S6053">
        <v>26052</v>
      </c>
    </row>
    <row r="6054" spans="1:19" x14ac:dyDescent="0.2">
      <c r="A6054" t="s">
        <v>62</v>
      </c>
      <c r="B6054" t="s">
        <v>13</v>
      </c>
      <c r="C6054" t="s">
        <v>924</v>
      </c>
      <c r="D6054">
        <v>2</v>
      </c>
      <c r="E6054">
        <v>1</v>
      </c>
      <c r="F6054">
        <v>1780280100000</v>
      </c>
      <c r="G6054">
        <v>1780282402055</v>
      </c>
      <c r="H6054">
        <v>2302055</v>
      </c>
      <c r="I6054">
        <v>2302055</v>
      </c>
      <c r="J6054">
        <v>10196</v>
      </c>
      <c r="K6054">
        <v>96</v>
      </c>
      <c r="L6054">
        <v>71.739999999999995</v>
      </c>
      <c r="M6054" t="s">
        <v>931</v>
      </c>
      <c r="N6054" t="s">
        <v>926</v>
      </c>
      <c r="O6054">
        <v>42.03</v>
      </c>
      <c r="S6054">
        <v>26053</v>
      </c>
    </row>
    <row r="6055" spans="1:19" x14ac:dyDescent="0.2">
      <c r="A6055" t="s">
        <v>62</v>
      </c>
      <c r="B6055" t="s">
        <v>13</v>
      </c>
      <c r="C6055" t="s">
        <v>928</v>
      </c>
      <c r="D6055">
        <v>2</v>
      </c>
      <c r="E6055">
        <v>1</v>
      </c>
      <c r="F6055">
        <v>1780281000000</v>
      </c>
      <c r="G6055">
        <v>1780282438721</v>
      </c>
      <c r="H6055">
        <v>1438721</v>
      </c>
      <c r="I6055">
        <v>1438721</v>
      </c>
      <c r="J6055">
        <v>12075</v>
      </c>
      <c r="K6055">
        <v>63</v>
      </c>
      <c r="L6055">
        <v>66.28</v>
      </c>
      <c r="M6055" t="s">
        <v>925</v>
      </c>
      <c r="N6055" t="s">
        <v>926</v>
      </c>
      <c r="O6055">
        <v>46.07</v>
      </c>
      <c r="S6055">
        <v>26054</v>
      </c>
    </row>
    <row r="6056" spans="1:19" x14ac:dyDescent="0.2">
      <c r="A6056" t="s">
        <v>62</v>
      </c>
      <c r="B6056" t="s">
        <v>13</v>
      </c>
      <c r="C6056" t="s">
        <v>927</v>
      </c>
      <c r="D6056">
        <v>2</v>
      </c>
      <c r="E6056">
        <v>1</v>
      </c>
      <c r="F6056">
        <v>1780281900000</v>
      </c>
      <c r="G6056">
        <v>1780283811772</v>
      </c>
      <c r="H6056">
        <v>1911772</v>
      </c>
      <c r="I6056">
        <v>1911772</v>
      </c>
      <c r="J6056">
        <v>9074</v>
      </c>
      <c r="K6056">
        <v>71</v>
      </c>
      <c r="L6056">
        <v>52.47</v>
      </c>
      <c r="M6056" t="s">
        <v>925</v>
      </c>
      <c r="N6056" t="s">
        <v>929</v>
      </c>
      <c r="S6056">
        <v>26055</v>
      </c>
    </row>
    <row r="6057" spans="1:19" x14ac:dyDescent="0.2">
      <c r="A6057" t="s">
        <v>62</v>
      </c>
      <c r="B6057" t="s">
        <v>13</v>
      </c>
      <c r="C6057" t="s">
        <v>924</v>
      </c>
      <c r="D6057">
        <v>2</v>
      </c>
      <c r="E6057">
        <v>1</v>
      </c>
      <c r="F6057">
        <v>1780282800000</v>
      </c>
      <c r="G6057">
        <v>1780284748578</v>
      </c>
      <c r="H6057">
        <v>1948578</v>
      </c>
      <c r="I6057">
        <v>1948578</v>
      </c>
      <c r="J6057">
        <v>11787</v>
      </c>
      <c r="K6057">
        <v>79</v>
      </c>
      <c r="L6057">
        <v>69.34</v>
      </c>
      <c r="M6057" t="s">
        <v>931</v>
      </c>
      <c r="N6057" t="s">
        <v>926</v>
      </c>
      <c r="O6057">
        <v>41.1</v>
      </c>
      <c r="S6057">
        <v>26056</v>
      </c>
    </row>
    <row r="6058" spans="1:19" x14ac:dyDescent="0.2">
      <c r="A6058" t="s">
        <v>62</v>
      </c>
      <c r="B6058" t="s">
        <v>13</v>
      </c>
      <c r="C6058" t="s">
        <v>928</v>
      </c>
      <c r="D6058">
        <v>2</v>
      </c>
      <c r="E6058">
        <v>1</v>
      </c>
      <c r="F6058">
        <v>1780283700000</v>
      </c>
      <c r="G6058">
        <v>1780285521346</v>
      </c>
      <c r="H6058">
        <v>1821346</v>
      </c>
      <c r="I6058">
        <v>1821346</v>
      </c>
      <c r="J6058">
        <v>11523</v>
      </c>
      <c r="K6058">
        <v>69</v>
      </c>
      <c r="L6058">
        <v>74.55</v>
      </c>
      <c r="M6058" t="s">
        <v>931</v>
      </c>
      <c r="N6058" t="s">
        <v>926</v>
      </c>
      <c r="O6058">
        <v>57.13</v>
      </c>
      <c r="S6058">
        <v>26057</v>
      </c>
    </row>
    <row r="6059" spans="1:19" x14ac:dyDescent="0.2">
      <c r="A6059" t="s">
        <v>62</v>
      </c>
      <c r="B6059" t="s">
        <v>13</v>
      </c>
      <c r="C6059" t="s">
        <v>927</v>
      </c>
      <c r="D6059">
        <v>2</v>
      </c>
      <c r="E6059">
        <v>1</v>
      </c>
      <c r="F6059">
        <v>1780284600000</v>
      </c>
      <c r="G6059">
        <v>1780287176180</v>
      </c>
      <c r="H6059">
        <v>2576180</v>
      </c>
      <c r="I6059">
        <v>2576180</v>
      </c>
      <c r="J6059">
        <v>9037</v>
      </c>
      <c r="K6059">
        <v>102</v>
      </c>
      <c r="L6059">
        <v>78.75</v>
      </c>
      <c r="M6059" t="s">
        <v>931</v>
      </c>
      <c r="N6059" t="s">
        <v>926</v>
      </c>
      <c r="O6059">
        <v>54.54</v>
      </c>
      <c r="S6059">
        <v>26058</v>
      </c>
    </row>
    <row r="6060" spans="1:19" x14ac:dyDescent="0.2">
      <c r="A6060" t="s">
        <v>62</v>
      </c>
      <c r="B6060" t="s">
        <v>13</v>
      </c>
      <c r="C6060" t="s">
        <v>924</v>
      </c>
      <c r="D6060">
        <v>2</v>
      </c>
      <c r="E6060">
        <v>1</v>
      </c>
      <c r="F6060">
        <v>1780285500000</v>
      </c>
      <c r="G6060">
        <v>1780286949212</v>
      </c>
      <c r="H6060">
        <v>1449212</v>
      </c>
      <c r="I6060">
        <v>1449212</v>
      </c>
      <c r="J6060">
        <v>9891</v>
      </c>
      <c r="K6060">
        <v>62</v>
      </c>
      <c r="L6060">
        <v>61.36</v>
      </c>
      <c r="M6060" t="s">
        <v>925</v>
      </c>
      <c r="N6060" t="s">
        <v>926</v>
      </c>
      <c r="O6060">
        <v>40.200000000000003</v>
      </c>
      <c r="S6060">
        <v>26059</v>
      </c>
    </row>
    <row r="6061" spans="1:19" x14ac:dyDescent="0.2">
      <c r="A6061" t="s">
        <v>62</v>
      </c>
      <c r="B6061" t="s">
        <v>13</v>
      </c>
      <c r="C6061" t="s">
        <v>928</v>
      </c>
      <c r="D6061">
        <v>2</v>
      </c>
      <c r="E6061">
        <v>1</v>
      </c>
      <c r="F6061">
        <v>1780286400000</v>
      </c>
      <c r="G6061">
        <v>1780288748634</v>
      </c>
      <c r="H6061">
        <v>2348634</v>
      </c>
      <c r="I6061">
        <v>2348634</v>
      </c>
      <c r="J6061">
        <v>10105</v>
      </c>
      <c r="K6061">
        <v>88</v>
      </c>
      <c r="L6061">
        <v>76.02</v>
      </c>
      <c r="M6061" t="s">
        <v>931</v>
      </c>
      <c r="N6061" t="s">
        <v>926</v>
      </c>
      <c r="O6061">
        <v>51.05</v>
      </c>
      <c r="S6061">
        <v>26060</v>
      </c>
    </row>
    <row r="6062" spans="1:19" x14ac:dyDescent="0.2">
      <c r="A6062" t="s">
        <v>62</v>
      </c>
      <c r="B6062" t="s">
        <v>13</v>
      </c>
      <c r="C6062" t="s">
        <v>927</v>
      </c>
      <c r="D6062">
        <v>2</v>
      </c>
      <c r="E6062">
        <v>1</v>
      </c>
      <c r="F6062">
        <v>1780287300000</v>
      </c>
      <c r="G6062">
        <v>1780289561112</v>
      </c>
      <c r="H6062">
        <v>2261112</v>
      </c>
      <c r="I6062">
        <v>2261112</v>
      </c>
      <c r="J6062">
        <v>8842</v>
      </c>
      <c r="K6062">
        <v>86</v>
      </c>
      <c r="L6062">
        <v>69.78</v>
      </c>
      <c r="M6062" t="s">
        <v>931</v>
      </c>
      <c r="N6062" t="s">
        <v>926</v>
      </c>
      <c r="O6062">
        <v>42.14</v>
      </c>
      <c r="S6062">
        <v>26061</v>
      </c>
    </row>
    <row r="6063" spans="1:19" x14ac:dyDescent="0.2">
      <c r="A6063" t="s">
        <v>62</v>
      </c>
      <c r="B6063" t="s">
        <v>13</v>
      </c>
      <c r="C6063" t="s">
        <v>924</v>
      </c>
      <c r="D6063">
        <v>2</v>
      </c>
      <c r="E6063">
        <v>1</v>
      </c>
      <c r="F6063">
        <v>1780288200000</v>
      </c>
      <c r="G6063">
        <v>1780289636812</v>
      </c>
      <c r="H6063">
        <v>1436812</v>
      </c>
      <c r="I6063">
        <v>1436812</v>
      </c>
      <c r="J6063">
        <v>12224</v>
      </c>
      <c r="K6063">
        <v>61</v>
      </c>
      <c r="L6063">
        <v>68.53</v>
      </c>
      <c r="M6063" t="s">
        <v>931</v>
      </c>
      <c r="N6063" t="s">
        <v>926</v>
      </c>
      <c r="O6063">
        <v>50.93</v>
      </c>
      <c r="S6063">
        <v>26062</v>
      </c>
    </row>
    <row r="6064" spans="1:19" x14ac:dyDescent="0.2">
      <c r="A6064" t="s">
        <v>62</v>
      </c>
      <c r="B6064" t="s">
        <v>13</v>
      </c>
      <c r="C6064" t="s">
        <v>928</v>
      </c>
      <c r="D6064">
        <v>2</v>
      </c>
      <c r="E6064">
        <v>1</v>
      </c>
      <c r="F6064">
        <v>1780289100000</v>
      </c>
      <c r="G6064">
        <v>1780290952185</v>
      </c>
      <c r="H6064">
        <v>1852185</v>
      </c>
      <c r="I6064">
        <v>1852185</v>
      </c>
      <c r="J6064">
        <v>11679</v>
      </c>
      <c r="K6064">
        <v>69</v>
      </c>
      <c r="L6064">
        <v>73.11</v>
      </c>
      <c r="M6064" t="s">
        <v>931</v>
      </c>
      <c r="N6064" t="s">
        <v>926</v>
      </c>
      <c r="O6064">
        <v>52.59</v>
      </c>
      <c r="S6064">
        <v>26063</v>
      </c>
    </row>
    <row r="6065" spans="1:19" x14ac:dyDescent="0.2">
      <c r="A6065" t="s">
        <v>62</v>
      </c>
      <c r="B6065" t="s">
        <v>13</v>
      </c>
      <c r="C6065" t="s">
        <v>927</v>
      </c>
      <c r="D6065">
        <v>2</v>
      </c>
      <c r="E6065">
        <v>1</v>
      </c>
      <c r="F6065">
        <v>1780290000000</v>
      </c>
      <c r="G6065">
        <v>1780291791226</v>
      </c>
      <c r="H6065">
        <v>1791226</v>
      </c>
      <c r="I6065">
        <v>1791226</v>
      </c>
      <c r="J6065">
        <v>8652</v>
      </c>
      <c r="K6065">
        <v>77</v>
      </c>
      <c r="L6065">
        <v>64.62</v>
      </c>
      <c r="M6065" t="s">
        <v>925</v>
      </c>
      <c r="N6065" t="s">
        <v>926</v>
      </c>
      <c r="O6065">
        <v>42.48</v>
      </c>
      <c r="S6065">
        <v>26064</v>
      </c>
    </row>
    <row r="6066" spans="1:19" x14ac:dyDescent="0.2">
      <c r="A6066" t="s">
        <v>62</v>
      </c>
      <c r="B6066" t="s">
        <v>13</v>
      </c>
      <c r="C6066" t="s">
        <v>924</v>
      </c>
      <c r="D6066">
        <v>2</v>
      </c>
      <c r="E6066">
        <v>1</v>
      </c>
      <c r="F6066">
        <v>1780290900000</v>
      </c>
      <c r="G6066">
        <v>1780292272342</v>
      </c>
      <c r="H6066">
        <v>1372342</v>
      </c>
      <c r="I6066">
        <v>1372342</v>
      </c>
      <c r="J6066">
        <v>10942</v>
      </c>
      <c r="K6066">
        <v>52</v>
      </c>
      <c r="L6066">
        <v>63.15</v>
      </c>
      <c r="M6066" t="s">
        <v>925</v>
      </c>
      <c r="N6066" t="s">
        <v>926</v>
      </c>
      <c r="O6066">
        <v>43.49</v>
      </c>
      <c r="S6066">
        <v>26065</v>
      </c>
    </row>
    <row r="6067" spans="1:19" x14ac:dyDescent="0.2">
      <c r="A6067" t="s">
        <v>62</v>
      </c>
      <c r="B6067" t="s">
        <v>13</v>
      </c>
      <c r="C6067" t="s">
        <v>928</v>
      </c>
      <c r="D6067">
        <v>2</v>
      </c>
      <c r="E6067">
        <v>2</v>
      </c>
      <c r="F6067">
        <v>1780358400000</v>
      </c>
      <c r="G6067">
        <v>1780359854608</v>
      </c>
      <c r="H6067">
        <v>1454608</v>
      </c>
      <c r="I6067">
        <v>1454608</v>
      </c>
      <c r="J6067">
        <v>9888</v>
      </c>
      <c r="K6067">
        <v>58</v>
      </c>
      <c r="L6067">
        <v>62.7</v>
      </c>
      <c r="M6067" t="s">
        <v>925</v>
      </c>
      <c r="N6067" t="s">
        <v>926</v>
      </c>
      <c r="O6067">
        <v>43.18</v>
      </c>
      <c r="S6067">
        <v>26066</v>
      </c>
    </row>
    <row r="6068" spans="1:19" x14ac:dyDescent="0.2">
      <c r="A6068" t="s">
        <v>62</v>
      </c>
      <c r="B6068" t="s">
        <v>13</v>
      </c>
      <c r="C6068" t="s">
        <v>927</v>
      </c>
      <c r="D6068">
        <v>2</v>
      </c>
      <c r="E6068">
        <v>2</v>
      </c>
      <c r="F6068">
        <v>1780359300000</v>
      </c>
      <c r="G6068">
        <v>1780360539135</v>
      </c>
      <c r="H6068">
        <v>1239135</v>
      </c>
      <c r="I6068">
        <v>1239135</v>
      </c>
      <c r="J6068">
        <v>11807</v>
      </c>
      <c r="K6068">
        <v>46</v>
      </c>
      <c r="L6068">
        <v>61.44</v>
      </c>
      <c r="M6068" t="s">
        <v>925</v>
      </c>
      <c r="N6068" t="s">
        <v>926</v>
      </c>
      <c r="O6068">
        <v>40.56</v>
      </c>
      <c r="S6068">
        <v>26067</v>
      </c>
    </row>
    <row r="6069" spans="1:19" x14ac:dyDescent="0.2">
      <c r="A6069" t="s">
        <v>62</v>
      </c>
      <c r="B6069" t="s">
        <v>13</v>
      </c>
      <c r="C6069" t="s">
        <v>924</v>
      </c>
      <c r="D6069">
        <v>2</v>
      </c>
      <c r="E6069">
        <v>2</v>
      </c>
      <c r="F6069">
        <v>1780360200000</v>
      </c>
      <c r="G6069">
        <v>1780362038159</v>
      </c>
      <c r="H6069">
        <v>1838159</v>
      </c>
      <c r="I6069">
        <v>1838159</v>
      </c>
      <c r="J6069">
        <v>12201</v>
      </c>
      <c r="K6069">
        <v>72</v>
      </c>
      <c r="L6069">
        <v>70.040000000000006</v>
      </c>
      <c r="M6069" t="s">
        <v>931</v>
      </c>
      <c r="N6069" t="s">
        <v>926</v>
      </c>
      <c r="O6069">
        <v>44.4</v>
      </c>
      <c r="S6069">
        <v>26068</v>
      </c>
    </row>
    <row r="6070" spans="1:19" x14ac:dyDescent="0.2">
      <c r="A6070" t="s">
        <v>62</v>
      </c>
      <c r="B6070" t="s">
        <v>13</v>
      </c>
      <c r="C6070" t="s">
        <v>928</v>
      </c>
      <c r="D6070">
        <v>2</v>
      </c>
      <c r="E6070">
        <v>2</v>
      </c>
      <c r="F6070">
        <v>1780361100000</v>
      </c>
      <c r="G6070">
        <v>1780363296520</v>
      </c>
      <c r="H6070">
        <v>2196520</v>
      </c>
      <c r="I6070">
        <v>2196520</v>
      </c>
      <c r="J6070">
        <v>12226</v>
      </c>
      <c r="K6070">
        <v>86</v>
      </c>
      <c r="L6070">
        <v>59.2</v>
      </c>
      <c r="M6070" t="s">
        <v>925</v>
      </c>
      <c r="N6070" t="s">
        <v>929</v>
      </c>
      <c r="S6070">
        <v>26069</v>
      </c>
    </row>
    <row r="6071" spans="1:19" x14ac:dyDescent="0.2">
      <c r="A6071" t="s">
        <v>62</v>
      </c>
      <c r="B6071" t="s">
        <v>13</v>
      </c>
      <c r="C6071" t="s">
        <v>927</v>
      </c>
      <c r="D6071">
        <v>2</v>
      </c>
      <c r="E6071">
        <v>2</v>
      </c>
      <c r="F6071">
        <v>1780362000000</v>
      </c>
      <c r="G6071">
        <v>1780363851182</v>
      </c>
      <c r="H6071">
        <v>1851182</v>
      </c>
      <c r="I6071">
        <v>1851182</v>
      </c>
      <c r="J6071">
        <v>10371</v>
      </c>
      <c r="K6071">
        <v>74</v>
      </c>
      <c r="L6071">
        <v>68.98</v>
      </c>
      <c r="M6071" t="s">
        <v>931</v>
      </c>
      <c r="N6071" t="s">
        <v>926</v>
      </c>
      <c r="O6071">
        <v>46.52</v>
      </c>
      <c r="S6071">
        <v>26070</v>
      </c>
    </row>
    <row r="6072" spans="1:19" x14ac:dyDescent="0.2">
      <c r="A6072" t="s">
        <v>62</v>
      </c>
      <c r="B6072" t="s">
        <v>13</v>
      </c>
      <c r="C6072" t="s">
        <v>924</v>
      </c>
      <c r="D6072">
        <v>2</v>
      </c>
      <c r="E6072">
        <v>2</v>
      </c>
      <c r="F6072">
        <v>1780362900000</v>
      </c>
      <c r="G6072">
        <v>1780365255394</v>
      </c>
      <c r="H6072">
        <v>2355394</v>
      </c>
      <c r="I6072">
        <v>2355394</v>
      </c>
      <c r="J6072">
        <v>9281</v>
      </c>
      <c r="K6072">
        <v>95</v>
      </c>
      <c r="L6072">
        <v>70.180000000000007</v>
      </c>
      <c r="M6072" t="s">
        <v>931</v>
      </c>
      <c r="N6072" t="s">
        <v>926</v>
      </c>
      <c r="O6072">
        <v>39.5</v>
      </c>
      <c r="S6072">
        <v>26071</v>
      </c>
    </row>
    <row r="6073" spans="1:19" x14ac:dyDescent="0.2">
      <c r="A6073" t="s">
        <v>62</v>
      </c>
      <c r="B6073" t="s">
        <v>13</v>
      </c>
      <c r="C6073" t="s">
        <v>928</v>
      </c>
      <c r="D6073">
        <v>2</v>
      </c>
      <c r="E6073">
        <v>2</v>
      </c>
      <c r="F6073">
        <v>1780363800000</v>
      </c>
      <c r="G6073">
        <v>1780366286037</v>
      </c>
      <c r="H6073">
        <v>2486037</v>
      </c>
      <c r="I6073">
        <v>2486037</v>
      </c>
      <c r="J6073">
        <v>8728</v>
      </c>
      <c r="K6073">
        <v>92</v>
      </c>
      <c r="L6073">
        <v>73.72</v>
      </c>
      <c r="M6073" t="s">
        <v>931</v>
      </c>
      <c r="N6073" t="s">
        <v>926</v>
      </c>
      <c r="O6073">
        <v>45.93</v>
      </c>
      <c r="S6073">
        <v>26072</v>
      </c>
    </row>
    <row r="6074" spans="1:19" x14ac:dyDescent="0.2">
      <c r="A6074" t="s">
        <v>62</v>
      </c>
      <c r="B6074" t="s">
        <v>13</v>
      </c>
      <c r="C6074" t="s">
        <v>927</v>
      </c>
      <c r="D6074">
        <v>2</v>
      </c>
      <c r="E6074">
        <v>2</v>
      </c>
      <c r="F6074">
        <v>1780364700000</v>
      </c>
      <c r="G6074">
        <v>1780367194212</v>
      </c>
      <c r="H6074">
        <v>2494212</v>
      </c>
      <c r="I6074">
        <v>2494212</v>
      </c>
      <c r="J6074">
        <v>9538</v>
      </c>
      <c r="K6074">
        <v>98</v>
      </c>
      <c r="L6074">
        <v>75.2</v>
      </c>
      <c r="M6074" t="s">
        <v>931</v>
      </c>
      <c r="N6074" t="s">
        <v>926</v>
      </c>
      <c r="O6074">
        <v>47</v>
      </c>
      <c r="S6074">
        <v>26073</v>
      </c>
    </row>
    <row r="6075" spans="1:19" x14ac:dyDescent="0.2">
      <c r="A6075" t="s">
        <v>62</v>
      </c>
      <c r="B6075" t="s">
        <v>13</v>
      </c>
      <c r="C6075" t="s">
        <v>924</v>
      </c>
      <c r="D6075">
        <v>2</v>
      </c>
      <c r="E6075">
        <v>2</v>
      </c>
      <c r="F6075">
        <v>1780365600000</v>
      </c>
      <c r="G6075">
        <v>1780367479433</v>
      </c>
      <c r="H6075">
        <v>1879433</v>
      </c>
      <c r="I6075">
        <v>1879433</v>
      </c>
      <c r="J6075">
        <v>11209</v>
      </c>
      <c r="K6075">
        <v>73</v>
      </c>
      <c r="L6075">
        <v>71</v>
      </c>
      <c r="M6075" t="s">
        <v>931</v>
      </c>
      <c r="N6075" t="s">
        <v>926</v>
      </c>
      <c r="O6075">
        <v>48.24</v>
      </c>
      <c r="S6075">
        <v>26074</v>
      </c>
    </row>
    <row r="6076" spans="1:19" x14ac:dyDescent="0.2">
      <c r="A6076" t="s">
        <v>62</v>
      </c>
      <c r="B6076" t="s">
        <v>13</v>
      </c>
      <c r="C6076" t="s">
        <v>928</v>
      </c>
      <c r="D6076">
        <v>2</v>
      </c>
      <c r="E6076">
        <v>2</v>
      </c>
      <c r="F6076">
        <v>1780366500000</v>
      </c>
      <c r="G6076">
        <v>1780368149717</v>
      </c>
      <c r="H6076">
        <v>1649717</v>
      </c>
      <c r="I6076">
        <v>1649717</v>
      </c>
      <c r="J6076">
        <v>9985</v>
      </c>
      <c r="K6076">
        <v>71</v>
      </c>
      <c r="L6076">
        <v>68.91</v>
      </c>
      <c r="M6076" t="s">
        <v>931</v>
      </c>
      <c r="N6076" t="s">
        <v>926</v>
      </c>
      <c r="O6076">
        <v>52.46</v>
      </c>
      <c r="S6076">
        <v>26075</v>
      </c>
    </row>
    <row r="6077" spans="1:19" x14ac:dyDescent="0.2">
      <c r="A6077" t="s">
        <v>62</v>
      </c>
      <c r="B6077" t="s">
        <v>13</v>
      </c>
      <c r="C6077" t="s">
        <v>927</v>
      </c>
      <c r="D6077">
        <v>2</v>
      </c>
      <c r="E6077">
        <v>2</v>
      </c>
      <c r="F6077">
        <v>1780367400000</v>
      </c>
      <c r="G6077">
        <v>1780368734515</v>
      </c>
      <c r="H6077">
        <v>1334515</v>
      </c>
      <c r="I6077">
        <v>1334515</v>
      </c>
      <c r="J6077">
        <v>8504</v>
      </c>
      <c r="K6077">
        <v>50</v>
      </c>
      <c r="L6077">
        <v>58.46</v>
      </c>
      <c r="M6077" t="s">
        <v>925</v>
      </c>
      <c r="N6077" t="s">
        <v>926</v>
      </c>
      <c r="O6077">
        <v>40.06</v>
      </c>
      <c r="S6077">
        <v>26076</v>
      </c>
    </row>
    <row r="6078" spans="1:19" x14ac:dyDescent="0.2">
      <c r="A6078" t="s">
        <v>62</v>
      </c>
      <c r="B6078" t="s">
        <v>13</v>
      </c>
      <c r="C6078" t="s">
        <v>924</v>
      </c>
      <c r="D6078">
        <v>2</v>
      </c>
      <c r="E6078">
        <v>2</v>
      </c>
      <c r="F6078">
        <v>1780368300000</v>
      </c>
      <c r="G6078">
        <v>1780369902927</v>
      </c>
      <c r="H6078">
        <v>1602927</v>
      </c>
      <c r="I6078">
        <v>1602927</v>
      </c>
      <c r="J6078">
        <v>9860</v>
      </c>
      <c r="K6078">
        <v>59</v>
      </c>
      <c r="L6078">
        <v>66.59</v>
      </c>
      <c r="M6078" t="s">
        <v>925</v>
      </c>
      <c r="N6078" t="s">
        <v>926</v>
      </c>
      <c r="O6078">
        <v>48.58</v>
      </c>
      <c r="S6078">
        <v>26077</v>
      </c>
    </row>
    <row r="6079" spans="1:19" x14ac:dyDescent="0.2">
      <c r="A6079" t="s">
        <v>62</v>
      </c>
      <c r="B6079" t="s">
        <v>13</v>
      </c>
      <c r="C6079" t="s">
        <v>928</v>
      </c>
      <c r="D6079">
        <v>2</v>
      </c>
      <c r="E6079">
        <v>2</v>
      </c>
      <c r="F6079">
        <v>1780369200000</v>
      </c>
      <c r="G6079">
        <v>1780371357073</v>
      </c>
      <c r="H6079">
        <v>2157073</v>
      </c>
      <c r="I6079">
        <v>2157073</v>
      </c>
      <c r="J6079">
        <v>10086</v>
      </c>
      <c r="K6079">
        <v>89</v>
      </c>
      <c r="L6079">
        <v>71.489999999999995</v>
      </c>
      <c r="M6079" t="s">
        <v>931</v>
      </c>
      <c r="N6079" t="s">
        <v>926</v>
      </c>
      <c r="O6079">
        <v>45.41</v>
      </c>
      <c r="S6079">
        <v>26078</v>
      </c>
    </row>
    <row r="6080" spans="1:19" x14ac:dyDescent="0.2">
      <c r="A6080" t="s">
        <v>62</v>
      </c>
      <c r="B6080" t="s">
        <v>13</v>
      </c>
      <c r="C6080" t="s">
        <v>927</v>
      </c>
      <c r="D6080">
        <v>2</v>
      </c>
      <c r="E6080">
        <v>2</v>
      </c>
      <c r="F6080">
        <v>1780370100000</v>
      </c>
      <c r="G6080">
        <v>1780371851128</v>
      </c>
      <c r="H6080">
        <v>1751128</v>
      </c>
      <c r="I6080">
        <v>1751128</v>
      </c>
      <c r="J6080">
        <v>10349</v>
      </c>
      <c r="K6080">
        <v>71</v>
      </c>
      <c r="L6080">
        <v>51.88</v>
      </c>
      <c r="M6080" t="s">
        <v>925</v>
      </c>
      <c r="N6080" t="s">
        <v>929</v>
      </c>
      <c r="S6080">
        <v>26079</v>
      </c>
    </row>
    <row r="6081" spans="1:19" x14ac:dyDescent="0.2">
      <c r="A6081" t="s">
        <v>62</v>
      </c>
      <c r="B6081" t="s">
        <v>13</v>
      </c>
      <c r="C6081" t="s">
        <v>924</v>
      </c>
      <c r="D6081">
        <v>2</v>
      </c>
      <c r="E6081">
        <v>2</v>
      </c>
      <c r="F6081">
        <v>1780371000000</v>
      </c>
      <c r="G6081">
        <v>1780372392180</v>
      </c>
      <c r="H6081">
        <v>1392180</v>
      </c>
      <c r="I6081">
        <v>1392180</v>
      </c>
      <c r="J6081">
        <v>11240</v>
      </c>
      <c r="K6081">
        <v>59</v>
      </c>
      <c r="L6081">
        <v>62.76</v>
      </c>
      <c r="M6081" t="s">
        <v>925</v>
      </c>
      <c r="N6081" t="s">
        <v>926</v>
      </c>
      <c r="O6081">
        <v>41.28</v>
      </c>
      <c r="S6081">
        <v>26080</v>
      </c>
    </row>
    <row r="6082" spans="1:19" x14ac:dyDescent="0.2">
      <c r="A6082" t="s">
        <v>62</v>
      </c>
      <c r="B6082" t="s">
        <v>13</v>
      </c>
      <c r="C6082" t="s">
        <v>928</v>
      </c>
      <c r="D6082">
        <v>2</v>
      </c>
      <c r="E6082">
        <v>2</v>
      </c>
      <c r="F6082">
        <v>1780371900000</v>
      </c>
      <c r="G6082">
        <v>1780373609903</v>
      </c>
      <c r="H6082">
        <v>1709903</v>
      </c>
      <c r="I6082">
        <v>1709903</v>
      </c>
      <c r="J6082">
        <v>8622</v>
      </c>
      <c r="K6082">
        <v>73</v>
      </c>
      <c r="L6082">
        <v>62.75</v>
      </c>
      <c r="M6082" t="s">
        <v>925</v>
      </c>
      <c r="N6082" t="s">
        <v>926</v>
      </c>
      <c r="O6082">
        <v>40.25</v>
      </c>
      <c r="S6082">
        <v>26081</v>
      </c>
    </row>
    <row r="6083" spans="1:19" x14ac:dyDescent="0.2">
      <c r="A6083" t="s">
        <v>62</v>
      </c>
      <c r="B6083" t="s">
        <v>13</v>
      </c>
      <c r="C6083" t="s">
        <v>927</v>
      </c>
      <c r="D6083">
        <v>2</v>
      </c>
      <c r="E6083">
        <v>2</v>
      </c>
      <c r="F6083">
        <v>1780372800000</v>
      </c>
      <c r="G6083">
        <v>1780374584712</v>
      </c>
      <c r="H6083">
        <v>1784712</v>
      </c>
      <c r="I6083">
        <v>1784712</v>
      </c>
      <c r="J6083">
        <v>10419</v>
      </c>
      <c r="K6083">
        <v>68</v>
      </c>
      <c r="L6083">
        <v>52.36</v>
      </c>
      <c r="M6083" t="s">
        <v>925</v>
      </c>
      <c r="N6083" t="s">
        <v>929</v>
      </c>
      <c r="S6083">
        <v>26082</v>
      </c>
    </row>
    <row r="6084" spans="1:19" x14ac:dyDescent="0.2">
      <c r="A6084" t="s">
        <v>62</v>
      </c>
      <c r="B6084" t="s">
        <v>13</v>
      </c>
      <c r="C6084" t="s">
        <v>924</v>
      </c>
      <c r="D6084">
        <v>2</v>
      </c>
      <c r="E6084">
        <v>2</v>
      </c>
      <c r="F6084">
        <v>1780373700000</v>
      </c>
      <c r="G6084">
        <v>1780375572102</v>
      </c>
      <c r="H6084">
        <v>1872102</v>
      </c>
      <c r="I6084">
        <v>1872102</v>
      </c>
      <c r="J6084">
        <v>9752</v>
      </c>
      <c r="K6084">
        <v>71</v>
      </c>
      <c r="L6084">
        <v>69.44</v>
      </c>
      <c r="M6084" t="s">
        <v>931</v>
      </c>
      <c r="N6084" t="s">
        <v>926</v>
      </c>
      <c r="O6084">
        <v>48.71</v>
      </c>
      <c r="S6084">
        <v>26083</v>
      </c>
    </row>
    <row r="6085" spans="1:19" x14ac:dyDescent="0.2">
      <c r="A6085" t="s">
        <v>62</v>
      </c>
      <c r="B6085" t="s">
        <v>13</v>
      </c>
      <c r="C6085" t="s">
        <v>928</v>
      </c>
      <c r="D6085">
        <v>2</v>
      </c>
      <c r="E6085">
        <v>2</v>
      </c>
      <c r="F6085">
        <v>1780374600000</v>
      </c>
      <c r="G6085">
        <v>1780376767376</v>
      </c>
      <c r="H6085">
        <v>2167376</v>
      </c>
      <c r="I6085">
        <v>2167376</v>
      </c>
      <c r="J6085">
        <v>11624</v>
      </c>
      <c r="K6085">
        <v>88</v>
      </c>
      <c r="L6085">
        <v>75.760000000000005</v>
      </c>
      <c r="M6085" t="s">
        <v>931</v>
      </c>
      <c r="N6085" t="s">
        <v>926</v>
      </c>
      <c r="O6085">
        <v>50.97</v>
      </c>
      <c r="S6085">
        <v>26084</v>
      </c>
    </row>
    <row r="6086" spans="1:19" x14ac:dyDescent="0.2">
      <c r="A6086" t="s">
        <v>62</v>
      </c>
      <c r="B6086" t="s">
        <v>13</v>
      </c>
      <c r="C6086" t="s">
        <v>927</v>
      </c>
      <c r="D6086">
        <v>2</v>
      </c>
      <c r="E6086">
        <v>2</v>
      </c>
      <c r="F6086">
        <v>1780375500000</v>
      </c>
      <c r="G6086">
        <v>1780376931493</v>
      </c>
      <c r="H6086">
        <v>1431493</v>
      </c>
      <c r="I6086">
        <v>1431493</v>
      </c>
      <c r="J6086">
        <v>8880</v>
      </c>
      <c r="K6086">
        <v>54</v>
      </c>
      <c r="L6086">
        <v>65.900000000000006</v>
      </c>
      <c r="M6086" t="s">
        <v>925</v>
      </c>
      <c r="N6086" t="s">
        <v>926</v>
      </c>
      <c r="O6086">
        <v>53.91</v>
      </c>
      <c r="S6086">
        <v>26085</v>
      </c>
    </row>
    <row r="6087" spans="1:19" x14ac:dyDescent="0.2">
      <c r="A6087" t="s">
        <v>62</v>
      </c>
      <c r="B6087" t="s">
        <v>13</v>
      </c>
      <c r="C6087" t="s">
        <v>924</v>
      </c>
      <c r="D6087">
        <v>2</v>
      </c>
      <c r="E6087">
        <v>2</v>
      </c>
      <c r="F6087">
        <v>1780376400000</v>
      </c>
      <c r="G6087">
        <v>1780378295287</v>
      </c>
      <c r="H6087">
        <v>1895287</v>
      </c>
      <c r="I6087">
        <v>1895287</v>
      </c>
      <c r="J6087">
        <v>8661</v>
      </c>
      <c r="K6087">
        <v>76</v>
      </c>
      <c r="L6087">
        <v>66.14</v>
      </c>
      <c r="M6087" t="s">
        <v>925</v>
      </c>
      <c r="N6087" t="s">
        <v>926</v>
      </c>
      <c r="O6087">
        <v>43.38</v>
      </c>
      <c r="S6087">
        <v>26086</v>
      </c>
    </row>
    <row r="6088" spans="1:19" x14ac:dyDescent="0.2">
      <c r="A6088" t="s">
        <v>62</v>
      </c>
      <c r="B6088" t="s">
        <v>13</v>
      </c>
      <c r="C6088" t="s">
        <v>928</v>
      </c>
      <c r="D6088">
        <v>2</v>
      </c>
      <c r="E6088">
        <v>2</v>
      </c>
      <c r="F6088">
        <v>1780377300000</v>
      </c>
      <c r="G6088">
        <v>1780378973940</v>
      </c>
      <c r="H6088">
        <v>1673940</v>
      </c>
      <c r="I6088">
        <v>1673940</v>
      </c>
      <c r="J6088">
        <v>11504</v>
      </c>
      <c r="K6088">
        <v>62</v>
      </c>
      <c r="L6088">
        <v>67.06</v>
      </c>
      <c r="M6088" t="s">
        <v>931</v>
      </c>
      <c r="N6088" t="s">
        <v>926</v>
      </c>
      <c r="O6088">
        <v>43.48</v>
      </c>
      <c r="S6088">
        <v>26087</v>
      </c>
    </row>
    <row r="6089" spans="1:19" x14ac:dyDescent="0.2">
      <c r="A6089" t="s">
        <v>62</v>
      </c>
      <c r="B6089" t="s">
        <v>13</v>
      </c>
      <c r="C6089" t="s">
        <v>927</v>
      </c>
      <c r="D6089">
        <v>2</v>
      </c>
      <c r="E6089">
        <v>2</v>
      </c>
      <c r="F6089">
        <v>1780378200000</v>
      </c>
      <c r="G6089">
        <v>1780380494873</v>
      </c>
      <c r="H6089">
        <v>2294873</v>
      </c>
      <c r="I6089">
        <v>2294873</v>
      </c>
      <c r="J6089">
        <v>10447</v>
      </c>
      <c r="K6089">
        <v>96</v>
      </c>
      <c r="L6089">
        <v>76.33</v>
      </c>
      <c r="M6089" t="s">
        <v>931</v>
      </c>
      <c r="N6089" t="s">
        <v>926</v>
      </c>
      <c r="O6089">
        <v>52.22</v>
      </c>
      <c r="S6089">
        <v>26088</v>
      </c>
    </row>
    <row r="6090" spans="1:19" x14ac:dyDescent="0.2">
      <c r="A6090" t="s">
        <v>62</v>
      </c>
      <c r="B6090" t="s">
        <v>13</v>
      </c>
      <c r="C6090" t="s">
        <v>927</v>
      </c>
      <c r="D6090">
        <v>2</v>
      </c>
      <c r="E6090">
        <v>3</v>
      </c>
      <c r="F6090">
        <v>1780444800000</v>
      </c>
      <c r="G6090">
        <v>1780446655691</v>
      </c>
      <c r="H6090">
        <v>1855691</v>
      </c>
      <c r="I6090">
        <v>1855691</v>
      </c>
      <c r="J6090">
        <v>10401</v>
      </c>
      <c r="K6090">
        <v>72</v>
      </c>
      <c r="L6090">
        <v>67.53</v>
      </c>
      <c r="M6090" t="s">
        <v>931</v>
      </c>
      <c r="N6090" t="s">
        <v>926</v>
      </c>
      <c r="O6090">
        <v>42.94</v>
      </c>
      <c r="S6090">
        <v>26089</v>
      </c>
    </row>
    <row r="6091" spans="1:19" x14ac:dyDescent="0.2">
      <c r="A6091" t="s">
        <v>62</v>
      </c>
      <c r="B6091" t="s">
        <v>13</v>
      </c>
      <c r="C6091" t="s">
        <v>924</v>
      </c>
      <c r="D6091">
        <v>2</v>
      </c>
      <c r="E6091">
        <v>3</v>
      </c>
      <c r="F6091">
        <v>1780445700000</v>
      </c>
      <c r="G6091">
        <v>1780447180217</v>
      </c>
      <c r="H6091">
        <v>1480217</v>
      </c>
      <c r="I6091">
        <v>1480217</v>
      </c>
      <c r="J6091">
        <v>8814</v>
      </c>
      <c r="K6091">
        <v>57</v>
      </c>
      <c r="L6091">
        <v>47.02</v>
      </c>
      <c r="M6091" t="s">
        <v>925</v>
      </c>
      <c r="N6091" t="s">
        <v>929</v>
      </c>
      <c r="S6091">
        <v>26090</v>
      </c>
    </row>
    <row r="6092" spans="1:19" x14ac:dyDescent="0.2">
      <c r="A6092" t="s">
        <v>62</v>
      </c>
      <c r="B6092" t="s">
        <v>13</v>
      </c>
      <c r="C6092" t="s">
        <v>928</v>
      </c>
      <c r="D6092">
        <v>2</v>
      </c>
      <c r="E6092">
        <v>3</v>
      </c>
      <c r="F6092">
        <v>1780446600000</v>
      </c>
      <c r="G6092">
        <v>1780448257463</v>
      </c>
      <c r="H6092">
        <v>1657463</v>
      </c>
      <c r="I6092">
        <v>1657463</v>
      </c>
      <c r="J6092">
        <v>11762</v>
      </c>
      <c r="K6092">
        <v>68</v>
      </c>
      <c r="L6092">
        <v>70.87</v>
      </c>
      <c r="M6092" t="s">
        <v>931</v>
      </c>
      <c r="N6092" t="s">
        <v>926</v>
      </c>
      <c r="O6092">
        <v>52.07</v>
      </c>
      <c r="S6092">
        <v>26091</v>
      </c>
    </row>
    <row r="6093" spans="1:19" x14ac:dyDescent="0.2">
      <c r="A6093" t="s">
        <v>62</v>
      </c>
      <c r="B6093" t="s">
        <v>13</v>
      </c>
      <c r="C6093" t="s">
        <v>927</v>
      </c>
      <c r="D6093">
        <v>2</v>
      </c>
      <c r="E6093">
        <v>3</v>
      </c>
      <c r="F6093">
        <v>1780447500000</v>
      </c>
      <c r="G6093">
        <v>1780449276469</v>
      </c>
      <c r="H6093">
        <v>1776469</v>
      </c>
      <c r="I6093">
        <v>1776469</v>
      </c>
      <c r="J6093">
        <v>10228</v>
      </c>
      <c r="K6093">
        <v>66</v>
      </c>
      <c r="L6093">
        <v>52.06</v>
      </c>
      <c r="M6093" t="s">
        <v>925</v>
      </c>
      <c r="N6093" t="s">
        <v>929</v>
      </c>
      <c r="S6093">
        <v>26092</v>
      </c>
    </row>
    <row r="6094" spans="1:19" x14ac:dyDescent="0.2">
      <c r="A6094" t="s">
        <v>62</v>
      </c>
      <c r="B6094" t="s">
        <v>13</v>
      </c>
      <c r="C6094" t="s">
        <v>924</v>
      </c>
      <c r="D6094">
        <v>2</v>
      </c>
      <c r="E6094">
        <v>3</v>
      </c>
      <c r="F6094">
        <v>1780448400000</v>
      </c>
      <c r="G6094">
        <v>1780450421190</v>
      </c>
      <c r="H6094">
        <v>2021190</v>
      </c>
      <c r="I6094">
        <v>2021190</v>
      </c>
      <c r="J6094">
        <v>9494</v>
      </c>
      <c r="K6094">
        <v>76</v>
      </c>
      <c r="L6094">
        <v>69</v>
      </c>
      <c r="M6094" t="s">
        <v>931</v>
      </c>
      <c r="N6094" t="s">
        <v>926</v>
      </c>
      <c r="O6094">
        <v>44.61</v>
      </c>
      <c r="S6094">
        <v>26093</v>
      </c>
    </row>
    <row r="6095" spans="1:19" x14ac:dyDescent="0.2">
      <c r="A6095" t="s">
        <v>62</v>
      </c>
      <c r="B6095" t="s">
        <v>13</v>
      </c>
      <c r="C6095" t="s">
        <v>928</v>
      </c>
      <c r="D6095">
        <v>2</v>
      </c>
      <c r="E6095">
        <v>3</v>
      </c>
      <c r="F6095">
        <v>1780449300000</v>
      </c>
      <c r="G6095">
        <v>1780450662904</v>
      </c>
      <c r="H6095">
        <v>1362904</v>
      </c>
      <c r="I6095">
        <v>1362904</v>
      </c>
      <c r="J6095">
        <v>9230</v>
      </c>
      <c r="K6095">
        <v>53</v>
      </c>
      <c r="L6095">
        <v>60.73</v>
      </c>
      <c r="M6095" t="s">
        <v>925</v>
      </c>
      <c r="N6095" t="s">
        <v>926</v>
      </c>
      <c r="O6095">
        <v>42.67</v>
      </c>
      <c r="S6095">
        <v>26094</v>
      </c>
    </row>
    <row r="6096" spans="1:19" x14ac:dyDescent="0.2">
      <c r="A6096" t="s">
        <v>62</v>
      </c>
      <c r="B6096" t="s">
        <v>13</v>
      </c>
      <c r="C6096" t="s">
        <v>927</v>
      </c>
      <c r="D6096">
        <v>2</v>
      </c>
      <c r="E6096">
        <v>3</v>
      </c>
      <c r="F6096">
        <v>1780450200000</v>
      </c>
      <c r="G6096">
        <v>1780452540465</v>
      </c>
      <c r="H6096">
        <v>2340465</v>
      </c>
      <c r="I6096">
        <v>2340465</v>
      </c>
      <c r="J6096">
        <v>9488</v>
      </c>
      <c r="K6096">
        <v>90</v>
      </c>
      <c r="L6096">
        <v>74.97</v>
      </c>
      <c r="M6096" t="s">
        <v>931</v>
      </c>
      <c r="N6096" t="s">
        <v>926</v>
      </c>
      <c r="O6096">
        <v>50.48</v>
      </c>
      <c r="S6096">
        <v>26095</v>
      </c>
    </row>
    <row r="6097" spans="1:19" x14ac:dyDescent="0.2">
      <c r="A6097" t="s">
        <v>62</v>
      </c>
      <c r="B6097" t="s">
        <v>13</v>
      </c>
      <c r="C6097" t="s">
        <v>924</v>
      </c>
      <c r="D6097">
        <v>2</v>
      </c>
      <c r="E6097">
        <v>3</v>
      </c>
      <c r="F6097">
        <v>1780451100000</v>
      </c>
      <c r="G6097">
        <v>1780452932009</v>
      </c>
      <c r="H6097">
        <v>1832009</v>
      </c>
      <c r="I6097">
        <v>1832009</v>
      </c>
      <c r="J6097">
        <v>11156</v>
      </c>
      <c r="K6097">
        <v>75</v>
      </c>
      <c r="L6097">
        <v>66.92</v>
      </c>
      <c r="M6097" t="s">
        <v>931</v>
      </c>
      <c r="N6097" t="s">
        <v>926</v>
      </c>
      <c r="O6097">
        <v>40.1</v>
      </c>
      <c r="S6097">
        <v>26096</v>
      </c>
    </row>
    <row r="6098" spans="1:19" x14ac:dyDescent="0.2">
      <c r="A6098" t="s">
        <v>62</v>
      </c>
      <c r="B6098" t="s">
        <v>13</v>
      </c>
      <c r="C6098" t="s">
        <v>928</v>
      </c>
      <c r="D6098">
        <v>2</v>
      </c>
      <c r="E6098">
        <v>3</v>
      </c>
      <c r="F6098">
        <v>1780452000000</v>
      </c>
      <c r="G6098">
        <v>1780453588617</v>
      </c>
      <c r="H6098">
        <v>1588617</v>
      </c>
      <c r="I6098">
        <v>1588617</v>
      </c>
      <c r="J6098">
        <v>10769</v>
      </c>
      <c r="K6098">
        <v>65</v>
      </c>
      <c r="L6098">
        <v>64.91</v>
      </c>
      <c r="M6098" t="s">
        <v>925</v>
      </c>
      <c r="N6098" t="s">
        <v>926</v>
      </c>
      <c r="O6098">
        <v>42.59</v>
      </c>
      <c r="S6098">
        <v>26097</v>
      </c>
    </row>
    <row r="6099" spans="1:19" x14ac:dyDescent="0.2">
      <c r="A6099" t="s">
        <v>62</v>
      </c>
      <c r="B6099" t="s">
        <v>13</v>
      </c>
      <c r="C6099" t="s">
        <v>927</v>
      </c>
      <c r="D6099">
        <v>2</v>
      </c>
      <c r="E6099">
        <v>3</v>
      </c>
      <c r="F6099">
        <v>1780452900000</v>
      </c>
      <c r="G6099">
        <v>1780454532848</v>
      </c>
      <c r="H6099">
        <v>1632848</v>
      </c>
      <c r="I6099">
        <v>1632848</v>
      </c>
      <c r="J6099">
        <v>9582</v>
      </c>
      <c r="K6099">
        <v>61</v>
      </c>
      <c r="L6099">
        <v>64.72</v>
      </c>
      <c r="M6099" t="s">
        <v>925</v>
      </c>
      <c r="N6099" t="s">
        <v>926</v>
      </c>
      <c r="O6099">
        <v>44.21</v>
      </c>
      <c r="S6099">
        <v>26098</v>
      </c>
    </row>
    <row r="6100" spans="1:19" x14ac:dyDescent="0.2">
      <c r="A6100" t="s">
        <v>62</v>
      </c>
      <c r="B6100" t="s">
        <v>13</v>
      </c>
      <c r="C6100" t="s">
        <v>924</v>
      </c>
      <c r="D6100">
        <v>2</v>
      </c>
      <c r="E6100">
        <v>3</v>
      </c>
      <c r="F6100">
        <v>1780453800000</v>
      </c>
      <c r="G6100">
        <v>1780455386463</v>
      </c>
      <c r="H6100">
        <v>1586463</v>
      </c>
      <c r="I6100">
        <v>1586463</v>
      </c>
      <c r="J6100">
        <v>9173</v>
      </c>
      <c r="K6100">
        <v>61</v>
      </c>
      <c r="L6100">
        <v>48.67</v>
      </c>
      <c r="M6100" t="s">
        <v>925</v>
      </c>
      <c r="N6100" t="s">
        <v>929</v>
      </c>
      <c r="S6100">
        <v>26099</v>
      </c>
    </row>
    <row r="6101" spans="1:19" x14ac:dyDescent="0.2">
      <c r="A6101" t="s">
        <v>62</v>
      </c>
      <c r="B6101" t="s">
        <v>13</v>
      </c>
      <c r="C6101" t="s">
        <v>928</v>
      </c>
      <c r="D6101">
        <v>2</v>
      </c>
      <c r="E6101">
        <v>3</v>
      </c>
      <c r="F6101">
        <v>1780454700000</v>
      </c>
      <c r="G6101">
        <v>1780456839604</v>
      </c>
      <c r="H6101">
        <v>2139604</v>
      </c>
      <c r="I6101">
        <v>2139604</v>
      </c>
      <c r="J6101">
        <v>10822</v>
      </c>
      <c r="K6101">
        <v>79</v>
      </c>
      <c r="L6101">
        <v>74.41</v>
      </c>
      <c r="M6101" t="s">
        <v>931</v>
      </c>
      <c r="N6101" t="s">
        <v>926</v>
      </c>
      <c r="O6101">
        <v>50.65</v>
      </c>
      <c r="S6101">
        <v>26100</v>
      </c>
    </row>
    <row r="6102" spans="1:19" x14ac:dyDescent="0.2">
      <c r="A6102" t="s">
        <v>62</v>
      </c>
      <c r="B6102" t="s">
        <v>13</v>
      </c>
      <c r="C6102" t="s">
        <v>927</v>
      </c>
      <c r="D6102">
        <v>2</v>
      </c>
      <c r="E6102">
        <v>3</v>
      </c>
      <c r="F6102">
        <v>1780455600000</v>
      </c>
      <c r="G6102">
        <v>1780457611255</v>
      </c>
      <c r="H6102">
        <v>2011255</v>
      </c>
      <c r="I6102">
        <v>2011255</v>
      </c>
      <c r="J6102">
        <v>8631</v>
      </c>
      <c r="K6102">
        <v>79</v>
      </c>
      <c r="L6102">
        <v>69.84</v>
      </c>
      <c r="M6102" t="s">
        <v>931</v>
      </c>
      <c r="N6102" t="s">
        <v>926</v>
      </c>
      <c r="O6102">
        <v>49.12</v>
      </c>
      <c r="S6102">
        <v>26101</v>
      </c>
    </row>
    <row r="6103" spans="1:19" x14ac:dyDescent="0.2">
      <c r="A6103" t="s">
        <v>62</v>
      </c>
      <c r="B6103" t="s">
        <v>13</v>
      </c>
      <c r="C6103" t="s">
        <v>924</v>
      </c>
      <c r="D6103">
        <v>2</v>
      </c>
      <c r="E6103">
        <v>3</v>
      </c>
      <c r="F6103">
        <v>1780456500000</v>
      </c>
      <c r="G6103">
        <v>1780458117541</v>
      </c>
      <c r="H6103">
        <v>1617541</v>
      </c>
      <c r="I6103">
        <v>1617541</v>
      </c>
      <c r="J6103">
        <v>9156</v>
      </c>
      <c r="K6103">
        <v>62</v>
      </c>
      <c r="L6103">
        <v>62.4</v>
      </c>
      <c r="M6103" t="s">
        <v>925</v>
      </c>
      <c r="N6103" t="s">
        <v>926</v>
      </c>
      <c r="O6103">
        <v>40.35</v>
      </c>
      <c r="S6103">
        <v>26102</v>
      </c>
    </row>
    <row r="6104" spans="1:19" x14ac:dyDescent="0.2">
      <c r="A6104" t="s">
        <v>62</v>
      </c>
      <c r="B6104" t="s">
        <v>13</v>
      </c>
      <c r="C6104" t="s">
        <v>928</v>
      </c>
      <c r="D6104">
        <v>2</v>
      </c>
      <c r="E6104">
        <v>3</v>
      </c>
      <c r="F6104">
        <v>1780457400000</v>
      </c>
      <c r="G6104">
        <v>1780459013983</v>
      </c>
      <c r="H6104">
        <v>1613983</v>
      </c>
      <c r="I6104">
        <v>1613983</v>
      </c>
      <c r="J6104">
        <v>9498</v>
      </c>
      <c r="K6104">
        <v>68</v>
      </c>
      <c r="L6104">
        <v>64.3</v>
      </c>
      <c r="M6104" t="s">
        <v>925</v>
      </c>
      <c r="N6104" t="s">
        <v>926</v>
      </c>
      <c r="O6104">
        <v>43.93</v>
      </c>
      <c r="S6104">
        <v>26103</v>
      </c>
    </row>
    <row r="6105" spans="1:19" x14ac:dyDescent="0.2">
      <c r="A6105" t="s">
        <v>62</v>
      </c>
      <c r="B6105" t="s">
        <v>13</v>
      </c>
      <c r="C6105" t="s">
        <v>927</v>
      </c>
      <c r="D6105">
        <v>2</v>
      </c>
      <c r="E6105">
        <v>3</v>
      </c>
      <c r="F6105">
        <v>1780458300000</v>
      </c>
      <c r="G6105">
        <v>1780460328920</v>
      </c>
      <c r="H6105">
        <v>2028920</v>
      </c>
      <c r="I6105">
        <v>2028920</v>
      </c>
      <c r="J6105">
        <v>9898</v>
      </c>
      <c r="K6105">
        <v>83</v>
      </c>
      <c r="L6105">
        <v>67.7</v>
      </c>
      <c r="M6105" t="s">
        <v>931</v>
      </c>
      <c r="N6105" t="s">
        <v>926</v>
      </c>
      <c r="O6105">
        <v>40.32</v>
      </c>
      <c r="S6105">
        <v>26104</v>
      </c>
    </row>
    <row r="6106" spans="1:19" x14ac:dyDescent="0.2">
      <c r="A6106" t="s">
        <v>62</v>
      </c>
      <c r="B6106" t="s">
        <v>13</v>
      </c>
      <c r="C6106" t="s">
        <v>924</v>
      </c>
      <c r="D6106">
        <v>2</v>
      </c>
      <c r="E6106">
        <v>3</v>
      </c>
      <c r="F6106">
        <v>1780459200000</v>
      </c>
      <c r="G6106">
        <v>1780460502278</v>
      </c>
      <c r="H6106">
        <v>1302278</v>
      </c>
      <c r="I6106">
        <v>1302278</v>
      </c>
      <c r="J6106">
        <v>10858</v>
      </c>
      <c r="K6106">
        <v>52</v>
      </c>
      <c r="L6106">
        <v>63.89</v>
      </c>
      <c r="M6106" t="s">
        <v>925</v>
      </c>
      <c r="N6106" t="s">
        <v>926</v>
      </c>
      <c r="O6106">
        <v>47.2</v>
      </c>
      <c r="S6106">
        <v>26105</v>
      </c>
    </row>
    <row r="6107" spans="1:19" x14ac:dyDescent="0.2">
      <c r="A6107" t="s">
        <v>62</v>
      </c>
      <c r="B6107" t="s">
        <v>13</v>
      </c>
      <c r="C6107" t="s">
        <v>928</v>
      </c>
      <c r="D6107">
        <v>2</v>
      </c>
      <c r="E6107">
        <v>3</v>
      </c>
      <c r="F6107">
        <v>1780460100000</v>
      </c>
      <c r="G6107">
        <v>1780461576260</v>
      </c>
      <c r="H6107">
        <v>1476260</v>
      </c>
      <c r="I6107">
        <v>1476260</v>
      </c>
      <c r="J6107">
        <v>10535</v>
      </c>
      <c r="K6107">
        <v>58</v>
      </c>
      <c r="L6107">
        <v>63.95</v>
      </c>
      <c r="M6107" t="s">
        <v>925</v>
      </c>
      <c r="N6107" t="s">
        <v>926</v>
      </c>
      <c r="O6107">
        <v>43.82</v>
      </c>
      <c r="S6107">
        <v>26106</v>
      </c>
    </row>
    <row r="6108" spans="1:19" x14ac:dyDescent="0.2">
      <c r="A6108" t="s">
        <v>62</v>
      </c>
      <c r="B6108" t="s">
        <v>13</v>
      </c>
      <c r="C6108" t="s">
        <v>927</v>
      </c>
      <c r="D6108">
        <v>2</v>
      </c>
      <c r="E6108">
        <v>3</v>
      </c>
      <c r="F6108">
        <v>1780461000000</v>
      </c>
      <c r="G6108">
        <v>1780462589945</v>
      </c>
      <c r="H6108">
        <v>1589945</v>
      </c>
      <c r="I6108">
        <v>1589945</v>
      </c>
      <c r="J6108">
        <v>8682</v>
      </c>
      <c r="K6108">
        <v>59</v>
      </c>
      <c r="L6108">
        <v>66.52</v>
      </c>
      <c r="M6108" t="s">
        <v>925</v>
      </c>
      <c r="N6108" t="s">
        <v>926</v>
      </c>
      <c r="O6108">
        <v>51.9</v>
      </c>
      <c r="S6108">
        <v>26107</v>
      </c>
    </row>
    <row r="6109" spans="1:19" x14ac:dyDescent="0.2">
      <c r="A6109" t="s">
        <v>62</v>
      </c>
      <c r="B6109" t="s">
        <v>13</v>
      </c>
      <c r="C6109" t="s">
        <v>924</v>
      </c>
      <c r="D6109">
        <v>2</v>
      </c>
      <c r="E6109">
        <v>3</v>
      </c>
      <c r="F6109">
        <v>1780461900000</v>
      </c>
      <c r="G6109">
        <v>1780463754305</v>
      </c>
      <c r="H6109">
        <v>1854305</v>
      </c>
      <c r="I6109">
        <v>1854305</v>
      </c>
      <c r="J6109">
        <v>9439</v>
      </c>
      <c r="K6109">
        <v>72</v>
      </c>
      <c r="L6109">
        <v>70.13</v>
      </c>
      <c r="M6109" t="s">
        <v>931</v>
      </c>
      <c r="N6109" t="s">
        <v>926</v>
      </c>
      <c r="O6109">
        <v>51.6</v>
      </c>
      <c r="S6109">
        <v>26108</v>
      </c>
    </row>
    <row r="6110" spans="1:19" x14ac:dyDescent="0.2">
      <c r="A6110" t="s">
        <v>62</v>
      </c>
      <c r="B6110" t="s">
        <v>13</v>
      </c>
      <c r="C6110" t="s">
        <v>928</v>
      </c>
      <c r="D6110">
        <v>2</v>
      </c>
      <c r="E6110">
        <v>3</v>
      </c>
      <c r="F6110">
        <v>1780462800000</v>
      </c>
      <c r="G6110">
        <v>1780464840642</v>
      </c>
      <c r="H6110">
        <v>2040642</v>
      </c>
      <c r="I6110">
        <v>2040642</v>
      </c>
      <c r="J6110">
        <v>8677</v>
      </c>
      <c r="K6110">
        <v>81</v>
      </c>
      <c r="L6110">
        <v>53.6</v>
      </c>
      <c r="M6110" t="s">
        <v>925</v>
      </c>
      <c r="N6110" t="s">
        <v>929</v>
      </c>
      <c r="S6110">
        <v>26109</v>
      </c>
    </row>
    <row r="6111" spans="1:19" x14ac:dyDescent="0.2">
      <c r="A6111" t="s">
        <v>62</v>
      </c>
      <c r="B6111" t="s">
        <v>13</v>
      </c>
      <c r="C6111" t="s">
        <v>927</v>
      </c>
      <c r="D6111">
        <v>2</v>
      </c>
      <c r="E6111">
        <v>3</v>
      </c>
      <c r="F6111">
        <v>1780463700000</v>
      </c>
      <c r="G6111">
        <v>1780465633730</v>
      </c>
      <c r="H6111">
        <v>1933730</v>
      </c>
      <c r="I6111">
        <v>1933730</v>
      </c>
      <c r="J6111">
        <v>10128</v>
      </c>
      <c r="K6111">
        <v>81</v>
      </c>
      <c r="L6111">
        <v>68.8</v>
      </c>
      <c r="M6111" t="s">
        <v>931</v>
      </c>
      <c r="N6111" t="s">
        <v>926</v>
      </c>
      <c r="O6111">
        <v>44.66</v>
      </c>
      <c r="S6111">
        <v>26110</v>
      </c>
    </row>
    <row r="6112" spans="1:19" x14ac:dyDescent="0.2">
      <c r="A6112" t="s">
        <v>62</v>
      </c>
      <c r="B6112" t="s">
        <v>13</v>
      </c>
      <c r="C6112" t="s">
        <v>924</v>
      </c>
      <c r="D6112">
        <v>2</v>
      </c>
      <c r="E6112">
        <v>3</v>
      </c>
      <c r="F6112">
        <v>1780464600000</v>
      </c>
      <c r="G6112">
        <v>1780465919344</v>
      </c>
      <c r="H6112">
        <v>1319344</v>
      </c>
      <c r="I6112">
        <v>1319344</v>
      </c>
      <c r="J6112">
        <v>9415</v>
      </c>
      <c r="K6112">
        <v>54</v>
      </c>
      <c r="L6112">
        <v>59.58</v>
      </c>
      <c r="M6112" t="s">
        <v>925</v>
      </c>
      <c r="N6112" t="s">
        <v>926</v>
      </c>
      <c r="O6112">
        <v>40.61</v>
      </c>
      <c r="S6112">
        <v>26111</v>
      </c>
    </row>
    <row r="6113" spans="1:19" x14ac:dyDescent="0.2">
      <c r="A6113" t="s">
        <v>62</v>
      </c>
      <c r="B6113" t="s">
        <v>13</v>
      </c>
      <c r="C6113" t="s">
        <v>928</v>
      </c>
      <c r="D6113">
        <v>2</v>
      </c>
      <c r="E6113">
        <v>3</v>
      </c>
      <c r="F6113">
        <v>1780465500000</v>
      </c>
      <c r="G6113">
        <v>1780467070122</v>
      </c>
      <c r="H6113">
        <v>1570122</v>
      </c>
      <c r="I6113">
        <v>1570122</v>
      </c>
      <c r="J6113">
        <v>11120</v>
      </c>
      <c r="K6113">
        <v>68</v>
      </c>
      <c r="L6113">
        <v>66.08</v>
      </c>
      <c r="M6113" t="s">
        <v>925</v>
      </c>
      <c r="N6113" t="s">
        <v>926</v>
      </c>
      <c r="O6113">
        <v>44.85</v>
      </c>
      <c r="S6113">
        <v>26112</v>
      </c>
    </row>
    <row r="6114" spans="1:19" x14ac:dyDescent="0.2">
      <c r="A6114" t="s">
        <v>62</v>
      </c>
      <c r="B6114" t="s">
        <v>13</v>
      </c>
      <c r="C6114" t="s">
        <v>924</v>
      </c>
      <c r="D6114">
        <v>2</v>
      </c>
      <c r="E6114">
        <v>4</v>
      </c>
      <c r="F6114">
        <v>1780531200000</v>
      </c>
      <c r="G6114">
        <v>1780533087985</v>
      </c>
      <c r="H6114">
        <v>1887985</v>
      </c>
      <c r="I6114">
        <v>1887985</v>
      </c>
      <c r="J6114">
        <v>9483</v>
      </c>
      <c r="K6114">
        <v>80</v>
      </c>
      <c r="L6114">
        <v>71.91</v>
      </c>
      <c r="M6114" t="s">
        <v>931</v>
      </c>
      <c r="N6114" t="s">
        <v>926</v>
      </c>
      <c r="O6114">
        <v>54.76</v>
      </c>
      <c r="S6114">
        <v>26113</v>
      </c>
    </row>
    <row r="6115" spans="1:19" x14ac:dyDescent="0.2">
      <c r="A6115" t="s">
        <v>62</v>
      </c>
      <c r="B6115" t="s">
        <v>13</v>
      </c>
      <c r="C6115" t="s">
        <v>928</v>
      </c>
      <c r="D6115">
        <v>2</v>
      </c>
      <c r="E6115">
        <v>4</v>
      </c>
      <c r="F6115">
        <v>1780532100000</v>
      </c>
      <c r="G6115">
        <v>1780534039814</v>
      </c>
      <c r="H6115">
        <v>1939814</v>
      </c>
      <c r="I6115">
        <v>1939814</v>
      </c>
      <c r="J6115">
        <v>11570</v>
      </c>
      <c r="K6115">
        <v>81</v>
      </c>
      <c r="L6115">
        <v>68.98</v>
      </c>
      <c r="M6115" t="s">
        <v>931</v>
      </c>
      <c r="N6115" t="s">
        <v>926</v>
      </c>
      <c r="O6115">
        <v>41.06</v>
      </c>
      <c r="S6115">
        <v>26114</v>
      </c>
    </row>
    <row r="6116" spans="1:19" x14ac:dyDescent="0.2">
      <c r="A6116" t="s">
        <v>62</v>
      </c>
      <c r="B6116" t="s">
        <v>13</v>
      </c>
      <c r="C6116" t="s">
        <v>927</v>
      </c>
      <c r="D6116">
        <v>2</v>
      </c>
      <c r="E6116">
        <v>4</v>
      </c>
      <c r="F6116">
        <v>1780533000000</v>
      </c>
      <c r="G6116">
        <v>1780534636802</v>
      </c>
      <c r="H6116">
        <v>1636802</v>
      </c>
      <c r="I6116">
        <v>1636802</v>
      </c>
      <c r="J6116">
        <v>8863</v>
      </c>
      <c r="K6116">
        <v>62</v>
      </c>
      <c r="L6116">
        <v>64.38</v>
      </c>
      <c r="M6116" t="s">
        <v>925</v>
      </c>
      <c r="N6116" t="s">
        <v>926</v>
      </c>
      <c r="O6116">
        <v>45.25</v>
      </c>
      <c r="S6116">
        <v>26115</v>
      </c>
    </row>
    <row r="6117" spans="1:19" x14ac:dyDescent="0.2">
      <c r="A6117" t="s">
        <v>62</v>
      </c>
      <c r="B6117" t="s">
        <v>13</v>
      </c>
      <c r="C6117" t="s">
        <v>924</v>
      </c>
      <c r="D6117">
        <v>2</v>
      </c>
      <c r="E6117">
        <v>4</v>
      </c>
      <c r="F6117">
        <v>1780533900000</v>
      </c>
      <c r="G6117">
        <v>1780535469988</v>
      </c>
      <c r="H6117">
        <v>1569988</v>
      </c>
      <c r="I6117">
        <v>1569988</v>
      </c>
      <c r="J6117">
        <v>10507</v>
      </c>
      <c r="K6117">
        <v>58</v>
      </c>
      <c r="L6117">
        <v>67.930000000000007</v>
      </c>
      <c r="M6117" t="s">
        <v>931</v>
      </c>
      <c r="N6117" t="s">
        <v>926</v>
      </c>
      <c r="O6117">
        <v>50.79</v>
      </c>
      <c r="S6117">
        <v>26116</v>
      </c>
    </row>
    <row r="6118" spans="1:19" x14ac:dyDescent="0.2">
      <c r="A6118" t="s">
        <v>62</v>
      </c>
      <c r="B6118" t="s">
        <v>13</v>
      </c>
      <c r="C6118" t="s">
        <v>928</v>
      </c>
      <c r="D6118">
        <v>2</v>
      </c>
      <c r="E6118">
        <v>4</v>
      </c>
      <c r="F6118">
        <v>1780534800000</v>
      </c>
      <c r="G6118">
        <v>1780536516869</v>
      </c>
      <c r="H6118">
        <v>1716869</v>
      </c>
      <c r="I6118">
        <v>1716869</v>
      </c>
      <c r="J6118">
        <v>11441</v>
      </c>
      <c r="K6118">
        <v>70</v>
      </c>
      <c r="L6118">
        <v>72.540000000000006</v>
      </c>
      <c r="M6118" t="s">
        <v>931</v>
      </c>
      <c r="N6118" t="s">
        <v>926</v>
      </c>
      <c r="O6118">
        <v>55.32</v>
      </c>
      <c r="S6118">
        <v>26117</v>
      </c>
    </row>
    <row r="6119" spans="1:19" x14ac:dyDescent="0.2">
      <c r="A6119" t="s">
        <v>62</v>
      </c>
      <c r="B6119" t="s">
        <v>13</v>
      </c>
      <c r="C6119" t="s">
        <v>927</v>
      </c>
      <c r="D6119">
        <v>2</v>
      </c>
      <c r="E6119">
        <v>4</v>
      </c>
      <c r="F6119">
        <v>1780535700000</v>
      </c>
      <c r="G6119">
        <v>1780537976986</v>
      </c>
      <c r="H6119">
        <v>2276986</v>
      </c>
      <c r="I6119">
        <v>2276986</v>
      </c>
      <c r="J6119">
        <v>11726</v>
      </c>
      <c r="K6119">
        <v>94</v>
      </c>
      <c r="L6119">
        <v>78.489999999999995</v>
      </c>
      <c r="M6119" t="s">
        <v>931</v>
      </c>
      <c r="N6119" t="s">
        <v>926</v>
      </c>
      <c r="O6119">
        <v>54.28</v>
      </c>
      <c r="S6119">
        <v>26118</v>
      </c>
    </row>
    <row r="6120" spans="1:19" x14ac:dyDescent="0.2">
      <c r="A6120" t="s">
        <v>62</v>
      </c>
      <c r="B6120" t="s">
        <v>13</v>
      </c>
      <c r="C6120" t="s">
        <v>924</v>
      </c>
      <c r="D6120">
        <v>2</v>
      </c>
      <c r="E6120">
        <v>4</v>
      </c>
      <c r="F6120">
        <v>1780536600000</v>
      </c>
      <c r="G6120">
        <v>1780537979291</v>
      </c>
      <c r="H6120">
        <v>1379291</v>
      </c>
      <c r="I6120">
        <v>1379291</v>
      </c>
      <c r="J6120">
        <v>8832</v>
      </c>
      <c r="K6120">
        <v>57</v>
      </c>
      <c r="L6120">
        <v>60.34</v>
      </c>
      <c r="M6120" t="s">
        <v>925</v>
      </c>
      <c r="N6120" t="s">
        <v>926</v>
      </c>
      <c r="O6120">
        <v>42.42</v>
      </c>
      <c r="S6120">
        <v>26119</v>
      </c>
    </row>
    <row r="6121" spans="1:19" x14ac:dyDescent="0.2">
      <c r="A6121" t="s">
        <v>62</v>
      </c>
      <c r="B6121" t="s">
        <v>13</v>
      </c>
      <c r="C6121" t="s">
        <v>928</v>
      </c>
      <c r="D6121">
        <v>2</v>
      </c>
      <c r="E6121">
        <v>4</v>
      </c>
      <c r="F6121">
        <v>1780537500000</v>
      </c>
      <c r="G6121">
        <v>1780539424385</v>
      </c>
      <c r="H6121">
        <v>1924385</v>
      </c>
      <c r="I6121">
        <v>1924385</v>
      </c>
      <c r="J6121">
        <v>9716</v>
      </c>
      <c r="K6121">
        <v>80</v>
      </c>
      <c r="L6121">
        <v>66.290000000000006</v>
      </c>
      <c r="M6121" t="s">
        <v>925</v>
      </c>
      <c r="N6121" t="s">
        <v>926</v>
      </c>
      <c r="O6121">
        <v>40.159999999999997</v>
      </c>
      <c r="S6121">
        <v>26120</v>
      </c>
    </row>
    <row r="6122" spans="1:19" x14ac:dyDescent="0.2">
      <c r="A6122" t="s">
        <v>62</v>
      </c>
      <c r="B6122" t="s">
        <v>13</v>
      </c>
      <c r="C6122" t="s">
        <v>927</v>
      </c>
      <c r="D6122">
        <v>2</v>
      </c>
      <c r="E6122">
        <v>4</v>
      </c>
      <c r="F6122">
        <v>1780538400000</v>
      </c>
      <c r="G6122">
        <v>1780540634167</v>
      </c>
      <c r="H6122">
        <v>2234167</v>
      </c>
      <c r="I6122">
        <v>2234167</v>
      </c>
      <c r="J6122">
        <v>10888</v>
      </c>
      <c r="K6122">
        <v>91</v>
      </c>
      <c r="L6122">
        <v>75.31</v>
      </c>
      <c r="M6122" t="s">
        <v>931</v>
      </c>
      <c r="N6122" t="s">
        <v>926</v>
      </c>
      <c r="O6122">
        <v>50.2</v>
      </c>
      <c r="S6122">
        <v>26121</v>
      </c>
    </row>
    <row r="6123" spans="1:19" x14ac:dyDescent="0.2">
      <c r="A6123" t="s">
        <v>62</v>
      </c>
      <c r="B6123" t="s">
        <v>13</v>
      </c>
      <c r="C6123" t="s">
        <v>924</v>
      </c>
      <c r="D6123">
        <v>2</v>
      </c>
      <c r="E6123">
        <v>4</v>
      </c>
      <c r="F6123">
        <v>1780539300000</v>
      </c>
      <c r="G6123">
        <v>1780541760414</v>
      </c>
      <c r="H6123">
        <v>2460414</v>
      </c>
      <c r="I6123">
        <v>2460414</v>
      </c>
      <c r="J6123">
        <v>11843</v>
      </c>
      <c r="K6123">
        <v>96</v>
      </c>
      <c r="L6123">
        <v>80.849999999999994</v>
      </c>
      <c r="M6123" t="s">
        <v>931</v>
      </c>
      <c r="N6123" t="s">
        <v>926</v>
      </c>
      <c r="O6123">
        <v>54.83</v>
      </c>
      <c r="S6123">
        <v>26122</v>
      </c>
    </row>
    <row r="6124" spans="1:19" x14ac:dyDescent="0.2">
      <c r="A6124" t="s">
        <v>62</v>
      </c>
      <c r="B6124" t="s">
        <v>13</v>
      </c>
      <c r="C6124" t="s">
        <v>928</v>
      </c>
      <c r="D6124">
        <v>2</v>
      </c>
      <c r="E6124">
        <v>4</v>
      </c>
      <c r="F6124">
        <v>1780540200000</v>
      </c>
      <c r="G6124">
        <v>1780541569015</v>
      </c>
      <c r="H6124">
        <v>1369015</v>
      </c>
      <c r="I6124">
        <v>1369015</v>
      </c>
      <c r="J6124">
        <v>11623</v>
      </c>
      <c r="K6124">
        <v>57</v>
      </c>
      <c r="L6124">
        <v>66.489999999999995</v>
      </c>
      <c r="M6124" t="s">
        <v>925</v>
      </c>
      <c r="N6124" t="s">
        <v>926</v>
      </c>
      <c r="O6124">
        <v>49.51</v>
      </c>
      <c r="S6124">
        <v>26123</v>
      </c>
    </row>
    <row r="6125" spans="1:19" x14ac:dyDescent="0.2">
      <c r="A6125" t="s">
        <v>62</v>
      </c>
      <c r="B6125" t="s">
        <v>13</v>
      </c>
      <c r="C6125" t="s">
        <v>927</v>
      </c>
      <c r="D6125">
        <v>2</v>
      </c>
      <c r="E6125">
        <v>4</v>
      </c>
      <c r="F6125">
        <v>1780541100000</v>
      </c>
      <c r="G6125">
        <v>1780542762209</v>
      </c>
      <c r="H6125">
        <v>1662209</v>
      </c>
      <c r="I6125">
        <v>1662209</v>
      </c>
      <c r="J6125">
        <v>9119</v>
      </c>
      <c r="K6125">
        <v>70</v>
      </c>
      <c r="L6125">
        <v>68.22</v>
      </c>
      <c r="M6125" t="s">
        <v>931</v>
      </c>
      <c r="N6125" t="s">
        <v>926</v>
      </c>
      <c r="O6125">
        <v>52.86</v>
      </c>
      <c r="S6125">
        <v>26124</v>
      </c>
    </row>
    <row r="6126" spans="1:19" x14ac:dyDescent="0.2">
      <c r="A6126" t="s">
        <v>62</v>
      </c>
      <c r="B6126" t="s">
        <v>13</v>
      </c>
      <c r="C6126" t="s">
        <v>924</v>
      </c>
      <c r="D6126">
        <v>2</v>
      </c>
      <c r="E6126">
        <v>4</v>
      </c>
      <c r="F6126">
        <v>1780542000000</v>
      </c>
      <c r="G6126">
        <v>1780544050613</v>
      </c>
      <c r="H6126">
        <v>2050613</v>
      </c>
      <c r="I6126">
        <v>2050613</v>
      </c>
      <c r="J6126">
        <v>8643</v>
      </c>
      <c r="K6126">
        <v>83</v>
      </c>
      <c r="L6126">
        <v>53.68</v>
      </c>
      <c r="M6126" t="s">
        <v>925</v>
      </c>
      <c r="N6126" t="s">
        <v>929</v>
      </c>
      <c r="S6126">
        <v>26125</v>
      </c>
    </row>
    <row r="6127" spans="1:19" x14ac:dyDescent="0.2">
      <c r="A6127" t="s">
        <v>62</v>
      </c>
      <c r="B6127" t="s">
        <v>13</v>
      </c>
      <c r="C6127" t="s">
        <v>928</v>
      </c>
      <c r="D6127">
        <v>2</v>
      </c>
      <c r="E6127">
        <v>4</v>
      </c>
      <c r="F6127">
        <v>1780542900000</v>
      </c>
      <c r="G6127">
        <v>1780545267420</v>
      </c>
      <c r="H6127">
        <v>2367420</v>
      </c>
      <c r="I6127">
        <v>2367420</v>
      </c>
      <c r="J6127">
        <v>10762</v>
      </c>
      <c r="K6127">
        <v>96</v>
      </c>
      <c r="L6127">
        <v>75.8</v>
      </c>
      <c r="M6127" t="s">
        <v>931</v>
      </c>
      <c r="N6127" t="s">
        <v>926</v>
      </c>
      <c r="O6127">
        <v>48.33</v>
      </c>
      <c r="S6127">
        <v>26126</v>
      </c>
    </row>
    <row r="6128" spans="1:19" x14ac:dyDescent="0.2">
      <c r="A6128" t="s">
        <v>62</v>
      </c>
      <c r="B6128" t="s">
        <v>13</v>
      </c>
      <c r="C6128" t="s">
        <v>927</v>
      </c>
      <c r="D6128">
        <v>2</v>
      </c>
      <c r="E6128">
        <v>4</v>
      </c>
      <c r="F6128">
        <v>1780543800000</v>
      </c>
      <c r="G6128">
        <v>1780546226284</v>
      </c>
      <c r="H6128">
        <v>2426284</v>
      </c>
      <c r="I6128">
        <v>2426284</v>
      </c>
      <c r="J6128">
        <v>11739</v>
      </c>
      <c r="K6128">
        <v>96</v>
      </c>
      <c r="L6128">
        <v>78.2</v>
      </c>
      <c r="M6128" t="s">
        <v>931</v>
      </c>
      <c r="N6128" t="s">
        <v>926</v>
      </c>
      <c r="O6128">
        <v>49.79</v>
      </c>
      <c r="S6128">
        <v>26127</v>
      </c>
    </row>
    <row r="6129" spans="1:19" x14ac:dyDescent="0.2">
      <c r="A6129" t="s">
        <v>62</v>
      </c>
      <c r="B6129" t="s">
        <v>13</v>
      </c>
      <c r="C6129" t="s">
        <v>924</v>
      </c>
      <c r="D6129">
        <v>2</v>
      </c>
      <c r="E6129">
        <v>4</v>
      </c>
      <c r="F6129">
        <v>1780544700000</v>
      </c>
      <c r="G6129">
        <v>1780546164118</v>
      </c>
      <c r="H6129">
        <v>1464118</v>
      </c>
      <c r="I6129">
        <v>1464118</v>
      </c>
      <c r="J6129">
        <v>10617</v>
      </c>
      <c r="K6129">
        <v>65</v>
      </c>
      <c r="L6129">
        <v>67.900000000000006</v>
      </c>
      <c r="M6129" t="s">
        <v>931</v>
      </c>
      <c r="N6129" t="s">
        <v>926</v>
      </c>
      <c r="O6129">
        <v>53.09</v>
      </c>
      <c r="S6129">
        <v>26128</v>
      </c>
    </row>
    <row r="6130" spans="1:19" x14ac:dyDescent="0.2">
      <c r="A6130" t="s">
        <v>62</v>
      </c>
      <c r="B6130" t="s">
        <v>13</v>
      </c>
      <c r="C6130" t="s">
        <v>928</v>
      </c>
      <c r="D6130">
        <v>2</v>
      </c>
      <c r="E6130">
        <v>4</v>
      </c>
      <c r="F6130">
        <v>1780545600000</v>
      </c>
      <c r="G6130">
        <v>1780546906361</v>
      </c>
      <c r="H6130">
        <v>1306361</v>
      </c>
      <c r="I6130">
        <v>1306361</v>
      </c>
      <c r="J6130">
        <v>11323</v>
      </c>
      <c r="K6130">
        <v>54</v>
      </c>
      <c r="L6130">
        <v>66.27</v>
      </c>
      <c r="M6130" t="s">
        <v>925</v>
      </c>
      <c r="N6130" t="s">
        <v>926</v>
      </c>
      <c r="O6130">
        <v>51.39</v>
      </c>
      <c r="S6130">
        <v>26129</v>
      </c>
    </row>
    <row r="6131" spans="1:19" x14ac:dyDescent="0.2">
      <c r="A6131" t="s">
        <v>62</v>
      </c>
      <c r="B6131" t="s">
        <v>13</v>
      </c>
      <c r="C6131" t="s">
        <v>927</v>
      </c>
      <c r="D6131">
        <v>2</v>
      </c>
      <c r="E6131">
        <v>4</v>
      </c>
      <c r="F6131">
        <v>1780546500000</v>
      </c>
      <c r="G6131">
        <v>1780548508777</v>
      </c>
      <c r="H6131">
        <v>2008777</v>
      </c>
      <c r="I6131">
        <v>2008777</v>
      </c>
      <c r="J6131">
        <v>11228</v>
      </c>
      <c r="K6131">
        <v>80</v>
      </c>
      <c r="L6131">
        <v>74.41</v>
      </c>
      <c r="M6131" t="s">
        <v>931</v>
      </c>
      <c r="N6131" t="s">
        <v>926</v>
      </c>
      <c r="O6131">
        <v>52.87</v>
      </c>
      <c r="S6131">
        <v>26130</v>
      </c>
    </row>
    <row r="6132" spans="1:19" x14ac:dyDescent="0.2">
      <c r="A6132" t="s">
        <v>62</v>
      </c>
      <c r="B6132" t="s">
        <v>13</v>
      </c>
      <c r="C6132" t="s">
        <v>924</v>
      </c>
      <c r="D6132">
        <v>2</v>
      </c>
      <c r="E6132">
        <v>4</v>
      </c>
      <c r="F6132">
        <v>1780547400000</v>
      </c>
      <c r="G6132">
        <v>1780549732870</v>
      </c>
      <c r="H6132">
        <v>2332870</v>
      </c>
      <c r="I6132">
        <v>2332870</v>
      </c>
      <c r="J6132">
        <v>10367</v>
      </c>
      <c r="K6132">
        <v>88</v>
      </c>
      <c r="L6132">
        <v>75.34</v>
      </c>
      <c r="M6132" t="s">
        <v>931</v>
      </c>
      <c r="N6132" t="s">
        <v>926</v>
      </c>
      <c r="O6132">
        <v>49.16</v>
      </c>
      <c r="S6132">
        <v>26131</v>
      </c>
    </row>
    <row r="6133" spans="1:19" x14ac:dyDescent="0.2">
      <c r="A6133" t="s">
        <v>62</v>
      </c>
      <c r="B6133" t="s">
        <v>13</v>
      </c>
      <c r="C6133" t="s">
        <v>928</v>
      </c>
      <c r="D6133">
        <v>2</v>
      </c>
      <c r="E6133">
        <v>4</v>
      </c>
      <c r="F6133">
        <v>1780548300000</v>
      </c>
      <c r="G6133">
        <v>1780550392797</v>
      </c>
      <c r="H6133">
        <v>2092797</v>
      </c>
      <c r="I6133">
        <v>2092797</v>
      </c>
      <c r="J6133">
        <v>10676</v>
      </c>
      <c r="K6133">
        <v>81</v>
      </c>
      <c r="L6133">
        <v>75.930000000000007</v>
      </c>
      <c r="M6133" t="s">
        <v>931</v>
      </c>
      <c r="N6133" t="s">
        <v>926</v>
      </c>
      <c r="O6133">
        <v>55.76</v>
      </c>
      <c r="S6133">
        <v>26132</v>
      </c>
    </row>
    <row r="6134" spans="1:19" x14ac:dyDescent="0.2">
      <c r="A6134" t="s">
        <v>62</v>
      </c>
      <c r="B6134" t="s">
        <v>13</v>
      </c>
      <c r="C6134" t="s">
        <v>927</v>
      </c>
      <c r="D6134">
        <v>2</v>
      </c>
      <c r="E6134">
        <v>4</v>
      </c>
      <c r="F6134">
        <v>1780549200000</v>
      </c>
      <c r="G6134">
        <v>1780551395105</v>
      </c>
      <c r="H6134">
        <v>2195105</v>
      </c>
      <c r="I6134">
        <v>2195105</v>
      </c>
      <c r="J6134">
        <v>11372</v>
      </c>
      <c r="K6134">
        <v>81</v>
      </c>
      <c r="L6134">
        <v>74.400000000000006</v>
      </c>
      <c r="M6134" t="s">
        <v>931</v>
      </c>
      <c r="N6134" t="s">
        <v>926</v>
      </c>
      <c r="O6134">
        <v>47.76</v>
      </c>
      <c r="S6134">
        <v>26133</v>
      </c>
    </row>
    <row r="6135" spans="1:19" x14ac:dyDescent="0.2">
      <c r="A6135" t="s">
        <v>62</v>
      </c>
      <c r="B6135" t="s">
        <v>13</v>
      </c>
      <c r="C6135" t="s">
        <v>928</v>
      </c>
      <c r="D6135">
        <v>2</v>
      </c>
      <c r="E6135">
        <v>5</v>
      </c>
      <c r="F6135">
        <v>1780617600000</v>
      </c>
      <c r="G6135">
        <v>1780619450335</v>
      </c>
      <c r="H6135">
        <v>1850335</v>
      </c>
      <c r="I6135">
        <v>1850335</v>
      </c>
      <c r="J6135">
        <v>9526</v>
      </c>
      <c r="K6135">
        <v>78</v>
      </c>
      <c r="L6135">
        <v>69.73</v>
      </c>
      <c r="M6135" t="s">
        <v>931</v>
      </c>
      <c r="N6135" t="s">
        <v>926</v>
      </c>
      <c r="O6135">
        <v>50.53</v>
      </c>
      <c r="S6135">
        <v>26134</v>
      </c>
    </row>
    <row r="6136" spans="1:19" x14ac:dyDescent="0.2">
      <c r="A6136" t="s">
        <v>62</v>
      </c>
      <c r="B6136" t="s">
        <v>13</v>
      </c>
      <c r="C6136" t="s">
        <v>927</v>
      </c>
      <c r="D6136">
        <v>2</v>
      </c>
      <c r="E6136">
        <v>5</v>
      </c>
      <c r="F6136">
        <v>1780618500000</v>
      </c>
      <c r="G6136">
        <v>1780620036343</v>
      </c>
      <c r="H6136">
        <v>1536343</v>
      </c>
      <c r="I6136">
        <v>1536343</v>
      </c>
      <c r="J6136">
        <v>9356</v>
      </c>
      <c r="K6136">
        <v>59</v>
      </c>
      <c r="L6136">
        <v>66.73</v>
      </c>
      <c r="M6136" t="s">
        <v>931</v>
      </c>
      <c r="N6136" t="s">
        <v>926</v>
      </c>
      <c r="O6136">
        <v>51.93</v>
      </c>
      <c r="S6136">
        <v>26135</v>
      </c>
    </row>
    <row r="6137" spans="1:19" x14ac:dyDescent="0.2">
      <c r="A6137" t="s">
        <v>62</v>
      </c>
      <c r="B6137" t="s">
        <v>13</v>
      </c>
      <c r="C6137" t="s">
        <v>924</v>
      </c>
      <c r="D6137">
        <v>2</v>
      </c>
      <c r="E6137">
        <v>5</v>
      </c>
      <c r="F6137">
        <v>1780619400000</v>
      </c>
      <c r="G6137">
        <v>1780621233539</v>
      </c>
      <c r="H6137">
        <v>1833539</v>
      </c>
      <c r="I6137">
        <v>1833539</v>
      </c>
      <c r="J6137">
        <v>11337</v>
      </c>
      <c r="K6137">
        <v>69</v>
      </c>
      <c r="L6137">
        <v>74.03</v>
      </c>
      <c r="M6137" t="s">
        <v>931</v>
      </c>
      <c r="N6137" t="s">
        <v>926</v>
      </c>
      <c r="O6137">
        <v>56.1</v>
      </c>
      <c r="S6137">
        <v>26136</v>
      </c>
    </row>
    <row r="6138" spans="1:19" x14ac:dyDescent="0.2">
      <c r="A6138" t="s">
        <v>62</v>
      </c>
      <c r="B6138" t="s">
        <v>13</v>
      </c>
      <c r="C6138" t="s">
        <v>928</v>
      </c>
      <c r="D6138">
        <v>2</v>
      </c>
      <c r="E6138">
        <v>5</v>
      </c>
      <c r="F6138">
        <v>1780620300000</v>
      </c>
      <c r="G6138">
        <v>1780622754676</v>
      </c>
      <c r="H6138">
        <v>2454676</v>
      </c>
      <c r="I6138">
        <v>2454676</v>
      </c>
      <c r="J6138">
        <v>10874</v>
      </c>
      <c r="K6138">
        <v>92</v>
      </c>
      <c r="L6138">
        <v>80.3</v>
      </c>
      <c r="M6138" t="s">
        <v>931</v>
      </c>
      <c r="N6138" t="s">
        <v>926</v>
      </c>
      <c r="O6138">
        <v>56.28</v>
      </c>
      <c r="S6138">
        <v>26137</v>
      </c>
    </row>
    <row r="6139" spans="1:19" x14ac:dyDescent="0.2">
      <c r="A6139" t="s">
        <v>62</v>
      </c>
      <c r="B6139" t="s">
        <v>13</v>
      </c>
      <c r="C6139" t="s">
        <v>927</v>
      </c>
      <c r="D6139">
        <v>2</v>
      </c>
      <c r="E6139">
        <v>5</v>
      </c>
      <c r="F6139">
        <v>1780621200000</v>
      </c>
      <c r="G6139">
        <v>1780622930953</v>
      </c>
      <c r="H6139">
        <v>1730953</v>
      </c>
      <c r="I6139">
        <v>1730953</v>
      </c>
      <c r="J6139">
        <v>8623</v>
      </c>
      <c r="K6139">
        <v>67</v>
      </c>
      <c r="L6139">
        <v>49.83</v>
      </c>
      <c r="M6139" t="s">
        <v>925</v>
      </c>
      <c r="N6139" t="s">
        <v>929</v>
      </c>
      <c r="S6139">
        <v>26138</v>
      </c>
    </row>
    <row r="6140" spans="1:19" x14ac:dyDescent="0.2">
      <c r="A6140" t="s">
        <v>62</v>
      </c>
      <c r="B6140" t="s">
        <v>13</v>
      </c>
      <c r="C6140" t="s">
        <v>924</v>
      </c>
      <c r="D6140">
        <v>2</v>
      </c>
      <c r="E6140">
        <v>5</v>
      </c>
      <c r="F6140">
        <v>1780622100000</v>
      </c>
      <c r="G6140">
        <v>1780623642811</v>
      </c>
      <c r="H6140">
        <v>1542811</v>
      </c>
      <c r="I6140">
        <v>1542811</v>
      </c>
      <c r="J6140">
        <v>10833</v>
      </c>
      <c r="K6140">
        <v>68</v>
      </c>
      <c r="L6140">
        <v>64.56</v>
      </c>
      <c r="M6140" t="s">
        <v>925</v>
      </c>
      <c r="N6140" t="s">
        <v>926</v>
      </c>
      <c r="O6140">
        <v>42.76</v>
      </c>
      <c r="S6140">
        <v>26139</v>
      </c>
    </row>
    <row r="6141" spans="1:19" x14ac:dyDescent="0.2">
      <c r="A6141" t="s">
        <v>62</v>
      </c>
      <c r="B6141" t="s">
        <v>13</v>
      </c>
      <c r="C6141" t="s">
        <v>928</v>
      </c>
      <c r="D6141">
        <v>2</v>
      </c>
      <c r="E6141">
        <v>5</v>
      </c>
      <c r="F6141">
        <v>1780623000000</v>
      </c>
      <c r="G6141">
        <v>1780625199580</v>
      </c>
      <c r="H6141">
        <v>2199580</v>
      </c>
      <c r="I6141">
        <v>2199580</v>
      </c>
      <c r="J6141">
        <v>11128</v>
      </c>
      <c r="K6141">
        <v>85</v>
      </c>
      <c r="L6141">
        <v>71.5</v>
      </c>
      <c r="M6141" t="s">
        <v>931</v>
      </c>
      <c r="N6141" t="s">
        <v>926</v>
      </c>
      <c r="O6141">
        <v>41.57</v>
      </c>
      <c r="S6141">
        <v>26140</v>
      </c>
    </row>
    <row r="6142" spans="1:19" x14ac:dyDescent="0.2">
      <c r="A6142" t="s">
        <v>62</v>
      </c>
      <c r="B6142" t="s">
        <v>13</v>
      </c>
      <c r="C6142" t="s">
        <v>927</v>
      </c>
      <c r="D6142">
        <v>2</v>
      </c>
      <c r="E6142">
        <v>5</v>
      </c>
      <c r="F6142">
        <v>1780623900000</v>
      </c>
      <c r="G6142">
        <v>1780625946196</v>
      </c>
      <c r="H6142">
        <v>2046196</v>
      </c>
      <c r="I6142">
        <v>2046196</v>
      </c>
      <c r="J6142">
        <v>12009</v>
      </c>
      <c r="K6142">
        <v>85</v>
      </c>
      <c r="L6142">
        <v>70.959999999999994</v>
      </c>
      <c r="M6142" t="s">
        <v>931</v>
      </c>
      <c r="N6142" t="s">
        <v>926</v>
      </c>
      <c r="O6142">
        <v>41.83</v>
      </c>
      <c r="S6142">
        <v>26141</v>
      </c>
    </row>
    <row r="6143" spans="1:19" x14ac:dyDescent="0.2">
      <c r="A6143" t="s">
        <v>62</v>
      </c>
      <c r="B6143" t="s">
        <v>13</v>
      </c>
      <c r="C6143" t="s">
        <v>924</v>
      </c>
      <c r="D6143">
        <v>2</v>
      </c>
      <c r="E6143">
        <v>5</v>
      </c>
      <c r="F6143">
        <v>1780624800000</v>
      </c>
      <c r="G6143">
        <v>1780626099576</v>
      </c>
      <c r="H6143">
        <v>1299576</v>
      </c>
      <c r="I6143">
        <v>1299576</v>
      </c>
      <c r="J6143">
        <v>12045</v>
      </c>
      <c r="K6143">
        <v>49</v>
      </c>
      <c r="L6143">
        <v>63.87</v>
      </c>
      <c r="M6143" t="s">
        <v>925</v>
      </c>
      <c r="N6143" t="s">
        <v>926</v>
      </c>
      <c r="O6143">
        <v>44.05</v>
      </c>
      <c r="S6143">
        <v>26142</v>
      </c>
    </row>
    <row r="6144" spans="1:19" x14ac:dyDescent="0.2">
      <c r="A6144" t="s">
        <v>62</v>
      </c>
      <c r="B6144" t="s">
        <v>13</v>
      </c>
      <c r="C6144" t="s">
        <v>928</v>
      </c>
      <c r="D6144">
        <v>2</v>
      </c>
      <c r="E6144">
        <v>5</v>
      </c>
      <c r="F6144">
        <v>1780625700000</v>
      </c>
      <c r="G6144">
        <v>1780627864338</v>
      </c>
      <c r="H6144">
        <v>2164338</v>
      </c>
      <c r="I6144">
        <v>2164338</v>
      </c>
      <c r="J6144">
        <v>11722</v>
      </c>
      <c r="K6144">
        <v>84</v>
      </c>
      <c r="L6144">
        <v>78.11</v>
      </c>
      <c r="M6144" t="s">
        <v>931</v>
      </c>
      <c r="N6144" t="s">
        <v>926</v>
      </c>
      <c r="O6144">
        <v>56.24</v>
      </c>
      <c r="S6144">
        <v>26143</v>
      </c>
    </row>
    <row r="6145" spans="1:19" x14ac:dyDescent="0.2">
      <c r="A6145" t="s">
        <v>62</v>
      </c>
      <c r="B6145" t="s">
        <v>13</v>
      </c>
      <c r="C6145" t="s">
        <v>927</v>
      </c>
      <c r="D6145">
        <v>2</v>
      </c>
      <c r="E6145">
        <v>5</v>
      </c>
      <c r="F6145">
        <v>1780626600000</v>
      </c>
      <c r="G6145">
        <v>1780628730324</v>
      </c>
      <c r="H6145">
        <v>2130324</v>
      </c>
      <c r="I6145">
        <v>2130324</v>
      </c>
      <c r="J6145">
        <v>9191</v>
      </c>
      <c r="K6145">
        <v>89</v>
      </c>
      <c r="L6145">
        <v>70.5</v>
      </c>
      <c r="M6145" t="s">
        <v>931</v>
      </c>
      <c r="N6145" t="s">
        <v>926</v>
      </c>
      <c r="O6145">
        <v>46.16</v>
      </c>
      <c r="S6145">
        <v>26144</v>
      </c>
    </row>
    <row r="6146" spans="1:19" x14ac:dyDescent="0.2">
      <c r="A6146" t="s">
        <v>62</v>
      </c>
      <c r="B6146" t="s">
        <v>13</v>
      </c>
      <c r="C6146" t="s">
        <v>924</v>
      </c>
      <c r="D6146">
        <v>2</v>
      </c>
      <c r="E6146">
        <v>5</v>
      </c>
      <c r="F6146">
        <v>1780627500000</v>
      </c>
      <c r="G6146">
        <v>1780629922274</v>
      </c>
      <c r="H6146">
        <v>2422274</v>
      </c>
      <c r="I6146">
        <v>2422274</v>
      </c>
      <c r="J6146">
        <v>8940</v>
      </c>
      <c r="K6146">
        <v>101</v>
      </c>
      <c r="L6146">
        <v>76.95</v>
      </c>
      <c r="M6146" t="s">
        <v>931</v>
      </c>
      <c r="N6146" t="s">
        <v>926</v>
      </c>
      <c r="O6146">
        <v>54.49</v>
      </c>
      <c r="S6146">
        <v>26145</v>
      </c>
    </row>
    <row r="6147" spans="1:19" x14ac:dyDescent="0.2">
      <c r="A6147" t="s">
        <v>62</v>
      </c>
      <c r="B6147" t="s">
        <v>13</v>
      </c>
      <c r="C6147" t="s">
        <v>928</v>
      </c>
      <c r="D6147">
        <v>2</v>
      </c>
      <c r="E6147">
        <v>5</v>
      </c>
      <c r="F6147">
        <v>1780628400000</v>
      </c>
      <c r="G6147">
        <v>1780630834460</v>
      </c>
      <c r="H6147">
        <v>2434460</v>
      </c>
      <c r="I6147">
        <v>2434460</v>
      </c>
      <c r="J6147">
        <v>8996</v>
      </c>
      <c r="K6147">
        <v>90</v>
      </c>
      <c r="L6147">
        <v>71.58</v>
      </c>
      <c r="M6147" t="s">
        <v>931</v>
      </c>
      <c r="N6147" t="s">
        <v>926</v>
      </c>
      <c r="O6147">
        <v>41.53</v>
      </c>
      <c r="S6147">
        <v>26146</v>
      </c>
    </row>
    <row r="6148" spans="1:19" x14ac:dyDescent="0.2">
      <c r="A6148" t="s">
        <v>62</v>
      </c>
      <c r="B6148" t="s">
        <v>13</v>
      </c>
      <c r="C6148" t="s">
        <v>927</v>
      </c>
      <c r="D6148">
        <v>2</v>
      </c>
      <c r="E6148">
        <v>5</v>
      </c>
      <c r="F6148">
        <v>1780629300000</v>
      </c>
      <c r="G6148">
        <v>1780631627380</v>
      </c>
      <c r="H6148">
        <v>2327380</v>
      </c>
      <c r="I6148">
        <v>2327380</v>
      </c>
      <c r="J6148">
        <v>9463</v>
      </c>
      <c r="K6148">
        <v>93</v>
      </c>
      <c r="L6148">
        <v>73.05</v>
      </c>
      <c r="M6148" t="s">
        <v>931</v>
      </c>
      <c r="N6148" t="s">
        <v>926</v>
      </c>
      <c r="O6148">
        <v>46.39</v>
      </c>
      <c r="S6148">
        <v>26147</v>
      </c>
    </row>
    <row r="6149" spans="1:19" x14ac:dyDescent="0.2">
      <c r="A6149" t="s">
        <v>62</v>
      </c>
      <c r="B6149" t="s">
        <v>13</v>
      </c>
      <c r="C6149" t="s">
        <v>924</v>
      </c>
      <c r="D6149">
        <v>2</v>
      </c>
      <c r="E6149">
        <v>5</v>
      </c>
      <c r="F6149">
        <v>1780630200000</v>
      </c>
      <c r="G6149">
        <v>1780631820011</v>
      </c>
      <c r="H6149">
        <v>1620011</v>
      </c>
      <c r="I6149">
        <v>1620011</v>
      </c>
      <c r="J6149">
        <v>12037</v>
      </c>
      <c r="K6149">
        <v>63</v>
      </c>
      <c r="L6149">
        <v>72.08</v>
      </c>
      <c r="M6149" t="s">
        <v>931</v>
      </c>
      <c r="N6149" t="s">
        <v>926</v>
      </c>
      <c r="O6149">
        <v>55.1</v>
      </c>
      <c r="S6149">
        <v>26148</v>
      </c>
    </row>
    <row r="6150" spans="1:19" x14ac:dyDescent="0.2">
      <c r="A6150" t="s">
        <v>62</v>
      </c>
      <c r="B6150" t="s">
        <v>13</v>
      </c>
      <c r="C6150" t="s">
        <v>928</v>
      </c>
      <c r="D6150">
        <v>2</v>
      </c>
      <c r="E6150">
        <v>5</v>
      </c>
      <c r="F6150">
        <v>1780631100000</v>
      </c>
      <c r="G6150">
        <v>1780632504747</v>
      </c>
      <c r="H6150">
        <v>1404747</v>
      </c>
      <c r="I6150">
        <v>1404747</v>
      </c>
      <c r="J6150">
        <v>9909</v>
      </c>
      <c r="K6150">
        <v>58</v>
      </c>
      <c r="L6150">
        <v>47.26</v>
      </c>
      <c r="M6150" t="s">
        <v>925</v>
      </c>
      <c r="N6150" t="s">
        <v>929</v>
      </c>
      <c r="S6150">
        <v>26149</v>
      </c>
    </row>
    <row r="6151" spans="1:19" x14ac:dyDescent="0.2">
      <c r="A6151" t="s">
        <v>62</v>
      </c>
      <c r="B6151" t="s">
        <v>13</v>
      </c>
      <c r="C6151" t="s">
        <v>927</v>
      </c>
      <c r="D6151">
        <v>2</v>
      </c>
      <c r="E6151">
        <v>5</v>
      </c>
      <c r="F6151">
        <v>1780632000000</v>
      </c>
      <c r="G6151">
        <v>1780633555261</v>
      </c>
      <c r="H6151">
        <v>1555261</v>
      </c>
      <c r="I6151">
        <v>1555261</v>
      </c>
      <c r="J6151">
        <v>12367</v>
      </c>
      <c r="K6151">
        <v>68</v>
      </c>
      <c r="L6151">
        <v>66.78</v>
      </c>
      <c r="M6151" t="s">
        <v>931</v>
      </c>
      <c r="N6151" t="s">
        <v>926</v>
      </c>
      <c r="O6151">
        <v>43.52</v>
      </c>
      <c r="S6151">
        <v>26150</v>
      </c>
    </row>
    <row r="6152" spans="1:19" x14ac:dyDescent="0.2">
      <c r="A6152" t="s">
        <v>62</v>
      </c>
      <c r="B6152" t="s">
        <v>13</v>
      </c>
      <c r="C6152" t="s">
        <v>924</v>
      </c>
      <c r="D6152">
        <v>2</v>
      </c>
      <c r="E6152">
        <v>5</v>
      </c>
      <c r="F6152">
        <v>1780632900000</v>
      </c>
      <c r="G6152">
        <v>1780634610313</v>
      </c>
      <c r="H6152">
        <v>1710313</v>
      </c>
      <c r="I6152">
        <v>1710313</v>
      </c>
      <c r="J6152">
        <v>9632</v>
      </c>
      <c r="K6152">
        <v>73</v>
      </c>
      <c r="L6152">
        <v>69.53</v>
      </c>
      <c r="M6152" t="s">
        <v>931</v>
      </c>
      <c r="N6152" t="s">
        <v>926</v>
      </c>
      <c r="O6152">
        <v>53.32</v>
      </c>
      <c r="S6152">
        <v>26151</v>
      </c>
    </row>
    <row r="6153" spans="1:19" x14ac:dyDescent="0.2">
      <c r="A6153" t="s">
        <v>62</v>
      </c>
      <c r="B6153" t="s">
        <v>13</v>
      </c>
      <c r="C6153" t="s">
        <v>928</v>
      </c>
      <c r="D6153">
        <v>2</v>
      </c>
      <c r="E6153">
        <v>5</v>
      </c>
      <c r="F6153">
        <v>1780633800000</v>
      </c>
      <c r="G6153">
        <v>1780636363696</v>
      </c>
      <c r="H6153">
        <v>2563696</v>
      </c>
      <c r="I6153">
        <v>2563696</v>
      </c>
      <c r="J6153">
        <v>10659</v>
      </c>
      <c r="K6153">
        <v>106</v>
      </c>
      <c r="L6153">
        <v>61.96</v>
      </c>
      <c r="M6153" t="s">
        <v>925</v>
      </c>
      <c r="N6153" t="s">
        <v>929</v>
      </c>
      <c r="S6153">
        <v>26152</v>
      </c>
    </row>
    <row r="6154" spans="1:19" x14ac:dyDescent="0.2">
      <c r="A6154" t="s">
        <v>62</v>
      </c>
      <c r="B6154" t="s">
        <v>13</v>
      </c>
      <c r="C6154" t="s">
        <v>927</v>
      </c>
      <c r="D6154">
        <v>2</v>
      </c>
      <c r="E6154">
        <v>5</v>
      </c>
      <c r="F6154">
        <v>1780634700000</v>
      </c>
      <c r="G6154">
        <v>1780636557957</v>
      </c>
      <c r="H6154">
        <v>1857957</v>
      </c>
      <c r="I6154">
        <v>1857957</v>
      </c>
      <c r="J6154">
        <v>12496</v>
      </c>
      <c r="K6154">
        <v>79</v>
      </c>
      <c r="L6154">
        <v>55.42</v>
      </c>
      <c r="M6154" t="s">
        <v>925</v>
      </c>
      <c r="N6154" t="s">
        <v>929</v>
      </c>
      <c r="S6154">
        <v>26153</v>
      </c>
    </row>
    <row r="6155" spans="1:19" x14ac:dyDescent="0.2">
      <c r="A6155" t="s">
        <v>62</v>
      </c>
      <c r="B6155" t="s">
        <v>13</v>
      </c>
      <c r="C6155" t="s">
        <v>924</v>
      </c>
      <c r="D6155">
        <v>2</v>
      </c>
      <c r="E6155">
        <v>5</v>
      </c>
      <c r="F6155">
        <v>1780635600000</v>
      </c>
      <c r="G6155">
        <v>1780638041016</v>
      </c>
      <c r="H6155">
        <v>2441016</v>
      </c>
      <c r="I6155">
        <v>2441016</v>
      </c>
      <c r="J6155">
        <v>12923</v>
      </c>
      <c r="K6155">
        <v>92</v>
      </c>
      <c r="L6155">
        <v>83.5</v>
      </c>
      <c r="M6155" t="s">
        <v>931</v>
      </c>
      <c r="N6155" t="s">
        <v>926</v>
      </c>
      <c r="O6155">
        <v>58.59</v>
      </c>
      <c r="S6155">
        <v>26154</v>
      </c>
    </row>
    <row r="6156" spans="1:19" x14ac:dyDescent="0.2">
      <c r="A6156" t="s">
        <v>62</v>
      </c>
      <c r="B6156" t="s">
        <v>13</v>
      </c>
      <c r="C6156" t="s">
        <v>928</v>
      </c>
      <c r="D6156">
        <v>2</v>
      </c>
      <c r="E6156">
        <v>5</v>
      </c>
      <c r="F6156">
        <v>1780636500000</v>
      </c>
      <c r="G6156">
        <v>1780638034230</v>
      </c>
      <c r="H6156">
        <v>1534230</v>
      </c>
      <c r="I6156">
        <v>1534230</v>
      </c>
      <c r="J6156">
        <v>9418</v>
      </c>
      <c r="K6156">
        <v>67</v>
      </c>
      <c r="L6156">
        <v>69.069999999999993</v>
      </c>
      <c r="M6156" t="s">
        <v>931</v>
      </c>
      <c r="N6156" t="s">
        <v>926</v>
      </c>
      <c r="O6156">
        <v>57.25</v>
      </c>
      <c r="S6156">
        <v>26155</v>
      </c>
    </row>
    <row r="6157" spans="1:19" x14ac:dyDescent="0.2">
      <c r="A6157" t="s">
        <v>62</v>
      </c>
      <c r="B6157" t="s">
        <v>13</v>
      </c>
      <c r="C6157" t="s">
        <v>927</v>
      </c>
      <c r="D6157">
        <v>2</v>
      </c>
      <c r="E6157">
        <v>6</v>
      </c>
      <c r="F6157">
        <v>1780704000000</v>
      </c>
      <c r="G6157">
        <v>1780706398480</v>
      </c>
      <c r="H6157">
        <v>2398480</v>
      </c>
      <c r="I6157">
        <v>2398480</v>
      </c>
      <c r="J6157">
        <v>12188</v>
      </c>
      <c r="K6157">
        <v>96</v>
      </c>
      <c r="L6157">
        <v>61.58</v>
      </c>
      <c r="M6157" t="s">
        <v>925</v>
      </c>
      <c r="N6157" t="s">
        <v>929</v>
      </c>
      <c r="S6157">
        <v>26156</v>
      </c>
    </row>
    <row r="6158" spans="1:19" x14ac:dyDescent="0.2">
      <c r="A6158" t="s">
        <v>62</v>
      </c>
      <c r="B6158" t="s">
        <v>13</v>
      </c>
      <c r="C6158" t="s">
        <v>924</v>
      </c>
      <c r="D6158">
        <v>2</v>
      </c>
      <c r="E6158">
        <v>6</v>
      </c>
      <c r="F6158">
        <v>1780704900000</v>
      </c>
      <c r="G6158">
        <v>1780707418390</v>
      </c>
      <c r="H6158">
        <v>2518390</v>
      </c>
      <c r="I6158">
        <v>2518390</v>
      </c>
      <c r="J6158">
        <v>11047</v>
      </c>
      <c r="K6158">
        <v>93</v>
      </c>
      <c r="L6158">
        <v>78.709999999999994</v>
      </c>
      <c r="M6158" t="s">
        <v>931</v>
      </c>
      <c r="N6158" t="s">
        <v>926</v>
      </c>
      <c r="O6158">
        <v>50.53</v>
      </c>
      <c r="S6158">
        <v>26157</v>
      </c>
    </row>
    <row r="6159" spans="1:19" x14ac:dyDescent="0.2">
      <c r="A6159" t="s">
        <v>62</v>
      </c>
      <c r="B6159" t="s">
        <v>13</v>
      </c>
      <c r="C6159" t="s">
        <v>928</v>
      </c>
      <c r="D6159">
        <v>2</v>
      </c>
      <c r="E6159">
        <v>6</v>
      </c>
      <c r="F6159">
        <v>1780705800000</v>
      </c>
      <c r="G6159">
        <v>1780708032162</v>
      </c>
      <c r="H6159">
        <v>2232162</v>
      </c>
      <c r="I6159">
        <v>2232162</v>
      </c>
      <c r="J6159">
        <v>9490</v>
      </c>
      <c r="K6159">
        <v>87</v>
      </c>
      <c r="L6159">
        <v>73.42</v>
      </c>
      <c r="M6159" t="s">
        <v>931</v>
      </c>
      <c r="N6159" t="s">
        <v>926</v>
      </c>
      <c r="O6159">
        <v>49.59</v>
      </c>
      <c r="S6159">
        <v>26158</v>
      </c>
    </row>
    <row r="6160" spans="1:19" x14ac:dyDescent="0.2">
      <c r="A6160" t="s">
        <v>62</v>
      </c>
      <c r="B6160" t="s">
        <v>13</v>
      </c>
      <c r="C6160" t="s">
        <v>927</v>
      </c>
      <c r="D6160">
        <v>2</v>
      </c>
      <c r="E6160">
        <v>6</v>
      </c>
      <c r="F6160">
        <v>1780706700000</v>
      </c>
      <c r="G6160">
        <v>1780708851770</v>
      </c>
      <c r="H6160">
        <v>2151770</v>
      </c>
      <c r="I6160">
        <v>2151770</v>
      </c>
      <c r="J6160">
        <v>9424</v>
      </c>
      <c r="K6160">
        <v>81</v>
      </c>
      <c r="L6160">
        <v>71.89</v>
      </c>
      <c r="M6160" t="s">
        <v>931</v>
      </c>
      <c r="N6160" t="s">
        <v>926</v>
      </c>
      <c r="O6160">
        <v>48.24</v>
      </c>
      <c r="S6160">
        <v>26159</v>
      </c>
    </row>
    <row r="6161" spans="1:19" x14ac:dyDescent="0.2">
      <c r="A6161" t="s">
        <v>62</v>
      </c>
      <c r="B6161" t="s">
        <v>13</v>
      </c>
      <c r="C6161" t="s">
        <v>924</v>
      </c>
      <c r="D6161">
        <v>2</v>
      </c>
      <c r="E6161">
        <v>6</v>
      </c>
      <c r="F6161">
        <v>1780707600000</v>
      </c>
      <c r="G6161">
        <v>1780710453825</v>
      </c>
      <c r="H6161">
        <v>2853825</v>
      </c>
      <c r="I6161">
        <v>2853825</v>
      </c>
      <c r="J6161">
        <v>11283</v>
      </c>
      <c r="K6161">
        <v>114</v>
      </c>
      <c r="L6161">
        <v>82.87</v>
      </c>
      <c r="M6161" t="s">
        <v>931</v>
      </c>
      <c r="N6161" t="s">
        <v>926</v>
      </c>
      <c r="O6161">
        <v>51.1</v>
      </c>
      <c r="S6161">
        <v>26160</v>
      </c>
    </row>
    <row r="6162" spans="1:19" x14ac:dyDescent="0.2">
      <c r="A6162" t="s">
        <v>62</v>
      </c>
      <c r="B6162" t="s">
        <v>13</v>
      </c>
      <c r="C6162" t="s">
        <v>928</v>
      </c>
      <c r="D6162">
        <v>2</v>
      </c>
      <c r="E6162">
        <v>6</v>
      </c>
      <c r="F6162">
        <v>1780708500000</v>
      </c>
      <c r="G6162">
        <v>1780710843462</v>
      </c>
      <c r="H6162">
        <v>2343462</v>
      </c>
      <c r="I6162">
        <v>2343462</v>
      </c>
      <c r="J6162">
        <v>11191</v>
      </c>
      <c r="K6162">
        <v>88</v>
      </c>
      <c r="L6162">
        <v>72.53</v>
      </c>
      <c r="M6162" t="s">
        <v>931</v>
      </c>
      <c r="N6162" t="s">
        <v>926</v>
      </c>
      <c r="O6162">
        <v>40.159999999999997</v>
      </c>
      <c r="S6162">
        <v>26161</v>
      </c>
    </row>
    <row r="6163" spans="1:19" x14ac:dyDescent="0.2">
      <c r="A6163" t="s">
        <v>62</v>
      </c>
      <c r="B6163" t="s">
        <v>13</v>
      </c>
      <c r="C6163" t="s">
        <v>927</v>
      </c>
      <c r="D6163">
        <v>2</v>
      </c>
      <c r="E6163">
        <v>6</v>
      </c>
      <c r="F6163">
        <v>1780709400000</v>
      </c>
      <c r="G6163">
        <v>1780711227064</v>
      </c>
      <c r="H6163">
        <v>1827064</v>
      </c>
      <c r="I6163">
        <v>1827064</v>
      </c>
      <c r="J6163">
        <v>10832</v>
      </c>
      <c r="K6163">
        <v>77</v>
      </c>
      <c r="L6163">
        <v>69.5</v>
      </c>
      <c r="M6163" t="s">
        <v>931</v>
      </c>
      <c r="N6163" t="s">
        <v>926</v>
      </c>
      <c r="O6163">
        <v>47.08</v>
      </c>
      <c r="S6163">
        <v>26162</v>
      </c>
    </row>
    <row r="6164" spans="1:19" x14ac:dyDescent="0.2">
      <c r="A6164" t="s">
        <v>62</v>
      </c>
      <c r="B6164" t="s">
        <v>13</v>
      </c>
      <c r="C6164" t="s">
        <v>924</v>
      </c>
      <c r="D6164">
        <v>2</v>
      </c>
      <c r="E6164">
        <v>6</v>
      </c>
      <c r="F6164">
        <v>1780710300000</v>
      </c>
      <c r="G6164">
        <v>1780712105316</v>
      </c>
      <c r="H6164">
        <v>1805316</v>
      </c>
      <c r="I6164">
        <v>1805316</v>
      </c>
      <c r="J6164">
        <v>10633</v>
      </c>
      <c r="K6164">
        <v>75</v>
      </c>
      <c r="L6164">
        <v>67.290000000000006</v>
      </c>
      <c r="M6164" t="s">
        <v>931</v>
      </c>
      <c r="N6164" t="s">
        <v>926</v>
      </c>
      <c r="O6164">
        <v>43.02</v>
      </c>
      <c r="S6164">
        <v>26163</v>
      </c>
    </row>
    <row r="6165" spans="1:19" x14ac:dyDescent="0.2">
      <c r="A6165" t="s">
        <v>62</v>
      </c>
      <c r="B6165" t="s">
        <v>13</v>
      </c>
      <c r="C6165" t="s">
        <v>928</v>
      </c>
      <c r="D6165">
        <v>2</v>
      </c>
      <c r="E6165">
        <v>6</v>
      </c>
      <c r="F6165">
        <v>1780711200000</v>
      </c>
      <c r="G6165">
        <v>1780713621725</v>
      </c>
      <c r="H6165">
        <v>2421725</v>
      </c>
      <c r="I6165">
        <v>2421725</v>
      </c>
      <c r="J6165">
        <v>10348</v>
      </c>
      <c r="K6165">
        <v>89</v>
      </c>
      <c r="L6165">
        <v>78.08</v>
      </c>
      <c r="M6165" t="s">
        <v>931</v>
      </c>
      <c r="N6165" t="s">
        <v>926</v>
      </c>
      <c r="O6165">
        <v>53.37</v>
      </c>
      <c r="S6165">
        <v>26164</v>
      </c>
    </row>
    <row r="6166" spans="1:19" x14ac:dyDescent="0.2">
      <c r="A6166" t="s">
        <v>62</v>
      </c>
      <c r="B6166" t="s">
        <v>13</v>
      </c>
      <c r="C6166" t="s">
        <v>927</v>
      </c>
      <c r="D6166">
        <v>2</v>
      </c>
      <c r="E6166">
        <v>6</v>
      </c>
      <c r="F6166">
        <v>1780712100000</v>
      </c>
      <c r="G6166">
        <v>1780714623078</v>
      </c>
      <c r="H6166">
        <v>2523078</v>
      </c>
      <c r="I6166">
        <v>2523078</v>
      </c>
      <c r="J6166">
        <v>10953</v>
      </c>
      <c r="K6166">
        <v>95</v>
      </c>
      <c r="L6166">
        <v>75.150000000000006</v>
      </c>
      <c r="M6166" t="s">
        <v>931</v>
      </c>
      <c r="N6166" t="s">
        <v>926</v>
      </c>
      <c r="O6166">
        <v>42.38</v>
      </c>
      <c r="S6166">
        <v>26165</v>
      </c>
    </row>
    <row r="6167" spans="1:19" x14ac:dyDescent="0.2">
      <c r="A6167" t="s">
        <v>62</v>
      </c>
      <c r="B6167" t="s">
        <v>13</v>
      </c>
      <c r="C6167" t="s">
        <v>924</v>
      </c>
      <c r="D6167">
        <v>2</v>
      </c>
      <c r="E6167">
        <v>6</v>
      </c>
      <c r="F6167">
        <v>1780713000000</v>
      </c>
      <c r="G6167">
        <v>1780715272049</v>
      </c>
      <c r="H6167">
        <v>2272049</v>
      </c>
      <c r="I6167">
        <v>2272049</v>
      </c>
      <c r="J6167">
        <v>8643</v>
      </c>
      <c r="K6167">
        <v>91</v>
      </c>
      <c r="L6167">
        <v>74.760000000000005</v>
      </c>
      <c r="M6167" t="s">
        <v>931</v>
      </c>
      <c r="N6167" t="s">
        <v>926</v>
      </c>
      <c r="O6167">
        <v>53.96</v>
      </c>
      <c r="S6167">
        <v>26166</v>
      </c>
    </row>
    <row r="6168" spans="1:19" x14ac:dyDescent="0.2">
      <c r="A6168" t="s">
        <v>62</v>
      </c>
      <c r="B6168" t="s">
        <v>13</v>
      </c>
      <c r="C6168" t="s">
        <v>928</v>
      </c>
      <c r="D6168">
        <v>2</v>
      </c>
      <c r="E6168">
        <v>6</v>
      </c>
      <c r="F6168">
        <v>1780713900000</v>
      </c>
      <c r="G6168">
        <v>1780716106153</v>
      </c>
      <c r="H6168">
        <v>2206153</v>
      </c>
      <c r="I6168">
        <v>2206153</v>
      </c>
      <c r="J6168">
        <v>10104</v>
      </c>
      <c r="K6168">
        <v>83</v>
      </c>
      <c r="L6168">
        <v>75.23</v>
      </c>
      <c r="M6168" t="s">
        <v>931</v>
      </c>
      <c r="N6168" t="s">
        <v>926</v>
      </c>
      <c r="O6168">
        <v>52.8</v>
      </c>
      <c r="S6168">
        <v>26167</v>
      </c>
    </row>
    <row r="6169" spans="1:19" x14ac:dyDescent="0.2">
      <c r="A6169" t="s">
        <v>62</v>
      </c>
      <c r="B6169" t="s">
        <v>13</v>
      </c>
      <c r="C6169" t="s">
        <v>927</v>
      </c>
      <c r="D6169">
        <v>2</v>
      </c>
      <c r="E6169">
        <v>6</v>
      </c>
      <c r="F6169">
        <v>1780714800000</v>
      </c>
      <c r="G6169">
        <v>1780716911767</v>
      </c>
      <c r="H6169">
        <v>2111767</v>
      </c>
      <c r="I6169">
        <v>2111767</v>
      </c>
      <c r="J6169">
        <v>9247</v>
      </c>
      <c r="K6169">
        <v>79</v>
      </c>
      <c r="L6169">
        <v>67.540000000000006</v>
      </c>
      <c r="M6169" t="s">
        <v>931</v>
      </c>
      <c r="N6169" t="s">
        <v>926</v>
      </c>
      <c r="O6169">
        <v>39.6</v>
      </c>
      <c r="S6169">
        <v>26168</v>
      </c>
    </row>
    <row r="6170" spans="1:19" x14ac:dyDescent="0.2">
      <c r="A6170" t="s">
        <v>62</v>
      </c>
      <c r="B6170" t="s">
        <v>13</v>
      </c>
      <c r="C6170" t="s">
        <v>924</v>
      </c>
      <c r="D6170">
        <v>2</v>
      </c>
      <c r="E6170">
        <v>6</v>
      </c>
      <c r="F6170">
        <v>1780715700000</v>
      </c>
      <c r="G6170">
        <v>1780718012189</v>
      </c>
      <c r="H6170">
        <v>2312189</v>
      </c>
      <c r="I6170">
        <v>2312189</v>
      </c>
      <c r="J6170">
        <v>11431</v>
      </c>
      <c r="K6170">
        <v>87</v>
      </c>
      <c r="L6170">
        <v>73.97</v>
      </c>
      <c r="M6170" t="s">
        <v>931</v>
      </c>
      <c r="N6170" t="s">
        <v>926</v>
      </c>
      <c r="O6170">
        <v>43.67</v>
      </c>
      <c r="S6170">
        <v>26169</v>
      </c>
    </row>
    <row r="6171" spans="1:19" x14ac:dyDescent="0.2">
      <c r="A6171" t="s">
        <v>62</v>
      </c>
      <c r="B6171" t="s">
        <v>13</v>
      </c>
      <c r="C6171" t="s">
        <v>928</v>
      </c>
      <c r="D6171">
        <v>2</v>
      </c>
      <c r="E6171">
        <v>6</v>
      </c>
      <c r="F6171">
        <v>1780716600000</v>
      </c>
      <c r="G6171">
        <v>1780718278459</v>
      </c>
      <c r="H6171">
        <v>1678459</v>
      </c>
      <c r="I6171">
        <v>1678459</v>
      </c>
      <c r="J6171">
        <v>9111</v>
      </c>
      <c r="K6171">
        <v>68</v>
      </c>
      <c r="L6171">
        <v>67.510000000000005</v>
      </c>
      <c r="M6171" t="s">
        <v>931</v>
      </c>
      <c r="N6171" t="s">
        <v>926</v>
      </c>
      <c r="O6171">
        <v>50.81</v>
      </c>
      <c r="S6171">
        <v>26170</v>
      </c>
    </row>
    <row r="6172" spans="1:19" x14ac:dyDescent="0.2">
      <c r="A6172" t="s">
        <v>62</v>
      </c>
      <c r="B6172" t="s">
        <v>13</v>
      </c>
      <c r="C6172" t="s">
        <v>927</v>
      </c>
      <c r="D6172">
        <v>2</v>
      </c>
      <c r="E6172">
        <v>6</v>
      </c>
      <c r="F6172">
        <v>1780717500000</v>
      </c>
      <c r="G6172">
        <v>1780719530862</v>
      </c>
      <c r="H6172">
        <v>2030862</v>
      </c>
      <c r="I6172">
        <v>2030862</v>
      </c>
      <c r="J6172">
        <v>11556</v>
      </c>
      <c r="K6172">
        <v>78</v>
      </c>
      <c r="L6172">
        <v>70.75</v>
      </c>
      <c r="M6172" t="s">
        <v>931</v>
      </c>
      <c r="N6172" t="s">
        <v>926</v>
      </c>
      <c r="O6172">
        <v>42.94</v>
      </c>
      <c r="S6172">
        <v>26171</v>
      </c>
    </row>
    <row r="6173" spans="1:19" x14ac:dyDescent="0.2">
      <c r="A6173" t="s">
        <v>62</v>
      </c>
      <c r="B6173" t="s">
        <v>13</v>
      </c>
      <c r="C6173" t="s">
        <v>924</v>
      </c>
      <c r="D6173">
        <v>2</v>
      </c>
      <c r="E6173">
        <v>6</v>
      </c>
      <c r="F6173">
        <v>1780718400000</v>
      </c>
      <c r="G6173">
        <v>1780720278657</v>
      </c>
      <c r="H6173">
        <v>1878657</v>
      </c>
      <c r="I6173">
        <v>1878657</v>
      </c>
      <c r="J6173">
        <v>12012</v>
      </c>
      <c r="K6173">
        <v>76</v>
      </c>
      <c r="L6173">
        <v>70.33</v>
      </c>
      <c r="M6173" t="s">
        <v>931</v>
      </c>
      <c r="N6173" t="s">
        <v>926</v>
      </c>
      <c r="O6173">
        <v>44.58</v>
      </c>
      <c r="S6173">
        <v>26172</v>
      </c>
    </row>
    <row r="6174" spans="1:19" x14ac:dyDescent="0.2">
      <c r="A6174" t="s">
        <v>62</v>
      </c>
      <c r="B6174" t="s">
        <v>13</v>
      </c>
      <c r="C6174" t="s">
        <v>928</v>
      </c>
      <c r="D6174">
        <v>2</v>
      </c>
      <c r="E6174">
        <v>6</v>
      </c>
      <c r="F6174">
        <v>1780719300000</v>
      </c>
      <c r="G6174">
        <v>1780721902706</v>
      </c>
      <c r="H6174">
        <v>2602706</v>
      </c>
      <c r="I6174">
        <v>2602706</v>
      </c>
      <c r="J6174">
        <v>9224</v>
      </c>
      <c r="K6174">
        <v>106</v>
      </c>
      <c r="L6174">
        <v>60.92</v>
      </c>
      <c r="M6174" t="s">
        <v>925</v>
      </c>
      <c r="N6174" t="s">
        <v>929</v>
      </c>
      <c r="S6174">
        <v>26173</v>
      </c>
    </row>
    <row r="6175" spans="1:19" x14ac:dyDescent="0.2">
      <c r="A6175" t="s">
        <v>62</v>
      </c>
      <c r="B6175" t="s">
        <v>13</v>
      </c>
      <c r="C6175" t="s">
        <v>927</v>
      </c>
      <c r="D6175">
        <v>2</v>
      </c>
      <c r="E6175">
        <v>6</v>
      </c>
      <c r="F6175">
        <v>1780720200000</v>
      </c>
      <c r="G6175">
        <v>1780722033421</v>
      </c>
      <c r="H6175">
        <v>1833421</v>
      </c>
      <c r="I6175">
        <v>1833421</v>
      </c>
      <c r="J6175">
        <v>10083</v>
      </c>
      <c r="K6175">
        <v>79</v>
      </c>
      <c r="L6175">
        <v>52.59</v>
      </c>
      <c r="M6175" t="s">
        <v>925</v>
      </c>
      <c r="N6175" t="s">
        <v>929</v>
      </c>
      <c r="S6175">
        <v>26174</v>
      </c>
    </row>
    <row r="6176" spans="1:19" x14ac:dyDescent="0.2">
      <c r="A6176" t="s">
        <v>62</v>
      </c>
      <c r="B6176" t="s">
        <v>13</v>
      </c>
      <c r="C6176" t="s">
        <v>924</v>
      </c>
      <c r="D6176">
        <v>2</v>
      </c>
      <c r="E6176">
        <v>6</v>
      </c>
      <c r="F6176">
        <v>1780721100000</v>
      </c>
      <c r="G6176">
        <v>1780723744143</v>
      </c>
      <c r="H6176">
        <v>2644143</v>
      </c>
      <c r="I6176">
        <v>2644143</v>
      </c>
      <c r="J6176">
        <v>11590</v>
      </c>
      <c r="K6176">
        <v>107</v>
      </c>
      <c r="L6176">
        <v>79.09</v>
      </c>
      <c r="M6176" t="s">
        <v>931</v>
      </c>
      <c r="N6176" t="s">
        <v>926</v>
      </c>
      <c r="O6176">
        <v>46.79</v>
      </c>
      <c r="S6176">
        <v>26175</v>
      </c>
    </row>
    <row r="6177" spans="1:19" x14ac:dyDescent="0.2">
      <c r="A6177" t="s">
        <v>62</v>
      </c>
      <c r="B6177" t="s">
        <v>13</v>
      </c>
      <c r="C6177" t="s">
        <v>928</v>
      </c>
      <c r="D6177">
        <v>2</v>
      </c>
      <c r="E6177">
        <v>6</v>
      </c>
      <c r="F6177">
        <v>1780722000000</v>
      </c>
      <c r="G6177">
        <v>1780724563262</v>
      </c>
      <c r="H6177">
        <v>2563262</v>
      </c>
      <c r="I6177">
        <v>2563262</v>
      </c>
      <c r="J6177">
        <v>9929</v>
      </c>
      <c r="K6177">
        <v>98</v>
      </c>
      <c r="L6177">
        <v>79.13</v>
      </c>
      <c r="M6177" t="s">
        <v>931</v>
      </c>
      <c r="N6177" t="s">
        <v>926</v>
      </c>
      <c r="O6177">
        <v>53.35</v>
      </c>
      <c r="S6177">
        <v>26176</v>
      </c>
    </row>
    <row r="6178" spans="1:19" x14ac:dyDescent="0.2">
      <c r="A6178" t="s">
        <v>62</v>
      </c>
      <c r="B6178" t="s">
        <v>13</v>
      </c>
      <c r="C6178" t="s">
        <v>927</v>
      </c>
      <c r="D6178">
        <v>2</v>
      </c>
      <c r="E6178">
        <v>6</v>
      </c>
      <c r="F6178">
        <v>1780722900000</v>
      </c>
      <c r="G6178">
        <v>1780724538900</v>
      </c>
      <c r="H6178">
        <v>1638900</v>
      </c>
      <c r="I6178">
        <v>1638900</v>
      </c>
      <c r="J6178">
        <v>9642</v>
      </c>
      <c r="K6178">
        <v>66</v>
      </c>
      <c r="L6178">
        <v>70.709999999999994</v>
      </c>
      <c r="M6178" t="s">
        <v>931</v>
      </c>
      <c r="N6178" t="s">
        <v>926</v>
      </c>
      <c r="O6178">
        <v>57.83</v>
      </c>
      <c r="S6178">
        <v>26177</v>
      </c>
    </row>
    <row r="6179" spans="1:19" x14ac:dyDescent="0.2">
      <c r="A6179" t="s">
        <v>62</v>
      </c>
      <c r="B6179" t="s">
        <v>13</v>
      </c>
      <c r="C6179" t="s">
        <v>924</v>
      </c>
      <c r="D6179">
        <v>2</v>
      </c>
      <c r="E6179">
        <v>6</v>
      </c>
      <c r="F6179">
        <v>1780723800000</v>
      </c>
      <c r="G6179">
        <v>1780725723586</v>
      </c>
      <c r="H6179">
        <v>1923586</v>
      </c>
      <c r="I6179">
        <v>1923586</v>
      </c>
      <c r="J6179">
        <v>9938</v>
      </c>
      <c r="K6179">
        <v>81</v>
      </c>
      <c r="L6179">
        <v>74.88</v>
      </c>
      <c r="M6179" t="s">
        <v>931</v>
      </c>
      <c r="N6179" t="s">
        <v>926</v>
      </c>
      <c r="O6179">
        <v>59.57</v>
      </c>
      <c r="S6179">
        <v>26178</v>
      </c>
    </row>
    <row r="6180" spans="1:19" x14ac:dyDescent="0.2">
      <c r="A6180" t="s">
        <v>62</v>
      </c>
      <c r="B6180" t="s">
        <v>13</v>
      </c>
      <c r="C6180" t="s">
        <v>928</v>
      </c>
      <c r="D6180">
        <v>2</v>
      </c>
      <c r="E6180">
        <v>6</v>
      </c>
      <c r="F6180">
        <v>1780724700000</v>
      </c>
      <c r="G6180">
        <v>1780727123391</v>
      </c>
      <c r="H6180">
        <v>2423391</v>
      </c>
      <c r="I6180">
        <v>2423391</v>
      </c>
      <c r="J6180">
        <v>11330</v>
      </c>
      <c r="K6180">
        <v>90</v>
      </c>
      <c r="L6180">
        <v>80.790000000000006</v>
      </c>
      <c r="M6180" t="s">
        <v>931</v>
      </c>
      <c r="N6180" t="s">
        <v>926</v>
      </c>
      <c r="O6180">
        <v>56.99</v>
      </c>
      <c r="S6180">
        <v>26179</v>
      </c>
    </row>
    <row r="6181" spans="1:19" x14ac:dyDescent="0.2">
      <c r="A6181" t="s">
        <v>62</v>
      </c>
      <c r="B6181" t="s">
        <v>13</v>
      </c>
      <c r="C6181" t="s">
        <v>927</v>
      </c>
      <c r="D6181">
        <v>2</v>
      </c>
      <c r="E6181">
        <v>6</v>
      </c>
      <c r="F6181">
        <v>1780725600000</v>
      </c>
      <c r="G6181">
        <v>1780727472524</v>
      </c>
      <c r="H6181">
        <v>1872524</v>
      </c>
      <c r="I6181">
        <v>1872524</v>
      </c>
      <c r="J6181">
        <v>10108</v>
      </c>
      <c r="K6181">
        <v>77</v>
      </c>
      <c r="L6181">
        <v>53.08</v>
      </c>
      <c r="M6181" t="s">
        <v>925</v>
      </c>
      <c r="N6181" t="s">
        <v>929</v>
      </c>
      <c r="S6181">
        <v>26180</v>
      </c>
    </row>
    <row r="6182" spans="1:19" x14ac:dyDescent="0.2">
      <c r="A6182" t="s">
        <v>62</v>
      </c>
      <c r="B6182" t="s">
        <v>13</v>
      </c>
      <c r="C6182" t="s">
        <v>924</v>
      </c>
      <c r="D6182">
        <v>2</v>
      </c>
      <c r="E6182">
        <v>6</v>
      </c>
      <c r="F6182">
        <v>1780726500000</v>
      </c>
      <c r="G6182">
        <v>1780728277404</v>
      </c>
      <c r="H6182">
        <v>1777404</v>
      </c>
      <c r="I6182">
        <v>1777404</v>
      </c>
      <c r="J6182">
        <v>11495</v>
      </c>
      <c r="K6182">
        <v>68</v>
      </c>
      <c r="L6182">
        <v>71.61</v>
      </c>
      <c r="M6182" t="s">
        <v>931</v>
      </c>
      <c r="N6182" t="s">
        <v>926</v>
      </c>
      <c r="O6182">
        <v>51.48</v>
      </c>
      <c r="S6182">
        <v>26181</v>
      </c>
    </row>
    <row r="6183" spans="1:19" x14ac:dyDescent="0.2">
      <c r="A6183" t="s">
        <v>62</v>
      </c>
      <c r="B6183" t="s">
        <v>13</v>
      </c>
      <c r="C6183" t="s">
        <v>928</v>
      </c>
      <c r="D6183">
        <v>2</v>
      </c>
      <c r="E6183">
        <v>6</v>
      </c>
      <c r="F6183">
        <v>1780727400000</v>
      </c>
      <c r="G6183">
        <v>1780729275447</v>
      </c>
      <c r="H6183">
        <v>1875447</v>
      </c>
      <c r="I6183">
        <v>1875447</v>
      </c>
      <c r="J6183">
        <v>12439</v>
      </c>
      <c r="K6183">
        <v>71</v>
      </c>
      <c r="L6183">
        <v>76.69</v>
      </c>
      <c r="M6183" t="s">
        <v>931</v>
      </c>
      <c r="N6183" t="s">
        <v>926</v>
      </c>
      <c r="O6183">
        <v>58.3</v>
      </c>
      <c r="S6183">
        <v>26182</v>
      </c>
    </row>
    <row r="6184" spans="1:19" x14ac:dyDescent="0.2">
      <c r="A6184" t="s">
        <v>62</v>
      </c>
      <c r="B6184" t="s">
        <v>13</v>
      </c>
      <c r="C6184" t="s">
        <v>924</v>
      </c>
      <c r="D6184">
        <v>2</v>
      </c>
      <c r="E6184">
        <v>7</v>
      </c>
      <c r="F6184">
        <v>1780790400000</v>
      </c>
      <c r="G6184">
        <v>1780792734184</v>
      </c>
      <c r="H6184">
        <v>2334184</v>
      </c>
      <c r="I6184">
        <v>2334184</v>
      </c>
      <c r="J6184">
        <v>11572</v>
      </c>
      <c r="K6184">
        <v>88</v>
      </c>
      <c r="L6184">
        <v>74.34</v>
      </c>
      <c r="M6184" t="s">
        <v>931</v>
      </c>
      <c r="N6184" t="s">
        <v>926</v>
      </c>
      <c r="O6184">
        <v>43.58</v>
      </c>
      <c r="S6184">
        <v>26183</v>
      </c>
    </row>
    <row r="6185" spans="1:19" x14ac:dyDescent="0.2">
      <c r="A6185" t="s">
        <v>62</v>
      </c>
      <c r="B6185" t="s">
        <v>13</v>
      </c>
      <c r="C6185" t="s">
        <v>928</v>
      </c>
      <c r="D6185">
        <v>2</v>
      </c>
      <c r="E6185">
        <v>7</v>
      </c>
      <c r="F6185">
        <v>1780791300000</v>
      </c>
      <c r="G6185">
        <v>1780792883758</v>
      </c>
      <c r="H6185">
        <v>1583758</v>
      </c>
      <c r="I6185">
        <v>1583758</v>
      </c>
      <c r="J6185">
        <v>8536</v>
      </c>
      <c r="K6185">
        <v>59</v>
      </c>
      <c r="L6185">
        <v>66.7</v>
      </c>
      <c r="M6185" t="s">
        <v>931</v>
      </c>
      <c r="N6185" t="s">
        <v>926</v>
      </c>
      <c r="O6185">
        <v>52.85</v>
      </c>
      <c r="S6185">
        <v>26184</v>
      </c>
    </row>
    <row r="6186" spans="1:19" x14ac:dyDescent="0.2">
      <c r="A6186" t="s">
        <v>62</v>
      </c>
      <c r="B6186" t="s">
        <v>13</v>
      </c>
      <c r="C6186" t="s">
        <v>927</v>
      </c>
      <c r="D6186">
        <v>2</v>
      </c>
      <c r="E6186">
        <v>7</v>
      </c>
      <c r="F6186">
        <v>1780792200000</v>
      </c>
      <c r="G6186">
        <v>1780794174226</v>
      </c>
      <c r="H6186">
        <v>1974226</v>
      </c>
      <c r="I6186">
        <v>1974226</v>
      </c>
      <c r="J6186">
        <v>8823</v>
      </c>
      <c r="K6186">
        <v>78</v>
      </c>
      <c r="L6186">
        <v>67.63</v>
      </c>
      <c r="M6186" t="s">
        <v>931</v>
      </c>
      <c r="N6186" t="s">
        <v>926</v>
      </c>
      <c r="O6186">
        <v>44.41</v>
      </c>
      <c r="S6186">
        <v>26185</v>
      </c>
    </row>
    <row r="6187" spans="1:19" x14ac:dyDescent="0.2">
      <c r="A6187" t="s">
        <v>62</v>
      </c>
      <c r="B6187" t="s">
        <v>13</v>
      </c>
      <c r="C6187" t="s">
        <v>924</v>
      </c>
      <c r="D6187">
        <v>2</v>
      </c>
      <c r="E6187">
        <v>7</v>
      </c>
      <c r="F6187">
        <v>1780793100000</v>
      </c>
      <c r="G6187">
        <v>1780795342052</v>
      </c>
      <c r="H6187">
        <v>2242052</v>
      </c>
      <c r="I6187">
        <v>2242052</v>
      </c>
      <c r="J6187">
        <v>11501</v>
      </c>
      <c r="K6187">
        <v>89</v>
      </c>
      <c r="L6187">
        <v>72.39</v>
      </c>
      <c r="M6187" t="s">
        <v>931</v>
      </c>
      <c r="N6187" t="s">
        <v>926</v>
      </c>
      <c r="O6187">
        <v>41.57</v>
      </c>
      <c r="S6187">
        <v>26186</v>
      </c>
    </row>
    <row r="6188" spans="1:19" x14ac:dyDescent="0.2">
      <c r="A6188" t="s">
        <v>62</v>
      </c>
      <c r="B6188" t="s">
        <v>13</v>
      </c>
      <c r="C6188" t="s">
        <v>928</v>
      </c>
      <c r="D6188">
        <v>2</v>
      </c>
      <c r="E6188">
        <v>7</v>
      </c>
      <c r="F6188">
        <v>1780794000000</v>
      </c>
      <c r="G6188">
        <v>1780796649588</v>
      </c>
      <c r="H6188">
        <v>2649588</v>
      </c>
      <c r="I6188">
        <v>2649588</v>
      </c>
      <c r="J6188">
        <v>11879</v>
      </c>
      <c r="K6188">
        <v>101</v>
      </c>
      <c r="L6188">
        <v>77.5</v>
      </c>
      <c r="M6188" t="s">
        <v>931</v>
      </c>
      <c r="N6188" t="s">
        <v>926</v>
      </c>
      <c r="O6188">
        <v>42.18</v>
      </c>
      <c r="S6188">
        <v>26187</v>
      </c>
    </row>
    <row r="6189" spans="1:19" x14ac:dyDescent="0.2">
      <c r="A6189" t="s">
        <v>62</v>
      </c>
      <c r="B6189" t="s">
        <v>13</v>
      </c>
      <c r="C6189" t="s">
        <v>927</v>
      </c>
      <c r="D6189">
        <v>2</v>
      </c>
      <c r="E6189">
        <v>7</v>
      </c>
      <c r="F6189">
        <v>1780794900000</v>
      </c>
      <c r="G6189">
        <v>1780796410862</v>
      </c>
      <c r="H6189">
        <v>1510862</v>
      </c>
      <c r="I6189">
        <v>1510862</v>
      </c>
      <c r="J6189">
        <v>9365</v>
      </c>
      <c r="K6189">
        <v>61</v>
      </c>
      <c r="L6189">
        <v>61.6</v>
      </c>
      <c r="M6189" t="s">
        <v>925</v>
      </c>
      <c r="N6189" t="s">
        <v>926</v>
      </c>
      <c r="O6189">
        <v>40.61</v>
      </c>
      <c r="S6189">
        <v>26188</v>
      </c>
    </row>
    <row r="6190" spans="1:19" x14ac:dyDescent="0.2">
      <c r="A6190" t="s">
        <v>62</v>
      </c>
      <c r="B6190" t="s">
        <v>13</v>
      </c>
      <c r="C6190" t="s">
        <v>924</v>
      </c>
      <c r="D6190">
        <v>2</v>
      </c>
      <c r="E6190">
        <v>7</v>
      </c>
      <c r="F6190">
        <v>1780795800000</v>
      </c>
      <c r="G6190">
        <v>1780797405909</v>
      </c>
      <c r="H6190">
        <v>1605909</v>
      </c>
      <c r="I6190">
        <v>1605909</v>
      </c>
      <c r="J6190">
        <v>11321</v>
      </c>
      <c r="K6190">
        <v>61</v>
      </c>
      <c r="L6190">
        <v>67.84</v>
      </c>
      <c r="M6190" t="s">
        <v>931</v>
      </c>
      <c r="N6190" t="s">
        <v>926</v>
      </c>
      <c r="O6190">
        <v>47.49</v>
      </c>
      <c r="S6190">
        <v>26189</v>
      </c>
    </row>
    <row r="6191" spans="1:19" x14ac:dyDescent="0.2">
      <c r="A6191" t="s">
        <v>62</v>
      </c>
      <c r="B6191" t="s">
        <v>13</v>
      </c>
      <c r="C6191" t="s">
        <v>928</v>
      </c>
      <c r="D6191">
        <v>2</v>
      </c>
      <c r="E6191">
        <v>7</v>
      </c>
      <c r="F6191">
        <v>1780796700000</v>
      </c>
      <c r="G6191">
        <v>1780799194013</v>
      </c>
      <c r="H6191">
        <v>2494013</v>
      </c>
      <c r="I6191">
        <v>2494013</v>
      </c>
      <c r="J6191">
        <v>9541</v>
      </c>
      <c r="K6191">
        <v>92</v>
      </c>
      <c r="L6191">
        <v>76.39</v>
      </c>
      <c r="M6191" t="s">
        <v>931</v>
      </c>
      <c r="N6191" t="s">
        <v>926</v>
      </c>
      <c r="O6191">
        <v>49.76</v>
      </c>
      <c r="S6191">
        <v>26190</v>
      </c>
    </row>
    <row r="6192" spans="1:19" x14ac:dyDescent="0.2">
      <c r="A6192" t="s">
        <v>62</v>
      </c>
      <c r="B6192" t="s">
        <v>13</v>
      </c>
      <c r="C6192" t="s">
        <v>927</v>
      </c>
      <c r="D6192">
        <v>2</v>
      </c>
      <c r="E6192">
        <v>7</v>
      </c>
      <c r="F6192">
        <v>1780797600000</v>
      </c>
      <c r="G6192">
        <v>1780800219398</v>
      </c>
      <c r="H6192">
        <v>2619398</v>
      </c>
      <c r="I6192">
        <v>2619398</v>
      </c>
      <c r="J6192">
        <v>8940</v>
      </c>
      <c r="K6192">
        <v>101</v>
      </c>
      <c r="L6192">
        <v>60.82</v>
      </c>
      <c r="M6192" t="s">
        <v>925</v>
      </c>
      <c r="N6192" t="s">
        <v>929</v>
      </c>
      <c r="S6192">
        <v>26191</v>
      </c>
    </row>
    <row r="6193" spans="1:19" x14ac:dyDescent="0.2">
      <c r="A6193" t="s">
        <v>62</v>
      </c>
      <c r="B6193" t="s">
        <v>13</v>
      </c>
      <c r="C6193" t="s">
        <v>924</v>
      </c>
      <c r="D6193">
        <v>2</v>
      </c>
      <c r="E6193">
        <v>7</v>
      </c>
      <c r="F6193">
        <v>1780798500000</v>
      </c>
      <c r="G6193">
        <v>1780800417767</v>
      </c>
      <c r="H6193">
        <v>1917767</v>
      </c>
      <c r="I6193">
        <v>1917767</v>
      </c>
      <c r="J6193">
        <v>9069</v>
      </c>
      <c r="K6193">
        <v>72</v>
      </c>
      <c r="L6193">
        <v>68.66</v>
      </c>
      <c r="M6193" t="s">
        <v>931</v>
      </c>
      <c r="N6193" t="s">
        <v>926</v>
      </c>
      <c r="O6193">
        <v>47.57</v>
      </c>
      <c r="S6193">
        <v>26192</v>
      </c>
    </row>
    <row r="6194" spans="1:19" x14ac:dyDescent="0.2">
      <c r="A6194" t="s">
        <v>62</v>
      </c>
      <c r="B6194" t="s">
        <v>13</v>
      </c>
      <c r="C6194" t="s">
        <v>928</v>
      </c>
      <c r="D6194">
        <v>2</v>
      </c>
      <c r="E6194">
        <v>7</v>
      </c>
      <c r="F6194">
        <v>1780799400000</v>
      </c>
      <c r="G6194">
        <v>1780801834193</v>
      </c>
      <c r="H6194">
        <v>2434193</v>
      </c>
      <c r="I6194">
        <v>2434193</v>
      </c>
      <c r="J6194">
        <v>8738</v>
      </c>
      <c r="K6194">
        <v>96</v>
      </c>
      <c r="L6194">
        <v>71.92</v>
      </c>
      <c r="M6194" t="s">
        <v>931</v>
      </c>
      <c r="N6194" t="s">
        <v>926</v>
      </c>
      <c r="O6194">
        <v>43.01</v>
      </c>
      <c r="S6194">
        <v>26193</v>
      </c>
    </row>
    <row r="6195" spans="1:19" x14ac:dyDescent="0.2">
      <c r="A6195" t="s">
        <v>62</v>
      </c>
      <c r="B6195" t="s">
        <v>13</v>
      </c>
      <c r="C6195" t="s">
        <v>927</v>
      </c>
      <c r="D6195">
        <v>2</v>
      </c>
      <c r="E6195">
        <v>7</v>
      </c>
      <c r="F6195">
        <v>1780800300000</v>
      </c>
      <c r="G6195">
        <v>1780802144046</v>
      </c>
      <c r="H6195">
        <v>1844046</v>
      </c>
      <c r="I6195">
        <v>1844046</v>
      </c>
      <c r="J6195">
        <v>10191</v>
      </c>
      <c r="K6195">
        <v>77</v>
      </c>
      <c r="L6195">
        <v>65.930000000000007</v>
      </c>
      <c r="M6195" t="s">
        <v>925</v>
      </c>
      <c r="N6195" t="s">
        <v>926</v>
      </c>
      <c r="O6195">
        <v>40.07</v>
      </c>
      <c r="S6195">
        <v>26194</v>
      </c>
    </row>
    <row r="6196" spans="1:19" x14ac:dyDescent="0.2">
      <c r="A6196" t="s">
        <v>62</v>
      </c>
      <c r="B6196" t="s">
        <v>13</v>
      </c>
      <c r="C6196" t="s">
        <v>924</v>
      </c>
      <c r="D6196">
        <v>2</v>
      </c>
      <c r="E6196">
        <v>7</v>
      </c>
      <c r="F6196">
        <v>1780801200000</v>
      </c>
      <c r="G6196">
        <v>1780802844847</v>
      </c>
      <c r="H6196">
        <v>1644847</v>
      </c>
      <c r="I6196">
        <v>1644847</v>
      </c>
      <c r="J6196">
        <v>10670</v>
      </c>
      <c r="K6196">
        <v>63</v>
      </c>
      <c r="L6196">
        <v>67.290000000000006</v>
      </c>
      <c r="M6196" t="s">
        <v>931</v>
      </c>
      <c r="N6196" t="s">
        <v>926</v>
      </c>
      <c r="O6196">
        <v>46.98</v>
      </c>
      <c r="S6196">
        <v>26195</v>
      </c>
    </row>
    <row r="6197" spans="1:19" x14ac:dyDescent="0.2">
      <c r="A6197" t="s">
        <v>62</v>
      </c>
      <c r="B6197" t="s">
        <v>13</v>
      </c>
      <c r="C6197" t="s">
        <v>928</v>
      </c>
      <c r="D6197">
        <v>2</v>
      </c>
      <c r="E6197">
        <v>7</v>
      </c>
      <c r="F6197">
        <v>1780802100000</v>
      </c>
      <c r="G6197">
        <v>1780803787436</v>
      </c>
      <c r="H6197">
        <v>1687436</v>
      </c>
      <c r="I6197">
        <v>1687436</v>
      </c>
      <c r="J6197">
        <v>9663</v>
      </c>
      <c r="K6197">
        <v>71</v>
      </c>
      <c r="L6197">
        <v>64.12</v>
      </c>
      <c r="M6197" t="s">
        <v>925</v>
      </c>
      <c r="N6197" t="s">
        <v>926</v>
      </c>
      <c r="O6197">
        <v>41.22</v>
      </c>
      <c r="S6197">
        <v>26196</v>
      </c>
    </row>
    <row r="6198" spans="1:19" x14ac:dyDescent="0.2">
      <c r="A6198" t="s">
        <v>62</v>
      </c>
      <c r="B6198" t="s">
        <v>13</v>
      </c>
      <c r="C6198" t="s">
        <v>927</v>
      </c>
      <c r="D6198">
        <v>2</v>
      </c>
      <c r="E6198">
        <v>7</v>
      </c>
      <c r="F6198">
        <v>1780803000000</v>
      </c>
      <c r="G6198">
        <v>1780804709837</v>
      </c>
      <c r="H6198">
        <v>1709837</v>
      </c>
      <c r="I6198">
        <v>1709837</v>
      </c>
      <c r="J6198">
        <v>10206</v>
      </c>
      <c r="K6198">
        <v>69</v>
      </c>
      <c r="L6198">
        <v>68.510000000000005</v>
      </c>
      <c r="M6198" t="s">
        <v>931</v>
      </c>
      <c r="N6198" t="s">
        <v>926</v>
      </c>
      <c r="O6198">
        <v>49.42</v>
      </c>
      <c r="S6198">
        <v>26197</v>
      </c>
    </row>
    <row r="6199" spans="1:19" x14ac:dyDescent="0.2">
      <c r="A6199" t="s">
        <v>62</v>
      </c>
      <c r="B6199" t="s">
        <v>13</v>
      </c>
      <c r="C6199" t="s">
        <v>924</v>
      </c>
      <c r="D6199">
        <v>2</v>
      </c>
      <c r="E6199">
        <v>7</v>
      </c>
      <c r="F6199">
        <v>1780803900000</v>
      </c>
      <c r="G6199">
        <v>1780805959600</v>
      </c>
      <c r="H6199">
        <v>2059600</v>
      </c>
      <c r="I6199">
        <v>2059600</v>
      </c>
      <c r="J6199">
        <v>9245</v>
      </c>
      <c r="K6199">
        <v>82</v>
      </c>
      <c r="L6199">
        <v>72.709999999999994</v>
      </c>
      <c r="M6199" t="s">
        <v>931</v>
      </c>
      <c r="N6199" t="s">
        <v>926</v>
      </c>
      <c r="O6199">
        <v>52.94</v>
      </c>
      <c r="S6199">
        <v>26198</v>
      </c>
    </row>
    <row r="6200" spans="1:19" x14ac:dyDescent="0.2">
      <c r="A6200" t="s">
        <v>62</v>
      </c>
      <c r="B6200" t="s">
        <v>13</v>
      </c>
      <c r="C6200" t="s">
        <v>928</v>
      </c>
      <c r="D6200">
        <v>2</v>
      </c>
      <c r="E6200">
        <v>7</v>
      </c>
      <c r="F6200">
        <v>1780804800000</v>
      </c>
      <c r="G6200">
        <v>1780807150422</v>
      </c>
      <c r="H6200">
        <v>2350422</v>
      </c>
      <c r="I6200">
        <v>2350422</v>
      </c>
      <c r="J6200">
        <v>9323</v>
      </c>
      <c r="K6200">
        <v>88</v>
      </c>
      <c r="L6200">
        <v>73.069999999999993</v>
      </c>
      <c r="M6200" t="s">
        <v>931</v>
      </c>
      <c r="N6200" t="s">
        <v>926</v>
      </c>
      <c r="O6200">
        <v>46.24</v>
      </c>
      <c r="S6200">
        <v>26199</v>
      </c>
    </row>
    <row r="6201" spans="1:19" x14ac:dyDescent="0.2">
      <c r="A6201" t="s">
        <v>62</v>
      </c>
      <c r="B6201" t="s">
        <v>13</v>
      </c>
      <c r="C6201" t="s">
        <v>927</v>
      </c>
      <c r="D6201">
        <v>2</v>
      </c>
      <c r="E6201">
        <v>7</v>
      </c>
      <c r="F6201">
        <v>1780805700000</v>
      </c>
      <c r="G6201">
        <v>1780807716559</v>
      </c>
      <c r="H6201">
        <v>2016559</v>
      </c>
      <c r="I6201">
        <v>2016559</v>
      </c>
      <c r="J6201">
        <v>10782</v>
      </c>
      <c r="K6201">
        <v>84</v>
      </c>
      <c r="L6201">
        <v>75.239999999999995</v>
      </c>
      <c r="M6201" t="s">
        <v>931</v>
      </c>
      <c r="N6201" t="s">
        <v>926</v>
      </c>
      <c r="O6201">
        <v>55.81</v>
      </c>
      <c r="S6201">
        <v>26200</v>
      </c>
    </row>
    <row r="6202" spans="1:19" x14ac:dyDescent="0.2">
      <c r="A6202" t="s">
        <v>62</v>
      </c>
      <c r="B6202" t="s">
        <v>13</v>
      </c>
      <c r="C6202" t="s">
        <v>924</v>
      </c>
      <c r="D6202">
        <v>2</v>
      </c>
      <c r="E6202">
        <v>7</v>
      </c>
      <c r="F6202">
        <v>1780806600000</v>
      </c>
      <c r="G6202">
        <v>1780808796687</v>
      </c>
      <c r="H6202">
        <v>2196687</v>
      </c>
      <c r="I6202">
        <v>2196687</v>
      </c>
      <c r="J6202">
        <v>9567</v>
      </c>
      <c r="K6202">
        <v>92</v>
      </c>
      <c r="L6202">
        <v>56.41</v>
      </c>
      <c r="M6202" t="s">
        <v>925</v>
      </c>
      <c r="N6202" t="s">
        <v>929</v>
      </c>
      <c r="S6202">
        <v>26201</v>
      </c>
    </row>
    <row r="6203" spans="1:19" x14ac:dyDescent="0.2">
      <c r="A6203" t="s">
        <v>62</v>
      </c>
      <c r="B6203" t="s">
        <v>13</v>
      </c>
      <c r="C6203" t="s">
        <v>928</v>
      </c>
      <c r="D6203">
        <v>2</v>
      </c>
      <c r="E6203">
        <v>7</v>
      </c>
      <c r="F6203">
        <v>1780807500000</v>
      </c>
      <c r="G6203">
        <v>1780809377991</v>
      </c>
      <c r="H6203">
        <v>1877991</v>
      </c>
      <c r="I6203">
        <v>1877991</v>
      </c>
      <c r="J6203">
        <v>11297</v>
      </c>
      <c r="K6203">
        <v>74</v>
      </c>
      <c r="L6203">
        <v>72.39</v>
      </c>
      <c r="M6203" t="s">
        <v>931</v>
      </c>
      <c r="N6203" t="s">
        <v>926</v>
      </c>
      <c r="O6203">
        <v>51.3</v>
      </c>
      <c r="S6203">
        <v>26202</v>
      </c>
    </row>
    <row r="6204" spans="1:19" x14ac:dyDescent="0.2">
      <c r="A6204" t="s">
        <v>62</v>
      </c>
      <c r="B6204" t="s">
        <v>13</v>
      </c>
      <c r="C6204" t="s">
        <v>927</v>
      </c>
      <c r="D6204">
        <v>2</v>
      </c>
      <c r="E6204">
        <v>7</v>
      </c>
      <c r="F6204">
        <v>1780808400000</v>
      </c>
      <c r="G6204">
        <v>1780810071746</v>
      </c>
      <c r="H6204">
        <v>1671746</v>
      </c>
      <c r="I6204">
        <v>1671746</v>
      </c>
      <c r="J6204">
        <v>12041</v>
      </c>
      <c r="K6204">
        <v>63</v>
      </c>
      <c r="L6204">
        <v>68.25</v>
      </c>
      <c r="M6204" t="s">
        <v>931</v>
      </c>
      <c r="N6204" t="s">
        <v>926</v>
      </c>
      <c r="O6204">
        <v>44.87</v>
      </c>
      <c r="S6204">
        <v>26203</v>
      </c>
    </row>
    <row r="6205" spans="1:19" x14ac:dyDescent="0.2">
      <c r="A6205" t="s">
        <v>62</v>
      </c>
      <c r="B6205" t="s">
        <v>13</v>
      </c>
      <c r="C6205" t="s">
        <v>924</v>
      </c>
      <c r="D6205">
        <v>2</v>
      </c>
      <c r="E6205">
        <v>7</v>
      </c>
      <c r="F6205">
        <v>1780809300000</v>
      </c>
      <c r="G6205">
        <v>1780811455581</v>
      </c>
      <c r="H6205">
        <v>2155581</v>
      </c>
      <c r="I6205">
        <v>2155581</v>
      </c>
      <c r="J6205">
        <v>9992</v>
      </c>
      <c r="K6205">
        <v>89</v>
      </c>
      <c r="L6205">
        <v>76.69</v>
      </c>
      <c r="M6205" t="s">
        <v>931</v>
      </c>
      <c r="N6205" t="s">
        <v>926</v>
      </c>
      <c r="O6205">
        <v>57.77</v>
      </c>
      <c r="S6205">
        <v>26204</v>
      </c>
    </row>
    <row r="6206" spans="1:19" x14ac:dyDescent="0.2">
      <c r="A6206" t="s">
        <v>62</v>
      </c>
      <c r="B6206" t="s">
        <v>13</v>
      </c>
      <c r="C6206" t="s">
        <v>928</v>
      </c>
      <c r="D6206">
        <v>2</v>
      </c>
      <c r="E6206">
        <v>7</v>
      </c>
      <c r="F6206">
        <v>1780810200000</v>
      </c>
      <c r="G6206">
        <v>1780811952639</v>
      </c>
      <c r="H6206">
        <v>1752639</v>
      </c>
      <c r="I6206">
        <v>1752639</v>
      </c>
      <c r="J6206">
        <v>12012</v>
      </c>
      <c r="K6206">
        <v>69</v>
      </c>
      <c r="L6206">
        <v>75.28</v>
      </c>
      <c r="M6206" t="s">
        <v>931</v>
      </c>
      <c r="N6206" t="s">
        <v>926</v>
      </c>
      <c r="O6206">
        <v>59.25</v>
      </c>
      <c r="S6206">
        <v>26205</v>
      </c>
    </row>
    <row r="6207" spans="1:19" x14ac:dyDescent="0.2">
      <c r="A6207" t="s">
        <v>62</v>
      </c>
      <c r="B6207" t="s">
        <v>13</v>
      </c>
      <c r="C6207" t="s">
        <v>927</v>
      </c>
      <c r="D6207">
        <v>2</v>
      </c>
      <c r="E6207">
        <v>7</v>
      </c>
      <c r="F6207">
        <v>1780811100000</v>
      </c>
      <c r="G6207">
        <v>1780813426111</v>
      </c>
      <c r="H6207">
        <v>2326111</v>
      </c>
      <c r="I6207">
        <v>2326111</v>
      </c>
      <c r="J6207">
        <v>11250</v>
      </c>
      <c r="K6207">
        <v>91</v>
      </c>
      <c r="L6207">
        <v>76.31</v>
      </c>
      <c r="M6207" t="s">
        <v>931</v>
      </c>
      <c r="N6207" t="s">
        <v>926</v>
      </c>
      <c r="O6207">
        <v>49.24</v>
      </c>
      <c r="S6207">
        <v>26206</v>
      </c>
    </row>
    <row r="6208" spans="1:19" x14ac:dyDescent="0.2">
      <c r="A6208" t="s">
        <v>62</v>
      </c>
      <c r="B6208" t="s">
        <v>13</v>
      </c>
      <c r="C6208" t="s">
        <v>924</v>
      </c>
      <c r="D6208">
        <v>2</v>
      </c>
      <c r="E6208">
        <v>7</v>
      </c>
      <c r="F6208">
        <v>1780812000000</v>
      </c>
      <c r="G6208">
        <v>1780814572920</v>
      </c>
      <c r="H6208">
        <v>2572920</v>
      </c>
      <c r="I6208">
        <v>2572920</v>
      </c>
      <c r="J6208">
        <v>11061</v>
      </c>
      <c r="K6208">
        <v>96</v>
      </c>
      <c r="L6208">
        <v>77.02</v>
      </c>
      <c r="M6208" t="s">
        <v>931</v>
      </c>
      <c r="N6208" t="s">
        <v>926</v>
      </c>
      <c r="O6208">
        <v>45.19</v>
      </c>
      <c r="S6208">
        <v>26207</v>
      </c>
    </row>
    <row r="6209" spans="1:19" x14ac:dyDescent="0.2">
      <c r="A6209" t="s">
        <v>62</v>
      </c>
      <c r="B6209" t="s">
        <v>13</v>
      </c>
      <c r="C6209" t="s">
        <v>928</v>
      </c>
      <c r="D6209">
        <v>2</v>
      </c>
      <c r="E6209">
        <v>7</v>
      </c>
      <c r="F6209">
        <v>1780812900000</v>
      </c>
      <c r="G6209">
        <v>1780814793592</v>
      </c>
      <c r="H6209">
        <v>1893592</v>
      </c>
      <c r="I6209">
        <v>1893592</v>
      </c>
      <c r="J6209">
        <v>9703</v>
      </c>
      <c r="K6209">
        <v>72</v>
      </c>
      <c r="L6209">
        <v>73.400000000000006</v>
      </c>
      <c r="M6209" t="s">
        <v>931</v>
      </c>
      <c r="N6209" t="s">
        <v>926</v>
      </c>
      <c r="O6209">
        <v>57.51</v>
      </c>
      <c r="S6209">
        <v>26208</v>
      </c>
    </row>
    <row r="6210" spans="1:19" x14ac:dyDescent="0.2">
      <c r="A6210" t="s">
        <v>62</v>
      </c>
      <c r="B6210" t="s">
        <v>13</v>
      </c>
      <c r="C6210" t="s">
        <v>927</v>
      </c>
      <c r="D6210">
        <v>2</v>
      </c>
      <c r="E6210">
        <v>7</v>
      </c>
      <c r="F6210">
        <v>1780813800000</v>
      </c>
      <c r="G6210">
        <v>1780816363409</v>
      </c>
      <c r="H6210">
        <v>2563409</v>
      </c>
      <c r="I6210">
        <v>2563409</v>
      </c>
      <c r="J6210">
        <v>12428</v>
      </c>
      <c r="K6210">
        <v>94</v>
      </c>
      <c r="L6210">
        <v>80.459999999999994</v>
      </c>
      <c r="M6210" t="s">
        <v>931</v>
      </c>
      <c r="N6210" t="s">
        <v>926</v>
      </c>
      <c r="O6210">
        <v>49.76</v>
      </c>
      <c r="S6210">
        <v>26209</v>
      </c>
    </row>
    <row r="6211" spans="1:19" x14ac:dyDescent="0.2">
      <c r="A6211" t="s">
        <v>62</v>
      </c>
      <c r="B6211" t="s">
        <v>13</v>
      </c>
      <c r="C6211" t="s">
        <v>924</v>
      </c>
      <c r="D6211">
        <v>2</v>
      </c>
      <c r="E6211">
        <v>7</v>
      </c>
      <c r="F6211">
        <v>1780814700000</v>
      </c>
      <c r="G6211">
        <v>1780817010729</v>
      </c>
      <c r="H6211">
        <v>2310729</v>
      </c>
      <c r="I6211">
        <v>2310729</v>
      </c>
      <c r="J6211">
        <v>12738</v>
      </c>
      <c r="K6211">
        <v>87</v>
      </c>
      <c r="L6211">
        <v>78.400000000000006</v>
      </c>
      <c r="M6211" t="s">
        <v>931</v>
      </c>
      <c r="N6211" t="s">
        <v>926</v>
      </c>
      <c r="O6211">
        <v>50.51</v>
      </c>
      <c r="S6211">
        <v>26210</v>
      </c>
    </row>
    <row r="6212" spans="1:19" x14ac:dyDescent="0.2">
      <c r="A6212" t="s">
        <v>63</v>
      </c>
      <c r="B6212" t="s">
        <v>8</v>
      </c>
      <c r="C6212" t="s">
        <v>928</v>
      </c>
      <c r="D6212">
        <v>1</v>
      </c>
      <c r="E6212">
        <v>1</v>
      </c>
      <c r="F6212">
        <v>1779667200000</v>
      </c>
      <c r="G6212">
        <v>1779669592383</v>
      </c>
      <c r="H6212">
        <v>2392383</v>
      </c>
      <c r="I6212">
        <v>2392383</v>
      </c>
      <c r="J6212">
        <v>8420</v>
      </c>
      <c r="K6212">
        <v>97</v>
      </c>
      <c r="L6212">
        <v>74.89</v>
      </c>
      <c r="M6212" t="s">
        <v>931</v>
      </c>
      <c r="N6212" t="s">
        <v>926</v>
      </c>
      <c r="O6212">
        <v>51.85</v>
      </c>
      <c r="S6212">
        <v>26211</v>
      </c>
    </row>
    <row r="6213" spans="1:19" x14ac:dyDescent="0.2">
      <c r="A6213" t="s">
        <v>63</v>
      </c>
      <c r="B6213" t="s">
        <v>8</v>
      </c>
      <c r="C6213" t="s">
        <v>927</v>
      </c>
      <c r="D6213">
        <v>1</v>
      </c>
      <c r="E6213">
        <v>1</v>
      </c>
      <c r="F6213">
        <v>1779668100000</v>
      </c>
      <c r="G6213">
        <v>1779670299151</v>
      </c>
      <c r="H6213">
        <v>2199151</v>
      </c>
      <c r="I6213">
        <v>2199151</v>
      </c>
      <c r="J6213">
        <v>12048</v>
      </c>
      <c r="K6213">
        <v>85</v>
      </c>
      <c r="L6213">
        <v>59.04</v>
      </c>
      <c r="M6213" t="s">
        <v>925</v>
      </c>
      <c r="N6213" t="s">
        <v>929</v>
      </c>
      <c r="S6213">
        <v>26212</v>
      </c>
    </row>
    <row r="6214" spans="1:19" x14ac:dyDescent="0.2">
      <c r="A6214" t="s">
        <v>63</v>
      </c>
      <c r="B6214" t="s">
        <v>8</v>
      </c>
      <c r="C6214" t="s">
        <v>924</v>
      </c>
      <c r="D6214">
        <v>1</v>
      </c>
      <c r="E6214">
        <v>1</v>
      </c>
      <c r="F6214">
        <v>1779669000000</v>
      </c>
      <c r="G6214">
        <v>1779671342004</v>
      </c>
      <c r="H6214">
        <v>2342004</v>
      </c>
      <c r="I6214">
        <v>2342004</v>
      </c>
      <c r="J6214">
        <v>11094</v>
      </c>
      <c r="K6214">
        <v>95</v>
      </c>
      <c r="L6214">
        <v>72.42</v>
      </c>
      <c r="M6214" t="s">
        <v>931</v>
      </c>
      <c r="N6214" t="s">
        <v>926</v>
      </c>
      <c r="O6214">
        <v>40.21</v>
      </c>
      <c r="S6214">
        <v>26213</v>
      </c>
    </row>
    <row r="6215" spans="1:19" x14ac:dyDescent="0.2">
      <c r="A6215" t="s">
        <v>63</v>
      </c>
      <c r="B6215" t="s">
        <v>8</v>
      </c>
      <c r="C6215" t="s">
        <v>928</v>
      </c>
      <c r="D6215">
        <v>1</v>
      </c>
      <c r="E6215">
        <v>1</v>
      </c>
      <c r="F6215">
        <v>1779669900000</v>
      </c>
      <c r="G6215">
        <v>1779671166266</v>
      </c>
      <c r="H6215">
        <v>1266266</v>
      </c>
      <c r="I6215">
        <v>1266266</v>
      </c>
      <c r="J6215">
        <v>10732</v>
      </c>
      <c r="K6215">
        <v>51</v>
      </c>
      <c r="L6215">
        <v>61.43</v>
      </c>
      <c r="M6215" t="s">
        <v>925</v>
      </c>
      <c r="N6215" t="s">
        <v>926</v>
      </c>
      <c r="O6215">
        <v>42.73</v>
      </c>
      <c r="S6215">
        <v>26214</v>
      </c>
    </row>
    <row r="6216" spans="1:19" x14ac:dyDescent="0.2">
      <c r="A6216" t="s">
        <v>63</v>
      </c>
      <c r="B6216" t="s">
        <v>8</v>
      </c>
      <c r="C6216" t="s">
        <v>927</v>
      </c>
      <c r="D6216">
        <v>1</v>
      </c>
      <c r="E6216">
        <v>1</v>
      </c>
      <c r="F6216">
        <v>1779670800000</v>
      </c>
      <c r="G6216">
        <v>1779672168616</v>
      </c>
      <c r="H6216">
        <v>1368616</v>
      </c>
      <c r="I6216">
        <v>1368616</v>
      </c>
      <c r="J6216">
        <v>11153</v>
      </c>
      <c r="K6216">
        <v>59</v>
      </c>
      <c r="L6216">
        <v>67.28</v>
      </c>
      <c r="M6216" t="s">
        <v>931</v>
      </c>
      <c r="N6216" t="s">
        <v>926</v>
      </c>
      <c r="O6216">
        <v>52.62</v>
      </c>
      <c r="S6216">
        <v>26215</v>
      </c>
    </row>
    <row r="6217" spans="1:19" x14ac:dyDescent="0.2">
      <c r="A6217" t="s">
        <v>63</v>
      </c>
      <c r="B6217" t="s">
        <v>8</v>
      </c>
      <c r="C6217" t="s">
        <v>924</v>
      </c>
      <c r="D6217">
        <v>1</v>
      </c>
      <c r="E6217">
        <v>1</v>
      </c>
      <c r="F6217">
        <v>1779671700000</v>
      </c>
      <c r="G6217">
        <v>1779674139452</v>
      </c>
      <c r="H6217">
        <v>2439452</v>
      </c>
      <c r="I6217">
        <v>2439452</v>
      </c>
      <c r="J6217">
        <v>11112</v>
      </c>
      <c r="K6217">
        <v>91</v>
      </c>
      <c r="L6217">
        <v>75.569999999999993</v>
      </c>
      <c r="M6217" t="s">
        <v>931</v>
      </c>
      <c r="N6217" t="s">
        <v>926</v>
      </c>
      <c r="O6217">
        <v>45.03</v>
      </c>
      <c r="S6217">
        <v>26216</v>
      </c>
    </row>
    <row r="6218" spans="1:19" x14ac:dyDescent="0.2">
      <c r="A6218" t="s">
        <v>63</v>
      </c>
      <c r="B6218" t="s">
        <v>8</v>
      </c>
      <c r="C6218" t="s">
        <v>928</v>
      </c>
      <c r="D6218">
        <v>1</v>
      </c>
      <c r="E6218">
        <v>1</v>
      </c>
      <c r="F6218">
        <v>1779672600000</v>
      </c>
      <c r="G6218">
        <v>1779674723427</v>
      </c>
      <c r="H6218">
        <v>2123427</v>
      </c>
      <c r="I6218">
        <v>2123427</v>
      </c>
      <c r="J6218">
        <v>8523</v>
      </c>
      <c r="K6218">
        <v>81</v>
      </c>
      <c r="L6218">
        <v>72.489999999999995</v>
      </c>
      <c r="M6218" t="s">
        <v>931</v>
      </c>
      <c r="N6218" t="s">
        <v>926</v>
      </c>
      <c r="O6218">
        <v>52.75</v>
      </c>
      <c r="S6218">
        <v>26217</v>
      </c>
    </row>
    <row r="6219" spans="1:19" x14ac:dyDescent="0.2">
      <c r="A6219" t="s">
        <v>63</v>
      </c>
      <c r="B6219" t="s">
        <v>8</v>
      </c>
      <c r="C6219" t="s">
        <v>927</v>
      </c>
      <c r="D6219">
        <v>1</v>
      </c>
      <c r="E6219">
        <v>1</v>
      </c>
      <c r="F6219">
        <v>1779673500000</v>
      </c>
      <c r="G6219">
        <v>1779675503110</v>
      </c>
      <c r="H6219">
        <v>2003110</v>
      </c>
      <c r="I6219">
        <v>2003110</v>
      </c>
      <c r="J6219">
        <v>8655</v>
      </c>
      <c r="K6219">
        <v>74</v>
      </c>
      <c r="L6219">
        <v>68.48</v>
      </c>
      <c r="M6219" t="s">
        <v>931</v>
      </c>
      <c r="N6219" t="s">
        <v>926</v>
      </c>
      <c r="O6219">
        <v>46.12</v>
      </c>
      <c r="S6219">
        <v>26218</v>
      </c>
    </row>
    <row r="6220" spans="1:19" x14ac:dyDescent="0.2">
      <c r="A6220" t="s">
        <v>63</v>
      </c>
      <c r="B6220" t="s">
        <v>8</v>
      </c>
      <c r="C6220" t="s">
        <v>924</v>
      </c>
      <c r="D6220">
        <v>1</v>
      </c>
      <c r="E6220">
        <v>1</v>
      </c>
      <c r="F6220">
        <v>1779674400000</v>
      </c>
      <c r="G6220">
        <v>1779676542881</v>
      </c>
      <c r="H6220">
        <v>2142881</v>
      </c>
      <c r="I6220">
        <v>2142881</v>
      </c>
      <c r="J6220">
        <v>9187</v>
      </c>
      <c r="K6220">
        <v>82</v>
      </c>
      <c r="L6220">
        <v>73.14</v>
      </c>
      <c r="M6220" t="s">
        <v>931</v>
      </c>
      <c r="N6220" t="s">
        <v>926</v>
      </c>
      <c r="O6220">
        <v>51.99</v>
      </c>
      <c r="S6220">
        <v>26219</v>
      </c>
    </row>
    <row r="6221" spans="1:19" x14ac:dyDescent="0.2">
      <c r="A6221" t="s">
        <v>63</v>
      </c>
      <c r="B6221" t="s">
        <v>8</v>
      </c>
      <c r="C6221" t="s">
        <v>928</v>
      </c>
      <c r="D6221">
        <v>1</v>
      </c>
      <c r="E6221">
        <v>1</v>
      </c>
      <c r="F6221">
        <v>1779675300000</v>
      </c>
      <c r="G6221">
        <v>1779677561335</v>
      </c>
      <c r="H6221">
        <v>2261335</v>
      </c>
      <c r="I6221">
        <v>2261335</v>
      </c>
      <c r="J6221">
        <v>11275</v>
      </c>
      <c r="K6221">
        <v>89</v>
      </c>
      <c r="L6221">
        <v>72.33</v>
      </c>
      <c r="M6221" t="s">
        <v>931</v>
      </c>
      <c r="N6221" t="s">
        <v>926</v>
      </c>
      <c r="O6221">
        <v>41.54</v>
      </c>
      <c r="S6221">
        <v>26220</v>
      </c>
    </row>
    <row r="6222" spans="1:19" x14ac:dyDescent="0.2">
      <c r="A6222" t="s">
        <v>63</v>
      </c>
      <c r="B6222" t="s">
        <v>8</v>
      </c>
      <c r="C6222" t="s">
        <v>927</v>
      </c>
      <c r="D6222">
        <v>1</v>
      </c>
      <c r="E6222">
        <v>1</v>
      </c>
      <c r="F6222">
        <v>1779676200000</v>
      </c>
      <c r="G6222">
        <v>1779677470912</v>
      </c>
      <c r="H6222">
        <v>1270912</v>
      </c>
      <c r="I6222">
        <v>1270912</v>
      </c>
      <c r="J6222">
        <v>9673</v>
      </c>
      <c r="K6222">
        <v>49</v>
      </c>
      <c r="L6222">
        <v>60.47</v>
      </c>
      <c r="M6222" t="s">
        <v>925</v>
      </c>
      <c r="N6222" t="s">
        <v>926</v>
      </c>
      <c r="O6222">
        <v>43.21</v>
      </c>
      <c r="S6222">
        <v>26221</v>
      </c>
    </row>
    <row r="6223" spans="1:19" x14ac:dyDescent="0.2">
      <c r="A6223" t="s">
        <v>63</v>
      </c>
      <c r="B6223" t="s">
        <v>8</v>
      </c>
      <c r="C6223" t="s">
        <v>924</v>
      </c>
      <c r="D6223">
        <v>1</v>
      </c>
      <c r="E6223">
        <v>1</v>
      </c>
      <c r="F6223">
        <v>1779677100000</v>
      </c>
      <c r="G6223">
        <v>1779678414403</v>
      </c>
      <c r="H6223">
        <v>1314403</v>
      </c>
      <c r="I6223">
        <v>1314403</v>
      </c>
      <c r="J6223">
        <v>11303</v>
      </c>
      <c r="K6223">
        <v>52</v>
      </c>
      <c r="L6223">
        <v>47.64</v>
      </c>
      <c r="M6223" t="s">
        <v>925</v>
      </c>
      <c r="N6223" t="s">
        <v>929</v>
      </c>
      <c r="S6223">
        <v>26222</v>
      </c>
    </row>
    <row r="6224" spans="1:19" x14ac:dyDescent="0.2">
      <c r="A6224" t="s">
        <v>63</v>
      </c>
      <c r="B6224" t="s">
        <v>8</v>
      </c>
      <c r="C6224" t="s">
        <v>928</v>
      </c>
      <c r="D6224">
        <v>1</v>
      </c>
      <c r="E6224">
        <v>1</v>
      </c>
      <c r="F6224">
        <v>1779678000000</v>
      </c>
      <c r="G6224">
        <v>1779679491006</v>
      </c>
      <c r="H6224">
        <v>1491006</v>
      </c>
      <c r="I6224">
        <v>1491006</v>
      </c>
      <c r="J6224">
        <v>9903</v>
      </c>
      <c r="K6224">
        <v>64</v>
      </c>
      <c r="L6224">
        <v>48.29</v>
      </c>
      <c r="M6224" t="s">
        <v>925</v>
      </c>
      <c r="N6224" t="s">
        <v>929</v>
      </c>
      <c r="S6224">
        <v>26223</v>
      </c>
    </row>
    <row r="6225" spans="1:19" x14ac:dyDescent="0.2">
      <c r="A6225" t="s">
        <v>63</v>
      </c>
      <c r="B6225" t="s">
        <v>8</v>
      </c>
      <c r="C6225" t="s">
        <v>927</v>
      </c>
      <c r="D6225">
        <v>1</v>
      </c>
      <c r="E6225">
        <v>1</v>
      </c>
      <c r="F6225">
        <v>1779678900000</v>
      </c>
      <c r="G6225">
        <v>1779681083173</v>
      </c>
      <c r="H6225">
        <v>2183173</v>
      </c>
      <c r="I6225">
        <v>2183173</v>
      </c>
      <c r="J6225">
        <v>11143</v>
      </c>
      <c r="K6225">
        <v>92</v>
      </c>
      <c r="L6225">
        <v>74.37</v>
      </c>
      <c r="M6225" t="s">
        <v>931</v>
      </c>
      <c r="N6225" t="s">
        <v>926</v>
      </c>
      <c r="O6225">
        <v>48.61</v>
      </c>
      <c r="S6225">
        <v>26224</v>
      </c>
    </row>
    <row r="6226" spans="1:19" x14ac:dyDescent="0.2">
      <c r="A6226" t="s">
        <v>63</v>
      </c>
      <c r="B6226" t="s">
        <v>8</v>
      </c>
      <c r="C6226" t="s">
        <v>924</v>
      </c>
      <c r="D6226">
        <v>1</v>
      </c>
      <c r="E6226">
        <v>1</v>
      </c>
      <c r="F6226">
        <v>1779679800000</v>
      </c>
      <c r="G6226">
        <v>1779681583944</v>
      </c>
      <c r="H6226">
        <v>1783944</v>
      </c>
      <c r="I6226">
        <v>1783944</v>
      </c>
      <c r="J6226">
        <v>8937</v>
      </c>
      <c r="K6226">
        <v>74</v>
      </c>
      <c r="L6226">
        <v>64.7</v>
      </c>
      <c r="M6226" t="s">
        <v>925</v>
      </c>
      <c r="N6226" t="s">
        <v>926</v>
      </c>
      <c r="O6226">
        <v>42.07</v>
      </c>
      <c r="S6226">
        <v>26225</v>
      </c>
    </row>
    <row r="6227" spans="1:19" x14ac:dyDescent="0.2">
      <c r="A6227" t="s">
        <v>63</v>
      </c>
      <c r="B6227" t="s">
        <v>8</v>
      </c>
      <c r="C6227" t="s">
        <v>928</v>
      </c>
      <c r="D6227">
        <v>1</v>
      </c>
      <c r="E6227">
        <v>1</v>
      </c>
      <c r="F6227">
        <v>1779680700000</v>
      </c>
      <c r="G6227">
        <v>1779682892734</v>
      </c>
      <c r="H6227">
        <v>2192734</v>
      </c>
      <c r="I6227">
        <v>2192734</v>
      </c>
      <c r="J6227">
        <v>9289</v>
      </c>
      <c r="K6227">
        <v>86</v>
      </c>
      <c r="L6227">
        <v>56.07</v>
      </c>
      <c r="M6227" t="s">
        <v>925</v>
      </c>
      <c r="N6227" t="s">
        <v>929</v>
      </c>
      <c r="S6227">
        <v>26226</v>
      </c>
    </row>
    <row r="6228" spans="1:19" x14ac:dyDescent="0.2">
      <c r="A6228" t="s">
        <v>63</v>
      </c>
      <c r="B6228" t="s">
        <v>8</v>
      </c>
      <c r="C6228" t="s">
        <v>927</v>
      </c>
      <c r="D6228">
        <v>1</v>
      </c>
      <c r="E6228">
        <v>1</v>
      </c>
      <c r="F6228">
        <v>1779681600000</v>
      </c>
      <c r="G6228">
        <v>1779683328396</v>
      </c>
      <c r="H6228">
        <v>1728396</v>
      </c>
      <c r="I6228">
        <v>1728396</v>
      </c>
      <c r="J6228">
        <v>8725</v>
      </c>
      <c r="K6228">
        <v>74</v>
      </c>
      <c r="L6228">
        <v>68.59</v>
      </c>
      <c r="M6228" t="s">
        <v>931</v>
      </c>
      <c r="N6228" t="s">
        <v>926</v>
      </c>
      <c r="O6228">
        <v>53.09</v>
      </c>
      <c r="S6228">
        <v>26227</v>
      </c>
    </row>
    <row r="6229" spans="1:19" x14ac:dyDescent="0.2">
      <c r="A6229" t="s">
        <v>63</v>
      </c>
      <c r="B6229" t="s">
        <v>8</v>
      </c>
      <c r="C6229" t="s">
        <v>924</v>
      </c>
      <c r="D6229">
        <v>1</v>
      </c>
      <c r="E6229">
        <v>1</v>
      </c>
      <c r="F6229">
        <v>1779682500000</v>
      </c>
      <c r="G6229">
        <v>1779684639405</v>
      </c>
      <c r="H6229">
        <v>2139405</v>
      </c>
      <c r="I6229">
        <v>2139405</v>
      </c>
      <c r="J6229">
        <v>9523</v>
      </c>
      <c r="K6229">
        <v>87</v>
      </c>
      <c r="L6229">
        <v>75.56</v>
      </c>
      <c r="M6229" t="s">
        <v>931</v>
      </c>
      <c r="N6229" t="s">
        <v>926</v>
      </c>
      <c r="O6229">
        <v>56.82</v>
      </c>
      <c r="S6229">
        <v>26228</v>
      </c>
    </row>
    <row r="6230" spans="1:19" x14ac:dyDescent="0.2">
      <c r="A6230" t="s">
        <v>63</v>
      </c>
      <c r="B6230" t="s">
        <v>8</v>
      </c>
      <c r="C6230" t="s">
        <v>928</v>
      </c>
      <c r="D6230">
        <v>1</v>
      </c>
      <c r="E6230">
        <v>1</v>
      </c>
      <c r="F6230">
        <v>1779683400000</v>
      </c>
      <c r="G6230">
        <v>1779684808081</v>
      </c>
      <c r="H6230">
        <v>1408081</v>
      </c>
      <c r="I6230">
        <v>1408081</v>
      </c>
      <c r="J6230">
        <v>10428</v>
      </c>
      <c r="K6230">
        <v>54</v>
      </c>
      <c r="L6230">
        <v>66.709999999999994</v>
      </c>
      <c r="M6230" t="s">
        <v>931</v>
      </c>
      <c r="N6230" t="s">
        <v>926</v>
      </c>
      <c r="O6230">
        <v>52.25</v>
      </c>
      <c r="S6230">
        <v>26229</v>
      </c>
    </row>
    <row r="6231" spans="1:19" x14ac:dyDescent="0.2">
      <c r="A6231" t="s">
        <v>63</v>
      </c>
      <c r="B6231" t="s">
        <v>8</v>
      </c>
      <c r="C6231" t="s">
        <v>927</v>
      </c>
      <c r="D6231">
        <v>1</v>
      </c>
      <c r="E6231">
        <v>1</v>
      </c>
      <c r="F6231">
        <v>1779684300000</v>
      </c>
      <c r="G6231">
        <v>1779685956762</v>
      </c>
      <c r="H6231">
        <v>1656762</v>
      </c>
      <c r="I6231">
        <v>1656762</v>
      </c>
      <c r="J6231">
        <v>9049</v>
      </c>
      <c r="K6231">
        <v>61</v>
      </c>
      <c r="L6231">
        <v>49.38</v>
      </c>
      <c r="M6231" t="s">
        <v>925</v>
      </c>
      <c r="N6231" t="s">
        <v>929</v>
      </c>
      <c r="S6231">
        <v>26230</v>
      </c>
    </row>
    <row r="6232" spans="1:19" x14ac:dyDescent="0.2">
      <c r="A6232" t="s">
        <v>63</v>
      </c>
      <c r="B6232" t="s">
        <v>8</v>
      </c>
      <c r="C6232" t="s">
        <v>924</v>
      </c>
      <c r="D6232">
        <v>1</v>
      </c>
      <c r="E6232">
        <v>1</v>
      </c>
      <c r="F6232">
        <v>1779685200000</v>
      </c>
      <c r="G6232">
        <v>1779686537732</v>
      </c>
      <c r="H6232">
        <v>1337732</v>
      </c>
      <c r="I6232">
        <v>1337732</v>
      </c>
      <c r="J6232">
        <v>9546</v>
      </c>
      <c r="K6232">
        <v>50</v>
      </c>
      <c r="L6232">
        <v>66.33</v>
      </c>
      <c r="M6232" t="s">
        <v>925</v>
      </c>
      <c r="N6232" t="s">
        <v>926</v>
      </c>
      <c r="O6232">
        <v>55.49</v>
      </c>
      <c r="S6232">
        <v>26231</v>
      </c>
    </row>
    <row r="6233" spans="1:19" x14ac:dyDescent="0.2">
      <c r="A6233" t="s">
        <v>63</v>
      </c>
      <c r="B6233" t="s">
        <v>8</v>
      </c>
      <c r="C6233" t="s">
        <v>928</v>
      </c>
      <c r="D6233">
        <v>1</v>
      </c>
      <c r="E6233">
        <v>1</v>
      </c>
      <c r="F6233">
        <v>1779686100000</v>
      </c>
      <c r="G6233">
        <v>1779687702279</v>
      </c>
      <c r="H6233">
        <v>1602279</v>
      </c>
      <c r="I6233">
        <v>1602279</v>
      </c>
      <c r="J6233">
        <v>11374</v>
      </c>
      <c r="K6233">
        <v>62</v>
      </c>
      <c r="L6233">
        <v>69.959999999999994</v>
      </c>
      <c r="M6233" t="s">
        <v>931</v>
      </c>
      <c r="N6233" t="s">
        <v>926</v>
      </c>
      <c r="O6233">
        <v>52.37</v>
      </c>
      <c r="S6233">
        <v>26232</v>
      </c>
    </row>
    <row r="6234" spans="1:19" x14ac:dyDescent="0.2">
      <c r="A6234" t="s">
        <v>63</v>
      </c>
      <c r="B6234" t="s">
        <v>8</v>
      </c>
      <c r="C6234" t="s">
        <v>927</v>
      </c>
      <c r="D6234">
        <v>1</v>
      </c>
      <c r="E6234">
        <v>1</v>
      </c>
      <c r="F6234">
        <v>1779687000000</v>
      </c>
      <c r="G6234">
        <v>1779688902380</v>
      </c>
      <c r="H6234">
        <v>1902380</v>
      </c>
      <c r="I6234">
        <v>1902380</v>
      </c>
      <c r="J6234">
        <v>12163</v>
      </c>
      <c r="K6234">
        <v>73</v>
      </c>
      <c r="L6234">
        <v>69.61</v>
      </c>
      <c r="M6234" t="s">
        <v>931</v>
      </c>
      <c r="N6234" t="s">
        <v>926</v>
      </c>
      <c r="O6234">
        <v>41.88</v>
      </c>
      <c r="S6234">
        <v>26233</v>
      </c>
    </row>
    <row r="6235" spans="1:19" x14ac:dyDescent="0.2">
      <c r="A6235" t="s">
        <v>63</v>
      </c>
      <c r="B6235" t="s">
        <v>8</v>
      </c>
      <c r="C6235" t="s">
        <v>927</v>
      </c>
      <c r="D6235">
        <v>1</v>
      </c>
      <c r="E6235">
        <v>2</v>
      </c>
      <c r="F6235">
        <v>1779753600000</v>
      </c>
      <c r="G6235">
        <v>1779754928080</v>
      </c>
      <c r="H6235">
        <v>1328080</v>
      </c>
      <c r="I6235">
        <v>1328080</v>
      </c>
      <c r="J6235">
        <v>8574</v>
      </c>
      <c r="K6235">
        <v>50</v>
      </c>
      <c r="L6235">
        <v>59.58</v>
      </c>
      <c r="M6235" t="s">
        <v>925</v>
      </c>
      <c r="N6235" t="s">
        <v>926</v>
      </c>
      <c r="O6235">
        <v>42.62</v>
      </c>
      <c r="S6235">
        <v>26234</v>
      </c>
    </row>
    <row r="6236" spans="1:19" x14ac:dyDescent="0.2">
      <c r="A6236" t="s">
        <v>63</v>
      </c>
      <c r="B6236" t="s">
        <v>8</v>
      </c>
      <c r="C6236" t="s">
        <v>924</v>
      </c>
      <c r="D6236">
        <v>1</v>
      </c>
      <c r="E6236">
        <v>2</v>
      </c>
      <c r="F6236">
        <v>1779754500000</v>
      </c>
      <c r="G6236">
        <v>1779755973397</v>
      </c>
      <c r="H6236">
        <v>1473397</v>
      </c>
      <c r="I6236">
        <v>1473397</v>
      </c>
      <c r="J6236">
        <v>10411</v>
      </c>
      <c r="K6236">
        <v>65</v>
      </c>
      <c r="L6236">
        <v>66.41</v>
      </c>
      <c r="M6236" t="s">
        <v>925</v>
      </c>
      <c r="N6236" t="s">
        <v>926</v>
      </c>
      <c r="O6236">
        <v>49.95</v>
      </c>
      <c r="S6236">
        <v>26235</v>
      </c>
    </row>
    <row r="6237" spans="1:19" x14ac:dyDescent="0.2">
      <c r="A6237" t="s">
        <v>63</v>
      </c>
      <c r="B6237" t="s">
        <v>8</v>
      </c>
      <c r="C6237" t="s">
        <v>928</v>
      </c>
      <c r="D6237">
        <v>1</v>
      </c>
      <c r="E6237">
        <v>2</v>
      </c>
      <c r="F6237">
        <v>1779755400000</v>
      </c>
      <c r="G6237">
        <v>1779757299648</v>
      </c>
      <c r="H6237">
        <v>1899648</v>
      </c>
      <c r="I6237">
        <v>1899648</v>
      </c>
      <c r="J6237">
        <v>9955</v>
      </c>
      <c r="K6237">
        <v>72</v>
      </c>
      <c r="L6237">
        <v>69.12</v>
      </c>
      <c r="M6237" t="s">
        <v>931</v>
      </c>
      <c r="N6237" t="s">
        <v>926</v>
      </c>
      <c r="O6237">
        <v>46.72</v>
      </c>
      <c r="S6237">
        <v>26236</v>
      </c>
    </row>
    <row r="6238" spans="1:19" x14ac:dyDescent="0.2">
      <c r="A6238" t="s">
        <v>63</v>
      </c>
      <c r="B6238" t="s">
        <v>8</v>
      </c>
      <c r="C6238" t="s">
        <v>927</v>
      </c>
      <c r="D6238">
        <v>1</v>
      </c>
      <c r="E6238">
        <v>2</v>
      </c>
      <c r="F6238">
        <v>1779756300000</v>
      </c>
      <c r="G6238">
        <v>1779758502099</v>
      </c>
      <c r="H6238">
        <v>2202099</v>
      </c>
      <c r="I6238">
        <v>2202099</v>
      </c>
      <c r="J6238">
        <v>11995</v>
      </c>
      <c r="K6238">
        <v>89</v>
      </c>
      <c r="L6238">
        <v>71.66</v>
      </c>
      <c r="M6238" t="s">
        <v>931</v>
      </c>
      <c r="N6238" t="s">
        <v>926</v>
      </c>
      <c r="O6238">
        <v>39.56</v>
      </c>
      <c r="S6238">
        <v>26237</v>
      </c>
    </row>
    <row r="6239" spans="1:19" x14ac:dyDescent="0.2">
      <c r="A6239" t="s">
        <v>63</v>
      </c>
      <c r="B6239" t="s">
        <v>8</v>
      </c>
      <c r="C6239" t="s">
        <v>924</v>
      </c>
      <c r="D6239">
        <v>1</v>
      </c>
      <c r="E6239">
        <v>2</v>
      </c>
      <c r="F6239">
        <v>1779757200000</v>
      </c>
      <c r="G6239">
        <v>1779758619558</v>
      </c>
      <c r="H6239">
        <v>1419558</v>
      </c>
      <c r="I6239">
        <v>1419558</v>
      </c>
      <c r="J6239">
        <v>11138</v>
      </c>
      <c r="K6239">
        <v>60</v>
      </c>
      <c r="L6239">
        <v>62.49</v>
      </c>
      <c r="M6239" t="s">
        <v>925</v>
      </c>
      <c r="N6239" t="s">
        <v>926</v>
      </c>
      <c r="O6239">
        <v>40.24</v>
      </c>
      <c r="S6239">
        <v>26238</v>
      </c>
    </row>
    <row r="6240" spans="1:19" x14ac:dyDescent="0.2">
      <c r="A6240" t="s">
        <v>63</v>
      </c>
      <c r="B6240" t="s">
        <v>8</v>
      </c>
      <c r="C6240" t="s">
        <v>928</v>
      </c>
      <c r="D6240">
        <v>1</v>
      </c>
      <c r="E6240">
        <v>2</v>
      </c>
      <c r="F6240">
        <v>1779758100000</v>
      </c>
      <c r="G6240">
        <v>1779759996683</v>
      </c>
      <c r="H6240">
        <v>1896683</v>
      </c>
      <c r="I6240">
        <v>1896683</v>
      </c>
      <c r="J6240">
        <v>9165</v>
      </c>
      <c r="K6240">
        <v>72</v>
      </c>
      <c r="L6240">
        <v>71.87</v>
      </c>
      <c r="M6240" t="s">
        <v>931</v>
      </c>
      <c r="N6240" t="s">
        <v>926</v>
      </c>
      <c r="O6240">
        <v>55.32</v>
      </c>
      <c r="S6240">
        <v>26239</v>
      </c>
    </row>
    <row r="6241" spans="1:19" x14ac:dyDescent="0.2">
      <c r="A6241" t="s">
        <v>63</v>
      </c>
      <c r="B6241" t="s">
        <v>8</v>
      </c>
      <c r="C6241" t="s">
        <v>927</v>
      </c>
      <c r="D6241">
        <v>1</v>
      </c>
      <c r="E6241">
        <v>2</v>
      </c>
      <c r="F6241">
        <v>1779759000000</v>
      </c>
      <c r="G6241">
        <v>1779760745513</v>
      </c>
      <c r="H6241">
        <v>1745513</v>
      </c>
      <c r="I6241">
        <v>1745513</v>
      </c>
      <c r="J6241">
        <v>10712</v>
      </c>
      <c r="K6241">
        <v>69</v>
      </c>
      <c r="L6241">
        <v>66.77</v>
      </c>
      <c r="M6241" t="s">
        <v>931</v>
      </c>
      <c r="N6241" t="s">
        <v>926</v>
      </c>
      <c r="O6241">
        <v>43.11</v>
      </c>
      <c r="S6241">
        <v>26240</v>
      </c>
    </row>
    <row r="6242" spans="1:19" x14ac:dyDescent="0.2">
      <c r="A6242" t="s">
        <v>63</v>
      </c>
      <c r="B6242" t="s">
        <v>8</v>
      </c>
      <c r="C6242" t="s">
        <v>924</v>
      </c>
      <c r="D6242">
        <v>1</v>
      </c>
      <c r="E6242">
        <v>2</v>
      </c>
      <c r="F6242">
        <v>1779759900000</v>
      </c>
      <c r="G6242">
        <v>1779762321998</v>
      </c>
      <c r="H6242">
        <v>2421998</v>
      </c>
      <c r="I6242">
        <v>2421998</v>
      </c>
      <c r="J6242">
        <v>10030</v>
      </c>
      <c r="K6242">
        <v>91</v>
      </c>
      <c r="L6242">
        <v>76.790000000000006</v>
      </c>
      <c r="M6242" t="s">
        <v>931</v>
      </c>
      <c r="N6242" t="s">
        <v>926</v>
      </c>
      <c r="O6242">
        <v>51.2</v>
      </c>
      <c r="S6242">
        <v>26241</v>
      </c>
    </row>
    <row r="6243" spans="1:19" x14ac:dyDescent="0.2">
      <c r="A6243" t="s">
        <v>63</v>
      </c>
      <c r="B6243" t="s">
        <v>8</v>
      </c>
      <c r="C6243" t="s">
        <v>928</v>
      </c>
      <c r="D6243">
        <v>1</v>
      </c>
      <c r="E6243">
        <v>2</v>
      </c>
      <c r="F6243">
        <v>1779760800000</v>
      </c>
      <c r="G6243">
        <v>1779762938006</v>
      </c>
      <c r="H6243">
        <v>2138006</v>
      </c>
      <c r="I6243">
        <v>2138006</v>
      </c>
      <c r="J6243">
        <v>8517</v>
      </c>
      <c r="K6243">
        <v>89</v>
      </c>
      <c r="L6243">
        <v>72.13</v>
      </c>
      <c r="M6243" t="s">
        <v>931</v>
      </c>
      <c r="N6243" t="s">
        <v>926</v>
      </c>
      <c r="O6243">
        <v>51.56</v>
      </c>
      <c r="S6243">
        <v>26242</v>
      </c>
    </row>
    <row r="6244" spans="1:19" x14ac:dyDescent="0.2">
      <c r="A6244" t="s">
        <v>63</v>
      </c>
      <c r="B6244" t="s">
        <v>8</v>
      </c>
      <c r="C6244" t="s">
        <v>927</v>
      </c>
      <c r="D6244">
        <v>1</v>
      </c>
      <c r="E6244">
        <v>2</v>
      </c>
      <c r="F6244">
        <v>1779761700000</v>
      </c>
      <c r="G6244">
        <v>1779763315640</v>
      </c>
      <c r="H6244">
        <v>1615640</v>
      </c>
      <c r="I6244">
        <v>1615640</v>
      </c>
      <c r="J6244">
        <v>8662</v>
      </c>
      <c r="K6244">
        <v>62</v>
      </c>
      <c r="L6244">
        <v>62.83</v>
      </c>
      <c r="M6244" t="s">
        <v>925</v>
      </c>
      <c r="N6244" t="s">
        <v>926</v>
      </c>
      <c r="O6244">
        <v>42.7</v>
      </c>
      <c r="S6244">
        <v>26243</v>
      </c>
    </row>
    <row r="6245" spans="1:19" x14ac:dyDescent="0.2">
      <c r="A6245" t="s">
        <v>63</v>
      </c>
      <c r="B6245" t="s">
        <v>8</v>
      </c>
      <c r="C6245" t="s">
        <v>924</v>
      </c>
      <c r="D6245">
        <v>1</v>
      </c>
      <c r="E6245">
        <v>2</v>
      </c>
      <c r="F6245">
        <v>1779762600000</v>
      </c>
      <c r="G6245">
        <v>1779764596767</v>
      </c>
      <c r="H6245">
        <v>1996767</v>
      </c>
      <c r="I6245">
        <v>1996767</v>
      </c>
      <c r="J6245">
        <v>11845</v>
      </c>
      <c r="K6245">
        <v>80</v>
      </c>
      <c r="L6245">
        <v>72.45</v>
      </c>
      <c r="M6245" t="s">
        <v>931</v>
      </c>
      <c r="N6245" t="s">
        <v>926</v>
      </c>
      <c r="O6245">
        <v>46.96</v>
      </c>
      <c r="S6245">
        <v>26244</v>
      </c>
    </row>
    <row r="6246" spans="1:19" x14ac:dyDescent="0.2">
      <c r="A6246" t="s">
        <v>63</v>
      </c>
      <c r="B6246" t="s">
        <v>8</v>
      </c>
      <c r="C6246" t="s">
        <v>928</v>
      </c>
      <c r="D6246">
        <v>1</v>
      </c>
      <c r="E6246">
        <v>2</v>
      </c>
      <c r="F6246">
        <v>1779763500000</v>
      </c>
      <c r="G6246">
        <v>1779765270615</v>
      </c>
      <c r="H6246">
        <v>1770615</v>
      </c>
      <c r="I6246">
        <v>1770615</v>
      </c>
      <c r="J6246">
        <v>9269</v>
      </c>
      <c r="K6246">
        <v>68</v>
      </c>
      <c r="L6246">
        <v>65.14</v>
      </c>
      <c r="M6246" t="s">
        <v>925</v>
      </c>
      <c r="N6246" t="s">
        <v>926</v>
      </c>
      <c r="O6246">
        <v>42.55</v>
      </c>
      <c r="S6246">
        <v>26245</v>
      </c>
    </row>
    <row r="6247" spans="1:19" x14ac:dyDescent="0.2">
      <c r="A6247" t="s">
        <v>63</v>
      </c>
      <c r="B6247" t="s">
        <v>8</v>
      </c>
      <c r="C6247" t="s">
        <v>927</v>
      </c>
      <c r="D6247">
        <v>1</v>
      </c>
      <c r="E6247">
        <v>2</v>
      </c>
      <c r="F6247">
        <v>1779764400000</v>
      </c>
      <c r="G6247">
        <v>1779765668862</v>
      </c>
      <c r="H6247">
        <v>1268862</v>
      </c>
      <c r="I6247">
        <v>1268862</v>
      </c>
      <c r="J6247">
        <v>10976</v>
      </c>
      <c r="K6247">
        <v>54</v>
      </c>
      <c r="L6247">
        <v>66.75</v>
      </c>
      <c r="M6247" t="s">
        <v>931</v>
      </c>
      <c r="N6247" t="s">
        <v>926</v>
      </c>
      <c r="O6247">
        <v>54.37</v>
      </c>
      <c r="S6247">
        <v>26246</v>
      </c>
    </row>
    <row r="6248" spans="1:19" x14ac:dyDescent="0.2">
      <c r="A6248" t="s">
        <v>63</v>
      </c>
      <c r="B6248" t="s">
        <v>8</v>
      </c>
      <c r="C6248" t="s">
        <v>924</v>
      </c>
      <c r="D6248">
        <v>1</v>
      </c>
      <c r="E6248">
        <v>2</v>
      </c>
      <c r="F6248">
        <v>1779765300000</v>
      </c>
      <c r="G6248">
        <v>1779766617021</v>
      </c>
      <c r="H6248">
        <v>1317021</v>
      </c>
      <c r="I6248">
        <v>1317021</v>
      </c>
      <c r="J6248">
        <v>11051</v>
      </c>
      <c r="K6248">
        <v>58</v>
      </c>
      <c r="L6248">
        <v>62.33</v>
      </c>
      <c r="M6248" t="s">
        <v>925</v>
      </c>
      <c r="N6248" t="s">
        <v>926</v>
      </c>
      <c r="O6248">
        <v>42.68</v>
      </c>
      <c r="S6248">
        <v>26247</v>
      </c>
    </row>
    <row r="6249" spans="1:19" x14ac:dyDescent="0.2">
      <c r="A6249" t="s">
        <v>63</v>
      </c>
      <c r="B6249" t="s">
        <v>8</v>
      </c>
      <c r="C6249" t="s">
        <v>928</v>
      </c>
      <c r="D6249">
        <v>1</v>
      </c>
      <c r="E6249">
        <v>2</v>
      </c>
      <c r="F6249">
        <v>1779766200000</v>
      </c>
      <c r="G6249">
        <v>1779768704293</v>
      </c>
      <c r="H6249">
        <v>2504293</v>
      </c>
      <c r="I6249">
        <v>2504293</v>
      </c>
      <c r="J6249">
        <v>9182</v>
      </c>
      <c r="K6249">
        <v>102</v>
      </c>
      <c r="L6249">
        <v>75.89</v>
      </c>
      <c r="M6249" t="s">
        <v>931</v>
      </c>
      <c r="N6249" t="s">
        <v>926</v>
      </c>
      <c r="O6249">
        <v>49.3</v>
      </c>
      <c r="S6249">
        <v>26248</v>
      </c>
    </row>
    <row r="6250" spans="1:19" x14ac:dyDescent="0.2">
      <c r="A6250" t="s">
        <v>63</v>
      </c>
      <c r="B6250" t="s">
        <v>8</v>
      </c>
      <c r="C6250" t="s">
        <v>927</v>
      </c>
      <c r="D6250">
        <v>1</v>
      </c>
      <c r="E6250">
        <v>2</v>
      </c>
      <c r="F6250">
        <v>1779767100000</v>
      </c>
      <c r="G6250">
        <v>1779768618010</v>
      </c>
      <c r="H6250">
        <v>1518010</v>
      </c>
      <c r="I6250">
        <v>1518010</v>
      </c>
      <c r="J6250">
        <v>10081</v>
      </c>
      <c r="K6250">
        <v>62</v>
      </c>
      <c r="L6250">
        <v>63.9</v>
      </c>
      <c r="M6250" t="s">
        <v>925</v>
      </c>
      <c r="N6250" t="s">
        <v>926</v>
      </c>
      <c r="O6250">
        <v>43.86</v>
      </c>
      <c r="S6250">
        <v>26249</v>
      </c>
    </row>
    <row r="6251" spans="1:19" x14ac:dyDescent="0.2">
      <c r="A6251" t="s">
        <v>63</v>
      </c>
      <c r="B6251" t="s">
        <v>8</v>
      </c>
      <c r="C6251" t="s">
        <v>924</v>
      </c>
      <c r="D6251">
        <v>1</v>
      </c>
      <c r="E6251">
        <v>2</v>
      </c>
      <c r="F6251">
        <v>1779768000000</v>
      </c>
      <c r="G6251">
        <v>1779770084016</v>
      </c>
      <c r="H6251">
        <v>2084016</v>
      </c>
      <c r="I6251">
        <v>2084016</v>
      </c>
      <c r="J6251">
        <v>9150</v>
      </c>
      <c r="K6251">
        <v>84</v>
      </c>
      <c r="L6251">
        <v>71.709999999999994</v>
      </c>
      <c r="M6251" t="s">
        <v>931</v>
      </c>
      <c r="N6251" t="s">
        <v>926</v>
      </c>
      <c r="O6251">
        <v>50.25</v>
      </c>
      <c r="S6251">
        <v>26250</v>
      </c>
    </row>
    <row r="6252" spans="1:19" x14ac:dyDescent="0.2">
      <c r="A6252" t="s">
        <v>63</v>
      </c>
      <c r="B6252" t="s">
        <v>8</v>
      </c>
      <c r="C6252" t="s">
        <v>928</v>
      </c>
      <c r="D6252">
        <v>1</v>
      </c>
      <c r="E6252">
        <v>2</v>
      </c>
      <c r="F6252">
        <v>1779768900000</v>
      </c>
      <c r="G6252">
        <v>1779771009128</v>
      </c>
      <c r="H6252">
        <v>2109128</v>
      </c>
      <c r="I6252">
        <v>2109128</v>
      </c>
      <c r="J6252">
        <v>11644</v>
      </c>
      <c r="K6252">
        <v>88</v>
      </c>
      <c r="L6252">
        <v>76.14</v>
      </c>
      <c r="M6252" t="s">
        <v>931</v>
      </c>
      <c r="N6252" t="s">
        <v>926</v>
      </c>
      <c r="O6252">
        <v>53.24</v>
      </c>
      <c r="S6252">
        <v>26251</v>
      </c>
    </row>
    <row r="6253" spans="1:19" x14ac:dyDescent="0.2">
      <c r="A6253" t="s">
        <v>63</v>
      </c>
      <c r="B6253" t="s">
        <v>8</v>
      </c>
      <c r="C6253" t="s">
        <v>927</v>
      </c>
      <c r="D6253">
        <v>1</v>
      </c>
      <c r="E6253">
        <v>2</v>
      </c>
      <c r="F6253">
        <v>1779769800000</v>
      </c>
      <c r="G6253">
        <v>1779771289307</v>
      </c>
      <c r="H6253">
        <v>1489307</v>
      </c>
      <c r="I6253">
        <v>1489307</v>
      </c>
      <c r="J6253">
        <v>9177</v>
      </c>
      <c r="K6253">
        <v>64</v>
      </c>
      <c r="L6253">
        <v>66.75</v>
      </c>
      <c r="M6253" t="s">
        <v>931</v>
      </c>
      <c r="N6253" t="s">
        <v>926</v>
      </c>
      <c r="O6253">
        <v>53.62</v>
      </c>
      <c r="S6253">
        <v>26252</v>
      </c>
    </row>
    <row r="6254" spans="1:19" x14ac:dyDescent="0.2">
      <c r="A6254" t="s">
        <v>63</v>
      </c>
      <c r="B6254" t="s">
        <v>8</v>
      </c>
      <c r="C6254" t="s">
        <v>924</v>
      </c>
      <c r="D6254">
        <v>1</v>
      </c>
      <c r="E6254">
        <v>2</v>
      </c>
      <c r="F6254">
        <v>1779770700000</v>
      </c>
      <c r="G6254">
        <v>1779772619498</v>
      </c>
      <c r="H6254">
        <v>1919498</v>
      </c>
      <c r="I6254">
        <v>1919498</v>
      </c>
      <c r="J6254">
        <v>10573</v>
      </c>
      <c r="K6254">
        <v>79</v>
      </c>
      <c r="L6254">
        <v>70.569999999999993</v>
      </c>
      <c r="M6254" t="s">
        <v>931</v>
      </c>
      <c r="N6254" t="s">
        <v>926</v>
      </c>
      <c r="O6254">
        <v>47.94</v>
      </c>
      <c r="S6254">
        <v>26253</v>
      </c>
    </row>
    <row r="6255" spans="1:19" x14ac:dyDescent="0.2">
      <c r="A6255" t="s">
        <v>63</v>
      </c>
      <c r="B6255" t="s">
        <v>8</v>
      </c>
      <c r="C6255" t="s">
        <v>928</v>
      </c>
      <c r="D6255">
        <v>1</v>
      </c>
      <c r="E6255">
        <v>2</v>
      </c>
      <c r="F6255">
        <v>1779771600000</v>
      </c>
      <c r="G6255">
        <v>1779773078825</v>
      </c>
      <c r="H6255">
        <v>1478825</v>
      </c>
      <c r="I6255">
        <v>1478825</v>
      </c>
      <c r="J6255">
        <v>9426</v>
      </c>
      <c r="K6255">
        <v>62</v>
      </c>
      <c r="L6255">
        <v>47.64</v>
      </c>
      <c r="M6255" t="s">
        <v>925</v>
      </c>
      <c r="N6255" t="s">
        <v>929</v>
      </c>
      <c r="S6255">
        <v>26254</v>
      </c>
    </row>
    <row r="6256" spans="1:19" x14ac:dyDescent="0.2">
      <c r="A6256" t="s">
        <v>63</v>
      </c>
      <c r="B6256" t="s">
        <v>8</v>
      </c>
      <c r="C6256" t="s">
        <v>927</v>
      </c>
      <c r="D6256">
        <v>1</v>
      </c>
      <c r="E6256">
        <v>2</v>
      </c>
      <c r="F6256">
        <v>1779772500000</v>
      </c>
      <c r="G6256">
        <v>1779774805717</v>
      </c>
      <c r="H6256">
        <v>2305717</v>
      </c>
      <c r="I6256">
        <v>2305717</v>
      </c>
      <c r="J6256">
        <v>10776</v>
      </c>
      <c r="K6256">
        <v>94</v>
      </c>
      <c r="L6256">
        <v>78.099999999999994</v>
      </c>
      <c r="M6256" t="s">
        <v>931</v>
      </c>
      <c r="N6256" t="s">
        <v>926</v>
      </c>
      <c r="O6256">
        <v>55.19</v>
      </c>
      <c r="S6256">
        <v>26255</v>
      </c>
    </row>
    <row r="6257" spans="1:19" x14ac:dyDescent="0.2">
      <c r="A6257" t="s">
        <v>63</v>
      </c>
      <c r="B6257" t="s">
        <v>8</v>
      </c>
      <c r="C6257" t="s">
        <v>924</v>
      </c>
      <c r="D6257">
        <v>1</v>
      </c>
      <c r="E6257">
        <v>2</v>
      </c>
      <c r="F6257">
        <v>1779773400000</v>
      </c>
      <c r="G6257">
        <v>1779774887760</v>
      </c>
      <c r="H6257">
        <v>1487760</v>
      </c>
      <c r="I6257">
        <v>1487760</v>
      </c>
      <c r="J6257">
        <v>11407</v>
      </c>
      <c r="K6257">
        <v>56</v>
      </c>
      <c r="L6257">
        <v>69.010000000000005</v>
      </c>
      <c r="M6257" t="s">
        <v>931</v>
      </c>
      <c r="N6257" t="s">
        <v>926</v>
      </c>
      <c r="O6257">
        <v>52.97</v>
      </c>
      <c r="S6257">
        <v>26256</v>
      </c>
    </row>
    <row r="6258" spans="1:19" x14ac:dyDescent="0.2">
      <c r="A6258" t="s">
        <v>63</v>
      </c>
      <c r="B6258" t="s">
        <v>8</v>
      </c>
      <c r="C6258" t="s">
        <v>928</v>
      </c>
      <c r="D6258">
        <v>1</v>
      </c>
      <c r="E6258">
        <v>2</v>
      </c>
      <c r="F6258">
        <v>1779774300000</v>
      </c>
      <c r="G6258">
        <v>1779776250679</v>
      </c>
      <c r="H6258">
        <v>1950679</v>
      </c>
      <c r="I6258">
        <v>1950679</v>
      </c>
      <c r="J6258">
        <v>11487</v>
      </c>
      <c r="K6258">
        <v>78</v>
      </c>
      <c r="L6258">
        <v>73.739999999999995</v>
      </c>
      <c r="M6258" t="s">
        <v>931</v>
      </c>
      <c r="N6258" t="s">
        <v>926</v>
      </c>
      <c r="O6258">
        <v>52.09</v>
      </c>
      <c r="S6258">
        <v>26257</v>
      </c>
    </row>
    <row r="6259" spans="1:19" x14ac:dyDescent="0.2">
      <c r="A6259" t="s">
        <v>63</v>
      </c>
      <c r="B6259" t="s">
        <v>8</v>
      </c>
      <c r="C6259" t="s">
        <v>924</v>
      </c>
      <c r="D6259">
        <v>1</v>
      </c>
      <c r="E6259">
        <v>3</v>
      </c>
      <c r="F6259">
        <v>1779840000000</v>
      </c>
      <c r="G6259">
        <v>1779841868523</v>
      </c>
      <c r="H6259">
        <v>1868523</v>
      </c>
      <c r="I6259">
        <v>1868523</v>
      </c>
      <c r="J6259">
        <v>8772</v>
      </c>
      <c r="K6259">
        <v>70</v>
      </c>
      <c r="L6259">
        <v>70.83</v>
      </c>
      <c r="M6259" t="s">
        <v>931</v>
      </c>
      <c r="N6259" t="s">
        <v>926</v>
      </c>
      <c r="O6259">
        <v>54.66</v>
      </c>
      <c r="S6259">
        <v>26258</v>
      </c>
    </row>
    <row r="6260" spans="1:19" x14ac:dyDescent="0.2">
      <c r="A6260" t="s">
        <v>63</v>
      </c>
      <c r="B6260" t="s">
        <v>8</v>
      </c>
      <c r="C6260" t="s">
        <v>928</v>
      </c>
      <c r="D6260">
        <v>1</v>
      </c>
      <c r="E6260">
        <v>3</v>
      </c>
      <c r="F6260">
        <v>1779840900000</v>
      </c>
      <c r="G6260">
        <v>1779842216575</v>
      </c>
      <c r="H6260">
        <v>1316575</v>
      </c>
      <c r="I6260">
        <v>1316575</v>
      </c>
      <c r="J6260">
        <v>9941</v>
      </c>
      <c r="K6260">
        <v>59</v>
      </c>
      <c r="L6260">
        <v>46.24</v>
      </c>
      <c r="M6260" t="s">
        <v>925</v>
      </c>
      <c r="N6260" t="s">
        <v>929</v>
      </c>
      <c r="S6260">
        <v>26259</v>
      </c>
    </row>
    <row r="6261" spans="1:19" x14ac:dyDescent="0.2">
      <c r="A6261" t="s">
        <v>63</v>
      </c>
      <c r="B6261" t="s">
        <v>8</v>
      </c>
      <c r="C6261" t="s">
        <v>927</v>
      </c>
      <c r="D6261">
        <v>1</v>
      </c>
      <c r="E6261">
        <v>3</v>
      </c>
      <c r="F6261">
        <v>1779841800000</v>
      </c>
      <c r="G6261">
        <v>1779843523580</v>
      </c>
      <c r="H6261">
        <v>1723580</v>
      </c>
      <c r="I6261">
        <v>1723580</v>
      </c>
      <c r="J6261">
        <v>10559</v>
      </c>
      <c r="K6261">
        <v>66</v>
      </c>
      <c r="L6261">
        <v>71.58</v>
      </c>
      <c r="M6261" t="s">
        <v>931</v>
      </c>
      <c r="N6261" t="s">
        <v>926</v>
      </c>
      <c r="O6261">
        <v>55.26</v>
      </c>
      <c r="S6261">
        <v>26260</v>
      </c>
    </row>
    <row r="6262" spans="1:19" x14ac:dyDescent="0.2">
      <c r="A6262" t="s">
        <v>63</v>
      </c>
      <c r="B6262" t="s">
        <v>8</v>
      </c>
      <c r="C6262" t="s">
        <v>924</v>
      </c>
      <c r="D6262">
        <v>1</v>
      </c>
      <c r="E6262">
        <v>3</v>
      </c>
      <c r="F6262">
        <v>1779842700000</v>
      </c>
      <c r="G6262">
        <v>1779844502459</v>
      </c>
      <c r="H6262">
        <v>1802459</v>
      </c>
      <c r="I6262">
        <v>1802459</v>
      </c>
      <c r="J6262">
        <v>11637</v>
      </c>
      <c r="K6262">
        <v>74</v>
      </c>
      <c r="L6262">
        <v>53.85</v>
      </c>
      <c r="M6262" t="s">
        <v>925</v>
      </c>
      <c r="N6262" t="s">
        <v>929</v>
      </c>
      <c r="S6262">
        <v>26261</v>
      </c>
    </row>
    <row r="6263" spans="1:19" x14ac:dyDescent="0.2">
      <c r="A6263" t="s">
        <v>63</v>
      </c>
      <c r="B6263" t="s">
        <v>8</v>
      </c>
      <c r="C6263" t="s">
        <v>928</v>
      </c>
      <c r="D6263">
        <v>1</v>
      </c>
      <c r="E6263">
        <v>3</v>
      </c>
      <c r="F6263">
        <v>1779843600000</v>
      </c>
      <c r="G6263">
        <v>1779845085301</v>
      </c>
      <c r="H6263">
        <v>1485301</v>
      </c>
      <c r="I6263">
        <v>1485301</v>
      </c>
      <c r="J6263">
        <v>8429</v>
      </c>
      <c r="K6263">
        <v>57</v>
      </c>
      <c r="L6263">
        <v>60.7</v>
      </c>
      <c r="M6263" t="s">
        <v>925</v>
      </c>
      <c r="N6263" t="s">
        <v>926</v>
      </c>
      <c r="O6263">
        <v>41.67</v>
      </c>
      <c r="S6263">
        <v>26262</v>
      </c>
    </row>
    <row r="6264" spans="1:19" x14ac:dyDescent="0.2">
      <c r="A6264" t="s">
        <v>63</v>
      </c>
      <c r="B6264" t="s">
        <v>8</v>
      </c>
      <c r="C6264" t="s">
        <v>927</v>
      </c>
      <c r="D6264">
        <v>1</v>
      </c>
      <c r="E6264">
        <v>3</v>
      </c>
      <c r="F6264">
        <v>1779844500000</v>
      </c>
      <c r="G6264">
        <v>1779846241120</v>
      </c>
      <c r="H6264">
        <v>1741120</v>
      </c>
      <c r="I6264">
        <v>1741120</v>
      </c>
      <c r="J6264">
        <v>11705</v>
      </c>
      <c r="K6264">
        <v>74</v>
      </c>
      <c r="L6264">
        <v>73</v>
      </c>
      <c r="M6264" t="s">
        <v>931</v>
      </c>
      <c r="N6264" t="s">
        <v>926</v>
      </c>
      <c r="O6264">
        <v>55.06</v>
      </c>
      <c r="S6264">
        <v>26263</v>
      </c>
    </row>
    <row r="6265" spans="1:19" x14ac:dyDescent="0.2">
      <c r="A6265" t="s">
        <v>63</v>
      </c>
      <c r="B6265" t="s">
        <v>8</v>
      </c>
      <c r="C6265" t="s">
        <v>924</v>
      </c>
      <c r="D6265">
        <v>1</v>
      </c>
      <c r="E6265">
        <v>3</v>
      </c>
      <c r="F6265">
        <v>1779845400000</v>
      </c>
      <c r="G6265">
        <v>1779847345869</v>
      </c>
      <c r="H6265">
        <v>1945869</v>
      </c>
      <c r="I6265">
        <v>1945869</v>
      </c>
      <c r="J6265">
        <v>10633</v>
      </c>
      <c r="K6265">
        <v>74</v>
      </c>
      <c r="L6265">
        <v>68.98</v>
      </c>
      <c r="M6265" t="s">
        <v>931</v>
      </c>
      <c r="N6265" t="s">
        <v>926</v>
      </c>
      <c r="O6265">
        <v>43.43</v>
      </c>
      <c r="S6265">
        <v>26264</v>
      </c>
    </row>
    <row r="6266" spans="1:19" x14ac:dyDescent="0.2">
      <c r="A6266" t="s">
        <v>63</v>
      </c>
      <c r="B6266" t="s">
        <v>8</v>
      </c>
      <c r="C6266" t="s">
        <v>928</v>
      </c>
      <c r="D6266">
        <v>1</v>
      </c>
      <c r="E6266">
        <v>3</v>
      </c>
      <c r="F6266">
        <v>1779846300000</v>
      </c>
      <c r="G6266">
        <v>1779848603251</v>
      </c>
      <c r="H6266">
        <v>2303251</v>
      </c>
      <c r="I6266">
        <v>2303251</v>
      </c>
      <c r="J6266">
        <v>11833</v>
      </c>
      <c r="K6266">
        <v>88</v>
      </c>
      <c r="L6266">
        <v>60.06</v>
      </c>
      <c r="M6266" t="s">
        <v>925</v>
      </c>
      <c r="N6266" t="s">
        <v>929</v>
      </c>
      <c r="S6266">
        <v>26265</v>
      </c>
    </row>
    <row r="6267" spans="1:19" x14ac:dyDescent="0.2">
      <c r="A6267" t="s">
        <v>63</v>
      </c>
      <c r="B6267" t="s">
        <v>8</v>
      </c>
      <c r="C6267" t="s">
        <v>927</v>
      </c>
      <c r="D6267">
        <v>1</v>
      </c>
      <c r="E6267">
        <v>3</v>
      </c>
      <c r="F6267">
        <v>1779847200000</v>
      </c>
      <c r="G6267">
        <v>1779848439632</v>
      </c>
      <c r="H6267">
        <v>1239632</v>
      </c>
      <c r="I6267">
        <v>1239632</v>
      </c>
      <c r="J6267">
        <v>9261</v>
      </c>
      <c r="K6267">
        <v>48</v>
      </c>
      <c r="L6267">
        <v>59.67</v>
      </c>
      <c r="M6267" t="s">
        <v>925</v>
      </c>
      <c r="N6267" t="s">
        <v>926</v>
      </c>
      <c r="O6267">
        <v>43.24</v>
      </c>
      <c r="S6267">
        <v>26266</v>
      </c>
    </row>
    <row r="6268" spans="1:19" x14ac:dyDescent="0.2">
      <c r="A6268" t="s">
        <v>63</v>
      </c>
      <c r="B6268" t="s">
        <v>8</v>
      </c>
      <c r="C6268" t="s">
        <v>924</v>
      </c>
      <c r="D6268">
        <v>1</v>
      </c>
      <c r="E6268">
        <v>3</v>
      </c>
      <c r="F6268">
        <v>1779848100000</v>
      </c>
      <c r="G6268">
        <v>1779850557898</v>
      </c>
      <c r="H6268">
        <v>2457898</v>
      </c>
      <c r="I6268">
        <v>2457898</v>
      </c>
      <c r="J6268">
        <v>8964</v>
      </c>
      <c r="K6268">
        <v>91</v>
      </c>
      <c r="L6268">
        <v>77.540000000000006</v>
      </c>
      <c r="M6268" t="s">
        <v>931</v>
      </c>
      <c r="N6268" t="s">
        <v>926</v>
      </c>
      <c r="O6268">
        <v>54.89</v>
      </c>
      <c r="S6268">
        <v>26267</v>
      </c>
    </row>
    <row r="6269" spans="1:19" x14ac:dyDescent="0.2">
      <c r="A6269" t="s">
        <v>63</v>
      </c>
      <c r="B6269" t="s">
        <v>8</v>
      </c>
      <c r="C6269" t="s">
        <v>928</v>
      </c>
      <c r="D6269">
        <v>1</v>
      </c>
      <c r="E6269">
        <v>3</v>
      </c>
      <c r="F6269">
        <v>1779849000000</v>
      </c>
      <c r="G6269">
        <v>1779850970486</v>
      </c>
      <c r="H6269">
        <v>1970486</v>
      </c>
      <c r="I6269">
        <v>1970486</v>
      </c>
      <c r="J6269">
        <v>11791</v>
      </c>
      <c r="K6269">
        <v>84</v>
      </c>
      <c r="L6269">
        <v>70.650000000000006</v>
      </c>
      <c r="M6269" t="s">
        <v>931</v>
      </c>
      <c r="N6269" t="s">
        <v>926</v>
      </c>
      <c r="O6269">
        <v>43.59</v>
      </c>
      <c r="S6269">
        <v>26268</v>
      </c>
    </row>
    <row r="6270" spans="1:19" x14ac:dyDescent="0.2">
      <c r="A6270" t="s">
        <v>63</v>
      </c>
      <c r="B6270" t="s">
        <v>8</v>
      </c>
      <c r="C6270" t="s">
        <v>927</v>
      </c>
      <c r="D6270">
        <v>1</v>
      </c>
      <c r="E6270">
        <v>3</v>
      </c>
      <c r="F6270">
        <v>1779849900000</v>
      </c>
      <c r="G6270">
        <v>1779852268147</v>
      </c>
      <c r="H6270">
        <v>2368147</v>
      </c>
      <c r="I6270">
        <v>2368147</v>
      </c>
      <c r="J6270">
        <v>9335</v>
      </c>
      <c r="K6270">
        <v>87</v>
      </c>
      <c r="L6270">
        <v>72.349999999999994</v>
      </c>
      <c r="M6270" t="s">
        <v>931</v>
      </c>
      <c r="N6270" t="s">
        <v>926</v>
      </c>
      <c r="O6270">
        <v>44.09</v>
      </c>
      <c r="S6270">
        <v>26269</v>
      </c>
    </row>
    <row r="6271" spans="1:19" x14ac:dyDescent="0.2">
      <c r="A6271" t="s">
        <v>63</v>
      </c>
      <c r="B6271" t="s">
        <v>8</v>
      </c>
      <c r="C6271" t="s">
        <v>924</v>
      </c>
      <c r="D6271">
        <v>1</v>
      </c>
      <c r="E6271">
        <v>3</v>
      </c>
      <c r="F6271">
        <v>1779850800000</v>
      </c>
      <c r="G6271">
        <v>1779852315401</v>
      </c>
      <c r="H6271">
        <v>1515401</v>
      </c>
      <c r="I6271">
        <v>1515401</v>
      </c>
      <c r="J6271">
        <v>10967</v>
      </c>
      <c r="K6271">
        <v>65</v>
      </c>
      <c r="L6271">
        <v>64.760000000000005</v>
      </c>
      <c r="M6271" t="s">
        <v>925</v>
      </c>
      <c r="N6271" t="s">
        <v>926</v>
      </c>
      <c r="O6271">
        <v>43.56</v>
      </c>
      <c r="S6271">
        <v>26270</v>
      </c>
    </row>
    <row r="6272" spans="1:19" x14ac:dyDescent="0.2">
      <c r="A6272" t="s">
        <v>63</v>
      </c>
      <c r="B6272" t="s">
        <v>8</v>
      </c>
      <c r="C6272" t="s">
        <v>928</v>
      </c>
      <c r="D6272">
        <v>1</v>
      </c>
      <c r="E6272">
        <v>3</v>
      </c>
      <c r="F6272">
        <v>1779851700000</v>
      </c>
      <c r="G6272">
        <v>1779853116856</v>
      </c>
      <c r="H6272">
        <v>1416856</v>
      </c>
      <c r="I6272">
        <v>1416856</v>
      </c>
      <c r="J6272">
        <v>9295</v>
      </c>
      <c r="K6272">
        <v>61</v>
      </c>
      <c r="L6272">
        <v>60.12</v>
      </c>
      <c r="M6272" t="s">
        <v>925</v>
      </c>
      <c r="N6272" t="s">
        <v>926</v>
      </c>
      <c r="O6272">
        <v>39.72</v>
      </c>
      <c r="S6272">
        <v>26271</v>
      </c>
    </row>
    <row r="6273" spans="1:19" x14ac:dyDescent="0.2">
      <c r="A6273" t="s">
        <v>63</v>
      </c>
      <c r="B6273" t="s">
        <v>8</v>
      </c>
      <c r="C6273" t="s">
        <v>927</v>
      </c>
      <c r="D6273">
        <v>1</v>
      </c>
      <c r="E6273">
        <v>3</v>
      </c>
      <c r="F6273">
        <v>1779852600000</v>
      </c>
      <c r="G6273">
        <v>1779855086351</v>
      </c>
      <c r="H6273">
        <v>2486351</v>
      </c>
      <c r="I6273">
        <v>2486351</v>
      </c>
      <c r="J6273">
        <v>11755</v>
      </c>
      <c r="K6273">
        <v>98</v>
      </c>
      <c r="L6273">
        <v>62.18</v>
      </c>
      <c r="M6273" t="s">
        <v>925</v>
      </c>
      <c r="N6273" t="s">
        <v>929</v>
      </c>
      <c r="S6273">
        <v>26272</v>
      </c>
    </row>
    <row r="6274" spans="1:19" x14ac:dyDescent="0.2">
      <c r="A6274" t="s">
        <v>63</v>
      </c>
      <c r="B6274" t="s">
        <v>8</v>
      </c>
      <c r="C6274" t="s">
        <v>924</v>
      </c>
      <c r="D6274">
        <v>1</v>
      </c>
      <c r="E6274">
        <v>3</v>
      </c>
      <c r="F6274">
        <v>1779853500000</v>
      </c>
      <c r="G6274">
        <v>1779855039948</v>
      </c>
      <c r="H6274">
        <v>1539948</v>
      </c>
      <c r="I6274">
        <v>1539948</v>
      </c>
      <c r="J6274">
        <v>9368</v>
      </c>
      <c r="K6274">
        <v>57</v>
      </c>
      <c r="L6274">
        <v>61.48</v>
      </c>
      <c r="M6274" t="s">
        <v>925</v>
      </c>
      <c r="N6274" t="s">
        <v>926</v>
      </c>
      <c r="O6274">
        <v>39.6</v>
      </c>
      <c r="S6274">
        <v>26273</v>
      </c>
    </row>
    <row r="6275" spans="1:19" x14ac:dyDescent="0.2">
      <c r="A6275" t="s">
        <v>63</v>
      </c>
      <c r="B6275" t="s">
        <v>8</v>
      </c>
      <c r="C6275" t="s">
        <v>928</v>
      </c>
      <c r="D6275">
        <v>1</v>
      </c>
      <c r="E6275">
        <v>3</v>
      </c>
      <c r="F6275">
        <v>1779854400000</v>
      </c>
      <c r="G6275">
        <v>1779856481171</v>
      </c>
      <c r="H6275">
        <v>2081171</v>
      </c>
      <c r="I6275">
        <v>2081171</v>
      </c>
      <c r="J6275">
        <v>9475</v>
      </c>
      <c r="K6275">
        <v>78</v>
      </c>
      <c r="L6275">
        <v>73.37</v>
      </c>
      <c r="M6275" t="s">
        <v>931</v>
      </c>
      <c r="N6275" t="s">
        <v>926</v>
      </c>
      <c r="O6275">
        <v>53.33</v>
      </c>
      <c r="S6275">
        <v>26274</v>
      </c>
    </row>
    <row r="6276" spans="1:19" x14ac:dyDescent="0.2">
      <c r="A6276" t="s">
        <v>63</v>
      </c>
      <c r="B6276" t="s">
        <v>8</v>
      </c>
      <c r="C6276" t="s">
        <v>927</v>
      </c>
      <c r="D6276">
        <v>1</v>
      </c>
      <c r="E6276">
        <v>3</v>
      </c>
      <c r="F6276">
        <v>1779855300000</v>
      </c>
      <c r="G6276">
        <v>1779856826628</v>
      </c>
      <c r="H6276">
        <v>1526628</v>
      </c>
      <c r="I6276">
        <v>1526628</v>
      </c>
      <c r="J6276">
        <v>9362</v>
      </c>
      <c r="K6276">
        <v>66</v>
      </c>
      <c r="L6276">
        <v>67.19</v>
      </c>
      <c r="M6276" t="s">
        <v>931</v>
      </c>
      <c r="N6276" t="s">
        <v>926</v>
      </c>
      <c r="O6276">
        <v>53.22</v>
      </c>
      <c r="S6276">
        <v>26275</v>
      </c>
    </row>
    <row r="6277" spans="1:19" x14ac:dyDescent="0.2">
      <c r="A6277" t="s">
        <v>63</v>
      </c>
      <c r="B6277" t="s">
        <v>8</v>
      </c>
      <c r="C6277" t="s">
        <v>924</v>
      </c>
      <c r="D6277">
        <v>1</v>
      </c>
      <c r="E6277">
        <v>3</v>
      </c>
      <c r="F6277">
        <v>1779856200000</v>
      </c>
      <c r="G6277">
        <v>1779858542590</v>
      </c>
      <c r="H6277">
        <v>2342590</v>
      </c>
      <c r="I6277">
        <v>2342590</v>
      </c>
      <c r="J6277">
        <v>8553</v>
      </c>
      <c r="K6277">
        <v>95</v>
      </c>
      <c r="L6277">
        <v>73.150000000000006</v>
      </c>
      <c r="M6277" t="s">
        <v>931</v>
      </c>
      <c r="N6277" t="s">
        <v>926</v>
      </c>
      <c r="O6277">
        <v>48.69</v>
      </c>
      <c r="S6277">
        <v>26276</v>
      </c>
    </row>
    <row r="6278" spans="1:19" x14ac:dyDescent="0.2">
      <c r="A6278" t="s">
        <v>63</v>
      </c>
      <c r="B6278" t="s">
        <v>8</v>
      </c>
      <c r="C6278" t="s">
        <v>928</v>
      </c>
      <c r="D6278">
        <v>1</v>
      </c>
      <c r="E6278">
        <v>3</v>
      </c>
      <c r="F6278">
        <v>1779857100000</v>
      </c>
      <c r="G6278">
        <v>1779858782982</v>
      </c>
      <c r="H6278">
        <v>1682982</v>
      </c>
      <c r="I6278">
        <v>1682982</v>
      </c>
      <c r="J6278">
        <v>12127</v>
      </c>
      <c r="K6278">
        <v>63</v>
      </c>
      <c r="L6278">
        <v>66.19</v>
      </c>
      <c r="M6278" t="s">
        <v>925</v>
      </c>
      <c r="N6278" t="s">
        <v>926</v>
      </c>
      <c r="O6278">
        <v>39.56</v>
      </c>
      <c r="S6278">
        <v>26277</v>
      </c>
    </row>
    <row r="6279" spans="1:19" x14ac:dyDescent="0.2">
      <c r="A6279" t="s">
        <v>63</v>
      </c>
      <c r="B6279" t="s">
        <v>8</v>
      </c>
      <c r="C6279" t="s">
        <v>927</v>
      </c>
      <c r="D6279">
        <v>1</v>
      </c>
      <c r="E6279">
        <v>3</v>
      </c>
      <c r="F6279">
        <v>1779858000000</v>
      </c>
      <c r="G6279">
        <v>1779859586324</v>
      </c>
      <c r="H6279">
        <v>1586324</v>
      </c>
      <c r="I6279">
        <v>1586324</v>
      </c>
      <c r="J6279">
        <v>8526</v>
      </c>
      <c r="K6279">
        <v>68</v>
      </c>
      <c r="L6279">
        <v>61.65</v>
      </c>
      <c r="M6279" t="s">
        <v>925</v>
      </c>
      <c r="N6279" t="s">
        <v>926</v>
      </c>
      <c r="O6279">
        <v>41.07</v>
      </c>
      <c r="S6279">
        <v>26278</v>
      </c>
    </row>
    <row r="6280" spans="1:19" x14ac:dyDescent="0.2">
      <c r="A6280" t="s">
        <v>63</v>
      </c>
      <c r="B6280" t="s">
        <v>8</v>
      </c>
      <c r="C6280" t="s">
        <v>924</v>
      </c>
      <c r="D6280">
        <v>1</v>
      </c>
      <c r="E6280">
        <v>3</v>
      </c>
      <c r="F6280">
        <v>1779858900000</v>
      </c>
      <c r="G6280">
        <v>1779860448945</v>
      </c>
      <c r="H6280">
        <v>1548945</v>
      </c>
      <c r="I6280">
        <v>1548945</v>
      </c>
      <c r="J6280">
        <v>11424</v>
      </c>
      <c r="K6280">
        <v>65</v>
      </c>
      <c r="L6280">
        <v>70.37</v>
      </c>
      <c r="M6280" t="s">
        <v>931</v>
      </c>
      <c r="N6280" t="s">
        <v>926</v>
      </c>
      <c r="O6280">
        <v>54.54</v>
      </c>
      <c r="S6280">
        <v>26279</v>
      </c>
    </row>
    <row r="6281" spans="1:19" x14ac:dyDescent="0.2">
      <c r="A6281" t="s">
        <v>63</v>
      </c>
      <c r="B6281" t="s">
        <v>8</v>
      </c>
      <c r="C6281" t="s">
        <v>928</v>
      </c>
      <c r="D6281">
        <v>1</v>
      </c>
      <c r="E6281">
        <v>3</v>
      </c>
      <c r="F6281">
        <v>1779859800000</v>
      </c>
      <c r="G6281">
        <v>1779861080623</v>
      </c>
      <c r="H6281">
        <v>1280623</v>
      </c>
      <c r="I6281">
        <v>1280623</v>
      </c>
      <c r="J6281">
        <v>11402</v>
      </c>
      <c r="K6281">
        <v>53</v>
      </c>
      <c r="L6281">
        <v>47.34</v>
      </c>
      <c r="M6281" t="s">
        <v>925</v>
      </c>
      <c r="N6281" t="s">
        <v>929</v>
      </c>
      <c r="S6281">
        <v>26280</v>
      </c>
    </row>
    <row r="6282" spans="1:19" x14ac:dyDescent="0.2">
      <c r="A6282" t="s">
        <v>63</v>
      </c>
      <c r="B6282" t="s">
        <v>8</v>
      </c>
      <c r="C6282" t="s">
        <v>927</v>
      </c>
      <c r="D6282">
        <v>1</v>
      </c>
      <c r="E6282">
        <v>3</v>
      </c>
      <c r="F6282">
        <v>1779860700000</v>
      </c>
      <c r="G6282">
        <v>1779863165747</v>
      </c>
      <c r="H6282">
        <v>2465747</v>
      </c>
      <c r="I6282">
        <v>2465747</v>
      </c>
      <c r="J6282">
        <v>10446</v>
      </c>
      <c r="K6282">
        <v>101</v>
      </c>
      <c r="L6282">
        <v>73.400000000000006</v>
      </c>
      <c r="M6282" t="s">
        <v>931</v>
      </c>
      <c r="N6282" t="s">
        <v>926</v>
      </c>
      <c r="O6282">
        <v>41.1</v>
      </c>
      <c r="S6282">
        <v>26281</v>
      </c>
    </row>
    <row r="6283" spans="1:19" x14ac:dyDescent="0.2">
      <c r="A6283" t="s">
        <v>63</v>
      </c>
      <c r="B6283" t="s">
        <v>8</v>
      </c>
      <c r="C6283" t="s">
        <v>924</v>
      </c>
      <c r="D6283">
        <v>1</v>
      </c>
      <c r="E6283">
        <v>3</v>
      </c>
      <c r="F6283">
        <v>1779861600000</v>
      </c>
      <c r="G6283">
        <v>1779863003711</v>
      </c>
      <c r="H6283">
        <v>1403711</v>
      </c>
      <c r="I6283">
        <v>1403711</v>
      </c>
      <c r="J6283">
        <v>8517</v>
      </c>
      <c r="K6283">
        <v>53</v>
      </c>
      <c r="L6283">
        <v>45.79</v>
      </c>
      <c r="M6283" t="s">
        <v>925</v>
      </c>
      <c r="N6283" t="s">
        <v>929</v>
      </c>
      <c r="S6283">
        <v>26282</v>
      </c>
    </row>
    <row r="6284" spans="1:19" x14ac:dyDescent="0.2">
      <c r="A6284" t="s">
        <v>63</v>
      </c>
      <c r="B6284" t="s">
        <v>8</v>
      </c>
      <c r="C6284" t="s">
        <v>928</v>
      </c>
      <c r="D6284">
        <v>1</v>
      </c>
      <c r="E6284">
        <v>4</v>
      </c>
      <c r="F6284">
        <v>1779926400000</v>
      </c>
      <c r="G6284">
        <v>1779927742386</v>
      </c>
      <c r="H6284">
        <v>1342386</v>
      </c>
      <c r="I6284">
        <v>1342386</v>
      </c>
      <c r="J6284">
        <v>10522</v>
      </c>
      <c r="K6284">
        <v>55</v>
      </c>
      <c r="L6284">
        <v>60.58</v>
      </c>
      <c r="M6284" t="s">
        <v>925</v>
      </c>
      <c r="N6284" t="s">
        <v>926</v>
      </c>
      <c r="O6284">
        <v>39.4</v>
      </c>
      <c r="S6284">
        <v>26283</v>
      </c>
    </row>
    <row r="6285" spans="1:19" x14ac:dyDescent="0.2">
      <c r="A6285" t="s">
        <v>63</v>
      </c>
      <c r="B6285" t="s">
        <v>8</v>
      </c>
      <c r="C6285" t="s">
        <v>927</v>
      </c>
      <c r="D6285">
        <v>1</v>
      </c>
      <c r="E6285">
        <v>4</v>
      </c>
      <c r="F6285">
        <v>1779927300000</v>
      </c>
      <c r="G6285">
        <v>1779928726204</v>
      </c>
      <c r="H6285">
        <v>1426204</v>
      </c>
      <c r="I6285">
        <v>1426204</v>
      </c>
      <c r="J6285">
        <v>10507</v>
      </c>
      <c r="K6285">
        <v>53</v>
      </c>
      <c r="L6285">
        <v>69</v>
      </c>
      <c r="M6285" t="s">
        <v>931</v>
      </c>
      <c r="N6285" t="s">
        <v>926</v>
      </c>
      <c r="O6285">
        <v>56.91</v>
      </c>
      <c r="S6285">
        <v>26284</v>
      </c>
    </row>
    <row r="6286" spans="1:19" x14ac:dyDescent="0.2">
      <c r="A6286" t="s">
        <v>63</v>
      </c>
      <c r="B6286" t="s">
        <v>8</v>
      </c>
      <c r="C6286" t="s">
        <v>924</v>
      </c>
      <c r="D6286">
        <v>1</v>
      </c>
      <c r="E6286">
        <v>4</v>
      </c>
      <c r="F6286">
        <v>1779928200000</v>
      </c>
      <c r="G6286">
        <v>1779930370993</v>
      </c>
      <c r="H6286">
        <v>2170993</v>
      </c>
      <c r="I6286">
        <v>2170993</v>
      </c>
      <c r="J6286">
        <v>10520</v>
      </c>
      <c r="K6286">
        <v>82</v>
      </c>
      <c r="L6286">
        <v>57.1</v>
      </c>
      <c r="M6286" t="s">
        <v>925</v>
      </c>
      <c r="N6286" t="s">
        <v>929</v>
      </c>
      <c r="S6286">
        <v>26285</v>
      </c>
    </row>
    <row r="6287" spans="1:19" x14ac:dyDescent="0.2">
      <c r="A6287" t="s">
        <v>63</v>
      </c>
      <c r="B6287" t="s">
        <v>8</v>
      </c>
      <c r="C6287" t="s">
        <v>928</v>
      </c>
      <c r="D6287">
        <v>1</v>
      </c>
      <c r="E6287">
        <v>4</v>
      </c>
      <c r="F6287">
        <v>1779929100000</v>
      </c>
      <c r="G6287">
        <v>1779931519924</v>
      </c>
      <c r="H6287">
        <v>2419924</v>
      </c>
      <c r="I6287">
        <v>2419924</v>
      </c>
      <c r="J6287">
        <v>11290</v>
      </c>
      <c r="K6287">
        <v>98</v>
      </c>
      <c r="L6287">
        <v>79.180000000000007</v>
      </c>
      <c r="M6287" t="s">
        <v>931</v>
      </c>
      <c r="N6287" t="s">
        <v>926</v>
      </c>
      <c r="O6287">
        <v>53.45</v>
      </c>
      <c r="S6287">
        <v>26286</v>
      </c>
    </row>
    <row r="6288" spans="1:19" x14ac:dyDescent="0.2">
      <c r="A6288" t="s">
        <v>63</v>
      </c>
      <c r="B6288" t="s">
        <v>8</v>
      </c>
      <c r="C6288" t="s">
        <v>927</v>
      </c>
      <c r="D6288">
        <v>1</v>
      </c>
      <c r="E6288">
        <v>4</v>
      </c>
      <c r="F6288">
        <v>1779930000000</v>
      </c>
      <c r="G6288">
        <v>1779932065736</v>
      </c>
      <c r="H6288">
        <v>2065736</v>
      </c>
      <c r="I6288">
        <v>2065736</v>
      </c>
      <c r="J6288">
        <v>10692</v>
      </c>
      <c r="K6288">
        <v>78</v>
      </c>
      <c r="L6288">
        <v>72.400000000000006</v>
      </c>
      <c r="M6288" t="s">
        <v>931</v>
      </c>
      <c r="N6288" t="s">
        <v>926</v>
      </c>
      <c r="O6288">
        <v>48.2</v>
      </c>
      <c r="S6288">
        <v>26287</v>
      </c>
    </row>
    <row r="6289" spans="1:19" x14ac:dyDescent="0.2">
      <c r="A6289" t="s">
        <v>63</v>
      </c>
      <c r="B6289" t="s">
        <v>8</v>
      </c>
      <c r="C6289" t="s">
        <v>924</v>
      </c>
      <c r="D6289">
        <v>1</v>
      </c>
      <c r="E6289">
        <v>4</v>
      </c>
      <c r="F6289">
        <v>1779930900000</v>
      </c>
      <c r="G6289">
        <v>1779932828485</v>
      </c>
      <c r="H6289">
        <v>1928485</v>
      </c>
      <c r="I6289">
        <v>1928485</v>
      </c>
      <c r="J6289">
        <v>8484</v>
      </c>
      <c r="K6289">
        <v>83</v>
      </c>
      <c r="L6289">
        <v>52.05</v>
      </c>
      <c r="M6289" t="s">
        <v>925</v>
      </c>
      <c r="N6289" t="s">
        <v>929</v>
      </c>
      <c r="S6289">
        <v>26288</v>
      </c>
    </row>
    <row r="6290" spans="1:19" x14ac:dyDescent="0.2">
      <c r="A6290" t="s">
        <v>63</v>
      </c>
      <c r="B6290" t="s">
        <v>8</v>
      </c>
      <c r="C6290" t="s">
        <v>928</v>
      </c>
      <c r="D6290">
        <v>1</v>
      </c>
      <c r="E6290">
        <v>4</v>
      </c>
      <c r="F6290">
        <v>1779931800000</v>
      </c>
      <c r="G6290">
        <v>1779933732789</v>
      </c>
      <c r="H6290">
        <v>1932789</v>
      </c>
      <c r="I6290">
        <v>1932789</v>
      </c>
      <c r="J6290">
        <v>12180</v>
      </c>
      <c r="K6290">
        <v>72</v>
      </c>
      <c r="L6290">
        <v>70.48</v>
      </c>
      <c r="M6290" t="s">
        <v>931</v>
      </c>
      <c r="N6290" t="s">
        <v>926</v>
      </c>
      <c r="O6290">
        <v>43.11</v>
      </c>
      <c r="S6290">
        <v>26289</v>
      </c>
    </row>
    <row r="6291" spans="1:19" x14ac:dyDescent="0.2">
      <c r="A6291" t="s">
        <v>63</v>
      </c>
      <c r="B6291" t="s">
        <v>8</v>
      </c>
      <c r="C6291" t="s">
        <v>927</v>
      </c>
      <c r="D6291">
        <v>1</v>
      </c>
      <c r="E6291">
        <v>4</v>
      </c>
      <c r="F6291">
        <v>1779932700000</v>
      </c>
      <c r="G6291">
        <v>1779934888194</v>
      </c>
      <c r="H6291">
        <v>2188194</v>
      </c>
      <c r="I6291">
        <v>2188194</v>
      </c>
      <c r="J6291">
        <v>9932</v>
      </c>
      <c r="K6291">
        <v>82</v>
      </c>
      <c r="L6291">
        <v>56.69</v>
      </c>
      <c r="M6291" t="s">
        <v>925</v>
      </c>
      <c r="N6291" t="s">
        <v>929</v>
      </c>
      <c r="S6291">
        <v>26290</v>
      </c>
    </row>
    <row r="6292" spans="1:19" x14ac:dyDescent="0.2">
      <c r="A6292" t="s">
        <v>63</v>
      </c>
      <c r="B6292" t="s">
        <v>8</v>
      </c>
      <c r="C6292" t="s">
        <v>924</v>
      </c>
      <c r="D6292">
        <v>1</v>
      </c>
      <c r="E6292">
        <v>4</v>
      </c>
      <c r="F6292">
        <v>1779933600000</v>
      </c>
      <c r="G6292">
        <v>1779935590081</v>
      </c>
      <c r="H6292">
        <v>1990081</v>
      </c>
      <c r="I6292">
        <v>1990081</v>
      </c>
      <c r="J6292">
        <v>11450</v>
      </c>
      <c r="K6292">
        <v>81</v>
      </c>
      <c r="L6292">
        <v>69.930000000000007</v>
      </c>
      <c r="M6292" t="s">
        <v>931</v>
      </c>
      <c r="N6292" t="s">
        <v>926</v>
      </c>
      <c r="O6292">
        <v>42.34</v>
      </c>
      <c r="S6292">
        <v>26291</v>
      </c>
    </row>
    <row r="6293" spans="1:19" x14ac:dyDescent="0.2">
      <c r="A6293" t="s">
        <v>63</v>
      </c>
      <c r="B6293" t="s">
        <v>8</v>
      </c>
      <c r="C6293" t="s">
        <v>928</v>
      </c>
      <c r="D6293">
        <v>1</v>
      </c>
      <c r="E6293">
        <v>4</v>
      </c>
      <c r="F6293">
        <v>1779934500000</v>
      </c>
      <c r="G6293">
        <v>1779935889863</v>
      </c>
      <c r="H6293">
        <v>1389863</v>
      </c>
      <c r="I6293">
        <v>1389863</v>
      </c>
      <c r="J6293">
        <v>10342</v>
      </c>
      <c r="K6293">
        <v>54</v>
      </c>
      <c r="L6293">
        <v>68.400000000000006</v>
      </c>
      <c r="M6293" t="s">
        <v>931</v>
      </c>
      <c r="N6293" t="s">
        <v>926</v>
      </c>
      <c r="O6293">
        <v>56.87</v>
      </c>
      <c r="S6293">
        <v>26292</v>
      </c>
    </row>
    <row r="6294" spans="1:19" x14ac:dyDescent="0.2">
      <c r="A6294" t="s">
        <v>63</v>
      </c>
      <c r="B6294" t="s">
        <v>8</v>
      </c>
      <c r="C6294" t="s">
        <v>927</v>
      </c>
      <c r="D6294">
        <v>1</v>
      </c>
      <c r="E6294">
        <v>4</v>
      </c>
      <c r="F6294">
        <v>1779935400000</v>
      </c>
      <c r="G6294">
        <v>1779937883508</v>
      </c>
      <c r="H6294">
        <v>2483508</v>
      </c>
      <c r="I6294">
        <v>2483508</v>
      </c>
      <c r="J6294">
        <v>8741</v>
      </c>
      <c r="K6294">
        <v>99</v>
      </c>
      <c r="L6294">
        <v>71.52</v>
      </c>
      <c r="M6294" t="s">
        <v>931</v>
      </c>
      <c r="N6294" t="s">
        <v>926</v>
      </c>
      <c r="O6294">
        <v>40.83</v>
      </c>
      <c r="S6294">
        <v>26293</v>
      </c>
    </row>
    <row r="6295" spans="1:19" x14ac:dyDescent="0.2">
      <c r="A6295" t="s">
        <v>63</v>
      </c>
      <c r="B6295" t="s">
        <v>8</v>
      </c>
      <c r="C6295" t="s">
        <v>924</v>
      </c>
      <c r="D6295">
        <v>1</v>
      </c>
      <c r="E6295">
        <v>4</v>
      </c>
      <c r="F6295">
        <v>1779936300000</v>
      </c>
      <c r="G6295">
        <v>1779938038022</v>
      </c>
      <c r="H6295">
        <v>1738022</v>
      </c>
      <c r="I6295">
        <v>1738022</v>
      </c>
      <c r="J6295">
        <v>9268</v>
      </c>
      <c r="K6295">
        <v>74</v>
      </c>
      <c r="L6295">
        <v>64.64</v>
      </c>
      <c r="M6295" t="s">
        <v>925</v>
      </c>
      <c r="N6295" t="s">
        <v>926</v>
      </c>
      <c r="O6295">
        <v>42.21</v>
      </c>
      <c r="S6295">
        <v>26294</v>
      </c>
    </row>
    <row r="6296" spans="1:19" x14ac:dyDescent="0.2">
      <c r="A6296" t="s">
        <v>63</v>
      </c>
      <c r="B6296" t="s">
        <v>8</v>
      </c>
      <c r="C6296" t="s">
        <v>928</v>
      </c>
      <c r="D6296">
        <v>1</v>
      </c>
      <c r="E6296">
        <v>4</v>
      </c>
      <c r="F6296">
        <v>1779937200000</v>
      </c>
      <c r="G6296">
        <v>1779939441406</v>
      </c>
      <c r="H6296">
        <v>2241406</v>
      </c>
      <c r="I6296">
        <v>2241406</v>
      </c>
      <c r="J6296">
        <v>11223</v>
      </c>
      <c r="K6296">
        <v>88</v>
      </c>
      <c r="L6296">
        <v>58.68</v>
      </c>
      <c r="M6296" t="s">
        <v>925</v>
      </c>
      <c r="N6296" t="s">
        <v>929</v>
      </c>
      <c r="S6296">
        <v>26295</v>
      </c>
    </row>
    <row r="6297" spans="1:19" x14ac:dyDescent="0.2">
      <c r="A6297" t="s">
        <v>63</v>
      </c>
      <c r="B6297" t="s">
        <v>8</v>
      </c>
      <c r="C6297" t="s">
        <v>927</v>
      </c>
      <c r="D6297">
        <v>1</v>
      </c>
      <c r="E6297">
        <v>4</v>
      </c>
      <c r="F6297">
        <v>1779938100000</v>
      </c>
      <c r="G6297">
        <v>1779939973793</v>
      </c>
      <c r="H6297">
        <v>1873793</v>
      </c>
      <c r="I6297">
        <v>1873793</v>
      </c>
      <c r="J6297">
        <v>9106</v>
      </c>
      <c r="K6297">
        <v>70</v>
      </c>
      <c r="L6297">
        <v>66.430000000000007</v>
      </c>
      <c r="M6297" t="s">
        <v>925</v>
      </c>
      <c r="N6297" t="s">
        <v>926</v>
      </c>
      <c r="O6297">
        <v>43.39</v>
      </c>
      <c r="S6297">
        <v>26296</v>
      </c>
    </row>
    <row r="6298" spans="1:19" x14ac:dyDescent="0.2">
      <c r="A6298" t="s">
        <v>63</v>
      </c>
      <c r="B6298" t="s">
        <v>8</v>
      </c>
      <c r="C6298" t="s">
        <v>924</v>
      </c>
      <c r="D6298">
        <v>1</v>
      </c>
      <c r="E6298">
        <v>4</v>
      </c>
      <c r="F6298">
        <v>1779939000000</v>
      </c>
      <c r="G6298">
        <v>1779940475053</v>
      </c>
      <c r="H6298">
        <v>1475053</v>
      </c>
      <c r="I6298">
        <v>1475053</v>
      </c>
      <c r="J6298">
        <v>12172</v>
      </c>
      <c r="K6298">
        <v>63</v>
      </c>
      <c r="L6298">
        <v>69.09</v>
      </c>
      <c r="M6298" t="s">
        <v>931</v>
      </c>
      <c r="N6298" t="s">
        <v>926</v>
      </c>
      <c r="O6298">
        <v>51.43</v>
      </c>
      <c r="S6298">
        <v>26297</v>
      </c>
    </row>
    <row r="6299" spans="1:19" x14ac:dyDescent="0.2">
      <c r="A6299" t="s">
        <v>63</v>
      </c>
      <c r="B6299" t="s">
        <v>8</v>
      </c>
      <c r="C6299" t="s">
        <v>928</v>
      </c>
      <c r="D6299">
        <v>1</v>
      </c>
      <c r="E6299">
        <v>4</v>
      </c>
      <c r="F6299">
        <v>1779939900000</v>
      </c>
      <c r="G6299">
        <v>1779941417971</v>
      </c>
      <c r="H6299">
        <v>1517971</v>
      </c>
      <c r="I6299">
        <v>1517971</v>
      </c>
      <c r="J6299">
        <v>8787</v>
      </c>
      <c r="K6299">
        <v>57</v>
      </c>
      <c r="L6299">
        <v>47.44</v>
      </c>
      <c r="M6299" t="s">
        <v>925</v>
      </c>
      <c r="N6299" t="s">
        <v>929</v>
      </c>
      <c r="S6299">
        <v>26298</v>
      </c>
    </row>
    <row r="6300" spans="1:19" x14ac:dyDescent="0.2">
      <c r="A6300" t="s">
        <v>63</v>
      </c>
      <c r="B6300" t="s">
        <v>8</v>
      </c>
      <c r="C6300" t="s">
        <v>927</v>
      </c>
      <c r="D6300">
        <v>1</v>
      </c>
      <c r="E6300">
        <v>4</v>
      </c>
      <c r="F6300">
        <v>1779940800000</v>
      </c>
      <c r="G6300">
        <v>1779942965981</v>
      </c>
      <c r="H6300">
        <v>2165981</v>
      </c>
      <c r="I6300">
        <v>2165981</v>
      </c>
      <c r="J6300">
        <v>9077</v>
      </c>
      <c r="K6300">
        <v>88</v>
      </c>
      <c r="L6300">
        <v>71.680000000000007</v>
      </c>
      <c r="M6300" t="s">
        <v>931</v>
      </c>
      <c r="N6300" t="s">
        <v>926</v>
      </c>
      <c r="O6300">
        <v>48.31</v>
      </c>
      <c r="S6300">
        <v>26299</v>
      </c>
    </row>
    <row r="6301" spans="1:19" x14ac:dyDescent="0.2">
      <c r="A6301" t="s">
        <v>63</v>
      </c>
      <c r="B6301" t="s">
        <v>8</v>
      </c>
      <c r="C6301" t="s">
        <v>924</v>
      </c>
      <c r="D6301">
        <v>1</v>
      </c>
      <c r="E6301">
        <v>4</v>
      </c>
      <c r="F6301">
        <v>1779941700000</v>
      </c>
      <c r="G6301">
        <v>1779943163972</v>
      </c>
      <c r="H6301">
        <v>1463972</v>
      </c>
      <c r="I6301">
        <v>1463972</v>
      </c>
      <c r="J6301">
        <v>10880</v>
      </c>
      <c r="K6301">
        <v>61</v>
      </c>
      <c r="L6301">
        <v>62.72</v>
      </c>
      <c r="M6301" t="s">
        <v>925</v>
      </c>
      <c r="N6301" t="s">
        <v>926</v>
      </c>
      <c r="O6301">
        <v>40.35</v>
      </c>
      <c r="S6301">
        <v>26300</v>
      </c>
    </row>
    <row r="6302" spans="1:19" x14ac:dyDescent="0.2">
      <c r="A6302" t="s">
        <v>63</v>
      </c>
      <c r="B6302" t="s">
        <v>8</v>
      </c>
      <c r="C6302" t="s">
        <v>928</v>
      </c>
      <c r="D6302">
        <v>1</v>
      </c>
      <c r="E6302">
        <v>4</v>
      </c>
      <c r="F6302">
        <v>1779942600000</v>
      </c>
      <c r="G6302">
        <v>1779945080555</v>
      </c>
      <c r="H6302">
        <v>2480555</v>
      </c>
      <c r="I6302">
        <v>2480555</v>
      </c>
      <c r="J6302">
        <v>9327</v>
      </c>
      <c r="K6302">
        <v>98</v>
      </c>
      <c r="L6302">
        <v>77.38</v>
      </c>
      <c r="M6302" t="s">
        <v>931</v>
      </c>
      <c r="N6302" t="s">
        <v>926</v>
      </c>
      <c r="O6302">
        <v>52.97</v>
      </c>
      <c r="S6302">
        <v>26301</v>
      </c>
    </row>
    <row r="6303" spans="1:19" x14ac:dyDescent="0.2">
      <c r="A6303" t="s">
        <v>63</v>
      </c>
      <c r="B6303" t="s">
        <v>8</v>
      </c>
      <c r="C6303" t="s">
        <v>927</v>
      </c>
      <c r="D6303">
        <v>1</v>
      </c>
      <c r="E6303">
        <v>4</v>
      </c>
      <c r="F6303">
        <v>1779943500000</v>
      </c>
      <c r="G6303">
        <v>1779944990404</v>
      </c>
      <c r="H6303">
        <v>1490404</v>
      </c>
      <c r="I6303">
        <v>1490404</v>
      </c>
      <c r="J6303">
        <v>11023</v>
      </c>
      <c r="K6303">
        <v>64</v>
      </c>
      <c r="L6303">
        <v>63.34</v>
      </c>
      <c r="M6303" t="s">
        <v>925</v>
      </c>
      <c r="N6303" t="s">
        <v>926</v>
      </c>
      <c r="O6303">
        <v>40.74</v>
      </c>
      <c r="S6303">
        <v>26302</v>
      </c>
    </row>
    <row r="6304" spans="1:19" x14ac:dyDescent="0.2">
      <c r="A6304" t="s">
        <v>63</v>
      </c>
      <c r="B6304" t="s">
        <v>8</v>
      </c>
      <c r="C6304" t="s">
        <v>924</v>
      </c>
      <c r="D6304">
        <v>1</v>
      </c>
      <c r="E6304">
        <v>4</v>
      </c>
      <c r="F6304">
        <v>1779944400000</v>
      </c>
      <c r="G6304">
        <v>1779945854439</v>
      </c>
      <c r="H6304">
        <v>1454439</v>
      </c>
      <c r="I6304">
        <v>1454439</v>
      </c>
      <c r="J6304">
        <v>11632</v>
      </c>
      <c r="K6304">
        <v>58</v>
      </c>
      <c r="L6304">
        <v>68.180000000000007</v>
      </c>
      <c r="M6304" t="s">
        <v>931</v>
      </c>
      <c r="N6304" t="s">
        <v>926</v>
      </c>
      <c r="O6304">
        <v>51.26</v>
      </c>
      <c r="S6304">
        <v>26303</v>
      </c>
    </row>
    <row r="6305" spans="1:19" x14ac:dyDescent="0.2">
      <c r="A6305" t="s">
        <v>63</v>
      </c>
      <c r="B6305" t="s">
        <v>8</v>
      </c>
      <c r="C6305" t="s">
        <v>928</v>
      </c>
      <c r="D6305">
        <v>1</v>
      </c>
      <c r="E6305">
        <v>4</v>
      </c>
      <c r="F6305">
        <v>1779945300000</v>
      </c>
      <c r="G6305">
        <v>1779947352155</v>
      </c>
      <c r="H6305">
        <v>2052155</v>
      </c>
      <c r="I6305">
        <v>2052155</v>
      </c>
      <c r="J6305">
        <v>10365</v>
      </c>
      <c r="K6305">
        <v>77</v>
      </c>
      <c r="L6305">
        <v>72.510000000000005</v>
      </c>
      <c r="M6305" t="s">
        <v>931</v>
      </c>
      <c r="N6305" t="s">
        <v>926</v>
      </c>
      <c r="O6305">
        <v>49.67</v>
      </c>
      <c r="S6305">
        <v>26304</v>
      </c>
    </row>
    <row r="6306" spans="1:19" x14ac:dyDescent="0.2">
      <c r="A6306" t="s">
        <v>63</v>
      </c>
      <c r="B6306" t="s">
        <v>8</v>
      </c>
      <c r="C6306" t="s">
        <v>927</v>
      </c>
      <c r="D6306">
        <v>1</v>
      </c>
      <c r="E6306">
        <v>5</v>
      </c>
      <c r="F6306">
        <v>1780012800000</v>
      </c>
      <c r="G6306">
        <v>1780015089475</v>
      </c>
      <c r="H6306">
        <v>2289475</v>
      </c>
      <c r="I6306">
        <v>2289475</v>
      </c>
      <c r="J6306">
        <v>10134</v>
      </c>
      <c r="K6306">
        <v>94</v>
      </c>
      <c r="L6306">
        <v>58.11</v>
      </c>
      <c r="M6306" t="s">
        <v>925</v>
      </c>
      <c r="N6306" t="s">
        <v>929</v>
      </c>
      <c r="S6306">
        <v>26305</v>
      </c>
    </row>
    <row r="6307" spans="1:19" x14ac:dyDescent="0.2">
      <c r="A6307" t="s">
        <v>63</v>
      </c>
      <c r="B6307" t="s">
        <v>8</v>
      </c>
      <c r="C6307" t="s">
        <v>924</v>
      </c>
      <c r="D6307">
        <v>1</v>
      </c>
      <c r="E6307">
        <v>5</v>
      </c>
      <c r="F6307">
        <v>1780013700000</v>
      </c>
      <c r="G6307">
        <v>1780015324332</v>
      </c>
      <c r="H6307">
        <v>1624332</v>
      </c>
      <c r="I6307">
        <v>1624332</v>
      </c>
      <c r="J6307">
        <v>10831</v>
      </c>
      <c r="K6307">
        <v>70</v>
      </c>
      <c r="L6307">
        <v>70.209999999999994</v>
      </c>
      <c r="M6307" t="s">
        <v>931</v>
      </c>
      <c r="N6307" t="s">
        <v>926</v>
      </c>
      <c r="O6307">
        <v>53.87</v>
      </c>
      <c r="S6307">
        <v>26306</v>
      </c>
    </row>
    <row r="6308" spans="1:19" x14ac:dyDescent="0.2">
      <c r="A6308" t="s">
        <v>63</v>
      </c>
      <c r="B6308" t="s">
        <v>8</v>
      </c>
      <c r="C6308" t="s">
        <v>928</v>
      </c>
      <c r="D6308">
        <v>1</v>
      </c>
      <c r="E6308">
        <v>5</v>
      </c>
      <c r="F6308">
        <v>1780014600000</v>
      </c>
      <c r="G6308">
        <v>1780016563594</v>
      </c>
      <c r="H6308">
        <v>1963594</v>
      </c>
      <c r="I6308">
        <v>1963594</v>
      </c>
      <c r="J6308">
        <v>9012</v>
      </c>
      <c r="K6308">
        <v>79</v>
      </c>
      <c r="L6308">
        <v>53.03</v>
      </c>
      <c r="M6308" t="s">
        <v>925</v>
      </c>
      <c r="N6308" t="s">
        <v>929</v>
      </c>
      <c r="S6308">
        <v>26307</v>
      </c>
    </row>
    <row r="6309" spans="1:19" x14ac:dyDescent="0.2">
      <c r="A6309" t="s">
        <v>63</v>
      </c>
      <c r="B6309" t="s">
        <v>8</v>
      </c>
      <c r="C6309" t="s">
        <v>927</v>
      </c>
      <c r="D6309">
        <v>1</v>
      </c>
      <c r="E6309">
        <v>5</v>
      </c>
      <c r="F6309">
        <v>1780015500000</v>
      </c>
      <c r="G6309">
        <v>1780017192370</v>
      </c>
      <c r="H6309">
        <v>1692370</v>
      </c>
      <c r="I6309">
        <v>1692370</v>
      </c>
      <c r="J6309">
        <v>9294</v>
      </c>
      <c r="K6309">
        <v>71</v>
      </c>
      <c r="L6309">
        <v>63.4</v>
      </c>
      <c r="M6309" t="s">
        <v>925</v>
      </c>
      <c r="N6309" t="s">
        <v>926</v>
      </c>
      <c r="O6309">
        <v>40.409999999999997</v>
      </c>
      <c r="S6309">
        <v>26308</v>
      </c>
    </row>
    <row r="6310" spans="1:19" x14ac:dyDescent="0.2">
      <c r="A6310" t="s">
        <v>63</v>
      </c>
      <c r="B6310" t="s">
        <v>8</v>
      </c>
      <c r="C6310" t="s">
        <v>924</v>
      </c>
      <c r="D6310">
        <v>1</v>
      </c>
      <c r="E6310">
        <v>5</v>
      </c>
      <c r="F6310">
        <v>1780016400000</v>
      </c>
      <c r="G6310">
        <v>1780018337115</v>
      </c>
      <c r="H6310">
        <v>1937115</v>
      </c>
      <c r="I6310">
        <v>1937115</v>
      </c>
      <c r="J6310">
        <v>11790</v>
      </c>
      <c r="K6310">
        <v>78</v>
      </c>
      <c r="L6310">
        <v>74.87</v>
      </c>
      <c r="M6310" t="s">
        <v>931</v>
      </c>
      <c r="N6310" t="s">
        <v>926</v>
      </c>
      <c r="O6310">
        <v>54.25</v>
      </c>
      <c r="S6310">
        <v>26309</v>
      </c>
    </row>
    <row r="6311" spans="1:19" x14ac:dyDescent="0.2">
      <c r="A6311" t="s">
        <v>63</v>
      </c>
      <c r="B6311" t="s">
        <v>8</v>
      </c>
      <c r="C6311" t="s">
        <v>928</v>
      </c>
      <c r="D6311">
        <v>1</v>
      </c>
      <c r="E6311">
        <v>5</v>
      </c>
      <c r="F6311">
        <v>1780017300000</v>
      </c>
      <c r="G6311">
        <v>1780019335927</v>
      </c>
      <c r="H6311">
        <v>2035927</v>
      </c>
      <c r="I6311">
        <v>2035927</v>
      </c>
      <c r="J6311">
        <v>10292</v>
      </c>
      <c r="K6311">
        <v>86</v>
      </c>
      <c r="L6311">
        <v>74.540000000000006</v>
      </c>
      <c r="M6311" t="s">
        <v>931</v>
      </c>
      <c r="N6311" t="s">
        <v>926</v>
      </c>
      <c r="O6311">
        <v>55</v>
      </c>
      <c r="S6311">
        <v>26310</v>
      </c>
    </row>
    <row r="6312" spans="1:19" x14ac:dyDescent="0.2">
      <c r="A6312" t="s">
        <v>63</v>
      </c>
      <c r="B6312" t="s">
        <v>8</v>
      </c>
      <c r="C6312" t="s">
        <v>927</v>
      </c>
      <c r="D6312">
        <v>1</v>
      </c>
      <c r="E6312">
        <v>5</v>
      </c>
      <c r="F6312">
        <v>1780018200000</v>
      </c>
      <c r="G6312">
        <v>1780019632984</v>
      </c>
      <c r="H6312">
        <v>1432984</v>
      </c>
      <c r="I6312">
        <v>1432984</v>
      </c>
      <c r="J6312">
        <v>11538</v>
      </c>
      <c r="K6312">
        <v>59</v>
      </c>
      <c r="L6312">
        <v>67.260000000000005</v>
      </c>
      <c r="M6312" t="s">
        <v>931</v>
      </c>
      <c r="N6312" t="s">
        <v>926</v>
      </c>
      <c r="O6312">
        <v>49.93</v>
      </c>
      <c r="S6312">
        <v>26311</v>
      </c>
    </row>
    <row r="6313" spans="1:19" x14ac:dyDescent="0.2">
      <c r="A6313" t="s">
        <v>63</v>
      </c>
      <c r="B6313" t="s">
        <v>8</v>
      </c>
      <c r="C6313" t="s">
        <v>924</v>
      </c>
      <c r="D6313">
        <v>1</v>
      </c>
      <c r="E6313">
        <v>5</v>
      </c>
      <c r="F6313">
        <v>1780019100000</v>
      </c>
      <c r="G6313">
        <v>1780020626393</v>
      </c>
      <c r="H6313">
        <v>1526393</v>
      </c>
      <c r="I6313">
        <v>1526393</v>
      </c>
      <c r="J6313">
        <v>10604</v>
      </c>
      <c r="K6313">
        <v>64</v>
      </c>
      <c r="L6313">
        <v>68.260000000000005</v>
      </c>
      <c r="M6313" t="s">
        <v>931</v>
      </c>
      <c r="N6313" t="s">
        <v>926</v>
      </c>
      <c r="O6313">
        <v>52.4</v>
      </c>
      <c r="S6313">
        <v>26312</v>
      </c>
    </row>
    <row r="6314" spans="1:19" x14ac:dyDescent="0.2">
      <c r="A6314" t="s">
        <v>63</v>
      </c>
      <c r="B6314" t="s">
        <v>8</v>
      </c>
      <c r="C6314" t="s">
        <v>928</v>
      </c>
      <c r="D6314">
        <v>1</v>
      </c>
      <c r="E6314">
        <v>5</v>
      </c>
      <c r="F6314">
        <v>1780020000000</v>
      </c>
      <c r="G6314">
        <v>1780022353939</v>
      </c>
      <c r="H6314">
        <v>2353939</v>
      </c>
      <c r="I6314">
        <v>2353939</v>
      </c>
      <c r="J6314">
        <v>8698</v>
      </c>
      <c r="K6314">
        <v>96</v>
      </c>
      <c r="L6314">
        <v>73.53</v>
      </c>
      <c r="M6314" t="s">
        <v>931</v>
      </c>
      <c r="N6314" t="s">
        <v>926</v>
      </c>
      <c r="O6314">
        <v>48.9</v>
      </c>
      <c r="S6314">
        <v>26313</v>
      </c>
    </row>
    <row r="6315" spans="1:19" x14ac:dyDescent="0.2">
      <c r="A6315" t="s">
        <v>63</v>
      </c>
      <c r="B6315" t="s">
        <v>8</v>
      </c>
      <c r="C6315" t="s">
        <v>927</v>
      </c>
      <c r="D6315">
        <v>1</v>
      </c>
      <c r="E6315">
        <v>5</v>
      </c>
      <c r="F6315">
        <v>1780020900000</v>
      </c>
      <c r="G6315">
        <v>1780022889423</v>
      </c>
      <c r="H6315">
        <v>1989423</v>
      </c>
      <c r="I6315">
        <v>1989423</v>
      </c>
      <c r="J6315">
        <v>11619</v>
      </c>
      <c r="K6315">
        <v>79</v>
      </c>
      <c r="L6315">
        <v>76.08</v>
      </c>
      <c r="M6315" t="s">
        <v>931</v>
      </c>
      <c r="N6315" t="s">
        <v>926</v>
      </c>
      <c r="O6315">
        <v>56.19</v>
      </c>
      <c r="S6315">
        <v>26314</v>
      </c>
    </row>
    <row r="6316" spans="1:19" x14ac:dyDescent="0.2">
      <c r="A6316" t="s">
        <v>63</v>
      </c>
      <c r="B6316" t="s">
        <v>8</v>
      </c>
      <c r="C6316" t="s">
        <v>924</v>
      </c>
      <c r="D6316">
        <v>1</v>
      </c>
      <c r="E6316">
        <v>5</v>
      </c>
      <c r="F6316">
        <v>1780021800000</v>
      </c>
      <c r="G6316">
        <v>1780024070606</v>
      </c>
      <c r="H6316">
        <v>2270606</v>
      </c>
      <c r="I6316">
        <v>2270606</v>
      </c>
      <c r="J6316">
        <v>11777</v>
      </c>
      <c r="K6316">
        <v>87</v>
      </c>
      <c r="L6316">
        <v>59.61</v>
      </c>
      <c r="M6316" t="s">
        <v>925</v>
      </c>
      <c r="N6316" t="s">
        <v>929</v>
      </c>
      <c r="S6316">
        <v>26315</v>
      </c>
    </row>
    <row r="6317" spans="1:19" x14ac:dyDescent="0.2">
      <c r="A6317" t="s">
        <v>63</v>
      </c>
      <c r="B6317" t="s">
        <v>8</v>
      </c>
      <c r="C6317" t="s">
        <v>928</v>
      </c>
      <c r="D6317">
        <v>1</v>
      </c>
      <c r="E6317">
        <v>5</v>
      </c>
      <c r="F6317">
        <v>1780022700000</v>
      </c>
      <c r="G6317">
        <v>1780024660772</v>
      </c>
      <c r="H6317">
        <v>1960772</v>
      </c>
      <c r="I6317">
        <v>1960772</v>
      </c>
      <c r="J6317">
        <v>10708</v>
      </c>
      <c r="K6317">
        <v>77</v>
      </c>
      <c r="L6317">
        <v>72.42</v>
      </c>
      <c r="M6317" t="s">
        <v>931</v>
      </c>
      <c r="N6317" t="s">
        <v>926</v>
      </c>
      <c r="O6317">
        <v>50.84</v>
      </c>
      <c r="S6317">
        <v>26316</v>
      </c>
    </row>
    <row r="6318" spans="1:19" x14ac:dyDescent="0.2">
      <c r="A6318" t="s">
        <v>63</v>
      </c>
      <c r="B6318" t="s">
        <v>8</v>
      </c>
      <c r="C6318" t="s">
        <v>927</v>
      </c>
      <c r="D6318">
        <v>1</v>
      </c>
      <c r="E6318">
        <v>5</v>
      </c>
      <c r="F6318">
        <v>1780023600000</v>
      </c>
      <c r="G6318">
        <v>1780024928763</v>
      </c>
      <c r="H6318">
        <v>1328763</v>
      </c>
      <c r="I6318">
        <v>1328763</v>
      </c>
      <c r="J6318">
        <v>11230</v>
      </c>
      <c r="K6318">
        <v>50</v>
      </c>
      <c r="L6318">
        <v>47.74</v>
      </c>
      <c r="M6318" t="s">
        <v>925</v>
      </c>
      <c r="N6318" t="s">
        <v>929</v>
      </c>
      <c r="S6318">
        <v>26317</v>
      </c>
    </row>
    <row r="6319" spans="1:19" x14ac:dyDescent="0.2">
      <c r="A6319" t="s">
        <v>63</v>
      </c>
      <c r="B6319" t="s">
        <v>8</v>
      </c>
      <c r="C6319" t="s">
        <v>924</v>
      </c>
      <c r="D6319">
        <v>1</v>
      </c>
      <c r="E6319">
        <v>5</v>
      </c>
      <c r="F6319">
        <v>1780024500000</v>
      </c>
      <c r="G6319">
        <v>1780026797502</v>
      </c>
      <c r="H6319">
        <v>2297502</v>
      </c>
      <c r="I6319">
        <v>2297502</v>
      </c>
      <c r="J6319">
        <v>10489</v>
      </c>
      <c r="K6319">
        <v>91</v>
      </c>
      <c r="L6319">
        <v>74.489999999999995</v>
      </c>
      <c r="M6319" t="s">
        <v>931</v>
      </c>
      <c r="N6319" t="s">
        <v>926</v>
      </c>
      <c r="O6319">
        <v>47.75</v>
      </c>
      <c r="S6319">
        <v>26318</v>
      </c>
    </row>
    <row r="6320" spans="1:19" x14ac:dyDescent="0.2">
      <c r="A6320" t="s">
        <v>63</v>
      </c>
      <c r="B6320" t="s">
        <v>8</v>
      </c>
      <c r="C6320" t="s">
        <v>928</v>
      </c>
      <c r="D6320">
        <v>1</v>
      </c>
      <c r="E6320">
        <v>5</v>
      </c>
      <c r="F6320">
        <v>1780025400000</v>
      </c>
      <c r="G6320">
        <v>1780027881738</v>
      </c>
      <c r="H6320">
        <v>2481738</v>
      </c>
      <c r="I6320">
        <v>2481738</v>
      </c>
      <c r="J6320">
        <v>12029</v>
      </c>
      <c r="K6320">
        <v>95</v>
      </c>
      <c r="L6320">
        <v>76.900000000000006</v>
      </c>
      <c r="M6320" t="s">
        <v>931</v>
      </c>
      <c r="N6320" t="s">
        <v>926</v>
      </c>
      <c r="O6320">
        <v>44.62</v>
      </c>
      <c r="S6320">
        <v>26319</v>
      </c>
    </row>
    <row r="6321" spans="1:19" x14ac:dyDescent="0.2">
      <c r="A6321" t="s">
        <v>63</v>
      </c>
      <c r="B6321" t="s">
        <v>8</v>
      </c>
      <c r="C6321" t="s">
        <v>927</v>
      </c>
      <c r="D6321">
        <v>1</v>
      </c>
      <c r="E6321">
        <v>5</v>
      </c>
      <c r="F6321">
        <v>1780026300000</v>
      </c>
      <c r="G6321">
        <v>1780028295244</v>
      </c>
      <c r="H6321">
        <v>1995244</v>
      </c>
      <c r="I6321">
        <v>1995244</v>
      </c>
      <c r="J6321">
        <v>10468</v>
      </c>
      <c r="K6321">
        <v>77</v>
      </c>
      <c r="L6321">
        <v>70.67</v>
      </c>
      <c r="M6321" t="s">
        <v>931</v>
      </c>
      <c r="N6321" t="s">
        <v>926</v>
      </c>
      <c r="O6321">
        <v>46.54</v>
      </c>
      <c r="S6321">
        <v>26320</v>
      </c>
    </row>
    <row r="6322" spans="1:19" x14ac:dyDescent="0.2">
      <c r="A6322" t="s">
        <v>63</v>
      </c>
      <c r="B6322" t="s">
        <v>8</v>
      </c>
      <c r="C6322" t="s">
        <v>924</v>
      </c>
      <c r="D6322">
        <v>1</v>
      </c>
      <c r="E6322">
        <v>5</v>
      </c>
      <c r="F6322">
        <v>1780027200000</v>
      </c>
      <c r="G6322">
        <v>1780029500271</v>
      </c>
      <c r="H6322">
        <v>2300271</v>
      </c>
      <c r="I6322">
        <v>2300271</v>
      </c>
      <c r="J6322">
        <v>11600</v>
      </c>
      <c r="K6322">
        <v>92</v>
      </c>
      <c r="L6322">
        <v>74.41</v>
      </c>
      <c r="M6322" t="s">
        <v>931</v>
      </c>
      <c r="N6322" t="s">
        <v>926</v>
      </c>
      <c r="O6322">
        <v>44.53</v>
      </c>
      <c r="S6322">
        <v>26321</v>
      </c>
    </row>
    <row r="6323" spans="1:19" x14ac:dyDescent="0.2">
      <c r="A6323" t="s">
        <v>63</v>
      </c>
      <c r="B6323" t="s">
        <v>8</v>
      </c>
      <c r="C6323" t="s">
        <v>928</v>
      </c>
      <c r="D6323">
        <v>1</v>
      </c>
      <c r="E6323">
        <v>5</v>
      </c>
      <c r="F6323">
        <v>1780028100000</v>
      </c>
      <c r="G6323">
        <v>1780030154693</v>
      </c>
      <c r="H6323">
        <v>2054693</v>
      </c>
      <c r="I6323">
        <v>2054693</v>
      </c>
      <c r="J6323">
        <v>12044</v>
      </c>
      <c r="K6323">
        <v>85</v>
      </c>
      <c r="L6323">
        <v>75.849999999999994</v>
      </c>
      <c r="M6323" t="s">
        <v>931</v>
      </c>
      <c r="N6323" t="s">
        <v>926</v>
      </c>
      <c r="O6323">
        <v>52.88</v>
      </c>
      <c r="S6323">
        <v>26322</v>
      </c>
    </row>
    <row r="6324" spans="1:19" x14ac:dyDescent="0.2">
      <c r="A6324" t="s">
        <v>63</v>
      </c>
      <c r="B6324" t="s">
        <v>8</v>
      </c>
      <c r="C6324" t="s">
        <v>927</v>
      </c>
      <c r="D6324">
        <v>1</v>
      </c>
      <c r="E6324">
        <v>5</v>
      </c>
      <c r="F6324">
        <v>1780029000000</v>
      </c>
      <c r="G6324">
        <v>1780031565403</v>
      </c>
      <c r="H6324">
        <v>2565403</v>
      </c>
      <c r="I6324">
        <v>2565403</v>
      </c>
      <c r="J6324">
        <v>10948</v>
      </c>
      <c r="K6324">
        <v>101</v>
      </c>
      <c r="L6324">
        <v>77.819999999999993</v>
      </c>
      <c r="M6324" t="s">
        <v>931</v>
      </c>
      <c r="N6324" t="s">
        <v>926</v>
      </c>
      <c r="O6324">
        <v>47.52</v>
      </c>
      <c r="S6324">
        <v>26323</v>
      </c>
    </row>
    <row r="6325" spans="1:19" x14ac:dyDescent="0.2">
      <c r="A6325" t="s">
        <v>63</v>
      </c>
      <c r="B6325" t="s">
        <v>8</v>
      </c>
      <c r="C6325" t="s">
        <v>924</v>
      </c>
      <c r="D6325">
        <v>1</v>
      </c>
      <c r="E6325">
        <v>5</v>
      </c>
      <c r="F6325">
        <v>1780029900000</v>
      </c>
      <c r="G6325">
        <v>1780031947584</v>
      </c>
      <c r="H6325">
        <v>2047584</v>
      </c>
      <c r="I6325">
        <v>2047584</v>
      </c>
      <c r="J6325">
        <v>10285</v>
      </c>
      <c r="K6325">
        <v>87</v>
      </c>
      <c r="L6325">
        <v>71.31</v>
      </c>
      <c r="M6325" t="s">
        <v>931</v>
      </c>
      <c r="N6325" t="s">
        <v>926</v>
      </c>
      <c r="O6325">
        <v>47.2</v>
      </c>
      <c r="S6325">
        <v>26324</v>
      </c>
    </row>
    <row r="6326" spans="1:19" x14ac:dyDescent="0.2">
      <c r="A6326" t="s">
        <v>63</v>
      </c>
      <c r="B6326" t="s">
        <v>8</v>
      </c>
      <c r="C6326" t="s">
        <v>928</v>
      </c>
      <c r="D6326">
        <v>1</v>
      </c>
      <c r="E6326">
        <v>5</v>
      </c>
      <c r="F6326">
        <v>1780030800000</v>
      </c>
      <c r="G6326">
        <v>1780032991057</v>
      </c>
      <c r="H6326">
        <v>2191057</v>
      </c>
      <c r="I6326">
        <v>2191057</v>
      </c>
      <c r="J6326">
        <v>10692</v>
      </c>
      <c r="K6326">
        <v>80</v>
      </c>
      <c r="L6326">
        <v>57.52</v>
      </c>
      <c r="M6326" t="s">
        <v>925</v>
      </c>
      <c r="N6326" t="s">
        <v>929</v>
      </c>
      <c r="S6326">
        <v>26325</v>
      </c>
    </row>
    <row r="6327" spans="1:19" x14ac:dyDescent="0.2">
      <c r="A6327" t="s">
        <v>63</v>
      </c>
      <c r="B6327" t="s">
        <v>8</v>
      </c>
      <c r="C6327" t="s">
        <v>927</v>
      </c>
      <c r="D6327">
        <v>1</v>
      </c>
      <c r="E6327">
        <v>5</v>
      </c>
      <c r="F6327">
        <v>1780031700000</v>
      </c>
      <c r="G6327">
        <v>1780034038137</v>
      </c>
      <c r="H6327">
        <v>2338137</v>
      </c>
      <c r="I6327">
        <v>2338137</v>
      </c>
      <c r="J6327">
        <v>9633</v>
      </c>
      <c r="K6327">
        <v>93</v>
      </c>
      <c r="L6327">
        <v>77.459999999999994</v>
      </c>
      <c r="M6327" t="s">
        <v>931</v>
      </c>
      <c r="N6327" t="s">
        <v>926</v>
      </c>
      <c r="O6327">
        <v>55.93</v>
      </c>
      <c r="S6327">
        <v>26326</v>
      </c>
    </row>
    <row r="6328" spans="1:19" x14ac:dyDescent="0.2">
      <c r="A6328" t="s">
        <v>63</v>
      </c>
      <c r="B6328" t="s">
        <v>8</v>
      </c>
      <c r="C6328" t="s">
        <v>924</v>
      </c>
      <c r="D6328">
        <v>1</v>
      </c>
      <c r="E6328">
        <v>5</v>
      </c>
      <c r="F6328">
        <v>1780032600000</v>
      </c>
      <c r="G6328">
        <v>1780034574830</v>
      </c>
      <c r="H6328">
        <v>1974830</v>
      </c>
      <c r="I6328">
        <v>1974830</v>
      </c>
      <c r="J6328">
        <v>11396</v>
      </c>
      <c r="K6328">
        <v>75</v>
      </c>
      <c r="L6328">
        <v>73.89</v>
      </c>
      <c r="M6328" t="s">
        <v>931</v>
      </c>
      <c r="N6328" t="s">
        <v>926</v>
      </c>
      <c r="O6328">
        <v>52.06</v>
      </c>
      <c r="S6328">
        <v>26327</v>
      </c>
    </row>
    <row r="6329" spans="1:19" x14ac:dyDescent="0.2">
      <c r="A6329" t="s">
        <v>63</v>
      </c>
      <c r="B6329" t="s">
        <v>8</v>
      </c>
      <c r="C6329" t="s">
        <v>924</v>
      </c>
      <c r="D6329">
        <v>1</v>
      </c>
      <c r="E6329">
        <v>6</v>
      </c>
      <c r="F6329">
        <v>1780099200000</v>
      </c>
      <c r="G6329">
        <v>1780101587714</v>
      </c>
      <c r="H6329">
        <v>2387714</v>
      </c>
      <c r="I6329">
        <v>2387714</v>
      </c>
      <c r="J6329">
        <v>11625</v>
      </c>
      <c r="K6329">
        <v>96</v>
      </c>
      <c r="L6329">
        <v>79.77</v>
      </c>
      <c r="M6329" t="s">
        <v>931</v>
      </c>
      <c r="N6329" t="s">
        <v>926</v>
      </c>
      <c r="O6329">
        <v>54.74</v>
      </c>
      <c r="S6329">
        <v>26328</v>
      </c>
    </row>
    <row r="6330" spans="1:19" x14ac:dyDescent="0.2">
      <c r="A6330" t="s">
        <v>63</v>
      </c>
      <c r="B6330" t="s">
        <v>8</v>
      </c>
      <c r="C6330" t="s">
        <v>928</v>
      </c>
      <c r="D6330">
        <v>1</v>
      </c>
      <c r="E6330">
        <v>6</v>
      </c>
      <c r="F6330">
        <v>1780100100000</v>
      </c>
      <c r="G6330">
        <v>1780102501415</v>
      </c>
      <c r="H6330">
        <v>2401415</v>
      </c>
      <c r="I6330">
        <v>2401415</v>
      </c>
      <c r="J6330">
        <v>9092</v>
      </c>
      <c r="K6330">
        <v>99</v>
      </c>
      <c r="L6330">
        <v>71.17</v>
      </c>
      <c r="M6330" t="s">
        <v>931</v>
      </c>
      <c r="N6330" t="s">
        <v>926</v>
      </c>
      <c r="O6330">
        <v>41.16</v>
      </c>
      <c r="S6330">
        <v>26329</v>
      </c>
    </row>
    <row r="6331" spans="1:19" x14ac:dyDescent="0.2">
      <c r="A6331" t="s">
        <v>63</v>
      </c>
      <c r="B6331" t="s">
        <v>8</v>
      </c>
      <c r="C6331" t="s">
        <v>927</v>
      </c>
      <c r="D6331">
        <v>1</v>
      </c>
      <c r="E6331">
        <v>6</v>
      </c>
      <c r="F6331">
        <v>1780101000000</v>
      </c>
      <c r="G6331">
        <v>1780102989600</v>
      </c>
      <c r="H6331">
        <v>1989600</v>
      </c>
      <c r="I6331">
        <v>1989600</v>
      </c>
      <c r="J6331">
        <v>10537</v>
      </c>
      <c r="K6331">
        <v>78</v>
      </c>
      <c r="L6331">
        <v>71.67</v>
      </c>
      <c r="M6331" t="s">
        <v>931</v>
      </c>
      <c r="N6331" t="s">
        <v>926</v>
      </c>
      <c r="O6331">
        <v>48.84</v>
      </c>
      <c r="S6331">
        <v>26330</v>
      </c>
    </row>
    <row r="6332" spans="1:19" x14ac:dyDescent="0.2">
      <c r="A6332" t="s">
        <v>63</v>
      </c>
      <c r="B6332" t="s">
        <v>8</v>
      </c>
      <c r="C6332" t="s">
        <v>924</v>
      </c>
      <c r="D6332">
        <v>1</v>
      </c>
      <c r="E6332">
        <v>6</v>
      </c>
      <c r="F6332">
        <v>1780101900000</v>
      </c>
      <c r="G6332">
        <v>1780103550834</v>
      </c>
      <c r="H6332">
        <v>1650834</v>
      </c>
      <c r="I6332">
        <v>1650834</v>
      </c>
      <c r="J6332">
        <v>9804</v>
      </c>
      <c r="K6332">
        <v>63</v>
      </c>
      <c r="L6332">
        <v>68.73</v>
      </c>
      <c r="M6332" t="s">
        <v>931</v>
      </c>
      <c r="N6332" t="s">
        <v>926</v>
      </c>
      <c r="O6332">
        <v>52.5</v>
      </c>
      <c r="S6332">
        <v>26331</v>
      </c>
    </row>
    <row r="6333" spans="1:19" x14ac:dyDescent="0.2">
      <c r="A6333" t="s">
        <v>63</v>
      </c>
      <c r="B6333" t="s">
        <v>8</v>
      </c>
      <c r="C6333" t="s">
        <v>928</v>
      </c>
      <c r="D6333">
        <v>1</v>
      </c>
      <c r="E6333">
        <v>6</v>
      </c>
      <c r="F6333">
        <v>1780102800000</v>
      </c>
      <c r="G6333">
        <v>1780105471294</v>
      </c>
      <c r="H6333">
        <v>2671294</v>
      </c>
      <c r="I6333">
        <v>2671294</v>
      </c>
      <c r="J6333">
        <v>10699</v>
      </c>
      <c r="K6333">
        <v>107</v>
      </c>
      <c r="L6333">
        <v>80.33</v>
      </c>
      <c r="M6333" t="s">
        <v>931</v>
      </c>
      <c r="N6333" t="s">
        <v>926</v>
      </c>
      <c r="O6333">
        <v>51.37</v>
      </c>
      <c r="S6333">
        <v>26332</v>
      </c>
    </row>
    <row r="6334" spans="1:19" x14ac:dyDescent="0.2">
      <c r="A6334" t="s">
        <v>63</v>
      </c>
      <c r="B6334" t="s">
        <v>8</v>
      </c>
      <c r="C6334" t="s">
        <v>927</v>
      </c>
      <c r="D6334">
        <v>1</v>
      </c>
      <c r="E6334">
        <v>6</v>
      </c>
      <c r="F6334">
        <v>1780103700000</v>
      </c>
      <c r="G6334">
        <v>1780105399414</v>
      </c>
      <c r="H6334">
        <v>1699414</v>
      </c>
      <c r="I6334">
        <v>1699414</v>
      </c>
      <c r="J6334">
        <v>11722</v>
      </c>
      <c r="K6334">
        <v>67</v>
      </c>
      <c r="L6334">
        <v>72.77</v>
      </c>
      <c r="M6334" t="s">
        <v>931</v>
      </c>
      <c r="N6334" t="s">
        <v>926</v>
      </c>
      <c r="O6334">
        <v>55.54</v>
      </c>
      <c r="S6334">
        <v>26333</v>
      </c>
    </row>
    <row r="6335" spans="1:19" x14ac:dyDescent="0.2">
      <c r="A6335" t="s">
        <v>63</v>
      </c>
      <c r="B6335" t="s">
        <v>8</v>
      </c>
      <c r="C6335" t="s">
        <v>924</v>
      </c>
      <c r="D6335">
        <v>1</v>
      </c>
      <c r="E6335">
        <v>6</v>
      </c>
      <c r="F6335">
        <v>1780104600000</v>
      </c>
      <c r="G6335">
        <v>1780106778539</v>
      </c>
      <c r="H6335">
        <v>2178539</v>
      </c>
      <c r="I6335">
        <v>2178539</v>
      </c>
      <c r="J6335">
        <v>8857</v>
      </c>
      <c r="K6335">
        <v>90</v>
      </c>
      <c r="L6335">
        <v>70.989999999999995</v>
      </c>
      <c r="M6335" t="s">
        <v>931</v>
      </c>
      <c r="N6335" t="s">
        <v>926</v>
      </c>
      <c r="O6335">
        <v>46.99</v>
      </c>
      <c r="S6335">
        <v>26334</v>
      </c>
    </row>
    <row r="6336" spans="1:19" x14ac:dyDescent="0.2">
      <c r="A6336" t="s">
        <v>63</v>
      </c>
      <c r="B6336" t="s">
        <v>8</v>
      </c>
      <c r="C6336" t="s">
        <v>928</v>
      </c>
      <c r="D6336">
        <v>1</v>
      </c>
      <c r="E6336">
        <v>6</v>
      </c>
      <c r="F6336">
        <v>1780105500000</v>
      </c>
      <c r="G6336">
        <v>1780107435411</v>
      </c>
      <c r="H6336">
        <v>1935411</v>
      </c>
      <c r="I6336">
        <v>1935411</v>
      </c>
      <c r="J6336">
        <v>10478</v>
      </c>
      <c r="K6336">
        <v>77</v>
      </c>
      <c r="L6336">
        <v>54.23</v>
      </c>
      <c r="M6336" t="s">
        <v>925</v>
      </c>
      <c r="N6336" t="s">
        <v>929</v>
      </c>
      <c r="S6336">
        <v>26335</v>
      </c>
    </row>
    <row r="6337" spans="1:19" x14ac:dyDescent="0.2">
      <c r="A6337" t="s">
        <v>63</v>
      </c>
      <c r="B6337" t="s">
        <v>8</v>
      </c>
      <c r="C6337" t="s">
        <v>927</v>
      </c>
      <c r="D6337">
        <v>1</v>
      </c>
      <c r="E6337">
        <v>6</v>
      </c>
      <c r="F6337">
        <v>1780106400000</v>
      </c>
      <c r="G6337">
        <v>1780108632384</v>
      </c>
      <c r="H6337">
        <v>2232384</v>
      </c>
      <c r="I6337">
        <v>2232384</v>
      </c>
      <c r="J6337">
        <v>11250</v>
      </c>
      <c r="K6337">
        <v>87</v>
      </c>
      <c r="L6337">
        <v>76.86</v>
      </c>
      <c r="M6337" t="s">
        <v>931</v>
      </c>
      <c r="N6337" t="s">
        <v>926</v>
      </c>
      <c r="O6337">
        <v>52.87</v>
      </c>
      <c r="S6337">
        <v>26336</v>
      </c>
    </row>
    <row r="6338" spans="1:19" x14ac:dyDescent="0.2">
      <c r="A6338" t="s">
        <v>63</v>
      </c>
      <c r="B6338" t="s">
        <v>8</v>
      </c>
      <c r="C6338" t="s">
        <v>924</v>
      </c>
      <c r="D6338">
        <v>1</v>
      </c>
      <c r="E6338">
        <v>6</v>
      </c>
      <c r="F6338">
        <v>1780107300000</v>
      </c>
      <c r="G6338">
        <v>1780110003465</v>
      </c>
      <c r="H6338">
        <v>2703465</v>
      </c>
      <c r="I6338">
        <v>2703465</v>
      </c>
      <c r="J6338">
        <v>11011</v>
      </c>
      <c r="K6338">
        <v>106</v>
      </c>
      <c r="L6338">
        <v>78.83</v>
      </c>
      <c r="M6338" t="s">
        <v>931</v>
      </c>
      <c r="N6338" t="s">
        <v>926</v>
      </c>
      <c r="O6338">
        <v>46.24</v>
      </c>
      <c r="S6338">
        <v>26337</v>
      </c>
    </row>
    <row r="6339" spans="1:19" x14ac:dyDescent="0.2">
      <c r="A6339" t="s">
        <v>63</v>
      </c>
      <c r="B6339" t="s">
        <v>8</v>
      </c>
      <c r="C6339" t="s">
        <v>928</v>
      </c>
      <c r="D6339">
        <v>1</v>
      </c>
      <c r="E6339">
        <v>6</v>
      </c>
      <c r="F6339">
        <v>1780108200000</v>
      </c>
      <c r="G6339">
        <v>1780109821519</v>
      </c>
      <c r="H6339">
        <v>1621519</v>
      </c>
      <c r="I6339">
        <v>1621519</v>
      </c>
      <c r="J6339">
        <v>11892</v>
      </c>
      <c r="K6339">
        <v>68</v>
      </c>
      <c r="L6339">
        <v>51.95</v>
      </c>
      <c r="M6339" t="s">
        <v>925</v>
      </c>
      <c r="N6339" t="s">
        <v>929</v>
      </c>
      <c r="S6339">
        <v>26338</v>
      </c>
    </row>
    <row r="6340" spans="1:19" x14ac:dyDescent="0.2">
      <c r="A6340" t="s">
        <v>63</v>
      </c>
      <c r="B6340" t="s">
        <v>8</v>
      </c>
      <c r="C6340" t="s">
        <v>927</v>
      </c>
      <c r="D6340">
        <v>1</v>
      </c>
      <c r="E6340">
        <v>6</v>
      </c>
      <c r="F6340">
        <v>1780109100000</v>
      </c>
      <c r="G6340">
        <v>1780111258990</v>
      </c>
      <c r="H6340">
        <v>2158990</v>
      </c>
      <c r="I6340">
        <v>2158990</v>
      </c>
      <c r="J6340">
        <v>10086</v>
      </c>
      <c r="K6340">
        <v>85</v>
      </c>
      <c r="L6340">
        <v>72.459999999999994</v>
      </c>
      <c r="M6340" t="s">
        <v>931</v>
      </c>
      <c r="N6340" t="s">
        <v>926</v>
      </c>
      <c r="O6340">
        <v>47.6</v>
      </c>
      <c r="S6340">
        <v>26339</v>
      </c>
    </row>
    <row r="6341" spans="1:19" x14ac:dyDescent="0.2">
      <c r="A6341" t="s">
        <v>63</v>
      </c>
      <c r="B6341" t="s">
        <v>8</v>
      </c>
      <c r="C6341" t="s">
        <v>924</v>
      </c>
      <c r="D6341">
        <v>1</v>
      </c>
      <c r="E6341">
        <v>6</v>
      </c>
      <c r="F6341">
        <v>1780110000000</v>
      </c>
      <c r="G6341">
        <v>1780112415104</v>
      </c>
      <c r="H6341">
        <v>2415104</v>
      </c>
      <c r="I6341">
        <v>2415104</v>
      </c>
      <c r="J6341">
        <v>9305</v>
      </c>
      <c r="K6341">
        <v>96</v>
      </c>
      <c r="L6341">
        <v>74.22</v>
      </c>
      <c r="M6341" t="s">
        <v>931</v>
      </c>
      <c r="N6341" t="s">
        <v>926</v>
      </c>
      <c r="O6341">
        <v>47.34</v>
      </c>
      <c r="S6341">
        <v>26340</v>
      </c>
    </row>
    <row r="6342" spans="1:19" x14ac:dyDescent="0.2">
      <c r="A6342" t="s">
        <v>63</v>
      </c>
      <c r="B6342" t="s">
        <v>8</v>
      </c>
      <c r="C6342" t="s">
        <v>928</v>
      </c>
      <c r="D6342">
        <v>1</v>
      </c>
      <c r="E6342">
        <v>6</v>
      </c>
      <c r="F6342">
        <v>1780110900000</v>
      </c>
      <c r="G6342">
        <v>1780113235631</v>
      </c>
      <c r="H6342">
        <v>2335631</v>
      </c>
      <c r="I6342">
        <v>2335631</v>
      </c>
      <c r="J6342">
        <v>11328</v>
      </c>
      <c r="K6342">
        <v>87</v>
      </c>
      <c r="L6342">
        <v>76.64</v>
      </c>
      <c r="M6342" t="s">
        <v>931</v>
      </c>
      <c r="N6342" t="s">
        <v>926</v>
      </c>
      <c r="O6342">
        <v>49.55</v>
      </c>
      <c r="S6342">
        <v>26341</v>
      </c>
    </row>
    <row r="6343" spans="1:19" x14ac:dyDescent="0.2">
      <c r="A6343" t="s">
        <v>63</v>
      </c>
      <c r="B6343" t="s">
        <v>8</v>
      </c>
      <c r="C6343" t="s">
        <v>927</v>
      </c>
      <c r="D6343">
        <v>1</v>
      </c>
      <c r="E6343">
        <v>6</v>
      </c>
      <c r="F6343">
        <v>1780111800000</v>
      </c>
      <c r="G6343">
        <v>1780114559973</v>
      </c>
      <c r="H6343">
        <v>2759973</v>
      </c>
      <c r="I6343">
        <v>2759973</v>
      </c>
      <c r="J6343">
        <v>9928</v>
      </c>
      <c r="K6343">
        <v>107</v>
      </c>
      <c r="L6343">
        <v>80.92</v>
      </c>
      <c r="M6343" t="s">
        <v>931</v>
      </c>
      <c r="N6343" t="s">
        <v>926</v>
      </c>
      <c r="O6343">
        <v>52.55</v>
      </c>
      <c r="S6343">
        <v>26342</v>
      </c>
    </row>
    <row r="6344" spans="1:19" x14ac:dyDescent="0.2">
      <c r="A6344" t="s">
        <v>63</v>
      </c>
      <c r="B6344" t="s">
        <v>8</v>
      </c>
      <c r="C6344" t="s">
        <v>924</v>
      </c>
      <c r="D6344">
        <v>1</v>
      </c>
      <c r="E6344">
        <v>6</v>
      </c>
      <c r="F6344">
        <v>1780112700000</v>
      </c>
      <c r="G6344">
        <v>1780114728956</v>
      </c>
      <c r="H6344">
        <v>2028956</v>
      </c>
      <c r="I6344">
        <v>2028956</v>
      </c>
      <c r="J6344">
        <v>11700</v>
      </c>
      <c r="K6344">
        <v>82</v>
      </c>
      <c r="L6344">
        <v>73.150000000000006</v>
      </c>
      <c r="M6344" t="s">
        <v>931</v>
      </c>
      <c r="N6344" t="s">
        <v>926</v>
      </c>
      <c r="O6344">
        <v>48.18</v>
      </c>
      <c r="S6344">
        <v>26343</v>
      </c>
    </row>
    <row r="6345" spans="1:19" x14ac:dyDescent="0.2">
      <c r="A6345" t="s">
        <v>63</v>
      </c>
      <c r="B6345" t="s">
        <v>8</v>
      </c>
      <c r="C6345" t="s">
        <v>928</v>
      </c>
      <c r="D6345">
        <v>1</v>
      </c>
      <c r="E6345">
        <v>6</v>
      </c>
      <c r="F6345">
        <v>1780113600000</v>
      </c>
      <c r="G6345">
        <v>1780115502136</v>
      </c>
      <c r="H6345">
        <v>1902136</v>
      </c>
      <c r="I6345">
        <v>1902136</v>
      </c>
      <c r="J6345">
        <v>10915</v>
      </c>
      <c r="K6345">
        <v>81</v>
      </c>
      <c r="L6345">
        <v>72.87</v>
      </c>
      <c r="M6345" t="s">
        <v>931</v>
      </c>
      <c r="N6345" t="s">
        <v>926</v>
      </c>
      <c r="O6345">
        <v>52.82</v>
      </c>
      <c r="S6345">
        <v>26344</v>
      </c>
    </row>
    <row r="6346" spans="1:19" x14ac:dyDescent="0.2">
      <c r="A6346" t="s">
        <v>63</v>
      </c>
      <c r="B6346" t="s">
        <v>8</v>
      </c>
      <c r="C6346" t="s">
        <v>927</v>
      </c>
      <c r="D6346">
        <v>1</v>
      </c>
      <c r="E6346">
        <v>6</v>
      </c>
      <c r="F6346">
        <v>1780114500000</v>
      </c>
      <c r="G6346">
        <v>1780117072930</v>
      </c>
      <c r="H6346">
        <v>2572930</v>
      </c>
      <c r="I6346">
        <v>2572930</v>
      </c>
      <c r="J6346">
        <v>10860</v>
      </c>
      <c r="K6346">
        <v>105</v>
      </c>
      <c r="L6346">
        <v>62.28</v>
      </c>
      <c r="M6346" t="s">
        <v>925</v>
      </c>
      <c r="N6346" t="s">
        <v>929</v>
      </c>
      <c r="S6346">
        <v>26345</v>
      </c>
    </row>
    <row r="6347" spans="1:19" x14ac:dyDescent="0.2">
      <c r="A6347" t="s">
        <v>63</v>
      </c>
      <c r="B6347" t="s">
        <v>8</v>
      </c>
      <c r="C6347" t="s">
        <v>924</v>
      </c>
      <c r="D6347">
        <v>1</v>
      </c>
      <c r="E6347">
        <v>6</v>
      </c>
      <c r="F6347">
        <v>1780115400000</v>
      </c>
      <c r="G6347">
        <v>1780117508774</v>
      </c>
      <c r="H6347">
        <v>2108774</v>
      </c>
      <c r="I6347">
        <v>2108774</v>
      </c>
      <c r="J6347">
        <v>11327</v>
      </c>
      <c r="K6347">
        <v>78</v>
      </c>
      <c r="L6347">
        <v>74.67</v>
      </c>
      <c r="M6347" t="s">
        <v>931</v>
      </c>
      <c r="N6347" t="s">
        <v>926</v>
      </c>
      <c r="O6347">
        <v>50.69</v>
      </c>
      <c r="S6347">
        <v>26346</v>
      </c>
    </row>
    <row r="6348" spans="1:19" x14ac:dyDescent="0.2">
      <c r="A6348" t="s">
        <v>63</v>
      </c>
      <c r="B6348" t="s">
        <v>8</v>
      </c>
      <c r="C6348" t="s">
        <v>928</v>
      </c>
      <c r="D6348">
        <v>1</v>
      </c>
      <c r="E6348">
        <v>6</v>
      </c>
      <c r="F6348">
        <v>1780116300000</v>
      </c>
      <c r="G6348">
        <v>1780118996250</v>
      </c>
      <c r="H6348">
        <v>2696250</v>
      </c>
      <c r="I6348">
        <v>2696250</v>
      </c>
      <c r="J6348">
        <v>11961</v>
      </c>
      <c r="K6348">
        <v>106</v>
      </c>
      <c r="L6348">
        <v>83.02</v>
      </c>
      <c r="M6348" t="s">
        <v>931</v>
      </c>
      <c r="N6348" t="s">
        <v>926</v>
      </c>
      <c r="O6348">
        <v>53.62</v>
      </c>
      <c r="S6348">
        <v>26347</v>
      </c>
    </row>
    <row r="6349" spans="1:19" x14ac:dyDescent="0.2">
      <c r="A6349" t="s">
        <v>63</v>
      </c>
      <c r="B6349" t="s">
        <v>8</v>
      </c>
      <c r="C6349" t="s">
        <v>927</v>
      </c>
      <c r="D6349">
        <v>1</v>
      </c>
      <c r="E6349">
        <v>6</v>
      </c>
      <c r="F6349">
        <v>1780117200000</v>
      </c>
      <c r="G6349">
        <v>1780119403965</v>
      </c>
      <c r="H6349">
        <v>2203965</v>
      </c>
      <c r="I6349">
        <v>2203965</v>
      </c>
      <c r="J6349">
        <v>11037</v>
      </c>
      <c r="K6349">
        <v>92</v>
      </c>
      <c r="L6349">
        <v>78.569999999999993</v>
      </c>
      <c r="M6349" t="s">
        <v>931</v>
      </c>
      <c r="N6349" t="s">
        <v>926</v>
      </c>
      <c r="O6349">
        <v>58.14</v>
      </c>
      <c r="S6349">
        <v>26348</v>
      </c>
    </row>
    <row r="6350" spans="1:19" x14ac:dyDescent="0.2">
      <c r="A6350" t="s">
        <v>63</v>
      </c>
      <c r="B6350" t="s">
        <v>8</v>
      </c>
      <c r="C6350" t="s">
        <v>924</v>
      </c>
      <c r="D6350">
        <v>1</v>
      </c>
      <c r="E6350">
        <v>6</v>
      </c>
      <c r="F6350">
        <v>1780118100000</v>
      </c>
      <c r="G6350">
        <v>1780120285617</v>
      </c>
      <c r="H6350">
        <v>2185617</v>
      </c>
      <c r="I6350">
        <v>2185617</v>
      </c>
      <c r="J6350">
        <v>11383</v>
      </c>
      <c r="K6350">
        <v>90</v>
      </c>
      <c r="L6350">
        <v>78.8</v>
      </c>
      <c r="M6350" t="s">
        <v>931</v>
      </c>
      <c r="N6350" t="s">
        <v>926</v>
      </c>
      <c r="O6350">
        <v>58.21</v>
      </c>
      <c r="S6350">
        <v>26349</v>
      </c>
    </row>
    <row r="6351" spans="1:19" x14ac:dyDescent="0.2">
      <c r="A6351" t="s">
        <v>63</v>
      </c>
      <c r="B6351" t="s">
        <v>8</v>
      </c>
      <c r="C6351" t="s">
        <v>928</v>
      </c>
      <c r="D6351">
        <v>1</v>
      </c>
      <c r="E6351">
        <v>6</v>
      </c>
      <c r="F6351">
        <v>1780119000000</v>
      </c>
      <c r="G6351">
        <v>1780121340262</v>
      </c>
      <c r="H6351">
        <v>2340262</v>
      </c>
      <c r="I6351">
        <v>2340262</v>
      </c>
      <c r="J6351">
        <v>9539</v>
      </c>
      <c r="K6351">
        <v>91</v>
      </c>
      <c r="L6351">
        <v>72.03</v>
      </c>
      <c r="M6351" t="s">
        <v>931</v>
      </c>
      <c r="N6351" t="s">
        <v>926</v>
      </c>
      <c r="O6351">
        <v>43.51</v>
      </c>
      <c r="S6351">
        <v>26350</v>
      </c>
    </row>
    <row r="6352" spans="1:19" x14ac:dyDescent="0.2">
      <c r="A6352" t="s">
        <v>63</v>
      </c>
      <c r="B6352" t="s">
        <v>8</v>
      </c>
      <c r="C6352" t="s">
        <v>927</v>
      </c>
      <c r="D6352">
        <v>1</v>
      </c>
      <c r="E6352">
        <v>6</v>
      </c>
      <c r="F6352">
        <v>1780119900000</v>
      </c>
      <c r="G6352">
        <v>1780122450750</v>
      </c>
      <c r="H6352">
        <v>2550750</v>
      </c>
      <c r="I6352">
        <v>2550750</v>
      </c>
      <c r="J6352">
        <v>10934</v>
      </c>
      <c r="K6352">
        <v>101</v>
      </c>
      <c r="L6352">
        <v>79.64</v>
      </c>
      <c r="M6352" t="s">
        <v>931</v>
      </c>
      <c r="N6352" t="s">
        <v>926</v>
      </c>
      <c r="O6352">
        <v>52.18</v>
      </c>
      <c r="S6352">
        <v>26351</v>
      </c>
    </row>
    <row r="6353" spans="1:19" x14ac:dyDescent="0.2">
      <c r="A6353" t="s">
        <v>63</v>
      </c>
      <c r="B6353" t="s">
        <v>8</v>
      </c>
      <c r="C6353" t="s">
        <v>924</v>
      </c>
      <c r="D6353">
        <v>1</v>
      </c>
      <c r="E6353">
        <v>6</v>
      </c>
      <c r="F6353">
        <v>1780120800000</v>
      </c>
      <c r="G6353">
        <v>1780123044289</v>
      </c>
      <c r="H6353">
        <v>2244289</v>
      </c>
      <c r="I6353">
        <v>2244289</v>
      </c>
      <c r="J6353">
        <v>11553</v>
      </c>
      <c r="K6353">
        <v>90</v>
      </c>
      <c r="L6353">
        <v>80.19</v>
      </c>
      <c r="M6353" t="s">
        <v>931</v>
      </c>
      <c r="N6353" t="s">
        <v>926</v>
      </c>
      <c r="O6353">
        <v>59.5</v>
      </c>
      <c r="S6353">
        <v>26352</v>
      </c>
    </row>
    <row r="6354" spans="1:19" x14ac:dyDescent="0.2">
      <c r="A6354" t="s">
        <v>63</v>
      </c>
      <c r="B6354" t="s">
        <v>8</v>
      </c>
      <c r="C6354" t="s">
        <v>928</v>
      </c>
      <c r="D6354">
        <v>1</v>
      </c>
      <c r="E6354">
        <v>6</v>
      </c>
      <c r="F6354">
        <v>1780121700000</v>
      </c>
      <c r="G6354">
        <v>1780124059096</v>
      </c>
      <c r="H6354">
        <v>2359096</v>
      </c>
      <c r="I6354">
        <v>2359096</v>
      </c>
      <c r="J6354">
        <v>12508</v>
      </c>
      <c r="K6354">
        <v>87</v>
      </c>
      <c r="L6354">
        <v>81.53</v>
      </c>
      <c r="M6354" t="s">
        <v>931</v>
      </c>
      <c r="N6354" t="s">
        <v>926</v>
      </c>
      <c r="O6354">
        <v>57.19</v>
      </c>
      <c r="S6354">
        <v>26353</v>
      </c>
    </row>
    <row r="6355" spans="1:19" x14ac:dyDescent="0.2">
      <c r="A6355" t="s">
        <v>63</v>
      </c>
      <c r="B6355" t="s">
        <v>8</v>
      </c>
      <c r="C6355" t="s">
        <v>927</v>
      </c>
      <c r="D6355">
        <v>1</v>
      </c>
      <c r="E6355">
        <v>6</v>
      </c>
      <c r="F6355">
        <v>1780122600000</v>
      </c>
      <c r="G6355">
        <v>1780124347606</v>
      </c>
      <c r="H6355">
        <v>1747606</v>
      </c>
      <c r="I6355">
        <v>1747606</v>
      </c>
      <c r="J6355">
        <v>12522</v>
      </c>
      <c r="K6355">
        <v>66</v>
      </c>
      <c r="L6355">
        <v>71.510000000000005</v>
      </c>
      <c r="M6355" t="s">
        <v>931</v>
      </c>
      <c r="N6355" t="s">
        <v>926</v>
      </c>
      <c r="O6355">
        <v>49.25</v>
      </c>
      <c r="S6355">
        <v>26354</v>
      </c>
    </row>
    <row r="6356" spans="1:19" x14ac:dyDescent="0.2">
      <c r="A6356" t="s">
        <v>63</v>
      </c>
      <c r="B6356" t="s">
        <v>8</v>
      </c>
      <c r="C6356" t="s">
        <v>924</v>
      </c>
      <c r="D6356">
        <v>1</v>
      </c>
      <c r="E6356">
        <v>6</v>
      </c>
      <c r="F6356">
        <v>1780123500000</v>
      </c>
      <c r="G6356">
        <v>1780125710078</v>
      </c>
      <c r="H6356">
        <v>2210078</v>
      </c>
      <c r="I6356">
        <v>2210078</v>
      </c>
      <c r="J6356">
        <v>9419</v>
      </c>
      <c r="K6356">
        <v>89</v>
      </c>
      <c r="L6356">
        <v>74.37</v>
      </c>
      <c r="M6356" t="s">
        <v>931</v>
      </c>
      <c r="N6356" t="s">
        <v>926</v>
      </c>
      <c r="O6356">
        <v>52.54</v>
      </c>
      <c r="S6356">
        <v>26355</v>
      </c>
    </row>
    <row r="6357" spans="1:19" x14ac:dyDescent="0.2">
      <c r="A6357" t="s">
        <v>63</v>
      </c>
      <c r="B6357" t="s">
        <v>8</v>
      </c>
      <c r="C6357" t="s">
        <v>928</v>
      </c>
      <c r="D6357">
        <v>1</v>
      </c>
      <c r="E6357">
        <v>7</v>
      </c>
      <c r="F6357">
        <v>1780185600000</v>
      </c>
      <c r="G6357">
        <v>1780187910142</v>
      </c>
      <c r="H6357">
        <v>2310142</v>
      </c>
      <c r="I6357">
        <v>2310142</v>
      </c>
      <c r="J6357">
        <v>9720</v>
      </c>
      <c r="K6357">
        <v>89</v>
      </c>
      <c r="L6357">
        <v>75.150000000000006</v>
      </c>
      <c r="M6357" t="s">
        <v>931</v>
      </c>
      <c r="N6357" t="s">
        <v>926</v>
      </c>
      <c r="O6357">
        <v>51.03</v>
      </c>
      <c r="S6357">
        <v>26356</v>
      </c>
    </row>
    <row r="6358" spans="1:19" x14ac:dyDescent="0.2">
      <c r="A6358" t="s">
        <v>63</v>
      </c>
      <c r="B6358" t="s">
        <v>8</v>
      </c>
      <c r="C6358" t="s">
        <v>927</v>
      </c>
      <c r="D6358">
        <v>1</v>
      </c>
      <c r="E6358">
        <v>7</v>
      </c>
      <c r="F6358">
        <v>1780186500000</v>
      </c>
      <c r="G6358">
        <v>1780188630520</v>
      </c>
      <c r="H6358">
        <v>2130520</v>
      </c>
      <c r="I6358">
        <v>2130520</v>
      </c>
      <c r="J6358">
        <v>11554</v>
      </c>
      <c r="K6358">
        <v>79</v>
      </c>
      <c r="L6358">
        <v>74.12</v>
      </c>
      <c r="M6358" t="s">
        <v>931</v>
      </c>
      <c r="N6358" t="s">
        <v>926</v>
      </c>
      <c r="O6358">
        <v>48.26</v>
      </c>
      <c r="S6358">
        <v>26357</v>
      </c>
    </row>
    <row r="6359" spans="1:19" x14ac:dyDescent="0.2">
      <c r="A6359" t="s">
        <v>63</v>
      </c>
      <c r="B6359" t="s">
        <v>8</v>
      </c>
      <c r="C6359" t="s">
        <v>924</v>
      </c>
      <c r="D6359">
        <v>1</v>
      </c>
      <c r="E6359">
        <v>7</v>
      </c>
      <c r="F6359">
        <v>1780187400000</v>
      </c>
      <c r="G6359">
        <v>1780189808210</v>
      </c>
      <c r="H6359">
        <v>2408210</v>
      </c>
      <c r="I6359">
        <v>2408210</v>
      </c>
      <c r="J6359">
        <v>9446</v>
      </c>
      <c r="K6359">
        <v>95</v>
      </c>
      <c r="L6359">
        <v>74.510000000000005</v>
      </c>
      <c r="M6359" t="s">
        <v>931</v>
      </c>
      <c r="N6359" t="s">
        <v>926</v>
      </c>
      <c r="O6359">
        <v>47.8</v>
      </c>
      <c r="S6359">
        <v>26358</v>
      </c>
    </row>
    <row r="6360" spans="1:19" x14ac:dyDescent="0.2">
      <c r="A6360" t="s">
        <v>63</v>
      </c>
      <c r="B6360" t="s">
        <v>8</v>
      </c>
      <c r="C6360" t="s">
        <v>928</v>
      </c>
      <c r="D6360">
        <v>1</v>
      </c>
      <c r="E6360">
        <v>7</v>
      </c>
      <c r="F6360">
        <v>1780188300000</v>
      </c>
      <c r="G6360">
        <v>1780190262780</v>
      </c>
      <c r="H6360">
        <v>1962780</v>
      </c>
      <c r="I6360">
        <v>1962780</v>
      </c>
      <c r="J6360">
        <v>10609</v>
      </c>
      <c r="K6360">
        <v>80</v>
      </c>
      <c r="L6360">
        <v>70.08</v>
      </c>
      <c r="M6360" t="s">
        <v>931</v>
      </c>
      <c r="N6360" t="s">
        <v>926</v>
      </c>
      <c r="O6360">
        <v>45.62</v>
      </c>
      <c r="S6360">
        <v>26359</v>
      </c>
    </row>
    <row r="6361" spans="1:19" x14ac:dyDescent="0.2">
      <c r="A6361" t="s">
        <v>63</v>
      </c>
      <c r="B6361" t="s">
        <v>8</v>
      </c>
      <c r="C6361" t="s">
        <v>927</v>
      </c>
      <c r="D6361">
        <v>1</v>
      </c>
      <c r="E6361">
        <v>7</v>
      </c>
      <c r="F6361">
        <v>1780189200000</v>
      </c>
      <c r="G6361">
        <v>1780191239730</v>
      </c>
      <c r="H6361">
        <v>2039730</v>
      </c>
      <c r="I6361">
        <v>2039730</v>
      </c>
      <c r="J6361">
        <v>9623</v>
      </c>
      <c r="K6361">
        <v>78</v>
      </c>
      <c r="L6361">
        <v>69.73</v>
      </c>
      <c r="M6361" t="s">
        <v>931</v>
      </c>
      <c r="N6361" t="s">
        <v>926</v>
      </c>
      <c r="O6361">
        <v>45.5</v>
      </c>
      <c r="S6361">
        <v>26360</v>
      </c>
    </row>
    <row r="6362" spans="1:19" x14ac:dyDescent="0.2">
      <c r="A6362" t="s">
        <v>63</v>
      </c>
      <c r="B6362" t="s">
        <v>8</v>
      </c>
      <c r="C6362" t="s">
        <v>924</v>
      </c>
      <c r="D6362">
        <v>1</v>
      </c>
      <c r="E6362">
        <v>7</v>
      </c>
      <c r="F6362">
        <v>1780190100000</v>
      </c>
      <c r="G6362">
        <v>1780192615961</v>
      </c>
      <c r="H6362">
        <v>2515961</v>
      </c>
      <c r="I6362">
        <v>2515961</v>
      </c>
      <c r="J6362">
        <v>10939</v>
      </c>
      <c r="K6362">
        <v>104</v>
      </c>
      <c r="L6362">
        <v>74.45</v>
      </c>
      <c r="M6362" t="s">
        <v>931</v>
      </c>
      <c r="N6362" t="s">
        <v>926</v>
      </c>
      <c r="O6362">
        <v>40.96</v>
      </c>
      <c r="S6362">
        <v>26361</v>
      </c>
    </row>
    <row r="6363" spans="1:19" x14ac:dyDescent="0.2">
      <c r="A6363" t="s">
        <v>63</v>
      </c>
      <c r="B6363" t="s">
        <v>8</v>
      </c>
      <c r="C6363" t="s">
        <v>928</v>
      </c>
      <c r="D6363">
        <v>1</v>
      </c>
      <c r="E6363">
        <v>7</v>
      </c>
      <c r="F6363">
        <v>1780191000000</v>
      </c>
      <c r="G6363">
        <v>1780192816918</v>
      </c>
      <c r="H6363">
        <v>1816918</v>
      </c>
      <c r="I6363">
        <v>1816918</v>
      </c>
      <c r="J6363">
        <v>10355</v>
      </c>
      <c r="K6363">
        <v>69</v>
      </c>
      <c r="L6363">
        <v>52.68</v>
      </c>
      <c r="M6363" t="s">
        <v>925</v>
      </c>
      <c r="N6363" t="s">
        <v>929</v>
      </c>
      <c r="S6363">
        <v>26362</v>
      </c>
    </row>
    <row r="6364" spans="1:19" x14ac:dyDescent="0.2">
      <c r="A6364" t="s">
        <v>63</v>
      </c>
      <c r="B6364" t="s">
        <v>8</v>
      </c>
      <c r="C6364" t="s">
        <v>927</v>
      </c>
      <c r="D6364">
        <v>1</v>
      </c>
      <c r="E6364">
        <v>7</v>
      </c>
      <c r="F6364">
        <v>1780191900000</v>
      </c>
      <c r="G6364">
        <v>1780194102586</v>
      </c>
      <c r="H6364">
        <v>2202586</v>
      </c>
      <c r="I6364">
        <v>2202586</v>
      </c>
      <c r="J6364">
        <v>10258</v>
      </c>
      <c r="K6364">
        <v>81</v>
      </c>
      <c r="L6364">
        <v>74.56</v>
      </c>
      <c r="M6364" t="s">
        <v>931</v>
      </c>
      <c r="N6364" t="s">
        <v>926</v>
      </c>
      <c r="O6364">
        <v>50.94</v>
      </c>
      <c r="S6364">
        <v>26363</v>
      </c>
    </row>
    <row r="6365" spans="1:19" x14ac:dyDescent="0.2">
      <c r="A6365" t="s">
        <v>63</v>
      </c>
      <c r="B6365" t="s">
        <v>8</v>
      </c>
      <c r="C6365" t="s">
        <v>924</v>
      </c>
      <c r="D6365">
        <v>1</v>
      </c>
      <c r="E6365">
        <v>7</v>
      </c>
      <c r="F6365">
        <v>1780192800000</v>
      </c>
      <c r="G6365">
        <v>1780194675433</v>
      </c>
      <c r="H6365">
        <v>1875433</v>
      </c>
      <c r="I6365">
        <v>1875433</v>
      </c>
      <c r="J6365">
        <v>9797</v>
      </c>
      <c r="K6365">
        <v>78</v>
      </c>
      <c r="L6365">
        <v>67.48</v>
      </c>
      <c r="M6365" t="s">
        <v>931</v>
      </c>
      <c r="N6365" t="s">
        <v>926</v>
      </c>
      <c r="O6365">
        <v>43.94</v>
      </c>
      <c r="S6365">
        <v>26364</v>
      </c>
    </row>
    <row r="6366" spans="1:19" x14ac:dyDescent="0.2">
      <c r="A6366" t="s">
        <v>63</v>
      </c>
      <c r="B6366" t="s">
        <v>8</v>
      </c>
      <c r="C6366" t="s">
        <v>928</v>
      </c>
      <c r="D6366">
        <v>1</v>
      </c>
      <c r="E6366">
        <v>7</v>
      </c>
      <c r="F6366">
        <v>1780193700000</v>
      </c>
      <c r="G6366">
        <v>1780196143927</v>
      </c>
      <c r="H6366">
        <v>2443927</v>
      </c>
      <c r="I6366">
        <v>2443927</v>
      </c>
      <c r="J6366">
        <v>9771</v>
      </c>
      <c r="K6366">
        <v>99</v>
      </c>
      <c r="L6366">
        <v>78.75</v>
      </c>
      <c r="M6366" t="s">
        <v>931</v>
      </c>
      <c r="N6366" t="s">
        <v>926</v>
      </c>
      <c r="O6366">
        <v>55.9</v>
      </c>
      <c r="S6366">
        <v>26365</v>
      </c>
    </row>
    <row r="6367" spans="1:19" x14ac:dyDescent="0.2">
      <c r="A6367" t="s">
        <v>63</v>
      </c>
      <c r="B6367" t="s">
        <v>8</v>
      </c>
      <c r="C6367" t="s">
        <v>927</v>
      </c>
      <c r="D6367">
        <v>1</v>
      </c>
      <c r="E6367">
        <v>7</v>
      </c>
      <c r="F6367">
        <v>1780194600000</v>
      </c>
      <c r="G6367">
        <v>1780196718294</v>
      </c>
      <c r="H6367">
        <v>2118294</v>
      </c>
      <c r="I6367">
        <v>2118294</v>
      </c>
      <c r="J6367">
        <v>8813</v>
      </c>
      <c r="K6367">
        <v>88</v>
      </c>
      <c r="L6367">
        <v>54.67</v>
      </c>
      <c r="M6367" t="s">
        <v>925</v>
      </c>
      <c r="N6367" t="s">
        <v>929</v>
      </c>
      <c r="S6367">
        <v>26366</v>
      </c>
    </row>
    <row r="6368" spans="1:19" x14ac:dyDescent="0.2">
      <c r="A6368" t="s">
        <v>63</v>
      </c>
      <c r="B6368" t="s">
        <v>8</v>
      </c>
      <c r="C6368" t="s">
        <v>924</v>
      </c>
      <c r="D6368">
        <v>1</v>
      </c>
      <c r="E6368">
        <v>7</v>
      </c>
      <c r="F6368">
        <v>1780195500000</v>
      </c>
      <c r="G6368">
        <v>1780197586231</v>
      </c>
      <c r="H6368">
        <v>2086231</v>
      </c>
      <c r="I6368">
        <v>2086231</v>
      </c>
      <c r="J6368">
        <v>10593</v>
      </c>
      <c r="K6368">
        <v>88</v>
      </c>
      <c r="L6368">
        <v>68.64</v>
      </c>
      <c r="M6368" t="s">
        <v>931</v>
      </c>
      <c r="N6368" t="s">
        <v>926</v>
      </c>
      <c r="O6368">
        <v>39.200000000000003</v>
      </c>
      <c r="S6368">
        <v>26367</v>
      </c>
    </row>
    <row r="6369" spans="1:19" x14ac:dyDescent="0.2">
      <c r="A6369" t="s">
        <v>63</v>
      </c>
      <c r="B6369" t="s">
        <v>8</v>
      </c>
      <c r="C6369" t="s">
        <v>928</v>
      </c>
      <c r="D6369">
        <v>1</v>
      </c>
      <c r="E6369">
        <v>7</v>
      </c>
      <c r="F6369">
        <v>1780196400000</v>
      </c>
      <c r="G6369">
        <v>1780198333244</v>
      </c>
      <c r="H6369">
        <v>1933244</v>
      </c>
      <c r="I6369">
        <v>1933244</v>
      </c>
      <c r="J6369">
        <v>10921</v>
      </c>
      <c r="K6369">
        <v>72</v>
      </c>
      <c r="L6369">
        <v>73.05</v>
      </c>
      <c r="M6369" t="s">
        <v>931</v>
      </c>
      <c r="N6369" t="s">
        <v>926</v>
      </c>
      <c r="O6369">
        <v>52.44</v>
      </c>
      <c r="S6369">
        <v>26368</v>
      </c>
    </row>
    <row r="6370" spans="1:19" x14ac:dyDescent="0.2">
      <c r="A6370" t="s">
        <v>63</v>
      </c>
      <c r="B6370" t="s">
        <v>8</v>
      </c>
      <c r="C6370" t="s">
        <v>927</v>
      </c>
      <c r="D6370">
        <v>1</v>
      </c>
      <c r="E6370">
        <v>7</v>
      </c>
      <c r="F6370">
        <v>1780197300000</v>
      </c>
      <c r="G6370">
        <v>1780199224718</v>
      </c>
      <c r="H6370">
        <v>1924718</v>
      </c>
      <c r="I6370">
        <v>1924718</v>
      </c>
      <c r="J6370">
        <v>9443</v>
      </c>
      <c r="K6370">
        <v>79</v>
      </c>
      <c r="L6370">
        <v>71.55</v>
      </c>
      <c r="M6370" t="s">
        <v>931</v>
      </c>
      <c r="N6370" t="s">
        <v>926</v>
      </c>
      <c r="O6370">
        <v>53.11</v>
      </c>
      <c r="S6370">
        <v>26369</v>
      </c>
    </row>
    <row r="6371" spans="1:19" x14ac:dyDescent="0.2">
      <c r="A6371" t="s">
        <v>63</v>
      </c>
      <c r="B6371" t="s">
        <v>8</v>
      </c>
      <c r="C6371" t="s">
        <v>924</v>
      </c>
      <c r="D6371">
        <v>1</v>
      </c>
      <c r="E6371">
        <v>7</v>
      </c>
      <c r="F6371">
        <v>1780198200000</v>
      </c>
      <c r="G6371">
        <v>1780199938969</v>
      </c>
      <c r="H6371">
        <v>1738969</v>
      </c>
      <c r="I6371">
        <v>1738969</v>
      </c>
      <c r="J6371">
        <v>11968</v>
      </c>
      <c r="K6371">
        <v>64</v>
      </c>
      <c r="L6371">
        <v>72.790000000000006</v>
      </c>
      <c r="M6371" t="s">
        <v>931</v>
      </c>
      <c r="N6371" t="s">
        <v>926</v>
      </c>
      <c r="O6371">
        <v>53.94</v>
      </c>
      <c r="S6371">
        <v>26370</v>
      </c>
    </row>
    <row r="6372" spans="1:19" x14ac:dyDescent="0.2">
      <c r="A6372" t="s">
        <v>63</v>
      </c>
      <c r="B6372" t="s">
        <v>8</v>
      </c>
      <c r="C6372" t="s">
        <v>928</v>
      </c>
      <c r="D6372">
        <v>1</v>
      </c>
      <c r="E6372">
        <v>7</v>
      </c>
      <c r="F6372">
        <v>1780199100000</v>
      </c>
      <c r="G6372">
        <v>1780201296991</v>
      </c>
      <c r="H6372">
        <v>2196991</v>
      </c>
      <c r="I6372">
        <v>2196991</v>
      </c>
      <c r="J6372">
        <v>9187</v>
      </c>
      <c r="K6372">
        <v>92</v>
      </c>
      <c r="L6372">
        <v>75.77</v>
      </c>
      <c r="M6372" t="s">
        <v>931</v>
      </c>
      <c r="N6372" t="s">
        <v>926</v>
      </c>
      <c r="O6372">
        <v>56.76</v>
      </c>
      <c r="S6372">
        <v>26371</v>
      </c>
    </row>
    <row r="6373" spans="1:19" x14ac:dyDescent="0.2">
      <c r="A6373" t="s">
        <v>63</v>
      </c>
      <c r="B6373" t="s">
        <v>8</v>
      </c>
      <c r="C6373" t="s">
        <v>927</v>
      </c>
      <c r="D6373">
        <v>1</v>
      </c>
      <c r="E6373">
        <v>7</v>
      </c>
      <c r="F6373">
        <v>1780200000000</v>
      </c>
      <c r="G6373">
        <v>1780202437991</v>
      </c>
      <c r="H6373">
        <v>2437991</v>
      </c>
      <c r="I6373">
        <v>2437991</v>
      </c>
      <c r="J6373">
        <v>9143</v>
      </c>
      <c r="K6373">
        <v>97</v>
      </c>
      <c r="L6373">
        <v>72.83</v>
      </c>
      <c r="M6373" t="s">
        <v>931</v>
      </c>
      <c r="N6373" t="s">
        <v>926</v>
      </c>
      <c r="O6373">
        <v>43.97</v>
      </c>
      <c r="S6373">
        <v>26372</v>
      </c>
    </row>
    <row r="6374" spans="1:19" x14ac:dyDescent="0.2">
      <c r="A6374" t="s">
        <v>63</v>
      </c>
      <c r="B6374" t="s">
        <v>8</v>
      </c>
      <c r="C6374" t="s">
        <v>924</v>
      </c>
      <c r="D6374">
        <v>1</v>
      </c>
      <c r="E6374">
        <v>7</v>
      </c>
      <c r="F6374">
        <v>1780200900000</v>
      </c>
      <c r="G6374">
        <v>1780202847999</v>
      </c>
      <c r="H6374">
        <v>1947999</v>
      </c>
      <c r="I6374">
        <v>1947999</v>
      </c>
      <c r="J6374">
        <v>11937</v>
      </c>
      <c r="K6374">
        <v>81</v>
      </c>
      <c r="L6374">
        <v>75.61</v>
      </c>
      <c r="M6374" t="s">
        <v>931</v>
      </c>
      <c r="N6374" t="s">
        <v>926</v>
      </c>
      <c r="O6374">
        <v>55.31</v>
      </c>
      <c r="S6374">
        <v>26373</v>
      </c>
    </row>
    <row r="6375" spans="1:19" x14ac:dyDescent="0.2">
      <c r="A6375" t="s">
        <v>63</v>
      </c>
      <c r="B6375" t="s">
        <v>8</v>
      </c>
      <c r="C6375" t="s">
        <v>928</v>
      </c>
      <c r="D6375">
        <v>1</v>
      </c>
      <c r="E6375">
        <v>7</v>
      </c>
      <c r="F6375">
        <v>1780201800000</v>
      </c>
      <c r="G6375">
        <v>1780204584960</v>
      </c>
      <c r="H6375">
        <v>2784960</v>
      </c>
      <c r="I6375">
        <v>2784960</v>
      </c>
      <c r="J6375">
        <v>12078</v>
      </c>
      <c r="K6375">
        <v>108</v>
      </c>
      <c r="L6375">
        <v>79.31</v>
      </c>
      <c r="M6375" t="s">
        <v>931</v>
      </c>
      <c r="N6375" t="s">
        <v>926</v>
      </c>
      <c r="O6375">
        <v>42.44</v>
      </c>
      <c r="S6375">
        <v>26374</v>
      </c>
    </row>
    <row r="6376" spans="1:19" x14ac:dyDescent="0.2">
      <c r="A6376" t="s">
        <v>63</v>
      </c>
      <c r="B6376" t="s">
        <v>8</v>
      </c>
      <c r="C6376" t="s">
        <v>927</v>
      </c>
      <c r="D6376">
        <v>1</v>
      </c>
      <c r="E6376">
        <v>7</v>
      </c>
      <c r="F6376">
        <v>1780202700000</v>
      </c>
      <c r="G6376">
        <v>1780204562793</v>
      </c>
      <c r="H6376">
        <v>1862793</v>
      </c>
      <c r="I6376">
        <v>1862793</v>
      </c>
      <c r="J6376">
        <v>12253</v>
      </c>
      <c r="K6376">
        <v>74</v>
      </c>
      <c r="L6376">
        <v>76.81</v>
      </c>
      <c r="M6376" t="s">
        <v>931</v>
      </c>
      <c r="N6376" t="s">
        <v>926</v>
      </c>
      <c r="O6376">
        <v>59.39</v>
      </c>
      <c r="S6376">
        <v>26375</v>
      </c>
    </row>
    <row r="6377" spans="1:19" x14ac:dyDescent="0.2">
      <c r="A6377" t="s">
        <v>63</v>
      </c>
      <c r="B6377" t="s">
        <v>8</v>
      </c>
      <c r="C6377" t="s">
        <v>924</v>
      </c>
      <c r="D6377">
        <v>1</v>
      </c>
      <c r="E6377">
        <v>7</v>
      </c>
      <c r="F6377">
        <v>1780203600000</v>
      </c>
      <c r="G6377">
        <v>1780205216166</v>
      </c>
      <c r="H6377">
        <v>1616166</v>
      </c>
      <c r="I6377">
        <v>1616166</v>
      </c>
      <c r="J6377">
        <v>12849</v>
      </c>
      <c r="K6377">
        <v>65</v>
      </c>
      <c r="L6377">
        <v>52.89</v>
      </c>
      <c r="M6377" t="s">
        <v>925</v>
      </c>
      <c r="N6377" t="s">
        <v>929</v>
      </c>
      <c r="S6377">
        <v>26376</v>
      </c>
    </row>
    <row r="6378" spans="1:19" x14ac:dyDescent="0.2">
      <c r="A6378" t="s">
        <v>63</v>
      </c>
      <c r="B6378" t="s">
        <v>8</v>
      </c>
      <c r="C6378" t="s">
        <v>928</v>
      </c>
      <c r="D6378">
        <v>1</v>
      </c>
      <c r="E6378">
        <v>7</v>
      </c>
      <c r="F6378">
        <v>1780204500000</v>
      </c>
      <c r="G6378">
        <v>1780207042614</v>
      </c>
      <c r="H6378">
        <v>2542614</v>
      </c>
      <c r="I6378">
        <v>2542614</v>
      </c>
      <c r="J6378">
        <v>9517</v>
      </c>
      <c r="K6378">
        <v>98</v>
      </c>
      <c r="L6378">
        <v>79.78</v>
      </c>
      <c r="M6378" t="s">
        <v>931</v>
      </c>
      <c r="N6378" t="s">
        <v>926</v>
      </c>
      <c r="O6378">
        <v>56.48</v>
      </c>
      <c r="S6378">
        <v>26377</v>
      </c>
    </row>
    <row r="6379" spans="1:19" x14ac:dyDescent="0.2">
      <c r="A6379" t="s">
        <v>63</v>
      </c>
      <c r="B6379" t="s">
        <v>8</v>
      </c>
      <c r="C6379" t="s">
        <v>927</v>
      </c>
      <c r="D6379">
        <v>1</v>
      </c>
      <c r="E6379">
        <v>7</v>
      </c>
      <c r="F6379">
        <v>1780205400000</v>
      </c>
      <c r="G6379">
        <v>1780207989357</v>
      </c>
      <c r="H6379">
        <v>2589357</v>
      </c>
      <c r="I6379">
        <v>2589357</v>
      </c>
      <c r="J6379">
        <v>11910</v>
      </c>
      <c r="K6379">
        <v>97</v>
      </c>
      <c r="L6379">
        <v>80.87</v>
      </c>
      <c r="M6379" t="s">
        <v>931</v>
      </c>
      <c r="N6379" t="s">
        <v>926</v>
      </c>
      <c r="O6379">
        <v>51.45</v>
      </c>
      <c r="S6379">
        <v>26378</v>
      </c>
    </row>
    <row r="6380" spans="1:19" x14ac:dyDescent="0.2">
      <c r="A6380" t="s">
        <v>63</v>
      </c>
      <c r="B6380" t="s">
        <v>8</v>
      </c>
      <c r="C6380" t="s">
        <v>924</v>
      </c>
      <c r="D6380">
        <v>1</v>
      </c>
      <c r="E6380">
        <v>7</v>
      </c>
      <c r="F6380">
        <v>1780206300000</v>
      </c>
      <c r="G6380">
        <v>1780208947545</v>
      </c>
      <c r="H6380">
        <v>2647545</v>
      </c>
      <c r="I6380">
        <v>2647545</v>
      </c>
      <c r="J6380">
        <v>9192</v>
      </c>
      <c r="K6380">
        <v>101</v>
      </c>
      <c r="L6380">
        <v>78.010000000000005</v>
      </c>
      <c r="M6380" t="s">
        <v>931</v>
      </c>
      <c r="N6380" t="s">
        <v>926</v>
      </c>
      <c r="O6380">
        <v>50.6</v>
      </c>
      <c r="S6380">
        <v>26379</v>
      </c>
    </row>
    <row r="6381" spans="1:19" x14ac:dyDescent="0.2">
      <c r="A6381" t="s">
        <v>63</v>
      </c>
      <c r="B6381" t="s">
        <v>8</v>
      </c>
      <c r="C6381" t="s">
        <v>928</v>
      </c>
      <c r="D6381">
        <v>1</v>
      </c>
      <c r="E6381">
        <v>7</v>
      </c>
      <c r="F6381">
        <v>1780207200000</v>
      </c>
      <c r="G6381">
        <v>1780210045061</v>
      </c>
      <c r="H6381">
        <v>2845061</v>
      </c>
      <c r="I6381">
        <v>2845061</v>
      </c>
      <c r="J6381">
        <v>12771</v>
      </c>
      <c r="K6381">
        <v>114</v>
      </c>
      <c r="L6381">
        <v>67.55</v>
      </c>
      <c r="M6381" t="s">
        <v>931</v>
      </c>
      <c r="N6381" t="s">
        <v>929</v>
      </c>
      <c r="S6381">
        <v>26380</v>
      </c>
    </row>
    <row r="6382" spans="1:19" x14ac:dyDescent="0.2">
      <c r="A6382" t="s">
        <v>63</v>
      </c>
      <c r="B6382" t="s">
        <v>8</v>
      </c>
      <c r="C6382" t="s">
        <v>927</v>
      </c>
      <c r="D6382">
        <v>1</v>
      </c>
      <c r="E6382">
        <v>7</v>
      </c>
      <c r="F6382">
        <v>1780208100000</v>
      </c>
      <c r="G6382">
        <v>1780209840217</v>
      </c>
      <c r="H6382">
        <v>1740217</v>
      </c>
      <c r="I6382">
        <v>1740217</v>
      </c>
      <c r="J6382">
        <v>11665</v>
      </c>
      <c r="K6382">
        <v>67</v>
      </c>
      <c r="L6382">
        <v>70.27</v>
      </c>
      <c r="M6382" t="s">
        <v>931</v>
      </c>
      <c r="N6382" t="s">
        <v>926</v>
      </c>
      <c r="O6382">
        <v>48.85</v>
      </c>
      <c r="S6382">
        <v>26381</v>
      </c>
    </row>
    <row r="6383" spans="1:19" x14ac:dyDescent="0.2">
      <c r="A6383" t="s">
        <v>63</v>
      </c>
      <c r="B6383" t="s">
        <v>8</v>
      </c>
      <c r="C6383" t="s">
        <v>924</v>
      </c>
      <c r="D6383">
        <v>1</v>
      </c>
      <c r="E6383">
        <v>7</v>
      </c>
      <c r="F6383">
        <v>1780209000000</v>
      </c>
      <c r="G6383">
        <v>1780211533851</v>
      </c>
      <c r="H6383">
        <v>2533851</v>
      </c>
      <c r="I6383">
        <v>2533851</v>
      </c>
      <c r="J6383">
        <v>12157</v>
      </c>
      <c r="K6383">
        <v>102</v>
      </c>
      <c r="L6383">
        <v>77.989999999999995</v>
      </c>
      <c r="M6383" t="s">
        <v>931</v>
      </c>
      <c r="N6383" t="s">
        <v>926</v>
      </c>
      <c r="O6383">
        <v>45.49</v>
      </c>
      <c r="S6383">
        <v>26382</v>
      </c>
    </row>
    <row r="6384" spans="1:19" x14ac:dyDescent="0.2">
      <c r="A6384" t="s">
        <v>63</v>
      </c>
      <c r="B6384" t="s">
        <v>8</v>
      </c>
      <c r="C6384" t="s">
        <v>928</v>
      </c>
      <c r="D6384">
        <v>1</v>
      </c>
      <c r="E6384">
        <v>7</v>
      </c>
      <c r="F6384">
        <v>1780209900000</v>
      </c>
      <c r="G6384">
        <v>1780211532635</v>
      </c>
      <c r="H6384">
        <v>1632635</v>
      </c>
      <c r="I6384">
        <v>1632635</v>
      </c>
      <c r="J6384">
        <v>11094</v>
      </c>
      <c r="K6384">
        <v>64</v>
      </c>
      <c r="L6384">
        <v>67.930000000000007</v>
      </c>
      <c r="M6384" t="s">
        <v>931</v>
      </c>
      <c r="N6384" t="s">
        <v>926</v>
      </c>
      <c r="O6384">
        <v>47.64</v>
      </c>
      <c r="S6384">
        <v>26383</v>
      </c>
    </row>
    <row r="6385" spans="1:19" x14ac:dyDescent="0.2">
      <c r="A6385" t="s">
        <v>63</v>
      </c>
      <c r="B6385" t="s">
        <v>8</v>
      </c>
      <c r="C6385" t="s">
        <v>927</v>
      </c>
      <c r="D6385">
        <v>1</v>
      </c>
      <c r="E6385">
        <v>7</v>
      </c>
      <c r="F6385">
        <v>1780210800000</v>
      </c>
      <c r="G6385">
        <v>1780213619303</v>
      </c>
      <c r="H6385">
        <v>2819303</v>
      </c>
      <c r="I6385">
        <v>2819303</v>
      </c>
      <c r="J6385">
        <v>10915</v>
      </c>
      <c r="K6385">
        <v>112</v>
      </c>
      <c r="L6385">
        <v>84</v>
      </c>
      <c r="M6385" t="s">
        <v>931</v>
      </c>
      <c r="N6385" t="s">
        <v>926</v>
      </c>
      <c r="O6385">
        <v>57.05</v>
      </c>
      <c r="S6385">
        <v>26384</v>
      </c>
    </row>
    <row r="6386" spans="1:19" x14ac:dyDescent="0.2">
      <c r="A6386" t="s">
        <v>63</v>
      </c>
      <c r="B6386" t="s">
        <v>8</v>
      </c>
      <c r="C6386" t="s">
        <v>928</v>
      </c>
      <c r="D6386">
        <v>2</v>
      </c>
      <c r="E6386">
        <v>1</v>
      </c>
      <c r="F6386">
        <v>1780272000000</v>
      </c>
      <c r="G6386">
        <v>1780273026122</v>
      </c>
      <c r="H6386">
        <v>1026122</v>
      </c>
      <c r="I6386">
        <v>976122</v>
      </c>
      <c r="J6386">
        <v>9611</v>
      </c>
      <c r="K6386">
        <v>38</v>
      </c>
      <c r="L6386">
        <v>61.37</v>
      </c>
      <c r="M6386" t="s">
        <v>925</v>
      </c>
      <c r="N6386" t="s">
        <v>926</v>
      </c>
      <c r="O6386">
        <v>51.62</v>
      </c>
      <c r="S6386">
        <v>26385</v>
      </c>
    </row>
    <row r="6387" spans="1:19" x14ac:dyDescent="0.2">
      <c r="A6387" t="s">
        <v>63</v>
      </c>
      <c r="B6387" t="s">
        <v>8</v>
      </c>
      <c r="C6387" t="s">
        <v>927</v>
      </c>
      <c r="D6387">
        <v>2</v>
      </c>
      <c r="E6387">
        <v>1</v>
      </c>
      <c r="F6387">
        <v>1780272900000</v>
      </c>
      <c r="G6387">
        <v>1780275047409</v>
      </c>
      <c r="H6387">
        <v>2147409</v>
      </c>
      <c r="I6387">
        <v>2082409</v>
      </c>
      <c r="J6387">
        <v>10760</v>
      </c>
      <c r="K6387">
        <v>84</v>
      </c>
      <c r="L6387">
        <v>74.17</v>
      </c>
      <c r="M6387" t="s">
        <v>931</v>
      </c>
      <c r="N6387" t="s">
        <v>926</v>
      </c>
      <c r="O6387">
        <v>50.07</v>
      </c>
      <c r="S6387">
        <v>26386</v>
      </c>
    </row>
    <row r="6388" spans="1:19" x14ac:dyDescent="0.2">
      <c r="A6388" t="s">
        <v>63</v>
      </c>
      <c r="B6388" t="s">
        <v>8</v>
      </c>
      <c r="C6388" t="s">
        <v>924</v>
      </c>
      <c r="D6388">
        <v>2</v>
      </c>
      <c r="E6388">
        <v>1</v>
      </c>
      <c r="F6388">
        <v>1780273800000</v>
      </c>
      <c r="G6388">
        <v>1780275253053</v>
      </c>
      <c r="H6388">
        <v>1453053</v>
      </c>
      <c r="I6388">
        <v>1373053</v>
      </c>
      <c r="J6388">
        <v>10914</v>
      </c>
      <c r="K6388">
        <v>63</v>
      </c>
      <c r="L6388">
        <v>60.99</v>
      </c>
      <c r="M6388" t="s">
        <v>925</v>
      </c>
      <c r="N6388" t="s">
        <v>926</v>
      </c>
      <c r="O6388">
        <v>36.5</v>
      </c>
      <c r="S6388">
        <v>26387</v>
      </c>
    </row>
    <row r="6389" spans="1:19" x14ac:dyDescent="0.2">
      <c r="A6389" t="s">
        <v>63</v>
      </c>
      <c r="B6389" t="s">
        <v>8</v>
      </c>
      <c r="C6389" t="s">
        <v>928</v>
      </c>
      <c r="D6389">
        <v>2</v>
      </c>
      <c r="E6389">
        <v>1</v>
      </c>
      <c r="F6389">
        <v>1780274700000</v>
      </c>
      <c r="G6389">
        <v>1780276028428</v>
      </c>
      <c r="H6389">
        <v>1328428</v>
      </c>
      <c r="I6389">
        <v>1293428</v>
      </c>
      <c r="J6389">
        <v>10244</v>
      </c>
      <c r="K6389">
        <v>60</v>
      </c>
      <c r="L6389">
        <v>61.44</v>
      </c>
      <c r="M6389" t="s">
        <v>925</v>
      </c>
      <c r="N6389" t="s">
        <v>926</v>
      </c>
      <c r="O6389">
        <v>42.49</v>
      </c>
      <c r="S6389">
        <v>26388</v>
      </c>
    </row>
    <row r="6390" spans="1:19" x14ac:dyDescent="0.2">
      <c r="A6390" t="s">
        <v>63</v>
      </c>
      <c r="B6390" t="s">
        <v>8</v>
      </c>
      <c r="C6390" t="s">
        <v>927</v>
      </c>
      <c r="D6390">
        <v>2</v>
      </c>
      <c r="E6390">
        <v>1</v>
      </c>
      <c r="F6390">
        <v>1780275600000</v>
      </c>
      <c r="G6390">
        <v>1780277348709</v>
      </c>
      <c r="H6390">
        <v>1748709</v>
      </c>
      <c r="I6390">
        <v>1698709</v>
      </c>
      <c r="J6390">
        <v>8690</v>
      </c>
      <c r="K6390">
        <v>66</v>
      </c>
      <c r="L6390">
        <v>60.73</v>
      </c>
      <c r="M6390" t="s">
        <v>925</v>
      </c>
      <c r="N6390" t="s">
        <v>926</v>
      </c>
      <c r="O6390">
        <v>34.4</v>
      </c>
      <c r="S6390">
        <v>26389</v>
      </c>
    </row>
    <row r="6391" spans="1:19" x14ac:dyDescent="0.2">
      <c r="A6391" t="s">
        <v>63</v>
      </c>
      <c r="B6391" t="s">
        <v>8</v>
      </c>
      <c r="C6391" t="s">
        <v>924</v>
      </c>
      <c r="D6391">
        <v>2</v>
      </c>
      <c r="E6391">
        <v>1</v>
      </c>
      <c r="F6391">
        <v>1780276500000</v>
      </c>
      <c r="G6391">
        <v>1780278497785</v>
      </c>
      <c r="H6391">
        <v>1997785</v>
      </c>
      <c r="I6391">
        <v>1932785</v>
      </c>
      <c r="J6391">
        <v>11512</v>
      </c>
      <c r="K6391">
        <v>77</v>
      </c>
      <c r="L6391">
        <v>69.53</v>
      </c>
      <c r="M6391" t="s">
        <v>931</v>
      </c>
      <c r="N6391" t="s">
        <v>926</v>
      </c>
      <c r="O6391">
        <v>41.04</v>
      </c>
      <c r="S6391">
        <v>26390</v>
      </c>
    </row>
    <row r="6392" spans="1:19" x14ac:dyDescent="0.2">
      <c r="A6392" t="s">
        <v>63</v>
      </c>
      <c r="B6392" t="s">
        <v>8</v>
      </c>
      <c r="C6392" t="s">
        <v>928</v>
      </c>
      <c r="D6392">
        <v>2</v>
      </c>
      <c r="E6392">
        <v>1</v>
      </c>
      <c r="F6392">
        <v>1780277400000</v>
      </c>
      <c r="G6392">
        <v>1780279448631</v>
      </c>
      <c r="H6392">
        <v>2048631</v>
      </c>
      <c r="I6392">
        <v>1968631</v>
      </c>
      <c r="J6392">
        <v>11185</v>
      </c>
      <c r="K6392">
        <v>78</v>
      </c>
      <c r="L6392">
        <v>72.84</v>
      </c>
      <c r="M6392" t="s">
        <v>931</v>
      </c>
      <c r="N6392" t="s">
        <v>926</v>
      </c>
      <c r="O6392">
        <v>48.33</v>
      </c>
      <c r="S6392">
        <v>26391</v>
      </c>
    </row>
    <row r="6393" spans="1:19" x14ac:dyDescent="0.2">
      <c r="A6393" t="s">
        <v>63</v>
      </c>
      <c r="B6393" t="s">
        <v>8</v>
      </c>
      <c r="C6393" t="s">
        <v>927</v>
      </c>
      <c r="D6393">
        <v>2</v>
      </c>
      <c r="E6393">
        <v>1</v>
      </c>
      <c r="F6393">
        <v>1780278300000</v>
      </c>
      <c r="G6393">
        <v>1780280126546</v>
      </c>
      <c r="H6393">
        <v>1826546</v>
      </c>
      <c r="I6393">
        <v>1791546</v>
      </c>
      <c r="J6393">
        <v>8321</v>
      </c>
      <c r="K6393">
        <v>68</v>
      </c>
      <c r="L6393">
        <v>68.11</v>
      </c>
      <c r="M6393" t="s">
        <v>931</v>
      </c>
      <c r="N6393" t="s">
        <v>926</v>
      </c>
      <c r="O6393">
        <v>50.59</v>
      </c>
      <c r="S6393">
        <v>26392</v>
      </c>
    </row>
    <row r="6394" spans="1:19" x14ac:dyDescent="0.2">
      <c r="A6394" t="s">
        <v>63</v>
      </c>
      <c r="B6394" t="s">
        <v>8</v>
      </c>
      <c r="C6394" t="s">
        <v>924</v>
      </c>
      <c r="D6394">
        <v>2</v>
      </c>
      <c r="E6394">
        <v>1</v>
      </c>
      <c r="F6394">
        <v>1780279200000</v>
      </c>
      <c r="G6394">
        <v>1780280511325</v>
      </c>
      <c r="H6394">
        <v>1311325</v>
      </c>
      <c r="I6394">
        <v>1261325</v>
      </c>
      <c r="J6394">
        <v>9585</v>
      </c>
      <c r="K6394">
        <v>56</v>
      </c>
      <c r="L6394">
        <v>58.14</v>
      </c>
      <c r="M6394" t="s">
        <v>925</v>
      </c>
      <c r="N6394" t="s">
        <v>926</v>
      </c>
      <c r="O6394">
        <v>37.01</v>
      </c>
      <c r="S6394">
        <v>26393</v>
      </c>
    </row>
    <row r="6395" spans="1:19" x14ac:dyDescent="0.2">
      <c r="A6395" t="s">
        <v>63</v>
      </c>
      <c r="B6395" t="s">
        <v>8</v>
      </c>
      <c r="C6395" t="s">
        <v>928</v>
      </c>
      <c r="D6395">
        <v>2</v>
      </c>
      <c r="E6395">
        <v>1</v>
      </c>
      <c r="F6395">
        <v>1780280100000</v>
      </c>
      <c r="G6395">
        <v>1780282478980</v>
      </c>
      <c r="H6395">
        <v>2378980</v>
      </c>
      <c r="I6395">
        <v>2313980</v>
      </c>
      <c r="J6395">
        <v>7876</v>
      </c>
      <c r="K6395">
        <v>94</v>
      </c>
      <c r="L6395">
        <v>68.92</v>
      </c>
      <c r="M6395" t="s">
        <v>931</v>
      </c>
      <c r="N6395" t="s">
        <v>926</v>
      </c>
      <c r="O6395">
        <v>39.74</v>
      </c>
      <c r="S6395">
        <v>26394</v>
      </c>
    </row>
    <row r="6396" spans="1:19" x14ac:dyDescent="0.2">
      <c r="A6396" t="s">
        <v>63</v>
      </c>
      <c r="B6396" t="s">
        <v>8</v>
      </c>
      <c r="C6396" t="s">
        <v>927</v>
      </c>
      <c r="D6396">
        <v>2</v>
      </c>
      <c r="E6396">
        <v>1</v>
      </c>
      <c r="F6396">
        <v>1780281000000</v>
      </c>
      <c r="G6396">
        <v>1780283138501</v>
      </c>
      <c r="H6396">
        <v>2138501</v>
      </c>
      <c r="I6396">
        <v>2058501</v>
      </c>
      <c r="J6396">
        <v>9279</v>
      </c>
      <c r="K6396">
        <v>80</v>
      </c>
      <c r="L6396">
        <v>67.19</v>
      </c>
      <c r="M6396" t="s">
        <v>931</v>
      </c>
      <c r="N6396" t="s">
        <v>926</v>
      </c>
      <c r="O6396">
        <v>38.03</v>
      </c>
      <c r="S6396">
        <v>26395</v>
      </c>
    </row>
    <row r="6397" spans="1:19" x14ac:dyDescent="0.2">
      <c r="A6397" t="s">
        <v>63</v>
      </c>
      <c r="B6397" t="s">
        <v>8</v>
      </c>
      <c r="C6397" t="s">
        <v>924</v>
      </c>
      <c r="D6397">
        <v>2</v>
      </c>
      <c r="E6397">
        <v>1</v>
      </c>
      <c r="F6397">
        <v>1780281900000</v>
      </c>
      <c r="G6397">
        <v>1780283088908</v>
      </c>
      <c r="H6397">
        <v>1188908</v>
      </c>
      <c r="I6397">
        <v>1153908</v>
      </c>
      <c r="J6397">
        <v>10818</v>
      </c>
      <c r="K6397">
        <v>48</v>
      </c>
      <c r="L6397">
        <v>57.4</v>
      </c>
      <c r="M6397" t="s">
        <v>925</v>
      </c>
      <c r="N6397" t="s">
        <v>926</v>
      </c>
      <c r="O6397">
        <v>35.07</v>
      </c>
      <c r="S6397">
        <v>26396</v>
      </c>
    </row>
    <row r="6398" spans="1:19" x14ac:dyDescent="0.2">
      <c r="A6398" t="s">
        <v>63</v>
      </c>
      <c r="B6398" t="s">
        <v>8</v>
      </c>
      <c r="C6398" t="s">
        <v>928</v>
      </c>
      <c r="D6398">
        <v>2</v>
      </c>
      <c r="E6398">
        <v>1</v>
      </c>
      <c r="F6398">
        <v>1780282800000</v>
      </c>
      <c r="G6398">
        <v>1780284407972</v>
      </c>
      <c r="H6398">
        <v>1607972</v>
      </c>
      <c r="I6398">
        <v>1557972</v>
      </c>
      <c r="J6398">
        <v>11295</v>
      </c>
      <c r="K6398">
        <v>71</v>
      </c>
      <c r="L6398">
        <v>66.849999999999994</v>
      </c>
      <c r="M6398" t="s">
        <v>931</v>
      </c>
      <c r="N6398" t="s">
        <v>926</v>
      </c>
      <c r="O6398">
        <v>45.2</v>
      </c>
      <c r="S6398">
        <v>26397</v>
      </c>
    </row>
    <row r="6399" spans="1:19" x14ac:dyDescent="0.2">
      <c r="A6399" t="s">
        <v>63</v>
      </c>
      <c r="B6399" t="s">
        <v>8</v>
      </c>
      <c r="C6399" t="s">
        <v>927</v>
      </c>
      <c r="D6399">
        <v>2</v>
      </c>
      <c r="E6399">
        <v>1</v>
      </c>
      <c r="F6399">
        <v>1780283700000</v>
      </c>
      <c r="G6399">
        <v>1780284741349</v>
      </c>
      <c r="H6399">
        <v>1041349</v>
      </c>
      <c r="I6399">
        <v>976349</v>
      </c>
      <c r="J6399">
        <v>8428</v>
      </c>
      <c r="K6399">
        <v>50</v>
      </c>
      <c r="L6399">
        <v>56.85</v>
      </c>
      <c r="M6399" t="s">
        <v>925</v>
      </c>
      <c r="N6399" t="s">
        <v>926</v>
      </c>
      <c r="O6399">
        <v>43.89</v>
      </c>
      <c r="S6399">
        <v>26398</v>
      </c>
    </row>
    <row r="6400" spans="1:19" x14ac:dyDescent="0.2">
      <c r="A6400" t="s">
        <v>63</v>
      </c>
      <c r="B6400" t="s">
        <v>8</v>
      </c>
      <c r="C6400" t="s">
        <v>924</v>
      </c>
      <c r="D6400">
        <v>2</v>
      </c>
      <c r="E6400">
        <v>1</v>
      </c>
      <c r="F6400">
        <v>1780284600000</v>
      </c>
      <c r="G6400">
        <v>1780286238513</v>
      </c>
      <c r="H6400">
        <v>1638513</v>
      </c>
      <c r="I6400">
        <v>1558513</v>
      </c>
      <c r="J6400">
        <v>9005</v>
      </c>
      <c r="K6400">
        <v>68</v>
      </c>
      <c r="L6400">
        <v>49.12</v>
      </c>
      <c r="M6400" t="s">
        <v>925</v>
      </c>
      <c r="N6400" t="s">
        <v>929</v>
      </c>
      <c r="S6400">
        <v>26399</v>
      </c>
    </row>
    <row r="6401" spans="1:19" x14ac:dyDescent="0.2">
      <c r="A6401" t="s">
        <v>63</v>
      </c>
      <c r="B6401" t="s">
        <v>8</v>
      </c>
      <c r="C6401" t="s">
        <v>928</v>
      </c>
      <c r="D6401">
        <v>2</v>
      </c>
      <c r="E6401">
        <v>1</v>
      </c>
      <c r="F6401">
        <v>1780285500000</v>
      </c>
      <c r="G6401">
        <v>1780287516872</v>
      </c>
      <c r="H6401">
        <v>2016872</v>
      </c>
      <c r="I6401">
        <v>1981872</v>
      </c>
      <c r="J6401">
        <v>8644</v>
      </c>
      <c r="K6401">
        <v>78</v>
      </c>
      <c r="L6401">
        <v>65.930000000000007</v>
      </c>
      <c r="M6401" t="s">
        <v>925</v>
      </c>
      <c r="N6401" t="s">
        <v>926</v>
      </c>
      <c r="O6401">
        <v>39.86</v>
      </c>
      <c r="S6401">
        <v>26400</v>
      </c>
    </row>
    <row r="6402" spans="1:19" x14ac:dyDescent="0.2">
      <c r="A6402" t="s">
        <v>63</v>
      </c>
      <c r="B6402" t="s">
        <v>8</v>
      </c>
      <c r="C6402" t="s">
        <v>927</v>
      </c>
      <c r="D6402">
        <v>2</v>
      </c>
      <c r="E6402">
        <v>1</v>
      </c>
      <c r="F6402">
        <v>1780286400000</v>
      </c>
      <c r="G6402">
        <v>1780288575197</v>
      </c>
      <c r="H6402">
        <v>2175197</v>
      </c>
      <c r="I6402">
        <v>2125197</v>
      </c>
      <c r="J6402">
        <v>8018</v>
      </c>
      <c r="K6402">
        <v>82</v>
      </c>
      <c r="L6402">
        <v>71.83</v>
      </c>
      <c r="M6402" t="s">
        <v>931</v>
      </c>
      <c r="N6402" t="s">
        <v>926</v>
      </c>
      <c r="O6402">
        <v>51.27</v>
      </c>
      <c r="S6402">
        <v>26401</v>
      </c>
    </row>
    <row r="6403" spans="1:19" x14ac:dyDescent="0.2">
      <c r="A6403" t="s">
        <v>63</v>
      </c>
      <c r="B6403" t="s">
        <v>8</v>
      </c>
      <c r="C6403" t="s">
        <v>924</v>
      </c>
      <c r="D6403">
        <v>2</v>
      </c>
      <c r="E6403">
        <v>1</v>
      </c>
      <c r="F6403">
        <v>1780287300000</v>
      </c>
      <c r="G6403">
        <v>1780288524248</v>
      </c>
      <c r="H6403">
        <v>1224248</v>
      </c>
      <c r="I6403">
        <v>1159248</v>
      </c>
      <c r="J6403">
        <v>10158</v>
      </c>
      <c r="K6403">
        <v>47</v>
      </c>
      <c r="L6403">
        <v>64.11</v>
      </c>
      <c r="M6403" t="s">
        <v>925</v>
      </c>
      <c r="N6403" t="s">
        <v>926</v>
      </c>
      <c r="O6403">
        <v>51.54</v>
      </c>
      <c r="S6403">
        <v>26402</v>
      </c>
    </row>
    <row r="6404" spans="1:19" x14ac:dyDescent="0.2">
      <c r="A6404" t="s">
        <v>63</v>
      </c>
      <c r="B6404" t="s">
        <v>8</v>
      </c>
      <c r="C6404" t="s">
        <v>928</v>
      </c>
      <c r="D6404">
        <v>2</v>
      </c>
      <c r="E6404">
        <v>1</v>
      </c>
      <c r="F6404">
        <v>1780288200000</v>
      </c>
      <c r="G6404">
        <v>1780289615655</v>
      </c>
      <c r="H6404">
        <v>1415655</v>
      </c>
      <c r="I6404">
        <v>1335655</v>
      </c>
      <c r="J6404">
        <v>9881</v>
      </c>
      <c r="K6404">
        <v>57</v>
      </c>
      <c r="L6404">
        <v>63.42</v>
      </c>
      <c r="M6404" t="s">
        <v>925</v>
      </c>
      <c r="N6404" t="s">
        <v>926</v>
      </c>
      <c r="O6404">
        <v>45.86</v>
      </c>
      <c r="S6404">
        <v>26403</v>
      </c>
    </row>
    <row r="6405" spans="1:19" x14ac:dyDescent="0.2">
      <c r="A6405" t="s">
        <v>63</v>
      </c>
      <c r="B6405" t="s">
        <v>8</v>
      </c>
      <c r="C6405" t="s">
        <v>927</v>
      </c>
      <c r="D6405">
        <v>2</v>
      </c>
      <c r="E6405">
        <v>1</v>
      </c>
      <c r="F6405">
        <v>1780289100000</v>
      </c>
      <c r="G6405">
        <v>1780290528036</v>
      </c>
      <c r="H6405">
        <v>1428036</v>
      </c>
      <c r="I6405">
        <v>1393036</v>
      </c>
      <c r="J6405">
        <v>8376</v>
      </c>
      <c r="K6405">
        <v>56</v>
      </c>
      <c r="L6405">
        <v>59.24</v>
      </c>
      <c r="M6405" t="s">
        <v>925</v>
      </c>
      <c r="N6405" t="s">
        <v>926</v>
      </c>
      <c r="O6405">
        <v>39.85</v>
      </c>
      <c r="S6405">
        <v>26404</v>
      </c>
    </row>
    <row r="6406" spans="1:19" x14ac:dyDescent="0.2">
      <c r="A6406" t="s">
        <v>63</v>
      </c>
      <c r="B6406" t="s">
        <v>8</v>
      </c>
      <c r="C6406" t="s">
        <v>927</v>
      </c>
      <c r="D6406">
        <v>2</v>
      </c>
      <c r="E6406">
        <v>2</v>
      </c>
      <c r="F6406">
        <v>1780358400000</v>
      </c>
      <c r="G6406">
        <v>1780359670118</v>
      </c>
      <c r="H6406">
        <v>1270118</v>
      </c>
      <c r="I6406">
        <v>1220118</v>
      </c>
      <c r="J6406">
        <v>11139</v>
      </c>
      <c r="K6406">
        <v>54</v>
      </c>
      <c r="L6406">
        <v>60.01</v>
      </c>
      <c r="M6406" t="s">
        <v>925</v>
      </c>
      <c r="N6406" t="s">
        <v>926</v>
      </c>
      <c r="O6406">
        <v>38.229999999999997</v>
      </c>
      <c r="S6406">
        <v>26405</v>
      </c>
    </row>
    <row r="6407" spans="1:19" x14ac:dyDescent="0.2">
      <c r="A6407" t="s">
        <v>63</v>
      </c>
      <c r="B6407" t="s">
        <v>8</v>
      </c>
      <c r="C6407" t="s">
        <v>924</v>
      </c>
      <c r="D6407">
        <v>2</v>
      </c>
      <c r="E6407">
        <v>2</v>
      </c>
      <c r="F6407">
        <v>1780359300000</v>
      </c>
      <c r="G6407">
        <v>1780361396244</v>
      </c>
      <c r="H6407">
        <v>2096244</v>
      </c>
      <c r="I6407">
        <v>2031244</v>
      </c>
      <c r="J6407">
        <v>10635</v>
      </c>
      <c r="K6407">
        <v>81</v>
      </c>
      <c r="L6407">
        <v>69.22</v>
      </c>
      <c r="M6407" t="s">
        <v>931</v>
      </c>
      <c r="N6407" t="s">
        <v>926</v>
      </c>
      <c r="O6407">
        <v>40.19</v>
      </c>
      <c r="S6407">
        <v>26406</v>
      </c>
    </row>
    <row r="6408" spans="1:19" x14ac:dyDescent="0.2">
      <c r="A6408" t="s">
        <v>63</v>
      </c>
      <c r="B6408" t="s">
        <v>8</v>
      </c>
      <c r="C6408" t="s">
        <v>928</v>
      </c>
      <c r="D6408">
        <v>2</v>
      </c>
      <c r="E6408">
        <v>2</v>
      </c>
      <c r="F6408">
        <v>1780360200000</v>
      </c>
      <c r="G6408">
        <v>1780362208334</v>
      </c>
      <c r="H6408">
        <v>2008334</v>
      </c>
      <c r="I6408">
        <v>1928334</v>
      </c>
      <c r="J6408">
        <v>8305</v>
      </c>
      <c r="K6408">
        <v>85</v>
      </c>
      <c r="L6408">
        <v>66.349999999999994</v>
      </c>
      <c r="M6408" t="s">
        <v>925</v>
      </c>
      <c r="N6408" t="s">
        <v>926</v>
      </c>
      <c r="O6408">
        <v>41.96</v>
      </c>
      <c r="S6408">
        <v>26407</v>
      </c>
    </row>
    <row r="6409" spans="1:19" x14ac:dyDescent="0.2">
      <c r="A6409" t="s">
        <v>63</v>
      </c>
      <c r="B6409" t="s">
        <v>8</v>
      </c>
      <c r="C6409" t="s">
        <v>927</v>
      </c>
      <c r="D6409">
        <v>2</v>
      </c>
      <c r="E6409">
        <v>2</v>
      </c>
      <c r="F6409">
        <v>1780361100000</v>
      </c>
      <c r="G6409">
        <v>1780362371978</v>
      </c>
      <c r="H6409">
        <v>1271978</v>
      </c>
      <c r="I6409">
        <v>1236978</v>
      </c>
      <c r="J6409">
        <v>10278</v>
      </c>
      <c r="K6409">
        <v>52</v>
      </c>
      <c r="L6409">
        <v>62.76</v>
      </c>
      <c r="M6409" t="s">
        <v>925</v>
      </c>
      <c r="N6409" t="s">
        <v>926</v>
      </c>
      <c r="O6409">
        <v>46.9</v>
      </c>
      <c r="S6409">
        <v>26408</v>
      </c>
    </row>
    <row r="6410" spans="1:19" x14ac:dyDescent="0.2">
      <c r="A6410" t="s">
        <v>63</v>
      </c>
      <c r="B6410" t="s">
        <v>8</v>
      </c>
      <c r="C6410" t="s">
        <v>924</v>
      </c>
      <c r="D6410">
        <v>2</v>
      </c>
      <c r="E6410">
        <v>2</v>
      </c>
      <c r="F6410">
        <v>1780362000000</v>
      </c>
      <c r="G6410">
        <v>1780364255470</v>
      </c>
      <c r="H6410">
        <v>2255470</v>
      </c>
      <c r="I6410">
        <v>2205470</v>
      </c>
      <c r="J6410">
        <v>9538</v>
      </c>
      <c r="K6410">
        <v>94</v>
      </c>
      <c r="L6410">
        <v>71.69</v>
      </c>
      <c r="M6410" t="s">
        <v>931</v>
      </c>
      <c r="N6410" t="s">
        <v>926</v>
      </c>
      <c r="O6410">
        <v>44.85</v>
      </c>
      <c r="S6410">
        <v>26409</v>
      </c>
    </row>
    <row r="6411" spans="1:19" x14ac:dyDescent="0.2">
      <c r="A6411" t="s">
        <v>63</v>
      </c>
      <c r="B6411" t="s">
        <v>8</v>
      </c>
      <c r="C6411" t="s">
        <v>928</v>
      </c>
      <c r="D6411">
        <v>2</v>
      </c>
      <c r="E6411">
        <v>2</v>
      </c>
      <c r="F6411">
        <v>1780362900000</v>
      </c>
      <c r="G6411">
        <v>1780364856358</v>
      </c>
      <c r="H6411">
        <v>1956358</v>
      </c>
      <c r="I6411">
        <v>1891358</v>
      </c>
      <c r="J6411">
        <v>8686</v>
      </c>
      <c r="K6411">
        <v>77</v>
      </c>
      <c r="L6411">
        <v>65.680000000000007</v>
      </c>
      <c r="M6411" t="s">
        <v>925</v>
      </c>
      <c r="N6411" t="s">
        <v>926</v>
      </c>
      <c r="O6411">
        <v>40.700000000000003</v>
      </c>
      <c r="S6411">
        <v>26410</v>
      </c>
    </row>
    <row r="6412" spans="1:19" x14ac:dyDescent="0.2">
      <c r="A6412" t="s">
        <v>63</v>
      </c>
      <c r="B6412" t="s">
        <v>8</v>
      </c>
      <c r="C6412" t="s">
        <v>927</v>
      </c>
      <c r="D6412">
        <v>2</v>
      </c>
      <c r="E6412">
        <v>2</v>
      </c>
      <c r="F6412">
        <v>1780363800000</v>
      </c>
      <c r="G6412">
        <v>1780364983775</v>
      </c>
      <c r="H6412">
        <v>1183775</v>
      </c>
      <c r="I6412">
        <v>1103775</v>
      </c>
      <c r="J6412">
        <v>9099</v>
      </c>
      <c r="K6412">
        <v>46</v>
      </c>
      <c r="L6412">
        <v>62.19</v>
      </c>
      <c r="M6412" t="s">
        <v>925</v>
      </c>
      <c r="N6412" t="s">
        <v>926</v>
      </c>
      <c r="O6412">
        <v>50.95</v>
      </c>
      <c r="S6412">
        <v>26411</v>
      </c>
    </row>
    <row r="6413" spans="1:19" x14ac:dyDescent="0.2">
      <c r="A6413" t="s">
        <v>63</v>
      </c>
      <c r="B6413" t="s">
        <v>8</v>
      </c>
      <c r="C6413" t="s">
        <v>924</v>
      </c>
      <c r="D6413">
        <v>2</v>
      </c>
      <c r="E6413">
        <v>2</v>
      </c>
      <c r="F6413">
        <v>1780364700000</v>
      </c>
      <c r="G6413">
        <v>1780366537743</v>
      </c>
      <c r="H6413">
        <v>1837743</v>
      </c>
      <c r="I6413">
        <v>1802743</v>
      </c>
      <c r="J6413">
        <v>9472</v>
      </c>
      <c r="K6413">
        <v>73</v>
      </c>
      <c r="L6413">
        <v>52</v>
      </c>
      <c r="M6413" t="s">
        <v>925</v>
      </c>
      <c r="N6413" t="s">
        <v>929</v>
      </c>
      <c r="S6413">
        <v>26412</v>
      </c>
    </row>
    <row r="6414" spans="1:19" x14ac:dyDescent="0.2">
      <c r="A6414" t="s">
        <v>63</v>
      </c>
      <c r="B6414" t="s">
        <v>8</v>
      </c>
      <c r="C6414" t="s">
        <v>928</v>
      </c>
      <c r="D6414">
        <v>2</v>
      </c>
      <c r="E6414">
        <v>2</v>
      </c>
      <c r="F6414">
        <v>1780365600000</v>
      </c>
      <c r="G6414">
        <v>1780367192516</v>
      </c>
      <c r="H6414">
        <v>1592516</v>
      </c>
      <c r="I6414">
        <v>1542516</v>
      </c>
      <c r="J6414">
        <v>10515</v>
      </c>
      <c r="K6414">
        <v>70</v>
      </c>
      <c r="L6414">
        <v>50.15</v>
      </c>
      <c r="M6414" t="s">
        <v>925</v>
      </c>
      <c r="N6414" t="s">
        <v>929</v>
      </c>
      <c r="S6414">
        <v>26413</v>
      </c>
    </row>
    <row r="6415" spans="1:19" x14ac:dyDescent="0.2">
      <c r="A6415" t="s">
        <v>63</v>
      </c>
      <c r="B6415" t="s">
        <v>8</v>
      </c>
      <c r="C6415" t="s">
        <v>927</v>
      </c>
      <c r="D6415">
        <v>2</v>
      </c>
      <c r="E6415">
        <v>2</v>
      </c>
      <c r="F6415">
        <v>1780366500000</v>
      </c>
      <c r="G6415">
        <v>1780367941958</v>
      </c>
      <c r="H6415">
        <v>1441958</v>
      </c>
      <c r="I6415">
        <v>1376958</v>
      </c>
      <c r="J6415">
        <v>10083</v>
      </c>
      <c r="K6415">
        <v>60</v>
      </c>
      <c r="L6415">
        <v>61.91</v>
      </c>
      <c r="M6415" t="s">
        <v>925</v>
      </c>
      <c r="N6415" t="s">
        <v>926</v>
      </c>
      <c r="O6415">
        <v>41.15</v>
      </c>
      <c r="S6415">
        <v>26414</v>
      </c>
    </row>
    <row r="6416" spans="1:19" x14ac:dyDescent="0.2">
      <c r="A6416" t="s">
        <v>63</v>
      </c>
      <c r="B6416" t="s">
        <v>8</v>
      </c>
      <c r="C6416" t="s">
        <v>924</v>
      </c>
      <c r="D6416">
        <v>2</v>
      </c>
      <c r="E6416">
        <v>2</v>
      </c>
      <c r="F6416">
        <v>1780367400000</v>
      </c>
      <c r="G6416">
        <v>1780368846897</v>
      </c>
      <c r="H6416">
        <v>1446897</v>
      </c>
      <c r="I6416">
        <v>1366897</v>
      </c>
      <c r="J6416">
        <v>9206</v>
      </c>
      <c r="K6416">
        <v>60</v>
      </c>
      <c r="L6416">
        <v>59.51</v>
      </c>
      <c r="M6416" t="s">
        <v>925</v>
      </c>
      <c r="N6416" t="s">
        <v>926</v>
      </c>
      <c r="O6416">
        <v>37.78</v>
      </c>
      <c r="S6416">
        <v>26415</v>
      </c>
    </row>
    <row r="6417" spans="1:19" x14ac:dyDescent="0.2">
      <c r="A6417" t="s">
        <v>63</v>
      </c>
      <c r="B6417" t="s">
        <v>8</v>
      </c>
      <c r="C6417" t="s">
        <v>928</v>
      </c>
      <c r="D6417">
        <v>2</v>
      </c>
      <c r="E6417">
        <v>2</v>
      </c>
      <c r="F6417">
        <v>1780368300000</v>
      </c>
      <c r="G6417">
        <v>1780369870600</v>
      </c>
      <c r="H6417">
        <v>1570600</v>
      </c>
      <c r="I6417">
        <v>1535600</v>
      </c>
      <c r="J6417">
        <v>11370</v>
      </c>
      <c r="K6417">
        <v>69</v>
      </c>
      <c r="L6417">
        <v>65.56</v>
      </c>
      <c r="M6417" t="s">
        <v>925</v>
      </c>
      <c r="N6417" t="s">
        <v>926</v>
      </c>
      <c r="O6417">
        <v>42.94</v>
      </c>
      <c r="S6417">
        <v>26416</v>
      </c>
    </row>
    <row r="6418" spans="1:19" x14ac:dyDescent="0.2">
      <c r="A6418" t="s">
        <v>63</v>
      </c>
      <c r="B6418" t="s">
        <v>8</v>
      </c>
      <c r="C6418" t="s">
        <v>927</v>
      </c>
      <c r="D6418">
        <v>2</v>
      </c>
      <c r="E6418">
        <v>2</v>
      </c>
      <c r="F6418">
        <v>1780369200000</v>
      </c>
      <c r="G6418">
        <v>1780371116310</v>
      </c>
      <c r="H6418">
        <v>1916310</v>
      </c>
      <c r="I6418">
        <v>1866310</v>
      </c>
      <c r="J6418">
        <v>9541</v>
      </c>
      <c r="K6418">
        <v>78</v>
      </c>
      <c r="L6418">
        <v>70.540000000000006</v>
      </c>
      <c r="M6418" t="s">
        <v>931</v>
      </c>
      <c r="N6418" t="s">
        <v>926</v>
      </c>
      <c r="O6418">
        <v>50.71</v>
      </c>
      <c r="S6418">
        <v>26417</v>
      </c>
    </row>
    <row r="6419" spans="1:19" x14ac:dyDescent="0.2">
      <c r="A6419" t="s">
        <v>63</v>
      </c>
      <c r="B6419" t="s">
        <v>8</v>
      </c>
      <c r="C6419" t="s">
        <v>924</v>
      </c>
      <c r="D6419">
        <v>2</v>
      </c>
      <c r="E6419">
        <v>2</v>
      </c>
      <c r="F6419">
        <v>1780370100000</v>
      </c>
      <c r="G6419">
        <v>1780371873084</v>
      </c>
      <c r="H6419">
        <v>1773084</v>
      </c>
      <c r="I6419">
        <v>1708084</v>
      </c>
      <c r="J6419">
        <v>11363</v>
      </c>
      <c r="K6419">
        <v>68</v>
      </c>
      <c r="L6419">
        <v>68.25</v>
      </c>
      <c r="M6419" t="s">
        <v>931</v>
      </c>
      <c r="N6419" t="s">
        <v>926</v>
      </c>
      <c r="O6419">
        <v>44.12</v>
      </c>
      <c r="S6419">
        <v>26418</v>
      </c>
    </row>
    <row r="6420" spans="1:19" x14ac:dyDescent="0.2">
      <c r="A6420" t="s">
        <v>63</v>
      </c>
      <c r="B6420" t="s">
        <v>8</v>
      </c>
      <c r="C6420" t="s">
        <v>928</v>
      </c>
      <c r="D6420">
        <v>2</v>
      </c>
      <c r="E6420">
        <v>2</v>
      </c>
      <c r="F6420">
        <v>1780371000000</v>
      </c>
      <c r="G6420">
        <v>1780372614483</v>
      </c>
      <c r="H6420">
        <v>1614483</v>
      </c>
      <c r="I6420">
        <v>1534483</v>
      </c>
      <c r="J6420">
        <v>9303</v>
      </c>
      <c r="K6420">
        <v>62</v>
      </c>
      <c r="L6420">
        <v>64.069999999999993</v>
      </c>
      <c r="M6420" t="s">
        <v>925</v>
      </c>
      <c r="N6420" t="s">
        <v>926</v>
      </c>
      <c r="O6420">
        <v>43.91</v>
      </c>
      <c r="S6420">
        <v>26419</v>
      </c>
    </row>
    <row r="6421" spans="1:19" x14ac:dyDescent="0.2">
      <c r="A6421" t="s">
        <v>63</v>
      </c>
      <c r="B6421" t="s">
        <v>8</v>
      </c>
      <c r="C6421" t="s">
        <v>927</v>
      </c>
      <c r="D6421">
        <v>2</v>
      </c>
      <c r="E6421">
        <v>2</v>
      </c>
      <c r="F6421">
        <v>1780371900000</v>
      </c>
      <c r="G6421">
        <v>1780374099780</v>
      </c>
      <c r="H6421">
        <v>2199780</v>
      </c>
      <c r="I6421">
        <v>2164780</v>
      </c>
      <c r="J6421">
        <v>8590</v>
      </c>
      <c r="K6421">
        <v>82</v>
      </c>
      <c r="L6421">
        <v>72.88</v>
      </c>
      <c r="M6421" t="s">
        <v>931</v>
      </c>
      <c r="N6421" t="s">
        <v>926</v>
      </c>
      <c r="O6421">
        <v>51.56</v>
      </c>
      <c r="S6421">
        <v>26420</v>
      </c>
    </row>
    <row r="6422" spans="1:19" x14ac:dyDescent="0.2">
      <c r="A6422" t="s">
        <v>63</v>
      </c>
      <c r="B6422" t="s">
        <v>8</v>
      </c>
      <c r="C6422" t="s">
        <v>924</v>
      </c>
      <c r="D6422">
        <v>2</v>
      </c>
      <c r="E6422">
        <v>2</v>
      </c>
      <c r="F6422">
        <v>1780372800000</v>
      </c>
      <c r="G6422">
        <v>1780374393604</v>
      </c>
      <c r="H6422">
        <v>1593604</v>
      </c>
      <c r="I6422">
        <v>1543604</v>
      </c>
      <c r="J6422">
        <v>9680</v>
      </c>
      <c r="K6422">
        <v>59</v>
      </c>
      <c r="L6422">
        <v>64.67</v>
      </c>
      <c r="M6422" t="s">
        <v>925</v>
      </c>
      <c r="N6422" t="s">
        <v>926</v>
      </c>
      <c r="O6422">
        <v>44.82</v>
      </c>
      <c r="S6422">
        <v>26421</v>
      </c>
    </row>
    <row r="6423" spans="1:19" x14ac:dyDescent="0.2">
      <c r="A6423" t="s">
        <v>63</v>
      </c>
      <c r="B6423" t="s">
        <v>8</v>
      </c>
      <c r="C6423" t="s">
        <v>928</v>
      </c>
      <c r="D6423">
        <v>2</v>
      </c>
      <c r="E6423">
        <v>2</v>
      </c>
      <c r="F6423">
        <v>1780373700000</v>
      </c>
      <c r="G6423">
        <v>1780375897587</v>
      </c>
      <c r="H6423">
        <v>2197587</v>
      </c>
      <c r="I6423">
        <v>2132587</v>
      </c>
      <c r="J6423">
        <v>11320</v>
      </c>
      <c r="K6423">
        <v>91</v>
      </c>
      <c r="L6423">
        <v>70.47</v>
      </c>
      <c r="M6423" t="s">
        <v>931</v>
      </c>
      <c r="N6423" t="s">
        <v>926</v>
      </c>
      <c r="O6423">
        <v>38.72</v>
      </c>
      <c r="S6423">
        <v>26422</v>
      </c>
    </row>
    <row r="6424" spans="1:19" x14ac:dyDescent="0.2">
      <c r="A6424" t="s">
        <v>63</v>
      </c>
      <c r="B6424" t="s">
        <v>8</v>
      </c>
      <c r="C6424" t="s">
        <v>927</v>
      </c>
      <c r="D6424">
        <v>2</v>
      </c>
      <c r="E6424">
        <v>2</v>
      </c>
      <c r="F6424">
        <v>1780374600000</v>
      </c>
      <c r="G6424">
        <v>1780376114420</v>
      </c>
      <c r="H6424">
        <v>1514420</v>
      </c>
      <c r="I6424">
        <v>1434420</v>
      </c>
      <c r="J6424">
        <v>9929</v>
      </c>
      <c r="K6424">
        <v>58</v>
      </c>
      <c r="L6424">
        <v>61.24</v>
      </c>
      <c r="M6424" t="s">
        <v>925</v>
      </c>
      <c r="N6424" t="s">
        <v>926</v>
      </c>
      <c r="O6424">
        <v>38.18</v>
      </c>
      <c r="S6424">
        <v>26423</v>
      </c>
    </row>
    <row r="6425" spans="1:19" x14ac:dyDescent="0.2">
      <c r="A6425" t="s">
        <v>63</v>
      </c>
      <c r="B6425" t="s">
        <v>8</v>
      </c>
      <c r="C6425" t="s">
        <v>924</v>
      </c>
      <c r="D6425">
        <v>2</v>
      </c>
      <c r="E6425">
        <v>2</v>
      </c>
      <c r="F6425">
        <v>1780375500000</v>
      </c>
      <c r="G6425">
        <v>1780376910056</v>
      </c>
      <c r="H6425">
        <v>1410056</v>
      </c>
      <c r="I6425">
        <v>1375056</v>
      </c>
      <c r="J6425">
        <v>9884</v>
      </c>
      <c r="K6425">
        <v>58</v>
      </c>
      <c r="L6425">
        <v>58.87</v>
      </c>
      <c r="M6425" t="s">
        <v>925</v>
      </c>
      <c r="N6425" t="s">
        <v>926</v>
      </c>
      <c r="O6425">
        <v>35.42</v>
      </c>
      <c r="S6425">
        <v>26424</v>
      </c>
    </row>
    <row r="6426" spans="1:19" x14ac:dyDescent="0.2">
      <c r="A6426" t="s">
        <v>63</v>
      </c>
      <c r="B6426" t="s">
        <v>8</v>
      </c>
      <c r="C6426" t="s">
        <v>928</v>
      </c>
      <c r="D6426">
        <v>2</v>
      </c>
      <c r="E6426">
        <v>2</v>
      </c>
      <c r="F6426">
        <v>1780376400000</v>
      </c>
      <c r="G6426">
        <v>1780378039595</v>
      </c>
      <c r="H6426">
        <v>1639595</v>
      </c>
      <c r="I6426">
        <v>1589595</v>
      </c>
      <c r="J6426">
        <v>11499</v>
      </c>
      <c r="K6426">
        <v>66</v>
      </c>
      <c r="L6426">
        <v>62.9</v>
      </c>
      <c r="M6426" t="s">
        <v>925</v>
      </c>
      <c r="N6426" t="s">
        <v>926</v>
      </c>
      <c r="O6426">
        <v>34.69</v>
      </c>
      <c r="S6426">
        <v>26425</v>
      </c>
    </row>
    <row r="6427" spans="1:19" x14ac:dyDescent="0.2">
      <c r="A6427" t="s">
        <v>63</v>
      </c>
      <c r="B6427" t="s">
        <v>8</v>
      </c>
      <c r="C6427" t="s">
        <v>924</v>
      </c>
      <c r="D6427">
        <v>2</v>
      </c>
      <c r="E6427">
        <v>3</v>
      </c>
      <c r="F6427">
        <v>1780444800000</v>
      </c>
      <c r="G6427">
        <v>1780446710591</v>
      </c>
      <c r="H6427">
        <v>1910591</v>
      </c>
      <c r="I6427">
        <v>1860591</v>
      </c>
      <c r="J6427">
        <v>10152</v>
      </c>
      <c r="K6427">
        <v>75</v>
      </c>
      <c r="L6427">
        <v>70.489999999999995</v>
      </c>
      <c r="M6427" t="s">
        <v>931</v>
      </c>
      <c r="N6427" t="s">
        <v>926</v>
      </c>
      <c r="O6427">
        <v>49.11</v>
      </c>
      <c r="S6427">
        <v>26426</v>
      </c>
    </row>
    <row r="6428" spans="1:19" x14ac:dyDescent="0.2">
      <c r="A6428" t="s">
        <v>63</v>
      </c>
      <c r="B6428" t="s">
        <v>8</v>
      </c>
      <c r="C6428" t="s">
        <v>928</v>
      </c>
      <c r="D6428">
        <v>2</v>
      </c>
      <c r="E6428">
        <v>3</v>
      </c>
      <c r="F6428">
        <v>1780445700000</v>
      </c>
      <c r="G6428">
        <v>1780447027301</v>
      </c>
      <c r="H6428">
        <v>1327301</v>
      </c>
      <c r="I6428">
        <v>1262301</v>
      </c>
      <c r="J6428">
        <v>9255</v>
      </c>
      <c r="K6428">
        <v>56</v>
      </c>
      <c r="L6428">
        <v>45.65</v>
      </c>
      <c r="M6428" t="s">
        <v>925</v>
      </c>
      <c r="N6428" t="s">
        <v>929</v>
      </c>
      <c r="S6428">
        <v>26427</v>
      </c>
    </row>
    <row r="6429" spans="1:19" x14ac:dyDescent="0.2">
      <c r="A6429" t="s">
        <v>63</v>
      </c>
      <c r="B6429" t="s">
        <v>8</v>
      </c>
      <c r="C6429" t="s">
        <v>927</v>
      </c>
      <c r="D6429">
        <v>2</v>
      </c>
      <c r="E6429">
        <v>3</v>
      </c>
      <c r="F6429">
        <v>1780446600000</v>
      </c>
      <c r="G6429">
        <v>1780447807720</v>
      </c>
      <c r="H6429">
        <v>1207720</v>
      </c>
      <c r="I6429">
        <v>1207720</v>
      </c>
      <c r="J6429">
        <v>8941</v>
      </c>
      <c r="K6429">
        <v>53</v>
      </c>
      <c r="L6429">
        <v>43.88</v>
      </c>
      <c r="M6429" t="s">
        <v>925</v>
      </c>
      <c r="N6429" t="s">
        <v>929</v>
      </c>
      <c r="S6429">
        <v>26428</v>
      </c>
    </row>
    <row r="6430" spans="1:19" x14ac:dyDescent="0.2">
      <c r="A6430" t="s">
        <v>63</v>
      </c>
      <c r="B6430" t="s">
        <v>8</v>
      </c>
      <c r="C6430" t="s">
        <v>924</v>
      </c>
      <c r="D6430">
        <v>2</v>
      </c>
      <c r="E6430">
        <v>3</v>
      </c>
      <c r="F6430">
        <v>1780447500000</v>
      </c>
      <c r="G6430">
        <v>1780449207894</v>
      </c>
      <c r="H6430">
        <v>1707894</v>
      </c>
      <c r="I6430">
        <v>1672894</v>
      </c>
      <c r="J6430">
        <v>10667</v>
      </c>
      <c r="K6430">
        <v>69</v>
      </c>
      <c r="L6430">
        <v>63.31</v>
      </c>
      <c r="M6430" t="s">
        <v>925</v>
      </c>
      <c r="N6430" t="s">
        <v>926</v>
      </c>
      <c r="O6430">
        <v>36.130000000000003</v>
      </c>
      <c r="S6430">
        <v>26429</v>
      </c>
    </row>
    <row r="6431" spans="1:19" x14ac:dyDescent="0.2">
      <c r="A6431" t="s">
        <v>63</v>
      </c>
      <c r="B6431" t="s">
        <v>8</v>
      </c>
      <c r="C6431" t="s">
        <v>928</v>
      </c>
      <c r="D6431">
        <v>2</v>
      </c>
      <c r="E6431">
        <v>3</v>
      </c>
      <c r="F6431">
        <v>1780448400000</v>
      </c>
      <c r="G6431">
        <v>1780450328162</v>
      </c>
      <c r="H6431">
        <v>1928162</v>
      </c>
      <c r="I6431">
        <v>1878162</v>
      </c>
      <c r="J6431">
        <v>10079</v>
      </c>
      <c r="K6431">
        <v>75</v>
      </c>
      <c r="L6431">
        <v>67.290000000000006</v>
      </c>
      <c r="M6431" t="s">
        <v>931</v>
      </c>
      <c r="N6431" t="s">
        <v>926</v>
      </c>
      <c r="O6431">
        <v>41.42</v>
      </c>
      <c r="S6431">
        <v>26430</v>
      </c>
    </row>
    <row r="6432" spans="1:19" x14ac:dyDescent="0.2">
      <c r="A6432" t="s">
        <v>63</v>
      </c>
      <c r="B6432" t="s">
        <v>8</v>
      </c>
      <c r="C6432" t="s">
        <v>927</v>
      </c>
      <c r="D6432">
        <v>2</v>
      </c>
      <c r="E6432">
        <v>3</v>
      </c>
      <c r="F6432">
        <v>1780449300000</v>
      </c>
      <c r="G6432">
        <v>1780450798592</v>
      </c>
      <c r="H6432">
        <v>1498592</v>
      </c>
      <c r="I6432">
        <v>1433592</v>
      </c>
      <c r="J6432">
        <v>10981</v>
      </c>
      <c r="K6432">
        <v>66</v>
      </c>
      <c r="L6432">
        <v>64.97</v>
      </c>
      <c r="M6432" t="s">
        <v>925</v>
      </c>
      <c r="N6432" t="s">
        <v>926</v>
      </c>
      <c r="O6432">
        <v>44.43</v>
      </c>
      <c r="S6432">
        <v>26431</v>
      </c>
    </row>
    <row r="6433" spans="1:19" x14ac:dyDescent="0.2">
      <c r="A6433" t="s">
        <v>63</v>
      </c>
      <c r="B6433" t="s">
        <v>8</v>
      </c>
      <c r="C6433" t="s">
        <v>924</v>
      </c>
      <c r="D6433">
        <v>2</v>
      </c>
      <c r="E6433">
        <v>3</v>
      </c>
      <c r="F6433">
        <v>1780450200000</v>
      </c>
      <c r="G6433">
        <v>1780451594369</v>
      </c>
      <c r="H6433">
        <v>1394369</v>
      </c>
      <c r="I6433">
        <v>1314369</v>
      </c>
      <c r="J6433">
        <v>10911</v>
      </c>
      <c r="K6433">
        <v>63</v>
      </c>
      <c r="L6433">
        <v>48.19</v>
      </c>
      <c r="M6433" t="s">
        <v>925</v>
      </c>
      <c r="N6433" t="s">
        <v>929</v>
      </c>
      <c r="S6433">
        <v>26432</v>
      </c>
    </row>
    <row r="6434" spans="1:19" x14ac:dyDescent="0.2">
      <c r="A6434" t="s">
        <v>63</v>
      </c>
      <c r="B6434" t="s">
        <v>8</v>
      </c>
      <c r="C6434" t="s">
        <v>928</v>
      </c>
      <c r="D6434">
        <v>2</v>
      </c>
      <c r="E6434">
        <v>3</v>
      </c>
      <c r="F6434">
        <v>1780451100000</v>
      </c>
      <c r="G6434">
        <v>1780453066919</v>
      </c>
      <c r="H6434">
        <v>1966919</v>
      </c>
      <c r="I6434">
        <v>1931919</v>
      </c>
      <c r="J6434">
        <v>11381</v>
      </c>
      <c r="K6434">
        <v>75</v>
      </c>
      <c r="L6434">
        <v>70.2</v>
      </c>
      <c r="M6434" t="s">
        <v>931</v>
      </c>
      <c r="N6434" t="s">
        <v>926</v>
      </c>
      <c r="O6434">
        <v>43.74</v>
      </c>
      <c r="S6434">
        <v>26433</v>
      </c>
    </row>
    <row r="6435" spans="1:19" x14ac:dyDescent="0.2">
      <c r="A6435" t="s">
        <v>63</v>
      </c>
      <c r="B6435" t="s">
        <v>8</v>
      </c>
      <c r="C6435" t="s">
        <v>927</v>
      </c>
      <c r="D6435">
        <v>2</v>
      </c>
      <c r="E6435">
        <v>3</v>
      </c>
      <c r="F6435">
        <v>1780452000000</v>
      </c>
      <c r="G6435">
        <v>1780453771947</v>
      </c>
      <c r="H6435">
        <v>1771947</v>
      </c>
      <c r="I6435">
        <v>1721947</v>
      </c>
      <c r="J6435">
        <v>8243</v>
      </c>
      <c r="K6435">
        <v>75</v>
      </c>
      <c r="L6435">
        <v>62.86</v>
      </c>
      <c r="M6435" t="s">
        <v>925</v>
      </c>
      <c r="N6435" t="s">
        <v>926</v>
      </c>
      <c r="O6435">
        <v>39.96</v>
      </c>
      <c r="S6435">
        <v>26434</v>
      </c>
    </row>
    <row r="6436" spans="1:19" x14ac:dyDescent="0.2">
      <c r="A6436" t="s">
        <v>63</v>
      </c>
      <c r="B6436" t="s">
        <v>8</v>
      </c>
      <c r="C6436" t="s">
        <v>924</v>
      </c>
      <c r="D6436">
        <v>2</v>
      </c>
      <c r="E6436">
        <v>3</v>
      </c>
      <c r="F6436">
        <v>1780452900000</v>
      </c>
      <c r="G6436">
        <v>1780455102989</v>
      </c>
      <c r="H6436">
        <v>2202989</v>
      </c>
      <c r="I6436">
        <v>2137989</v>
      </c>
      <c r="J6436">
        <v>9358</v>
      </c>
      <c r="K6436">
        <v>81</v>
      </c>
      <c r="L6436">
        <v>73.14</v>
      </c>
      <c r="M6436" t="s">
        <v>931</v>
      </c>
      <c r="N6436" t="s">
        <v>926</v>
      </c>
      <c r="O6436">
        <v>50.03</v>
      </c>
      <c r="S6436">
        <v>26435</v>
      </c>
    </row>
    <row r="6437" spans="1:19" x14ac:dyDescent="0.2">
      <c r="A6437" t="s">
        <v>63</v>
      </c>
      <c r="B6437" t="s">
        <v>8</v>
      </c>
      <c r="C6437" t="s">
        <v>928</v>
      </c>
      <c r="D6437">
        <v>2</v>
      </c>
      <c r="E6437">
        <v>3</v>
      </c>
      <c r="F6437">
        <v>1780453800000</v>
      </c>
      <c r="G6437">
        <v>1780455847576</v>
      </c>
      <c r="H6437">
        <v>2047576</v>
      </c>
      <c r="I6437">
        <v>1967576</v>
      </c>
      <c r="J6437">
        <v>9994</v>
      </c>
      <c r="K6437">
        <v>75</v>
      </c>
      <c r="L6437">
        <v>55.06</v>
      </c>
      <c r="M6437" t="s">
        <v>925</v>
      </c>
      <c r="N6437" t="s">
        <v>929</v>
      </c>
      <c r="S6437">
        <v>26436</v>
      </c>
    </row>
    <row r="6438" spans="1:19" x14ac:dyDescent="0.2">
      <c r="A6438" t="s">
        <v>63</v>
      </c>
      <c r="B6438" t="s">
        <v>8</v>
      </c>
      <c r="C6438" t="s">
        <v>927</v>
      </c>
      <c r="D6438">
        <v>2</v>
      </c>
      <c r="E6438">
        <v>3</v>
      </c>
      <c r="F6438">
        <v>1780454700000</v>
      </c>
      <c r="G6438">
        <v>1780456903541</v>
      </c>
      <c r="H6438">
        <v>2203541</v>
      </c>
      <c r="I6438">
        <v>2168541</v>
      </c>
      <c r="J6438">
        <v>10503</v>
      </c>
      <c r="K6438">
        <v>88</v>
      </c>
      <c r="L6438">
        <v>69.48</v>
      </c>
      <c r="M6438" t="s">
        <v>931</v>
      </c>
      <c r="N6438" t="s">
        <v>926</v>
      </c>
      <c r="O6438">
        <v>38.44</v>
      </c>
      <c r="S6438">
        <v>26437</v>
      </c>
    </row>
    <row r="6439" spans="1:19" x14ac:dyDescent="0.2">
      <c r="A6439" t="s">
        <v>63</v>
      </c>
      <c r="B6439" t="s">
        <v>8</v>
      </c>
      <c r="C6439" t="s">
        <v>924</v>
      </c>
      <c r="D6439">
        <v>2</v>
      </c>
      <c r="E6439">
        <v>3</v>
      </c>
      <c r="F6439">
        <v>1780455600000</v>
      </c>
      <c r="G6439">
        <v>1780456762952</v>
      </c>
      <c r="H6439">
        <v>1162952</v>
      </c>
      <c r="I6439">
        <v>1112952</v>
      </c>
      <c r="J6439">
        <v>9848</v>
      </c>
      <c r="K6439">
        <v>53</v>
      </c>
      <c r="L6439">
        <v>61.83</v>
      </c>
      <c r="M6439" t="s">
        <v>925</v>
      </c>
      <c r="N6439" t="s">
        <v>926</v>
      </c>
      <c r="O6439">
        <v>48.63</v>
      </c>
      <c r="S6439">
        <v>26438</v>
      </c>
    </row>
    <row r="6440" spans="1:19" x14ac:dyDescent="0.2">
      <c r="A6440" t="s">
        <v>63</v>
      </c>
      <c r="B6440" t="s">
        <v>8</v>
      </c>
      <c r="C6440" t="s">
        <v>928</v>
      </c>
      <c r="D6440">
        <v>2</v>
      </c>
      <c r="E6440">
        <v>3</v>
      </c>
      <c r="F6440">
        <v>1780456500000</v>
      </c>
      <c r="G6440">
        <v>1780458032903</v>
      </c>
      <c r="H6440">
        <v>1532903</v>
      </c>
      <c r="I6440">
        <v>1467903</v>
      </c>
      <c r="J6440">
        <v>9051</v>
      </c>
      <c r="K6440">
        <v>63</v>
      </c>
      <c r="L6440">
        <v>58.68</v>
      </c>
      <c r="M6440" t="s">
        <v>925</v>
      </c>
      <c r="N6440" t="s">
        <v>926</v>
      </c>
      <c r="O6440">
        <v>34.1</v>
      </c>
      <c r="S6440">
        <v>26439</v>
      </c>
    </row>
    <row r="6441" spans="1:19" x14ac:dyDescent="0.2">
      <c r="A6441" t="s">
        <v>63</v>
      </c>
      <c r="B6441" t="s">
        <v>8</v>
      </c>
      <c r="C6441" t="s">
        <v>927</v>
      </c>
      <c r="D6441">
        <v>2</v>
      </c>
      <c r="E6441">
        <v>3</v>
      </c>
      <c r="F6441">
        <v>1780457400000</v>
      </c>
      <c r="G6441">
        <v>1780459275555</v>
      </c>
      <c r="H6441">
        <v>1875555</v>
      </c>
      <c r="I6441">
        <v>1795555</v>
      </c>
      <c r="J6441">
        <v>11176</v>
      </c>
      <c r="K6441">
        <v>70</v>
      </c>
      <c r="L6441">
        <v>64.86</v>
      </c>
      <c r="M6441" t="s">
        <v>925</v>
      </c>
      <c r="N6441" t="s">
        <v>926</v>
      </c>
      <c r="O6441">
        <v>34.159999999999997</v>
      </c>
      <c r="S6441">
        <v>26440</v>
      </c>
    </row>
    <row r="6442" spans="1:19" x14ac:dyDescent="0.2">
      <c r="A6442" t="s">
        <v>63</v>
      </c>
      <c r="B6442" t="s">
        <v>8</v>
      </c>
      <c r="C6442" t="s">
        <v>924</v>
      </c>
      <c r="D6442">
        <v>2</v>
      </c>
      <c r="E6442">
        <v>3</v>
      </c>
      <c r="F6442">
        <v>1780458300000</v>
      </c>
      <c r="G6442">
        <v>1780460212477</v>
      </c>
      <c r="H6442">
        <v>1912477</v>
      </c>
      <c r="I6442">
        <v>1877477</v>
      </c>
      <c r="J6442">
        <v>11462</v>
      </c>
      <c r="K6442">
        <v>72</v>
      </c>
      <c r="L6442">
        <v>70.3</v>
      </c>
      <c r="M6442" t="s">
        <v>931</v>
      </c>
      <c r="N6442" t="s">
        <v>926</v>
      </c>
      <c r="O6442">
        <v>45.12</v>
      </c>
      <c r="S6442">
        <v>26441</v>
      </c>
    </row>
    <row r="6443" spans="1:19" x14ac:dyDescent="0.2">
      <c r="A6443" t="s">
        <v>63</v>
      </c>
      <c r="B6443" t="s">
        <v>8</v>
      </c>
      <c r="C6443" t="s">
        <v>928</v>
      </c>
      <c r="D6443">
        <v>2</v>
      </c>
      <c r="E6443">
        <v>3</v>
      </c>
      <c r="F6443">
        <v>1780459200000</v>
      </c>
      <c r="G6443">
        <v>1780460895180</v>
      </c>
      <c r="H6443">
        <v>1695180</v>
      </c>
      <c r="I6443">
        <v>1645180</v>
      </c>
      <c r="J6443">
        <v>8729</v>
      </c>
      <c r="K6443">
        <v>70</v>
      </c>
      <c r="L6443">
        <v>66.55</v>
      </c>
      <c r="M6443" t="s">
        <v>925</v>
      </c>
      <c r="N6443" t="s">
        <v>926</v>
      </c>
      <c r="O6443">
        <v>49.18</v>
      </c>
      <c r="S6443">
        <v>26442</v>
      </c>
    </row>
    <row r="6444" spans="1:19" x14ac:dyDescent="0.2">
      <c r="A6444" t="s">
        <v>63</v>
      </c>
      <c r="B6444" t="s">
        <v>8</v>
      </c>
      <c r="C6444" t="s">
        <v>927</v>
      </c>
      <c r="D6444">
        <v>2</v>
      </c>
      <c r="E6444">
        <v>3</v>
      </c>
      <c r="F6444">
        <v>1780460100000</v>
      </c>
      <c r="G6444">
        <v>1780461530851</v>
      </c>
      <c r="H6444">
        <v>1430851</v>
      </c>
      <c r="I6444">
        <v>1365851</v>
      </c>
      <c r="J6444">
        <v>10880</v>
      </c>
      <c r="K6444">
        <v>61</v>
      </c>
      <c r="L6444">
        <v>63.96</v>
      </c>
      <c r="M6444" t="s">
        <v>925</v>
      </c>
      <c r="N6444" t="s">
        <v>926</v>
      </c>
      <c r="O6444">
        <v>44.06</v>
      </c>
      <c r="S6444">
        <v>26443</v>
      </c>
    </row>
    <row r="6445" spans="1:19" x14ac:dyDescent="0.2">
      <c r="A6445" t="s">
        <v>63</v>
      </c>
      <c r="B6445" t="s">
        <v>8</v>
      </c>
      <c r="C6445" t="s">
        <v>924</v>
      </c>
      <c r="D6445">
        <v>2</v>
      </c>
      <c r="E6445">
        <v>3</v>
      </c>
      <c r="F6445">
        <v>1780461000000</v>
      </c>
      <c r="G6445">
        <v>1780463135640</v>
      </c>
      <c r="H6445">
        <v>2135640</v>
      </c>
      <c r="I6445">
        <v>2055640</v>
      </c>
      <c r="J6445">
        <v>7813</v>
      </c>
      <c r="K6445">
        <v>79</v>
      </c>
      <c r="L6445">
        <v>64.19</v>
      </c>
      <c r="M6445" t="s">
        <v>925</v>
      </c>
      <c r="N6445" t="s">
        <v>926</v>
      </c>
      <c r="O6445">
        <v>35.049999999999997</v>
      </c>
      <c r="S6445">
        <v>26444</v>
      </c>
    </row>
    <row r="6446" spans="1:19" x14ac:dyDescent="0.2">
      <c r="A6446" t="s">
        <v>63</v>
      </c>
      <c r="B6446" t="s">
        <v>8</v>
      </c>
      <c r="C6446" t="s">
        <v>928</v>
      </c>
      <c r="D6446">
        <v>2</v>
      </c>
      <c r="E6446">
        <v>3</v>
      </c>
      <c r="F6446">
        <v>1780461900000</v>
      </c>
      <c r="G6446">
        <v>1780464262367</v>
      </c>
      <c r="H6446">
        <v>2362367</v>
      </c>
      <c r="I6446">
        <v>2327367</v>
      </c>
      <c r="J6446">
        <v>7826</v>
      </c>
      <c r="K6446">
        <v>97</v>
      </c>
      <c r="L6446">
        <v>67.260000000000005</v>
      </c>
      <c r="M6446" t="s">
        <v>931</v>
      </c>
      <c r="N6446" t="s">
        <v>926</v>
      </c>
      <c r="O6446">
        <v>36.43</v>
      </c>
      <c r="S6446">
        <v>26445</v>
      </c>
    </row>
    <row r="6447" spans="1:19" x14ac:dyDescent="0.2">
      <c r="A6447" t="s">
        <v>63</v>
      </c>
      <c r="B6447" t="s">
        <v>8</v>
      </c>
      <c r="C6447" t="s">
        <v>927</v>
      </c>
      <c r="D6447">
        <v>2</v>
      </c>
      <c r="E6447">
        <v>3</v>
      </c>
      <c r="F6447">
        <v>1780462800000</v>
      </c>
      <c r="G6447">
        <v>1780464124318</v>
      </c>
      <c r="H6447">
        <v>1324318</v>
      </c>
      <c r="I6447">
        <v>1274318</v>
      </c>
      <c r="J6447">
        <v>10141</v>
      </c>
      <c r="K6447">
        <v>54</v>
      </c>
      <c r="L6447">
        <v>62.88</v>
      </c>
      <c r="M6447" t="s">
        <v>925</v>
      </c>
      <c r="N6447" t="s">
        <v>926</v>
      </c>
      <c r="O6447">
        <v>46.22</v>
      </c>
      <c r="S6447">
        <v>26446</v>
      </c>
    </row>
    <row r="6448" spans="1:19" x14ac:dyDescent="0.2">
      <c r="A6448" t="s">
        <v>63</v>
      </c>
      <c r="B6448" t="s">
        <v>8</v>
      </c>
      <c r="C6448" t="s">
        <v>924</v>
      </c>
      <c r="D6448">
        <v>2</v>
      </c>
      <c r="E6448">
        <v>3</v>
      </c>
      <c r="F6448">
        <v>1780463700000</v>
      </c>
      <c r="G6448">
        <v>1780465737455</v>
      </c>
      <c r="H6448">
        <v>2037455</v>
      </c>
      <c r="I6448">
        <v>1972455</v>
      </c>
      <c r="J6448">
        <v>10998</v>
      </c>
      <c r="K6448">
        <v>86</v>
      </c>
      <c r="L6448">
        <v>71.59</v>
      </c>
      <c r="M6448" t="s">
        <v>931</v>
      </c>
      <c r="N6448" t="s">
        <v>926</v>
      </c>
      <c r="O6448">
        <v>46.22</v>
      </c>
      <c r="S6448">
        <v>26447</v>
      </c>
    </row>
    <row r="6449" spans="1:19" x14ac:dyDescent="0.2">
      <c r="A6449" t="s">
        <v>63</v>
      </c>
      <c r="B6449" t="s">
        <v>8</v>
      </c>
      <c r="C6449" t="s">
        <v>928</v>
      </c>
      <c r="D6449">
        <v>2</v>
      </c>
      <c r="E6449">
        <v>4</v>
      </c>
      <c r="F6449">
        <v>1780531200000</v>
      </c>
      <c r="G6449">
        <v>1780533317901</v>
      </c>
      <c r="H6449">
        <v>2117901</v>
      </c>
      <c r="I6449">
        <v>2067901</v>
      </c>
      <c r="J6449">
        <v>8115</v>
      </c>
      <c r="K6449">
        <v>87</v>
      </c>
      <c r="L6449">
        <v>53.94</v>
      </c>
      <c r="M6449" t="s">
        <v>925</v>
      </c>
      <c r="N6449" t="s">
        <v>929</v>
      </c>
      <c r="S6449">
        <v>26448</v>
      </c>
    </row>
    <row r="6450" spans="1:19" x14ac:dyDescent="0.2">
      <c r="A6450" t="s">
        <v>63</v>
      </c>
      <c r="B6450" t="s">
        <v>8</v>
      </c>
      <c r="C6450" t="s">
        <v>927</v>
      </c>
      <c r="D6450">
        <v>2</v>
      </c>
      <c r="E6450">
        <v>4</v>
      </c>
      <c r="F6450">
        <v>1780532100000</v>
      </c>
      <c r="G6450">
        <v>1780533114650</v>
      </c>
      <c r="H6450">
        <v>1014650</v>
      </c>
      <c r="I6450">
        <v>1014650</v>
      </c>
      <c r="J6450">
        <v>9394</v>
      </c>
      <c r="K6450">
        <v>42</v>
      </c>
      <c r="L6450">
        <v>42.04</v>
      </c>
      <c r="M6450" t="s">
        <v>925</v>
      </c>
      <c r="N6450" t="s">
        <v>929</v>
      </c>
      <c r="S6450">
        <v>26449</v>
      </c>
    </row>
    <row r="6451" spans="1:19" x14ac:dyDescent="0.2">
      <c r="A6451" t="s">
        <v>63</v>
      </c>
      <c r="B6451" t="s">
        <v>8</v>
      </c>
      <c r="C6451" t="s">
        <v>924</v>
      </c>
      <c r="D6451">
        <v>2</v>
      </c>
      <c r="E6451">
        <v>4</v>
      </c>
      <c r="F6451">
        <v>1780533000000</v>
      </c>
      <c r="G6451">
        <v>1780534372404</v>
      </c>
      <c r="H6451">
        <v>1372404</v>
      </c>
      <c r="I6451">
        <v>1292404</v>
      </c>
      <c r="J6451">
        <v>10032</v>
      </c>
      <c r="K6451">
        <v>62</v>
      </c>
      <c r="L6451">
        <v>58.99</v>
      </c>
      <c r="M6451" t="s">
        <v>925</v>
      </c>
      <c r="N6451" t="s">
        <v>926</v>
      </c>
      <c r="O6451">
        <v>36.24</v>
      </c>
      <c r="S6451">
        <v>26450</v>
      </c>
    </row>
    <row r="6452" spans="1:19" x14ac:dyDescent="0.2">
      <c r="A6452" t="s">
        <v>63</v>
      </c>
      <c r="B6452" t="s">
        <v>8</v>
      </c>
      <c r="C6452" t="s">
        <v>928</v>
      </c>
      <c r="D6452">
        <v>2</v>
      </c>
      <c r="E6452">
        <v>4</v>
      </c>
      <c r="F6452">
        <v>1780533900000</v>
      </c>
      <c r="G6452">
        <v>1780535037445</v>
      </c>
      <c r="H6452">
        <v>1137445</v>
      </c>
      <c r="I6452">
        <v>1137445</v>
      </c>
      <c r="J6452">
        <v>9380</v>
      </c>
      <c r="K6452">
        <v>44</v>
      </c>
      <c r="L6452">
        <v>43.5</v>
      </c>
      <c r="M6452" t="s">
        <v>925</v>
      </c>
      <c r="N6452" t="s">
        <v>929</v>
      </c>
      <c r="S6452">
        <v>26451</v>
      </c>
    </row>
    <row r="6453" spans="1:19" x14ac:dyDescent="0.2">
      <c r="A6453" t="s">
        <v>63</v>
      </c>
      <c r="B6453" t="s">
        <v>8</v>
      </c>
      <c r="C6453" t="s">
        <v>927</v>
      </c>
      <c r="D6453">
        <v>2</v>
      </c>
      <c r="E6453">
        <v>4</v>
      </c>
      <c r="F6453">
        <v>1780534800000</v>
      </c>
      <c r="G6453">
        <v>1780536052598</v>
      </c>
      <c r="H6453">
        <v>1252598</v>
      </c>
      <c r="I6453">
        <v>1202598</v>
      </c>
      <c r="J6453">
        <v>11295</v>
      </c>
      <c r="K6453">
        <v>52</v>
      </c>
      <c r="L6453">
        <v>64.430000000000007</v>
      </c>
      <c r="M6453" t="s">
        <v>925</v>
      </c>
      <c r="N6453" t="s">
        <v>926</v>
      </c>
      <c r="O6453">
        <v>48.54</v>
      </c>
      <c r="S6453">
        <v>26452</v>
      </c>
    </row>
    <row r="6454" spans="1:19" x14ac:dyDescent="0.2">
      <c r="A6454" t="s">
        <v>63</v>
      </c>
      <c r="B6454" t="s">
        <v>8</v>
      </c>
      <c r="C6454" t="s">
        <v>924</v>
      </c>
      <c r="D6454">
        <v>2</v>
      </c>
      <c r="E6454">
        <v>4</v>
      </c>
      <c r="F6454">
        <v>1780535700000</v>
      </c>
      <c r="G6454">
        <v>1780537244810</v>
      </c>
      <c r="H6454">
        <v>1544810</v>
      </c>
      <c r="I6454">
        <v>1479810</v>
      </c>
      <c r="J6454">
        <v>10356</v>
      </c>
      <c r="K6454">
        <v>59</v>
      </c>
      <c r="L6454">
        <v>63.19</v>
      </c>
      <c r="M6454" t="s">
        <v>925</v>
      </c>
      <c r="N6454" t="s">
        <v>926</v>
      </c>
      <c r="O6454">
        <v>40.81</v>
      </c>
      <c r="S6454">
        <v>26453</v>
      </c>
    </row>
    <row r="6455" spans="1:19" x14ac:dyDescent="0.2">
      <c r="A6455" t="s">
        <v>63</v>
      </c>
      <c r="B6455" t="s">
        <v>8</v>
      </c>
      <c r="C6455" t="s">
        <v>928</v>
      </c>
      <c r="D6455">
        <v>2</v>
      </c>
      <c r="E6455">
        <v>4</v>
      </c>
      <c r="F6455">
        <v>1780536600000</v>
      </c>
      <c r="G6455">
        <v>1780538356284</v>
      </c>
      <c r="H6455">
        <v>1756284</v>
      </c>
      <c r="I6455">
        <v>1676284</v>
      </c>
      <c r="J6455">
        <v>8644</v>
      </c>
      <c r="K6455">
        <v>70</v>
      </c>
      <c r="L6455">
        <v>68.069999999999993</v>
      </c>
      <c r="M6455" t="s">
        <v>931</v>
      </c>
      <c r="N6455" t="s">
        <v>926</v>
      </c>
      <c r="O6455">
        <v>51.39</v>
      </c>
      <c r="S6455">
        <v>26454</v>
      </c>
    </row>
    <row r="6456" spans="1:19" x14ac:dyDescent="0.2">
      <c r="A6456" t="s">
        <v>63</v>
      </c>
      <c r="B6456" t="s">
        <v>8</v>
      </c>
      <c r="C6456" t="s">
        <v>927</v>
      </c>
      <c r="D6456">
        <v>2</v>
      </c>
      <c r="E6456">
        <v>4</v>
      </c>
      <c r="F6456">
        <v>1780537500000</v>
      </c>
      <c r="G6456">
        <v>1780539040225</v>
      </c>
      <c r="H6456">
        <v>1540225</v>
      </c>
      <c r="I6456">
        <v>1505225</v>
      </c>
      <c r="J6456">
        <v>8265</v>
      </c>
      <c r="K6456">
        <v>64</v>
      </c>
      <c r="L6456">
        <v>59.37</v>
      </c>
      <c r="M6456" t="s">
        <v>925</v>
      </c>
      <c r="N6456" t="s">
        <v>926</v>
      </c>
      <c r="O6456">
        <v>37.619999999999997</v>
      </c>
      <c r="S6456">
        <v>26455</v>
      </c>
    </row>
    <row r="6457" spans="1:19" x14ac:dyDescent="0.2">
      <c r="A6457" t="s">
        <v>63</v>
      </c>
      <c r="B6457" t="s">
        <v>8</v>
      </c>
      <c r="C6457" t="s">
        <v>924</v>
      </c>
      <c r="D6457">
        <v>2</v>
      </c>
      <c r="E6457">
        <v>4</v>
      </c>
      <c r="F6457">
        <v>1780538400000</v>
      </c>
      <c r="G6457">
        <v>1780540575055</v>
      </c>
      <c r="H6457">
        <v>2175055</v>
      </c>
      <c r="I6457">
        <v>2125055</v>
      </c>
      <c r="J6457">
        <v>9379</v>
      </c>
      <c r="K6457">
        <v>81</v>
      </c>
      <c r="L6457">
        <v>69.62</v>
      </c>
      <c r="M6457" t="s">
        <v>931</v>
      </c>
      <c r="N6457" t="s">
        <v>926</v>
      </c>
      <c r="O6457">
        <v>42.5</v>
      </c>
      <c r="S6457">
        <v>26456</v>
      </c>
    </row>
    <row r="6458" spans="1:19" x14ac:dyDescent="0.2">
      <c r="A6458" t="s">
        <v>63</v>
      </c>
      <c r="B6458" t="s">
        <v>8</v>
      </c>
      <c r="C6458" t="s">
        <v>928</v>
      </c>
      <c r="D6458">
        <v>2</v>
      </c>
      <c r="E6458">
        <v>4</v>
      </c>
      <c r="F6458">
        <v>1780539300000</v>
      </c>
      <c r="G6458">
        <v>1780541295546</v>
      </c>
      <c r="H6458">
        <v>1995546</v>
      </c>
      <c r="I6458">
        <v>1930546</v>
      </c>
      <c r="J6458">
        <v>10862</v>
      </c>
      <c r="K6458">
        <v>74</v>
      </c>
      <c r="L6458">
        <v>67.209999999999994</v>
      </c>
      <c r="M6458" t="s">
        <v>931</v>
      </c>
      <c r="N6458" t="s">
        <v>926</v>
      </c>
      <c r="O6458">
        <v>37.450000000000003</v>
      </c>
      <c r="S6458">
        <v>26457</v>
      </c>
    </row>
    <row r="6459" spans="1:19" x14ac:dyDescent="0.2">
      <c r="A6459" t="s">
        <v>63</v>
      </c>
      <c r="B6459" t="s">
        <v>8</v>
      </c>
      <c r="C6459" t="s">
        <v>927</v>
      </c>
      <c r="D6459">
        <v>2</v>
      </c>
      <c r="E6459">
        <v>4</v>
      </c>
      <c r="F6459">
        <v>1780540200000</v>
      </c>
      <c r="G6459">
        <v>1780541495946</v>
      </c>
      <c r="H6459">
        <v>1295946</v>
      </c>
      <c r="I6459">
        <v>1215946</v>
      </c>
      <c r="J6459">
        <v>9230</v>
      </c>
      <c r="K6459">
        <v>57</v>
      </c>
      <c r="L6459">
        <v>59.9</v>
      </c>
      <c r="M6459" t="s">
        <v>925</v>
      </c>
      <c r="N6459" t="s">
        <v>926</v>
      </c>
      <c r="O6459">
        <v>42.44</v>
      </c>
      <c r="S6459">
        <v>26458</v>
      </c>
    </row>
    <row r="6460" spans="1:19" x14ac:dyDescent="0.2">
      <c r="A6460" t="s">
        <v>63</v>
      </c>
      <c r="B6460" t="s">
        <v>8</v>
      </c>
      <c r="C6460" t="s">
        <v>924</v>
      </c>
      <c r="D6460">
        <v>2</v>
      </c>
      <c r="E6460">
        <v>4</v>
      </c>
      <c r="F6460">
        <v>1780541100000</v>
      </c>
      <c r="G6460">
        <v>1780542270295</v>
      </c>
      <c r="H6460">
        <v>1170295</v>
      </c>
      <c r="I6460">
        <v>1135295</v>
      </c>
      <c r="J6460">
        <v>11464</v>
      </c>
      <c r="K6460">
        <v>44</v>
      </c>
      <c r="L6460">
        <v>46.08</v>
      </c>
      <c r="M6460" t="s">
        <v>925</v>
      </c>
      <c r="N6460" t="s">
        <v>929</v>
      </c>
      <c r="S6460">
        <v>26459</v>
      </c>
    </row>
    <row r="6461" spans="1:19" x14ac:dyDescent="0.2">
      <c r="A6461" t="s">
        <v>63</v>
      </c>
      <c r="B6461" t="s">
        <v>8</v>
      </c>
      <c r="C6461" t="s">
        <v>928</v>
      </c>
      <c r="D6461">
        <v>2</v>
      </c>
      <c r="E6461">
        <v>4</v>
      </c>
      <c r="F6461">
        <v>1780542000000</v>
      </c>
      <c r="G6461">
        <v>1780543539800</v>
      </c>
      <c r="H6461">
        <v>1539800</v>
      </c>
      <c r="I6461">
        <v>1489800</v>
      </c>
      <c r="J6461">
        <v>8557</v>
      </c>
      <c r="K6461">
        <v>66</v>
      </c>
      <c r="L6461">
        <v>58.64</v>
      </c>
      <c r="M6461" t="s">
        <v>925</v>
      </c>
      <c r="N6461" t="s">
        <v>926</v>
      </c>
      <c r="O6461">
        <v>35.159999999999997</v>
      </c>
      <c r="S6461">
        <v>26460</v>
      </c>
    </row>
    <row r="6462" spans="1:19" x14ac:dyDescent="0.2">
      <c r="A6462" t="s">
        <v>63</v>
      </c>
      <c r="B6462" t="s">
        <v>8</v>
      </c>
      <c r="C6462" t="s">
        <v>927</v>
      </c>
      <c r="D6462">
        <v>2</v>
      </c>
      <c r="E6462">
        <v>4</v>
      </c>
      <c r="F6462">
        <v>1780542900000</v>
      </c>
      <c r="G6462">
        <v>1780544931353</v>
      </c>
      <c r="H6462">
        <v>2031353</v>
      </c>
      <c r="I6462">
        <v>1966353</v>
      </c>
      <c r="J6462">
        <v>9587</v>
      </c>
      <c r="K6462">
        <v>84</v>
      </c>
      <c r="L6462">
        <v>65.08</v>
      </c>
      <c r="M6462" t="s">
        <v>925</v>
      </c>
      <c r="N6462" t="s">
        <v>926</v>
      </c>
      <c r="O6462">
        <v>34.99</v>
      </c>
      <c r="S6462">
        <v>26461</v>
      </c>
    </row>
    <row r="6463" spans="1:19" x14ac:dyDescent="0.2">
      <c r="A6463" t="s">
        <v>63</v>
      </c>
      <c r="B6463" t="s">
        <v>8</v>
      </c>
      <c r="C6463" t="s">
        <v>924</v>
      </c>
      <c r="D6463">
        <v>2</v>
      </c>
      <c r="E6463">
        <v>4</v>
      </c>
      <c r="F6463">
        <v>1780543800000</v>
      </c>
      <c r="G6463">
        <v>1780545422272</v>
      </c>
      <c r="H6463">
        <v>1622272</v>
      </c>
      <c r="I6463">
        <v>1542272</v>
      </c>
      <c r="J6463">
        <v>8521</v>
      </c>
      <c r="K6463">
        <v>67</v>
      </c>
      <c r="L6463">
        <v>64.97</v>
      </c>
      <c r="M6463" t="s">
        <v>925</v>
      </c>
      <c r="N6463" t="s">
        <v>926</v>
      </c>
      <c r="O6463">
        <v>47.89</v>
      </c>
      <c r="S6463">
        <v>26462</v>
      </c>
    </row>
    <row r="6464" spans="1:19" x14ac:dyDescent="0.2">
      <c r="A6464" t="s">
        <v>63</v>
      </c>
      <c r="B6464" t="s">
        <v>8</v>
      </c>
      <c r="C6464" t="s">
        <v>928</v>
      </c>
      <c r="D6464">
        <v>2</v>
      </c>
      <c r="E6464">
        <v>4</v>
      </c>
      <c r="F6464">
        <v>1780544700000</v>
      </c>
      <c r="G6464">
        <v>1780546931183</v>
      </c>
      <c r="H6464">
        <v>2231183</v>
      </c>
      <c r="I6464">
        <v>2196183</v>
      </c>
      <c r="J6464">
        <v>9573</v>
      </c>
      <c r="K6464">
        <v>85</v>
      </c>
      <c r="L6464">
        <v>67.319999999999993</v>
      </c>
      <c r="M6464" t="s">
        <v>931</v>
      </c>
      <c r="N6464" t="s">
        <v>926</v>
      </c>
      <c r="O6464">
        <v>35.22</v>
      </c>
      <c r="S6464">
        <v>26463</v>
      </c>
    </row>
    <row r="6465" spans="1:19" x14ac:dyDescent="0.2">
      <c r="A6465" t="s">
        <v>63</v>
      </c>
      <c r="B6465" t="s">
        <v>8</v>
      </c>
      <c r="C6465" t="s">
        <v>927</v>
      </c>
      <c r="D6465">
        <v>2</v>
      </c>
      <c r="E6465">
        <v>4</v>
      </c>
      <c r="F6465">
        <v>1780545600000</v>
      </c>
      <c r="G6465">
        <v>1780546867260</v>
      </c>
      <c r="H6465">
        <v>1267260</v>
      </c>
      <c r="I6465">
        <v>1217260</v>
      </c>
      <c r="J6465">
        <v>10177</v>
      </c>
      <c r="K6465">
        <v>50</v>
      </c>
      <c r="L6465">
        <v>63.29</v>
      </c>
      <c r="M6465" t="s">
        <v>925</v>
      </c>
      <c r="N6465" t="s">
        <v>926</v>
      </c>
      <c r="O6465">
        <v>48.52</v>
      </c>
      <c r="S6465">
        <v>26464</v>
      </c>
    </row>
    <row r="6466" spans="1:19" x14ac:dyDescent="0.2">
      <c r="A6466" t="s">
        <v>63</v>
      </c>
      <c r="B6466" t="s">
        <v>8</v>
      </c>
      <c r="C6466" t="s">
        <v>924</v>
      </c>
      <c r="D6466">
        <v>2</v>
      </c>
      <c r="E6466">
        <v>4</v>
      </c>
      <c r="F6466">
        <v>1780546500000</v>
      </c>
      <c r="G6466">
        <v>1780548108735</v>
      </c>
      <c r="H6466">
        <v>1608735</v>
      </c>
      <c r="I6466">
        <v>1543735</v>
      </c>
      <c r="J6466">
        <v>8037</v>
      </c>
      <c r="K6466">
        <v>67</v>
      </c>
      <c r="L6466">
        <v>64.150000000000006</v>
      </c>
      <c r="M6466" t="s">
        <v>925</v>
      </c>
      <c r="N6466" t="s">
        <v>926</v>
      </c>
      <c r="O6466">
        <v>47.63</v>
      </c>
      <c r="S6466">
        <v>26465</v>
      </c>
    </row>
    <row r="6467" spans="1:19" x14ac:dyDescent="0.2">
      <c r="A6467" t="s">
        <v>63</v>
      </c>
      <c r="B6467" t="s">
        <v>8</v>
      </c>
      <c r="C6467" t="s">
        <v>928</v>
      </c>
      <c r="D6467">
        <v>2</v>
      </c>
      <c r="E6467">
        <v>4</v>
      </c>
      <c r="F6467">
        <v>1780547400000</v>
      </c>
      <c r="G6467">
        <v>1780548655131</v>
      </c>
      <c r="H6467">
        <v>1255131</v>
      </c>
      <c r="I6467">
        <v>1175131</v>
      </c>
      <c r="J6467">
        <v>8001</v>
      </c>
      <c r="K6467">
        <v>57</v>
      </c>
      <c r="L6467">
        <v>58.95</v>
      </c>
      <c r="M6467" t="s">
        <v>925</v>
      </c>
      <c r="N6467" t="s">
        <v>926</v>
      </c>
      <c r="O6467">
        <v>44.54</v>
      </c>
      <c r="S6467">
        <v>26466</v>
      </c>
    </row>
    <row r="6468" spans="1:19" x14ac:dyDescent="0.2">
      <c r="A6468" t="s">
        <v>63</v>
      </c>
      <c r="B6468" t="s">
        <v>8</v>
      </c>
      <c r="C6468" t="s">
        <v>927</v>
      </c>
      <c r="D6468">
        <v>2</v>
      </c>
      <c r="E6468">
        <v>5</v>
      </c>
      <c r="F6468">
        <v>1780617600000</v>
      </c>
      <c r="G6468">
        <v>1780619505980</v>
      </c>
      <c r="H6468">
        <v>1905980</v>
      </c>
      <c r="I6468">
        <v>1855980</v>
      </c>
      <c r="J6468">
        <v>11359</v>
      </c>
      <c r="K6468">
        <v>81</v>
      </c>
      <c r="L6468">
        <v>68.37</v>
      </c>
      <c r="M6468" t="s">
        <v>931</v>
      </c>
      <c r="N6468" t="s">
        <v>926</v>
      </c>
      <c r="O6468">
        <v>41.07</v>
      </c>
      <c r="S6468">
        <v>26467</v>
      </c>
    </row>
    <row r="6469" spans="1:19" x14ac:dyDescent="0.2">
      <c r="A6469" t="s">
        <v>63</v>
      </c>
      <c r="B6469" t="s">
        <v>8</v>
      </c>
      <c r="C6469" t="s">
        <v>924</v>
      </c>
      <c r="D6469">
        <v>2</v>
      </c>
      <c r="E6469">
        <v>5</v>
      </c>
      <c r="F6469">
        <v>1780618500000</v>
      </c>
      <c r="G6469">
        <v>1780620583359</v>
      </c>
      <c r="H6469">
        <v>2083359</v>
      </c>
      <c r="I6469">
        <v>2018359</v>
      </c>
      <c r="J6469">
        <v>11063</v>
      </c>
      <c r="K6469">
        <v>85</v>
      </c>
      <c r="L6469">
        <v>67.28</v>
      </c>
      <c r="M6469" t="s">
        <v>931</v>
      </c>
      <c r="N6469" t="s">
        <v>926</v>
      </c>
      <c r="O6469">
        <v>34.869999999999997</v>
      </c>
      <c r="S6469">
        <v>26468</v>
      </c>
    </row>
    <row r="6470" spans="1:19" x14ac:dyDescent="0.2">
      <c r="A6470" t="s">
        <v>63</v>
      </c>
      <c r="B6470" t="s">
        <v>8</v>
      </c>
      <c r="C6470" t="s">
        <v>928</v>
      </c>
      <c r="D6470">
        <v>2</v>
      </c>
      <c r="E6470">
        <v>5</v>
      </c>
      <c r="F6470">
        <v>1780619400000</v>
      </c>
      <c r="G6470">
        <v>1780620456070</v>
      </c>
      <c r="H6470">
        <v>1056070</v>
      </c>
      <c r="I6470">
        <v>976070</v>
      </c>
      <c r="J6470">
        <v>10070</v>
      </c>
      <c r="K6470">
        <v>43</v>
      </c>
      <c r="L6470">
        <v>56.59</v>
      </c>
      <c r="M6470" t="s">
        <v>925</v>
      </c>
      <c r="N6470" t="s">
        <v>926</v>
      </c>
      <c r="O6470">
        <v>38.53</v>
      </c>
      <c r="S6470">
        <v>26469</v>
      </c>
    </row>
    <row r="6471" spans="1:19" x14ac:dyDescent="0.2">
      <c r="A6471" t="s">
        <v>63</v>
      </c>
      <c r="B6471" t="s">
        <v>8</v>
      </c>
      <c r="C6471" t="s">
        <v>927</v>
      </c>
      <c r="D6471">
        <v>2</v>
      </c>
      <c r="E6471">
        <v>5</v>
      </c>
      <c r="F6471">
        <v>1780620300000</v>
      </c>
      <c r="G6471">
        <v>1780621333983</v>
      </c>
      <c r="H6471">
        <v>1033983</v>
      </c>
      <c r="I6471">
        <v>998983</v>
      </c>
      <c r="J6471">
        <v>10407</v>
      </c>
      <c r="K6471">
        <v>46</v>
      </c>
      <c r="L6471">
        <v>59.2</v>
      </c>
      <c r="M6471" t="s">
        <v>925</v>
      </c>
      <c r="N6471" t="s">
        <v>926</v>
      </c>
      <c r="O6471">
        <v>44.26</v>
      </c>
      <c r="S6471">
        <v>26470</v>
      </c>
    </row>
    <row r="6472" spans="1:19" x14ac:dyDescent="0.2">
      <c r="A6472" t="s">
        <v>63</v>
      </c>
      <c r="B6472" t="s">
        <v>8</v>
      </c>
      <c r="C6472" t="s">
        <v>924</v>
      </c>
      <c r="D6472">
        <v>2</v>
      </c>
      <c r="E6472">
        <v>5</v>
      </c>
      <c r="F6472">
        <v>1780621200000</v>
      </c>
      <c r="G6472">
        <v>1780623528203</v>
      </c>
      <c r="H6472">
        <v>2328203</v>
      </c>
      <c r="I6472">
        <v>2278203</v>
      </c>
      <c r="J6472">
        <v>10548</v>
      </c>
      <c r="K6472">
        <v>92</v>
      </c>
      <c r="L6472">
        <v>59.01</v>
      </c>
      <c r="M6472" t="s">
        <v>925</v>
      </c>
      <c r="N6472" t="s">
        <v>929</v>
      </c>
      <c r="S6472">
        <v>26471</v>
      </c>
    </row>
    <row r="6473" spans="1:19" x14ac:dyDescent="0.2">
      <c r="A6473" t="s">
        <v>63</v>
      </c>
      <c r="B6473" t="s">
        <v>8</v>
      </c>
      <c r="C6473" t="s">
        <v>928</v>
      </c>
      <c r="D6473">
        <v>2</v>
      </c>
      <c r="E6473">
        <v>5</v>
      </c>
      <c r="F6473">
        <v>1780622100000</v>
      </c>
      <c r="G6473">
        <v>1780624198039</v>
      </c>
      <c r="H6473">
        <v>2098039</v>
      </c>
      <c r="I6473">
        <v>2033039</v>
      </c>
      <c r="J6473">
        <v>9286</v>
      </c>
      <c r="K6473">
        <v>79</v>
      </c>
      <c r="L6473">
        <v>70.239999999999995</v>
      </c>
      <c r="M6473" t="s">
        <v>931</v>
      </c>
      <c r="N6473" t="s">
        <v>926</v>
      </c>
      <c r="O6473">
        <v>46.12</v>
      </c>
      <c r="S6473">
        <v>26472</v>
      </c>
    </row>
    <row r="6474" spans="1:19" x14ac:dyDescent="0.2">
      <c r="A6474" t="s">
        <v>63</v>
      </c>
      <c r="B6474" t="s">
        <v>8</v>
      </c>
      <c r="C6474" t="s">
        <v>927</v>
      </c>
      <c r="D6474">
        <v>2</v>
      </c>
      <c r="E6474">
        <v>5</v>
      </c>
      <c r="F6474">
        <v>1780623000000</v>
      </c>
      <c r="G6474">
        <v>1780624768765</v>
      </c>
      <c r="H6474">
        <v>1768765</v>
      </c>
      <c r="I6474">
        <v>1688765</v>
      </c>
      <c r="J6474">
        <v>7975</v>
      </c>
      <c r="K6474">
        <v>76</v>
      </c>
      <c r="L6474">
        <v>62.32</v>
      </c>
      <c r="M6474" t="s">
        <v>925</v>
      </c>
      <c r="N6474" t="s">
        <v>926</v>
      </c>
      <c r="O6474">
        <v>39.5</v>
      </c>
      <c r="S6474">
        <v>26473</v>
      </c>
    </row>
    <row r="6475" spans="1:19" x14ac:dyDescent="0.2">
      <c r="A6475" t="s">
        <v>63</v>
      </c>
      <c r="B6475" t="s">
        <v>8</v>
      </c>
      <c r="C6475" t="s">
        <v>924</v>
      </c>
      <c r="D6475">
        <v>2</v>
      </c>
      <c r="E6475">
        <v>5</v>
      </c>
      <c r="F6475">
        <v>1780623900000</v>
      </c>
      <c r="G6475">
        <v>1780625780759</v>
      </c>
      <c r="H6475">
        <v>1880759</v>
      </c>
      <c r="I6475">
        <v>1845759</v>
      </c>
      <c r="J6475">
        <v>8748</v>
      </c>
      <c r="K6475">
        <v>79</v>
      </c>
      <c r="L6475">
        <v>51.75</v>
      </c>
      <c r="M6475" t="s">
        <v>925</v>
      </c>
      <c r="N6475" t="s">
        <v>929</v>
      </c>
      <c r="S6475">
        <v>26474</v>
      </c>
    </row>
    <row r="6476" spans="1:19" x14ac:dyDescent="0.2">
      <c r="A6476" t="s">
        <v>63</v>
      </c>
      <c r="B6476" t="s">
        <v>8</v>
      </c>
      <c r="C6476" t="s">
        <v>928</v>
      </c>
      <c r="D6476">
        <v>2</v>
      </c>
      <c r="E6476">
        <v>5</v>
      </c>
      <c r="F6476">
        <v>1780624800000</v>
      </c>
      <c r="G6476">
        <v>1780626727375</v>
      </c>
      <c r="H6476">
        <v>1927375</v>
      </c>
      <c r="I6476">
        <v>1877375</v>
      </c>
      <c r="J6476">
        <v>9959</v>
      </c>
      <c r="K6476">
        <v>81</v>
      </c>
      <c r="L6476">
        <v>68.16</v>
      </c>
      <c r="M6476" t="s">
        <v>931</v>
      </c>
      <c r="N6476" t="s">
        <v>926</v>
      </c>
      <c r="O6476">
        <v>43.78</v>
      </c>
      <c r="S6476">
        <v>26475</v>
      </c>
    </row>
    <row r="6477" spans="1:19" x14ac:dyDescent="0.2">
      <c r="A6477" t="s">
        <v>63</v>
      </c>
      <c r="B6477" t="s">
        <v>8</v>
      </c>
      <c r="C6477" t="s">
        <v>927</v>
      </c>
      <c r="D6477">
        <v>2</v>
      </c>
      <c r="E6477">
        <v>5</v>
      </c>
      <c r="F6477">
        <v>1780625700000</v>
      </c>
      <c r="G6477">
        <v>1780627340753</v>
      </c>
      <c r="H6477">
        <v>1640753</v>
      </c>
      <c r="I6477">
        <v>1575753</v>
      </c>
      <c r="J6477">
        <v>11162</v>
      </c>
      <c r="K6477">
        <v>72</v>
      </c>
      <c r="L6477">
        <v>51.41</v>
      </c>
      <c r="M6477" t="s">
        <v>925</v>
      </c>
      <c r="N6477" t="s">
        <v>929</v>
      </c>
      <c r="S6477">
        <v>26476</v>
      </c>
    </row>
    <row r="6478" spans="1:19" x14ac:dyDescent="0.2">
      <c r="A6478" t="s">
        <v>63</v>
      </c>
      <c r="B6478" t="s">
        <v>8</v>
      </c>
      <c r="C6478" t="s">
        <v>924</v>
      </c>
      <c r="D6478">
        <v>2</v>
      </c>
      <c r="E6478">
        <v>5</v>
      </c>
      <c r="F6478">
        <v>1780626600000</v>
      </c>
      <c r="G6478">
        <v>1780627674220</v>
      </c>
      <c r="H6478">
        <v>1074220</v>
      </c>
      <c r="I6478">
        <v>994220</v>
      </c>
      <c r="J6478">
        <v>10351</v>
      </c>
      <c r="K6478">
        <v>49</v>
      </c>
      <c r="L6478">
        <v>62.49</v>
      </c>
      <c r="M6478" t="s">
        <v>925</v>
      </c>
      <c r="N6478" t="s">
        <v>926</v>
      </c>
      <c r="O6478">
        <v>51.05</v>
      </c>
      <c r="S6478">
        <v>26477</v>
      </c>
    </row>
    <row r="6479" spans="1:19" x14ac:dyDescent="0.2">
      <c r="A6479" t="s">
        <v>63</v>
      </c>
      <c r="B6479" t="s">
        <v>8</v>
      </c>
      <c r="C6479" t="s">
        <v>928</v>
      </c>
      <c r="D6479">
        <v>2</v>
      </c>
      <c r="E6479">
        <v>5</v>
      </c>
      <c r="F6479">
        <v>1780627500000</v>
      </c>
      <c r="G6479">
        <v>1780628830383</v>
      </c>
      <c r="H6479">
        <v>1330383</v>
      </c>
      <c r="I6479">
        <v>1295383</v>
      </c>
      <c r="J6479">
        <v>8954</v>
      </c>
      <c r="K6479">
        <v>50</v>
      </c>
      <c r="L6479">
        <v>62.53</v>
      </c>
      <c r="M6479" t="s">
        <v>925</v>
      </c>
      <c r="N6479" t="s">
        <v>926</v>
      </c>
      <c r="O6479">
        <v>48.41</v>
      </c>
      <c r="S6479">
        <v>26478</v>
      </c>
    </row>
    <row r="6480" spans="1:19" x14ac:dyDescent="0.2">
      <c r="A6480" t="s">
        <v>63</v>
      </c>
      <c r="B6480" t="s">
        <v>8</v>
      </c>
      <c r="C6480" t="s">
        <v>927</v>
      </c>
      <c r="D6480">
        <v>2</v>
      </c>
      <c r="E6480">
        <v>5</v>
      </c>
      <c r="F6480">
        <v>1780628400000</v>
      </c>
      <c r="G6480">
        <v>1780630131912</v>
      </c>
      <c r="H6480">
        <v>1731912</v>
      </c>
      <c r="I6480">
        <v>1681912</v>
      </c>
      <c r="J6480">
        <v>10405</v>
      </c>
      <c r="K6480">
        <v>64</v>
      </c>
      <c r="L6480">
        <v>68.75</v>
      </c>
      <c r="M6480" t="s">
        <v>931</v>
      </c>
      <c r="N6480" t="s">
        <v>926</v>
      </c>
      <c r="O6480">
        <v>48.9</v>
      </c>
      <c r="S6480">
        <v>26479</v>
      </c>
    </row>
    <row r="6481" spans="1:19" x14ac:dyDescent="0.2">
      <c r="A6481" t="s">
        <v>63</v>
      </c>
      <c r="B6481" t="s">
        <v>8</v>
      </c>
      <c r="C6481" t="s">
        <v>924</v>
      </c>
      <c r="D6481">
        <v>2</v>
      </c>
      <c r="E6481">
        <v>5</v>
      </c>
      <c r="F6481">
        <v>1780629300000</v>
      </c>
      <c r="G6481">
        <v>1780631430961</v>
      </c>
      <c r="H6481">
        <v>2130961</v>
      </c>
      <c r="I6481">
        <v>2065961</v>
      </c>
      <c r="J6481">
        <v>9856</v>
      </c>
      <c r="K6481">
        <v>88</v>
      </c>
      <c r="L6481">
        <v>73.44</v>
      </c>
      <c r="M6481" t="s">
        <v>931</v>
      </c>
      <c r="N6481" t="s">
        <v>926</v>
      </c>
      <c r="O6481">
        <v>51.21</v>
      </c>
      <c r="S6481">
        <v>26480</v>
      </c>
    </row>
    <row r="6482" spans="1:19" x14ac:dyDescent="0.2">
      <c r="A6482" t="s">
        <v>63</v>
      </c>
      <c r="B6482" t="s">
        <v>8</v>
      </c>
      <c r="C6482" t="s">
        <v>928</v>
      </c>
      <c r="D6482">
        <v>2</v>
      </c>
      <c r="E6482">
        <v>5</v>
      </c>
      <c r="F6482">
        <v>1780630200000</v>
      </c>
      <c r="G6482">
        <v>1780632194140</v>
      </c>
      <c r="H6482">
        <v>1994140</v>
      </c>
      <c r="I6482">
        <v>1914140</v>
      </c>
      <c r="J6482">
        <v>8286</v>
      </c>
      <c r="K6482">
        <v>77</v>
      </c>
      <c r="L6482">
        <v>68.69</v>
      </c>
      <c r="M6482" t="s">
        <v>931</v>
      </c>
      <c r="N6482" t="s">
        <v>926</v>
      </c>
      <c r="O6482">
        <v>47.8</v>
      </c>
      <c r="S6482">
        <v>26481</v>
      </c>
    </row>
    <row r="6483" spans="1:19" x14ac:dyDescent="0.2">
      <c r="A6483" t="s">
        <v>63</v>
      </c>
      <c r="B6483" t="s">
        <v>8</v>
      </c>
      <c r="C6483" t="s">
        <v>927</v>
      </c>
      <c r="D6483">
        <v>2</v>
      </c>
      <c r="E6483">
        <v>5</v>
      </c>
      <c r="F6483">
        <v>1780631100000</v>
      </c>
      <c r="G6483">
        <v>1780632498857</v>
      </c>
      <c r="H6483">
        <v>1398857</v>
      </c>
      <c r="I6483">
        <v>1363857</v>
      </c>
      <c r="J6483">
        <v>11392</v>
      </c>
      <c r="K6483">
        <v>57</v>
      </c>
      <c r="L6483">
        <v>60.61</v>
      </c>
      <c r="M6483" t="s">
        <v>925</v>
      </c>
      <c r="N6483" t="s">
        <v>926</v>
      </c>
      <c r="O6483">
        <v>35.700000000000003</v>
      </c>
      <c r="S6483">
        <v>26482</v>
      </c>
    </row>
    <row r="6484" spans="1:19" x14ac:dyDescent="0.2">
      <c r="A6484" t="s">
        <v>63</v>
      </c>
      <c r="B6484" t="s">
        <v>8</v>
      </c>
      <c r="C6484" t="s">
        <v>924</v>
      </c>
      <c r="D6484">
        <v>2</v>
      </c>
      <c r="E6484">
        <v>5</v>
      </c>
      <c r="F6484">
        <v>1780632000000</v>
      </c>
      <c r="G6484">
        <v>1780634012093</v>
      </c>
      <c r="H6484">
        <v>2012093</v>
      </c>
      <c r="I6484">
        <v>1962093</v>
      </c>
      <c r="J6484">
        <v>11534</v>
      </c>
      <c r="K6484">
        <v>77</v>
      </c>
      <c r="L6484">
        <v>68.12</v>
      </c>
      <c r="M6484" t="s">
        <v>931</v>
      </c>
      <c r="N6484" t="s">
        <v>926</v>
      </c>
      <c r="O6484">
        <v>37.35</v>
      </c>
      <c r="S6484">
        <v>26483</v>
      </c>
    </row>
    <row r="6485" spans="1:19" x14ac:dyDescent="0.2">
      <c r="A6485" t="s">
        <v>63</v>
      </c>
      <c r="B6485" t="s">
        <v>8</v>
      </c>
      <c r="C6485" t="s">
        <v>928</v>
      </c>
      <c r="D6485">
        <v>2</v>
      </c>
      <c r="E6485">
        <v>5</v>
      </c>
      <c r="F6485">
        <v>1780632900000</v>
      </c>
      <c r="G6485">
        <v>1780634730069</v>
      </c>
      <c r="H6485">
        <v>1830069</v>
      </c>
      <c r="I6485">
        <v>1765069</v>
      </c>
      <c r="J6485">
        <v>11637</v>
      </c>
      <c r="K6485">
        <v>78</v>
      </c>
      <c r="L6485">
        <v>54.18</v>
      </c>
      <c r="M6485" t="s">
        <v>925</v>
      </c>
      <c r="N6485" t="s">
        <v>929</v>
      </c>
      <c r="S6485">
        <v>26484</v>
      </c>
    </row>
    <row r="6486" spans="1:19" x14ac:dyDescent="0.2">
      <c r="A6486" t="s">
        <v>63</v>
      </c>
      <c r="B6486" t="s">
        <v>8</v>
      </c>
      <c r="C6486" t="s">
        <v>927</v>
      </c>
      <c r="D6486">
        <v>2</v>
      </c>
      <c r="E6486">
        <v>5</v>
      </c>
      <c r="F6486">
        <v>1780633800000</v>
      </c>
      <c r="G6486">
        <v>1780635109451</v>
      </c>
      <c r="H6486">
        <v>1309451</v>
      </c>
      <c r="I6486">
        <v>1229451</v>
      </c>
      <c r="J6486">
        <v>12125</v>
      </c>
      <c r="K6486">
        <v>54</v>
      </c>
      <c r="L6486">
        <v>63.28</v>
      </c>
      <c r="M6486" t="s">
        <v>925</v>
      </c>
      <c r="N6486" t="s">
        <v>926</v>
      </c>
      <c r="O6486">
        <v>42.2</v>
      </c>
      <c r="S6486">
        <v>26485</v>
      </c>
    </row>
    <row r="6487" spans="1:19" x14ac:dyDescent="0.2">
      <c r="A6487" t="s">
        <v>63</v>
      </c>
      <c r="B6487" t="s">
        <v>8</v>
      </c>
      <c r="C6487" t="s">
        <v>924</v>
      </c>
      <c r="D6487">
        <v>2</v>
      </c>
      <c r="E6487">
        <v>5</v>
      </c>
      <c r="F6487">
        <v>1780634700000</v>
      </c>
      <c r="G6487">
        <v>1780637039201</v>
      </c>
      <c r="H6487">
        <v>2339201</v>
      </c>
      <c r="I6487">
        <v>2304201</v>
      </c>
      <c r="J6487">
        <v>11405</v>
      </c>
      <c r="K6487">
        <v>93</v>
      </c>
      <c r="L6487">
        <v>60.05</v>
      </c>
      <c r="M6487" t="s">
        <v>925</v>
      </c>
      <c r="N6487" t="s">
        <v>929</v>
      </c>
      <c r="S6487">
        <v>26486</v>
      </c>
    </row>
    <row r="6488" spans="1:19" x14ac:dyDescent="0.2">
      <c r="A6488" t="s">
        <v>63</v>
      </c>
      <c r="B6488" t="s">
        <v>8</v>
      </c>
      <c r="C6488" t="s">
        <v>924</v>
      </c>
      <c r="D6488">
        <v>2</v>
      </c>
      <c r="E6488">
        <v>6</v>
      </c>
      <c r="F6488">
        <v>1780704000000</v>
      </c>
      <c r="G6488">
        <v>1780705343156</v>
      </c>
      <c r="H6488">
        <v>1343156</v>
      </c>
      <c r="I6488">
        <v>1293156</v>
      </c>
      <c r="J6488">
        <v>8989</v>
      </c>
      <c r="K6488">
        <v>52</v>
      </c>
      <c r="L6488">
        <v>59.71</v>
      </c>
      <c r="M6488" t="s">
        <v>925</v>
      </c>
      <c r="N6488" t="s">
        <v>926</v>
      </c>
      <c r="O6488">
        <v>41.45</v>
      </c>
      <c r="S6488">
        <v>26487</v>
      </c>
    </row>
    <row r="6489" spans="1:19" x14ac:dyDescent="0.2">
      <c r="A6489" t="s">
        <v>63</v>
      </c>
      <c r="B6489" t="s">
        <v>8</v>
      </c>
      <c r="C6489" t="s">
        <v>928</v>
      </c>
      <c r="D6489">
        <v>2</v>
      </c>
      <c r="E6489">
        <v>6</v>
      </c>
      <c r="F6489">
        <v>1780704900000</v>
      </c>
      <c r="G6489">
        <v>1780706499762</v>
      </c>
      <c r="H6489">
        <v>1599762</v>
      </c>
      <c r="I6489">
        <v>1534762</v>
      </c>
      <c r="J6489">
        <v>9264</v>
      </c>
      <c r="K6489">
        <v>67</v>
      </c>
      <c r="L6489">
        <v>65.819999999999993</v>
      </c>
      <c r="M6489" t="s">
        <v>925</v>
      </c>
      <c r="N6489" t="s">
        <v>926</v>
      </c>
      <c r="O6489">
        <v>48.44</v>
      </c>
      <c r="S6489">
        <v>26488</v>
      </c>
    </row>
    <row r="6490" spans="1:19" x14ac:dyDescent="0.2">
      <c r="A6490" t="s">
        <v>63</v>
      </c>
      <c r="B6490" t="s">
        <v>8</v>
      </c>
      <c r="C6490" t="s">
        <v>927</v>
      </c>
      <c r="D6490">
        <v>2</v>
      </c>
      <c r="E6490">
        <v>6</v>
      </c>
      <c r="F6490">
        <v>1780705800000</v>
      </c>
      <c r="G6490">
        <v>1780707463036</v>
      </c>
      <c r="H6490">
        <v>1663036</v>
      </c>
      <c r="I6490">
        <v>1583036</v>
      </c>
      <c r="J6490">
        <v>9935</v>
      </c>
      <c r="K6490">
        <v>72</v>
      </c>
      <c r="L6490">
        <v>66.39</v>
      </c>
      <c r="M6490" t="s">
        <v>925</v>
      </c>
      <c r="N6490" t="s">
        <v>926</v>
      </c>
      <c r="O6490">
        <v>46.4</v>
      </c>
      <c r="S6490">
        <v>26489</v>
      </c>
    </row>
    <row r="6491" spans="1:19" x14ac:dyDescent="0.2">
      <c r="A6491" t="s">
        <v>63</v>
      </c>
      <c r="B6491" t="s">
        <v>8</v>
      </c>
      <c r="C6491" t="s">
        <v>924</v>
      </c>
      <c r="D6491">
        <v>2</v>
      </c>
      <c r="E6491">
        <v>6</v>
      </c>
      <c r="F6491">
        <v>1780706700000</v>
      </c>
      <c r="G6491">
        <v>1780707952367</v>
      </c>
      <c r="H6491">
        <v>1252367</v>
      </c>
      <c r="I6491">
        <v>1217367</v>
      </c>
      <c r="J6491">
        <v>11160</v>
      </c>
      <c r="K6491">
        <v>51</v>
      </c>
      <c r="L6491">
        <v>63.26</v>
      </c>
      <c r="M6491" t="s">
        <v>925</v>
      </c>
      <c r="N6491" t="s">
        <v>926</v>
      </c>
      <c r="O6491">
        <v>46.18</v>
      </c>
      <c r="S6491">
        <v>26490</v>
      </c>
    </row>
    <row r="6492" spans="1:19" x14ac:dyDescent="0.2">
      <c r="A6492" t="s">
        <v>63</v>
      </c>
      <c r="B6492" t="s">
        <v>8</v>
      </c>
      <c r="C6492" t="s">
        <v>928</v>
      </c>
      <c r="D6492">
        <v>2</v>
      </c>
      <c r="E6492">
        <v>6</v>
      </c>
      <c r="F6492">
        <v>1780707600000</v>
      </c>
      <c r="G6492">
        <v>1780709382473</v>
      </c>
      <c r="H6492">
        <v>1782473</v>
      </c>
      <c r="I6492">
        <v>1732473</v>
      </c>
      <c r="J6492">
        <v>11080</v>
      </c>
      <c r="K6492">
        <v>71</v>
      </c>
      <c r="L6492">
        <v>65.44</v>
      </c>
      <c r="M6492" t="s">
        <v>925</v>
      </c>
      <c r="N6492" t="s">
        <v>926</v>
      </c>
      <c r="O6492">
        <v>38.11</v>
      </c>
      <c r="S6492">
        <v>26491</v>
      </c>
    </row>
    <row r="6493" spans="1:19" x14ac:dyDescent="0.2">
      <c r="A6493" t="s">
        <v>63</v>
      </c>
      <c r="B6493" t="s">
        <v>8</v>
      </c>
      <c r="C6493" t="s">
        <v>927</v>
      </c>
      <c r="D6493">
        <v>2</v>
      </c>
      <c r="E6493">
        <v>6</v>
      </c>
      <c r="F6493">
        <v>1780708500000</v>
      </c>
      <c r="G6493">
        <v>1780710241534</v>
      </c>
      <c r="H6493">
        <v>1741534</v>
      </c>
      <c r="I6493">
        <v>1676534</v>
      </c>
      <c r="J6493">
        <v>9365</v>
      </c>
      <c r="K6493">
        <v>75</v>
      </c>
      <c r="L6493">
        <v>66.400000000000006</v>
      </c>
      <c r="M6493" t="s">
        <v>925</v>
      </c>
      <c r="N6493" t="s">
        <v>926</v>
      </c>
      <c r="O6493">
        <v>45.96</v>
      </c>
      <c r="S6493">
        <v>26492</v>
      </c>
    </row>
    <row r="6494" spans="1:19" x14ac:dyDescent="0.2">
      <c r="A6494" t="s">
        <v>63</v>
      </c>
      <c r="B6494" t="s">
        <v>8</v>
      </c>
      <c r="C6494" t="s">
        <v>924</v>
      </c>
      <c r="D6494">
        <v>2</v>
      </c>
      <c r="E6494">
        <v>6</v>
      </c>
      <c r="F6494">
        <v>1780709400000</v>
      </c>
      <c r="G6494">
        <v>1780711364198</v>
      </c>
      <c r="H6494">
        <v>1964198</v>
      </c>
      <c r="I6494">
        <v>1884198</v>
      </c>
      <c r="J6494">
        <v>10842</v>
      </c>
      <c r="K6494">
        <v>80</v>
      </c>
      <c r="L6494">
        <v>72.63</v>
      </c>
      <c r="M6494" t="s">
        <v>931</v>
      </c>
      <c r="N6494" t="s">
        <v>926</v>
      </c>
      <c r="O6494">
        <v>50.89</v>
      </c>
      <c r="S6494">
        <v>26493</v>
      </c>
    </row>
    <row r="6495" spans="1:19" x14ac:dyDescent="0.2">
      <c r="A6495" t="s">
        <v>63</v>
      </c>
      <c r="B6495" t="s">
        <v>8</v>
      </c>
      <c r="C6495" t="s">
        <v>928</v>
      </c>
      <c r="D6495">
        <v>2</v>
      </c>
      <c r="E6495">
        <v>6</v>
      </c>
      <c r="F6495">
        <v>1780710300000</v>
      </c>
      <c r="G6495">
        <v>1780712670435</v>
      </c>
      <c r="H6495">
        <v>2370435</v>
      </c>
      <c r="I6495">
        <v>2335435</v>
      </c>
      <c r="J6495">
        <v>10409</v>
      </c>
      <c r="K6495">
        <v>98</v>
      </c>
      <c r="L6495">
        <v>72.38</v>
      </c>
      <c r="M6495" t="s">
        <v>931</v>
      </c>
      <c r="N6495" t="s">
        <v>926</v>
      </c>
      <c r="O6495">
        <v>41.23</v>
      </c>
      <c r="S6495">
        <v>26494</v>
      </c>
    </row>
    <row r="6496" spans="1:19" x14ac:dyDescent="0.2">
      <c r="A6496" t="s">
        <v>63</v>
      </c>
      <c r="B6496" t="s">
        <v>8</v>
      </c>
      <c r="C6496" t="s">
        <v>927</v>
      </c>
      <c r="D6496">
        <v>2</v>
      </c>
      <c r="E6496">
        <v>6</v>
      </c>
      <c r="F6496">
        <v>1780711200000</v>
      </c>
      <c r="G6496">
        <v>1780713543872</v>
      </c>
      <c r="H6496">
        <v>2343872</v>
      </c>
      <c r="I6496">
        <v>2293872</v>
      </c>
      <c r="J6496">
        <v>10364</v>
      </c>
      <c r="K6496">
        <v>89</v>
      </c>
      <c r="L6496">
        <v>72.66</v>
      </c>
      <c r="M6496" t="s">
        <v>931</v>
      </c>
      <c r="N6496" t="s">
        <v>926</v>
      </c>
      <c r="O6496">
        <v>42.67</v>
      </c>
      <c r="S6496">
        <v>26495</v>
      </c>
    </row>
    <row r="6497" spans="1:19" x14ac:dyDescent="0.2">
      <c r="A6497" t="s">
        <v>63</v>
      </c>
      <c r="B6497" t="s">
        <v>8</v>
      </c>
      <c r="C6497" t="s">
        <v>924</v>
      </c>
      <c r="D6497">
        <v>2</v>
      </c>
      <c r="E6497">
        <v>6</v>
      </c>
      <c r="F6497">
        <v>1780712100000</v>
      </c>
      <c r="G6497">
        <v>1780714006949</v>
      </c>
      <c r="H6497">
        <v>1906949</v>
      </c>
      <c r="I6497">
        <v>1841949</v>
      </c>
      <c r="J6497">
        <v>8660</v>
      </c>
      <c r="K6497">
        <v>79</v>
      </c>
      <c r="L6497">
        <v>69.569999999999993</v>
      </c>
      <c r="M6497" t="s">
        <v>931</v>
      </c>
      <c r="N6497" t="s">
        <v>926</v>
      </c>
      <c r="O6497">
        <v>51.05</v>
      </c>
      <c r="S6497">
        <v>26496</v>
      </c>
    </row>
    <row r="6498" spans="1:19" x14ac:dyDescent="0.2">
      <c r="A6498" t="s">
        <v>63</v>
      </c>
      <c r="B6498" t="s">
        <v>8</v>
      </c>
      <c r="C6498" t="s">
        <v>928</v>
      </c>
      <c r="D6498">
        <v>2</v>
      </c>
      <c r="E6498">
        <v>6</v>
      </c>
      <c r="F6498">
        <v>1780713000000</v>
      </c>
      <c r="G6498">
        <v>1780715264690</v>
      </c>
      <c r="H6498">
        <v>2264690</v>
      </c>
      <c r="I6498">
        <v>2184690</v>
      </c>
      <c r="J6498">
        <v>10318</v>
      </c>
      <c r="K6498">
        <v>89</v>
      </c>
      <c r="L6498">
        <v>73.09</v>
      </c>
      <c r="M6498" t="s">
        <v>931</v>
      </c>
      <c r="N6498" t="s">
        <v>926</v>
      </c>
      <c r="O6498">
        <v>45.8</v>
      </c>
      <c r="S6498">
        <v>26497</v>
      </c>
    </row>
    <row r="6499" spans="1:19" x14ac:dyDescent="0.2">
      <c r="A6499" t="s">
        <v>63</v>
      </c>
      <c r="B6499" t="s">
        <v>8</v>
      </c>
      <c r="C6499" t="s">
        <v>927</v>
      </c>
      <c r="D6499">
        <v>2</v>
      </c>
      <c r="E6499">
        <v>6</v>
      </c>
      <c r="F6499">
        <v>1780713900000</v>
      </c>
      <c r="G6499">
        <v>1780716021253</v>
      </c>
      <c r="H6499">
        <v>2121253</v>
      </c>
      <c r="I6499">
        <v>2086253</v>
      </c>
      <c r="J6499">
        <v>11357</v>
      </c>
      <c r="K6499">
        <v>82</v>
      </c>
      <c r="L6499">
        <v>74.680000000000007</v>
      </c>
      <c r="M6499" t="s">
        <v>931</v>
      </c>
      <c r="N6499" t="s">
        <v>926</v>
      </c>
      <c r="O6499">
        <v>50.31</v>
      </c>
      <c r="S6499">
        <v>26498</v>
      </c>
    </row>
    <row r="6500" spans="1:19" x14ac:dyDescent="0.2">
      <c r="A6500" t="s">
        <v>63</v>
      </c>
      <c r="B6500" t="s">
        <v>8</v>
      </c>
      <c r="C6500" t="s">
        <v>924</v>
      </c>
      <c r="D6500">
        <v>2</v>
      </c>
      <c r="E6500">
        <v>6</v>
      </c>
      <c r="F6500">
        <v>1780714800000</v>
      </c>
      <c r="G6500">
        <v>1780716906356</v>
      </c>
      <c r="H6500">
        <v>2106356</v>
      </c>
      <c r="I6500">
        <v>2056356</v>
      </c>
      <c r="J6500">
        <v>9318</v>
      </c>
      <c r="K6500">
        <v>79</v>
      </c>
      <c r="L6500">
        <v>66.739999999999995</v>
      </c>
      <c r="M6500" t="s">
        <v>931</v>
      </c>
      <c r="N6500" t="s">
        <v>926</v>
      </c>
      <c r="O6500">
        <v>37.68</v>
      </c>
      <c r="S6500">
        <v>26499</v>
      </c>
    </row>
    <row r="6501" spans="1:19" x14ac:dyDescent="0.2">
      <c r="A6501" t="s">
        <v>63</v>
      </c>
      <c r="B6501" t="s">
        <v>8</v>
      </c>
      <c r="C6501" t="s">
        <v>928</v>
      </c>
      <c r="D6501">
        <v>2</v>
      </c>
      <c r="E6501">
        <v>6</v>
      </c>
      <c r="F6501">
        <v>1780715700000</v>
      </c>
      <c r="G6501">
        <v>1780717241233</v>
      </c>
      <c r="H6501">
        <v>1541233</v>
      </c>
      <c r="I6501">
        <v>1476233</v>
      </c>
      <c r="J6501">
        <v>9623</v>
      </c>
      <c r="K6501">
        <v>66</v>
      </c>
      <c r="L6501">
        <v>65.22</v>
      </c>
      <c r="M6501" t="s">
        <v>925</v>
      </c>
      <c r="N6501" t="s">
        <v>926</v>
      </c>
      <c r="O6501">
        <v>47.58</v>
      </c>
      <c r="S6501">
        <v>26500</v>
      </c>
    </row>
    <row r="6502" spans="1:19" x14ac:dyDescent="0.2">
      <c r="A6502" t="s">
        <v>63</v>
      </c>
      <c r="B6502" t="s">
        <v>8</v>
      </c>
      <c r="C6502" t="s">
        <v>927</v>
      </c>
      <c r="D6502">
        <v>2</v>
      </c>
      <c r="E6502">
        <v>6</v>
      </c>
      <c r="F6502">
        <v>1780716600000</v>
      </c>
      <c r="G6502">
        <v>1780718823147</v>
      </c>
      <c r="H6502">
        <v>2223147</v>
      </c>
      <c r="I6502">
        <v>2143147</v>
      </c>
      <c r="J6502">
        <v>11392</v>
      </c>
      <c r="K6502">
        <v>90</v>
      </c>
      <c r="L6502">
        <v>72.64</v>
      </c>
      <c r="M6502" t="s">
        <v>931</v>
      </c>
      <c r="N6502" t="s">
        <v>926</v>
      </c>
      <c r="O6502">
        <v>42.93</v>
      </c>
      <c r="S6502">
        <v>26501</v>
      </c>
    </row>
    <row r="6503" spans="1:19" x14ac:dyDescent="0.2">
      <c r="A6503" t="s">
        <v>63</v>
      </c>
      <c r="B6503" t="s">
        <v>8</v>
      </c>
      <c r="C6503" t="s">
        <v>924</v>
      </c>
      <c r="D6503">
        <v>2</v>
      </c>
      <c r="E6503">
        <v>6</v>
      </c>
      <c r="F6503">
        <v>1780717500000</v>
      </c>
      <c r="G6503">
        <v>1780719935699</v>
      </c>
      <c r="H6503">
        <v>2435699</v>
      </c>
      <c r="I6503">
        <v>2400699</v>
      </c>
      <c r="J6503">
        <v>10283</v>
      </c>
      <c r="K6503">
        <v>93</v>
      </c>
      <c r="L6503">
        <v>72.52</v>
      </c>
      <c r="M6503" t="s">
        <v>931</v>
      </c>
      <c r="N6503" t="s">
        <v>926</v>
      </c>
      <c r="O6503">
        <v>40.25</v>
      </c>
      <c r="S6503">
        <v>26502</v>
      </c>
    </row>
    <row r="6504" spans="1:19" x14ac:dyDescent="0.2">
      <c r="A6504" t="s">
        <v>63</v>
      </c>
      <c r="B6504" t="s">
        <v>8</v>
      </c>
      <c r="C6504" t="s">
        <v>928</v>
      </c>
      <c r="D6504">
        <v>2</v>
      </c>
      <c r="E6504">
        <v>6</v>
      </c>
      <c r="F6504">
        <v>1780718400000</v>
      </c>
      <c r="G6504">
        <v>1780720291546</v>
      </c>
      <c r="H6504">
        <v>1891546</v>
      </c>
      <c r="I6504">
        <v>1841546</v>
      </c>
      <c r="J6504">
        <v>11936</v>
      </c>
      <c r="K6504">
        <v>78</v>
      </c>
      <c r="L6504">
        <v>68.099999999999994</v>
      </c>
      <c r="M6504" t="s">
        <v>931</v>
      </c>
      <c r="N6504" t="s">
        <v>926</v>
      </c>
      <c r="O6504">
        <v>39.26</v>
      </c>
      <c r="S6504">
        <v>26503</v>
      </c>
    </row>
    <row r="6505" spans="1:19" x14ac:dyDescent="0.2">
      <c r="A6505" t="s">
        <v>63</v>
      </c>
      <c r="B6505" t="s">
        <v>8</v>
      </c>
      <c r="C6505" t="s">
        <v>927</v>
      </c>
      <c r="D6505">
        <v>2</v>
      </c>
      <c r="E6505">
        <v>6</v>
      </c>
      <c r="F6505">
        <v>1780719300000</v>
      </c>
      <c r="G6505">
        <v>1780721292646</v>
      </c>
      <c r="H6505">
        <v>1992646</v>
      </c>
      <c r="I6505">
        <v>1927646</v>
      </c>
      <c r="J6505">
        <v>9270</v>
      </c>
      <c r="K6505">
        <v>81</v>
      </c>
      <c r="L6505">
        <v>70.87</v>
      </c>
      <c r="M6505" t="s">
        <v>931</v>
      </c>
      <c r="N6505" t="s">
        <v>926</v>
      </c>
      <c r="O6505">
        <v>50.29</v>
      </c>
      <c r="S6505">
        <v>26504</v>
      </c>
    </row>
    <row r="6506" spans="1:19" x14ac:dyDescent="0.2">
      <c r="A6506" t="s">
        <v>63</v>
      </c>
      <c r="B6506" t="s">
        <v>8</v>
      </c>
      <c r="C6506" t="s">
        <v>924</v>
      </c>
      <c r="D6506">
        <v>2</v>
      </c>
      <c r="E6506">
        <v>6</v>
      </c>
      <c r="F6506">
        <v>1780720200000</v>
      </c>
      <c r="G6506">
        <v>1780722779121</v>
      </c>
      <c r="H6506">
        <v>2579121</v>
      </c>
      <c r="I6506">
        <v>2499121</v>
      </c>
      <c r="J6506">
        <v>11360</v>
      </c>
      <c r="K6506">
        <v>104</v>
      </c>
      <c r="L6506">
        <v>79.599999999999994</v>
      </c>
      <c r="M6506" t="s">
        <v>931</v>
      </c>
      <c r="N6506" t="s">
        <v>926</v>
      </c>
      <c r="O6506">
        <v>50.22</v>
      </c>
      <c r="S6506">
        <v>26505</v>
      </c>
    </row>
    <row r="6507" spans="1:19" x14ac:dyDescent="0.2">
      <c r="A6507" t="s">
        <v>63</v>
      </c>
      <c r="B6507" t="s">
        <v>8</v>
      </c>
      <c r="C6507" t="s">
        <v>928</v>
      </c>
      <c r="D6507">
        <v>2</v>
      </c>
      <c r="E6507">
        <v>6</v>
      </c>
      <c r="F6507">
        <v>1780721100000</v>
      </c>
      <c r="G6507">
        <v>1780723311528</v>
      </c>
      <c r="H6507">
        <v>2211528</v>
      </c>
      <c r="I6507">
        <v>2176528</v>
      </c>
      <c r="J6507">
        <v>10377</v>
      </c>
      <c r="K6507">
        <v>84</v>
      </c>
      <c r="L6507">
        <v>70.95</v>
      </c>
      <c r="M6507" t="s">
        <v>931</v>
      </c>
      <c r="N6507" t="s">
        <v>926</v>
      </c>
      <c r="O6507">
        <v>41.99</v>
      </c>
      <c r="S6507">
        <v>26506</v>
      </c>
    </row>
    <row r="6508" spans="1:19" x14ac:dyDescent="0.2">
      <c r="A6508" t="s">
        <v>63</v>
      </c>
      <c r="B6508" t="s">
        <v>8</v>
      </c>
      <c r="C6508" t="s">
        <v>927</v>
      </c>
      <c r="D6508">
        <v>2</v>
      </c>
      <c r="E6508">
        <v>6</v>
      </c>
      <c r="F6508">
        <v>1780722000000</v>
      </c>
      <c r="G6508">
        <v>1780724527418</v>
      </c>
      <c r="H6508">
        <v>2527418</v>
      </c>
      <c r="I6508">
        <v>2477418</v>
      </c>
      <c r="J6508">
        <v>9812</v>
      </c>
      <c r="K6508">
        <v>101</v>
      </c>
      <c r="L6508">
        <v>77.290000000000006</v>
      </c>
      <c r="M6508" t="s">
        <v>931</v>
      </c>
      <c r="N6508" t="s">
        <v>926</v>
      </c>
      <c r="O6508">
        <v>50.3</v>
      </c>
      <c r="S6508">
        <v>26507</v>
      </c>
    </row>
    <row r="6509" spans="1:19" x14ac:dyDescent="0.2">
      <c r="A6509" t="s">
        <v>63</v>
      </c>
      <c r="B6509" t="s">
        <v>8</v>
      </c>
      <c r="C6509" t="s">
        <v>924</v>
      </c>
      <c r="D6509">
        <v>2</v>
      </c>
      <c r="E6509">
        <v>6</v>
      </c>
      <c r="F6509">
        <v>1780722900000</v>
      </c>
      <c r="G6509">
        <v>1780724543384</v>
      </c>
      <c r="H6509">
        <v>1643384</v>
      </c>
      <c r="I6509">
        <v>1578384</v>
      </c>
      <c r="J6509">
        <v>8968</v>
      </c>
      <c r="K6509">
        <v>65</v>
      </c>
      <c r="L6509">
        <v>65.94</v>
      </c>
      <c r="M6509" t="s">
        <v>925</v>
      </c>
      <c r="N6509" t="s">
        <v>926</v>
      </c>
      <c r="O6509">
        <v>48.42</v>
      </c>
      <c r="S6509">
        <v>26508</v>
      </c>
    </row>
    <row r="6510" spans="1:19" x14ac:dyDescent="0.2">
      <c r="A6510" t="s">
        <v>63</v>
      </c>
      <c r="B6510" t="s">
        <v>8</v>
      </c>
      <c r="C6510" t="s">
        <v>928</v>
      </c>
      <c r="D6510">
        <v>2</v>
      </c>
      <c r="E6510">
        <v>6</v>
      </c>
      <c r="F6510">
        <v>1780723800000</v>
      </c>
      <c r="G6510">
        <v>1780726136346</v>
      </c>
      <c r="H6510">
        <v>2336346</v>
      </c>
      <c r="I6510">
        <v>2256346</v>
      </c>
      <c r="J6510">
        <v>11299</v>
      </c>
      <c r="K6510">
        <v>90</v>
      </c>
      <c r="L6510">
        <v>77.5</v>
      </c>
      <c r="M6510" t="s">
        <v>931</v>
      </c>
      <c r="N6510" t="s">
        <v>926</v>
      </c>
      <c r="O6510">
        <v>51.61</v>
      </c>
      <c r="S6510">
        <v>26509</v>
      </c>
    </row>
    <row r="6511" spans="1:19" x14ac:dyDescent="0.2">
      <c r="A6511" t="s">
        <v>63</v>
      </c>
      <c r="B6511" t="s">
        <v>8</v>
      </c>
      <c r="C6511" t="s">
        <v>927</v>
      </c>
      <c r="D6511">
        <v>2</v>
      </c>
      <c r="E6511">
        <v>6</v>
      </c>
      <c r="F6511">
        <v>1780724700000</v>
      </c>
      <c r="G6511">
        <v>1780726710450</v>
      </c>
      <c r="H6511">
        <v>2010450</v>
      </c>
      <c r="I6511">
        <v>1975450</v>
      </c>
      <c r="J6511">
        <v>11284</v>
      </c>
      <c r="K6511">
        <v>76</v>
      </c>
      <c r="L6511">
        <v>69.510000000000005</v>
      </c>
      <c r="M6511" t="s">
        <v>931</v>
      </c>
      <c r="N6511" t="s">
        <v>926</v>
      </c>
      <c r="O6511">
        <v>41.3</v>
      </c>
      <c r="S6511">
        <v>26510</v>
      </c>
    </row>
    <row r="6512" spans="1:19" x14ac:dyDescent="0.2">
      <c r="A6512" t="s">
        <v>63</v>
      </c>
      <c r="B6512" t="s">
        <v>8</v>
      </c>
      <c r="C6512" t="s">
        <v>924</v>
      </c>
      <c r="D6512">
        <v>2</v>
      </c>
      <c r="E6512">
        <v>6</v>
      </c>
      <c r="F6512">
        <v>1780725600000</v>
      </c>
      <c r="G6512">
        <v>1780727423158</v>
      </c>
      <c r="H6512">
        <v>1823158</v>
      </c>
      <c r="I6512">
        <v>1773158</v>
      </c>
      <c r="J6512">
        <v>9546</v>
      </c>
      <c r="K6512">
        <v>72</v>
      </c>
      <c r="L6512">
        <v>68.83</v>
      </c>
      <c r="M6512" t="s">
        <v>931</v>
      </c>
      <c r="N6512" t="s">
        <v>926</v>
      </c>
      <c r="O6512">
        <v>49.08</v>
      </c>
      <c r="S6512">
        <v>26511</v>
      </c>
    </row>
    <row r="6513" spans="1:19" x14ac:dyDescent="0.2">
      <c r="A6513" t="s">
        <v>63</v>
      </c>
      <c r="B6513" t="s">
        <v>8</v>
      </c>
      <c r="C6513" t="s">
        <v>928</v>
      </c>
      <c r="D6513">
        <v>2</v>
      </c>
      <c r="E6513">
        <v>7</v>
      </c>
      <c r="F6513">
        <v>1780790400000</v>
      </c>
      <c r="G6513">
        <v>1780792583913</v>
      </c>
      <c r="H6513">
        <v>2183913</v>
      </c>
      <c r="I6513">
        <v>2133913</v>
      </c>
      <c r="J6513">
        <v>10083</v>
      </c>
      <c r="K6513">
        <v>80</v>
      </c>
      <c r="L6513">
        <v>70.92</v>
      </c>
      <c r="M6513" t="s">
        <v>931</v>
      </c>
      <c r="N6513" t="s">
        <v>926</v>
      </c>
      <c r="O6513">
        <v>43.42</v>
      </c>
      <c r="S6513">
        <v>26512</v>
      </c>
    </row>
    <row r="6514" spans="1:19" x14ac:dyDescent="0.2">
      <c r="A6514" t="s">
        <v>63</v>
      </c>
      <c r="B6514" t="s">
        <v>8</v>
      </c>
      <c r="C6514" t="s">
        <v>927</v>
      </c>
      <c r="D6514">
        <v>2</v>
      </c>
      <c r="E6514">
        <v>7</v>
      </c>
      <c r="F6514">
        <v>1780791300000</v>
      </c>
      <c r="G6514">
        <v>1780793459197</v>
      </c>
      <c r="H6514">
        <v>2159197</v>
      </c>
      <c r="I6514">
        <v>2094197</v>
      </c>
      <c r="J6514">
        <v>9936</v>
      </c>
      <c r="K6514">
        <v>85</v>
      </c>
      <c r="L6514">
        <v>68.23</v>
      </c>
      <c r="M6514" t="s">
        <v>931</v>
      </c>
      <c r="N6514" t="s">
        <v>926</v>
      </c>
      <c r="O6514">
        <v>38.159999999999997</v>
      </c>
      <c r="S6514">
        <v>26513</v>
      </c>
    </row>
    <row r="6515" spans="1:19" x14ac:dyDescent="0.2">
      <c r="A6515" t="s">
        <v>63</v>
      </c>
      <c r="B6515" t="s">
        <v>8</v>
      </c>
      <c r="C6515" t="s">
        <v>924</v>
      </c>
      <c r="D6515">
        <v>2</v>
      </c>
      <c r="E6515">
        <v>7</v>
      </c>
      <c r="F6515">
        <v>1780792200000</v>
      </c>
      <c r="G6515">
        <v>1780793796932</v>
      </c>
      <c r="H6515">
        <v>1596932</v>
      </c>
      <c r="I6515">
        <v>1516932</v>
      </c>
      <c r="J6515">
        <v>9444</v>
      </c>
      <c r="K6515">
        <v>70</v>
      </c>
      <c r="L6515">
        <v>61.24</v>
      </c>
      <c r="M6515" t="s">
        <v>925</v>
      </c>
      <c r="N6515" t="s">
        <v>926</v>
      </c>
      <c r="O6515">
        <v>37.39</v>
      </c>
      <c r="S6515">
        <v>26514</v>
      </c>
    </row>
    <row r="6516" spans="1:19" x14ac:dyDescent="0.2">
      <c r="A6516" t="s">
        <v>63</v>
      </c>
      <c r="B6516" t="s">
        <v>8</v>
      </c>
      <c r="C6516" t="s">
        <v>928</v>
      </c>
      <c r="D6516">
        <v>2</v>
      </c>
      <c r="E6516">
        <v>7</v>
      </c>
      <c r="F6516">
        <v>1780793100000</v>
      </c>
      <c r="G6516">
        <v>1780795485791</v>
      </c>
      <c r="H6516">
        <v>2385791</v>
      </c>
      <c r="I6516">
        <v>2350791</v>
      </c>
      <c r="J6516">
        <v>9746</v>
      </c>
      <c r="K6516">
        <v>88</v>
      </c>
      <c r="L6516">
        <v>69.97</v>
      </c>
      <c r="M6516" t="s">
        <v>931</v>
      </c>
      <c r="N6516" t="s">
        <v>926</v>
      </c>
      <c r="O6516">
        <v>37.020000000000003</v>
      </c>
      <c r="S6516">
        <v>26515</v>
      </c>
    </row>
    <row r="6517" spans="1:19" x14ac:dyDescent="0.2">
      <c r="A6517" t="s">
        <v>63</v>
      </c>
      <c r="B6517" t="s">
        <v>8</v>
      </c>
      <c r="C6517" t="s">
        <v>927</v>
      </c>
      <c r="D6517">
        <v>2</v>
      </c>
      <c r="E6517">
        <v>7</v>
      </c>
      <c r="F6517">
        <v>1780794000000</v>
      </c>
      <c r="G6517">
        <v>1780796145058</v>
      </c>
      <c r="H6517">
        <v>2145058</v>
      </c>
      <c r="I6517">
        <v>2095058</v>
      </c>
      <c r="J6517">
        <v>7857</v>
      </c>
      <c r="K6517">
        <v>81</v>
      </c>
      <c r="L6517">
        <v>53.99</v>
      </c>
      <c r="M6517" t="s">
        <v>925</v>
      </c>
      <c r="N6517" t="s">
        <v>929</v>
      </c>
      <c r="S6517">
        <v>26516</v>
      </c>
    </row>
    <row r="6518" spans="1:19" x14ac:dyDescent="0.2">
      <c r="A6518" t="s">
        <v>63</v>
      </c>
      <c r="B6518" t="s">
        <v>8</v>
      </c>
      <c r="C6518" t="s">
        <v>924</v>
      </c>
      <c r="D6518">
        <v>2</v>
      </c>
      <c r="E6518">
        <v>7</v>
      </c>
      <c r="F6518">
        <v>1780794900000</v>
      </c>
      <c r="G6518">
        <v>1780796864489</v>
      </c>
      <c r="H6518">
        <v>1964489</v>
      </c>
      <c r="I6518">
        <v>1899489</v>
      </c>
      <c r="J6518">
        <v>9781</v>
      </c>
      <c r="K6518">
        <v>83</v>
      </c>
      <c r="L6518">
        <v>67.89</v>
      </c>
      <c r="M6518" t="s">
        <v>931</v>
      </c>
      <c r="N6518" t="s">
        <v>926</v>
      </c>
      <c r="O6518">
        <v>42.69</v>
      </c>
      <c r="S6518">
        <v>26517</v>
      </c>
    </row>
    <row r="6519" spans="1:19" x14ac:dyDescent="0.2">
      <c r="A6519" t="s">
        <v>63</v>
      </c>
      <c r="B6519" t="s">
        <v>8</v>
      </c>
      <c r="C6519" t="s">
        <v>928</v>
      </c>
      <c r="D6519">
        <v>2</v>
      </c>
      <c r="E6519">
        <v>7</v>
      </c>
      <c r="F6519">
        <v>1780795800000</v>
      </c>
      <c r="G6519">
        <v>1780797601211</v>
      </c>
      <c r="H6519">
        <v>1801211</v>
      </c>
      <c r="I6519">
        <v>1721211</v>
      </c>
      <c r="J6519">
        <v>8671</v>
      </c>
      <c r="K6519">
        <v>75</v>
      </c>
      <c r="L6519">
        <v>68.41</v>
      </c>
      <c r="M6519" t="s">
        <v>931</v>
      </c>
      <c r="N6519" t="s">
        <v>926</v>
      </c>
      <c r="O6519">
        <v>51</v>
      </c>
      <c r="S6519">
        <v>26518</v>
      </c>
    </row>
    <row r="6520" spans="1:19" x14ac:dyDescent="0.2">
      <c r="A6520" t="s">
        <v>63</v>
      </c>
      <c r="B6520" t="s">
        <v>8</v>
      </c>
      <c r="C6520" t="s">
        <v>927</v>
      </c>
      <c r="D6520">
        <v>2</v>
      </c>
      <c r="E6520">
        <v>7</v>
      </c>
      <c r="F6520">
        <v>1780796700000</v>
      </c>
      <c r="G6520">
        <v>1780798601427</v>
      </c>
      <c r="H6520">
        <v>1901427</v>
      </c>
      <c r="I6520">
        <v>1866427</v>
      </c>
      <c r="J6520">
        <v>8508</v>
      </c>
      <c r="K6520">
        <v>77</v>
      </c>
      <c r="L6520">
        <v>62.37</v>
      </c>
      <c r="M6520" t="s">
        <v>925</v>
      </c>
      <c r="N6520" t="s">
        <v>926</v>
      </c>
      <c r="O6520">
        <v>34.86</v>
      </c>
      <c r="S6520">
        <v>26519</v>
      </c>
    </row>
    <row r="6521" spans="1:19" x14ac:dyDescent="0.2">
      <c r="A6521" t="s">
        <v>63</v>
      </c>
      <c r="B6521" t="s">
        <v>8</v>
      </c>
      <c r="C6521" t="s">
        <v>924</v>
      </c>
      <c r="D6521">
        <v>2</v>
      </c>
      <c r="E6521">
        <v>7</v>
      </c>
      <c r="F6521">
        <v>1780797600000</v>
      </c>
      <c r="G6521">
        <v>1780798875145</v>
      </c>
      <c r="H6521">
        <v>1275145</v>
      </c>
      <c r="I6521">
        <v>1275145</v>
      </c>
      <c r="J6521">
        <v>8430</v>
      </c>
      <c r="K6521">
        <v>49</v>
      </c>
      <c r="L6521">
        <v>44.15</v>
      </c>
      <c r="M6521" t="s">
        <v>925</v>
      </c>
      <c r="N6521" t="s">
        <v>929</v>
      </c>
      <c r="S6521">
        <v>26520</v>
      </c>
    </row>
    <row r="6522" spans="1:19" x14ac:dyDescent="0.2">
      <c r="A6522" t="s">
        <v>63</v>
      </c>
      <c r="B6522" t="s">
        <v>8</v>
      </c>
      <c r="C6522" t="s">
        <v>928</v>
      </c>
      <c r="D6522">
        <v>2</v>
      </c>
      <c r="E6522">
        <v>7</v>
      </c>
      <c r="F6522">
        <v>1780798500000</v>
      </c>
      <c r="G6522">
        <v>1780800544878</v>
      </c>
      <c r="H6522">
        <v>2044878</v>
      </c>
      <c r="I6522">
        <v>1979878</v>
      </c>
      <c r="J6522">
        <v>7813</v>
      </c>
      <c r="K6522">
        <v>81</v>
      </c>
      <c r="L6522">
        <v>69.709999999999994</v>
      </c>
      <c r="M6522" t="s">
        <v>931</v>
      </c>
      <c r="N6522" t="s">
        <v>926</v>
      </c>
      <c r="O6522">
        <v>50.17</v>
      </c>
      <c r="S6522">
        <v>26521</v>
      </c>
    </row>
    <row r="6523" spans="1:19" x14ac:dyDescent="0.2">
      <c r="A6523" t="s">
        <v>63</v>
      </c>
      <c r="B6523" t="s">
        <v>8</v>
      </c>
      <c r="C6523" t="s">
        <v>927</v>
      </c>
      <c r="D6523">
        <v>2</v>
      </c>
      <c r="E6523">
        <v>7</v>
      </c>
      <c r="F6523">
        <v>1780799400000</v>
      </c>
      <c r="G6523">
        <v>1780800944902</v>
      </c>
      <c r="H6523">
        <v>1544902</v>
      </c>
      <c r="I6523">
        <v>1464902</v>
      </c>
      <c r="J6523">
        <v>9627</v>
      </c>
      <c r="K6523">
        <v>66</v>
      </c>
      <c r="L6523">
        <v>65.180000000000007</v>
      </c>
      <c r="M6523" t="s">
        <v>925</v>
      </c>
      <c r="N6523" t="s">
        <v>926</v>
      </c>
      <c r="O6523">
        <v>47.38</v>
      </c>
      <c r="S6523">
        <v>26522</v>
      </c>
    </row>
    <row r="6524" spans="1:19" x14ac:dyDescent="0.2">
      <c r="A6524" t="s">
        <v>63</v>
      </c>
      <c r="B6524" t="s">
        <v>8</v>
      </c>
      <c r="C6524" t="s">
        <v>924</v>
      </c>
      <c r="D6524">
        <v>2</v>
      </c>
      <c r="E6524">
        <v>7</v>
      </c>
      <c r="F6524">
        <v>1780800300000</v>
      </c>
      <c r="G6524">
        <v>1780801791015</v>
      </c>
      <c r="H6524">
        <v>1491015</v>
      </c>
      <c r="I6524">
        <v>1456015</v>
      </c>
      <c r="J6524">
        <v>11381</v>
      </c>
      <c r="K6524">
        <v>63</v>
      </c>
      <c r="L6524">
        <v>65.64</v>
      </c>
      <c r="M6524" t="s">
        <v>925</v>
      </c>
      <c r="N6524" t="s">
        <v>926</v>
      </c>
      <c r="O6524">
        <v>45.12</v>
      </c>
      <c r="S6524">
        <v>26523</v>
      </c>
    </row>
    <row r="6525" spans="1:19" x14ac:dyDescent="0.2">
      <c r="A6525" t="s">
        <v>63</v>
      </c>
      <c r="B6525" t="s">
        <v>8</v>
      </c>
      <c r="C6525" t="s">
        <v>928</v>
      </c>
      <c r="D6525">
        <v>2</v>
      </c>
      <c r="E6525">
        <v>7</v>
      </c>
      <c r="F6525">
        <v>1780801200000</v>
      </c>
      <c r="G6525">
        <v>1780802665131</v>
      </c>
      <c r="H6525">
        <v>1465131</v>
      </c>
      <c r="I6525">
        <v>1415131</v>
      </c>
      <c r="J6525">
        <v>7973</v>
      </c>
      <c r="K6525">
        <v>57</v>
      </c>
      <c r="L6525">
        <v>58.27</v>
      </c>
      <c r="M6525" t="s">
        <v>925</v>
      </c>
      <c r="N6525" t="s">
        <v>926</v>
      </c>
      <c r="O6525">
        <v>37.75</v>
      </c>
      <c r="S6525">
        <v>26524</v>
      </c>
    </row>
    <row r="6526" spans="1:19" x14ac:dyDescent="0.2">
      <c r="A6526" t="s">
        <v>63</v>
      </c>
      <c r="B6526" t="s">
        <v>8</v>
      </c>
      <c r="C6526" t="s">
        <v>927</v>
      </c>
      <c r="D6526">
        <v>2</v>
      </c>
      <c r="E6526">
        <v>7</v>
      </c>
      <c r="F6526">
        <v>1780802100000</v>
      </c>
      <c r="G6526">
        <v>1780803360634</v>
      </c>
      <c r="H6526">
        <v>1260634</v>
      </c>
      <c r="I6526">
        <v>1195634</v>
      </c>
      <c r="J6526">
        <v>8574</v>
      </c>
      <c r="K6526">
        <v>50</v>
      </c>
      <c r="L6526">
        <v>59.03</v>
      </c>
      <c r="M6526" t="s">
        <v>925</v>
      </c>
      <c r="N6526" t="s">
        <v>926</v>
      </c>
      <c r="O6526">
        <v>43.04</v>
      </c>
      <c r="S6526">
        <v>26525</v>
      </c>
    </row>
    <row r="6527" spans="1:19" x14ac:dyDescent="0.2">
      <c r="A6527" t="s">
        <v>63</v>
      </c>
      <c r="B6527" t="s">
        <v>8</v>
      </c>
      <c r="C6527" t="s">
        <v>924</v>
      </c>
      <c r="D6527">
        <v>2</v>
      </c>
      <c r="E6527">
        <v>7</v>
      </c>
      <c r="F6527">
        <v>1780803000000</v>
      </c>
      <c r="G6527">
        <v>1780804993927</v>
      </c>
      <c r="H6527">
        <v>1993927</v>
      </c>
      <c r="I6527">
        <v>1913927</v>
      </c>
      <c r="J6527">
        <v>11206</v>
      </c>
      <c r="K6527">
        <v>80</v>
      </c>
      <c r="L6527">
        <v>55.69</v>
      </c>
      <c r="M6527" t="s">
        <v>925</v>
      </c>
      <c r="N6527" t="s">
        <v>929</v>
      </c>
      <c r="S6527">
        <v>26526</v>
      </c>
    </row>
    <row r="6528" spans="1:19" x14ac:dyDescent="0.2">
      <c r="A6528" t="s">
        <v>63</v>
      </c>
      <c r="B6528" t="s">
        <v>8</v>
      </c>
      <c r="C6528" t="s">
        <v>928</v>
      </c>
      <c r="D6528">
        <v>2</v>
      </c>
      <c r="E6528">
        <v>7</v>
      </c>
      <c r="F6528">
        <v>1780803900000</v>
      </c>
      <c r="G6528">
        <v>1780806343485</v>
      </c>
      <c r="H6528">
        <v>2443485</v>
      </c>
      <c r="I6528">
        <v>2408485</v>
      </c>
      <c r="J6528">
        <v>10618</v>
      </c>
      <c r="K6528">
        <v>97</v>
      </c>
      <c r="L6528">
        <v>75.88</v>
      </c>
      <c r="M6528" t="s">
        <v>931</v>
      </c>
      <c r="N6528" t="s">
        <v>926</v>
      </c>
      <c r="O6528">
        <v>46.98</v>
      </c>
      <c r="S6528">
        <v>26527</v>
      </c>
    </row>
    <row r="6529" spans="1:19" x14ac:dyDescent="0.2">
      <c r="A6529" t="s">
        <v>63</v>
      </c>
      <c r="B6529" t="s">
        <v>8</v>
      </c>
      <c r="C6529" t="s">
        <v>927</v>
      </c>
      <c r="D6529">
        <v>2</v>
      </c>
      <c r="E6529">
        <v>7</v>
      </c>
      <c r="F6529">
        <v>1780804800000</v>
      </c>
      <c r="G6529">
        <v>1780806245707</v>
      </c>
      <c r="H6529">
        <v>1445707</v>
      </c>
      <c r="I6529">
        <v>1395707</v>
      </c>
      <c r="J6529">
        <v>10839</v>
      </c>
      <c r="K6529">
        <v>56</v>
      </c>
      <c r="L6529">
        <v>62.85</v>
      </c>
      <c r="M6529" t="s">
        <v>925</v>
      </c>
      <c r="N6529" t="s">
        <v>926</v>
      </c>
      <c r="O6529">
        <v>41.22</v>
      </c>
      <c r="S6529">
        <v>26528</v>
      </c>
    </row>
    <row r="6530" spans="1:19" x14ac:dyDescent="0.2">
      <c r="A6530" t="s">
        <v>63</v>
      </c>
      <c r="B6530" t="s">
        <v>8</v>
      </c>
      <c r="C6530" t="s">
        <v>924</v>
      </c>
      <c r="D6530">
        <v>2</v>
      </c>
      <c r="E6530">
        <v>7</v>
      </c>
      <c r="F6530">
        <v>1780805700000</v>
      </c>
      <c r="G6530">
        <v>1780807344860</v>
      </c>
      <c r="H6530">
        <v>1644860</v>
      </c>
      <c r="I6530">
        <v>1579860</v>
      </c>
      <c r="J6530">
        <v>9283</v>
      </c>
      <c r="K6530">
        <v>66</v>
      </c>
      <c r="L6530">
        <v>63.68</v>
      </c>
      <c r="M6530" t="s">
        <v>925</v>
      </c>
      <c r="N6530" t="s">
        <v>926</v>
      </c>
      <c r="O6530">
        <v>42.3</v>
      </c>
      <c r="S6530">
        <v>26529</v>
      </c>
    </row>
    <row r="6531" spans="1:19" x14ac:dyDescent="0.2">
      <c r="A6531" t="s">
        <v>63</v>
      </c>
      <c r="B6531" t="s">
        <v>8</v>
      </c>
      <c r="C6531" t="s">
        <v>928</v>
      </c>
      <c r="D6531">
        <v>2</v>
      </c>
      <c r="E6531">
        <v>7</v>
      </c>
      <c r="F6531">
        <v>1780806600000</v>
      </c>
      <c r="G6531">
        <v>1780809117510</v>
      </c>
      <c r="H6531">
        <v>2517510</v>
      </c>
      <c r="I6531">
        <v>2437510</v>
      </c>
      <c r="J6531">
        <v>10402</v>
      </c>
      <c r="K6531">
        <v>100</v>
      </c>
      <c r="L6531">
        <v>61.13</v>
      </c>
      <c r="M6531" t="s">
        <v>925</v>
      </c>
      <c r="N6531" t="s">
        <v>929</v>
      </c>
      <c r="S6531">
        <v>26530</v>
      </c>
    </row>
    <row r="6532" spans="1:19" x14ac:dyDescent="0.2">
      <c r="A6532" t="s">
        <v>63</v>
      </c>
      <c r="B6532" t="s">
        <v>8</v>
      </c>
      <c r="C6532" t="s">
        <v>927</v>
      </c>
      <c r="D6532">
        <v>2</v>
      </c>
      <c r="E6532">
        <v>7</v>
      </c>
      <c r="F6532">
        <v>1780807500000</v>
      </c>
      <c r="G6532">
        <v>1780809822497</v>
      </c>
      <c r="H6532">
        <v>2322497</v>
      </c>
      <c r="I6532">
        <v>2287497</v>
      </c>
      <c r="J6532">
        <v>11452</v>
      </c>
      <c r="K6532">
        <v>94</v>
      </c>
      <c r="L6532">
        <v>75.89</v>
      </c>
      <c r="M6532" t="s">
        <v>931</v>
      </c>
      <c r="N6532" t="s">
        <v>926</v>
      </c>
      <c r="O6532">
        <v>47.81</v>
      </c>
      <c r="S6532">
        <v>26531</v>
      </c>
    </row>
    <row r="6533" spans="1:19" x14ac:dyDescent="0.2">
      <c r="A6533" t="s">
        <v>63</v>
      </c>
      <c r="B6533" t="s">
        <v>8</v>
      </c>
      <c r="C6533" t="s">
        <v>924</v>
      </c>
      <c r="D6533">
        <v>2</v>
      </c>
      <c r="E6533">
        <v>7</v>
      </c>
      <c r="F6533">
        <v>1780808400000</v>
      </c>
      <c r="G6533">
        <v>1780810563693</v>
      </c>
      <c r="H6533">
        <v>2163693</v>
      </c>
      <c r="I6533">
        <v>2113693</v>
      </c>
      <c r="J6533">
        <v>11232</v>
      </c>
      <c r="K6533">
        <v>81</v>
      </c>
      <c r="L6533">
        <v>71.06</v>
      </c>
      <c r="M6533" t="s">
        <v>931</v>
      </c>
      <c r="N6533" t="s">
        <v>926</v>
      </c>
      <c r="O6533">
        <v>41.17</v>
      </c>
      <c r="S6533">
        <v>26532</v>
      </c>
    </row>
    <row r="6534" spans="1:19" x14ac:dyDescent="0.2">
      <c r="A6534" t="s">
        <v>63</v>
      </c>
      <c r="B6534" t="s">
        <v>8</v>
      </c>
      <c r="C6534" t="s">
        <v>928</v>
      </c>
      <c r="D6534">
        <v>2</v>
      </c>
      <c r="E6534">
        <v>7</v>
      </c>
      <c r="F6534">
        <v>1780809300000</v>
      </c>
      <c r="G6534">
        <v>1780810947770</v>
      </c>
      <c r="H6534">
        <v>1647770</v>
      </c>
      <c r="I6534">
        <v>1582770</v>
      </c>
      <c r="J6534">
        <v>9383</v>
      </c>
      <c r="K6534">
        <v>62</v>
      </c>
      <c r="L6534">
        <v>65.239999999999995</v>
      </c>
      <c r="M6534" t="s">
        <v>925</v>
      </c>
      <c r="N6534" t="s">
        <v>926</v>
      </c>
      <c r="O6534">
        <v>45.57</v>
      </c>
      <c r="S6534">
        <v>26533</v>
      </c>
    </row>
    <row r="6535" spans="1:19" x14ac:dyDescent="0.2">
      <c r="A6535" t="s">
        <v>63</v>
      </c>
      <c r="B6535" t="s">
        <v>8</v>
      </c>
      <c r="C6535" t="s">
        <v>927</v>
      </c>
      <c r="D6535">
        <v>2</v>
      </c>
      <c r="E6535">
        <v>7</v>
      </c>
      <c r="F6535">
        <v>1780810200000</v>
      </c>
      <c r="G6535">
        <v>1780812218715</v>
      </c>
      <c r="H6535">
        <v>2018715</v>
      </c>
      <c r="I6535">
        <v>1938715</v>
      </c>
      <c r="J6535">
        <v>9611</v>
      </c>
      <c r="K6535">
        <v>74</v>
      </c>
      <c r="L6535">
        <v>70.400000000000006</v>
      </c>
      <c r="M6535" t="s">
        <v>931</v>
      </c>
      <c r="N6535" t="s">
        <v>926</v>
      </c>
      <c r="O6535">
        <v>47.62</v>
      </c>
      <c r="S6535">
        <v>26534</v>
      </c>
    </row>
    <row r="6536" spans="1:19" x14ac:dyDescent="0.2">
      <c r="A6536" t="s">
        <v>63</v>
      </c>
      <c r="B6536" t="s">
        <v>8</v>
      </c>
      <c r="C6536" t="s">
        <v>924</v>
      </c>
      <c r="D6536">
        <v>2</v>
      </c>
      <c r="E6536">
        <v>7</v>
      </c>
      <c r="F6536">
        <v>1780811100000</v>
      </c>
      <c r="G6536">
        <v>1780813467005</v>
      </c>
      <c r="H6536">
        <v>2367005</v>
      </c>
      <c r="I6536">
        <v>2332005</v>
      </c>
      <c r="J6536">
        <v>10773</v>
      </c>
      <c r="K6536">
        <v>93</v>
      </c>
      <c r="L6536">
        <v>59.72</v>
      </c>
      <c r="M6536" t="s">
        <v>925</v>
      </c>
      <c r="N6536" t="s">
        <v>929</v>
      </c>
      <c r="S6536">
        <v>26535</v>
      </c>
    </row>
    <row r="6537" spans="1:19" x14ac:dyDescent="0.2">
      <c r="A6537" t="s">
        <v>63</v>
      </c>
      <c r="B6537" t="s">
        <v>8</v>
      </c>
      <c r="C6537" t="s">
        <v>928</v>
      </c>
      <c r="D6537">
        <v>2</v>
      </c>
      <c r="E6537">
        <v>7</v>
      </c>
      <c r="F6537">
        <v>1780812000000</v>
      </c>
      <c r="G6537">
        <v>1780814294122</v>
      </c>
      <c r="H6537">
        <v>2294122</v>
      </c>
      <c r="I6537">
        <v>2244122</v>
      </c>
      <c r="J6537">
        <v>10774</v>
      </c>
      <c r="K6537">
        <v>92</v>
      </c>
      <c r="L6537">
        <v>70.97</v>
      </c>
      <c r="M6537" t="s">
        <v>931</v>
      </c>
      <c r="N6537" t="s">
        <v>926</v>
      </c>
      <c r="O6537">
        <v>38.9</v>
      </c>
      <c r="S6537">
        <v>26536</v>
      </c>
    </row>
    <row r="6538" spans="1:19" x14ac:dyDescent="0.2">
      <c r="A6538" t="s">
        <v>63</v>
      </c>
      <c r="B6538" t="s">
        <v>8</v>
      </c>
      <c r="C6538" t="s">
        <v>927</v>
      </c>
      <c r="D6538">
        <v>2</v>
      </c>
      <c r="E6538">
        <v>7</v>
      </c>
      <c r="F6538">
        <v>1780812900000</v>
      </c>
      <c r="G6538">
        <v>1780814581055</v>
      </c>
      <c r="H6538">
        <v>1681055</v>
      </c>
      <c r="I6538">
        <v>1616055</v>
      </c>
      <c r="J6538">
        <v>9372</v>
      </c>
      <c r="K6538">
        <v>65</v>
      </c>
      <c r="L6538">
        <v>63.1</v>
      </c>
      <c r="M6538" t="s">
        <v>925</v>
      </c>
      <c r="N6538" t="s">
        <v>926</v>
      </c>
      <c r="O6538">
        <v>39.799999999999997</v>
      </c>
      <c r="S6538">
        <v>26537</v>
      </c>
    </row>
    <row r="6539" spans="1:19" x14ac:dyDescent="0.2">
      <c r="A6539" t="s">
        <v>64</v>
      </c>
      <c r="B6539" t="s">
        <v>13</v>
      </c>
      <c r="C6539" t="s">
        <v>927</v>
      </c>
      <c r="D6539">
        <v>1</v>
      </c>
      <c r="E6539">
        <v>1</v>
      </c>
      <c r="F6539">
        <v>1779667200000</v>
      </c>
      <c r="G6539">
        <v>1779669387678</v>
      </c>
      <c r="H6539">
        <v>2187678</v>
      </c>
      <c r="I6539">
        <v>2187678</v>
      </c>
      <c r="J6539">
        <v>10520</v>
      </c>
      <c r="K6539">
        <v>82</v>
      </c>
      <c r="L6539">
        <v>77</v>
      </c>
      <c r="M6539" t="s">
        <v>931</v>
      </c>
      <c r="N6539" t="s">
        <v>926</v>
      </c>
      <c r="O6539">
        <v>56.29</v>
      </c>
      <c r="S6539">
        <v>26538</v>
      </c>
    </row>
    <row r="6540" spans="1:19" x14ac:dyDescent="0.2">
      <c r="A6540" t="s">
        <v>64</v>
      </c>
      <c r="B6540" t="s">
        <v>13</v>
      </c>
      <c r="C6540" t="s">
        <v>924</v>
      </c>
      <c r="D6540">
        <v>1</v>
      </c>
      <c r="E6540">
        <v>1</v>
      </c>
      <c r="F6540">
        <v>1779668100000</v>
      </c>
      <c r="G6540">
        <v>1779670247845</v>
      </c>
      <c r="H6540">
        <v>2147845</v>
      </c>
      <c r="I6540">
        <v>2147845</v>
      </c>
      <c r="J6540">
        <v>12008</v>
      </c>
      <c r="K6540">
        <v>80</v>
      </c>
      <c r="L6540">
        <v>75.38</v>
      </c>
      <c r="M6540" t="s">
        <v>931</v>
      </c>
      <c r="N6540" t="s">
        <v>926</v>
      </c>
      <c r="O6540">
        <v>49.53</v>
      </c>
      <c r="S6540">
        <v>26539</v>
      </c>
    </row>
    <row r="6541" spans="1:19" x14ac:dyDescent="0.2">
      <c r="A6541" t="s">
        <v>64</v>
      </c>
      <c r="B6541" t="s">
        <v>13</v>
      </c>
      <c r="C6541" t="s">
        <v>928</v>
      </c>
      <c r="D6541">
        <v>1</v>
      </c>
      <c r="E6541">
        <v>1</v>
      </c>
      <c r="F6541">
        <v>1779669000000</v>
      </c>
      <c r="G6541">
        <v>1779670490893</v>
      </c>
      <c r="H6541">
        <v>1490893</v>
      </c>
      <c r="I6541">
        <v>1490893</v>
      </c>
      <c r="J6541">
        <v>11175</v>
      </c>
      <c r="K6541">
        <v>58</v>
      </c>
      <c r="L6541">
        <v>67.87</v>
      </c>
      <c r="M6541" t="s">
        <v>931</v>
      </c>
      <c r="N6541" t="s">
        <v>926</v>
      </c>
      <c r="O6541">
        <v>50.86</v>
      </c>
      <c r="S6541">
        <v>26540</v>
      </c>
    </row>
    <row r="6542" spans="1:19" x14ac:dyDescent="0.2">
      <c r="A6542" t="s">
        <v>64</v>
      </c>
      <c r="B6542" t="s">
        <v>13</v>
      </c>
      <c r="C6542" t="s">
        <v>927</v>
      </c>
      <c r="D6542">
        <v>1</v>
      </c>
      <c r="E6542">
        <v>1</v>
      </c>
      <c r="F6542">
        <v>1779669900000</v>
      </c>
      <c r="G6542">
        <v>1779672076203</v>
      </c>
      <c r="H6542">
        <v>2176203</v>
      </c>
      <c r="I6542">
        <v>2176203</v>
      </c>
      <c r="J6542">
        <v>9851</v>
      </c>
      <c r="K6542">
        <v>86</v>
      </c>
      <c r="L6542">
        <v>71.87</v>
      </c>
      <c r="M6542" t="s">
        <v>931</v>
      </c>
      <c r="N6542" t="s">
        <v>926</v>
      </c>
      <c r="O6542">
        <v>46.43</v>
      </c>
      <c r="S6542">
        <v>26541</v>
      </c>
    </row>
    <row r="6543" spans="1:19" x14ac:dyDescent="0.2">
      <c r="A6543" t="s">
        <v>64</v>
      </c>
      <c r="B6543" t="s">
        <v>13</v>
      </c>
      <c r="C6543" t="s">
        <v>924</v>
      </c>
      <c r="D6543">
        <v>1</v>
      </c>
      <c r="E6543">
        <v>1</v>
      </c>
      <c r="F6543">
        <v>1779670800000</v>
      </c>
      <c r="G6543">
        <v>1779672865016</v>
      </c>
      <c r="H6543">
        <v>2065016</v>
      </c>
      <c r="I6543">
        <v>2065016</v>
      </c>
      <c r="J6543">
        <v>9895</v>
      </c>
      <c r="K6543">
        <v>82</v>
      </c>
      <c r="L6543">
        <v>68.66</v>
      </c>
      <c r="M6543" t="s">
        <v>931</v>
      </c>
      <c r="N6543" t="s">
        <v>926</v>
      </c>
      <c r="O6543">
        <v>41.65</v>
      </c>
      <c r="S6543">
        <v>26542</v>
      </c>
    </row>
    <row r="6544" spans="1:19" x14ac:dyDescent="0.2">
      <c r="A6544" t="s">
        <v>64</v>
      </c>
      <c r="B6544" t="s">
        <v>13</v>
      </c>
      <c r="C6544" t="s">
        <v>928</v>
      </c>
      <c r="D6544">
        <v>1</v>
      </c>
      <c r="E6544">
        <v>1</v>
      </c>
      <c r="F6544">
        <v>1779671700000</v>
      </c>
      <c r="G6544">
        <v>1779674126369</v>
      </c>
      <c r="H6544">
        <v>2426369</v>
      </c>
      <c r="I6544">
        <v>2426369</v>
      </c>
      <c r="J6544">
        <v>12051</v>
      </c>
      <c r="K6544">
        <v>99</v>
      </c>
      <c r="L6544">
        <v>74.86</v>
      </c>
      <c r="M6544" t="s">
        <v>931</v>
      </c>
      <c r="N6544" t="s">
        <v>926</v>
      </c>
      <c r="O6544">
        <v>41.2</v>
      </c>
      <c r="S6544">
        <v>26543</v>
      </c>
    </row>
    <row r="6545" spans="1:19" x14ac:dyDescent="0.2">
      <c r="A6545" t="s">
        <v>64</v>
      </c>
      <c r="B6545" t="s">
        <v>13</v>
      </c>
      <c r="C6545" t="s">
        <v>927</v>
      </c>
      <c r="D6545">
        <v>1</v>
      </c>
      <c r="E6545">
        <v>1</v>
      </c>
      <c r="F6545">
        <v>1779672600000</v>
      </c>
      <c r="G6545">
        <v>1779674750057</v>
      </c>
      <c r="H6545">
        <v>2150057</v>
      </c>
      <c r="I6545">
        <v>2150057</v>
      </c>
      <c r="J6545">
        <v>10623</v>
      </c>
      <c r="K6545">
        <v>81</v>
      </c>
      <c r="L6545">
        <v>56.95</v>
      </c>
      <c r="M6545" t="s">
        <v>925</v>
      </c>
      <c r="N6545" t="s">
        <v>929</v>
      </c>
      <c r="S6545">
        <v>26544</v>
      </c>
    </row>
    <row r="6546" spans="1:19" x14ac:dyDescent="0.2">
      <c r="A6546" t="s">
        <v>64</v>
      </c>
      <c r="B6546" t="s">
        <v>13</v>
      </c>
      <c r="C6546" t="s">
        <v>924</v>
      </c>
      <c r="D6546">
        <v>1</v>
      </c>
      <c r="E6546">
        <v>1</v>
      </c>
      <c r="F6546">
        <v>1779673500000</v>
      </c>
      <c r="G6546">
        <v>1779675211124</v>
      </c>
      <c r="H6546">
        <v>1711124</v>
      </c>
      <c r="I6546">
        <v>1711124</v>
      </c>
      <c r="J6546">
        <v>10903</v>
      </c>
      <c r="K6546">
        <v>67</v>
      </c>
      <c r="L6546">
        <v>68.83</v>
      </c>
      <c r="M6546" t="s">
        <v>931</v>
      </c>
      <c r="N6546" t="s">
        <v>926</v>
      </c>
      <c r="O6546">
        <v>48.26</v>
      </c>
      <c r="S6546">
        <v>26545</v>
      </c>
    </row>
    <row r="6547" spans="1:19" x14ac:dyDescent="0.2">
      <c r="A6547" t="s">
        <v>64</v>
      </c>
      <c r="B6547" t="s">
        <v>13</v>
      </c>
      <c r="C6547" t="s">
        <v>928</v>
      </c>
      <c r="D6547">
        <v>1</v>
      </c>
      <c r="E6547">
        <v>1</v>
      </c>
      <c r="F6547">
        <v>1779674400000</v>
      </c>
      <c r="G6547">
        <v>1779676125577</v>
      </c>
      <c r="H6547">
        <v>1725577</v>
      </c>
      <c r="I6547">
        <v>1725577</v>
      </c>
      <c r="J6547">
        <v>9968</v>
      </c>
      <c r="K6547">
        <v>74</v>
      </c>
      <c r="L6547">
        <v>67.98</v>
      </c>
      <c r="M6547" t="s">
        <v>931</v>
      </c>
      <c r="N6547" t="s">
        <v>926</v>
      </c>
      <c r="O6547">
        <v>48.43</v>
      </c>
      <c r="S6547">
        <v>26546</v>
      </c>
    </row>
    <row r="6548" spans="1:19" x14ac:dyDescent="0.2">
      <c r="A6548" t="s">
        <v>64</v>
      </c>
      <c r="B6548" t="s">
        <v>13</v>
      </c>
      <c r="C6548" t="s">
        <v>927</v>
      </c>
      <c r="D6548">
        <v>1</v>
      </c>
      <c r="E6548">
        <v>1</v>
      </c>
      <c r="F6548">
        <v>1779675300000</v>
      </c>
      <c r="G6548">
        <v>1779677872602</v>
      </c>
      <c r="H6548">
        <v>2572602</v>
      </c>
      <c r="I6548">
        <v>2572602</v>
      </c>
      <c r="J6548">
        <v>8959</v>
      </c>
      <c r="K6548">
        <v>100</v>
      </c>
      <c r="L6548">
        <v>78.42</v>
      </c>
      <c r="M6548" t="s">
        <v>931</v>
      </c>
      <c r="N6548" t="s">
        <v>926</v>
      </c>
      <c r="O6548">
        <v>54.06</v>
      </c>
      <c r="S6548">
        <v>26547</v>
      </c>
    </row>
    <row r="6549" spans="1:19" x14ac:dyDescent="0.2">
      <c r="A6549" t="s">
        <v>64</v>
      </c>
      <c r="B6549" t="s">
        <v>13</v>
      </c>
      <c r="C6549" t="s">
        <v>924</v>
      </c>
      <c r="D6549">
        <v>1</v>
      </c>
      <c r="E6549">
        <v>1</v>
      </c>
      <c r="F6549">
        <v>1779676200000</v>
      </c>
      <c r="G6549">
        <v>1779678167072</v>
      </c>
      <c r="H6549">
        <v>1967072</v>
      </c>
      <c r="I6549">
        <v>1967072</v>
      </c>
      <c r="J6549">
        <v>8865</v>
      </c>
      <c r="K6549">
        <v>78</v>
      </c>
      <c r="L6549">
        <v>66.69</v>
      </c>
      <c r="M6549" t="s">
        <v>931</v>
      </c>
      <c r="N6549" t="s">
        <v>926</v>
      </c>
      <c r="O6549">
        <v>42.28</v>
      </c>
      <c r="S6549">
        <v>26548</v>
      </c>
    </row>
    <row r="6550" spans="1:19" x14ac:dyDescent="0.2">
      <c r="A6550" t="s">
        <v>64</v>
      </c>
      <c r="B6550" t="s">
        <v>13</v>
      </c>
      <c r="C6550" t="s">
        <v>928</v>
      </c>
      <c r="D6550">
        <v>1</v>
      </c>
      <c r="E6550">
        <v>1</v>
      </c>
      <c r="F6550">
        <v>1779677100000</v>
      </c>
      <c r="G6550">
        <v>1779679159919</v>
      </c>
      <c r="H6550">
        <v>2059919</v>
      </c>
      <c r="I6550">
        <v>2059919</v>
      </c>
      <c r="J6550">
        <v>9540</v>
      </c>
      <c r="K6550">
        <v>84</v>
      </c>
      <c r="L6550">
        <v>70.099999999999994</v>
      </c>
      <c r="M6550" t="s">
        <v>931</v>
      </c>
      <c r="N6550" t="s">
        <v>926</v>
      </c>
      <c r="O6550">
        <v>46.07</v>
      </c>
      <c r="S6550">
        <v>26549</v>
      </c>
    </row>
    <row r="6551" spans="1:19" x14ac:dyDescent="0.2">
      <c r="A6551" t="s">
        <v>64</v>
      </c>
      <c r="B6551" t="s">
        <v>13</v>
      </c>
      <c r="C6551" t="s">
        <v>927</v>
      </c>
      <c r="D6551">
        <v>1</v>
      </c>
      <c r="E6551">
        <v>1</v>
      </c>
      <c r="F6551">
        <v>1779678000000</v>
      </c>
      <c r="G6551">
        <v>1779679750053</v>
      </c>
      <c r="H6551">
        <v>1750053</v>
      </c>
      <c r="I6551">
        <v>1750053</v>
      </c>
      <c r="J6551">
        <v>10356</v>
      </c>
      <c r="K6551">
        <v>73</v>
      </c>
      <c r="L6551">
        <v>71.38</v>
      </c>
      <c r="M6551" t="s">
        <v>931</v>
      </c>
      <c r="N6551" t="s">
        <v>926</v>
      </c>
      <c r="O6551">
        <v>54.69</v>
      </c>
      <c r="S6551">
        <v>26550</v>
      </c>
    </row>
    <row r="6552" spans="1:19" x14ac:dyDescent="0.2">
      <c r="A6552" t="s">
        <v>64</v>
      </c>
      <c r="B6552" t="s">
        <v>13</v>
      </c>
      <c r="C6552" t="s">
        <v>924</v>
      </c>
      <c r="D6552">
        <v>1</v>
      </c>
      <c r="E6552">
        <v>1</v>
      </c>
      <c r="F6552">
        <v>1779678900000</v>
      </c>
      <c r="G6552">
        <v>1779680315460</v>
      </c>
      <c r="H6552">
        <v>1415460</v>
      </c>
      <c r="I6552">
        <v>1415460</v>
      </c>
      <c r="J6552">
        <v>10390</v>
      </c>
      <c r="K6552">
        <v>58</v>
      </c>
      <c r="L6552">
        <v>47.9</v>
      </c>
      <c r="M6552" t="s">
        <v>925</v>
      </c>
      <c r="N6552" t="s">
        <v>929</v>
      </c>
      <c r="S6552">
        <v>26551</v>
      </c>
    </row>
    <row r="6553" spans="1:19" x14ac:dyDescent="0.2">
      <c r="A6553" t="s">
        <v>64</v>
      </c>
      <c r="B6553" t="s">
        <v>13</v>
      </c>
      <c r="C6553" t="s">
        <v>928</v>
      </c>
      <c r="D6553">
        <v>1</v>
      </c>
      <c r="E6553">
        <v>1</v>
      </c>
      <c r="F6553">
        <v>1779679800000</v>
      </c>
      <c r="G6553">
        <v>1779681316250</v>
      </c>
      <c r="H6553">
        <v>1516250</v>
      </c>
      <c r="I6553">
        <v>1516250</v>
      </c>
      <c r="J6553">
        <v>11579</v>
      </c>
      <c r="K6553">
        <v>60</v>
      </c>
      <c r="L6553">
        <v>50.35</v>
      </c>
      <c r="M6553" t="s">
        <v>925</v>
      </c>
      <c r="N6553" t="s">
        <v>929</v>
      </c>
      <c r="S6553">
        <v>26552</v>
      </c>
    </row>
    <row r="6554" spans="1:19" x14ac:dyDescent="0.2">
      <c r="A6554" t="s">
        <v>64</v>
      </c>
      <c r="B6554" t="s">
        <v>13</v>
      </c>
      <c r="C6554" t="s">
        <v>927</v>
      </c>
      <c r="D6554">
        <v>1</v>
      </c>
      <c r="E6554">
        <v>1</v>
      </c>
      <c r="F6554">
        <v>1779680700000</v>
      </c>
      <c r="G6554">
        <v>1779682308000</v>
      </c>
      <c r="H6554">
        <v>1608000</v>
      </c>
      <c r="I6554">
        <v>1608000</v>
      </c>
      <c r="J6554">
        <v>9093</v>
      </c>
      <c r="K6554">
        <v>70</v>
      </c>
      <c r="L6554">
        <v>67</v>
      </c>
      <c r="M6554" t="s">
        <v>931</v>
      </c>
      <c r="N6554" t="s">
        <v>926</v>
      </c>
      <c r="O6554">
        <v>51.44</v>
      </c>
      <c r="S6554">
        <v>26553</v>
      </c>
    </row>
    <row r="6555" spans="1:19" x14ac:dyDescent="0.2">
      <c r="A6555" t="s">
        <v>64</v>
      </c>
      <c r="B6555" t="s">
        <v>13</v>
      </c>
      <c r="C6555" t="s">
        <v>924</v>
      </c>
      <c r="D6555">
        <v>1</v>
      </c>
      <c r="E6555">
        <v>1</v>
      </c>
      <c r="F6555">
        <v>1779681600000</v>
      </c>
      <c r="G6555">
        <v>1779683478463</v>
      </c>
      <c r="H6555">
        <v>1878463</v>
      </c>
      <c r="I6555">
        <v>1878463</v>
      </c>
      <c r="J6555">
        <v>9893</v>
      </c>
      <c r="K6555">
        <v>79</v>
      </c>
      <c r="L6555">
        <v>52.93</v>
      </c>
      <c r="M6555" t="s">
        <v>925</v>
      </c>
      <c r="N6555" t="s">
        <v>929</v>
      </c>
      <c r="S6555">
        <v>26554</v>
      </c>
    </row>
    <row r="6556" spans="1:19" x14ac:dyDescent="0.2">
      <c r="A6556" t="s">
        <v>64</v>
      </c>
      <c r="B6556" t="s">
        <v>13</v>
      </c>
      <c r="C6556" t="s">
        <v>928</v>
      </c>
      <c r="D6556">
        <v>1</v>
      </c>
      <c r="E6556">
        <v>1</v>
      </c>
      <c r="F6556">
        <v>1779682500000</v>
      </c>
      <c r="G6556">
        <v>1779684389837</v>
      </c>
      <c r="H6556">
        <v>1889837</v>
      </c>
      <c r="I6556">
        <v>1889837</v>
      </c>
      <c r="J6556">
        <v>11711</v>
      </c>
      <c r="K6556">
        <v>77</v>
      </c>
      <c r="L6556">
        <v>71.900000000000006</v>
      </c>
      <c r="M6556" t="s">
        <v>931</v>
      </c>
      <c r="N6556" t="s">
        <v>926</v>
      </c>
      <c r="O6556">
        <v>48.73</v>
      </c>
      <c r="S6556">
        <v>26555</v>
      </c>
    </row>
    <row r="6557" spans="1:19" x14ac:dyDescent="0.2">
      <c r="A6557" t="s">
        <v>64</v>
      </c>
      <c r="B6557" t="s">
        <v>13</v>
      </c>
      <c r="C6557" t="s">
        <v>927</v>
      </c>
      <c r="D6557">
        <v>1</v>
      </c>
      <c r="E6557">
        <v>1</v>
      </c>
      <c r="F6557">
        <v>1779683400000</v>
      </c>
      <c r="G6557">
        <v>1779685683969</v>
      </c>
      <c r="H6557">
        <v>2283969</v>
      </c>
      <c r="I6557">
        <v>2283969</v>
      </c>
      <c r="J6557">
        <v>10154</v>
      </c>
      <c r="K6557">
        <v>95</v>
      </c>
      <c r="L6557">
        <v>73.010000000000005</v>
      </c>
      <c r="M6557" t="s">
        <v>931</v>
      </c>
      <c r="N6557" t="s">
        <v>926</v>
      </c>
      <c r="O6557">
        <v>45.56</v>
      </c>
      <c r="S6557">
        <v>26556</v>
      </c>
    </row>
    <row r="6558" spans="1:19" x14ac:dyDescent="0.2">
      <c r="A6558" t="s">
        <v>64</v>
      </c>
      <c r="B6558" t="s">
        <v>13</v>
      </c>
      <c r="C6558" t="s">
        <v>924</v>
      </c>
      <c r="D6558">
        <v>1</v>
      </c>
      <c r="E6558">
        <v>1</v>
      </c>
      <c r="F6558">
        <v>1779684300000</v>
      </c>
      <c r="G6558">
        <v>1779685891946</v>
      </c>
      <c r="H6558">
        <v>1591946</v>
      </c>
      <c r="I6558">
        <v>1591946</v>
      </c>
      <c r="J6558">
        <v>10321</v>
      </c>
      <c r="K6558">
        <v>60</v>
      </c>
      <c r="L6558">
        <v>70.3</v>
      </c>
      <c r="M6558" t="s">
        <v>931</v>
      </c>
      <c r="N6558" t="s">
        <v>926</v>
      </c>
      <c r="O6558">
        <v>56.24</v>
      </c>
      <c r="S6558">
        <v>26557</v>
      </c>
    </row>
    <row r="6559" spans="1:19" x14ac:dyDescent="0.2">
      <c r="A6559" t="s">
        <v>64</v>
      </c>
      <c r="B6559" t="s">
        <v>13</v>
      </c>
      <c r="C6559" t="s">
        <v>928</v>
      </c>
      <c r="D6559">
        <v>1</v>
      </c>
      <c r="E6559">
        <v>1</v>
      </c>
      <c r="F6559">
        <v>1779685200000</v>
      </c>
      <c r="G6559">
        <v>1779686925077</v>
      </c>
      <c r="H6559">
        <v>1725077</v>
      </c>
      <c r="I6559">
        <v>1725077</v>
      </c>
      <c r="J6559">
        <v>11027</v>
      </c>
      <c r="K6559">
        <v>72</v>
      </c>
      <c r="L6559">
        <v>71.81</v>
      </c>
      <c r="M6559" t="s">
        <v>931</v>
      </c>
      <c r="N6559" t="s">
        <v>926</v>
      </c>
      <c r="O6559">
        <v>54.51</v>
      </c>
      <c r="S6559">
        <v>26558</v>
      </c>
    </row>
    <row r="6560" spans="1:19" x14ac:dyDescent="0.2">
      <c r="A6560" t="s">
        <v>64</v>
      </c>
      <c r="B6560" t="s">
        <v>13</v>
      </c>
      <c r="C6560" t="s">
        <v>927</v>
      </c>
      <c r="D6560">
        <v>1</v>
      </c>
      <c r="E6560">
        <v>1</v>
      </c>
      <c r="F6560">
        <v>1779686100000</v>
      </c>
      <c r="G6560">
        <v>1779688428021</v>
      </c>
      <c r="H6560">
        <v>2328021</v>
      </c>
      <c r="I6560">
        <v>2328021</v>
      </c>
      <c r="J6560">
        <v>11174</v>
      </c>
      <c r="K6560">
        <v>86</v>
      </c>
      <c r="L6560">
        <v>76.989999999999995</v>
      </c>
      <c r="M6560" t="s">
        <v>931</v>
      </c>
      <c r="N6560" t="s">
        <v>926</v>
      </c>
      <c r="O6560">
        <v>50.97</v>
      </c>
      <c r="S6560">
        <v>26559</v>
      </c>
    </row>
    <row r="6561" spans="1:19" x14ac:dyDescent="0.2">
      <c r="A6561" t="s">
        <v>64</v>
      </c>
      <c r="B6561" t="s">
        <v>13</v>
      </c>
      <c r="C6561" t="s">
        <v>924</v>
      </c>
      <c r="D6561">
        <v>1</v>
      </c>
      <c r="E6561">
        <v>1</v>
      </c>
      <c r="F6561">
        <v>1779687000000</v>
      </c>
      <c r="G6561">
        <v>1779688811459</v>
      </c>
      <c r="H6561">
        <v>1811459</v>
      </c>
      <c r="I6561">
        <v>1811459</v>
      </c>
      <c r="J6561">
        <v>10454</v>
      </c>
      <c r="K6561">
        <v>67</v>
      </c>
      <c r="L6561">
        <v>72.680000000000007</v>
      </c>
      <c r="M6561" t="s">
        <v>931</v>
      </c>
      <c r="N6561" t="s">
        <v>926</v>
      </c>
      <c r="O6561">
        <v>55.89</v>
      </c>
      <c r="S6561">
        <v>26560</v>
      </c>
    </row>
    <row r="6562" spans="1:19" x14ac:dyDescent="0.2">
      <c r="A6562" t="s">
        <v>64</v>
      </c>
      <c r="B6562" t="s">
        <v>13</v>
      </c>
      <c r="C6562" t="s">
        <v>928</v>
      </c>
      <c r="D6562">
        <v>1</v>
      </c>
      <c r="E6562">
        <v>1</v>
      </c>
      <c r="F6562">
        <v>1779687900000</v>
      </c>
      <c r="G6562">
        <v>1779689767035</v>
      </c>
      <c r="H6562">
        <v>1867035</v>
      </c>
      <c r="I6562">
        <v>1867035</v>
      </c>
      <c r="J6562">
        <v>9784</v>
      </c>
      <c r="K6562">
        <v>79</v>
      </c>
      <c r="L6562">
        <v>66.34</v>
      </c>
      <c r="M6562" t="s">
        <v>925</v>
      </c>
      <c r="N6562" t="s">
        <v>926</v>
      </c>
      <c r="O6562">
        <v>41.55</v>
      </c>
      <c r="S6562">
        <v>26561</v>
      </c>
    </row>
    <row r="6563" spans="1:19" x14ac:dyDescent="0.2">
      <c r="A6563" t="s">
        <v>64</v>
      </c>
      <c r="B6563" t="s">
        <v>13</v>
      </c>
      <c r="C6563" t="s">
        <v>924</v>
      </c>
      <c r="D6563">
        <v>1</v>
      </c>
      <c r="E6563">
        <v>2</v>
      </c>
      <c r="F6563">
        <v>1779753600000</v>
      </c>
      <c r="G6563">
        <v>1779755956054</v>
      </c>
      <c r="H6563">
        <v>2356054</v>
      </c>
      <c r="I6563">
        <v>2356054</v>
      </c>
      <c r="J6563">
        <v>10513</v>
      </c>
      <c r="K6563">
        <v>98</v>
      </c>
      <c r="L6563">
        <v>72.64</v>
      </c>
      <c r="M6563" t="s">
        <v>931</v>
      </c>
      <c r="N6563" t="s">
        <v>926</v>
      </c>
      <c r="O6563">
        <v>41.92</v>
      </c>
      <c r="S6563">
        <v>26562</v>
      </c>
    </row>
    <row r="6564" spans="1:19" x14ac:dyDescent="0.2">
      <c r="A6564" t="s">
        <v>64</v>
      </c>
      <c r="B6564" t="s">
        <v>13</v>
      </c>
      <c r="C6564" t="s">
        <v>928</v>
      </c>
      <c r="D6564">
        <v>1</v>
      </c>
      <c r="E6564">
        <v>2</v>
      </c>
      <c r="F6564">
        <v>1779754500000</v>
      </c>
      <c r="G6564">
        <v>1779756590872</v>
      </c>
      <c r="H6564">
        <v>2090872</v>
      </c>
      <c r="I6564">
        <v>2090872</v>
      </c>
      <c r="J6564">
        <v>9834</v>
      </c>
      <c r="K6564">
        <v>85</v>
      </c>
      <c r="L6564">
        <v>74.89</v>
      </c>
      <c r="M6564" t="s">
        <v>931</v>
      </c>
      <c r="N6564" t="s">
        <v>926</v>
      </c>
      <c r="O6564">
        <v>55.65</v>
      </c>
      <c r="S6564">
        <v>26563</v>
      </c>
    </row>
    <row r="6565" spans="1:19" x14ac:dyDescent="0.2">
      <c r="A6565" t="s">
        <v>64</v>
      </c>
      <c r="B6565" t="s">
        <v>13</v>
      </c>
      <c r="C6565" t="s">
        <v>927</v>
      </c>
      <c r="D6565">
        <v>1</v>
      </c>
      <c r="E6565">
        <v>2</v>
      </c>
      <c r="F6565">
        <v>1779755400000</v>
      </c>
      <c r="G6565">
        <v>1779757435624</v>
      </c>
      <c r="H6565">
        <v>2035624</v>
      </c>
      <c r="I6565">
        <v>2035624</v>
      </c>
      <c r="J6565">
        <v>9394</v>
      </c>
      <c r="K6565">
        <v>82</v>
      </c>
      <c r="L6565">
        <v>54.29</v>
      </c>
      <c r="M6565" t="s">
        <v>925</v>
      </c>
      <c r="N6565" t="s">
        <v>929</v>
      </c>
      <c r="S6565">
        <v>26564</v>
      </c>
    </row>
    <row r="6566" spans="1:19" x14ac:dyDescent="0.2">
      <c r="A6566" t="s">
        <v>64</v>
      </c>
      <c r="B6566" t="s">
        <v>13</v>
      </c>
      <c r="C6566" t="s">
        <v>924</v>
      </c>
      <c r="D6566">
        <v>1</v>
      </c>
      <c r="E6566">
        <v>2</v>
      </c>
      <c r="F6566">
        <v>1779756300000</v>
      </c>
      <c r="G6566">
        <v>1779757995448</v>
      </c>
      <c r="H6566">
        <v>1695448</v>
      </c>
      <c r="I6566">
        <v>1695448</v>
      </c>
      <c r="J6566">
        <v>10635</v>
      </c>
      <c r="K6566">
        <v>65</v>
      </c>
      <c r="L6566">
        <v>67.760000000000005</v>
      </c>
      <c r="M6566" t="s">
        <v>931</v>
      </c>
      <c r="N6566" t="s">
        <v>926</v>
      </c>
      <c r="O6566">
        <v>46.89</v>
      </c>
      <c r="S6566">
        <v>26565</v>
      </c>
    </row>
    <row r="6567" spans="1:19" x14ac:dyDescent="0.2">
      <c r="A6567" t="s">
        <v>64</v>
      </c>
      <c r="B6567" t="s">
        <v>13</v>
      </c>
      <c r="C6567" t="s">
        <v>928</v>
      </c>
      <c r="D6567">
        <v>1</v>
      </c>
      <c r="E6567">
        <v>2</v>
      </c>
      <c r="F6567">
        <v>1779757200000</v>
      </c>
      <c r="G6567">
        <v>1779759262625</v>
      </c>
      <c r="H6567">
        <v>2062625</v>
      </c>
      <c r="I6567">
        <v>2062625</v>
      </c>
      <c r="J6567">
        <v>9907</v>
      </c>
      <c r="K6567">
        <v>78</v>
      </c>
      <c r="L6567">
        <v>55.15</v>
      </c>
      <c r="M6567" t="s">
        <v>925</v>
      </c>
      <c r="N6567" t="s">
        <v>929</v>
      </c>
      <c r="S6567">
        <v>26566</v>
      </c>
    </row>
    <row r="6568" spans="1:19" x14ac:dyDescent="0.2">
      <c r="A6568" t="s">
        <v>64</v>
      </c>
      <c r="B6568" t="s">
        <v>13</v>
      </c>
      <c r="C6568" t="s">
        <v>927</v>
      </c>
      <c r="D6568">
        <v>1</v>
      </c>
      <c r="E6568">
        <v>2</v>
      </c>
      <c r="F6568">
        <v>1779758100000</v>
      </c>
      <c r="G6568">
        <v>1779759805549</v>
      </c>
      <c r="H6568">
        <v>1705549</v>
      </c>
      <c r="I6568">
        <v>1705549</v>
      </c>
      <c r="J6568">
        <v>9017</v>
      </c>
      <c r="K6568">
        <v>73</v>
      </c>
      <c r="L6568">
        <v>67.67</v>
      </c>
      <c r="M6568" t="s">
        <v>931</v>
      </c>
      <c r="N6568" t="s">
        <v>926</v>
      </c>
      <c r="O6568">
        <v>50.76</v>
      </c>
      <c r="S6568">
        <v>26567</v>
      </c>
    </row>
    <row r="6569" spans="1:19" x14ac:dyDescent="0.2">
      <c r="A6569" t="s">
        <v>64</v>
      </c>
      <c r="B6569" t="s">
        <v>13</v>
      </c>
      <c r="C6569" t="s">
        <v>924</v>
      </c>
      <c r="D6569">
        <v>1</v>
      </c>
      <c r="E6569">
        <v>2</v>
      </c>
      <c r="F6569">
        <v>1779759000000</v>
      </c>
      <c r="G6569">
        <v>1779760559670</v>
      </c>
      <c r="H6569">
        <v>1559670</v>
      </c>
      <c r="I6569">
        <v>1559670</v>
      </c>
      <c r="J6569">
        <v>11915</v>
      </c>
      <c r="K6569">
        <v>60</v>
      </c>
      <c r="L6569">
        <v>69.27</v>
      </c>
      <c r="M6569" t="s">
        <v>931</v>
      </c>
      <c r="N6569" t="s">
        <v>926</v>
      </c>
      <c r="O6569">
        <v>50.39</v>
      </c>
      <c r="S6569">
        <v>26568</v>
      </c>
    </row>
    <row r="6570" spans="1:19" x14ac:dyDescent="0.2">
      <c r="A6570" t="s">
        <v>64</v>
      </c>
      <c r="B6570" t="s">
        <v>13</v>
      </c>
      <c r="C6570" t="s">
        <v>928</v>
      </c>
      <c r="D6570">
        <v>1</v>
      </c>
      <c r="E6570">
        <v>2</v>
      </c>
      <c r="F6570">
        <v>1779759900000</v>
      </c>
      <c r="G6570">
        <v>1779761871056</v>
      </c>
      <c r="H6570">
        <v>1971056</v>
      </c>
      <c r="I6570">
        <v>1971056</v>
      </c>
      <c r="J6570">
        <v>11053</v>
      </c>
      <c r="K6570">
        <v>77</v>
      </c>
      <c r="L6570">
        <v>69.58</v>
      </c>
      <c r="M6570" t="s">
        <v>931</v>
      </c>
      <c r="N6570" t="s">
        <v>926</v>
      </c>
      <c r="O6570">
        <v>43.07</v>
      </c>
      <c r="S6570">
        <v>26569</v>
      </c>
    </row>
    <row r="6571" spans="1:19" x14ac:dyDescent="0.2">
      <c r="A6571" t="s">
        <v>64</v>
      </c>
      <c r="B6571" t="s">
        <v>13</v>
      </c>
      <c r="C6571" t="s">
        <v>927</v>
      </c>
      <c r="D6571">
        <v>1</v>
      </c>
      <c r="E6571">
        <v>2</v>
      </c>
      <c r="F6571">
        <v>1779760800000</v>
      </c>
      <c r="G6571">
        <v>1779762529766</v>
      </c>
      <c r="H6571">
        <v>1729766</v>
      </c>
      <c r="I6571">
        <v>1729766</v>
      </c>
      <c r="J6571">
        <v>10067</v>
      </c>
      <c r="K6571">
        <v>67</v>
      </c>
      <c r="L6571">
        <v>65.599999999999994</v>
      </c>
      <c r="M6571" t="s">
        <v>925</v>
      </c>
      <c r="N6571" t="s">
        <v>926</v>
      </c>
      <c r="O6571">
        <v>42.51</v>
      </c>
      <c r="S6571">
        <v>26570</v>
      </c>
    </row>
    <row r="6572" spans="1:19" x14ac:dyDescent="0.2">
      <c r="A6572" t="s">
        <v>64</v>
      </c>
      <c r="B6572" t="s">
        <v>13</v>
      </c>
      <c r="C6572" t="s">
        <v>924</v>
      </c>
      <c r="D6572">
        <v>1</v>
      </c>
      <c r="E6572">
        <v>2</v>
      </c>
      <c r="F6572">
        <v>1779761700000</v>
      </c>
      <c r="G6572">
        <v>1779763266626</v>
      </c>
      <c r="H6572">
        <v>1566626</v>
      </c>
      <c r="I6572">
        <v>1566626</v>
      </c>
      <c r="J6572">
        <v>11974</v>
      </c>
      <c r="K6572">
        <v>67</v>
      </c>
      <c r="L6572">
        <v>71.09</v>
      </c>
      <c r="M6572" t="s">
        <v>931</v>
      </c>
      <c r="N6572" t="s">
        <v>926</v>
      </c>
      <c r="O6572">
        <v>54.29</v>
      </c>
      <c r="S6572">
        <v>26571</v>
      </c>
    </row>
    <row r="6573" spans="1:19" x14ac:dyDescent="0.2">
      <c r="A6573" t="s">
        <v>64</v>
      </c>
      <c r="B6573" t="s">
        <v>13</v>
      </c>
      <c r="C6573" t="s">
        <v>928</v>
      </c>
      <c r="D6573">
        <v>1</v>
      </c>
      <c r="E6573">
        <v>2</v>
      </c>
      <c r="F6573">
        <v>1779762600000</v>
      </c>
      <c r="G6573">
        <v>1779764995368</v>
      </c>
      <c r="H6573">
        <v>2395368</v>
      </c>
      <c r="I6573">
        <v>2395368</v>
      </c>
      <c r="J6573">
        <v>10883</v>
      </c>
      <c r="K6573">
        <v>89</v>
      </c>
      <c r="L6573">
        <v>74.34</v>
      </c>
      <c r="M6573" t="s">
        <v>931</v>
      </c>
      <c r="N6573" t="s">
        <v>926</v>
      </c>
      <c r="O6573">
        <v>43.89</v>
      </c>
      <c r="S6573">
        <v>26572</v>
      </c>
    </row>
    <row r="6574" spans="1:19" x14ac:dyDescent="0.2">
      <c r="A6574" t="s">
        <v>64</v>
      </c>
      <c r="B6574" t="s">
        <v>13</v>
      </c>
      <c r="C6574" t="s">
        <v>927</v>
      </c>
      <c r="D6574">
        <v>1</v>
      </c>
      <c r="E6574">
        <v>2</v>
      </c>
      <c r="F6574">
        <v>1779763500000</v>
      </c>
      <c r="G6574">
        <v>1779765609754</v>
      </c>
      <c r="H6574">
        <v>2109754</v>
      </c>
      <c r="I6574">
        <v>2109754</v>
      </c>
      <c r="J6574">
        <v>10805</v>
      </c>
      <c r="K6574">
        <v>88</v>
      </c>
      <c r="L6574">
        <v>71.98</v>
      </c>
      <c r="M6574" t="s">
        <v>931</v>
      </c>
      <c r="N6574" t="s">
        <v>926</v>
      </c>
      <c r="O6574">
        <v>45.82</v>
      </c>
      <c r="S6574">
        <v>26573</v>
      </c>
    </row>
    <row r="6575" spans="1:19" x14ac:dyDescent="0.2">
      <c r="A6575" t="s">
        <v>64</v>
      </c>
      <c r="B6575" t="s">
        <v>13</v>
      </c>
      <c r="C6575" t="s">
        <v>924</v>
      </c>
      <c r="D6575">
        <v>1</v>
      </c>
      <c r="E6575">
        <v>2</v>
      </c>
      <c r="F6575">
        <v>1779764400000</v>
      </c>
      <c r="G6575">
        <v>1779766182634</v>
      </c>
      <c r="H6575">
        <v>1782634</v>
      </c>
      <c r="I6575">
        <v>1782634</v>
      </c>
      <c r="J6575">
        <v>9258</v>
      </c>
      <c r="K6575">
        <v>66</v>
      </c>
      <c r="L6575">
        <v>65.930000000000007</v>
      </c>
      <c r="M6575" t="s">
        <v>925</v>
      </c>
      <c r="N6575" t="s">
        <v>926</v>
      </c>
      <c r="O6575">
        <v>44.11</v>
      </c>
      <c r="S6575">
        <v>26574</v>
      </c>
    </row>
    <row r="6576" spans="1:19" x14ac:dyDescent="0.2">
      <c r="A6576" t="s">
        <v>64</v>
      </c>
      <c r="B6576" t="s">
        <v>13</v>
      </c>
      <c r="C6576" t="s">
        <v>928</v>
      </c>
      <c r="D6576">
        <v>1</v>
      </c>
      <c r="E6576">
        <v>2</v>
      </c>
      <c r="F6576">
        <v>1779765300000</v>
      </c>
      <c r="G6576">
        <v>1779767715192</v>
      </c>
      <c r="H6576">
        <v>2415192</v>
      </c>
      <c r="I6576">
        <v>2415192</v>
      </c>
      <c r="J6576">
        <v>9142</v>
      </c>
      <c r="K6576">
        <v>96</v>
      </c>
      <c r="L6576">
        <v>76.400000000000006</v>
      </c>
      <c r="M6576" t="s">
        <v>931</v>
      </c>
      <c r="N6576" t="s">
        <v>926</v>
      </c>
      <c r="O6576">
        <v>52.85</v>
      </c>
      <c r="S6576">
        <v>26575</v>
      </c>
    </row>
    <row r="6577" spans="1:19" x14ac:dyDescent="0.2">
      <c r="A6577" t="s">
        <v>64</v>
      </c>
      <c r="B6577" t="s">
        <v>13</v>
      </c>
      <c r="C6577" t="s">
        <v>927</v>
      </c>
      <c r="D6577">
        <v>1</v>
      </c>
      <c r="E6577">
        <v>2</v>
      </c>
      <c r="F6577">
        <v>1779766200000</v>
      </c>
      <c r="G6577">
        <v>1779768385357</v>
      </c>
      <c r="H6577">
        <v>2185357</v>
      </c>
      <c r="I6577">
        <v>2185357</v>
      </c>
      <c r="J6577">
        <v>11629</v>
      </c>
      <c r="K6577">
        <v>88</v>
      </c>
      <c r="L6577">
        <v>71.62</v>
      </c>
      <c r="M6577" t="s">
        <v>931</v>
      </c>
      <c r="N6577" t="s">
        <v>926</v>
      </c>
      <c r="O6577">
        <v>40.880000000000003</v>
      </c>
      <c r="S6577">
        <v>26576</v>
      </c>
    </row>
    <row r="6578" spans="1:19" x14ac:dyDescent="0.2">
      <c r="A6578" t="s">
        <v>64</v>
      </c>
      <c r="B6578" t="s">
        <v>13</v>
      </c>
      <c r="C6578" t="s">
        <v>924</v>
      </c>
      <c r="D6578">
        <v>1</v>
      </c>
      <c r="E6578">
        <v>2</v>
      </c>
      <c r="F6578">
        <v>1779767100000</v>
      </c>
      <c r="G6578">
        <v>1779769127307</v>
      </c>
      <c r="H6578">
        <v>2027307</v>
      </c>
      <c r="I6578">
        <v>2027307</v>
      </c>
      <c r="J6578">
        <v>9433</v>
      </c>
      <c r="K6578">
        <v>83</v>
      </c>
      <c r="L6578">
        <v>73.7</v>
      </c>
      <c r="M6578" t="s">
        <v>931</v>
      </c>
      <c r="N6578" t="s">
        <v>926</v>
      </c>
      <c r="O6578">
        <v>55.55</v>
      </c>
      <c r="S6578">
        <v>26577</v>
      </c>
    </row>
    <row r="6579" spans="1:19" x14ac:dyDescent="0.2">
      <c r="A6579" t="s">
        <v>64</v>
      </c>
      <c r="B6579" t="s">
        <v>13</v>
      </c>
      <c r="C6579" t="s">
        <v>928</v>
      </c>
      <c r="D6579">
        <v>1</v>
      </c>
      <c r="E6579">
        <v>2</v>
      </c>
      <c r="F6579">
        <v>1779768000000</v>
      </c>
      <c r="G6579">
        <v>1779769514580</v>
      </c>
      <c r="H6579">
        <v>1514580</v>
      </c>
      <c r="I6579">
        <v>1514580</v>
      </c>
      <c r="J6579">
        <v>9840</v>
      </c>
      <c r="K6579">
        <v>61</v>
      </c>
      <c r="L6579">
        <v>61.81</v>
      </c>
      <c r="M6579" t="s">
        <v>925</v>
      </c>
      <c r="N6579" t="s">
        <v>926</v>
      </c>
      <c r="O6579">
        <v>39.74</v>
      </c>
      <c r="S6579">
        <v>26578</v>
      </c>
    </row>
    <row r="6580" spans="1:19" x14ac:dyDescent="0.2">
      <c r="A6580" t="s">
        <v>64</v>
      </c>
      <c r="B6580" t="s">
        <v>13</v>
      </c>
      <c r="C6580" t="s">
        <v>927</v>
      </c>
      <c r="D6580">
        <v>1</v>
      </c>
      <c r="E6580">
        <v>2</v>
      </c>
      <c r="F6580">
        <v>1779768900000</v>
      </c>
      <c r="G6580">
        <v>1779770375874</v>
      </c>
      <c r="H6580">
        <v>1475874</v>
      </c>
      <c r="I6580">
        <v>1475874</v>
      </c>
      <c r="J6580">
        <v>9480</v>
      </c>
      <c r="K6580">
        <v>57</v>
      </c>
      <c r="L6580">
        <v>65.319999999999993</v>
      </c>
      <c r="M6580" t="s">
        <v>925</v>
      </c>
      <c r="N6580" t="s">
        <v>926</v>
      </c>
      <c r="O6580">
        <v>49.83</v>
      </c>
      <c r="S6580">
        <v>26579</v>
      </c>
    </row>
    <row r="6581" spans="1:19" x14ac:dyDescent="0.2">
      <c r="A6581" t="s">
        <v>64</v>
      </c>
      <c r="B6581" t="s">
        <v>13</v>
      </c>
      <c r="C6581" t="s">
        <v>924</v>
      </c>
      <c r="D6581">
        <v>1</v>
      </c>
      <c r="E6581">
        <v>2</v>
      </c>
      <c r="F6581">
        <v>1779769800000</v>
      </c>
      <c r="G6581">
        <v>1779772100564</v>
      </c>
      <c r="H6581">
        <v>2300564</v>
      </c>
      <c r="I6581">
        <v>2300564</v>
      </c>
      <c r="J6581">
        <v>11325</v>
      </c>
      <c r="K6581">
        <v>88</v>
      </c>
      <c r="L6581">
        <v>76.98</v>
      </c>
      <c r="M6581" t="s">
        <v>931</v>
      </c>
      <c r="N6581" t="s">
        <v>926</v>
      </c>
      <c r="O6581">
        <v>51.24</v>
      </c>
      <c r="S6581">
        <v>26580</v>
      </c>
    </row>
    <row r="6582" spans="1:19" x14ac:dyDescent="0.2">
      <c r="A6582" t="s">
        <v>64</v>
      </c>
      <c r="B6582" t="s">
        <v>13</v>
      </c>
      <c r="C6582" t="s">
        <v>928</v>
      </c>
      <c r="D6582">
        <v>1</v>
      </c>
      <c r="E6582">
        <v>2</v>
      </c>
      <c r="F6582">
        <v>1779770700000</v>
      </c>
      <c r="G6582">
        <v>1779772404556</v>
      </c>
      <c r="H6582">
        <v>1704556</v>
      </c>
      <c r="I6582">
        <v>1704556</v>
      </c>
      <c r="J6582">
        <v>8796</v>
      </c>
      <c r="K6582">
        <v>70</v>
      </c>
      <c r="L6582">
        <v>67.66</v>
      </c>
      <c r="M6582" t="s">
        <v>931</v>
      </c>
      <c r="N6582" t="s">
        <v>926</v>
      </c>
      <c r="O6582">
        <v>51.35</v>
      </c>
      <c r="S6582">
        <v>26581</v>
      </c>
    </row>
    <row r="6583" spans="1:19" x14ac:dyDescent="0.2">
      <c r="A6583" t="s">
        <v>64</v>
      </c>
      <c r="B6583" t="s">
        <v>13</v>
      </c>
      <c r="C6583" t="s">
        <v>927</v>
      </c>
      <c r="D6583">
        <v>1</v>
      </c>
      <c r="E6583">
        <v>2</v>
      </c>
      <c r="F6583">
        <v>1779771600000</v>
      </c>
      <c r="G6583">
        <v>1779773307548</v>
      </c>
      <c r="H6583">
        <v>1707548</v>
      </c>
      <c r="I6583">
        <v>1707548</v>
      </c>
      <c r="J6583">
        <v>11894</v>
      </c>
      <c r="K6583">
        <v>66</v>
      </c>
      <c r="L6583">
        <v>69.23</v>
      </c>
      <c r="M6583" t="s">
        <v>931</v>
      </c>
      <c r="N6583" t="s">
        <v>926</v>
      </c>
      <c r="O6583">
        <v>46.65</v>
      </c>
      <c r="S6583">
        <v>26582</v>
      </c>
    </row>
    <row r="6584" spans="1:19" x14ac:dyDescent="0.2">
      <c r="A6584" t="s">
        <v>64</v>
      </c>
      <c r="B6584" t="s">
        <v>13</v>
      </c>
      <c r="C6584" t="s">
        <v>924</v>
      </c>
      <c r="D6584">
        <v>1</v>
      </c>
      <c r="E6584">
        <v>2</v>
      </c>
      <c r="F6584">
        <v>1779772500000</v>
      </c>
      <c r="G6584">
        <v>1779774087965</v>
      </c>
      <c r="H6584">
        <v>1587965</v>
      </c>
      <c r="I6584">
        <v>1587965</v>
      </c>
      <c r="J6584">
        <v>8557</v>
      </c>
      <c r="K6584">
        <v>66</v>
      </c>
      <c r="L6584">
        <v>48.04</v>
      </c>
      <c r="M6584" t="s">
        <v>925</v>
      </c>
      <c r="N6584" t="s">
        <v>929</v>
      </c>
      <c r="S6584">
        <v>26583</v>
      </c>
    </row>
    <row r="6585" spans="1:19" x14ac:dyDescent="0.2">
      <c r="A6585" t="s">
        <v>64</v>
      </c>
      <c r="B6585" t="s">
        <v>13</v>
      </c>
      <c r="C6585" t="s">
        <v>928</v>
      </c>
      <c r="D6585">
        <v>1</v>
      </c>
      <c r="E6585">
        <v>2</v>
      </c>
      <c r="F6585">
        <v>1779773400000</v>
      </c>
      <c r="G6585">
        <v>1779775599709</v>
      </c>
      <c r="H6585">
        <v>2199709</v>
      </c>
      <c r="I6585">
        <v>2199709</v>
      </c>
      <c r="J6585">
        <v>10686</v>
      </c>
      <c r="K6585">
        <v>87</v>
      </c>
      <c r="L6585">
        <v>72.06</v>
      </c>
      <c r="M6585" t="s">
        <v>931</v>
      </c>
      <c r="N6585" t="s">
        <v>926</v>
      </c>
      <c r="O6585">
        <v>44.04</v>
      </c>
      <c r="S6585">
        <v>26584</v>
      </c>
    </row>
    <row r="6586" spans="1:19" x14ac:dyDescent="0.2">
      <c r="A6586" t="s">
        <v>64</v>
      </c>
      <c r="B6586" t="s">
        <v>13</v>
      </c>
      <c r="C6586" t="s">
        <v>927</v>
      </c>
      <c r="D6586">
        <v>1</v>
      </c>
      <c r="E6586">
        <v>2</v>
      </c>
      <c r="F6586">
        <v>1779774300000</v>
      </c>
      <c r="G6586">
        <v>1779775661397</v>
      </c>
      <c r="H6586">
        <v>1361397</v>
      </c>
      <c r="I6586">
        <v>1361397</v>
      </c>
      <c r="J6586">
        <v>10985</v>
      </c>
      <c r="K6586">
        <v>52</v>
      </c>
      <c r="L6586">
        <v>66.16</v>
      </c>
      <c r="M6586" t="s">
        <v>925</v>
      </c>
      <c r="N6586" t="s">
        <v>926</v>
      </c>
      <c r="O6586">
        <v>50.65</v>
      </c>
      <c r="S6586">
        <v>26585</v>
      </c>
    </row>
    <row r="6587" spans="1:19" x14ac:dyDescent="0.2">
      <c r="A6587" t="s">
        <v>64</v>
      </c>
      <c r="B6587" t="s">
        <v>13</v>
      </c>
      <c r="C6587" t="s">
        <v>924</v>
      </c>
      <c r="D6587">
        <v>1</v>
      </c>
      <c r="E6587">
        <v>2</v>
      </c>
      <c r="F6587">
        <v>1779775200000</v>
      </c>
      <c r="G6587">
        <v>1779777720477</v>
      </c>
      <c r="H6587">
        <v>2520477</v>
      </c>
      <c r="I6587">
        <v>2520477</v>
      </c>
      <c r="J6587">
        <v>11008</v>
      </c>
      <c r="K6587">
        <v>104</v>
      </c>
      <c r="L6587">
        <v>61.8</v>
      </c>
      <c r="M6587" t="s">
        <v>925</v>
      </c>
      <c r="N6587" t="s">
        <v>929</v>
      </c>
      <c r="S6587">
        <v>26586</v>
      </c>
    </row>
    <row r="6588" spans="1:19" x14ac:dyDescent="0.2">
      <c r="A6588" t="s">
        <v>64</v>
      </c>
      <c r="B6588" t="s">
        <v>13</v>
      </c>
      <c r="C6588" t="s">
        <v>928</v>
      </c>
      <c r="D6588">
        <v>1</v>
      </c>
      <c r="E6588">
        <v>3</v>
      </c>
      <c r="F6588">
        <v>1779840000000</v>
      </c>
      <c r="G6588">
        <v>1779841695536</v>
      </c>
      <c r="H6588">
        <v>1695536</v>
      </c>
      <c r="I6588">
        <v>1695536</v>
      </c>
      <c r="J6588">
        <v>10967</v>
      </c>
      <c r="K6588">
        <v>63</v>
      </c>
      <c r="L6588">
        <v>68.16</v>
      </c>
      <c r="M6588" t="s">
        <v>931</v>
      </c>
      <c r="N6588" t="s">
        <v>926</v>
      </c>
      <c r="O6588">
        <v>46.92</v>
      </c>
      <c r="S6588">
        <v>26587</v>
      </c>
    </row>
    <row r="6589" spans="1:19" x14ac:dyDescent="0.2">
      <c r="A6589" t="s">
        <v>64</v>
      </c>
      <c r="B6589" t="s">
        <v>13</v>
      </c>
      <c r="C6589" t="s">
        <v>927</v>
      </c>
      <c r="D6589">
        <v>1</v>
      </c>
      <c r="E6589">
        <v>3</v>
      </c>
      <c r="F6589">
        <v>1779840900000</v>
      </c>
      <c r="G6589">
        <v>1779842800757</v>
      </c>
      <c r="H6589">
        <v>1900757</v>
      </c>
      <c r="I6589">
        <v>1900757</v>
      </c>
      <c r="J6589">
        <v>11462</v>
      </c>
      <c r="K6589">
        <v>79</v>
      </c>
      <c r="L6589">
        <v>70.12</v>
      </c>
      <c r="M6589" t="s">
        <v>931</v>
      </c>
      <c r="N6589" t="s">
        <v>926</v>
      </c>
      <c r="O6589">
        <v>45</v>
      </c>
      <c r="S6589">
        <v>26588</v>
      </c>
    </row>
    <row r="6590" spans="1:19" x14ac:dyDescent="0.2">
      <c r="A6590" t="s">
        <v>64</v>
      </c>
      <c r="B6590" t="s">
        <v>13</v>
      </c>
      <c r="C6590" t="s">
        <v>924</v>
      </c>
      <c r="D6590">
        <v>1</v>
      </c>
      <c r="E6590">
        <v>3</v>
      </c>
      <c r="F6590">
        <v>1779841800000</v>
      </c>
      <c r="G6590">
        <v>1779844203985</v>
      </c>
      <c r="H6590">
        <v>2403985</v>
      </c>
      <c r="I6590">
        <v>2403985</v>
      </c>
      <c r="J6590">
        <v>8506</v>
      </c>
      <c r="K6590">
        <v>89</v>
      </c>
      <c r="L6590">
        <v>57.78</v>
      </c>
      <c r="M6590" t="s">
        <v>925</v>
      </c>
      <c r="N6590" t="s">
        <v>929</v>
      </c>
      <c r="S6590">
        <v>26589</v>
      </c>
    </row>
    <row r="6591" spans="1:19" x14ac:dyDescent="0.2">
      <c r="A6591" t="s">
        <v>64</v>
      </c>
      <c r="B6591" t="s">
        <v>13</v>
      </c>
      <c r="C6591" t="s">
        <v>928</v>
      </c>
      <c r="D6591">
        <v>1</v>
      </c>
      <c r="E6591">
        <v>3</v>
      </c>
      <c r="F6591">
        <v>1779842700000</v>
      </c>
      <c r="G6591">
        <v>1779844159090</v>
      </c>
      <c r="H6591">
        <v>1459090</v>
      </c>
      <c r="I6591">
        <v>1459090</v>
      </c>
      <c r="J6591">
        <v>9297</v>
      </c>
      <c r="K6591">
        <v>59</v>
      </c>
      <c r="L6591">
        <v>67.89</v>
      </c>
      <c r="M6591" t="s">
        <v>931</v>
      </c>
      <c r="N6591" t="s">
        <v>926</v>
      </c>
      <c r="O6591">
        <v>56.72</v>
      </c>
      <c r="S6591">
        <v>26590</v>
      </c>
    </row>
    <row r="6592" spans="1:19" x14ac:dyDescent="0.2">
      <c r="A6592" t="s">
        <v>64</v>
      </c>
      <c r="B6592" t="s">
        <v>13</v>
      </c>
      <c r="C6592" t="s">
        <v>927</v>
      </c>
      <c r="D6592">
        <v>1</v>
      </c>
      <c r="E6592">
        <v>3</v>
      </c>
      <c r="F6592">
        <v>1779843600000</v>
      </c>
      <c r="G6592">
        <v>1779845813324</v>
      </c>
      <c r="H6592">
        <v>2213324</v>
      </c>
      <c r="I6592">
        <v>2213324</v>
      </c>
      <c r="J6592">
        <v>9689</v>
      </c>
      <c r="K6592">
        <v>92</v>
      </c>
      <c r="L6592">
        <v>69.39</v>
      </c>
      <c r="M6592" t="s">
        <v>931</v>
      </c>
      <c r="N6592" t="s">
        <v>926</v>
      </c>
      <c r="O6592">
        <v>40.159999999999997</v>
      </c>
      <c r="S6592">
        <v>26591</v>
      </c>
    </row>
    <row r="6593" spans="1:19" x14ac:dyDescent="0.2">
      <c r="A6593" t="s">
        <v>64</v>
      </c>
      <c r="B6593" t="s">
        <v>13</v>
      </c>
      <c r="C6593" t="s">
        <v>924</v>
      </c>
      <c r="D6593">
        <v>1</v>
      </c>
      <c r="E6593">
        <v>3</v>
      </c>
      <c r="F6593">
        <v>1779844500000</v>
      </c>
      <c r="G6593">
        <v>1779846745201</v>
      </c>
      <c r="H6593">
        <v>2245201</v>
      </c>
      <c r="I6593">
        <v>2245201</v>
      </c>
      <c r="J6593">
        <v>10073</v>
      </c>
      <c r="K6593">
        <v>86</v>
      </c>
      <c r="L6593">
        <v>75.53</v>
      </c>
      <c r="M6593" t="s">
        <v>931</v>
      </c>
      <c r="N6593" t="s">
        <v>926</v>
      </c>
      <c r="O6593">
        <v>52.62</v>
      </c>
      <c r="S6593">
        <v>26592</v>
      </c>
    </row>
    <row r="6594" spans="1:19" x14ac:dyDescent="0.2">
      <c r="A6594" t="s">
        <v>64</v>
      </c>
      <c r="B6594" t="s">
        <v>13</v>
      </c>
      <c r="C6594" t="s">
        <v>928</v>
      </c>
      <c r="D6594">
        <v>1</v>
      </c>
      <c r="E6594">
        <v>3</v>
      </c>
      <c r="F6594">
        <v>1779845400000</v>
      </c>
      <c r="G6594">
        <v>1779846665078</v>
      </c>
      <c r="H6594">
        <v>1265078</v>
      </c>
      <c r="I6594">
        <v>1265078</v>
      </c>
      <c r="J6594">
        <v>9667</v>
      </c>
      <c r="K6594">
        <v>52</v>
      </c>
      <c r="L6594">
        <v>59.1</v>
      </c>
      <c r="M6594" t="s">
        <v>925</v>
      </c>
      <c r="N6594" t="s">
        <v>926</v>
      </c>
      <c r="O6594">
        <v>40.19</v>
      </c>
      <c r="S6594">
        <v>26593</v>
      </c>
    </row>
    <row r="6595" spans="1:19" x14ac:dyDescent="0.2">
      <c r="A6595" t="s">
        <v>64</v>
      </c>
      <c r="B6595" t="s">
        <v>13</v>
      </c>
      <c r="C6595" t="s">
        <v>927</v>
      </c>
      <c r="D6595">
        <v>1</v>
      </c>
      <c r="E6595">
        <v>3</v>
      </c>
      <c r="F6595">
        <v>1779846300000</v>
      </c>
      <c r="G6595">
        <v>1779847827384</v>
      </c>
      <c r="H6595">
        <v>1527384</v>
      </c>
      <c r="I6595">
        <v>1527384</v>
      </c>
      <c r="J6595">
        <v>9977</v>
      </c>
      <c r="K6595">
        <v>67</v>
      </c>
      <c r="L6595">
        <v>65.3</v>
      </c>
      <c r="M6595" t="s">
        <v>925</v>
      </c>
      <c r="N6595" t="s">
        <v>926</v>
      </c>
      <c r="O6595">
        <v>47.17</v>
      </c>
      <c r="S6595">
        <v>26594</v>
      </c>
    </row>
    <row r="6596" spans="1:19" x14ac:dyDescent="0.2">
      <c r="A6596" t="s">
        <v>64</v>
      </c>
      <c r="B6596" t="s">
        <v>13</v>
      </c>
      <c r="C6596" t="s">
        <v>924</v>
      </c>
      <c r="D6596">
        <v>1</v>
      </c>
      <c r="E6596">
        <v>3</v>
      </c>
      <c r="F6596">
        <v>1779847200000</v>
      </c>
      <c r="G6596">
        <v>1779848857371</v>
      </c>
      <c r="H6596">
        <v>1657371</v>
      </c>
      <c r="I6596">
        <v>1657371</v>
      </c>
      <c r="J6596">
        <v>12142</v>
      </c>
      <c r="K6596">
        <v>63</v>
      </c>
      <c r="L6596">
        <v>72.540000000000006</v>
      </c>
      <c r="M6596" t="s">
        <v>931</v>
      </c>
      <c r="N6596" t="s">
        <v>926</v>
      </c>
      <c r="O6596">
        <v>54.93</v>
      </c>
      <c r="S6596">
        <v>26595</v>
      </c>
    </row>
    <row r="6597" spans="1:19" x14ac:dyDescent="0.2">
      <c r="A6597" t="s">
        <v>64</v>
      </c>
      <c r="B6597" t="s">
        <v>13</v>
      </c>
      <c r="C6597" t="s">
        <v>928</v>
      </c>
      <c r="D6597">
        <v>1</v>
      </c>
      <c r="E6597">
        <v>3</v>
      </c>
      <c r="F6597">
        <v>1779848100000</v>
      </c>
      <c r="G6597">
        <v>1779850016578</v>
      </c>
      <c r="H6597">
        <v>1916578</v>
      </c>
      <c r="I6597">
        <v>1916578</v>
      </c>
      <c r="J6597">
        <v>8644</v>
      </c>
      <c r="K6597">
        <v>79</v>
      </c>
      <c r="L6597">
        <v>66.739999999999995</v>
      </c>
      <c r="M6597" t="s">
        <v>931</v>
      </c>
      <c r="N6597" t="s">
        <v>926</v>
      </c>
      <c r="O6597">
        <v>44.28</v>
      </c>
      <c r="S6597">
        <v>26596</v>
      </c>
    </row>
    <row r="6598" spans="1:19" x14ac:dyDescent="0.2">
      <c r="A6598" t="s">
        <v>64</v>
      </c>
      <c r="B6598" t="s">
        <v>13</v>
      </c>
      <c r="C6598" t="s">
        <v>927</v>
      </c>
      <c r="D6598">
        <v>1</v>
      </c>
      <c r="E6598">
        <v>3</v>
      </c>
      <c r="F6598">
        <v>1779849000000</v>
      </c>
      <c r="G6598">
        <v>1779850650070</v>
      </c>
      <c r="H6598">
        <v>1650070</v>
      </c>
      <c r="I6598">
        <v>1650070</v>
      </c>
      <c r="J6598">
        <v>11276</v>
      </c>
      <c r="K6598">
        <v>62</v>
      </c>
      <c r="L6598">
        <v>68.25</v>
      </c>
      <c r="M6598" t="s">
        <v>931</v>
      </c>
      <c r="N6598" t="s">
        <v>926</v>
      </c>
      <c r="O6598">
        <v>47.45</v>
      </c>
      <c r="S6598">
        <v>26597</v>
      </c>
    </row>
    <row r="6599" spans="1:19" x14ac:dyDescent="0.2">
      <c r="A6599" t="s">
        <v>64</v>
      </c>
      <c r="B6599" t="s">
        <v>13</v>
      </c>
      <c r="C6599" t="s">
        <v>924</v>
      </c>
      <c r="D6599">
        <v>1</v>
      </c>
      <c r="E6599">
        <v>3</v>
      </c>
      <c r="F6599">
        <v>1779849900000</v>
      </c>
      <c r="G6599">
        <v>1779851652957</v>
      </c>
      <c r="H6599">
        <v>1752957</v>
      </c>
      <c r="I6599">
        <v>1752957</v>
      </c>
      <c r="J6599">
        <v>8651</v>
      </c>
      <c r="K6599">
        <v>72</v>
      </c>
      <c r="L6599">
        <v>70</v>
      </c>
      <c r="M6599" t="s">
        <v>931</v>
      </c>
      <c r="N6599" t="s">
        <v>926</v>
      </c>
      <c r="O6599">
        <v>55.96</v>
      </c>
      <c r="S6599">
        <v>26598</v>
      </c>
    </row>
    <row r="6600" spans="1:19" x14ac:dyDescent="0.2">
      <c r="A6600" t="s">
        <v>64</v>
      </c>
      <c r="B6600" t="s">
        <v>13</v>
      </c>
      <c r="C6600" t="s">
        <v>928</v>
      </c>
      <c r="D6600">
        <v>1</v>
      </c>
      <c r="E6600">
        <v>3</v>
      </c>
      <c r="F6600">
        <v>1779850800000</v>
      </c>
      <c r="G6600">
        <v>1779853270649</v>
      </c>
      <c r="H6600">
        <v>2470649</v>
      </c>
      <c r="I6600">
        <v>2470649</v>
      </c>
      <c r="J6600">
        <v>10125</v>
      </c>
      <c r="K6600">
        <v>93</v>
      </c>
      <c r="L6600">
        <v>73.42</v>
      </c>
      <c r="M6600" t="s">
        <v>931</v>
      </c>
      <c r="N6600" t="s">
        <v>926</v>
      </c>
      <c r="O6600">
        <v>41.89</v>
      </c>
      <c r="S6600">
        <v>26599</v>
      </c>
    </row>
    <row r="6601" spans="1:19" x14ac:dyDescent="0.2">
      <c r="A6601" t="s">
        <v>64</v>
      </c>
      <c r="B6601" t="s">
        <v>13</v>
      </c>
      <c r="C6601" t="s">
        <v>927</v>
      </c>
      <c r="D6601">
        <v>1</v>
      </c>
      <c r="E6601">
        <v>3</v>
      </c>
      <c r="F6601">
        <v>1779851700000</v>
      </c>
      <c r="G6601">
        <v>1779853010925</v>
      </c>
      <c r="H6601">
        <v>1310925</v>
      </c>
      <c r="I6601">
        <v>1310925</v>
      </c>
      <c r="J6601">
        <v>11764</v>
      </c>
      <c r="K6601">
        <v>55</v>
      </c>
      <c r="L6601">
        <v>66.849999999999994</v>
      </c>
      <c r="M6601" t="s">
        <v>931</v>
      </c>
      <c r="N6601" t="s">
        <v>926</v>
      </c>
      <c r="O6601">
        <v>51.43</v>
      </c>
      <c r="S6601">
        <v>26600</v>
      </c>
    </row>
    <row r="6602" spans="1:19" x14ac:dyDescent="0.2">
      <c r="A6602" t="s">
        <v>64</v>
      </c>
      <c r="B6602" t="s">
        <v>13</v>
      </c>
      <c r="C6602" t="s">
        <v>924</v>
      </c>
      <c r="D6602">
        <v>1</v>
      </c>
      <c r="E6602">
        <v>3</v>
      </c>
      <c r="F6602">
        <v>1779852600000</v>
      </c>
      <c r="G6602">
        <v>1779854915648</v>
      </c>
      <c r="H6602">
        <v>2315648</v>
      </c>
      <c r="I6602">
        <v>2315648</v>
      </c>
      <c r="J6602">
        <v>9515</v>
      </c>
      <c r="K6602">
        <v>87</v>
      </c>
      <c r="L6602">
        <v>70.56</v>
      </c>
      <c r="M6602" t="s">
        <v>931</v>
      </c>
      <c r="N6602" t="s">
        <v>926</v>
      </c>
      <c r="O6602">
        <v>40.78</v>
      </c>
      <c r="S6602">
        <v>26601</v>
      </c>
    </row>
    <row r="6603" spans="1:19" x14ac:dyDescent="0.2">
      <c r="A6603" t="s">
        <v>64</v>
      </c>
      <c r="B6603" t="s">
        <v>13</v>
      </c>
      <c r="C6603" t="s">
        <v>928</v>
      </c>
      <c r="D6603">
        <v>1</v>
      </c>
      <c r="E6603">
        <v>3</v>
      </c>
      <c r="F6603">
        <v>1779853500000</v>
      </c>
      <c r="G6603">
        <v>1779854813207</v>
      </c>
      <c r="H6603">
        <v>1313207</v>
      </c>
      <c r="I6603">
        <v>1313207</v>
      </c>
      <c r="J6603">
        <v>10184</v>
      </c>
      <c r="K6603">
        <v>52</v>
      </c>
      <c r="L6603">
        <v>64.73</v>
      </c>
      <c r="M6603" t="s">
        <v>925</v>
      </c>
      <c r="N6603" t="s">
        <v>926</v>
      </c>
      <c r="O6603">
        <v>50.67</v>
      </c>
      <c r="S6603">
        <v>26602</v>
      </c>
    </row>
    <row r="6604" spans="1:19" x14ac:dyDescent="0.2">
      <c r="A6604" t="s">
        <v>64</v>
      </c>
      <c r="B6604" t="s">
        <v>13</v>
      </c>
      <c r="C6604" t="s">
        <v>927</v>
      </c>
      <c r="D6604">
        <v>1</v>
      </c>
      <c r="E6604">
        <v>3</v>
      </c>
      <c r="F6604">
        <v>1779854400000</v>
      </c>
      <c r="G6604">
        <v>1779856202134</v>
      </c>
      <c r="H6604">
        <v>1802134</v>
      </c>
      <c r="I6604">
        <v>1802134</v>
      </c>
      <c r="J6604">
        <v>11980</v>
      </c>
      <c r="K6604">
        <v>72</v>
      </c>
      <c r="L6604">
        <v>68.91</v>
      </c>
      <c r="M6604" t="s">
        <v>931</v>
      </c>
      <c r="N6604" t="s">
        <v>926</v>
      </c>
      <c r="O6604">
        <v>43.27</v>
      </c>
      <c r="S6604">
        <v>26603</v>
      </c>
    </row>
    <row r="6605" spans="1:19" x14ac:dyDescent="0.2">
      <c r="A6605" t="s">
        <v>64</v>
      </c>
      <c r="B6605" t="s">
        <v>13</v>
      </c>
      <c r="C6605" t="s">
        <v>924</v>
      </c>
      <c r="D6605">
        <v>1</v>
      </c>
      <c r="E6605">
        <v>3</v>
      </c>
      <c r="F6605">
        <v>1779855300000</v>
      </c>
      <c r="G6605">
        <v>1779857645424</v>
      </c>
      <c r="H6605">
        <v>2345424</v>
      </c>
      <c r="I6605">
        <v>2345424</v>
      </c>
      <c r="J6605">
        <v>9010</v>
      </c>
      <c r="K6605">
        <v>88</v>
      </c>
      <c r="L6605">
        <v>73.81</v>
      </c>
      <c r="M6605" t="s">
        <v>931</v>
      </c>
      <c r="N6605" t="s">
        <v>926</v>
      </c>
      <c r="O6605">
        <v>48.93</v>
      </c>
      <c r="S6605">
        <v>26604</v>
      </c>
    </row>
    <row r="6606" spans="1:19" x14ac:dyDescent="0.2">
      <c r="A6606" t="s">
        <v>64</v>
      </c>
      <c r="B6606" t="s">
        <v>13</v>
      </c>
      <c r="C6606" t="s">
        <v>928</v>
      </c>
      <c r="D6606">
        <v>1</v>
      </c>
      <c r="E6606">
        <v>3</v>
      </c>
      <c r="F6606">
        <v>1779856200000</v>
      </c>
      <c r="G6606">
        <v>1779857799734</v>
      </c>
      <c r="H6606">
        <v>1599734</v>
      </c>
      <c r="I6606">
        <v>1599734</v>
      </c>
      <c r="J6606">
        <v>11025</v>
      </c>
      <c r="K6606">
        <v>68</v>
      </c>
      <c r="L6606">
        <v>65.06</v>
      </c>
      <c r="M6606" t="s">
        <v>925</v>
      </c>
      <c r="N6606" t="s">
        <v>926</v>
      </c>
      <c r="O6606">
        <v>41.99</v>
      </c>
      <c r="S6606">
        <v>26605</v>
      </c>
    </row>
    <row r="6607" spans="1:19" x14ac:dyDescent="0.2">
      <c r="A6607" t="s">
        <v>64</v>
      </c>
      <c r="B6607" t="s">
        <v>13</v>
      </c>
      <c r="C6607" t="s">
        <v>927</v>
      </c>
      <c r="D6607">
        <v>1</v>
      </c>
      <c r="E6607">
        <v>3</v>
      </c>
      <c r="F6607">
        <v>1779857100000</v>
      </c>
      <c r="G6607">
        <v>1779859053416</v>
      </c>
      <c r="H6607">
        <v>1953416</v>
      </c>
      <c r="I6607">
        <v>1953416</v>
      </c>
      <c r="J6607">
        <v>8776</v>
      </c>
      <c r="K6607">
        <v>76</v>
      </c>
      <c r="L6607">
        <v>52.66</v>
      </c>
      <c r="M6607" t="s">
        <v>925</v>
      </c>
      <c r="N6607" t="s">
        <v>929</v>
      </c>
      <c r="S6607">
        <v>26606</v>
      </c>
    </row>
    <row r="6608" spans="1:19" x14ac:dyDescent="0.2">
      <c r="A6608" t="s">
        <v>64</v>
      </c>
      <c r="B6608" t="s">
        <v>13</v>
      </c>
      <c r="C6608" t="s">
        <v>924</v>
      </c>
      <c r="D6608">
        <v>1</v>
      </c>
      <c r="E6608">
        <v>3</v>
      </c>
      <c r="F6608">
        <v>1779858000000</v>
      </c>
      <c r="G6608">
        <v>1779860417117</v>
      </c>
      <c r="H6608">
        <v>2417117</v>
      </c>
      <c r="I6608">
        <v>2417117</v>
      </c>
      <c r="J6608">
        <v>10864</v>
      </c>
      <c r="K6608">
        <v>100</v>
      </c>
      <c r="L6608">
        <v>76.23</v>
      </c>
      <c r="M6608" t="s">
        <v>931</v>
      </c>
      <c r="N6608" t="s">
        <v>926</v>
      </c>
      <c r="O6608">
        <v>47.8</v>
      </c>
      <c r="S6608">
        <v>26607</v>
      </c>
    </row>
    <row r="6609" spans="1:19" x14ac:dyDescent="0.2">
      <c r="A6609" t="s">
        <v>64</v>
      </c>
      <c r="B6609" t="s">
        <v>13</v>
      </c>
      <c r="C6609" t="s">
        <v>928</v>
      </c>
      <c r="D6609">
        <v>1</v>
      </c>
      <c r="E6609">
        <v>3</v>
      </c>
      <c r="F6609">
        <v>1779858900000</v>
      </c>
      <c r="G6609">
        <v>1779860332251</v>
      </c>
      <c r="H6609">
        <v>1432251</v>
      </c>
      <c r="I6609">
        <v>1432251</v>
      </c>
      <c r="J6609">
        <v>9302</v>
      </c>
      <c r="K6609">
        <v>62</v>
      </c>
      <c r="L6609">
        <v>61.42</v>
      </c>
      <c r="M6609" t="s">
        <v>925</v>
      </c>
      <c r="N6609" t="s">
        <v>926</v>
      </c>
      <c r="O6609">
        <v>42.33</v>
      </c>
      <c r="S6609">
        <v>26608</v>
      </c>
    </row>
    <row r="6610" spans="1:19" x14ac:dyDescent="0.2">
      <c r="A6610" t="s">
        <v>64</v>
      </c>
      <c r="B6610" t="s">
        <v>13</v>
      </c>
      <c r="C6610" t="s">
        <v>927</v>
      </c>
      <c r="D6610">
        <v>1</v>
      </c>
      <c r="E6610">
        <v>3</v>
      </c>
      <c r="F6610">
        <v>1779859800000</v>
      </c>
      <c r="G6610">
        <v>1779861900316</v>
      </c>
      <c r="H6610">
        <v>2100316</v>
      </c>
      <c r="I6610">
        <v>2100316</v>
      </c>
      <c r="J6610">
        <v>10496</v>
      </c>
      <c r="K6610">
        <v>80</v>
      </c>
      <c r="L6610">
        <v>56.22</v>
      </c>
      <c r="M6610" t="s">
        <v>925</v>
      </c>
      <c r="N6610" t="s">
        <v>929</v>
      </c>
      <c r="S6610">
        <v>26609</v>
      </c>
    </row>
    <row r="6611" spans="1:19" x14ac:dyDescent="0.2">
      <c r="A6611" t="s">
        <v>64</v>
      </c>
      <c r="B6611" t="s">
        <v>13</v>
      </c>
      <c r="C6611" t="s">
        <v>924</v>
      </c>
      <c r="D6611">
        <v>1</v>
      </c>
      <c r="E6611">
        <v>3</v>
      </c>
      <c r="F6611">
        <v>1779860700000</v>
      </c>
      <c r="G6611">
        <v>1779862054703</v>
      </c>
      <c r="H6611">
        <v>1354703</v>
      </c>
      <c r="I6611">
        <v>1354703</v>
      </c>
      <c r="J6611">
        <v>9031</v>
      </c>
      <c r="K6611">
        <v>55</v>
      </c>
      <c r="L6611">
        <v>61.85</v>
      </c>
      <c r="M6611" t="s">
        <v>925</v>
      </c>
      <c r="N6611" t="s">
        <v>926</v>
      </c>
      <c r="O6611">
        <v>46.02</v>
      </c>
      <c r="S6611">
        <v>26610</v>
      </c>
    </row>
    <row r="6612" spans="1:19" x14ac:dyDescent="0.2">
      <c r="A6612" t="s">
        <v>64</v>
      </c>
      <c r="B6612" t="s">
        <v>13</v>
      </c>
      <c r="C6612" t="s">
        <v>928</v>
      </c>
      <c r="D6612">
        <v>1</v>
      </c>
      <c r="E6612">
        <v>3</v>
      </c>
      <c r="F6612">
        <v>1779861600000</v>
      </c>
      <c r="G6612">
        <v>1779863778891</v>
      </c>
      <c r="H6612">
        <v>2178891</v>
      </c>
      <c r="I6612">
        <v>2178891</v>
      </c>
      <c r="J6612">
        <v>9470</v>
      </c>
      <c r="K6612">
        <v>89</v>
      </c>
      <c r="L6612">
        <v>75.900000000000006</v>
      </c>
      <c r="M6612" t="s">
        <v>931</v>
      </c>
      <c r="N6612" t="s">
        <v>926</v>
      </c>
      <c r="O6612">
        <v>56.75</v>
      </c>
      <c r="S6612">
        <v>26611</v>
      </c>
    </row>
    <row r="6613" spans="1:19" x14ac:dyDescent="0.2">
      <c r="A6613" t="s">
        <v>64</v>
      </c>
      <c r="B6613" t="s">
        <v>13</v>
      </c>
      <c r="C6613" t="s">
        <v>927</v>
      </c>
      <c r="D6613">
        <v>1</v>
      </c>
      <c r="E6613">
        <v>3</v>
      </c>
      <c r="F6613">
        <v>1779862500000</v>
      </c>
      <c r="G6613">
        <v>1779864029159</v>
      </c>
      <c r="H6613">
        <v>1529159</v>
      </c>
      <c r="I6613">
        <v>1529159</v>
      </c>
      <c r="J6613">
        <v>10257</v>
      </c>
      <c r="K6613">
        <v>63</v>
      </c>
      <c r="L6613">
        <v>68.349999999999994</v>
      </c>
      <c r="M6613" t="s">
        <v>931</v>
      </c>
      <c r="N6613" t="s">
        <v>926</v>
      </c>
      <c r="O6613">
        <v>53.46</v>
      </c>
      <c r="S6613">
        <v>26612</v>
      </c>
    </row>
    <row r="6614" spans="1:19" x14ac:dyDescent="0.2">
      <c r="A6614" t="s">
        <v>64</v>
      </c>
      <c r="B6614" t="s">
        <v>13</v>
      </c>
      <c r="C6614" t="s">
        <v>927</v>
      </c>
      <c r="D6614">
        <v>1</v>
      </c>
      <c r="E6614">
        <v>4</v>
      </c>
      <c r="F6614">
        <v>1779926400000</v>
      </c>
      <c r="G6614">
        <v>1779928472684</v>
      </c>
      <c r="H6614">
        <v>2072684</v>
      </c>
      <c r="I6614">
        <v>2072684</v>
      </c>
      <c r="J6614">
        <v>10361</v>
      </c>
      <c r="K6614">
        <v>77</v>
      </c>
      <c r="L6614">
        <v>73.09</v>
      </c>
      <c r="M6614" t="s">
        <v>931</v>
      </c>
      <c r="N6614" t="s">
        <v>926</v>
      </c>
      <c r="O6614">
        <v>50.5</v>
      </c>
      <c r="S6614">
        <v>26613</v>
      </c>
    </row>
    <row r="6615" spans="1:19" x14ac:dyDescent="0.2">
      <c r="A6615" t="s">
        <v>64</v>
      </c>
      <c r="B6615" t="s">
        <v>13</v>
      </c>
      <c r="C6615" t="s">
        <v>924</v>
      </c>
      <c r="D6615">
        <v>1</v>
      </c>
      <c r="E6615">
        <v>4</v>
      </c>
      <c r="F6615">
        <v>1779927300000</v>
      </c>
      <c r="G6615">
        <v>1779929314230</v>
      </c>
      <c r="H6615">
        <v>2014230</v>
      </c>
      <c r="I6615">
        <v>2014230</v>
      </c>
      <c r="J6615">
        <v>8474</v>
      </c>
      <c r="K6615">
        <v>75</v>
      </c>
      <c r="L6615">
        <v>70.709999999999994</v>
      </c>
      <c r="M6615" t="s">
        <v>931</v>
      </c>
      <c r="N6615" t="s">
        <v>926</v>
      </c>
      <c r="O6615">
        <v>51.5</v>
      </c>
      <c r="S6615">
        <v>26614</v>
      </c>
    </row>
    <row r="6616" spans="1:19" x14ac:dyDescent="0.2">
      <c r="A6616" t="s">
        <v>64</v>
      </c>
      <c r="B6616" t="s">
        <v>13</v>
      </c>
      <c r="C6616" t="s">
        <v>928</v>
      </c>
      <c r="D6616">
        <v>1</v>
      </c>
      <c r="E6616">
        <v>4</v>
      </c>
      <c r="F6616">
        <v>1779928200000</v>
      </c>
      <c r="G6616">
        <v>1779929927462</v>
      </c>
      <c r="H6616">
        <v>1727462</v>
      </c>
      <c r="I6616">
        <v>1727462</v>
      </c>
      <c r="J6616">
        <v>10686</v>
      </c>
      <c r="K6616">
        <v>74</v>
      </c>
      <c r="L6616">
        <v>69.13</v>
      </c>
      <c r="M6616" t="s">
        <v>931</v>
      </c>
      <c r="N6616" t="s">
        <v>926</v>
      </c>
      <c r="O6616">
        <v>49.13</v>
      </c>
      <c r="S6616">
        <v>26615</v>
      </c>
    </row>
    <row r="6617" spans="1:19" x14ac:dyDescent="0.2">
      <c r="A6617" t="s">
        <v>64</v>
      </c>
      <c r="B6617" t="s">
        <v>13</v>
      </c>
      <c r="C6617" t="s">
        <v>927</v>
      </c>
      <c r="D6617">
        <v>1</v>
      </c>
      <c r="E6617">
        <v>4</v>
      </c>
      <c r="F6617">
        <v>1779929100000</v>
      </c>
      <c r="G6617">
        <v>1779931510586</v>
      </c>
      <c r="H6617">
        <v>2410586</v>
      </c>
      <c r="I6617">
        <v>2410586</v>
      </c>
      <c r="J6617">
        <v>11162</v>
      </c>
      <c r="K6617">
        <v>98</v>
      </c>
      <c r="L6617">
        <v>77.47</v>
      </c>
      <c r="M6617" t="s">
        <v>931</v>
      </c>
      <c r="N6617" t="s">
        <v>926</v>
      </c>
      <c r="O6617">
        <v>50.05</v>
      </c>
      <c r="S6617">
        <v>26616</v>
      </c>
    </row>
    <row r="6618" spans="1:19" x14ac:dyDescent="0.2">
      <c r="A6618" t="s">
        <v>64</v>
      </c>
      <c r="B6618" t="s">
        <v>13</v>
      </c>
      <c r="C6618" t="s">
        <v>924</v>
      </c>
      <c r="D6618">
        <v>1</v>
      </c>
      <c r="E6618">
        <v>4</v>
      </c>
      <c r="F6618">
        <v>1779930000000</v>
      </c>
      <c r="G6618">
        <v>1779932012310</v>
      </c>
      <c r="H6618">
        <v>2012310</v>
      </c>
      <c r="I6618">
        <v>2012310</v>
      </c>
      <c r="J6618">
        <v>11384</v>
      </c>
      <c r="K6618">
        <v>78</v>
      </c>
      <c r="L6618">
        <v>69.400000000000006</v>
      </c>
      <c r="M6618" t="s">
        <v>931</v>
      </c>
      <c r="N6618" t="s">
        <v>926</v>
      </c>
      <c r="O6618">
        <v>40.71</v>
      </c>
      <c r="S6618">
        <v>26617</v>
      </c>
    </row>
    <row r="6619" spans="1:19" x14ac:dyDescent="0.2">
      <c r="A6619" t="s">
        <v>64</v>
      </c>
      <c r="B6619" t="s">
        <v>13</v>
      </c>
      <c r="C6619" t="s">
        <v>928</v>
      </c>
      <c r="D6619">
        <v>1</v>
      </c>
      <c r="E6619">
        <v>4</v>
      </c>
      <c r="F6619">
        <v>1779930900000</v>
      </c>
      <c r="G6619">
        <v>1779932154563</v>
      </c>
      <c r="H6619">
        <v>1254563</v>
      </c>
      <c r="I6619">
        <v>1254563</v>
      </c>
      <c r="J6619">
        <v>10829</v>
      </c>
      <c r="K6619">
        <v>47</v>
      </c>
      <c r="L6619">
        <v>60.79</v>
      </c>
      <c r="M6619" t="s">
        <v>925</v>
      </c>
      <c r="N6619" t="s">
        <v>926</v>
      </c>
      <c r="O6619">
        <v>41.28</v>
      </c>
      <c r="S6619">
        <v>26618</v>
      </c>
    </row>
    <row r="6620" spans="1:19" x14ac:dyDescent="0.2">
      <c r="A6620" t="s">
        <v>64</v>
      </c>
      <c r="B6620" t="s">
        <v>13</v>
      </c>
      <c r="C6620" t="s">
        <v>927</v>
      </c>
      <c r="D6620">
        <v>1</v>
      </c>
      <c r="E6620">
        <v>4</v>
      </c>
      <c r="F6620">
        <v>1779931800000</v>
      </c>
      <c r="G6620">
        <v>1779933788073</v>
      </c>
      <c r="H6620">
        <v>1988073</v>
      </c>
      <c r="I6620">
        <v>1988073</v>
      </c>
      <c r="J6620">
        <v>11040</v>
      </c>
      <c r="K6620">
        <v>80</v>
      </c>
      <c r="L6620">
        <v>74.72</v>
      </c>
      <c r="M6620" t="s">
        <v>931</v>
      </c>
      <c r="N6620" t="s">
        <v>926</v>
      </c>
      <c r="O6620">
        <v>54.61</v>
      </c>
      <c r="S6620">
        <v>26619</v>
      </c>
    </row>
    <row r="6621" spans="1:19" x14ac:dyDescent="0.2">
      <c r="A6621" t="s">
        <v>64</v>
      </c>
      <c r="B6621" t="s">
        <v>13</v>
      </c>
      <c r="C6621" t="s">
        <v>924</v>
      </c>
      <c r="D6621">
        <v>1</v>
      </c>
      <c r="E6621">
        <v>4</v>
      </c>
      <c r="F6621">
        <v>1779932700000</v>
      </c>
      <c r="G6621">
        <v>1779934845962</v>
      </c>
      <c r="H6621">
        <v>2145962</v>
      </c>
      <c r="I6621">
        <v>2145962</v>
      </c>
      <c r="J6621">
        <v>10538</v>
      </c>
      <c r="K6621">
        <v>88</v>
      </c>
      <c r="L6621">
        <v>56.82</v>
      </c>
      <c r="M6621" t="s">
        <v>925</v>
      </c>
      <c r="N6621" t="s">
        <v>929</v>
      </c>
      <c r="S6621">
        <v>26620</v>
      </c>
    </row>
    <row r="6622" spans="1:19" x14ac:dyDescent="0.2">
      <c r="A6622" t="s">
        <v>64</v>
      </c>
      <c r="B6622" t="s">
        <v>13</v>
      </c>
      <c r="C6622" t="s">
        <v>928</v>
      </c>
      <c r="D6622">
        <v>1</v>
      </c>
      <c r="E6622">
        <v>4</v>
      </c>
      <c r="F6622">
        <v>1779933600000</v>
      </c>
      <c r="G6622">
        <v>1779935819425</v>
      </c>
      <c r="H6622">
        <v>2219425</v>
      </c>
      <c r="I6622">
        <v>2219425</v>
      </c>
      <c r="J6622">
        <v>10733</v>
      </c>
      <c r="K6622">
        <v>86</v>
      </c>
      <c r="L6622">
        <v>72.62</v>
      </c>
      <c r="M6622" t="s">
        <v>931</v>
      </c>
      <c r="N6622" t="s">
        <v>926</v>
      </c>
      <c r="O6622">
        <v>44.73</v>
      </c>
      <c r="S6622">
        <v>26621</v>
      </c>
    </row>
    <row r="6623" spans="1:19" x14ac:dyDescent="0.2">
      <c r="A6623" t="s">
        <v>64</v>
      </c>
      <c r="B6623" t="s">
        <v>13</v>
      </c>
      <c r="C6623" t="s">
        <v>927</v>
      </c>
      <c r="D6623">
        <v>1</v>
      </c>
      <c r="E6623">
        <v>4</v>
      </c>
      <c r="F6623">
        <v>1779934500000</v>
      </c>
      <c r="G6623">
        <v>1779936667277</v>
      </c>
      <c r="H6623">
        <v>2167277</v>
      </c>
      <c r="I6623">
        <v>2167277</v>
      </c>
      <c r="J6623">
        <v>8762</v>
      </c>
      <c r="K6623">
        <v>90</v>
      </c>
      <c r="L6623">
        <v>55.21</v>
      </c>
      <c r="M6623" t="s">
        <v>925</v>
      </c>
      <c r="N6623" t="s">
        <v>929</v>
      </c>
      <c r="S6623">
        <v>26622</v>
      </c>
    </row>
    <row r="6624" spans="1:19" x14ac:dyDescent="0.2">
      <c r="A6624" t="s">
        <v>64</v>
      </c>
      <c r="B6624" t="s">
        <v>13</v>
      </c>
      <c r="C6624" t="s">
        <v>924</v>
      </c>
      <c r="D6624">
        <v>1</v>
      </c>
      <c r="E6624">
        <v>4</v>
      </c>
      <c r="F6624">
        <v>1779935400000</v>
      </c>
      <c r="G6624">
        <v>1779937505268</v>
      </c>
      <c r="H6624">
        <v>2105268</v>
      </c>
      <c r="I6624">
        <v>2105268</v>
      </c>
      <c r="J6624">
        <v>8881</v>
      </c>
      <c r="K6624">
        <v>83</v>
      </c>
      <c r="L6624">
        <v>71.58</v>
      </c>
      <c r="M6624" t="s">
        <v>931</v>
      </c>
      <c r="N6624" t="s">
        <v>926</v>
      </c>
      <c r="O6624">
        <v>50.14</v>
      </c>
      <c r="S6624">
        <v>26623</v>
      </c>
    </row>
    <row r="6625" spans="1:19" x14ac:dyDescent="0.2">
      <c r="A6625" t="s">
        <v>64</v>
      </c>
      <c r="B6625" t="s">
        <v>13</v>
      </c>
      <c r="C6625" t="s">
        <v>928</v>
      </c>
      <c r="D6625">
        <v>1</v>
      </c>
      <c r="E6625">
        <v>4</v>
      </c>
      <c r="F6625">
        <v>1779936300000</v>
      </c>
      <c r="G6625">
        <v>1779938239064</v>
      </c>
      <c r="H6625">
        <v>1939064</v>
      </c>
      <c r="I6625">
        <v>1939064</v>
      </c>
      <c r="J6625">
        <v>11696</v>
      </c>
      <c r="K6625">
        <v>76</v>
      </c>
      <c r="L6625">
        <v>74.349999999999994</v>
      </c>
      <c r="M6625" t="s">
        <v>931</v>
      </c>
      <c r="N6625" t="s">
        <v>926</v>
      </c>
      <c r="O6625">
        <v>53.24</v>
      </c>
      <c r="S6625">
        <v>26624</v>
      </c>
    </row>
    <row r="6626" spans="1:19" x14ac:dyDescent="0.2">
      <c r="A6626" t="s">
        <v>64</v>
      </c>
      <c r="B6626" t="s">
        <v>13</v>
      </c>
      <c r="C6626" t="s">
        <v>927</v>
      </c>
      <c r="D6626">
        <v>1</v>
      </c>
      <c r="E6626">
        <v>4</v>
      </c>
      <c r="F6626">
        <v>1779937200000</v>
      </c>
      <c r="G6626">
        <v>1779939203540</v>
      </c>
      <c r="H6626">
        <v>2003540</v>
      </c>
      <c r="I6626">
        <v>2003540</v>
      </c>
      <c r="J6626">
        <v>11351</v>
      </c>
      <c r="K6626">
        <v>80</v>
      </c>
      <c r="L6626">
        <v>71.33</v>
      </c>
      <c r="M6626" t="s">
        <v>931</v>
      </c>
      <c r="N6626" t="s">
        <v>926</v>
      </c>
      <c r="O6626">
        <v>45.52</v>
      </c>
      <c r="S6626">
        <v>26625</v>
      </c>
    </row>
    <row r="6627" spans="1:19" x14ac:dyDescent="0.2">
      <c r="A6627" t="s">
        <v>64</v>
      </c>
      <c r="B6627" t="s">
        <v>13</v>
      </c>
      <c r="C6627" t="s">
        <v>924</v>
      </c>
      <c r="D6627">
        <v>1</v>
      </c>
      <c r="E6627">
        <v>4</v>
      </c>
      <c r="F6627">
        <v>1779938100000</v>
      </c>
      <c r="G6627">
        <v>1779939449984</v>
      </c>
      <c r="H6627">
        <v>1349984</v>
      </c>
      <c r="I6627">
        <v>1349984</v>
      </c>
      <c r="J6627">
        <v>9610</v>
      </c>
      <c r="K6627">
        <v>54</v>
      </c>
      <c r="L6627">
        <v>66.37</v>
      </c>
      <c r="M6627" t="s">
        <v>925</v>
      </c>
      <c r="N6627" t="s">
        <v>926</v>
      </c>
      <c r="O6627">
        <v>55.1</v>
      </c>
      <c r="S6627">
        <v>26626</v>
      </c>
    </row>
    <row r="6628" spans="1:19" x14ac:dyDescent="0.2">
      <c r="A6628" t="s">
        <v>64</v>
      </c>
      <c r="B6628" t="s">
        <v>13</v>
      </c>
      <c r="C6628" t="s">
        <v>928</v>
      </c>
      <c r="D6628">
        <v>1</v>
      </c>
      <c r="E6628">
        <v>4</v>
      </c>
      <c r="F6628">
        <v>1779939000000</v>
      </c>
      <c r="G6628">
        <v>1779940521648</v>
      </c>
      <c r="H6628">
        <v>1521648</v>
      </c>
      <c r="I6628">
        <v>1521648</v>
      </c>
      <c r="J6628">
        <v>8772</v>
      </c>
      <c r="K6628">
        <v>62</v>
      </c>
      <c r="L6628">
        <v>64.12</v>
      </c>
      <c r="M6628" t="s">
        <v>925</v>
      </c>
      <c r="N6628" t="s">
        <v>926</v>
      </c>
      <c r="O6628">
        <v>47.78</v>
      </c>
      <c r="S6628">
        <v>26627</v>
      </c>
    </row>
    <row r="6629" spans="1:19" x14ac:dyDescent="0.2">
      <c r="A6629" t="s">
        <v>64</v>
      </c>
      <c r="B6629" t="s">
        <v>13</v>
      </c>
      <c r="C6629" t="s">
        <v>927</v>
      </c>
      <c r="D6629">
        <v>1</v>
      </c>
      <c r="E6629">
        <v>4</v>
      </c>
      <c r="F6629">
        <v>1779939900000</v>
      </c>
      <c r="G6629">
        <v>1779942222835</v>
      </c>
      <c r="H6629">
        <v>2322835</v>
      </c>
      <c r="I6629">
        <v>2322835</v>
      </c>
      <c r="J6629">
        <v>10751</v>
      </c>
      <c r="K6629">
        <v>96</v>
      </c>
      <c r="L6629">
        <v>74.400000000000006</v>
      </c>
      <c r="M6629" t="s">
        <v>931</v>
      </c>
      <c r="N6629" t="s">
        <v>926</v>
      </c>
      <c r="O6629">
        <v>46.23</v>
      </c>
      <c r="S6629">
        <v>26628</v>
      </c>
    </row>
    <row r="6630" spans="1:19" x14ac:dyDescent="0.2">
      <c r="A6630" t="s">
        <v>64</v>
      </c>
      <c r="B6630" t="s">
        <v>13</v>
      </c>
      <c r="C6630" t="s">
        <v>924</v>
      </c>
      <c r="D6630">
        <v>1</v>
      </c>
      <c r="E6630">
        <v>4</v>
      </c>
      <c r="F6630">
        <v>1779940800000</v>
      </c>
      <c r="G6630">
        <v>1779943008512</v>
      </c>
      <c r="H6630">
        <v>2208512</v>
      </c>
      <c r="I6630">
        <v>2208512</v>
      </c>
      <c r="J6630">
        <v>11407</v>
      </c>
      <c r="K6630">
        <v>88</v>
      </c>
      <c r="L6630">
        <v>75.06</v>
      </c>
      <c r="M6630" t="s">
        <v>931</v>
      </c>
      <c r="N6630" t="s">
        <v>926</v>
      </c>
      <c r="O6630">
        <v>48.87</v>
      </c>
      <c r="S6630">
        <v>26629</v>
      </c>
    </row>
    <row r="6631" spans="1:19" x14ac:dyDescent="0.2">
      <c r="A6631" t="s">
        <v>64</v>
      </c>
      <c r="B6631" t="s">
        <v>13</v>
      </c>
      <c r="C6631" t="s">
        <v>928</v>
      </c>
      <c r="D6631">
        <v>1</v>
      </c>
      <c r="E6631">
        <v>4</v>
      </c>
      <c r="F6631">
        <v>1779941700000</v>
      </c>
      <c r="G6631">
        <v>1779943331273</v>
      </c>
      <c r="H6631">
        <v>1631273</v>
      </c>
      <c r="I6631">
        <v>1631273</v>
      </c>
      <c r="J6631">
        <v>9776</v>
      </c>
      <c r="K6631">
        <v>63</v>
      </c>
      <c r="L6631">
        <v>49.84</v>
      </c>
      <c r="M6631" t="s">
        <v>925</v>
      </c>
      <c r="N6631" t="s">
        <v>929</v>
      </c>
      <c r="S6631">
        <v>26630</v>
      </c>
    </row>
    <row r="6632" spans="1:19" x14ac:dyDescent="0.2">
      <c r="A6632" t="s">
        <v>64</v>
      </c>
      <c r="B6632" t="s">
        <v>13</v>
      </c>
      <c r="C6632" t="s">
        <v>927</v>
      </c>
      <c r="D6632">
        <v>1</v>
      </c>
      <c r="E6632">
        <v>4</v>
      </c>
      <c r="F6632">
        <v>1779942600000</v>
      </c>
      <c r="G6632">
        <v>1779943953481</v>
      </c>
      <c r="H6632">
        <v>1353481</v>
      </c>
      <c r="I6632">
        <v>1353481</v>
      </c>
      <c r="J6632">
        <v>11799</v>
      </c>
      <c r="K6632">
        <v>52</v>
      </c>
      <c r="L6632">
        <v>65.739999999999995</v>
      </c>
      <c r="M6632" t="s">
        <v>925</v>
      </c>
      <c r="N6632" t="s">
        <v>926</v>
      </c>
      <c r="O6632">
        <v>47.7</v>
      </c>
      <c r="S6632">
        <v>26631</v>
      </c>
    </row>
    <row r="6633" spans="1:19" x14ac:dyDescent="0.2">
      <c r="A6633" t="s">
        <v>64</v>
      </c>
      <c r="B6633" t="s">
        <v>13</v>
      </c>
      <c r="C6633" t="s">
        <v>924</v>
      </c>
      <c r="D6633">
        <v>1</v>
      </c>
      <c r="E6633">
        <v>4</v>
      </c>
      <c r="F6633">
        <v>1779943500000</v>
      </c>
      <c r="G6633">
        <v>1779945641599</v>
      </c>
      <c r="H6633">
        <v>2141599</v>
      </c>
      <c r="I6633">
        <v>2141599</v>
      </c>
      <c r="J6633">
        <v>10254</v>
      </c>
      <c r="K6633">
        <v>83</v>
      </c>
      <c r="L6633">
        <v>56.47</v>
      </c>
      <c r="M6633" t="s">
        <v>925</v>
      </c>
      <c r="N6633" t="s">
        <v>929</v>
      </c>
      <c r="S6633">
        <v>26632</v>
      </c>
    </row>
    <row r="6634" spans="1:19" x14ac:dyDescent="0.2">
      <c r="A6634" t="s">
        <v>64</v>
      </c>
      <c r="B6634" t="s">
        <v>13</v>
      </c>
      <c r="C6634" t="s">
        <v>928</v>
      </c>
      <c r="D6634">
        <v>1</v>
      </c>
      <c r="E6634">
        <v>4</v>
      </c>
      <c r="F6634">
        <v>1779944400000</v>
      </c>
      <c r="G6634">
        <v>1779946627075</v>
      </c>
      <c r="H6634">
        <v>2227075</v>
      </c>
      <c r="I6634">
        <v>2227075</v>
      </c>
      <c r="J6634">
        <v>9925</v>
      </c>
      <c r="K6634">
        <v>84</v>
      </c>
      <c r="L6634">
        <v>73.540000000000006</v>
      </c>
      <c r="M6634" t="s">
        <v>931</v>
      </c>
      <c r="N6634" t="s">
        <v>926</v>
      </c>
      <c r="O6634">
        <v>48.83</v>
      </c>
      <c r="S6634">
        <v>26633</v>
      </c>
    </row>
    <row r="6635" spans="1:19" x14ac:dyDescent="0.2">
      <c r="A6635" t="s">
        <v>64</v>
      </c>
      <c r="B6635" t="s">
        <v>13</v>
      </c>
      <c r="C6635" t="s">
        <v>927</v>
      </c>
      <c r="D6635">
        <v>1</v>
      </c>
      <c r="E6635">
        <v>4</v>
      </c>
      <c r="F6635">
        <v>1779945300000</v>
      </c>
      <c r="G6635">
        <v>1779946986246</v>
      </c>
      <c r="H6635">
        <v>1686246</v>
      </c>
      <c r="I6635">
        <v>1686246</v>
      </c>
      <c r="J6635">
        <v>10484</v>
      </c>
      <c r="K6635">
        <v>67</v>
      </c>
      <c r="L6635">
        <v>66.37</v>
      </c>
      <c r="M6635" t="s">
        <v>925</v>
      </c>
      <c r="N6635" t="s">
        <v>926</v>
      </c>
      <c r="O6635">
        <v>44.29</v>
      </c>
      <c r="S6635">
        <v>26634</v>
      </c>
    </row>
    <row r="6636" spans="1:19" x14ac:dyDescent="0.2">
      <c r="A6636" t="s">
        <v>64</v>
      </c>
      <c r="B6636" t="s">
        <v>13</v>
      </c>
      <c r="C6636" t="s">
        <v>924</v>
      </c>
      <c r="D6636">
        <v>1</v>
      </c>
      <c r="E6636">
        <v>4</v>
      </c>
      <c r="F6636">
        <v>1779946200000</v>
      </c>
      <c r="G6636">
        <v>1779948557027</v>
      </c>
      <c r="H6636">
        <v>2357027</v>
      </c>
      <c r="I6636">
        <v>2357027</v>
      </c>
      <c r="J6636">
        <v>9841</v>
      </c>
      <c r="K6636">
        <v>92</v>
      </c>
      <c r="L6636">
        <v>72.42</v>
      </c>
      <c r="M6636" t="s">
        <v>931</v>
      </c>
      <c r="N6636" t="s">
        <v>926</v>
      </c>
      <c r="O6636">
        <v>43.17</v>
      </c>
      <c r="S6636">
        <v>26635</v>
      </c>
    </row>
    <row r="6637" spans="1:19" x14ac:dyDescent="0.2">
      <c r="A6637" t="s">
        <v>64</v>
      </c>
      <c r="B6637" t="s">
        <v>13</v>
      </c>
      <c r="C6637" t="s">
        <v>924</v>
      </c>
      <c r="D6637">
        <v>1</v>
      </c>
      <c r="E6637">
        <v>5</v>
      </c>
      <c r="F6637">
        <v>1780012800000</v>
      </c>
      <c r="G6637">
        <v>1780014054054</v>
      </c>
      <c r="H6637">
        <v>1254054</v>
      </c>
      <c r="I6637">
        <v>1254054</v>
      </c>
      <c r="J6637">
        <v>11659</v>
      </c>
      <c r="K6637">
        <v>57</v>
      </c>
      <c r="L6637">
        <v>62.7</v>
      </c>
      <c r="M6637" t="s">
        <v>925</v>
      </c>
      <c r="N6637" t="s">
        <v>926</v>
      </c>
      <c r="O6637">
        <v>43.51</v>
      </c>
      <c r="S6637">
        <v>26636</v>
      </c>
    </row>
    <row r="6638" spans="1:19" x14ac:dyDescent="0.2">
      <c r="A6638" t="s">
        <v>64</v>
      </c>
      <c r="B6638" t="s">
        <v>13</v>
      </c>
      <c r="C6638" t="s">
        <v>928</v>
      </c>
      <c r="D6638">
        <v>1</v>
      </c>
      <c r="E6638">
        <v>5</v>
      </c>
      <c r="F6638">
        <v>1780013700000</v>
      </c>
      <c r="G6638">
        <v>1780015285316</v>
      </c>
      <c r="H6638">
        <v>1585316</v>
      </c>
      <c r="I6638">
        <v>1585316</v>
      </c>
      <c r="J6638">
        <v>9888</v>
      </c>
      <c r="K6638">
        <v>59</v>
      </c>
      <c r="L6638">
        <v>67.34</v>
      </c>
      <c r="M6638" t="s">
        <v>931</v>
      </c>
      <c r="N6638" t="s">
        <v>926</v>
      </c>
      <c r="O6638">
        <v>50.69</v>
      </c>
      <c r="S6638">
        <v>26637</v>
      </c>
    </row>
    <row r="6639" spans="1:19" x14ac:dyDescent="0.2">
      <c r="A6639" t="s">
        <v>64</v>
      </c>
      <c r="B6639" t="s">
        <v>13</v>
      </c>
      <c r="C6639" t="s">
        <v>927</v>
      </c>
      <c r="D6639">
        <v>1</v>
      </c>
      <c r="E6639">
        <v>5</v>
      </c>
      <c r="F6639">
        <v>1780014600000</v>
      </c>
      <c r="G6639">
        <v>1780017018849</v>
      </c>
      <c r="H6639">
        <v>2418849</v>
      </c>
      <c r="I6639">
        <v>2418849</v>
      </c>
      <c r="J6639">
        <v>11917</v>
      </c>
      <c r="K6639">
        <v>89</v>
      </c>
      <c r="L6639">
        <v>76.41</v>
      </c>
      <c r="M6639" t="s">
        <v>931</v>
      </c>
      <c r="N6639" t="s">
        <v>926</v>
      </c>
      <c r="O6639">
        <v>45.35</v>
      </c>
      <c r="S6639">
        <v>26638</v>
      </c>
    </row>
    <row r="6640" spans="1:19" x14ac:dyDescent="0.2">
      <c r="A6640" t="s">
        <v>64</v>
      </c>
      <c r="B6640" t="s">
        <v>13</v>
      </c>
      <c r="C6640" t="s">
        <v>924</v>
      </c>
      <c r="D6640">
        <v>1</v>
      </c>
      <c r="E6640">
        <v>5</v>
      </c>
      <c r="F6640">
        <v>1780015500000</v>
      </c>
      <c r="G6640">
        <v>1780017777270</v>
      </c>
      <c r="H6640">
        <v>2277270</v>
      </c>
      <c r="I6640">
        <v>2277270</v>
      </c>
      <c r="J6640">
        <v>10776</v>
      </c>
      <c r="K6640">
        <v>84</v>
      </c>
      <c r="L6640">
        <v>58.64</v>
      </c>
      <c r="M6640" t="s">
        <v>925</v>
      </c>
      <c r="N6640" t="s">
        <v>929</v>
      </c>
      <c r="S6640">
        <v>26639</v>
      </c>
    </row>
    <row r="6641" spans="1:19" x14ac:dyDescent="0.2">
      <c r="A6641" t="s">
        <v>64</v>
      </c>
      <c r="B6641" t="s">
        <v>13</v>
      </c>
      <c r="C6641" t="s">
        <v>928</v>
      </c>
      <c r="D6641">
        <v>1</v>
      </c>
      <c r="E6641">
        <v>5</v>
      </c>
      <c r="F6641">
        <v>1780016400000</v>
      </c>
      <c r="G6641">
        <v>1780018842743</v>
      </c>
      <c r="H6641">
        <v>2442743</v>
      </c>
      <c r="I6641">
        <v>2442743</v>
      </c>
      <c r="J6641">
        <v>10662</v>
      </c>
      <c r="K6641">
        <v>99</v>
      </c>
      <c r="L6641">
        <v>79.86</v>
      </c>
      <c r="M6641" t="s">
        <v>931</v>
      </c>
      <c r="N6641" t="s">
        <v>926</v>
      </c>
      <c r="O6641">
        <v>56.14</v>
      </c>
      <c r="S6641">
        <v>26640</v>
      </c>
    </row>
    <row r="6642" spans="1:19" x14ac:dyDescent="0.2">
      <c r="A6642" t="s">
        <v>64</v>
      </c>
      <c r="B6642" t="s">
        <v>13</v>
      </c>
      <c r="C6642" t="s">
        <v>927</v>
      </c>
      <c r="D6642">
        <v>1</v>
      </c>
      <c r="E6642">
        <v>5</v>
      </c>
      <c r="F6642">
        <v>1780017300000</v>
      </c>
      <c r="G6642">
        <v>1780019023515</v>
      </c>
      <c r="H6642">
        <v>1723515</v>
      </c>
      <c r="I6642">
        <v>1723515</v>
      </c>
      <c r="J6642">
        <v>9353</v>
      </c>
      <c r="K6642">
        <v>72</v>
      </c>
      <c r="L6642">
        <v>64.03</v>
      </c>
      <c r="M6642" t="s">
        <v>925</v>
      </c>
      <c r="N6642" t="s">
        <v>926</v>
      </c>
      <c r="O6642">
        <v>40.93</v>
      </c>
      <c r="S6642">
        <v>26641</v>
      </c>
    </row>
    <row r="6643" spans="1:19" x14ac:dyDescent="0.2">
      <c r="A6643" t="s">
        <v>64</v>
      </c>
      <c r="B6643" t="s">
        <v>13</v>
      </c>
      <c r="C6643" t="s">
        <v>924</v>
      </c>
      <c r="D6643">
        <v>1</v>
      </c>
      <c r="E6643">
        <v>5</v>
      </c>
      <c r="F6643">
        <v>1780018200000</v>
      </c>
      <c r="G6643">
        <v>1780020596027</v>
      </c>
      <c r="H6643">
        <v>2396027</v>
      </c>
      <c r="I6643">
        <v>2396027</v>
      </c>
      <c r="J6643">
        <v>10868</v>
      </c>
      <c r="K6643">
        <v>99</v>
      </c>
      <c r="L6643">
        <v>72.239999999999995</v>
      </c>
      <c r="M6643" t="s">
        <v>931</v>
      </c>
      <c r="N6643" t="s">
        <v>926</v>
      </c>
      <c r="O6643">
        <v>39.04</v>
      </c>
      <c r="S6643">
        <v>26642</v>
      </c>
    </row>
    <row r="6644" spans="1:19" x14ac:dyDescent="0.2">
      <c r="A6644" t="s">
        <v>64</v>
      </c>
      <c r="B6644" t="s">
        <v>13</v>
      </c>
      <c r="C6644" t="s">
        <v>928</v>
      </c>
      <c r="D6644">
        <v>1</v>
      </c>
      <c r="E6644">
        <v>5</v>
      </c>
      <c r="F6644">
        <v>1780019100000</v>
      </c>
      <c r="G6644">
        <v>1780021117969</v>
      </c>
      <c r="H6644">
        <v>2017969</v>
      </c>
      <c r="I6644">
        <v>2017969</v>
      </c>
      <c r="J6644">
        <v>9741</v>
      </c>
      <c r="K6644">
        <v>81</v>
      </c>
      <c r="L6644">
        <v>67.14</v>
      </c>
      <c r="M6644" t="s">
        <v>931</v>
      </c>
      <c r="N6644" t="s">
        <v>926</v>
      </c>
      <c r="O6644">
        <v>39.72</v>
      </c>
      <c r="S6644">
        <v>26643</v>
      </c>
    </row>
    <row r="6645" spans="1:19" x14ac:dyDescent="0.2">
      <c r="A6645" t="s">
        <v>64</v>
      </c>
      <c r="B6645" t="s">
        <v>13</v>
      </c>
      <c r="C6645" t="s">
        <v>927</v>
      </c>
      <c r="D6645">
        <v>1</v>
      </c>
      <c r="E6645">
        <v>5</v>
      </c>
      <c r="F6645">
        <v>1780020000000</v>
      </c>
      <c r="G6645">
        <v>1780021979871</v>
      </c>
      <c r="H6645">
        <v>1979871</v>
      </c>
      <c r="I6645">
        <v>1979871</v>
      </c>
      <c r="J6645">
        <v>10109</v>
      </c>
      <c r="K6645">
        <v>82</v>
      </c>
      <c r="L6645">
        <v>54.37</v>
      </c>
      <c r="M6645" t="s">
        <v>925</v>
      </c>
      <c r="N6645" t="s">
        <v>929</v>
      </c>
      <c r="S6645">
        <v>26644</v>
      </c>
    </row>
    <row r="6646" spans="1:19" x14ac:dyDescent="0.2">
      <c r="A6646" t="s">
        <v>64</v>
      </c>
      <c r="B6646" t="s">
        <v>13</v>
      </c>
      <c r="C6646" t="s">
        <v>924</v>
      </c>
      <c r="D6646">
        <v>1</v>
      </c>
      <c r="E6646">
        <v>5</v>
      </c>
      <c r="F6646">
        <v>1780020900000</v>
      </c>
      <c r="G6646">
        <v>1780022577831</v>
      </c>
      <c r="H6646">
        <v>1677831</v>
      </c>
      <c r="I6646">
        <v>1677831</v>
      </c>
      <c r="J6646">
        <v>12018</v>
      </c>
      <c r="K6646">
        <v>72</v>
      </c>
      <c r="L6646">
        <v>71.260000000000005</v>
      </c>
      <c r="M6646" t="s">
        <v>931</v>
      </c>
      <c r="N6646" t="s">
        <v>926</v>
      </c>
      <c r="O6646">
        <v>51.78</v>
      </c>
      <c r="S6646">
        <v>26645</v>
      </c>
    </row>
    <row r="6647" spans="1:19" x14ac:dyDescent="0.2">
      <c r="A6647" t="s">
        <v>64</v>
      </c>
      <c r="B6647" t="s">
        <v>13</v>
      </c>
      <c r="C6647" t="s">
        <v>928</v>
      </c>
      <c r="D6647">
        <v>1</v>
      </c>
      <c r="E6647">
        <v>5</v>
      </c>
      <c r="F6647">
        <v>1780021800000</v>
      </c>
      <c r="G6647">
        <v>1780023848371</v>
      </c>
      <c r="H6647">
        <v>2048371</v>
      </c>
      <c r="I6647">
        <v>2048371</v>
      </c>
      <c r="J6647">
        <v>8808</v>
      </c>
      <c r="K6647">
        <v>82</v>
      </c>
      <c r="L6647">
        <v>73.52</v>
      </c>
      <c r="M6647" t="s">
        <v>931</v>
      </c>
      <c r="N6647" t="s">
        <v>926</v>
      </c>
      <c r="O6647">
        <v>56.28</v>
      </c>
      <c r="S6647">
        <v>26646</v>
      </c>
    </row>
    <row r="6648" spans="1:19" x14ac:dyDescent="0.2">
      <c r="A6648" t="s">
        <v>64</v>
      </c>
      <c r="B6648" t="s">
        <v>13</v>
      </c>
      <c r="C6648" t="s">
        <v>927</v>
      </c>
      <c r="D6648">
        <v>1</v>
      </c>
      <c r="E6648">
        <v>5</v>
      </c>
      <c r="F6648">
        <v>1780022700000</v>
      </c>
      <c r="G6648">
        <v>1780024374754</v>
      </c>
      <c r="H6648">
        <v>1674754</v>
      </c>
      <c r="I6648">
        <v>1674754</v>
      </c>
      <c r="J6648">
        <v>8409</v>
      </c>
      <c r="K6648">
        <v>62</v>
      </c>
      <c r="L6648">
        <v>65.88</v>
      </c>
      <c r="M6648" t="s">
        <v>925</v>
      </c>
      <c r="N6648" t="s">
        <v>926</v>
      </c>
      <c r="O6648">
        <v>48.98</v>
      </c>
      <c r="S6648">
        <v>26647</v>
      </c>
    </row>
    <row r="6649" spans="1:19" x14ac:dyDescent="0.2">
      <c r="A6649" t="s">
        <v>64</v>
      </c>
      <c r="B6649" t="s">
        <v>13</v>
      </c>
      <c r="C6649" t="s">
        <v>924</v>
      </c>
      <c r="D6649">
        <v>1</v>
      </c>
      <c r="E6649">
        <v>5</v>
      </c>
      <c r="F6649">
        <v>1780023600000</v>
      </c>
      <c r="G6649">
        <v>1780025396530</v>
      </c>
      <c r="H6649">
        <v>1796530</v>
      </c>
      <c r="I6649">
        <v>1796530</v>
      </c>
      <c r="J6649">
        <v>8551</v>
      </c>
      <c r="K6649">
        <v>69</v>
      </c>
      <c r="L6649">
        <v>69.31</v>
      </c>
      <c r="M6649" t="s">
        <v>931</v>
      </c>
      <c r="N6649" t="s">
        <v>926</v>
      </c>
      <c r="O6649">
        <v>53.51</v>
      </c>
      <c r="S6649">
        <v>26648</v>
      </c>
    </row>
    <row r="6650" spans="1:19" x14ac:dyDescent="0.2">
      <c r="A6650" t="s">
        <v>64</v>
      </c>
      <c r="B6650" t="s">
        <v>13</v>
      </c>
      <c r="C6650" t="s">
        <v>928</v>
      </c>
      <c r="D6650">
        <v>1</v>
      </c>
      <c r="E6650">
        <v>5</v>
      </c>
      <c r="F6650">
        <v>1780024500000</v>
      </c>
      <c r="G6650">
        <v>1780026929508</v>
      </c>
      <c r="H6650">
        <v>2429508</v>
      </c>
      <c r="I6650">
        <v>2429508</v>
      </c>
      <c r="J6650">
        <v>11463</v>
      </c>
      <c r="K6650">
        <v>92</v>
      </c>
      <c r="L6650">
        <v>80.16</v>
      </c>
      <c r="M6650" t="s">
        <v>931</v>
      </c>
      <c r="N6650" t="s">
        <v>926</v>
      </c>
      <c r="O6650">
        <v>55.01</v>
      </c>
      <c r="S6650">
        <v>26649</v>
      </c>
    </row>
    <row r="6651" spans="1:19" x14ac:dyDescent="0.2">
      <c r="A6651" t="s">
        <v>64</v>
      </c>
      <c r="B6651" t="s">
        <v>13</v>
      </c>
      <c r="C6651" t="s">
        <v>927</v>
      </c>
      <c r="D6651">
        <v>1</v>
      </c>
      <c r="E6651">
        <v>5</v>
      </c>
      <c r="F6651">
        <v>1780025400000</v>
      </c>
      <c r="G6651">
        <v>1780026897444</v>
      </c>
      <c r="H6651">
        <v>1497444</v>
      </c>
      <c r="I6651">
        <v>1497444</v>
      </c>
      <c r="J6651">
        <v>11099</v>
      </c>
      <c r="K6651">
        <v>59</v>
      </c>
      <c r="L6651">
        <v>67.25</v>
      </c>
      <c r="M6651" t="s">
        <v>931</v>
      </c>
      <c r="N6651" t="s">
        <v>926</v>
      </c>
      <c r="O6651">
        <v>49.45</v>
      </c>
      <c r="S6651">
        <v>26650</v>
      </c>
    </row>
    <row r="6652" spans="1:19" x14ac:dyDescent="0.2">
      <c r="A6652" t="s">
        <v>64</v>
      </c>
      <c r="B6652" t="s">
        <v>13</v>
      </c>
      <c r="C6652" t="s">
        <v>924</v>
      </c>
      <c r="D6652">
        <v>1</v>
      </c>
      <c r="E6652">
        <v>5</v>
      </c>
      <c r="F6652">
        <v>1780026300000</v>
      </c>
      <c r="G6652">
        <v>1780027533131</v>
      </c>
      <c r="H6652">
        <v>1233131</v>
      </c>
      <c r="I6652">
        <v>1233131</v>
      </c>
      <c r="J6652">
        <v>12048</v>
      </c>
      <c r="K6652">
        <v>54</v>
      </c>
      <c r="L6652">
        <v>61.27</v>
      </c>
      <c r="M6652" t="s">
        <v>925</v>
      </c>
      <c r="N6652" t="s">
        <v>926</v>
      </c>
      <c r="O6652">
        <v>39.67</v>
      </c>
      <c r="S6652">
        <v>26651</v>
      </c>
    </row>
    <row r="6653" spans="1:19" x14ac:dyDescent="0.2">
      <c r="A6653" t="s">
        <v>64</v>
      </c>
      <c r="B6653" t="s">
        <v>13</v>
      </c>
      <c r="C6653" t="s">
        <v>928</v>
      </c>
      <c r="D6653">
        <v>1</v>
      </c>
      <c r="E6653">
        <v>5</v>
      </c>
      <c r="F6653">
        <v>1780027200000</v>
      </c>
      <c r="G6653">
        <v>1780028612156</v>
      </c>
      <c r="H6653">
        <v>1412156</v>
      </c>
      <c r="I6653">
        <v>1412156</v>
      </c>
      <c r="J6653">
        <v>11207</v>
      </c>
      <c r="K6653">
        <v>64</v>
      </c>
      <c r="L6653">
        <v>48.71</v>
      </c>
      <c r="M6653" t="s">
        <v>925</v>
      </c>
      <c r="N6653" t="s">
        <v>929</v>
      </c>
      <c r="S6653">
        <v>26652</v>
      </c>
    </row>
    <row r="6654" spans="1:19" x14ac:dyDescent="0.2">
      <c r="A6654" t="s">
        <v>64</v>
      </c>
      <c r="B6654" t="s">
        <v>13</v>
      </c>
      <c r="C6654" t="s">
        <v>927</v>
      </c>
      <c r="D6654">
        <v>1</v>
      </c>
      <c r="E6654">
        <v>5</v>
      </c>
      <c r="F6654">
        <v>1780028100000</v>
      </c>
      <c r="G6654">
        <v>1780030477671</v>
      </c>
      <c r="H6654">
        <v>2377671</v>
      </c>
      <c r="I6654">
        <v>2377671</v>
      </c>
      <c r="J6654">
        <v>12163</v>
      </c>
      <c r="K6654">
        <v>98</v>
      </c>
      <c r="L6654">
        <v>76.569999999999993</v>
      </c>
      <c r="M6654" t="s">
        <v>931</v>
      </c>
      <c r="N6654" t="s">
        <v>926</v>
      </c>
      <c r="O6654">
        <v>46.09</v>
      </c>
      <c r="S6654">
        <v>26653</v>
      </c>
    </row>
    <row r="6655" spans="1:19" x14ac:dyDescent="0.2">
      <c r="A6655" t="s">
        <v>64</v>
      </c>
      <c r="B6655" t="s">
        <v>13</v>
      </c>
      <c r="C6655" t="s">
        <v>924</v>
      </c>
      <c r="D6655">
        <v>1</v>
      </c>
      <c r="E6655">
        <v>5</v>
      </c>
      <c r="F6655">
        <v>1780029000000</v>
      </c>
      <c r="G6655">
        <v>1780031256793</v>
      </c>
      <c r="H6655">
        <v>2256793</v>
      </c>
      <c r="I6655">
        <v>2256793</v>
      </c>
      <c r="J6655">
        <v>12480</v>
      </c>
      <c r="K6655">
        <v>86</v>
      </c>
      <c r="L6655">
        <v>60.19</v>
      </c>
      <c r="M6655" t="s">
        <v>925</v>
      </c>
      <c r="N6655" t="s">
        <v>929</v>
      </c>
      <c r="S6655">
        <v>26654</v>
      </c>
    </row>
    <row r="6656" spans="1:19" x14ac:dyDescent="0.2">
      <c r="A6656" t="s">
        <v>64</v>
      </c>
      <c r="B6656" t="s">
        <v>13</v>
      </c>
      <c r="C6656" t="s">
        <v>928</v>
      </c>
      <c r="D6656">
        <v>1</v>
      </c>
      <c r="E6656">
        <v>5</v>
      </c>
      <c r="F6656">
        <v>1780029900000</v>
      </c>
      <c r="G6656">
        <v>1780032471460</v>
      </c>
      <c r="H6656">
        <v>2571460</v>
      </c>
      <c r="I6656">
        <v>2571460</v>
      </c>
      <c r="J6656">
        <v>11307</v>
      </c>
      <c r="K6656">
        <v>105</v>
      </c>
      <c r="L6656">
        <v>81.44</v>
      </c>
      <c r="M6656" t="s">
        <v>931</v>
      </c>
      <c r="N6656" t="s">
        <v>926</v>
      </c>
      <c r="O6656">
        <v>54.83</v>
      </c>
      <c r="S6656">
        <v>26655</v>
      </c>
    </row>
    <row r="6657" spans="1:19" x14ac:dyDescent="0.2">
      <c r="A6657" t="s">
        <v>64</v>
      </c>
      <c r="B6657" t="s">
        <v>13</v>
      </c>
      <c r="C6657" t="s">
        <v>927</v>
      </c>
      <c r="D6657">
        <v>1</v>
      </c>
      <c r="E6657">
        <v>5</v>
      </c>
      <c r="F6657">
        <v>1780030800000</v>
      </c>
      <c r="G6657">
        <v>1780032860613</v>
      </c>
      <c r="H6657">
        <v>2060613</v>
      </c>
      <c r="I6657">
        <v>2060613</v>
      </c>
      <c r="J6657">
        <v>9242</v>
      </c>
      <c r="K6657">
        <v>84</v>
      </c>
      <c r="L6657">
        <v>75.739999999999995</v>
      </c>
      <c r="M6657" t="s">
        <v>931</v>
      </c>
      <c r="N6657" t="s">
        <v>926</v>
      </c>
      <c r="O6657">
        <v>59.98</v>
      </c>
      <c r="S6657">
        <v>26656</v>
      </c>
    </row>
    <row r="6658" spans="1:19" x14ac:dyDescent="0.2">
      <c r="A6658" t="s">
        <v>64</v>
      </c>
      <c r="B6658" t="s">
        <v>13</v>
      </c>
      <c r="C6658" t="s">
        <v>924</v>
      </c>
      <c r="D6658">
        <v>1</v>
      </c>
      <c r="E6658">
        <v>5</v>
      </c>
      <c r="F6658">
        <v>1780031700000</v>
      </c>
      <c r="G6658">
        <v>1780034077687</v>
      </c>
      <c r="H6658">
        <v>2377687</v>
      </c>
      <c r="I6658">
        <v>2377687</v>
      </c>
      <c r="J6658">
        <v>10152</v>
      </c>
      <c r="K6658">
        <v>93</v>
      </c>
      <c r="L6658">
        <v>79.59</v>
      </c>
      <c r="M6658" t="s">
        <v>931</v>
      </c>
      <c r="N6658" t="s">
        <v>926</v>
      </c>
      <c r="O6658">
        <v>58.52</v>
      </c>
      <c r="S6658">
        <v>26657</v>
      </c>
    </row>
    <row r="6659" spans="1:19" x14ac:dyDescent="0.2">
      <c r="A6659" t="s">
        <v>64</v>
      </c>
      <c r="B6659" t="s">
        <v>13</v>
      </c>
      <c r="C6659" t="s">
        <v>928</v>
      </c>
      <c r="D6659">
        <v>1</v>
      </c>
      <c r="E6659">
        <v>5</v>
      </c>
      <c r="F6659">
        <v>1780032600000</v>
      </c>
      <c r="G6659">
        <v>1780035082892</v>
      </c>
      <c r="H6659">
        <v>2482892</v>
      </c>
      <c r="I6659">
        <v>2482892</v>
      </c>
      <c r="J6659">
        <v>9964</v>
      </c>
      <c r="K6659">
        <v>97</v>
      </c>
      <c r="L6659">
        <v>75.790000000000006</v>
      </c>
      <c r="M6659" t="s">
        <v>931</v>
      </c>
      <c r="N6659" t="s">
        <v>926</v>
      </c>
      <c r="O6659">
        <v>47.51</v>
      </c>
      <c r="S6659">
        <v>26658</v>
      </c>
    </row>
    <row r="6660" spans="1:19" x14ac:dyDescent="0.2">
      <c r="A6660" t="s">
        <v>64</v>
      </c>
      <c r="B6660" t="s">
        <v>13</v>
      </c>
      <c r="C6660" t="s">
        <v>927</v>
      </c>
      <c r="D6660">
        <v>1</v>
      </c>
      <c r="E6660">
        <v>5</v>
      </c>
      <c r="F6660">
        <v>1780033500000</v>
      </c>
      <c r="G6660">
        <v>1780035593797</v>
      </c>
      <c r="H6660">
        <v>2093797</v>
      </c>
      <c r="I6660">
        <v>2093797</v>
      </c>
      <c r="J6660">
        <v>10487</v>
      </c>
      <c r="K6660">
        <v>82</v>
      </c>
      <c r="L6660">
        <v>76.44</v>
      </c>
      <c r="M6660" t="s">
        <v>931</v>
      </c>
      <c r="N6660" t="s">
        <v>926</v>
      </c>
      <c r="O6660">
        <v>57.43</v>
      </c>
      <c r="S6660">
        <v>26659</v>
      </c>
    </row>
    <row r="6661" spans="1:19" x14ac:dyDescent="0.2">
      <c r="A6661" t="s">
        <v>64</v>
      </c>
      <c r="B6661" t="s">
        <v>13</v>
      </c>
      <c r="C6661" t="s">
        <v>928</v>
      </c>
      <c r="D6661">
        <v>1</v>
      </c>
      <c r="E6661">
        <v>6</v>
      </c>
      <c r="F6661">
        <v>1780099200000</v>
      </c>
      <c r="G6661">
        <v>1780101127196</v>
      </c>
      <c r="H6661">
        <v>1927196</v>
      </c>
      <c r="I6661">
        <v>1927196</v>
      </c>
      <c r="J6661">
        <v>11258</v>
      </c>
      <c r="K6661">
        <v>80</v>
      </c>
      <c r="L6661">
        <v>68.75</v>
      </c>
      <c r="M6661" t="s">
        <v>931</v>
      </c>
      <c r="N6661" t="s">
        <v>926</v>
      </c>
      <c r="O6661">
        <v>41.69</v>
      </c>
      <c r="S6661">
        <v>26660</v>
      </c>
    </row>
    <row r="6662" spans="1:19" x14ac:dyDescent="0.2">
      <c r="A6662" t="s">
        <v>64</v>
      </c>
      <c r="B6662" t="s">
        <v>13</v>
      </c>
      <c r="C6662" t="s">
        <v>927</v>
      </c>
      <c r="D6662">
        <v>1</v>
      </c>
      <c r="E6662">
        <v>6</v>
      </c>
      <c r="F6662">
        <v>1780100100000</v>
      </c>
      <c r="G6662">
        <v>1780102378440</v>
      </c>
      <c r="H6662">
        <v>2278440</v>
      </c>
      <c r="I6662">
        <v>2278440</v>
      </c>
      <c r="J6662">
        <v>9715</v>
      </c>
      <c r="K6662">
        <v>94</v>
      </c>
      <c r="L6662">
        <v>70.91</v>
      </c>
      <c r="M6662" t="s">
        <v>931</v>
      </c>
      <c r="N6662" t="s">
        <v>926</v>
      </c>
      <c r="O6662">
        <v>41.99</v>
      </c>
      <c r="S6662">
        <v>26661</v>
      </c>
    </row>
    <row r="6663" spans="1:19" x14ac:dyDescent="0.2">
      <c r="A6663" t="s">
        <v>64</v>
      </c>
      <c r="B6663" t="s">
        <v>13</v>
      </c>
      <c r="C6663" t="s">
        <v>924</v>
      </c>
      <c r="D6663">
        <v>1</v>
      </c>
      <c r="E6663">
        <v>6</v>
      </c>
      <c r="F6663">
        <v>1780101000000</v>
      </c>
      <c r="G6663">
        <v>1780103458138</v>
      </c>
      <c r="H6663">
        <v>2458138</v>
      </c>
      <c r="I6663">
        <v>2458138</v>
      </c>
      <c r="J6663">
        <v>11727</v>
      </c>
      <c r="K6663">
        <v>99</v>
      </c>
      <c r="L6663">
        <v>61.81</v>
      </c>
      <c r="M6663" t="s">
        <v>925</v>
      </c>
      <c r="N6663" t="s">
        <v>929</v>
      </c>
      <c r="S6663">
        <v>26662</v>
      </c>
    </row>
    <row r="6664" spans="1:19" x14ac:dyDescent="0.2">
      <c r="A6664" t="s">
        <v>64</v>
      </c>
      <c r="B6664" t="s">
        <v>13</v>
      </c>
      <c r="C6664" t="s">
        <v>928</v>
      </c>
      <c r="D6664">
        <v>1</v>
      </c>
      <c r="E6664">
        <v>6</v>
      </c>
      <c r="F6664">
        <v>1780101900000</v>
      </c>
      <c r="G6664">
        <v>1780103381918</v>
      </c>
      <c r="H6664">
        <v>1481918</v>
      </c>
      <c r="I6664">
        <v>1481918</v>
      </c>
      <c r="J6664">
        <v>10631</v>
      </c>
      <c r="K6664">
        <v>57</v>
      </c>
      <c r="L6664">
        <v>68.290000000000006</v>
      </c>
      <c r="M6664" t="s">
        <v>931</v>
      </c>
      <c r="N6664" t="s">
        <v>926</v>
      </c>
      <c r="O6664">
        <v>53.51</v>
      </c>
      <c r="S6664">
        <v>26663</v>
      </c>
    </row>
    <row r="6665" spans="1:19" x14ac:dyDescent="0.2">
      <c r="A6665" t="s">
        <v>64</v>
      </c>
      <c r="B6665" t="s">
        <v>13</v>
      </c>
      <c r="C6665" t="s">
        <v>927</v>
      </c>
      <c r="D6665">
        <v>1</v>
      </c>
      <c r="E6665">
        <v>6</v>
      </c>
      <c r="F6665">
        <v>1780102800000</v>
      </c>
      <c r="G6665">
        <v>1780105349736</v>
      </c>
      <c r="H6665">
        <v>2549736</v>
      </c>
      <c r="I6665">
        <v>2549736</v>
      </c>
      <c r="J6665">
        <v>9888</v>
      </c>
      <c r="K6665">
        <v>103</v>
      </c>
      <c r="L6665">
        <v>78.58</v>
      </c>
      <c r="M6665" t="s">
        <v>931</v>
      </c>
      <c r="N6665" t="s">
        <v>926</v>
      </c>
      <c r="O6665">
        <v>52.52</v>
      </c>
      <c r="S6665">
        <v>26664</v>
      </c>
    </row>
    <row r="6666" spans="1:19" x14ac:dyDescent="0.2">
      <c r="A6666" t="s">
        <v>64</v>
      </c>
      <c r="B6666" t="s">
        <v>13</v>
      </c>
      <c r="C6666" t="s">
        <v>924</v>
      </c>
      <c r="D6666">
        <v>1</v>
      </c>
      <c r="E6666">
        <v>6</v>
      </c>
      <c r="F6666">
        <v>1780103700000</v>
      </c>
      <c r="G6666">
        <v>1780105606190</v>
      </c>
      <c r="H6666">
        <v>1906190</v>
      </c>
      <c r="I6666">
        <v>1906190</v>
      </c>
      <c r="J6666">
        <v>8968</v>
      </c>
      <c r="K6666">
        <v>80</v>
      </c>
      <c r="L6666">
        <v>71.650000000000006</v>
      </c>
      <c r="M6666" t="s">
        <v>931</v>
      </c>
      <c r="N6666" t="s">
        <v>926</v>
      </c>
      <c r="O6666">
        <v>55.08</v>
      </c>
      <c r="S6666">
        <v>26665</v>
      </c>
    </row>
    <row r="6667" spans="1:19" x14ac:dyDescent="0.2">
      <c r="A6667" t="s">
        <v>64</v>
      </c>
      <c r="B6667" t="s">
        <v>13</v>
      </c>
      <c r="C6667" t="s">
        <v>928</v>
      </c>
      <c r="D6667">
        <v>1</v>
      </c>
      <c r="E6667">
        <v>6</v>
      </c>
      <c r="F6667">
        <v>1780104600000</v>
      </c>
      <c r="G6667">
        <v>1780107173132</v>
      </c>
      <c r="H6667">
        <v>2573132</v>
      </c>
      <c r="I6667">
        <v>2573132</v>
      </c>
      <c r="J6667">
        <v>9032</v>
      </c>
      <c r="K6667">
        <v>95</v>
      </c>
      <c r="L6667">
        <v>77.709999999999994</v>
      </c>
      <c r="M6667" t="s">
        <v>931</v>
      </c>
      <c r="N6667" t="s">
        <v>926</v>
      </c>
      <c r="O6667">
        <v>52.2</v>
      </c>
      <c r="S6667">
        <v>26666</v>
      </c>
    </row>
    <row r="6668" spans="1:19" x14ac:dyDescent="0.2">
      <c r="A6668" t="s">
        <v>64</v>
      </c>
      <c r="B6668" t="s">
        <v>13</v>
      </c>
      <c r="C6668" t="s">
        <v>927</v>
      </c>
      <c r="D6668">
        <v>1</v>
      </c>
      <c r="E6668">
        <v>6</v>
      </c>
      <c r="F6668">
        <v>1780105500000</v>
      </c>
      <c r="G6668">
        <v>1780107709755</v>
      </c>
      <c r="H6668">
        <v>2209755</v>
      </c>
      <c r="I6668">
        <v>2209755</v>
      </c>
      <c r="J6668">
        <v>12140</v>
      </c>
      <c r="K6668">
        <v>86</v>
      </c>
      <c r="L6668">
        <v>59.26</v>
      </c>
      <c r="M6668" t="s">
        <v>925</v>
      </c>
      <c r="N6668" t="s">
        <v>929</v>
      </c>
      <c r="S6668">
        <v>26667</v>
      </c>
    </row>
    <row r="6669" spans="1:19" x14ac:dyDescent="0.2">
      <c r="A6669" t="s">
        <v>64</v>
      </c>
      <c r="B6669" t="s">
        <v>13</v>
      </c>
      <c r="C6669" t="s">
        <v>924</v>
      </c>
      <c r="D6669">
        <v>1</v>
      </c>
      <c r="E6669">
        <v>6</v>
      </c>
      <c r="F6669">
        <v>1780106400000</v>
      </c>
      <c r="G6669">
        <v>1780108363360</v>
      </c>
      <c r="H6669">
        <v>1963360</v>
      </c>
      <c r="I6669">
        <v>1963360</v>
      </c>
      <c r="J6669">
        <v>11462</v>
      </c>
      <c r="K6669">
        <v>76</v>
      </c>
      <c r="L6669">
        <v>74.31</v>
      </c>
      <c r="M6669" t="s">
        <v>931</v>
      </c>
      <c r="N6669" t="s">
        <v>926</v>
      </c>
      <c r="O6669">
        <v>53.15</v>
      </c>
      <c r="S6669">
        <v>26668</v>
      </c>
    </row>
    <row r="6670" spans="1:19" x14ac:dyDescent="0.2">
      <c r="A6670" t="s">
        <v>64</v>
      </c>
      <c r="B6670" t="s">
        <v>13</v>
      </c>
      <c r="C6670" t="s">
        <v>928</v>
      </c>
      <c r="D6670">
        <v>1</v>
      </c>
      <c r="E6670">
        <v>6</v>
      </c>
      <c r="F6670">
        <v>1780107300000</v>
      </c>
      <c r="G6670">
        <v>1780109090319</v>
      </c>
      <c r="H6670">
        <v>1790319</v>
      </c>
      <c r="I6670">
        <v>1790319</v>
      </c>
      <c r="J6670">
        <v>11254</v>
      </c>
      <c r="K6670">
        <v>72</v>
      </c>
      <c r="L6670">
        <v>72.87</v>
      </c>
      <c r="M6670" t="s">
        <v>931</v>
      </c>
      <c r="N6670" t="s">
        <v>926</v>
      </c>
      <c r="O6670">
        <v>54.72</v>
      </c>
      <c r="S6670">
        <v>26669</v>
      </c>
    </row>
    <row r="6671" spans="1:19" x14ac:dyDescent="0.2">
      <c r="A6671" t="s">
        <v>64</v>
      </c>
      <c r="B6671" t="s">
        <v>13</v>
      </c>
      <c r="C6671" t="s">
        <v>927</v>
      </c>
      <c r="D6671">
        <v>1</v>
      </c>
      <c r="E6671">
        <v>6</v>
      </c>
      <c r="F6671">
        <v>1780108200000</v>
      </c>
      <c r="G6671">
        <v>1780109879440</v>
      </c>
      <c r="H6671">
        <v>1679440</v>
      </c>
      <c r="I6671">
        <v>1679440</v>
      </c>
      <c r="J6671">
        <v>11795</v>
      </c>
      <c r="K6671">
        <v>63</v>
      </c>
      <c r="L6671">
        <v>66.13</v>
      </c>
      <c r="M6671" t="s">
        <v>925</v>
      </c>
      <c r="N6671" t="s">
        <v>926</v>
      </c>
      <c r="O6671">
        <v>40.4</v>
      </c>
      <c r="S6671">
        <v>26670</v>
      </c>
    </row>
    <row r="6672" spans="1:19" x14ac:dyDescent="0.2">
      <c r="A6672" t="s">
        <v>64</v>
      </c>
      <c r="B6672" t="s">
        <v>13</v>
      </c>
      <c r="C6672" t="s">
        <v>924</v>
      </c>
      <c r="D6672">
        <v>1</v>
      </c>
      <c r="E6672">
        <v>6</v>
      </c>
      <c r="F6672">
        <v>1780109100000</v>
      </c>
      <c r="G6672">
        <v>1780111810170</v>
      </c>
      <c r="H6672">
        <v>2710170</v>
      </c>
      <c r="I6672">
        <v>2710170</v>
      </c>
      <c r="J6672">
        <v>11186</v>
      </c>
      <c r="K6672">
        <v>104</v>
      </c>
      <c r="L6672">
        <v>79.48</v>
      </c>
      <c r="M6672" t="s">
        <v>931</v>
      </c>
      <c r="N6672" t="s">
        <v>926</v>
      </c>
      <c r="O6672">
        <v>47.1</v>
      </c>
      <c r="S6672">
        <v>26671</v>
      </c>
    </row>
    <row r="6673" spans="1:19" x14ac:dyDescent="0.2">
      <c r="A6673" t="s">
        <v>64</v>
      </c>
      <c r="B6673" t="s">
        <v>13</v>
      </c>
      <c r="C6673" t="s">
        <v>928</v>
      </c>
      <c r="D6673">
        <v>1</v>
      </c>
      <c r="E6673">
        <v>6</v>
      </c>
      <c r="F6673">
        <v>1780110000000</v>
      </c>
      <c r="G6673">
        <v>1780112485351</v>
      </c>
      <c r="H6673">
        <v>2485351</v>
      </c>
      <c r="I6673">
        <v>2485351</v>
      </c>
      <c r="J6673">
        <v>9368</v>
      </c>
      <c r="K6673">
        <v>98</v>
      </c>
      <c r="L6673">
        <v>74.06</v>
      </c>
      <c r="M6673" t="s">
        <v>931</v>
      </c>
      <c r="N6673" t="s">
        <v>926</v>
      </c>
      <c r="O6673">
        <v>45.02</v>
      </c>
      <c r="S6673">
        <v>26672</v>
      </c>
    </row>
    <row r="6674" spans="1:19" x14ac:dyDescent="0.2">
      <c r="A6674" t="s">
        <v>64</v>
      </c>
      <c r="B6674" t="s">
        <v>13</v>
      </c>
      <c r="C6674" t="s">
        <v>927</v>
      </c>
      <c r="D6674">
        <v>1</v>
      </c>
      <c r="E6674">
        <v>6</v>
      </c>
      <c r="F6674">
        <v>1780110900000</v>
      </c>
      <c r="G6674">
        <v>1780113316365</v>
      </c>
      <c r="H6674">
        <v>2416365</v>
      </c>
      <c r="I6674">
        <v>2416365</v>
      </c>
      <c r="J6674">
        <v>11387</v>
      </c>
      <c r="K6674">
        <v>90</v>
      </c>
      <c r="L6674">
        <v>77.08</v>
      </c>
      <c r="M6674" t="s">
        <v>931</v>
      </c>
      <c r="N6674" t="s">
        <v>926</v>
      </c>
      <c r="O6674">
        <v>48.4</v>
      </c>
      <c r="S6674">
        <v>26673</v>
      </c>
    </row>
    <row r="6675" spans="1:19" x14ac:dyDescent="0.2">
      <c r="A6675" t="s">
        <v>64</v>
      </c>
      <c r="B6675" t="s">
        <v>13</v>
      </c>
      <c r="C6675" t="s">
        <v>924</v>
      </c>
      <c r="D6675">
        <v>1</v>
      </c>
      <c r="E6675">
        <v>6</v>
      </c>
      <c r="F6675">
        <v>1780111800000</v>
      </c>
      <c r="G6675">
        <v>1780114527855</v>
      </c>
      <c r="H6675">
        <v>2727855</v>
      </c>
      <c r="I6675">
        <v>2727855</v>
      </c>
      <c r="J6675">
        <v>11720</v>
      </c>
      <c r="K6675">
        <v>103</v>
      </c>
      <c r="L6675">
        <v>77.45</v>
      </c>
      <c r="M6675" t="s">
        <v>931</v>
      </c>
      <c r="N6675" t="s">
        <v>926</v>
      </c>
      <c r="O6675">
        <v>40.51</v>
      </c>
      <c r="S6675">
        <v>26674</v>
      </c>
    </row>
    <row r="6676" spans="1:19" x14ac:dyDescent="0.2">
      <c r="A6676" t="s">
        <v>64</v>
      </c>
      <c r="B6676" t="s">
        <v>13</v>
      </c>
      <c r="C6676" t="s">
        <v>928</v>
      </c>
      <c r="D6676">
        <v>1</v>
      </c>
      <c r="E6676">
        <v>6</v>
      </c>
      <c r="F6676">
        <v>1780112700000</v>
      </c>
      <c r="G6676">
        <v>1780115093689</v>
      </c>
      <c r="H6676">
        <v>2393689</v>
      </c>
      <c r="I6676">
        <v>2393689</v>
      </c>
      <c r="J6676">
        <v>8695</v>
      </c>
      <c r="K6676">
        <v>88</v>
      </c>
      <c r="L6676">
        <v>72.92</v>
      </c>
      <c r="M6676" t="s">
        <v>931</v>
      </c>
      <c r="N6676" t="s">
        <v>926</v>
      </c>
      <c r="O6676">
        <v>46.49</v>
      </c>
      <c r="S6676">
        <v>26675</v>
      </c>
    </row>
    <row r="6677" spans="1:19" x14ac:dyDescent="0.2">
      <c r="A6677" t="s">
        <v>64</v>
      </c>
      <c r="B6677" t="s">
        <v>13</v>
      </c>
      <c r="C6677" t="s">
        <v>927</v>
      </c>
      <c r="D6677">
        <v>1</v>
      </c>
      <c r="E6677">
        <v>6</v>
      </c>
      <c r="F6677">
        <v>1780113600000</v>
      </c>
      <c r="G6677">
        <v>1780115522857</v>
      </c>
      <c r="H6677">
        <v>1922857</v>
      </c>
      <c r="I6677">
        <v>1922857</v>
      </c>
      <c r="J6677">
        <v>10811</v>
      </c>
      <c r="K6677">
        <v>81</v>
      </c>
      <c r="L6677">
        <v>73.03</v>
      </c>
      <c r="M6677" t="s">
        <v>931</v>
      </c>
      <c r="N6677" t="s">
        <v>926</v>
      </c>
      <c r="O6677">
        <v>52.95</v>
      </c>
      <c r="S6677">
        <v>26676</v>
      </c>
    </row>
    <row r="6678" spans="1:19" x14ac:dyDescent="0.2">
      <c r="A6678" t="s">
        <v>64</v>
      </c>
      <c r="B6678" t="s">
        <v>13</v>
      </c>
      <c r="C6678" t="s">
        <v>924</v>
      </c>
      <c r="D6678">
        <v>1</v>
      </c>
      <c r="E6678">
        <v>6</v>
      </c>
      <c r="F6678">
        <v>1780114500000</v>
      </c>
      <c r="G6678">
        <v>1780117092579</v>
      </c>
      <c r="H6678">
        <v>2592579</v>
      </c>
      <c r="I6678">
        <v>2592579</v>
      </c>
      <c r="J6678">
        <v>10371</v>
      </c>
      <c r="K6678">
        <v>100</v>
      </c>
      <c r="L6678">
        <v>76.02</v>
      </c>
      <c r="M6678" t="s">
        <v>931</v>
      </c>
      <c r="N6678" t="s">
        <v>926</v>
      </c>
      <c r="O6678">
        <v>44.19</v>
      </c>
      <c r="S6678">
        <v>26677</v>
      </c>
    </row>
    <row r="6679" spans="1:19" x14ac:dyDescent="0.2">
      <c r="A6679" t="s">
        <v>64</v>
      </c>
      <c r="B6679" t="s">
        <v>13</v>
      </c>
      <c r="C6679" t="s">
        <v>928</v>
      </c>
      <c r="D6679">
        <v>1</v>
      </c>
      <c r="E6679">
        <v>6</v>
      </c>
      <c r="F6679">
        <v>1780115400000</v>
      </c>
      <c r="G6679">
        <v>1780118102750</v>
      </c>
      <c r="H6679">
        <v>2702750</v>
      </c>
      <c r="I6679">
        <v>2702750</v>
      </c>
      <c r="J6679">
        <v>11084</v>
      </c>
      <c r="K6679">
        <v>101</v>
      </c>
      <c r="L6679">
        <v>79.31</v>
      </c>
      <c r="M6679" t="s">
        <v>931</v>
      </c>
      <c r="N6679" t="s">
        <v>926</v>
      </c>
      <c r="O6679">
        <v>47.18</v>
      </c>
      <c r="S6679">
        <v>26678</v>
      </c>
    </row>
    <row r="6680" spans="1:19" x14ac:dyDescent="0.2">
      <c r="A6680" t="s">
        <v>64</v>
      </c>
      <c r="B6680" t="s">
        <v>13</v>
      </c>
      <c r="C6680" t="s">
        <v>927</v>
      </c>
      <c r="D6680">
        <v>1</v>
      </c>
      <c r="E6680">
        <v>6</v>
      </c>
      <c r="F6680">
        <v>1780116300000</v>
      </c>
      <c r="G6680">
        <v>1780117999770</v>
      </c>
      <c r="H6680">
        <v>1699770</v>
      </c>
      <c r="I6680">
        <v>1699770</v>
      </c>
      <c r="J6680">
        <v>9419</v>
      </c>
      <c r="K6680">
        <v>65</v>
      </c>
      <c r="L6680">
        <v>64.540000000000006</v>
      </c>
      <c r="M6680" t="s">
        <v>925</v>
      </c>
      <c r="N6680" t="s">
        <v>926</v>
      </c>
      <c r="O6680">
        <v>42.55</v>
      </c>
      <c r="S6680">
        <v>26679</v>
      </c>
    </row>
    <row r="6681" spans="1:19" x14ac:dyDescent="0.2">
      <c r="A6681" t="s">
        <v>64</v>
      </c>
      <c r="B6681" t="s">
        <v>13</v>
      </c>
      <c r="C6681" t="s">
        <v>924</v>
      </c>
      <c r="D6681">
        <v>1</v>
      </c>
      <c r="E6681">
        <v>6</v>
      </c>
      <c r="F6681">
        <v>1780117200000</v>
      </c>
      <c r="G6681">
        <v>1780119369293</v>
      </c>
      <c r="H6681">
        <v>2169293</v>
      </c>
      <c r="I6681">
        <v>2169293</v>
      </c>
      <c r="J6681">
        <v>10682</v>
      </c>
      <c r="K6681">
        <v>83</v>
      </c>
      <c r="L6681">
        <v>77.67</v>
      </c>
      <c r="M6681" t="s">
        <v>931</v>
      </c>
      <c r="N6681" t="s">
        <v>926</v>
      </c>
      <c r="O6681">
        <v>57.88</v>
      </c>
      <c r="S6681">
        <v>26680</v>
      </c>
    </row>
    <row r="6682" spans="1:19" x14ac:dyDescent="0.2">
      <c r="A6682" t="s">
        <v>64</v>
      </c>
      <c r="B6682" t="s">
        <v>13</v>
      </c>
      <c r="C6682" t="s">
        <v>928</v>
      </c>
      <c r="D6682">
        <v>1</v>
      </c>
      <c r="E6682">
        <v>6</v>
      </c>
      <c r="F6682">
        <v>1780118100000</v>
      </c>
      <c r="G6682">
        <v>1780120123282</v>
      </c>
      <c r="H6682">
        <v>2023282</v>
      </c>
      <c r="I6682">
        <v>2023282</v>
      </c>
      <c r="J6682">
        <v>11412</v>
      </c>
      <c r="K6682">
        <v>78</v>
      </c>
      <c r="L6682">
        <v>73.540000000000006</v>
      </c>
      <c r="M6682" t="s">
        <v>931</v>
      </c>
      <c r="N6682" t="s">
        <v>926</v>
      </c>
      <c r="O6682">
        <v>50</v>
      </c>
      <c r="S6682">
        <v>26681</v>
      </c>
    </row>
    <row r="6683" spans="1:19" x14ac:dyDescent="0.2">
      <c r="A6683" t="s">
        <v>64</v>
      </c>
      <c r="B6683" t="s">
        <v>13</v>
      </c>
      <c r="C6683" t="s">
        <v>927</v>
      </c>
      <c r="D6683">
        <v>1</v>
      </c>
      <c r="E6683">
        <v>6</v>
      </c>
      <c r="F6683">
        <v>1780119000000</v>
      </c>
      <c r="G6683">
        <v>1780121259999</v>
      </c>
      <c r="H6683">
        <v>2259999</v>
      </c>
      <c r="I6683">
        <v>2259999</v>
      </c>
      <c r="J6683">
        <v>9563</v>
      </c>
      <c r="K6683">
        <v>91</v>
      </c>
      <c r="L6683">
        <v>71.510000000000005</v>
      </c>
      <c r="M6683" t="s">
        <v>931</v>
      </c>
      <c r="N6683" t="s">
        <v>926</v>
      </c>
      <c r="O6683">
        <v>44.26</v>
      </c>
      <c r="S6683">
        <v>26682</v>
      </c>
    </row>
    <row r="6684" spans="1:19" x14ac:dyDescent="0.2">
      <c r="A6684" t="s">
        <v>64</v>
      </c>
      <c r="B6684" t="s">
        <v>13</v>
      </c>
      <c r="C6684" t="s">
        <v>924</v>
      </c>
      <c r="D6684">
        <v>1</v>
      </c>
      <c r="E6684">
        <v>6</v>
      </c>
      <c r="F6684">
        <v>1780119900000</v>
      </c>
      <c r="G6684">
        <v>1780121607669</v>
      </c>
      <c r="H6684">
        <v>1707669</v>
      </c>
      <c r="I6684">
        <v>1707669</v>
      </c>
      <c r="J6684">
        <v>10193</v>
      </c>
      <c r="K6684">
        <v>72</v>
      </c>
      <c r="L6684">
        <v>67.14</v>
      </c>
      <c r="M6684" t="s">
        <v>931</v>
      </c>
      <c r="N6684" t="s">
        <v>926</v>
      </c>
      <c r="O6684">
        <v>46.33</v>
      </c>
      <c r="S6684">
        <v>26683</v>
      </c>
    </row>
    <row r="6685" spans="1:19" x14ac:dyDescent="0.2">
      <c r="A6685" t="s">
        <v>64</v>
      </c>
      <c r="B6685" t="s">
        <v>13</v>
      </c>
      <c r="C6685" t="s">
        <v>928</v>
      </c>
      <c r="D6685">
        <v>1</v>
      </c>
      <c r="E6685">
        <v>6</v>
      </c>
      <c r="F6685">
        <v>1780120800000</v>
      </c>
      <c r="G6685">
        <v>1780122926543</v>
      </c>
      <c r="H6685">
        <v>2126543</v>
      </c>
      <c r="I6685">
        <v>2126543</v>
      </c>
      <c r="J6685">
        <v>9216</v>
      </c>
      <c r="K6685">
        <v>87</v>
      </c>
      <c r="L6685">
        <v>70.760000000000005</v>
      </c>
      <c r="M6685" t="s">
        <v>931</v>
      </c>
      <c r="N6685" t="s">
        <v>926</v>
      </c>
      <c r="O6685">
        <v>46.8</v>
      </c>
      <c r="S6685">
        <v>26684</v>
      </c>
    </row>
    <row r="6686" spans="1:19" x14ac:dyDescent="0.2">
      <c r="A6686" t="s">
        <v>64</v>
      </c>
      <c r="B6686" t="s">
        <v>13</v>
      </c>
      <c r="C6686" t="s">
        <v>927</v>
      </c>
      <c r="D6686">
        <v>1</v>
      </c>
      <c r="E6686">
        <v>6</v>
      </c>
      <c r="F6686">
        <v>1780121700000</v>
      </c>
      <c r="G6686">
        <v>1780124068471</v>
      </c>
      <c r="H6686">
        <v>2368471</v>
      </c>
      <c r="I6686">
        <v>2368471</v>
      </c>
      <c r="J6686">
        <v>12452</v>
      </c>
      <c r="K6686">
        <v>99</v>
      </c>
      <c r="L6686">
        <v>77.77</v>
      </c>
      <c r="M6686" t="s">
        <v>931</v>
      </c>
      <c r="N6686" t="s">
        <v>926</v>
      </c>
      <c r="O6686">
        <v>48.36</v>
      </c>
      <c r="S6686">
        <v>26685</v>
      </c>
    </row>
    <row r="6687" spans="1:19" x14ac:dyDescent="0.2">
      <c r="A6687" t="s">
        <v>64</v>
      </c>
      <c r="B6687" t="s">
        <v>13</v>
      </c>
      <c r="C6687" t="s">
        <v>924</v>
      </c>
      <c r="D6687">
        <v>1</v>
      </c>
      <c r="E6687">
        <v>6</v>
      </c>
      <c r="F6687">
        <v>1780122600000</v>
      </c>
      <c r="G6687">
        <v>1780124355505</v>
      </c>
      <c r="H6687">
        <v>1755505</v>
      </c>
      <c r="I6687">
        <v>1755505</v>
      </c>
      <c r="J6687">
        <v>10789</v>
      </c>
      <c r="K6687">
        <v>69</v>
      </c>
      <c r="L6687">
        <v>71.47</v>
      </c>
      <c r="M6687" t="s">
        <v>931</v>
      </c>
      <c r="N6687" t="s">
        <v>926</v>
      </c>
      <c r="O6687">
        <v>53.6</v>
      </c>
      <c r="S6687">
        <v>26686</v>
      </c>
    </row>
    <row r="6688" spans="1:19" x14ac:dyDescent="0.2">
      <c r="A6688" t="s">
        <v>64</v>
      </c>
      <c r="B6688" t="s">
        <v>13</v>
      </c>
      <c r="C6688" t="s">
        <v>928</v>
      </c>
      <c r="D6688">
        <v>1</v>
      </c>
      <c r="E6688">
        <v>6</v>
      </c>
      <c r="F6688">
        <v>1780123500000</v>
      </c>
      <c r="G6688">
        <v>1780125464442</v>
      </c>
      <c r="H6688">
        <v>1964442</v>
      </c>
      <c r="I6688">
        <v>1964442</v>
      </c>
      <c r="J6688">
        <v>9578</v>
      </c>
      <c r="K6688">
        <v>80</v>
      </c>
      <c r="L6688">
        <v>73.47</v>
      </c>
      <c r="M6688" t="s">
        <v>931</v>
      </c>
      <c r="N6688" t="s">
        <v>926</v>
      </c>
      <c r="O6688">
        <v>56.22</v>
      </c>
      <c r="S6688">
        <v>26687</v>
      </c>
    </row>
    <row r="6689" spans="1:19" x14ac:dyDescent="0.2">
      <c r="A6689" t="s">
        <v>64</v>
      </c>
      <c r="B6689" t="s">
        <v>13</v>
      </c>
      <c r="C6689" t="s">
        <v>927</v>
      </c>
      <c r="D6689">
        <v>1</v>
      </c>
      <c r="E6689">
        <v>6</v>
      </c>
      <c r="F6689">
        <v>1780124400000</v>
      </c>
      <c r="G6689">
        <v>1780126040319</v>
      </c>
      <c r="H6689">
        <v>1640319</v>
      </c>
      <c r="I6689">
        <v>1640319</v>
      </c>
      <c r="J6689">
        <v>10014</v>
      </c>
      <c r="K6689">
        <v>69</v>
      </c>
      <c r="L6689">
        <v>70.09</v>
      </c>
      <c r="M6689" t="s">
        <v>931</v>
      </c>
      <c r="N6689" t="s">
        <v>926</v>
      </c>
      <c r="O6689">
        <v>55.35</v>
      </c>
      <c r="S6689">
        <v>26688</v>
      </c>
    </row>
    <row r="6690" spans="1:19" x14ac:dyDescent="0.2">
      <c r="A6690" t="s">
        <v>64</v>
      </c>
      <c r="B6690" t="s">
        <v>13</v>
      </c>
      <c r="C6690" t="s">
        <v>927</v>
      </c>
      <c r="D6690">
        <v>1</v>
      </c>
      <c r="E6690">
        <v>7</v>
      </c>
      <c r="F6690">
        <v>1780185600000</v>
      </c>
      <c r="G6690">
        <v>1780187494569</v>
      </c>
      <c r="H6690">
        <v>1894569</v>
      </c>
      <c r="I6690">
        <v>1894569</v>
      </c>
      <c r="J6690">
        <v>11417</v>
      </c>
      <c r="K6690">
        <v>80</v>
      </c>
      <c r="L6690">
        <v>74.81</v>
      </c>
      <c r="M6690" t="s">
        <v>931</v>
      </c>
      <c r="N6690" t="s">
        <v>926</v>
      </c>
      <c r="O6690">
        <v>56.17</v>
      </c>
      <c r="S6690">
        <v>26689</v>
      </c>
    </row>
    <row r="6691" spans="1:19" x14ac:dyDescent="0.2">
      <c r="A6691" t="s">
        <v>64</v>
      </c>
      <c r="B6691" t="s">
        <v>13</v>
      </c>
      <c r="C6691" t="s">
        <v>924</v>
      </c>
      <c r="D6691">
        <v>1</v>
      </c>
      <c r="E6691">
        <v>7</v>
      </c>
      <c r="F6691">
        <v>1780186500000</v>
      </c>
      <c r="G6691">
        <v>1780188283214</v>
      </c>
      <c r="H6691">
        <v>1783214</v>
      </c>
      <c r="I6691">
        <v>1783214</v>
      </c>
      <c r="J6691">
        <v>10553</v>
      </c>
      <c r="K6691">
        <v>67</v>
      </c>
      <c r="L6691">
        <v>70.48</v>
      </c>
      <c r="M6691" t="s">
        <v>931</v>
      </c>
      <c r="N6691" t="s">
        <v>926</v>
      </c>
      <c r="O6691">
        <v>51.23</v>
      </c>
      <c r="S6691">
        <v>26690</v>
      </c>
    </row>
    <row r="6692" spans="1:19" x14ac:dyDescent="0.2">
      <c r="A6692" t="s">
        <v>64</v>
      </c>
      <c r="B6692" t="s">
        <v>13</v>
      </c>
      <c r="C6692" t="s">
        <v>928</v>
      </c>
      <c r="D6692">
        <v>1</v>
      </c>
      <c r="E6692">
        <v>7</v>
      </c>
      <c r="F6692">
        <v>1780187400000</v>
      </c>
      <c r="G6692">
        <v>1780189688696</v>
      </c>
      <c r="H6692">
        <v>2288696</v>
      </c>
      <c r="I6692">
        <v>2288696</v>
      </c>
      <c r="J6692">
        <v>10253</v>
      </c>
      <c r="K6692">
        <v>96</v>
      </c>
      <c r="L6692">
        <v>77.59</v>
      </c>
      <c r="M6692" t="s">
        <v>931</v>
      </c>
      <c r="N6692" t="s">
        <v>926</v>
      </c>
      <c r="O6692">
        <v>55.84</v>
      </c>
      <c r="S6692">
        <v>26691</v>
      </c>
    </row>
    <row r="6693" spans="1:19" x14ac:dyDescent="0.2">
      <c r="A6693" t="s">
        <v>64</v>
      </c>
      <c r="B6693" t="s">
        <v>13</v>
      </c>
      <c r="C6693" t="s">
        <v>927</v>
      </c>
      <c r="D6693">
        <v>1</v>
      </c>
      <c r="E6693">
        <v>7</v>
      </c>
      <c r="F6693">
        <v>1780188300000</v>
      </c>
      <c r="G6693">
        <v>1780190638862</v>
      </c>
      <c r="H6693">
        <v>2338862</v>
      </c>
      <c r="I6693">
        <v>2338862</v>
      </c>
      <c r="J6693">
        <v>10418</v>
      </c>
      <c r="K6693">
        <v>91</v>
      </c>
      <c r="L6693">
        <v>75.47</v>
      </c>
      <c r="M6693" t="s">
        <v>931</v>
      </c>
      <c r="N6693" t="s">
        <v>926</v>
      </c>
      <c r="O6693">
        <v>49.18</v>
      </c>
      <c r="S6693">
        <v>26692</v>
      </c>
    </row>
    <row r="6694" spans="1:19" x14ac:dyDescent="0.2">
      <c r="A6694" t="s">
        <v>64</v>
      </c>
      <c r="B6694" t="s">
        <v>13</v>
      </c>
      <c r="C6694" t="s">
        <v>924</v>
      </c>
      <c r="D6694">
        <v>1</v>
      </c>
      <c r="E6694">
        <v>7</v>
      </c>
      <c r="F6694">
        <v>1780189200000</v>
      </c>
      <c r="G6694">
        <v>1780191802232</v>
      </c>
      <c r="H6694">
        <v>2602232</v>
      </c>
      <c r="I6694">
        <v>2602232</v>
      </c>
      <c r="J6694">
        <v>11853</v>
      </c>
      <c r="K6694">
        <v>99</v>
      </c>
      <c r="L6694">
        <v>82.67</v>
      </c>
      <c r="M6694" t="s">
        <v>931</v>
      </c>
      <c r="N6694" t="s">
        <v>926</v>
      </c>
      <c r="O6694">
        <v>55.46</v>
      </c>
      <c r="S6694">
        <v>26693</v>
      </c>
    </row>
    <row r="6695" spans="1:19" x14ac:dyDescent="0.2">
      <c r="A6695" t="s">
        <v>64</v>
      </c>
      <c r="B6695" t="s">
        <v>13</v>
      </c>
      <c r="C6695" t="s">
        <v>928</v>
      </c>
      <c r="D6695">
        <v>1</v>
      </c>
      <c r="E6695">
        <v>7</v>
      </c>
      <c r="F6695">
        <v>1780190100000</v>
      </c>
      <c r="G6695">
        <v>1780192283987</v>
      </c>
      <c r="H6695">
        <v>2183987</v>
      </c>
      <c r="I6695">
        <v>2183987</v>
      </c>
      <c r="J6695">
        <v>12024</v>
      </c>
      <c r="K6695">
        <v>86</v>
      </c>
      <c r="L6695">
        <v>72.41</v>
      </c>
      <c r="M6695" t="s">
        <v>931</v>
      </c>
      <c r="N6695" t="s">
        <v>926</v>
      </c>
      <c r="O6695">
        <v>41.68</v>
      </c>
      <c r="S6695">
        <v>26694</v>
      </c>
    </row>
    <row r="6696" spans="1:19" x14ac:dyDescent="0.2">
      <c r="A6696" t="s">
        <v>64</v>
      </c>
      <c r="B6696" t="s">
        <v>13</v>
      </c>
      <c r="C6696" t="s">
        <v>927</v>
      </c>
      <c r="D6696">
        <v>1</v>
      </c>
      <c r="E6696">
        <v>7</v>
      </c>
      <c r="F6696">
        <v>1780191000000</v>
      </c>
      <c r="G6696">
        <v>1780193084279</v>
      </c>
      <c r="H6696">
        <v>2084279</v>
      </c>
      <c r="I6696">
        <v>2084279</v>
      </c>
      <c r="J6696">
        <v>10981</v>
      </c>
      <c r="K6696">
        <v>87</v>
      </c>
      <c r="L6696">
        <v>56.54</v>
      </c>
      <c r="M6696" t="s">
        <v>925</v>
      </c>
      <c r="N6696" t="s">
        <v>929</v>
      </c>
      <c r="S6696">
        <v>26695</v>
      </c>
    </row>
    <row r="6697" spans="1:19" x14ac:dyDescent="0.2">
      <c r="A6697" t="s">
        <v>64</v>
      </c>
      <c r="B6697" t="s">
        <v>13</v>
      </c>
      <c r="C6697" t="s">
        <v>924</v>
      </c>
      <c r="D6697">
        <v>1</v>
      </c>
      <c r="E6697">
        <v>7</v>
      </c>
      <c r="F6697">
        <v>1780191900000</v>
      </c>
      <c r="G6697">
        <v>1780194039082</v>
      </c>
      <c r="H6697">
        <v>2139082</v>
      </c>
      <c r="I6697">
        <v>2139082</v>
      </c>
      <c r="J6697">
        <v>11954</v>
      </c>
      <c r="K6697">
        <v>80</v>
      </c>
      <c r="L6697">
        <v>74.2</v>
      </c>
      <c r="M6697" t="s">
        <v>931</v>
      </c>
      <c r="N6697" t="s">
        <v>926</v>
      </c>
      <c r="O6697">
        <v>47.16</v>
      </c>
      <c r="S6697">
        <v>26696</v>
      </c>
    </row>
    <row r="6698" spans="1:19" x14ac:dyDescent="0.2">
      <c r="A6698" t="s">
        <v>64</v>
      </c>
      <c r="B6698" t="s">
        <v>13</v>
      </c>
      <c r="C6698" t="s">
        <v>928</v>
      </c>
      <c r="D6698">
        <v>1</v>
      </c>
      <c r="E6698">
        <v>7</v>
      </c>
      <c r="F6698">
        <v>1780192800000</v>
      </c>
      <c r="G6698">
        <v>1780195414783</v>
      </c>
      <c r="H6698">
        <v>2614783</v>
      </c>
      <c r="I6698">
        <v>2614783</v>
      </c>
      <c r="J6698">
        <v>10549</v>
      </c>
      <c r="K6698">
        <v>101</v>
      </c>
      <c r="L6698">
        <v>76.5</v>
      </c>
      <c r="M6698" t="s">
        <v>931</v>
      </c>
      <c r="N6698" t="s">
        <v>926</v>
      </c>
      <c r="O6698">
        <v>44.28</v>
      </c>
      <c r="S6698">
        <v>26697</v>
      </c>
    </row>
    <row r="6699" spans="1:19" x14ac:dyDescent="0.2">
      <c r="A6699" t="s">
        <v>64</v>
      </c>
      <c r="B6699" t="s">
        <v>13</v>
      </c>
      <c r="C6699" t="s">
        <v>927</v>
      </c>
      <c r="D6699">
        <v>1</v>
      </c>
      <c r="E6699">
        <v>7</v>
      </c>
      <c r="F6699">
        <v>1780193700000</v>
      </c>
      <c r="G6699">
        <v>1780196503794</v>
      </c>
      <c r="H6699">
        <v>2803794</v>
      </c>
      <c r="I6699">
        <v>2803794</v>
      </c>
      <c r="J6699">
        <v>11874</v>
      </c>
      <c r="K6699">
        <v>111</v>
      </c>
      <c r="L6699">
        <v>81.650000000000006</v>
      </c>
      <c r="M6699" t="s">
        <v>931</v>
      </c>
      <c r="N6699" t="s">
        <v>926</v>
      </c>
      <c r="O6699">
        <v>47.95</v>
      </c>
      <c r="S6699">
        <v>26698</v>
      </c>
    </row>
    <row r="6700" spans="1:19" x14ac:dyDescent="0.2">
      <c r="A6700" t="s">
        <v>64</v>
      </c>
      <c r="B6700" t="s">
        <v>13</v>
      </c>
      <c r="C6700" t="s">
        <v>924</v>
      </c>
      <c r="D6700">
        <v>1</v>
      </c>
      <c r="E6700">
        <v>7</v>
      </c>
      <c r="F6700">
        <v>1780194600000</v>
      </c>
      <c r="G6700">
        <v>1780196925925</v>
      </c>
      <c r="H6700">
        <v>2325925</v>
      </c>
      <c r="I6700">
        <v>2325925</v>
      </c>
      <c r="J6700">
        <v>8966</v>
      </c>
      <c r="K6700">
        <v>95</v>
      </c>
      <c r="L6700">
        <v>76.42</v>
      </c>
      <c r="M6700" t="s">
        <v>931</v>
      </c>
      <c r="N6700" t="s">
        <v>926</v>
      </c>
      <c r="O6700">
        <v>55.6</v>
      </c>
      <c r="S6700">
        <v>26699</v>
      </c>
    </row>
    <row r="6701" spans="1:19" x14ac:dyDescent="0.2">
      <c r="A6701" t="s">
        <v>64</v>
      </c>
      <c r="B6701" t="s">
        <v>13</v>
      </c>
      <c r="C6701" t="s">
        <v>928</v>
      </c>
      <c r="D6701">
        <v>1</v>
      </c>
      <c r="E6701">
        <v>7</v>
      </c>
      <c r="F6701">
        <v>1780195500000</v>
      </c>
      <c r="G6701">
        <v>1780198148597</v>
      </c>
      <c r="H6701">
        <v>2648597</v>
      </c>
      <c r="I6701">
        <v>2648597</v>
      </c>
      <c r="J6701">
        <v>12174</v>
      </c>
      <c r="K6701">
        <v>108</v>
      </c>
      <c r="L6701">
        <v>77.53</v>
      </c>
      <c r="M6701" t="s">
        <v>931</v>
      </c>
      <c r="N6701" t="s">
        <v>926</v>
      </c>
      <c r="O6701">
        <v>41.47</v>
      </c>
      <c r="S6701">
        <v>26700</v>
      </c>
    </row>
    <row r="6702" spans="1:19" x14ac:dyDescent="0.2">
      <c r="A6702" t="s">
        <v>64</v>
      </c>
      <c r="B6702" t="s">
        <v>13</v>
      </c>
      <c r="C6702" t="s">
        <v>927</v>
      </c>
      <c r="D6702">
        <v>1</v>
      </c>
      <c r="E6702">
        <v>7</v>
      </c>
      <c r="F6702">
        <v>1780196400000</v>
      </c>
      <c r="G6702">
        <v>1780198582617</v>
      </c>
      <c r="H6702">
        <v>2182617</v>
      </c>
      <c r="I6702">
        <v>2182617</v>
      </c>
      <c r="J6702">
        <v>10123</v>
      </c>
      <c r="K6702">
        <v>89</v>
      </c>
      <c r="L6702">
        <v>72.48</v>
      </c>
      <c r="M6702" t="s">
        <v>931</v>
      </c>
      <c r="N6702" t="s">
        <v>926</v>
      </c>
      <c r="O6702">
        <v>46.95</v>
      </c>
      <c r="S6702">
        <v>26701</v>
      </c>
    </row>
    <row r="6703" spans="1:19" x14ac:dyDescent="0.2">
      <c r="A6703" t="s">
        <v>64</v>
      </c>
      <c r="B6703" t="s">
        <v>13</v>
      </c>
      <c r="C6703" t="s">
        <v>924</v>
      </c>
      <c r="D6703">
        <v>1</v>
      </c>
      <c r="E6703">
        <v>7</v>
      </c>
      <c r="F6703">
        <v>1780197300000</v>
      </c>
      <c r="G6703">
        <v>1780199921865</v>
      </c>
      <c r="H6703">
        <v>2621865</v>
      </c>
      <c r="I6703">
        <v>2621865</v>
      </c>
      <c r="J6703">
        <v>9515</v>
      </c>
      <c r="K6703">
        <v>101</v>
      </c>
      <c r="L6703">
        <v>61.45</v>
      </c>
      <c r="M6703" t="s">
        <v>925</v>
      </c>
      <c r="N6703" t="s">
        <v>929</v>
      </c>
      <c r="S6703">
        <v>26702</v>
      </c>
    </row>
    <row r="6704" spans="1:19" x14ac:dyDescent="0.2">
      <c r="A6704" t="s">
        <v>64</v>
      </c>
      <c r="B6704" t="s">
        <v>13</v>
      </c>
      <c r="C6704" t="s">
        <v>928</v>
      </c>
      <c r="D6704">
        <v>1</v>
      </c>
      <c r="E6704">
        <v>7</v>
      </c>
      <c r="F6704">
        <v>1780198200000</v>
      </c>
      <c r="G6704">
        <v>1780199989643</v>
      </c>
      <c r="H6704">
        <v>1789643</v>
      </c>
      <c r="I6704">
        <v>1789643</v>
      </c>
      <c r="J6704">
        <v>10289</v>
      </c>
      <c r="K6704">
        <v>66</v>
      </c>
      <c r="L6704">
        <v>71.349999999999994</v>
      </c>
      <c r="M6704" t="s">
        <v>931</v>
      </c>
      <c r="N6704" t="s">
        <v>926</v>
      </c>
      <c r="O6704">
        <v>53.79</v>
      </c>
      <c r="S6704">
        <v>26703</v>
      </c>
    </row>
    <row r="6705" spans="1:19" x14ac:dyDescent="0.2">
      <c r="A6705" t="s">
        <v>64</v>
      </c>
      <c r="B6705" t="s">
        <v>13</v>
      </c>
      <c r="C6705" t="s">
        <v>927</v>
      </c>
      <c r="D6705">
        <v>1</v>
      </c>
      <c r="E6705">
        <v>7</v>
      </c>
      <c r="F6705">
        <v>1780199100000</v>
      </c>
      <c r="G6705">
        <v>1780201821536</v>
      </c>
      <c r="H6705">
        <v>2721536</v>
      </c>
      <c r="I6705">
        <v>2721536</v>
      </c>
      <c r="J6705">
        <v>11905</v>
      </c>
      <c r="K6705">
        <v>109</v>
      </c>
      <c r="L6705">
        <v>83.68</v>
      </c>
      <c r="M6705" t="s">
        <v>931</v>
      </c>
      <c r="N6705" t="s">
        <v>926</v>
      </c>
      <c r="O6705">
        <v>54.67</v>
      </c>
      <c r="S6705">
        <v>26704</v>
      </c>
    </row>
    <row r="6706" spans="1:19" x14ac:dyDescent="0.2">
      <c r="A6706" t="s">
        <v>64</v>
      </c>
      <c r="B6706" t="s">
        <v>13</v>
      </c>
      <c r="C6706" t="s">
        <v>924</v>
      </c>
      <c r="D6706">
        <v>1</v>
      </c>
      <c r="E6706">
        <v>7</v>
      </c>
      <c r="F6706">
        <v>1780200000000</v>
      </c>
      <c r="G6706">
        <v>1780202173340</v>
      </c>
      <c r="H6706">
        <v>2173340</v>
      </c>
      <c r="I6706">
        <v>2173340</v>
      </c>
      <c r="J6706">
        <v>9622</v>
      </c>
      <c r="K6706">
        <v>92</v>
      </c>
      <c r="L6706">
        <v>75.489999999999995</v>
      </c>
      <c r="M6706" t="s">
        <v>931</v>
      </c>
      <c r="N6706" t="s">
        <v>926</v>
      </c>
      <c r="O6706">
        <v>55.54</v>
      </c>
      <c r="S6706">
        <v>26705</v>
      </c>
    </row>
    <row r="6707" spans="1:19" x14ac:dyDescent="0.2">
      <c r="A6707" t="s">
        <v>64</v>
      </c>
      <c r="B6707" t="s">
        <v>13</v>
      </c>
      <c r="C6707" t="s">
        <v>928</v>
      </c>
      <c r="D6707">
        <v>1</v>
      </c>
      <c r="E6707">
        <v>7</v>
      </c>
      <c r="F6707">
        <v>1780200900000</v>
      </c>
      <c r="G6707">
        <v>1780202871638</v>
      </c>
      <c r="H6707">
        <v>1971638</v>
      </c>
      <c r="I6707">
        <v>1971638</v>
      </c>
      <c r="J6707">
        <v>10779</v>
      </c>
      <c r="K6707">
        <v>75</v>
      </c>
      <c r="L6707">
        <v>71.73</v>
      </c>
      <c r="M6707" t="s">
        <v>931</v>
      </c>
      <c r="N6707" t="s">
        <v>926</v>
      </c>
      <c r="O6707">
        <v>48.77</v>
      </c>
      <c r="S6707">
        <v>26706</v>
      </c>
    </row>
    <row r="6708" spans="1:19" x14ac:dyDescent="0.2">
      <c r="A6708" t="s">
        <v>64</v>
      </c>
      <c r="B6708" t="s">
        <v>13</v>
      </c>
      <c r="C6708" t="s">
        <v>927</v>
      </c>
      <c r="D6708">
        <v>1</v>
      </c>
      <c r="E6708">
        <v>7</v>
      </c>
      <c r="F6708">
        <v>1780201800000</v>
      </c>
      <c r="G6708">
        <v>1780204028213</v>
      </c>
      <c r="H6708">
        <v>2228213</v>
      </c>
      <c r="I6708">
        <v>2228213</v>
      </c>
      <c r="J6708">
        <v>11837</v>
      </c>
      <c r="K6708">
        <v>84</v>
      </c>
      <c r="L6708">
        <v>59.17</v>
      </c>
      <c r="M6708" t="s">
        <v>925</v>
      </c>
      <c r="N6708" t="s">
        <v>929</v>
      </c>
      <c r="S6708">
        <v>26707</v>
      </c>
    </row>
    <row r="6709" spans="1:19" x14ac:dyDescent="0.2">
      <c r="A6709" t="s">
        <v>64</v>
      </c>
      <c r="B6709" t="s">
        <v>13</v>
      </c>
      <c r="C6709" t="s">
        <v>924</v>
      </c>
      <c r="D6709">
        <v>1</v>
      </c>
      <c r="E6709">
        <v>7</v>
      </c>
      <c r="F6709">
        <v>1780202700000</v>
      </c>
      <c r="G6709">
        <v>1780205464076</v>
      </c>
      <c r="H6709">
        <v>2764076</v>
      </c>
      <c r="I6709">
        <v>2764076</v>
      </c>
      <c r="J6709">
        <v>12223</v>
      </c>
      <c r="K6709">
        <v>112</v>
      </c>
      <c r="L6709">
        <v>84</v>
      </c>
      <c r="M6709" t="s">
        <v>931</v>
      </c>
      <c r="N6709" t="s">
        <v>926</v>
      </c>
      <c r="O6709">
        <v>55.76</v>
      </c>
      <c r="S6709">
        <v>26708</v>
      </c>
    </row>
    <row r="6710" spans="1:19" x14ac:dyDescent="0.2">
      <c r="A6710" t="s">
        <v>64</v>
      </c>
      <c r="B6710" t="s">
        <v>13</v>
      </c>
      <c r="C6710" t="s">
        <v>928</v>
      </c>
      <c r="D6710">
        <v>1</v>
      </c>
      <c r="E6710">
        <v>7</v>
      </c>
      <c r="F6710">
        <v>1780203600000</v>
      </c>
      <c r="G6710">
        <v>1780205375051</v>
      </c>
      <c r="H6710">
        <v>1775051</v>
      </c>
      <c r="I6710">
        <v>1775051</v>
      </c>
      <c r="J6710">
        <v>12408</v>
      </c>
      <c r="K6710">
        <v>75</v>
      </c>
      <c r="L6710">
        <v>76.209999999999994</v>
      </c>
      <c r="M6710" t="s">
        <v>931</v>
      </c>
      <c r="N6710" t="s">
        <v>926</v>
      </c>
      <c r="O6710">
        <v>59.79</v>
      </c>
      <c r="S6710">
        <v>26709</v>
      </c>
    </row>
    <row r="6711" spans="1:19" x14ac:dyDescent="0.2">
      <c r="A6711" t="s">
        <v>64</v>
      </c>
      <c r="B6711" t="s">
        <v>13</v>
      </c>
      <c r="C6711" t="s">
        <v>927</v>
      </c>
      <c r="D6711">
        <v>1</v>
      </c>
      <c r="E6711">
        <v>7</v>
      </c>
      <c r="F6711">
        <v>1780204500000</v>
      </c>
      <c r="G6711">
        <v>1780206658828</v>
      </c>
      <c r="H6711">
        <v>2158828</v>
      </c>
      <c r="I6711">
        <v>2158828</v>
      </c>
      <c r="J6711">
        <v>11959</v>
      </c>
      <c r="K6711">
        <v>80</v>
      </c>
      <c r="L6711">
        <v>73.650000000000006</v>
      </c>
      <c r="M6711" t="s">
        <v>931</v>
      </c>
      <c r="N6711" t="s">
        <v>926</v>
      </c>
      <c r="O6711">
        <v>45.36</v>
      </c>
      <c r="S6711">
        <v>26710</v>
      </c>
    </row>
    <row r="6712" spans="1:19" x14ac:dyDescent="0.2">
      <c r="A6712" t="s">
        <v>64</v>
      </c>
      <c r="B6712" t="s">
        <v>13</v>
      </c>
      <c r="C6712" t="s">
        <v>924</v>
      </c>
      <c r="D6712">
        <v>1</v>
      </c>
      <c r="E6712">
        <v>7</v>
      </c>
      <c r="F6712">
        <v>1780205400000</v>
      </c>
      <c r="G6712">
        <v>1780207909624</v>
      </c>
      <c r="H6712">
        <v>2509624</v>
      </c>
      <c r="I6712">
        <v>2509624</v>
      </c>
      <c r="J6712">
        <v>10528</v>
      </c>
      <c r="K6712">
        <v>94</v>
      </c>
      <c r="L6712">
        <v>75.95</v>
      </c>
      <c r="M6712" t="s">
        <v>931</v>
      </c>
      <c r="N6712" t="s">
        <v>926</v>
      </c>
      <c r="O6712">
        <v>45.7</v>
      </c>
      <c r="S6712">
        <v>26711</v>
      </c>
    </row>
    <row r="6713" spans="1:19" x14ac:dyDescent="0.2">
      <c r="A6713" t="s">
        <v>64</v>
      </c>
      <c r="B6713" t="s">
        <v>13</v>
      </c>
      <c r="C6713" t="s">
        <v>928</v>
      </c>
      <c r="D6713">
        <v>1</v>
      </c>
      <c r="E6713">
        <v>7</v>
      </c>
      <c r="F6713">
        <v>1780206300000</v>
      </c>
      <c r="G6713">
        <v>1780208937527</v>
      </c>
      <c r="H6713">
        <v>2637527</v>
      </c>
      <c r="I6713">
        <v>2637527</v>
      </c>
      <c r="J6713">
        <v>9110</v>
      </c>
      <c r="K6713">
        <v>104</v>
      </c>
      <c r="L6713">
        <v>80.89</v>
      </c>
      <c r="M6713" t="s">
        <v>931</v>
      </c>
      <c r="N6713" t="s">
        <v>926</v>
      </c>
      <c r="O6713">
        <v>57.76</v>
      </c>
      <c r="S6713">
        <v>26712</v>
      </c>
    </row>
    <row r="6714" spans="1:19" x14ac:dyDescent="0.2">
      <c r="A6714" t="s">
        <v>64</v>
      </c>
      <c r="B6714" t="s">
        <v>13</v>
      </c>
      <c r="C6714" t="s">
        <v>927</v>
      </c>
      <c r="D6714">
        <v>1</v>
      </c>
      <c r="E6714">
        <v>7</v>
      </c>
      <c r="F6714">
        <v>1780207200000</v>
      </c>
      <c r="G6714">
        <v>1780209899028</v>
      </c>
      <c r="H6714">
        <v>2699028</v>
      </c>
      <c r="I6714">
        <v>2699028</v>
      </c>
      <c r="J6714">
        <v>12004</v>
      </c>
      <c r="K6714">
        <v>101</v>
      </c>
      <c r="L6714">
        <v>84</v>
      </c>
      <c r="M6714" t="s">
        <v>931</v>
      </c>
      <c r="N6714" t="s">
        <v>926</v>
      </c>
      <c r="O6714">
        <v>56.15</v>
      </c>
      <c r="S6714">
        <v>26713</v>
      </c>
    </row>
    <row r="6715" spans="1:19" x14ac:dyDescent="0.2">
      <c r="A6715" t="s">
        <v>64</v>
      </c>
      <c r="B6715" t="s">
        <v>13</v>
      </c>
      <c r="C6715" t="s">
        <v>924</v>
      </c>
      <c r="D6715">
        <v>1</v>
      </c>
      <c r="E6715">
        <v>7</v>
      </c>
      <c r="F6715">
        <v>1780208100000</v>
      </c>
      <c r="G6715">
        <v>1780210649978</v>
      </c>
      <c r="H6715">
        <v>2549978</v>
      </c>
      <c r="I6715">
        <v>2549978</v>
      </c>
      <c r="J6715">
        <v>12856</v>
      </c>
      <c r="K6715">
        <v>103</v>
      </c>
      <c r="L6715">
        <v>78.09</v>
      </c>
      <c r="M6715" t="s">
        <v>931</v>
      </c>
      <c r="N6715" t="s">
        <v>926</v>
      </c>
      <c r="O6715">
        <v>43.45</v>
      </c>
      <c r="S6715">
        <v>26714</v>
      </c>
    </row>
    <row r="6716" spans="1:19" x14ac:dyDescent="0.2">
      <c r="A6716" t="s">
        <v>64</v>
      </c>
      <c r="B6716" t="s">
        <v>13</v>
      </c>
      <c r="C6716" t="s">
        <v>928</v>
      </c>
      <c r="D6716">
        <v>1</v>
      </c>
      <c r="E6716">
        <v>7</v>
      </c>
      <c r="F6716">
        <v>1780209000000</v>
      </c>
      <c r="G6716">
        <v>1780211075620</v>
      </c>
      <c r="H6716">
        <v>2075620</v>
      </c>
      <c r="I6716">
        <v>2075620</v>
      </c>
      <c r="J6716">
        <v>9810</v>
      </c>
      <c r="K6716">
        <v>86</v>
      </c>
      <c r="L6716">
        <v>69.88</v>
      </c>
      <c r="M6716" t="s">
        <v>931</v>
      </c>
      <c r="N6716" t="s">
        <v>926</v>
      </c>
      <c r="O6716">
        <v>44.45</v>
      </c>
      <c r="S6716">
        <v>26715</v>
      </c>
    </row>
    <row r="6717" spans="1:19" x14ac:dyDescent="0.2">
      <c r="A6717" t="s">
        <v>64</v>
      </c>
      <c r="B6717" t="s">
        <v>13</v>
      </c>
      <c r="C6717" t="s">
        <v>927</v>
      </c>
      <c r="D6717">
        <v>1</v>
      </c>
      <c r="E6717">
        <v>7</v>
      </c>
      <c r="F6717">
        <v>1780209900000</v>
      </c>
      <c r="G6717">
        <v>1780211505186</v>
      </c>
      <c r="H6717">
        <v>1605186</v>
      </c>
      <c r="I6717">
        <v>1605186</v>
      </c>
      <c r="J6717">
        <v>9881</v>
      </c>
      <c r="K6717">
        <v>61</v>
      </c>
      <c r="L6717">
        <v>68.36</v>
      </c>
      <c r="M6717" t="s">
        <v>931</v>
      </c>
      <c r="N6717" t="s">
        <v>926</v>
      </c>
      <c r="O6717">
        <v>52.57</v>
      </c>
      <c r="S6717">
        <v>26716</v>
      </c>
    </row>
    <row r="6718" spans="1:19" x14ac:dyDescent="0.2">
      <c r="A6718" t="s">
        <v>64</v>
      </c>
      <c r="B6718" t="s">
        <v>13</v>
      </c>
      <c r="C6718" t="s">
        <v>924</v>
      </c>
      <c r="D6718">
        <v>1</v>
      </c>
      <c r="E6718">
        <v>7</v>
      </c>
      <c r="F6718">
        <v>1780210800000</v>
      </c>
      <c r="G6718">
        <v>1780213364937</v>
      </c>
      <c r="H6718">
        <v>2564937</v>
      </c>
      <c r="I6718">
        <v>2564937</v>
      </c>
      <c r="J6718">
        <v>12427</v>
      </c>
      <c r="K6718">
        <v>104</v>
      </c>
      <c r="L6718">
        <v>63.83</v>
      </c>
      <c r="M6718" t="s">
        <v>925</v>
      </c>
      <c r="N6718" t="s">
        <v>929</v>
      </c>
      <c r="S6718">
        <v>26717</v>
      </c>
    </row>
    <row r="6719" spans="1:19" x14ac:dyDescent="0.2">
      <c r="A6719" t="s">
        <v>64</v>
      </c>
      <c r="B6719" t="s">
        <v>13</v>
      </c>
      <c r="C6719" t="s">
        <v>928</v>
      </c>
      <c r="D6719">
        <v>1</v>
      </c>
      <c r="E6719">
        <v>7</v>
      </c>
      <c r="F6719">
        <v>1780211700000</v>
      </c>
      <c r="G6719">
        <v>1780214547535</v>
      </c>
      <c r="H6719">
        <v>2847535</v>
      </c>
      <c r="I6719">
        <v>2847535</v>
      </c>
      <c r="J6719">
        <v>12088</v>
      </c>
      <c r="K6719">
        <v>116</v>
      </c>
      <c r="L6719">
        <v>84</v>
      </c>
      <c r="M6719" t="s">
        <v>931</v>
      </c>
      <c r="N6719" t="s">
        <v>926</v>
      </c>
      <c r="O6719">
        <v>56.37</v>
      </c>
      <c r="S6719">
        <v>26718</v>
      </c>
    </row>
    <row r="6720" spans="1:19" x14ac:dyDescent="0.2">
      <c r="A6720" t="s">
        <v>64</v>
      </c>
      <c r="B6720" t="s">
        <v>13</v>
      </c>
      <c r="C6720" t="s">
        <v>927</v>
      </c>
      <c r="D6720">
        <v>2</v>
      </c>
      <c r="E6720">
        <v>1</v>
      </c>
      <c r="F6720">
        <v>1780272000000</v>
      </c>
      <c r="G6720">
        <v>1780273987416</v>
      </c>
      <c r="H6720">
        <v>1987416</v>
      </c>
      <c r="I6720">
        <v>1987416</v>
      </c>
      <c r="J6720">
        <v>8400</v>
      </c>
      <c r="K6720">
        <v>74</v>
      </c>
      <c r="L6720">
        <v>68.650000000000006</v>
      </c>
      <c r="M6720" t="s">
        <v>931</v>
      </c>
      <c r="N6720" t="s">
        <v>926</v>
      </c>
      <c r="O6720">
        <v>47.57</v>
      </c>
      <c r="S6720">
        <v>26719</v>
      </c>
    </row>
    <row r="6721" spans="1:19" x14ac:dyDescent="0.2">
      <c r="A6721" t="s">
        <v>64</v>
      </c>
      <c r="B6721" t="s">
        <v>13</v>
      </c>
      <c r="C6721" t="s">
        <v>924</v>
      </c>
      <c r="D6721">
        <v>2</v>
      </c>
      <c r="E6721">
        <v>1</v>
      </c>
      <c r="F6721">
        <v>1780272900000</v>
      </c>
      <c r="G6721">
        <v>1780274221462</v>
      </c>
      <c r="H6721">
        <v>1321462</v>
      </c>
      <c r="I6721">
        <v>1321462</v>
      </c>
      <c r="J6721">
        <v>10544</v>
      </c>
      <c r="K6721">
        <v>53</v>
      </c>
      <c r="L6721">
        <v>60.61</v>
      </c>
      <c r="M6721" t="s">
        <v>925</v>
      </c>
      <c r="N6721" t="s">
        <v>926</v>
      </c>
      <c r="O6721">
        <v>39.93</v>
      </c>
      <c r="S6721">
        <v>26720</v>
      </c>
    </row>
    <row r="6722" spans="1:19" x14ac:dyDescent="0.2">
      <c r="A6722" t="s">
        <v>64</v>
      </c>
      <c r="B6722" t="s">
        <v>13</v>
      </c>
      <c r="C6722" t="s">
        <v>928</v>
      </c>
      <c r="D6722">
        <v>2</v>
      </c>
      <c r="E6722">
        <v>1</v>
      </c>
      <c r="F6722">
        <v>1780273800000</v>
      </c>
      <c r="G6722">
        <v>1780276071309</v>
      </c>
      <c r="H6722">
        <v>2271309</v>
      </c>
      <c r="I6722">
        <v>2271309</v>
      </c>
      <c r="J6722">
        <v>11718</v>
      </c>
      <c r="K6722">
        <v>87</v>
      </c>
      <c r="L6722">
        <v>77.61</v>
      </c>
      <c r="M6722" t="s">
        <v>931</v>
      </c>
      <c r="N6722" t="s">
        <v>926</v>
      </c>
      <c r="O6722">
        <v>52.39</v>
      </c>
      <c r="S6722">
        <v>26721</v>
      </c>
    </row>
    <row r="6723" spans="1:19" x14ac:dyDescent="0.2">
      <c r="A6723" t="s">
        <v>64</v>
      </c>
      <c r="B6723" t="s">
        <v>13</v>
      </c>
      <c r="C6723" t="s">
        <v>927</v>
      </c>
      <c r="D6723">
        <v>2</v>
      </c>
      <c r="E6723">
        <v>1</v>
      </c>
      <c r="F6723">
        <v>1780274700000</v>
      </c>
      <c r="G6723">
        <v>1780276791269</v>
      </c>
      <c r="H6723">
        <v>2091269</v>
      </c>
      <c r="I6723">
        <v>2091269</v>
      </c>
      <c r="J6723">
        <v>11610</v>
      </c>
      <c r="K6723">
        <v>81</v>
      </c>
      <c r="L6723">
        <v>72.3</v>
      </c>
      <c r="M6723" t="s">
        <v>931</v>
      </c>
      <c r="N6723" t="s">
        <v>926</v>
      </c>
      <c r="O6723">
        <v>44.86</v>
      </c>
      <c r="S6723">
        <v>26722</v>
      </c>
    </row>
    <row r="6724" spans="1:19" x14ac:dyDescent="0.2">
      <c r="A6724" t="s">
        <v>64</v>
      </c>
      <c r="B6724" t="s">
        <v>13</v>
      </c>
      <c r="C6724" t="s">
        <v>924</v>
      </c>
      <c r="D6724">
        <v>2</v>
      </c>
      <c r="E6724">
        <v>1</v>
      </c>
      <c r="F6724">
        <v>1780275600000</v>
      </c>
      <c r="G6724">
        <v>1780276947198</v>
      </c>
      <c r="H6724">
        <v>1347198</v>
      </c>
      <c r="I6724">
        <v>1347198</v>
      </c>
      <c r="J6724">
        <v>11992</v>
      </c>
      <c r="K6724">
        <v>54</v>
      </c>
      <c r="L6724">
        <v>62.61</v>
      </c>
      <c r="M6724" t="s">
        <v>925</v>
      </c>
      <c r="N6724" t="s">
        <v>926</v>
      </c>
      <c r="O6724">
        <v>40.06</v>
      </c>
      <c r="S6724">
        <v>26723</v>
      </c>
    </row>
    <row r="6725" spans="1:19" x14ac:dyDescent="0.2">
      <c r="A6725" t="s">
        <v>64</v>
      </c>
      <c r="B6725" t="s">
        <v>13</v>
      </c>
      <c r="C6725" t="s">
        <v>928</v>
      </c>
      <c r="D6725">
        <v>2</v>
      </c>
      <c r="E6725">
        <v>1</v>
      </c>
      <c r="F6725">
        <v>1780276500000</v>
      </c>
      <c r="G6725">
        <v>1780278426072</v>
      </c>
      <c r="H6725">
        <v>1926072</v>
      </c>
      <c r="I6725">
        <v>1926072</v>
      </c>
      <c r="J6725">
        <v>10321</v>
      </c>
      <c r="K6725">
        <v>81</v>
      </c>
      <c r="L6725">
        <v>69.209999999999994</v>
      </c>
      <c r="M6725" t="s">
        <v>931</v>
      </c>
      <c r="N6725" t="s">
        <v>926</v>
      </c>
      <c r="O6725">
        <v>45.3</v>
      </c>
      <c r="S6725">
        <v>26724</v>
      </c>
    </row>
    <row r="6726" spans="1:19" x14ac:dyDescent="0.2">
      <c r="A6726" t="s">
        <v>64</v>
      </c>
      <c r="B6726" t="s">
        <v>13</v>
      </c>
      <c r="C6726" t="s">
        <v>927</v>
      </c>
      <c r="D6726">
        <v>2</v>
      </c>
      <c r="E6726">
        <v>1</v>
      </c>
      <c r="F6726">
        <v>1780277400000</v>
      </c>
      <c r="G6726">
        <v>1780279715281</v>
      </c>
      <c r="H6726">
        <v>2315281</v>
      </c>
      <c r="I6726">
        <v>2315281</v>
      </c>
      <c r="J6726">
        <v>8707</v>
      </c>
      <c r="K6726">
        <v>95</v>
      </c>
      <c r="L6726">
        <v>71</v>
      </c>
      <c r="M6726" t="s">
        <v>931</v>
      </c>
      <c r="N6726" t="s">
        <v>926</v>
      </c>
      <c r="O6726">
        <v>43.96</v>
      </c>
      <c r="S6726">
        <v>26725</v>
      </c>
    </row>
    <row r="6727" spans="1:19" x14ac:dyDescent="0.2">
      <c r="A6727" t="s">
        <v>64</v>
      </c>
      <c r="B6727" t="s">
        <v>13</v>
      </c>
      <c r="C6727" t="s">
        <v>924</v>
      </c>
      <c r="D6727">
        <v>2</v>
      </c>
      <c r="E6727">
        <v>1</v>
      </c>
      <c r="F6727">
        <v>1780278300000</v>
      </c>
      <c r="G6727">
        <v>1780280579383</v>
      </c>
      <c r="H6727">
        <v>2279383</v>
      </c>
      <c r="I6727">
        <v>2279383</v>
      </c>
      <c r="J6727">
        <v>11337</v>
      </c>
      <c r="K6727">
        <v>88</v>
      </c>
      <c r="L6727">
        <v>74.010000000000005</v>
      </c>
      <c r="M6727" t="s">
        <v>931</v>
      </c>
      <c r="N6727" t="s">
        <v>926</v>
      </c>
      <c r="O6727">
        <v>44.83</v>
      </c>
      <c r="S6727">
        <v>26726</v>
      </c>
    </row>
    <row r="6728" spans="1:19" x14ac:dyDescent="0.2">
      <c r="A6728" t="s">
        <v>64</v>
      </c>
      <c r="B6728" t="s">
        <v>13</v>
      </c>
      <c r="C6728" t="s">
        <v>928</v>
      </c>
      <c r="D6728">
        <v>2</v>
      </c>
      <c r="E6728">
        <v>1</v>
      </c>
      <c r="F6728">
        <v>1780279200000</v>
      </c>
      <c r="G6728">
        <v>1780281606275</v>
      </c>
      <c r="H6728">
        <v>2406275</v>
      </c>
      <c r="I6728">
        <v>2406275</v>
      </c>
      <c r="J6728">
        <v>9748</v>
      </c>
      <c r="K6728">
        <v>98</v>
      </c>
      <c r="L6728">
        <v>73.69</v>
      </c>
      <c r="M6728" t="s">
        <v>931</v>
      </c>
      <c r="N6728" t="s">
        <v>926</v>
      </c>
      <c r="O6728">
        <v>45.15</v>
      </c>
      <c r="S6728">
        <v>26727</v>
      </c>
    </row>
    <row r="6729" spans="1:19" x14ac:dyDescent="0.2">
      <c r="A6729" t="s">
        <v>64</v>
      </c>
      <c r="B6729" t="s">
        <v>13</v>
      </c>
      <c r="C6729" t="s">
        <v>927</v>
      </c>
      <c r="D6729">
        <v>2</v>
      </c>
      <c r="E6729">
        <v>1</v>
      </c>
      <c r="F6729">
        <v>1780280100000</v>
      </c>
      <c r="G6729">
        <v>1780282084219</v>
      </c>
      <c r="H6729">
        <v>1984219</v>
      </c>
      <c r="I6729">
        <v>1984219</v>
      </c>
      <c r="J6729">
        <v>8736</v>
      </c>
      <c r="K6729">
        <v>81</v>
      </c>
      <c r="L6729">
        <v>71.78</v>
      </c>
      <c r="M6729" t="s">
        <v>931</v>
      </c>
      <c r="N6729" t="s">
        <v>926</v>
      </c>
      <c r="O6729">
        <v>54.04</v>
      </c>
      <c r="S6729">
        <v>26728</v>
      </c>
    </row>
    <row r="6730" spans="1:19" x14ac:dyDescent="0.2">
      <c r="A6730" t="s">
        <v>64</v>
      </c>
      <c r="B6730" t="s">
        <v>13</v>
      </c>
      <c r="C6730" t="s">
        <v>924</v>
      </c>
      <c r="D6730">
        <v>2</v>
      </c>
      <c r="E6730">
        <v>1</v>
      </c>
      <c r="F6730">
        <v>1780281000000</v>
      </c>
      <c r="G6730">
        <v>1780282317031</v>
      </c>
      <c r="H6730">
        <v>1317031</v>
      </c>
      <c r="I6730">
        <v>1317031</v>
      </c>
      <c r="J6730">
        <v>9841</v>
      </c>
      <c r="K6730">
        <v>55</v>
      </c>
      <c r="L6730">
        <v>65.209999999999994</v>
      </c>
      <c r="M6730" t="s">
        <v>925</v>
      </c>
      <c r="N6730" t="s">
        <v>926</v>
      </c>
      <c r="O6730">
        <v>52.62</v>
      </c>
      <c r="S6730">
        <v>26729</v>
      </c>
    </row>
    <row r="6731" spans="1:19" x14ac:dyDescent="0.2">
      <c r="A6731" t="s">
        <v>64</v>
      </c>
      <c r="B6731" t="s">
        <v>13</v>
      </c>
      <c r="C6731" t="s">
        <v>928</v>
      </c>
      <c r="D6731">
        <v>2</v>
      </c>
      <c r="E6731">
        <v>1</v>
      </c>
      <c r="F6731">
        <v>1780281900000</v>
      </c>
      <c r="G6731">
        <v>1780284088998</v>
      </c>
      <c r="H6731">
        <v>2188998</v>
      </c>
      <c r="I6731">
        <v>2188998</v>
      </c>
      <c r="J6731">
        <v>9559</v>
      </c>
      <c r="K6731">
        <v>82</v>
      </c>
      <c r="L6731">
        <v>71.13</v>
      </c>
      <c r="M6731" t="s">
        <v>931</v>
      </c>
      <c r="N6731" t="s">
        <v>926</v>
      </c>
      <c r="O6731">
        <v>45.17</v>
      </c>
      <c r="S6731">
        <v>26730</v>
      </c>
    </row>
    <row r="6732" spans="1:19" x14ac:dyDescent="0.2">
      <c r="A6732" t="s">
        <v>64</v>
      </c>
      <c r="B6732" t="s">
        <v>13</v>
      </c>
      <c r="C6732" t="s">
        <v>927</v>
      </c>
      <c r="D6732">
        <v>2</v>
      </c>
      <c r="E6732">
        <v>1</v>
      </c>
      <c r="F6732">
        <v>1780282800000</v>
      </c>
      <c r="G6732">
        <v>1780284462107</v>
      </c>
      <c r="H6732">
        <v>1662107</v>
      </c>
      <c r="I6732">
        <v>1662107</v>
      </c>
      <c r="J6732">
        <v>9743</v>
      </c>
      <c r="K6732">
        <v>67</v>
      </c>
      <c r="L6732">
        <v>68.739999999999995</v>
      </c>
      <c r="M6732" t="s">
        <v>931</v>
      </c>
      <c r="N6732" t="s">
        <v>926</v>
      </c>
      <c r="O6732">
        <v>52.4</v>
      </c>
      <c r="S6732">
        <v>26731</v>
      </c>
    </row>
    <row r="6733" spans="1:19" x14ac:dyDescent="0.2">
      <c r="A6733" t="s">
        <v>64</v>
      </c>
      <c r="B6733" t="s">
        <v>13</v>
      </c>
      <c r="C6733" t="s">
        <v>924</v>
      </c>
      <c r="D6733">
        <v>2</v>
      </c>
      <c r="E6733">
        <v>1</v>
      </c>
      <c r="F6733">
        <v>1780283700000</v>
      </c>
      <c r="G6733">
        <v>1780285026493</v>
      </c>
      <c r="H6733">
        <v>1326493</v>
      </c>
      <c r="I6733">
        <v>1326493</v>
      </c>
      <c r="J6733">
        <v>9810</v>
      </c>
      <c r="K6733">
        <v>52</v>
      </c>
      <c r="L6733">
        <v>64.34</v>
      </c>
      <c r="M6733" t="s">
        <v>925</v>
      </c>
      <c r="N6733" t="s">
        <v>926</v>
      </c>
      <c r="O6733">
        <v>50.43</v>
      </c>
      <c r="S6733">
        <v>26732</v>
      </c>
    </row>
    <row r="6734" spans="1:19" x14ac:dyDescent="0.2">
      <c r="A6734" t="s">
        <v>64</v>
      </c>
      <c r="B6734" t="s">
        <v>13</v>
      </c>
      <c r="C6734" t="s">
        <v>928</v>
      </c>
      <c r="D6734">
        <v>2</v>
      </c>
      <c r="E6734">
        <v>1</v>
      </c>
      <c r="F6734">
        <v>1780284600000</v>
      </c>
      <c r="G6734">
        <v>1780286424852</v>
      </c>
      <c r="H6734">
        <v>1824852</v>
      </c>
      <c r="I6734">
        <v>1824852</v>
      </c>
      <c r="J6734">
        <v>11687</v>
      </c>
      <c r="K6734">
        <v>70</v>
      </c>
      <c r="L6734">
        <v>70.930000000000007</v>
      </c>
      <c r="M6734" t="s">
        <v>931</v>
      </c>
      <c r="N6734" t="s">
        <v>926</v>
      </c>
      <c r="O6734">
        <v>48.19</v>
      </c>
      <c r="S6734">
        <v>26733</v>
      </c>
    </row>
    <row r="6735" spans="1:19" x14ac:dyDescent="0.2">
      <c r="A6735" t="s">
        <v>64</v>
      </c>
      <c r="B6735" t="s">
        <v>13</v>
      </c>
      <c r="C6735" t="s">
        <v>927</v>
      </c>
      <c r="D6735">
        <v>2</v>
      </c>
      <c r="E6735">
        <v>1</v>
      </c>
      <c r="F6735">
        <v>1780285500000</v>
      </c>
      <c r="G6735">
        <v>1780287099516</v>
      </c>
      <c r="H6735">
        <v>1599516</v>
      </c>
      <c r="I6735">
        <v>1599516</v>
      </c>
      <c r="J6735">
        <v>11387</v>
      </c>
      <c r="K6735">
        <v>65</v>
      </c>
      <c r="L6735">
        <v>64.91</v>
      </c>
      <c r="M6735" t="s">
        <v>925</v>
      </c>
      <c r="N6735" t="s">
        <v>926</v>
      </c>
      <c r="O6735">
        <v>40.67</v>
      </c>
      <c r="S6735">
        <v>26734</v>
      </c>
    </row>
    <row r="6736" spans="1:19" x14ac:dyDescent="0.2">
      <c r="A6736" t="s">
        <v>64</v>
      </c>
      <c r="B6736" t="s">
        <v>13</v>
      </c>
      <c r="C6736" t="s">
        <v>924</v>
      </c>
      <c r="D6736">
        <v>2</v>
      </c>
      <c r="E6736">
        <v>1</v>
      </c>
      <c r="F6736">
        <v>1780286400000</v>
      </c>
      <c r="G6736">
        <v>1780288060368</v>
      </c>
      <c r="H6736">
        <v>1660368</v>
      </c>
      <c r="I6736">
        <v>1660368</v>
      </c>
      <c r="J6736">
        <v>9813</v>
      </c>
      <c r="K6736">
        <v>72</v>
      </c>
      <c r="L6736">
        <v>66.430000000000007</v>
      </c>
      <c r="M6736" t="s">
        <v>925</v>
      </c>
      <c r="N6736" t="s">
        <v>926</v>
      </c>
      <c r="O6736">
        <v>46.88</v>
      </c>
      <c r="S6736">
        <v>26735</v>
      </c>
    </row>
    <row r="6737" spans="1:19" x14ac:dyDescent="0.2">
      <c r="A6737" t="s">
        <v>64</v>
      </c>
      <c r="B6737" t="s">
        <v>13</v>
      </c>
      <c r="C6737" t="s">
        <v>928</v>
      </c>
      <c r="D6737">
        <v>2</v>
      </c>
      <c r="E6737">
        <v>1</v>
      </c>
      <c r="F6737">
        <v>1780287300000</v>
      </c>
      <c r="G6737">
        <v>1780288982798</v>
      </c>
      <c r="H6737">
        <v>1682798</v>
      </c>
      <c r="I6737">
        <v>1682798</v>
      </c>
      <c r="J6737">
        <v>11341</v>
      </c>
      <c r="K6737">
        <v>65</v>
      </c>
      <c r="L6737">
        <v>66.97</v>
      </c>
      <c r="M6737" t="s">
        <v>931</v>
      </c>
      <c r="N6737" t="s">
        <v>926</v>
      </c>
      <c r="O6737">
        <v>43.48</v>
      </c>
      <c r="S6737">
        <v>26736</v>
      </c>
    </row>
    <row r="6738" spans="1:19" x14ac:dyDescent="0.2">
      <c r="A6738" t="s">
        <v>64</v>
      </c>
      <c r="B6738" t="s">
        <v>13</v>
      </c>
      <c r="C6738" t="s">
        <v>927</v>
      </c>
      <c r="D6738">
        <v>2</v>
      </c>
      <c r="E6738">
        <v>1</v>
      </c>
      <c r="F6738">
        <v>1780288200000</v>
      </c>
      <c r="G6738">
        <v>1780290505011</v>
      </c>
      <c r="H6738">
        <v>2305011</v>
      </c>
      <c r="I6738">
        <v>2305011</v>
      </c>
      <c r="J6738">
        <v>10924</v>
      </c>
      <c r="K6738">
        <v>86</v>
      </c>
      <c r="L6738">
        <v>72.91</v>
      </c>
      <c r="M6738" t="s">
        <v>931</v>
      </c>
      <c r="N6738" t="s">
        <v>926</v>
      </c>
      <c r="O6738">
        <v>42.72</v>
      </c>
      <c r="S6738">
        <v>26737</v>
      </c>
    </row>
    <row r="6739" spans="1:19" x14ac:dyDescent="0.2">
      <c r="A6739" t="s">
        <v>64</v>
      </c>
      <c r="B6739" t="s">
        <v>13</v>
      </c>
      <c r="C6739" t="s">
        <v>924</v>
      </c>
      <c r="D6739">
        <v>2</v>
      </c>
      <c r="E6739">
        <v>1</v>
      </c>
      <c r="F6739">
        <v>1780289100000</v>
      </c>
      <c r="G6739">
        <v>1780291437622</v>
      </c>
      <c r="H6739">
        <v>2337622</v>
      </c>
      <c r="I6739">
        <v>2337622</v>
      </c>
      <c r="J6739">
        <v>10451</v>
      </c>
      <c r="K6739">
        <v>90</v>
      </c>
      <c r="L6739">
        <v>74.73</v>
      </c>
      <c r="M6739" t="s">
        <v>931</v>
      </c>
      <c r="N6739" t="s">
        <v>926</v>
      </c>
      <c r="O6739">
        <v>47.42</v>
      </c>
      <c r="S6739">
        <v>26738</v>
      </c>
    </row>
    <row r="6740" spans="1:19" x14ac:dyDescent="0.2">
      <c r="A6740" t="s">
        <v>64</v>
      </c>
      <c r="B6740" t="s">
        <v>13</v>
      </c>
      <c r="C6740" t="s">
        <v>928</v>
      </c>
      <c r="D6740">
        <v>2</v>
      </c>
      <c r="E6740">
        <v>1</v>
      </c>
      <c r="F6740">
        <v>1780290000000</v>
      </c>
      <c r="G6740">
        <v>1780291683712</v>
      </c>
      <c r="H6740">
        <v>1683712</v>
      </c>
      <c r="I6740">
        <v>1683712</v>
      </c>
      <c r="J6740">
        <v>8863</v>
      </c>
      <c r="K6740">
        <v>72</v>
      </c>
      <c r="L6740">
        <v>68.650000000000006</v>
      </c>
      <c r="M6740" t="s">
        <v>931</v>
      </c>
      <c r="N6740" t="s">
        <v>926</v>
      </c>
      <c r="O6740">
        <v>53.98</v>
      </c>
      <c r="S6740">
        <v>26739</v>
      </c>
    </row>
    <row r="6741" spans="1:19" x14ac:dyDescent="0.2">
      <c r="A6741" t="s">
        <v>64</v>
      </c>
      <c r="B6741" t="s">
        <v>13</v>
      </c>
      <c r="C6741" t="s">
        <v>927</v>
      </c>
      <c r="D6741">
        <v>2</v>
      </c>
      <c r="E6741">
        <v>1</v>
      </c>
      <c r="F6741">
        <v>1780290900000</v>
      </c>
      <c r="G6741">
        <v>1780293090234</v>
      </c>
      <c r="H6741">
        <v>2190234</v>
      </c>
      <c r="I6741">
        <v>2190234</v>
      </c>
      <c r="J6741">
        <v>10174</v>
      </c>
      <c r="K6741">
        <v>84</v>
      </c>
      <c r="L6741">
        <v>70.97</v>
      </c>
      <c r="M6741" t="s">
        <v>931</v>
      </c>
      <c r="N6741" t="s">
        <v>926</v>
      </c>
      <c r="O6741">
        <v>43.11</v>
      </c>
      <c r="S6741">
        <v>26740</v>
      </c>
    </row>
    <row r="6742" spans="1:19" x14ac:dyDescent="0.2">
      <c r="A6742" t="s">
        <v>64</v>
      </c>
      <c r="B6742" t="s">
        <v>13</v>
      </c>
      <c r="C6742" t="s">
        <v>924</v>
      </c>
      <c r="D6742">
        <v>2</v>
      </c>
      <c r="E6742">
        <v>1</v>
      </c>
      <c r="F6742">
        <v>1780291800000</v>
      </c>
      <c r="G6742">
        <v>1780293852191</v>
      </c>
      <c r="H6742">
        <v>2052191</v>
      </c>
      <c r="I6742">
        <v>2052191</v>
      </c>
      <c r="J6742">
        <v>9457</v>
      </c>
      <c r="K6742">
        <v>78</v>
      </c>
      <c r="L6742">
        <v>67.52</v>
      </c>
      <c r="M6742" t="s">
        <v>931</v>
      </c>
      <c r="N6742" t="s">
        <v>926</v>
      </c>
      <c r="O6742">
        <v>40.49</v>
      </c>
      <c r="S6742">
        <v>26741</v>
      </c>
    </row>
    <row r="6743" spans="1:19" x14ac:dyDescent="0.2">
      <c r="A6743" t="s">
        <v>64</v>
      </c>
      <c r="B6743" t="s">
        <v>13</v>
      </c>
      <c r="C6743" t="s">
        <v>924</v>
      </c>
      <c r="D6743">
        <v>2</v>
      </c>
      <c r="E6743">
        <v>2</v>
      </c>
      <c r="F6743">
        <v>1780358400000</v>
      </c>
      <c r="G6743">
        <v>1780359673192</v>
      </c>
      <c r="H6743">
        <v>1273192</v>
      </c>
      <c r="I6743">
        <v>1273192</v>
      </c>
      <c r="J6743">
        <v>10370</v>
      </c>
      <c r="K6743">
        <v>57</v>
      </c>
      <c r="L6743">
        <v>66.61</v>
      </c>
      <c r="M6743" t="s">
        <v>925</v>
      </c>
      <c r="N6743" t="s">
        <v>926</v>
      </c>
      <c r="O6743">
        <v>55.55</v>
      </c>
      <c r="S6743">
        <v>26742</v>
      </c>
    </row>
    <row r="6744" spans="1:19" x14ac:dyDescent="0.2">
      <c r="A6744" t="s">
        <v>64</v>
      </c>
      <c r="B6744" t="s">
        <v>13</v>
      </c>
      <c r="C6744" t="s">
        <v>928</v>
      </c>
      <c r="D6744">
        <v>2</v>
      </c>
      <c r="E6744">
        <v>2</v>
      </c>
      <c r="F6744">
        <v>1780359300000</v>
      </c>
      <c r="G6744">
        <v>1780361389642</v>
      </c>
      <c r="H6744">
        <v>2089642</v>
      </c>
      <c r="I6744">
        <v>2089642</v>
      </c>
      <c r="J6744">
        <v>11646</v>
      </c>
      <c r="K6744">
        <v>80</v>
      </c>
      <c r="L6744">
        <v>71.19</v>
      </c>
      <c r="M6744" t="s">
        <v>931</v>
      </c>
      <c r="N6744" t="s">
        <v>926</v>
      </c>
      <c r="O6744">
        <v>42.24</v>
      </c>
      <c r="S6744">
        <v>26743</v>
      </c>
    </row>
    <row r="6745" spans="1:19" x14ac:dyDescent="0.2">
      <c r="A6745" t="s">
        <v>64</v>
      </c>
      <c r="B6745" t="s">
        <v>13</v>
      </c>
      <c r="C6745" t="s">
        <v>927</v>
      </c>
      <c r="D6745">
        <v>2</v>
      </c>
      <c r="E6745">
        <v>2</v>
      </c>
      <c r="F6745">
        <v>1780360200000</v>
      </c>
      <c r="G6745">
        <v>1780361444831</v>
      </c>
      <c r="H6745">
        <v>1244831</v>
      </c>
      <c r="I6745">
        <v>1244831</v>
      </c>
      <c r="J6745">
        <v>9763</v>
      </c>
      <c r="K6745">
        <v>55</v>
      </c>
      <c r="L6745">
        <v>62.35</v>
      </c>
      <c r="M6745" t="s">
        <v>925</v>
      </c>
      <c r="N6745" t="s">
        <v>926</v>
      </c>
      <c r="O6745">
        <v>47.99</v>
      </c>
      <c r="S6745">
        <v>26744</v>
      </c>
    </row>
    <row r="6746" spans="1:19" x14ac:dyDescent="0.2">
      <c r="A6746" t="s">
        <v>64</v>
      </c>
      <c r="B6746" t="s">
        <v>13</v>
      </c>
      <c r="C6746" t="s">
        <v>924</v>
      </c>
      <c r="D6746">
        <v>2</v>
      </c>
      <c r="E6746">
        <v>2</v>
      </c>
      <c r="F6746">
        <v>1780361100000</v>
      </c>
      <c r="G6746">
        <v>1780362538524</v>
      </c>
      <c r="H6746">
        <v>1438524</v>
      </c>
      <c r="I6746">
        <v>1438524</v>
      </c>
      <c r="J6746">
        <v>11802</v>
      </c>
      <c r="K6746">
        <v>54</v>
      </c>
      <c r="L6746">
        <v>64.12</v>
      </c>
      <c r="M6746" t="s">
        <v>925</v>
      </c>
      <c r="N6746" t="s">
        <v>926</v>
      </c>
      <c r="O6746">
        <v>41.77</v>
      </c>
      <c r="S6746">
        <v>26745</v>
      </c>
    </row>
    <row r="6747" spans="1:19" x14ac:dyDescent="0.2">
      <c r="A6747" t="s">
        <v>64</v>
      </c>
      <c r="B6747" t="s">
        <v>13</v>
      </c>
      <c r="C6747" t="s">
        <v>928</v>
      </c>
      <c r="D6747">
        <v>2</v>
      </c>
      <c r="E6747">
        <v>2</v>
      </c>
      <c r="F6747">
        <v>1780362000000</v>
      </c>
      <c r="G6747">
        <v>1780364000469</v>
      </c>
      <c r="H6747">
        <v>2000469</v>
      </c>
      <c r="I6747">
        <v>2000469</v>
      </c>
      <c r="J6747">
        <v>11634</v>
      </c>
      <c r="K6747">
        <v>85</v>
      </c>
      <c r="L6747">
        <v>75.17</v>
      </c>
      <c r="M6747" t="s">
        <v>931</v>
      </c>
      <c r="N6747" t="s">
        <v>926</v>
      </c>
      <c r="O6747">
        <v>53.78</v>
      </c>
      <c r="S6747">
        <v>26746</v>
      </c>
    </row>
    <row r="6748" spans="1:19" x14ac:dyDescent="0.2">
      <c r="A6748" t="s">
        <v>64</v>
      </c>
      <c r="B6748" t="s">
        <v>13</v>
      </c>
      <c r="C6748" t="s">
        <v>927</v>
      </c>
      <c r="D6748">
        <v>2</v>
      </c>
      <c r="E6748">
        <v>2</v>
      </c>
      <c r="F6748">
        <v>1780362900000</v>
      </c>
      <c r="G6748">
        <v>1780365191438</v>
      </c>
      <c r="H6748">
        <v>2291438</v>
      </c>
      <c r="I6748">
        <v>2291438</v>
      </c>
      <c r="J6748">
        <v>12005</v>
      </c>
      <c r="K6748">
        <v>91</v>
      </c>
      <c r="L6748">
        <v>74.45</v>
      </c>
      <c r="M6748" t="s">
        <v>931</v>
      </c>
      <c r="N6748" t="s">
        <v>926</v>
      </c>
      <c r="O6748">
        <v>43.77</v>
      </c>
      <c r="S6748">
        <v>26747</v>
      </c>
    </row>
    <row r="6749" spans="1:19" x14ac:dyDescent="0.2">
      <c r="A6749" t="s">
        <v>64</v>
      </c>
      <c r="B6749" t="s">
        <v>13</v>
      </c>
      <c r="C6749" t="s">
        <v>924</v>
      </c>
      <c r="D6749">
        <v>2</v>
      </c>
      <c r="E6749">
        <v>2</v>
      </c>
      <c r="F6749">
        <v>1780363800000</v>
      </c>
      <c r="G6749">
        <v>1780365467159</v>
      </c>
      <c r="H6749">
        <v>1667159</v>
      </c>
      <c r="I6749">
        <v>1667159</v>
      </c>
      <c r="J6749">
        <v>9196</v>
      </c>
      <c r="K6749">
        <v>73</v>
      </c>
      <c r="L6749">
        <v>67.72</v>
      </c>
      <c r="M6749" t="s">
        <v>931</v>
      </c>
      <c r="N6749" t="s">
        <v>926</v>
      </c>
      <c r="O6749">
        <v>51.35</v>
      </c>
      <c r="S6749">
        <v>26748</v>
      </c>
    </row>
    <row r="6750" spans="1:19" x14ac:dyDescent="0.2">
      <c r="A6750" t="s">
        <v>64</v>
      </c>
      <c r="B6750" t="s">
        <v>13</v>
      </c>
      <c r="C6750" t="s">
        <v>928</v>
      </c>
      <c r="D6750">
        <v>2</v>
      </c>
      <c r="E6750">
        <v>2</v>
      </c>
      <c r="F6750">
        <v>1780364700000</v>
      </c>
      <c r="G6750">
        <v>1780367043345</v>
      </c>
      <c r="H6750">
        <v>2343345</v>
      </c>
      <c r="I6750">
        <v>2343345</v>
      </c>
      <c r="J6750">
        <v>10409</v>
      </c>
      <c r="K6750">
        <v>92</v>
      </c>
      <c r="L6750">
        <v>71.400000000000006</v>
      </c>
      <c r="M6750" t="s">
        <v>931</v>
      </c>
      <c r="N6750" t="s">
        <v>926</v>
      </c>
      <c r="O6750">
        <v>39.630000000000003</v>
      </c>
      <c r="S6750">
        <v>26749</v>
      </c>
    </row>
    <row r="6751" spans="1:19" x14ac:dyDescent="0.2">
      <c r="A6751" t="s">
        <v>64</v>
      </c>
      <c r="B6751" t="s">
        <v>13</v>
      </c>
      <c r="C6751" t="s">
        <v>927</v>
      </c>
      <c r="D6751">
        <v>2</v>
      </c>
      <c r="E6751">
        <v>2</v>
      </c>
      <c r="F6751">
        <v>1780365600000</v>
      </c>
      <c r="G6751">
        <v>1780367887359</v>
      </c>
      <c r="H6751">
        <v>2287359</v>
      </c>
      <c r="I6751">
        <v>2287359</v>
      </c>
      <c r="J6751">
        <v>9096</v>
      </c>
      <c r="K6751">
        <v>91</v>
      </c>
      <c r="L6751">
        <v>75.89</v>
      </c>
      <c r="M6751" t="s">
        <v>931</v>
      </c>
      <c r="N6751" t="s">
        <v>926</v>
      </c>
      <c r="O6751">
        <v>55</v>
      </c>
      <c r="S6751">
        <v>26750</v>
      </c>
    </row>
    <row r="6752" spans="1:19" x14ac:dyDescent="0.2">
      <c r="A6752" t="s">
        <v>64</v>
      </c>
      <c r="B6752" t="s">
        <v>13</v>
      </c>
      <c r="C6752" t="s">
        <v>924</v>
      </c>
      <c r="D6752">
        <v>2</v>
      </c>
      <c r="E6752">
        <v>2</v>
      </c>
      <c r="F6752">
        <v>1780366500000</v>
      </c>
      <c r="G6752">
        <v>1780369042596</v>
      </c>
      <c r="H6752">
        <v>2542596</v>
      </c>
      <c r="I6752">
        <v>2542596</v>
      </c>
      <c r="J6752">
        <v>11631</v>
      </c>
      <c r="K6752">
        <v>100</v>
      </c>
      <c r="L6752">
        <v>78.5</v>
      </c>
      <c r="M6752" t="s">
        <v>931</v>
      </c>
      <c r="N6752" t="s">
        <v>926</v>
      </c>
      <c r="O6752">
        <v>47.86</v>
      </c>
      <c r="S6752">
        <v>26751</v>
      </c>
    </row>
    <row r="6753" spans="1:19" x14ac:dyDescent="0.2">
      <c r="A6753" t="s">
        <v>64</v>
      </c>
      <c r="B6753" t="s">
        <v>13</v>
      </c>
      <c r="C6753" t="s">
        <v>928</v>
      </c>
      <c r="D6753">
        <v>2</v>
      </c>
      <c r="E6753">
        <v>2</v>
      </c>
      <c r="F6753">
        <v>1780367400000</v>
      </c>
      <c r="G6753">
        <v>1780368878970</v>
      </c>
      <c r="H6753">
        <v>1478970</v>
      </c>
      <c r="I6753">
        <v>1478970</v>
      </c>
      <c r="J6753">
        <v>9518</v>
      </c>
      <c r="K6753">
        <v>58</v>
      </c>
      <c r="L6753">
        <v>67.97</v>
      </c>
      <c r="M6753" t="s">
        <v>931</v>
      </c>
      <c r="N6753" t="s">
        <v>926</v>
      </c>
      <c r="O6753">
        <v>55.83</v>
      </c>
      <c r="S6753">
        <v>26752</v>
      </c>
    </row>
    <row r="6754" spans="1:19" x14ac:dyDescent="0.2">
      <c r="A6754" t="s">
        <v>64</v>
      </c>
      <c r="B6754" t="s">
        <v>13</v>
      </c>
      <c r="C6754" t="s">
        <v>927</v>
      </c>
      <c r="D6754">
        <v>2</v>
      </c>
      <c r="E6754">
        <v>2</v>
      </c>
      <c r="F6754">
        <v>1780368300000</v>
      </c>
      <c r="G6754">
        <v>1780370181142</v>
      </c>
      <c r="H6754">
        <v>1881142</v>
      </c>
      <c r="I6754">
        <v>1881142</v>
      </c>
      <c r="J6754">
        <v>11118</v>
      </c>
      <c r="K6754">
        <v>79</v>
      </c>
      <c r="L6754">
        <v>70.72</v>
      </c>
      <c r="M6754" t="s">
        <v>931</v>
      </c>
      <c r="N6754" t="s">
        <v>926</v>
      </c>
      <c r="O6754">
        <v>47.81</v>
      </c>
      <c r="S6754">
        <v>26753</v>
      </c>
    </row>
    <row r="6755" spans="1:19" x14ac:dyDescent="0.2">
      <c r="A6755" t="s">
        <v>64</v>
      </c>
      <c r="B6755" t="s">
        <v>13</v>
      </c>
      <c r="C6755" t="s">
        <v>924</v>
      </c>
      <c r="D6755">
        <v>2</v>
      </c>
      <c r="E6755">
        <v>2</v>
      </c>
      <c r="F6755">
        <v>1780369200000</v>
      </c>
      <c r="G6755">
        <v>1780370645990</v>
      </c>
      <c r="H6755">
        <v>1445990</v>
      </c>
      <c r="I6755">
        <v>1445990</v>
      </c>
      <c r="J6755">
        <v>8645</v>
      </c>
      <c r="K6755">
        <v>58</v>
      </c>
      <c r="L6755">
        <v>63.37</v>
      </c>
      <c r="M6755" t="s">
        <v>925</v>
      </c>
      <c r="N6755" t="s">
        <v>926</v>
      </c>
      <c r="O6755">
        <v>48.3</v>
      </c>
      <c r="S6755">
        <v>26754</v>
      </c>
    </row>
    <row r="6756" spans="1:19" x14ac:dyDescent="0.2">
      <c r="A6756" t="s">
        <v>64</v>
      </c>
      <c r="B6756" t="s">
        <v>13</v>
      </c>
      <c r="C6756" t="s">
        <v>928</v>
      </c>
      <c r="D6756">
        <v>2</v>
      </c>
      <c r="E6756">
        <v>2</v>
      </c>
      <c r="F6756">
        <v>1780370100000</v>
      </c>
      <c r="G6756">
        <v>1780372386423</v>
      </c>
      <c r="H6756">
        <v>2286423</v>
      </c>
      <c r="I6756">
        <v>2286423</v>
      </c>
      <c r="J6756">
        <v>11889</v>
      </c>
      <c r="K6756">
        <v>92</v>
      </c>
      <c r="L6756">
        <v>76.03</v>
      </c>
      <c r="M6756" t="s">
        <v>931</v>
      </c>
      <c r="N6756" t="s">
        <v>926</v>
      </c>
      <c r="O6756">
        <v>47.88</v>
      </c>
      <c r="S6756">
        <v>26755</v>
      </c>
    </row>
    <row r="6757" spans="1:19" x14ac:dyDescent="0.2">
      <c r="A6757" t="s">
        <v>64</v>
      </c>
      <c r="B6757" t="s">
        <v>13</v>
      </c>
      <c r="C6757" t="s">
        <v>927</v>
      </c>
      <c r="D6757">
        <v>2</v>
      </c>
      <c r="E6757">
        <v>2</v>
      </c>
      <c r="F6757">
        <v>1780371000000</v>
      </c>
      <c r="G6757">
        <v>1780372717705</v>
      </c>
      <c r="H6757">
        <v>1717705</v>
      </c>
      <c r="I6757">
        <v>1717705</v>
      </c>
      <c r="J6757">
        <v>10381</v>
      </c>
      <c r="K6757">
        <v>71</v>
      </c>
      <c r="L6757">
        <v>66.48</v>
      </c>
      <c r="M6757" t="s">
        <v>925</v>
      </c>
      <c r="N6757" t="s">
        <v>926</v>
      </c>
      <c r="O6757">
        <v>44.03</v>
      </c>
      <c r="S6757">
        <v>26756</v>
      </c>
    </row>
    <row r="6758" spans="1:19" x14ac:dyDescent="0.2">
      <c r="A6758" t="s">
        <v>64</v>
      </c>
      <c r="B6758" t="s">
        <v>13</v>
      </c>
      <c r="C6758" t="s">
        <v>924</v>
      </c>
      <c r="D6758">
        <v>2</v>
      </c>
      <c r="E6758">
        <v>2</v>
      </c>
      <c r="F6758">
        <v>1780371900000</v>
      </c>
      <c r="G6758">
        <v>1780374016446</v>
      </c>
      <c r="H6758">
        <v>2116446</v>
      </c>
      <c r="I6758">
        <v>2116446</v>
      </c>
      <c r="J6758">
        <v>12063</v>
      </c>
      <c r="K6758">
        <v>79</v>
      </c>
      <c r="L6758">
        <v>76.41</v>
      </c>
      <c r="M6758" t="s">
        <v>931</v>
      </c>
      <c r="N6758" t="s">
        <v>926</v>
      </c>
      <c r="O6758">
        <v>52.59</v>
      </c>
      <c r="S6758">
        <v>26757</v>
      </c>
    </row>
    <row r="6759" spans="1:19" x14ac:dyDescent="0.2">
      <c r="A6759" t="s">
        <v>64</v>
      </c>
      <c r="B6759" t="s">
        <v>13</v>
      </c>
      <c r="C6759" t="s">
        <v>928</v>
      </c>
      <c r="D6759">
        <v>2</v>
      </c>
      <c r="E6759">
        <v>2</v>
      </c>
      <c r="F6759">
        <v>1780372800000</v>
      </c>
      <c r="G6759">
        <v>1780374096379</v>
      </c>
      <c r="H6759">
        <v>1296379</v>
      </c>
      <c r="I6759">
        <v>1296379</v>
      </c>
      <c r="J6759">
        <v>10371</v>
      </c>
      <c r="K6759">
        <v>57</v>
      </c>
      <c r="L6759">
        <v>62.59</v>
      </c>
      <c r="M6759" t="s">
        <v>925</v>
      </c>
      <c r="N6759" t="s">
        <v>926</v>
      </c>
      <c r="O6759">
        <v>45.62</v>
      </c>
      <c r="S6759">
        <v>26758</v>
      </c>
    </row>
    <row r="6760" spans="1:19" x14ac:dyDescent="0.2">
      <c r="A6760" t="s">
        <v>64</v>
      </c>
      <c r="B6760" t="s">
        <v>13</v>
      </c>
      <c r="C6760" t="s">
        <v>927</v>
      </c>
      <c r="D6760">
        <v>2</v>
      </c>
      <c r="E6760">
        <v>2</v>
      </c>
      <c r="F6760">
        <v>1780373700000</v>
      </c>
      <c r="G6760">
        <v>1780376072190</v>
      </c>
      <c r="H6760">
        <v>2372190</v>
      </c>
      <c r="I6760">
        <v>2372190</v>
      </c>
      <c r="J6760">
        <v>10474</v>
      </c>
      <c r="K6760">
        <v>98</v>
      </c>
      <c r="L6760">
        <v>76.150000000000006</v>
      </c>
      <c r="M6760" t="s">
        <v>931</v>
      </c>
      <c r="N6760" t="s">
        <v>926</v>
      </c>
      <c r="O6760">
        <v>49.78</v>
      </c>
      <c r="S6760">
        <v>26759</v>
      </c>
    </row>
    <row r="6761" spans="1:19" x14ac:dyDescent="0.2">
      <c r="A6761" t="s">
        <v>64</v>
      </c>
      <c r="B6761" t="s">
        <v>13</v>
      </c>
      <c r="C6761" t="s">
        <v>924</v>
      </c>
      <c r="D6761">
        <v>2</v>
      </c>
      <c r="E6761">
        <v>2</v>
      </c>
      <c r="F6761">
        <v>1780374600000</v>
      </c>
      <c r="G6761">
        <v>1780376472174</v>
      </c>
      <c r="H6761">
        <v>1872174</v>
      </c>
      <c r="I6761">
        <v>1872174</v>
      </c>
      <c r="J6761">
        <v>10385</v>
      </c>
      <c r="K6761">
        <v>79</v>
      </c>
      <c r="L6761">
        <v>70.430000000000007</v>
      </c>
      <c r="M6761" t="s">
        <v>931</v>
      </c>
      <c r="N6761" t="s">
        <v>926</v>
      </c>
      <c r="O6761">
        <v>49.31</v>
      </c>
      <c r="S6761">
        <v>26760</v>
      </c>
    </row>
    <row r="6762" spans="1:19" x14ac:dyDescent="0.2">
      <c r="A6762" t="s">
        <v>64</v>
      </c>
      <c r="B6762" t="s">
        <v>13</v>
      </c>
      <c r="C6762" t="s">
        <v>928</v>
      </c>
      <c r="D6762">
        <v>2</v>
      </c>
      <c r="E6762">
        <v>2</v>
      </c>
      <c r="F6762">
        <v>1780375500000</v>
      </c>
      <c r="G6762">
        <v>1780378061888</v>
      </c>
      <c r="H6762">
        <v>2561888</v>
      </c>
      <c r="I6762">
        <v>2561888</v>
      </c>
      <c r="J6762">
        <v>9572</v>
      </c>
      <c r="K6762">
        <v>96</v>
      </c>
      <c r="L6762">
        <v>73.260000000000005</v>
      </c>
      <c r="M6762" t="s">
        <v>931</v>
      </c>
      <c r="N6762" t="s">
        <v>926</v>
      </c>
      <c r="O6762">
        <v>40.700000000000003</v>
      </c>
      <c r="S6762">
        <v>26761</v>
      </c>
    </row>
    <row r="6763" spans="1:19" x14ac:dyDescent="0.2">
      <c r="A6763" t="s">
        <v>64</v>
      </c>
      <c r="B6763" t="s">
        <v>13</v>
      </c>
      <c r="C6763" t="s">
        <v>927</v>
      </c>
      <c r="D6763">
        <v>2</v>
      </c>
      <c r="E6763">
        <v>2</v>
      </c>
      <c r="F6763">
        <v>1780376400000</v>
      </c>
      <c r="G6763">
        <v>1780378268814</v>
      </c>
      <c r="H6763">
        <v>1868814</v>
      </c>
      <c r="I6763">
        <v>1868814</v>
      </c>
      <c r="J6763">
        <v>11380</v>
      </c>
      <c r="K6763">
        <v>72</v>
      </c>
      <c r="L6763">
        <v>72.84</v>
      </c>
      <c r="M6763" t="s">
        <v>931</v>
      </c>
      <c r="N6763" t="s">
        <v>926</v>
      </c>
      <c r="O6763">
        <v>52.35</v>
      </c>
      <c r="S6763">
        <v>26762</v>
      </c>
    </row>
    <row r="6764" spans="1:19" x14ac:dyDescent="0.2">
      <c r="A6764" t="s">
        <v>64</v>
      </c>
      <c r="B6764" t="s">
        <v>13</v>
      </c>
      <c r="C6764" t="s">
        <v>924</v>
      </c>
      <c r="D6764">
        <v>2</v>
      </c>
      <c r="E6764">
        <v>2</v>
      </c>
      <c r="F6764">
        <v>1780377300000</v>
      </c>
      <c r="G6764">
        <v>1780379202821</v>
      </c>
      <c r="H6764">
        <v>1902821</v>
      </c>
      <c r="I6764">
        <v>1902821</v>
      </c>
      <c r="J6764">
        <v>9908</v>
      </c>
      <c r="K6764">
        <v>74</v>
      </c>
      <c r="L6764">
        <v>72.239999999999995</v>
      </c>
      <c r="M6764" t="s">
        <v>931</v>
      </c>
      <c r="N6764" t="s">
        <v>926</v>
      </c>
      <c r="O6764">
        <v>54.03</v>
      </c>
      <c r="S6764">
        <v>26763</v>
      </c>
    </row>
    <row r="6765" spans="1:19" x14ac:dyDescent="0.2">
      <c r="A6765" t="s">
        <v>64</v>
      </c>
      <c r="B6765" t="s">
        <v>13</v>
      </c>
      <c r="C6765" t="s">
        <v>928</v>
      </c>
      <c r="D6765">
        <v>2</v>
      </c>
      <c r="E6765">
        <v>2</v>
      </c>
      <c r="F6765">
        <v>1780378200000</v>
      </c>
      <c r="G6765">
        <v>1780380073313</v>
      </c>
      <c r="H6765">
        <v>1873313</v>
      </c>
      <c r="I6765">
        <v>1873313</v>
      </c>
      <c r="J6765">
        <v>10788</v>
      </c>
      <c r="K6765">
        <v>78</v>
      </c>
      <c r="L6765">
        <v>73.03</v>
      </c>
      <c r="M6765" t="s">
        <v>931</v>
      </c>
      <c r="N6765" t="s">
        <v>926</v>
      </c>
      <c r="O6765">
        <v>54.26</v>
      </c>
      <c r="S6765">
        <v>26764</v>
      </c>
    </row>
    <row r="6766" spans="1:19" x14ac:dyDescent="0.2">
      <c r="A6766" t="s">
        <v>64</v>
      </c>
      <c r="B6766" t="s">
        <v>13</v>
      </c>
      <c r="C6766" t="s">
        <v>927</v>
      </c>
      <c r="D6766">
        <v>2</v>
      </c>
      <c r="E6766">
        <v>2</v>
      </c>
      <c r="F6766">
        <v>1780379100000</v>
      </c>
      <c r="G6766">
        <v>1780380703869</v>
      </c>
      <c r="H6766">
        <v>1603869</v>
      </c>
      <c r="I6766">
        <v>1603869</v>
      </c>
      <c r="J6766">
        <v>10688</v>
      </c>
      <c r="K6766">
        <v>68</v>
      </c>
      <c r="L6766">
        <v>64.540000000000006</v>
      </c>
      <c r="M6766" t="s">
        <v>925</v>
      </c>
      <c r="N6766" t="s">
        <v>926</v>
      </c>
      <c r="O6766">
        <v>41.56</v>
      </c>
      <c r="S6766">
        <v>26765</v>
      </c>
    </row>
    <row r="6767" spans="1:19" x14ac:dyDescent="0.2">
      <c r="A6767" t="s">
        <v>64</v>
      </c>
      <c r="B6767" t="s">
        <v>13</v>
      </c>
      <c r="C6767" t="s">
        <v>928</v>
      </c>
      <c r="D6767">
        <v>2</v>
      </c>
      <c r="E6767">
        <v>3</v>
      </c>
      <c r="F6767">
        <v>1780444800000</v>
      </c>
      <c r="G6767">
        <v>1780446452139</v>
      </c>
      <c r="H6767">
        <v>1652139</v>
      </c>
      <c r="I6767">
        <v>1652139</v>
      </c>
      <c r="J6767">
        <v>9516</v>
      </c>
      <c r="K6767">
        <v>65</v>
      </c>
      <c r="L6767">
        <v>66.22</v>
      </c>
      <c r="M6767" t="s">
        <v>925</v>
      </c>
      <c r="N6767" t="s">
        <v>926</v>
      </c>
      <c r="O6767">
        <v>47.4</v>
      </c>
      <c r="S6767">
        <v>26766</v>
      </c>
    </row>
    <row r="6768" spans="1:19" x14ac:dyDescent="0.2">
      <c r="A6768" t="s">
        <v>64</v>
      </c>
      <c r="B6768" t="s">
        <v>13</v>
      </c>
      <c r="C6768" t="s">
        <v>927</v>
      </c>
      <c r="D6768">
        <v>2</v>
      </c>
      <c r="E6768">
        <v>3</v>
      </c>
      <c r="F6768">
        <v>1780445700000</v>
      </c>
      <c r="G6768">
        <v>1780447149913</v>
      </c>
      <c r="H6768">
        <v>1449913</v>
      </c>
      <c r="I6768">
        <v>1449913</v>
      </c>
      <c r="J6768">
        <v>10117</v>
      </c>
      <c r="K6768">
        <v>59</v>
      </c>
      <c r="L6768">
        <v>61.42</v>
      </c>
      <c r="M6768" t="s">
        <v>925</v>
      </c>
      <c r="N6768" t="s">
        <v>926</v>
      </c>
      <c r="O6768">
        <v>39.729999999999997</v>
      </c>
      <c r="S6768">
        <v>26767</v>
      </c>
    </row>
    <row r="6769" spans="1:19" x14ac:dyDescent="0.2">
      <c r="A6769" t="s">
        <v>64</v>
      </c>
      <c r="B6769" t="s">
        <v>13</v>
      </c>
      <c r="C6769" t="s">
        <v>924</v>
      </c>
      <c r="D6769">
        <v>2</v>
      </c>
      <c r="E6769">
        <v>3</v>
      </c>
      <c r="F6769">
        <v>1780446600000</v>
      </c>
      <c r="G6769">
        <v>1780448697602</v>
      </c>
      <c r="H6769">
        <v>2097602</v>
      </c>
      <c r="I6769">
        <v>2097602</v>
      </c>
      <c r="J6769">
        <v>11468</v>
      </c>
      <c r="K6769">
        <v>81</v>
      </c>
      <c r="L6769">
        <v>69.849999999999994</v>
      </c>
      <c r="M6769" t="s">
        <v>931</v>
      </c>
      <c r="N6769" t="s">
        <v>926</v>
      </c>
      <c r="O6769">
        <v>39.4</v>
      </c>
      <c r="S6769">
        <v>26768</v>
      </c>
    </row>
    <row r="6770" spans="1:19" x14ac:dyDescent="0.2">
      <c r="A6770" t="s">
        <v>64</v>
      </c>
      <c r="B6770" t="s">
        <v>13</v>
      </c>
      <c r="C6770" t="s">
        <v>928</v>
      </c>
      <c r="D6770">
        <v>2</v>
      </c>
      <c r="E6770">
        <v>3</v>
      </c>
      <c r="F6770">
        <v>1780447500000</v>
      </c>
      <c r="G6770">
        <v>1780449008366</v>
      </c>
      <c r="H6770">
        <v>1508366</v>
      </c>
      <c r="I6770">
        <v>1508366</v>
      </c>
      <c r="J6770">
        <v>11776</v>
      </c>
      <c r="K6770">
        <v>63</v>
      </c>
      <c r="L6770">
        <v>63.25</v>
      </c>
      <c r="M6770" t="s">
        <v>925</v>
      </c>
      <c r="N6770" t="s">
        <v>926</v>
      </c>
      <c r="O6770">
        <v>38.06</v>
      </c>
      <c r="S6770">
        <v>26769</v>
      </c>
    </row>
    <row r="6771" spans="1:19" x14ac:dyDescent="0.2">
      <c r="A6771" t="s">
        <v>64</v>
      </c>
      <c r="B6771" t="s">
        <v>13</v>
      </c>
      <c r="C6771" t="s">
        <v>927</v>
      </c>
      <c r="D6771">
        <v>2</v>
      </c>
      <c r="E6771">
        <v>3</v>
      </c>
      <c r="F6771">
        <v>1780448400000</v>
      </c>
      <c r="G6771">
        <v>1780450117140</v>
      </c>
      <c r="H6771">
        <v>1717140</v>
      </c>
      <c r="I6771">
        <v>1717140</v>
      </c>
      <c r="J6771">
        <v>10496</v>
      </c>
      <c r="K6771">
        <v>65</v>
      </c>
      <c r="L6771">
        <v>66.63</v>
      </c>
      <c r="M6771" t="s">
        <v>925</v>
      </c>
      <c r="N6771" t="s">
        <v>926</v>
      </c>
      <c r="O6771">
        <v>44.08</v>
      </c>
      <c r="S6771">
        <v>26770</v>
      </c>
    </row>
    <row r="6772" spans="1:19" x14ac:dyDescent="0.2">
      <c r="A6772" t="s">
        <v>64</v>
      </c>
      <c r="B6772" t="s">
        <v>13</v>
      </c>
      <c r="C6772" t="s">
        <v>924</v>
      </c>
      <c r="D6772">
        <v>2</v>
      </c>
      <c r="E6772">
        <v>3</v>
      </c>
      <c r="F6772">
        <v>1780449300000</v>
      </c>
      <c r="G6772">
        <v>1780451084544</v>
      </c>
      <c r="H6772">
        <v>1784544</v>
      </c>
      <c r="I6772">
        <v>1784544</v>
      </c>
      <c r="J6772">
        <v>10285</v>
      </c>
      <c r="K6772">
        <v>71</v>
      </c>
      <c r="L6772">
        <v>68.459999999999994</v>
      </c>
      <c r="M6772" t="s">
        <v>931</v>
      </c>
      <c r="N6772" t="s">
        <v>926</v>
      </c>
      <c r="O6772">
        <v>47.22</v>
      </c>
      <c r="S6772">
        <v>26771</v>
      </c>
    </row>
    <row r="6773" spans="1:19" x14ac:dyDescent="0.2">
      <c r="A6773" t="s">
        <v>64</v>
      </c>
      <c r="B6773" t="s">
        <v>13</v>
      </c>
      <c r="C6773" t="s">
        <v>928</v>
      </c>
      <c r="D6773">
        <v>2</v>
      </c>
      <c r="E6773">
        <v>3</v>
      </c>
      <c r="F6773">
        <v>1780450200000</v>
      </c>
      <c r="G6773">
        <v>1780452432325</v>
      </c>
      <c r="H6773">
        <v>2232325</v>
      </c>
      <c r="I6773">
        <v>2232325</v>
      </c>
      <c r="J6773">
        <v>8664</v>
      </c>
      <c r="K6773">
        <v>87</v>
      </c>
      <c r="L6773">
        <v>70.150000000000006</v>
      </c>
      <c r="M6773" t="s">
        <v>931</v>
      </c>
      <c r="N6773" t="s">
        <v>926</v>
      </c>
      <c r="O6773">
        <v>44.2</v>
      </c>
      <c r="S6773">
        <v>26772</v>
      </c>
    </row>
    <row r="6774" spans="1:19" x14ac:dyDescent="0.2">
      <c r="A6774" t="s">
        <v>64</v>
      </c>
      <c r="B6774" t="s">
        <v>13</v>
      </c>
      <c r="C6774" t="s">
        <v>927</v>
      </c>
      <c r="D6774">
        <v>2</v>
      </c>
      <c r="E6774">
        <v>3</v>
      </c>
      <c r="F6774">
        <v>1780451100000</v>
      </c>
      <c r="G6774">
        <v>1780453434490</v>
      </c>
      <c r="H6774">
        <v>2334490</v>
      </c>
      <c r="I6774">
        <v>2334490</v>
      </c>
      <c r="J6774">
        <v>8595</v>
      </c>
      <c r="K6774">
        <v>94</v>
      </c>
      <c r="L6774">
        <v>73.55</v>
      </c>
      <c r="M6774" t="s">
        <v>931</v>
      </c>
      <c r="N6774" t="s">
        <v>926</v>
      </c>
      <c r="O6774">
        <v>49.71</v>
      </c>
      <c r="S6774">
        <v>26773</v>
      </c>
    </row>
    <row r="6775" spans="1:19" x14ac:dyDescent="0.2">
      <c r="A6775" t="s">
        <v>64</v>
      </c>
      <c r="B6775" t="s">
        <v>13</v>
      </c>
      <c r="C6775" t="s">
        <v>924</v>
      </c>
      <c r="D6775">
        <v>2</v>
      </c>
      <c r="E6775">
        <v>3</v>
      </c>
      <c r="F6775">
        <v>1780452000000</v>
      </c>
      <c r="G6775">
        <v>1780453910131</v>
      </c>
      <c r="H6775">
        <v>1910131</v>
      </c>
      <c r="I6775">
        <v>1910131</v>
      </c>
      <c r="J6775">
        <v>8314</v>
      </c>
      <c r="K6775">
        <v>77</v>
      </c>
      <c r="L6775">
        <v>65.06</v>
      </c>
      <c r="M6775" t="s">
        <v>925</v>
      </c>
      <c r="N6775" t="s">
        <v>926</v>
      </c>
      <c r="O6775">
        <v>41.41</v>
      </c>
      <c r="S6775">
        <v>26774</v>
      </c>
    </row>
    <row r="6776" spans="1:19" x14ac:dyDescent="0.2">
      <c r="A6776" t="s">
        <v>64</v>
      </c>
      <c r="B6776" t="s">
        <v>13</v>
      </c>
      <c r="C6776" t="s">
        <v>928</v>
      </c>
      <c r="D6776">
        <v>2</v>
      </c>
      <c r="E6776">
        <v>3</v>
      </c>
      <c r="F6776">
        <v>1780452900000</v>
      </c>
      <c r="G6776">
        <v>1780454872169</v>
      </c>
      <c r="H6776">
        <v>1972169</v>
      </c>
      <c r="I6776">
        <v>1972169</v>
      </c>
      <c r="J6776">
        <v>9584</v>
      </c>
      <c r="K6776">
        <v>81</v>
      </c>
      <c r="L6776">
        <v>69.22</v>
      </c>
      <c r="M6776" t="s">
        <v>931</v>
      </c>
      <c r="N6776" t="s">
        <v>926</v>
      </c>
      <c r="O6776">
        <v>46.12</v>
      </c>
      <c r="S6776">
        <v>26775</v>
      </c>
    </row>
    <row r="6777" spans="1:19" x14ac:dyDescent="0.2">
      <c r="A6777" t="s">
        <v>64</v>
      </c>
      <c r="B6777" t="s">
        <v>13</v>
      </c>
      <c r="C6777" t="s">
        <v>927</v>
      </c>
      <c r="D6777">
        <v>2</v>
      </c>
      <c r="E6777">
        <v>3</v>
      </c>
      <c r="F6777">
        <v>1780453800000</v>
      </c>
      <c r="G6777">
        <v>1780455102845</v>
      </c>
      <c r="H6777">
        <v>1302845</v>
      </c>
      <c r="I6777">
        <v>1302845</v>
      </c>
      <c r="J6777">
        <v>10246</v>
      </c>
      <c r="K6777">
        <v>51</v>
      </c>
      <c r="L6777">
        <v>62.81</v>
      </c>
      <c r="M6777" t="s">
        <v>925</v>
      </c>
      <c r="N6777" t="s">
        <v>926</v>
      </c>
      <c r="O6777">
        <v>46.32</v>
      </c>
      <c r="S6777">
        <v>26776</v>
      </c>
    </row>
    <row r="6778" spans="1:19" x14ac:dyDescent="0.2">
      <c r="A6778" t="s">
        <v>64</v>
      </c>
      <c r="B6778" t="s">
        <v>13</v>
      </c>
      <c r="C6778" t="s">
        <v>924</v>
      </c>
      <c r="D6778">
        <v>2</v>
      </c>
      <c r="E6778">
        <v>3</v>
      </c>
      <c r="F6778">
        <v>1780454700000</v>
      </c>
      <c r="G6778">
        <v>1780455979861</v>
      </c>
      <c r="H6778">
        <v>1279861</v>
      </c>
      <c r="I6778">
        <v>1279861</v>
      </c>
      <c r="J6778">
        <v>9609</v>
      </c>
      <c r="K6778">
        <v>57</v>
      </c>
      <c r="L6778">
        <v>63.47</v>
      </c>
      <c r="M6778" t="s">
        <v>925</v>
      </c>
      <c r="N6778" t="s">
        <v>926</v>
      </c>
      <c r="O6778">
        <v>50.12</v>
      </c>
      <c r="S6778">
        <v>26777</v>
      </c>
    </row>
    <row r="6779" spans="1:19" x14ac:dyDescent="0.2">
      <c r="A6779" t="s">
        <v>64</v>
      </c>
      <c r="B6779" t="s">
        <v>13</v>
      </c>
      <c r="C6779" t="s">
        <v>928</v>
      </c>
      <c r="D6779">
        <v>2</v>
      </c>
      <c r="E6779">
        <v>3</v>
      </c>
      <c r="F6779">
        <v>1780455600000</v>
      </c>
      <c r="G6779">
        <v>1780456786516</v>
      </c>
      <c r="H6779">
        <v>1186516</v>
      </c>
      <c r="I6779">
        <v>1186516</v>
      </c>
      <c r="J6779">
        <v>10773</v>
      </c>
      <c r="K6779">
        <v>49</v>
      </c>
      <c r="L6779">
        <v>62.84</v>
      </c>
      <c r="M6779" t="s">
        <v>925</v>
      </c>
      <c r="N6779" t="s">
        <v>926</v>
      </c>
      <c r="O6779">
        <v>47.91</v>
      </c>
      <c r="S6779">
        <v>26778</v>
      </c>
    </row>
    <row r="6780" spans="1:19" x14ac:dyDescent="0.2">
      <c r="A6780" t="s">
        <v>64</v>
      </c>
      <c r="B6780" t="s">
        <v>13</v>
      </c>
      <c r="C6780" t="s">
        <v>927</v>
      </c>
      <c r="D6780">
        <v>2</v>
      </c>
      <c r="E6780">
        <v>3</v>
      </c>
      <c r="F6780">
        <v>1780456500000</v>
      </c>
      <c r="G6780">
        <v>1780458107647</v>
      </c>
      <c r="H6780">
        <v>1607647</v>
      </c>
      <c r="I6780">
        <v>1607647</v>
      </c>
      <c r="J6780">
        <v>9021</v>
      </c>
      <c r="K6780">
        <v>62</v>
      </c>
      <c r="L6780">
        <v>66.709999999999994</v>
      </c>
      <c r="M6780" t="s">
        <v>931</v>
      </c>
      <c r="N6780" t="s">
        <v>926</v>
      </c>
      <c r="O6780">
        <v>50.97</v>
      </c>
      <c r="S6780">
        <v>26779</v>
      </c>
    </row>
    <row r="6781" spans="1:19" x14ac:dyDescent="0.2">
      <c r="A6781" t="s">
        <v>64</v>
      </c>
      <c r="B6781" t="s">
        <v>13</v>
      </c>
      <c r="C6781" t="s">
        <v>924</v>
      </c>
      <c r="D6781">
        <v>2</v>
      </c>
      <c r="E6781">
        <v>3</v>
      </c>
      <c r="F6781">
        <v>1780457400000</v>
      </c>
      <c r="G6781">
        <v>1780459359285</v>
      </c>
      <c r="H6781">
        <v>1959285</v>
      </c>
      <c r="I6781">
        <v>1959285</v>
      </c>
      <c r="J6781">
        <v>10015</v>
      </c>
      <c r="K6781">
        <v>80</v>
      </c>
      <c r="L6781">
        <v>67.91</v>
      </c>
      <c r="M6781" t="s">
        <v>931</v>
      </c>
      <c r="N6781" t="s">
        <v>926</v>
      </c>
      <c r="O6781">
        <v>42.25</v>
      </c>
      <c r="S6781">
        <v>26780</v>
      </c>
    </row>
    <row r="6782" spans="1:19" x14ac:dyDescent="0.2">
      <c r="A6782" t="s">
        <v>64</v>
      </c>
      <c r="B6782" t="s">
        <v>13</v>
      </c>
      <c r="C6782" t="s">
        <v>928</v>
      </c>
      <c r="D6782">
        <v>2</v>
      </c>
      <c r="E6782">
        <v>3</v>
      </c>
      <c r="F6782">
        <v>1780458300000</v>
      </c>
      <c r="G6782">
        <v>1780459915879</v>
      </c>
      <c r="H6782">
        <v>1615879</v>
      </c>
      <c r="I6782">
        <v>1615879</v>
      </c>
      <c r="J6782">
        <v>10055</v>
      </c>
      <c r="K6782">
        <v>65</v>
      </c>
      <c r="L6782">
        <v>68.930000000000007</v>
      </c>
      <c r="M6782" t="s">
        <v>931</v>
      </c>
      <c r="N6782" t="s">
        <v>926</v>
      </c>
      <c r="O6782">
        <v>53.16</v>
      </c>
      <c r="S6782">
        <v>26781</v>
      </c>
    </row>
    <row r="6783" spans="1:19" x14ac:dyDescent="0.2">
      <c r="A6783" t="s">
        <v>64</v>
      </c>
      <c r="B6783" t="s">
        <v>13</v>
      </c>
      <c r="C6783" t="s">
        <v>927</v>
      </c>
      <c r="D6783">
        <v>2</v>
      </c>
      <c r="E6783">
        <v>3</v>
      </c>
      <c r="F6783">
        <v>1780459200000</v>
      </c>
      <c r="G6783">
        <v>1780461201937</v>
      </c>
      <c r="H6783">
        <v>2001937</v>
      </c>
      <c r="I6783">
        <v>2001937</v>
      </c>
      <c r="J6783">
        <v>10859</v>
      </c>
      <c r="K6783">
        <v>80</v>
      </c>
      <c r="L6783">
        <v>71.069999999999993</v>
      </c>
      <c r="M6783" t="s">
        <v>931</v>
      </c>
      <c r="N6783" t="s">
        <v>926</v>
      </c>
      <c r="O6783">
        <v>46.27</v>
      </c>
      <c r="S6783">
        <v>26782</v>
      </c>
    </row>
    <row r="6784" spans="1:19" x14ac:dyDescent="0.2">
      <c r="A6784" t="s">
        <v>64</v>
      </c>
      <c r="B6784" t="s">
        <v>13</v>
      </c>
      <c r="C6784" t="s">
        <v>924</v>
      </c>
      <c r="D6784">
        <v>2</v>
      </c>
      <c r="E6784">
        <v>3</v>
      </c>
      <c r="F6784">
        <v>1780460100000</v>
      </c>
      <c r="G6784">
        <v>1780461520915</v>
      </c>
      <c r="H6784">
        <v>1420915</v>
      </c>
      <c r="I6784">
        <v>1420915</v>
      </c>
      <c r="J6784">
        <v>10391</v>
      </c>
      <c r="K6784">
        <v>59</v>
      </c>
      <c r="L6784">
        <v>62.76</v>
      </c>
      <c r="M6784" t="s">
        <v>925</v>
      </c>
      <c r="N6784" t="s">
        <v>926</v>
      </c>
      <c r="O6784">
        <v>42.82</v>
      </c>
      <c r="S6784">
        <v>26783</v>
      </c>
    </row>
    <row r="6785" spans="1:19" x14ac:dyDescent="0.2">
      <c r="A6785" t="s">
        <v>64</v>
      </c>
      <c r="B6785" t="s">
        <v>13</v>
      </c>
      <c r="C6785" t="s">
        <v>928</v>
      </c>
      <c r="D6785">
        <v>2</v>
      </c>
      <c r="E6785">
        <v>3</v>
      </c>
      <c r="F6785">
        <v>1780461000000</v>
      </c>
      <c r="G6785">
        <v>1780462750544</v>
      </c>
      <c r="H6785">
        <v>1750544</v>
      </c>
      <c r="I6785">
        <v>1750544</v>
      </c>
      <c r="J6785">
        <v>11038</v>
      </c>
      <c r="K6785">
        <v>68</v>
      </c>
      <c r="L6785">
        <v>70.31</v>
      </c>
      <c r="M6785" t="s">
        <v>931</v>
      </c>
      <c r="N6785" t="s">
        <v>926</v>
      </c>
      <c r="O6785">
        <v>50.36</v>
      </c>
      <c r="S6785">
        <v>26784</v>
      </c>
    </row>
    <row r="6786" spans="1:19" x14ac:dyDescent="0.2">
      <c r="A6786" t="s">
        <v>64</v>
      </c>
      <c r="B6786" t="s">
        <v>13</v>
      </c>
      <c r="C6786" t="s">
        <v>927</v>
      </c>
      <c r="D6786">
        <v>2</v>
      </c>
      <c r="E6786">
        <v>3</v>
      </c>
      <c r="F6786">
        <v>1780461900000</v>
      </c>
      <c r="G6786">
        <v>1780463796071</v>
      </c>
      <c r="H6786">
        <v>1896071</v>
      </c>
      <c r="I6786">
        <v>1896071</v>
      </c>
      <c r="J6786">
        <v>9198</v>
      </c>
      <c r="K6786">
        <v>81</v>
      </c>
      <c r="L6786">
        <v>68.010000000000005</v>
      </c>
      <c r="M6786" t="s">
        <v>931</v>
      </c>
      <c r="N6786" t="s">
        <v>926</v>
      </c>
      <c r="O6786">
        <v>46.25</v>
      </c>
      <c r="S6786">
        <v>26785</v>
      </c>
    </row>
    <row r="6787" spans="1:19" x14ac:dyDescent="0.2">
      <c r="A6787" t="s">
        <v>64</v>
      </c>
      <c r="B6787" t="s">
        <v>13</v>
      </c>
      <c r="C6787" t="s">
        <v>924</v>
      </c>
      <c r="D6787">
        <v>2</v>
      </c>
      <c r="E6787">
        <v>3</v>
      </c>
      <c r="F6787">
        <v>1780462800000</v>
      </c>
      <c r="G6787">
        <v>1780464830655</v>
      </c>
      <c r="H6787">
        <v>2030655</v>
      </c>
      <c r="I6787">
        <v>2030655</v>
      </c>
      <c r="J6787">
        <v>11500</v>
      </c>
      <c r="K6787">
        <v>85</v>
      </c>
      <c r="L6787">
        <v>72.81</v>
      </c>
      <c r="M6787" t="s">
        <v>931</v>
      </c>
      <c r="N6787" t="s">
        <v>926</v>
      </c>
      <c r="O6787">
        <v>47.87</v>
      </c>
      <c r="S6787">
        <v>26786</v>
      </c>
    </row>
    <row r="6788" spans="1:19" x14ac:dyDescent="0.2">
      <c r="A6788" t="s">
        <v>64</v>
      </c>
      <c r="B6788" t="s">
        <v>13</v>
      </c>
      <c r="C6788" t="s">
        <v>928</v>
      </c>
      <c r="D6788">
        <v>2</v>
      </c>
      <c r="E6788">
        <v>3</v>
      </c>
      <c r="F6788">
        <v>1780463700000</v>
      </c>
      <c r="G6788">
        <v>1780465575359</v>
      </c>
      <c r="H6788">
        <v>1875359</v>
      </c>
      <c r="I6788">
        <v>1875359</v>
      </c>
      <c r="J6788">
        <v>10046</v>
      </c>
      <c r="K6788">
        <v>72</v>
      </c>
      <c r="L6788">
        <v>69.92</v>
      </c>
      <c r="M6788" t="s">
        <v>931</v>
      </c>
      <c r="N6788" t="s">
        <v>926</v>
      </c>
      <c r="O6788">
        <v>48.96</v>
      </c>
      <c r="S6788">
        <v>26787</v>
      </c>
    </row>
    <row r="6789" spans="1:19" x14ac:dyDescent="0.2">
      <c r="A6789" t="s">
        <v>64</v>
      </c>
      <c r="B6789" t="s">
        <v>13</v>
      </c>
      <c r="C6789" t="s">
        <v>927</v>
      </c>
      <c r="D6789">
        <v>2</v>
      </c>
      <c r="E6789">
        <v>3</v>
      </c>
      <c r="F6789">
        <v>1780464600000</v>
      </c>
      <c r="G6789">
        <v>1780466689964</v>
      </c>
      <c r="H6789">
        <v>2089964</v>
      </c>
      <c r="I6789">
        <v>2089964</v>
      </c>
      <c r="J6789">
        <v>9318</v>
      </c>
      <c r="K6789">
        <v>78</v>
      </c>
      <c r="L6789">
        <v>68.959999999999994</v>
      </c>
      <c r="M6789" t="s">
        <v>931</v>
      </c>
      <c r="N6789" t="s">
        <v>926</v>
      </c>
      <c r="O6789">
        <v>43.25</v>
      </c>
      <c r="S6789">
        <v>26788</v>
      </c>
    </row>
    <row r="6790" spans="1:19" x14ac:dyDescent="0.2">
      <c r="A6790" t="s">
        <v>64</v>
      </c>
      <c r="B6790" t="s">
        <v>13</v>
      </c>
      <c r="C6790" t="s">
        <v>924</v>
      </c>
      <c r="D6790">
        <v>2</v>
      </c>
      <c r="E6790">
        <v>3</v>
      </c>
      <c r="F6790">
        <v>1780465500000</v>
      </c>
      <c r="G6790">
        <v>1780466979742</v>
      </c>
      <c r="H6790">
        <v>1479742</v>
      </c>
      <c r="I6790">
        <v>1479742</v>
      </c>
      <c r="J6790">
        <v>10909</v>
      </c>
      <c r="K6790">
        <v>65</v>
      </c>
      <c r="L6790">
        <v>69.14</v>
      </c>
      <c r="M6790" t="s">
        <v>931</v>
      </c>
      <c r="N6790" t="s">
        <v>926</v>
      </c>
      <c r="O6790">
        <v>54.8</v>
      </c>
      <c r="S6790">
        <v>26789</v>
      </c>
    </row>
    <row r="6791" spans="1:19" x14ac:dyDescent="0.2">
      <c r="A6791" t="s">
        <v>64</v>
      </c>
      <c r="B6791" t="s">
        <v>13</v>
      </c>
      <c r="C6791" t="s">
        <v>928</v>
      </c>
      <c r="D6791">
        <v>2</v>
      </c>
      <c r="E6791">
        <v>3</v>
      </c>
      <c r="F6791">
        <v>1780466400000</v>
      </c>
      <c r="G6791">
        <v>1780468775118</v>
      </c>
      <c r="H6791">
        <v>2375118</v>
      </c>
      <c r="I6791">
        <v>2375118</v>
      </c>
      <c r="J6791">
        <v>10042</v>
      </c>
      <c r="K6791">
        <v>96</v>
      </c>
      <c r="L6791">
        <v>77.62</v>
      </c>
      <c r="M6791" t="s">
        <v>931</v>
      </c>
      <c r="N6791" t="s">
        <v>926</v>
      </c>
      <c r="O6791">
        <v>54.29</v>
      </c>
      <c r="S6791">
        <v>26790</v>
      </c>
    </row>
    <row r="6792" spans="1:19" x14ac:dyDescent="0.2">
      <c r="A6792" t="s">
        <v>64</v>
      </c>
      <c r="B6792" t="s">
        <v>13</v>
      </c>
      <c r="C6792" t="s">
        <v>927</v>
      </c>
      <c r="D6792">
        <v>2</v>
      </c>
      <c r="E6792">
        <v>4</v>
      </c>
      <c r="F6792">
        <v>1780531200000</v>
      </c>
      <c r="G6792">
        <v>1780532990116</v>
      </c>
      <c r="H6792">
        <v>1790116</v>
      </c>
      <c r="I6792">
        <v>1790116</v>
      </c>
      <c r="J6792">
        <v>9809</v>
      </c>
      <c r="K6792">
        <v>66</v>
      </c>
      <c r="L6792">
        <v>64.3</v>
      </c>
      <c r="M6792" t="s">
        <v>925</v>
      </c>
      <c r="N6792" t="s">
        <v>926</v>
      </c>
      <c r="O6792">
        <v>38.67</v>
      </c>
      <c r="S6792">
        <v>26791</v>
      </c>
    </row>
    <row r="6793" spans="1:19" x14ac:dyDescent="0.2">
      <c r="A6793" t="s">
        <v>64</v>
      </c>
      <c r="B6793" t="s">
        <v>13</v>
      </c>
      <c r="C6793" t="s">
        <v>924</v>
      </c>
      <c r="D6793">
        <v>2</v>
      </c>
      <c r="E6793">
        <v>4</v>
      </c>
      <c r="F6793">
        <v>1780532100000</v>
      </c>
      <c r="G6793">
        <v>1780533672734</v>
      </c>
      <c r="H6793">
        <v>1572734</v>
      </c>
      <c r="I6793">
        <v>1572734</v>
      </c>
      <c r="J6793">
        <v>10167</v>
      </c>
      <c r="K6793">
        <v>58</v>
      </c>
      <c r="L6793">
        <v>66.64</v>
      </c>
      <c r="M6793" t="s">
        <v>925</v>
      </c>
      <c r="N6793" t="s">
        <v>926</v>
      </c>
      <c r="O6793">
        <v>48.62</v>
      </c>
      <c r="S6793">
        <v>26792</v>
      </c>
    </row>
    <row r="6794" spans="1:19" x14ac:dyDescent="0.2">
      <c r="A6794" t="s">
        <v>64</v>
      </c>
      <c r="B6794" t="s">
        <v>13</v>
      </c>
      <c r="C6794" t="s">
        <v>928</v>
      </c>
      <c r="D6794">
        <v>2</v>
      </c>
      <c r="E6794">
        <v>4</v>
      </c>
      <c r="F6794">
        <v>1780533000000</v>
      </c>
      <c r="G6794">
        <v>1780535116499</v>
      </c>
      <c r="H6794">
        <v>2116499</v>
      </c>
      <c r="I6794">
        <v>2116499</v>
      </c>
      <c r="J6794">
        <v>11810</v>
      </c>
      <c r="K6794">
        <v>81</v>
      </c>
      <c r="L6794">
        <v>71.89</v>
      </c>
      <c r="M6794" t="s">
        <v>931</v>
      </c>
      <c r="N6794" t="s">
        <v>926</v>
      </c>
      <c r="O6794">
        <v>42.75</v>
      </c>
      <c r="S6794">
        <v>26793</v>
      </c>
    </row>
    <row r="6795" spans="1:19" x14ac:dyDescent="0.2">
      <c r="A6795" t="s">
        <v>64</v>
      </c>
      <c r="B6795" t="s">
        <v>13</v>
      </c>
      <c r="C6795" t="s">
        <v>927</v>
      </c>
      <c r="D6795">
        <v>2</v>
      </c>
      <c r="E6795">
        <v>4</v>
      </c>
      <c r="F6795">
        <v>1780533900000</v>
      </c>
      <c r="G6795">
        <v>1780535272715</v>
      </c>
      <c r="H6795">
        <v>1372715</v>
      </c>
      <c r="I6795">
        <v>1372715</v>
      </c>
      <c r="J6795">
        <v>11706</v>
      </c>
      <c r="K6795">
        <v>53</v>
      </c>
      <c r="L6795">
        <v>48.76</v>
      </c>
      <c r="M6795" t="s">
        <v>925</v>
      </c>
      <c r="N6795" t="s">
        <v>929</v>
      </c>
      <c r="S6795">
        <v>26794</v>
      </c>
    </row>
    <row r="6796" spans="1:19" x14ac:dyDescent="0.2">
      <c r="A6796" t="s">
        <v>64</v>
      </c>
      <c r="B6796" t="s">
        <v>13</v>
      </c>
      <c r="C6796" t="s">
        <v>924</v>
      </c>
      <c r="D6796">
        <v>2</v>
      </c>
      <c r="E6796">
        <v>4</v>
      </c>
      <c r="F6796">
        <v>1780534800000</v>
      </c>
      <c r="G6796">
        <v>1780536614399</v>
      </c>
      <c r="H6796">
        <v>1814399</v>
      </c>
      <c r="I6796">
        <v>1814399</v>
      </c>
      <c r="J6796">
        <v>8366</v>
      </c>
      <c r="K6796">
        <v>72</v>
      </c>
      <c r="L6796">
        <v>63.15</v>
      </c>
      <c r="M6796" t="s">
        <v>925</v>
      </c>
      <c r="N6796" t="s">
        <v>926</v>
      </c>
      <c r="O6796">
        <v>39.229999999999997</v>
      </c>
      <c r="S6796">
        <v>26795</v>
      </c>
    </row>
    <row r="6797" spans="1:19" x14ac:dyDescent="0.2">
      <c r="A6797" t="s">
        <v>64</v>
      </c>
      <c r="B6797" t="s">
        <v>13</v>
      </c>
      <c r="C6797" t="s">
        <v>928</v>
      </c>
      <c r="D6797">
        <v>2</v>
      </c>
      <c r="E6797">
        <v>4</v>
      </c>
      <c r="F6797">
        <v>1780535700000</v>
      </c>
      <c r="G6797">
        <v>1780537501151</v>
      </c>
      <c r="H6797">
        <v>1801151</v>
      </c>
      <c r="I6797">
        <v>1801151</v>
      </c>
      <c r="J6797">
        <v>8441</v>
      </c>
      <c r="K6797">
        <v>67</v>
      </c>
      <c r="L6797">
        <v>62.68</v>
      </c>
      <c r="M6797" t="s">
        <v>925</v>
      </c>
      <c r="N6797" t="s">
        <v>926</v>
      </c>
      <c r="O6797">
        <v>38.28</v>
      </c>
      <c r="S6797">
        <v>26796</v>
      </c>
    </row>
    <row r="6798" spans="1:19" x14ac:dyDescent="0.2">
      <c r="A6798" t="s">
        <v>64</v>
      </c>
      <c r="B6798" t="s">
        <v>13</v>
      </c>
      <c r="C6798" t="s">
        <v>927</v>
      </c>
      <c r="D6798">
        <v>2</v>
      </c>
      <c r="E6798">
        <v>4</v>
      </c>
      <c r="F6798">
        <v>1780536600000</v>
      </c>
      <c r="G6798">
        <v>1780538945983</v>
      </c>
      <c r="H6798">
        <v>2345983</v>
      </c>
      <c r="I6798">
        <v>2345983</v>
      </c>
      <c r="J6798">
        <v>10542</v>
      </c>
      <c r="K6798">
        <v>92</v>
      </c>
      <c r="L6798">
        <v>72.819999999999993</v>
      </c>
      <c r="M6798" t="s">
        <v>931</v>
      </c>
      <c r="N6798" t="s">
        <v>926</v>
      </c>
      <c r="O6798">
        <v>42.52</v>
      </c>
      <c r="S6798">
        <v>26797</v>
      </c>
    </row>
    <row r="6799" spans="1:19" x14ac:dyDescent="0.2">
      <c r="A6799" t="s">
        <v>64</v>
      </c>
      <c r="B6799" t="s">
        <v>13</v>
      </c>
      <c r="C6799" t="s">
        <v>924</v>
      </c>
      <c r="D6799">
        <v>2</v>
      </c>
      <c r="E6799">
        <v>4</v>
      </c>
      <c r="F6799">
        <v>1780537500000</v>
      </c>
      <c r="G6799">
        <v>1780539811357</v>
      </c>
      <c r="H6799">
        <v>2311357</v>
      </c>
      <c r="I6799">
        <v>2311357</v>
      </c>
      <c r="J6799">
        <v>9302</v>
      </c>
      <c r="K6799">
        <v>93</v>
      </c>
      <c r="L6799">
        <v>70.67</v>
      </c>
      <c r="M6799" t="s">
        <v>931</v>
      </c>
      <c r="N6799" t="s">
        <v>926</v>
      </c>
      <c r="O6799">
        <v>41.7</v>
      </c>
      <c r="S6799">
        <v>26798</v>
      </c>
    </row>
    <row r="6800" spans="1:19" x14ac:dyDescent="0.2">
      <c r="A6800" t="s">
        <v>64</v>
      </c>
      <c r="B6800" t="s">
        <v>13</v>
      </c>
      <c r="C6800" t="s">
        <v>928</v>
      </c>
      <c r="D6800">
        <v>2</v>
      </c>
      <c r="E6800">
        <v>4</v>
      </c>
      <c r="F6800">
        <v>1780538400000</v>
      </c>
      <c r="G6800">
        <v>1780539603786</v>
      </c>
      <c r="H6800">
        <v>1203786</v>
      </c>
      <c r="I6800">
        <v>1203786</v>
      </c>
      <c r="J6800">
        <v>10056</v>
      </c>
      <c r="K6800">
        <v>55</v>
      </c>
      <c r="L6800">
        <v>61.27</v>
      </c>
      <c r="M6800" t="s">
        <v>925</v>
      </c>
      <c r="N6800" t="s">
        <v>926</v>
      </c>
      <c r="O6800">
        <v>45.73</v>
      </c>
      <c r="S6800">
        <v>26799</v>
      </c>
    </row>
    <row r="6801" spans="1:19" x14ac:dyDescent="0.2">
      <c r="A6801" t="s">
        <v>64</v>
      </c>
      <c r="B6801" t="s">
        <v>13</v>
      </c>
      <c r="C6801" t="s">
        <v>927</v>
      </c>
      <c r="D6801">
        <v>2</v>
      </c>
      <c r="E6801">
        <v>4</v>
      </c>
      <c r="F6801">
        <v>1780539300000</v>
      </c>
      <c r="G6801">
        <v>1780540660678</v>
      </c>
      <c r="H6801">
        <v>1360678</v>
      </c>
      <c r="I6801">
        <v>1360678</v>
      </c>
      <c r="J6801">
        <v>8560</v>
      </c>
      <c r="K6801">
        <v>57</v>
      </c>
      <c r="L6801">
        <v>58.86</v>
      </c>
      <c r="M6801" t="s">
        <v>925</v>
      </c>
      <c r="N6801" t="s">
        <v>926</v>
      </c>
      <c r="O6801">
        <v>40.17</v>
      </c>
      <c r="S6801">
        <v>26800</v>
      </c>
    </row>
    <row r="6802" spans="1:19" x14ac:dyDescent="0.2">
      <c r="A6802" t="s">
        <v>64</v>
      </c>
      <c r="B6802" t="s">
        <v>13</v>
      </c>
      <c r="C6802" t="s">
        <v>924</v>
      </c>
      <c r="D6802">
        <v>2</v>
      </c>
      <c r="E6802">
        <v>4</v>
      </c>
      <c r="F6802">
        <v>1780540200000</v>
      </c>
      <c r="G6802">
        <v>1780542125252</v>
      </c>
      <c r="H6802">
        <v>1925252</v>
      </c>
      <c r="I6802">
        <v>1925252</v>
      </c>
      <c r="J6802">
        <v>8360</v>
      </c>
      <c r="K6802">
        <v>77</v>
      </c>
      <c r="L6802">
        <v>67.66</v>
      </c>
      <c r="M6802" t="s">
        <v>931</v>
      </c>
      <c r="N6802" t="s">
        <v>926</v>
      </c>
      <c r="O6802">
        <v>46.95</v>
      </c>
      <c r="S6802">
        <v>26801</v>
      </c>
    </row>
    <row r="6803" spans="1:19" x14ac:dyDescent="0.2">
      <c r="A6803" t="s">
        <v>64</v>
      </c>
      <c r="B6803" t="s">
        <v>13</v>
      </c>
      <c r="C6803" t="s">
        <v>928</v>
      </c>
      <c r="D6803">
        <v>2</v>
      </c>
      <c r="E6803">
        <v>4</v>
      </c>
      <c r="F6803">
        <v>1780541100000</v>
      </c>
      <c r="G6803">
        <v>1780542614336</v>
      </c>
      <c r="H6803">
        <v>1514336</v>
      </c>
      <c r="I6803">
        <v>1514336</v>
      </c>
      <c r="J6803">
        <v>9254</v>
      </c>
      <c r="K6803">
        <v>63</v>
      </c>
      <c r="L6803">
        <v>65.7</v>
      </c>
      <c r="M6803" t="s">
        <v>925</v>
      </c>
      <c r="N6803" t="s">
        <v>926</v>
      </c>
      <c r="O6803">
        <v>50.36</v>
      </c>
      <c r="S6803">
        <v>26802</v>
      </c>
    </row>
    <row r="6804" spans="1:19" x14ac:dyDescent="0.2">
      <c r="A6804" t="s">
        <v>64</v>
      </c>
      <c r="B6804" t="s">
        <v>13</v>
      </c>
      <c r="C6804" t="s">
        <v>927</v>
      </c>
      <c r="D6804">
        <v>2</v>
      </c>
      <c r="E6804">
        <v>4</v>
      </c>
      <c r="F6804">
        <v>1780542000000</v>
      </c>
      <c r="G6804">
        <v>1780543764127</v>
      </c>
      <c r="H6804">
        <v>1764127</v>
      </c>
      <c r="I6804">
        <v>1764127</v>
      </c>
      <c r="J6804">
        <v>9081</v>
      </c>
      <c r="K6804">
        <v>68</v>
      </c>
      <c r="L6804">
        <v>70.11</v>
      </c>
      <c r="M6804" t="s">
        <v>931</v>
      </c>
      <c r="N6804" t="s">
        <v>926</v>
      </c>
      <c r="O6804">
        <v>54.79</v>
      </c>
      <c r="S6804">
        <v>26803</v>
      </c>
    </row>
    <row r="6805" spans="1:19" x14ac:dyDescent="0.2">
      <c r="A6805" t="s">
        <v>64</v>
      </c>
      <c r="B6805" t="s">
        <v>13</v>
      </c>
      <c r="C6805" t="s">
        <v>924</v>
      </c>
      <c r="D6805">
        <v>2</v>
      </c>
      <c r="E6805">
        <v>4</v>
      </c>
      <c r="F6805">
        <v>1780542900000</v>
      </c>
      <c r="G6805">
        <v>1780544168195</v>
      </c>
      <c r="H6805">
        <v>1268195</v>
      </c>
      <c r="I6805">
        <v>1268195</v>
      </c>
      <c r="J6805">
        <v>9932</v>
      </c>
      <c r="K6805">
        <v>53</v>
      </c>
      <c r="L6805">
        <v>45.65</v>
      </c>
      <c r="M6805" t="s">
        <v>925</v>
      </c>
      <c r="N6805" t="s">
        <v>929</v>
      </c>
      <c r="S6805">
        <v>26804</v>
      </c>
    </row>
    <row r="6806" spans="1:19" x14ac:dyDescent="0.2">
      <c r="A6806" t="s">
        <v>64</v>
      </c>
      <c r="B6806" t="s">
        <v>13</v>
      </c>
      <c r="C6806" t="s">
        <v>928</v>
      </c>
      <c r="D6806">
        <v>2</v>
      </c>
      <c r="E6806">
        <v>4</v>
      </c>
      <c r="F6806">
        <v>1780543800000</v>
      </c>
      <c r="G6806">
        <v>1780545133795</v>
      </c>
      <c r="H6806">
        <v>1333795</v>
      </c>
      <c r="I6806">
        <v>1333795</v>
      </c>
      <c r="J6806">
        <v>8759</v>
      </c>
      <c r="K6806">
        <v>60</v>
      </c>
      <c r="L6806">
        <v>62.17</v>
      </c>
      <c r="M6806" t="s">
        <v>925</v>
      </c>
      <c r="N6806" t="s">
        <v>926</v>
      </c>
      <c r="O6806">
        <v>48.01</v>
      </c>
      <c r="S6806">
        <v>26805</v>
      </c>
    </row>
    <row r="6807" spans="1:19" x14ac:dyDescent="0.2">
      <c r="A6807" t="s">
        <v>64</v>
      </c>
      <c r="B6807" t="s">
        <v>13</v>
      </c>
      <c r="C6807" t="s">
        <v>927</v>
      </c>
      <c r="D6807">
        <v>2</v>
      </c>
      <c r="E6807">
        <v>4</v>
      </c>
      <c r="F6807">
        <v>1780544700000</v>
      </c>
      <c r="G6807">
        <v>1780546198475</v>
      </c>
      <c r="H6807">
        <v>1498475</v>
      </c>
      <c r="I6807">
        <v>1498475</v>
      </c>
      <c r="J6807">
        <v>10189</v>
      </c>
      <c r="K6807">
        <v>60</v>
      </c>
      <c r="L6807">
        <v>66.33</v>
      </c>
      <c r="M6807" t="s">
        <v>925</v>
      </c>
      <c r="N6807" t="s">
        <v>926</v>
      </c>
      <c r="O6807">
        <v>49.71</v>
      </c>
      <c r="S6807">
        <v>26806</v>
      </c>
    </row>
    <row r="6808" spans="1:19" x14ac:dyDescent="0.2">
      <c r="A6808" t="s">
        <v>64</v>
      </c>
      <c r="B6808" t="s">
        <v>13</v>
      </c>
      <c r="C6808" t="s">
        <v>924</v>
      </c>
      <c r="D6808">
        <v>2</v>
      </c>
      <c r="E6808">
        <v>4</v>
      </c>
      <c r="F6808">
        <v>1780545600000</v>
      </c>
      <c r="G6808">
        <v>1780547040963</v>
      </c>
      <c r="H6808">
        <v>1440963</v>
      </c>
      <c r="I6808">
        <v>1440963</v>
      </c>
      <c r="J6808">
        <v>10910</v>
      </c>
      <c r="K6808">
        <v>57</v>
      </c>
      <c r="L6808">
        <v>63.71</v>
      </c>
      <c r="M6808" t="s">
        <v>925</v>
      </c>
      <c r="N6808" t="s">
        <v>926</v>
      </c>
      <c r="O6808">
        <v>43.15</v>
      </c>
      <c r="S6808">
        <v>26807</v>
      </c>
    </row>
    <row r="6809" spans="1:19" x14ac:dyDescent="0.2">
      <c r="A6809" t="s">
        <v>64</v>
      </c>
      <c r="B6809" t="s">
        <v>13</v>
      </c>
      <c r="C6809" t="s">
        <v>928</v>
      </c>
      <c r="D6809">
        <v>2</v>
      </c>
      <c r="E6809">
        <v>4</v>
      </c>
      <c r="F6809">
        <v>1780546500000</v>
      </c>
      <c r="G6809">
        <v>1780548223170</v>
      </c>
      <c r="H6809">
        <v>1723170</v>
      </c>
      <c r="I6809">
        <v>1723170</v>
      </c>
      <c r="J6809">
        <v>11844</v>
      </c>
      <c r="K6809">
        <v>69</v>
      </c>
      <c r="L6809">
        <v>69.64</v>
      </c>
      <c r="M6809" t="s">
        <v>931</v>
      </c>
      <c r="N6809" t="s">
        <v>926</v>
      </c>
      <c r="O6809">
        <v>47.34</v>
      </c>
      <c r="S6809">
        <v>26808</v>
      </c>
    </row>
    <row r="6810" spans="1:19" x14ac:dyDescent="0.2">
      <c r="A6810" t="s">
        <v>64</v>
      </c>
      <c r="B6810" t="s">
        <v>13</v>
      </c>
      <c r="C6810" t="s">
        <v>927</v>
      </c>
      <c r="D6810">
        <v>2</v>
      </c>
      <c r="E6810">
        <v>4</v>
      </c>
      <c r="F6810">
        <v>1780547400000</v>
      </c>
      <c r="G6810">
        <v>1780548734184</v>
      </c>
      <c r="H6810">
        <v>1334184</v>
      </c>
      <c r="I6810">
        <v>1334184</v>
      </c>
      <c r="J6810">
        <v>10562</v>
      </c>
      <c r="K6810">
        <v>51</v>
      </c>
      <c r="L6810">
        <v>67.03</v>
      </c>
      <c r="M6810" t="s">
        <v>931</v>
      </c>
      <c r="N6810" t="s">
        <v>926</v>
      </c>
      <c r="O6810">
        <v>54.49</v>
      </c>
      <c r="S6810">
        <v>26809</v>
      </c>
    </row>
    <row r="6811" spans="1:19" x14ac:dyDescent="0.2">
      <c r="A6811" t="s">
        <v>64</v>
      </c>
      <c r="B6811" t="s">
        <v>13</v>
      </c>
      <c r="C6811" t="s">
        <v>924</v>
      </c>
      <c r="D6811">
        <v>2</v>
      </c>
      <c r="E6811">
        <v>4</v>
      </c>
      <c r="F6811">
        <v>1780548300000</v>
      </c>
      <c r="G6811">
        <v>1780550240200</v>
      </c>
      <c r="H6811">
        <v>1940200</v>
      </c>
      <c r="I6811">
        <v>1940200</v>
      </c>
      <c r="J6811">
        <v>10414</v>
      </c>
      <c r="K6811">
        <v>78</v>
      </c>
      <c r="L6811">
        <v>69.28</v>
      </c>
      <c r="M6811" t="s">
        <v>931</v>
      </c>
      <c r="N6811" t="s">
        <v>926</v>
      </c>
      <c r="O6811">
        <v>44.86</v>
      </c>
      <c r="S6811">
        <v>26810</v>
      </c>
    </row>
    <row r="6812" spans="1:19" x14ac:dyDescent="0.2">
      <c r="A6812" t="s">
        <v>64</v>
      </c>
      <c r="B6812" t="s">
        <v>13</v>
      </c>
      <c r="C6812" t="s">
        <v>928</v>
      </c>
      <c r="D6812">
        <v>2</v>
      </c>
      <c r="E6812">
        <v>4</v>
      </c>
      <c r="F6812">
        <v>1780549200000</v>
      </c>
      <c r="G6812">
        <v>1780551247457</v>
      </c>
      <c r="H6812">
        <v>2047457</v>
      </c>
      <c r="I6812">
        <v>2047457</v>
      </c>
      <c r="J6812">
        <v>10772</v>
      </c>
      <c r="K6812">
        <v>86</v>
      </c>
      <c r="L6812">
        <v>70.569999999999993</v>
      </c>
      <c r="M6812" t="s">
        <v>931</v>
      </c>
      <c r="N6812" t="s">
        <v>926</v>
      </c>
      <c r="O6812">
        <v>44.19</v>
      </c>
      <c r="S6812">
        <v>26811</v>
      </c>
    </row>
    <row r="6813" spans="1:19" x14ac:dyDescent="0.2">
      <c r="A6813" t="s">
        <v>64</v>
      </c>
      <c r="B6813" t="s">
        <v>13</v>
      </c>
      <c r="C6813" t="s">
        <v>927</v>
      </c>
      <c r="D6813">
        <v>2</v>
      </c>
      <c r="E6813">
        <v>4</v>
      </c>
      <c r="F6813">
        <v>1780550100000</v>
      </c>
      <c r="G6813">
        <v>1780552457184</v>
      </c>
      <c r="H6813">
        <v>2357184</v>
      </c>
      <c r="I6813">
        <v>2357184</v>
      </c>
      <c r="J6813">
        <v>9386</v>
      </c>
      <c r="K6813">
        <v>87</v>
      </c>
      <c r="L6813">
        <v>73.67</v>
      </c>
      <c r="M6813" t="s">
        <v>931</v>
      </c>
      <c r="N6813" t="s">
        <v>926</v>
      </c>
      <c r="O6813">
        <v>47.3</v>
      </c>
      <c r="S6813">
        <v>26812</v>
      </c>
    </row>
    <row r="6814" spans="1:19" x14ac:dyDescent="0.2">
      <c r="A6814" t="s">
        <v>64</v>
      </c>
      <c r="B6814" t="s">
        <v>13</v>
      </c>
      <c r="C6814" t="s">
        <v>924</v>
      </c>
      <c r="D6814">
        <v>2</v>
      </c>
      <c r="E6814">
        <v>5</v>
      </c>
      <c r="F6814">
        <v>1780617600000</v>
      </c>
      <c r="G6814">
        <v>1780619770935</v>
      </c>
      <c r="H6814">
        <v>2170935</v>
      </c>
      <c r="I6814">
        <v>2170935</v>
      </c>
      <c r="J6814">
        <v>11621</v>
      </c>
      <c r="K6814">
        <v>89</v>
      </c>
      <c r="L6814">
        <v>76.45</v>
      </c>
      <c r="M6814" t="s">
        <v>931</v>
      </c>
      <c r="N6814" t="s">
        <v>926</v>
      </c>
      <c r="O6814">
        <v>52.48</v>
      </c>
      <c r="S6814">
        <v>26813</v>
      </c>
    </row>
    <row r="6815" spans="1:19" x14ac:dyDescent="0.2">
      <c r="A6815" t="s">
        <v>64</v>
      </c>
      <c r="B6815" t="s">
        <v>13</v>
      </c>
      <c r="C6815" t="s">
        <v>928</v>
      </c>
      <c r="D6815">
        <v>2</v>
      </c>
      <c r="E6815">
        <v>5</v>
      </c>
      <c r="F6815">
        <v>1780618500000</v>
      </c>
      <c r="G6815">
        <v>1780620817944</v>
      </c>
      <c r="H6815">
        <v>2317944</v>
      </c>
      <c r="I6815">
        <v>2317944</v>
      </c>
      <c r="J6815">
        <v>9472</v>
      </c>
      <c r="K6815">
        <v>92</v>
      </c>
      <c r="L6815">
        <v>70.959999999999994</v>
      </c>
      <c r="M6815" t="s">
        <v>931</v>
      </c>
      <c r="N6815" t="s">
        <v>926</v>
      </c>
      <c r="O6815">
        <v>41.76</v>
      </c>
      <c r="S6815">
        <v>26814</v>
      </c>
    </row>
    <row r="6816" spans="1:19" x14ac:dyDescent="0.2">
      <c r="A6816" t="s">
        <v>64</v>
      </c>
      <c r="B6816" t="s">
        <v>13</v>
      </c>
      <c r="C6816" t="s">
        <v>927</v>
      </c>
      <c r="D6816">
        <v>2</v>
      </c>
      <c r="E6816">
        <v>5</v>
      </c>
      <c r="F6816">
        <v>1780619400000</v>
      </c>
      <c r="G6816">
        <v>1780621249077</v>
      </c>
      <c r="H6816">
        <v>1849077</v>
      </c>
      <c r="I6816">
        <v>1849077</v>
      </c>
      <c r="J6816">
        <v>9879</v>
      </c>
      <c r="K6816">
        <v>77</v>
      </c>
      <c r="L6816">
        <v>70.73</v>
      </c>
      <c r="M6816" t="s">
        <v>931</v>
      </c>
      <c r="N6816" t="s">
        <v>926</v>
      </c>
      <c r="O6816">
        <v>51.94</v>
      </c>
      <c r="S6816">
        <v>26815</v>
      </c>
    </row>
    <row r="6817" spans="1:19" x14ac:dyDescent="0.2">
      <c r="A6817" t="s">
        <v>64</v>
      </c>
      <c r="B6817" t="s">
        <v>13</v>
      </c>
      <c r="C6817" t="s">
        <v>924</v>
      </c>
      <c r="D6817">
        <v>2</v>
      </c>
      <c r="E6817">
        <v>5</v>
      </c>
      <c r="F6817">
        <v>1780620300000</v>
      </c>
      <c r="G6817">
        <v>1780622196531</v>
      </c>
      <c r="H6817">
        <v>1896531</v>
      </c>
      <c r="I6817">
        <v>1896531</v>
      </c>
      <c r="J6817">
        <v>10388</v>
      </c>
      <c r="K6817">
        <v>70</v>
      </c>
      <c r="L6817">
        <v>71.010000000000005</v>
      </c>
      <c r="M6817" t="s">
        <v>931</v>
      </c>
      <c r="N6817" t="s">
        <v>926</v>
      </c>
      <c r="O6817">
        <v>50.04</v>
      </c>
      <c r="S6817">
        <v>26816</v>
      </c>
    </row>
    <row r="6818" spans="1:19" x14ac:dyDescent="0.2">
      <c r="A6818" t="s">
        <v>64</v>
      </c>
      <c r="B6818" t="s">
        <v>13</v>
      </c>
      <c r="C6818" t="s">
        <v>928</v>
      </c>
      <c r="D6818">
        <v>2</v>
      </c>
      <c r="E6818">
        <v>5</v>
      </c>
      <c r="F6818">
        <v>1780621200000</v>
      </c>
      <c r="G6818">
        <v>1780623615120</v>
      </c>
      <c r="H6818">
        <v>2415120</v>
      </c>
      <c r="I6818">
        <v>2415120</v>
      </c>
      <c r="J6818">
        <v>8939</v>
      </c>
      <c r="K6818">
        <v>96</v>
      </c>
      <c r="L6818">
        <v>76.14</v>
      </c>
      <c r="M6818" t="s">
        <v>931</v>
      </c>
      <c r="N6818" t="s">
        <v>926</v>
      </c>
      <c r="O6818">
        <v>52.77</v>
      </c>
      <c r="S6818">
        <v>26817</v>
      </c>
    </row>
    <row r="6819" spans="1:19" x14ac:dyDescent="0.2">
      <c r="A6819" t="s">
        <v>64</v>
      </c>
      <c r="B6819" t="s">
        <v>13</v>
      </c>
      <c r="C6819" t="s">
        <v>927</v>
      </c>
      <c r="D6819">
        <v>2</v>
      </c>
      <c r="E6819">
        <v>5</v>
      </c>
      <c r="F6819">
        <v>1780622100000</v>
      </c>
      <c r="G6819">
        <v>1780623670576</v>
      </c>
      <c r="H6819">
        <v>1570576</v>
      </c>
      <c r="I6819">
        <v>1570576</v>
      </c>
      <c r="J6819">
        <v>11357</v>
      </c>
      <c r="K6819">
        <v>62</v>
      </c>
      <c r="L6819">
        <v>67.959999999999994</v>
      </c>
      <c r="M6819" t="s">
        <v>931</v>
      </c>
      <c r="N6819" t="s">
        <v>926</v>
      </c>
      <c r="O6819">
        <v>48.56</v>
      </c>
      <c r="S6819">
        <v>26818</v>
      </c>
    </row>
    <row r="6820" spans="1:19" x14ac:dyDescent="0.2">
      <c r="A6820" t="s">
        <v>64</v>
      </c>
      <c r="B6820" t="s">
        <v>13</v>
      </c>
      <c r="C6820" t="s">
        <v>924</v>
      </c>
      <c r="D6820">
        <v>2</v>
      </c>
      <c r="E6820">
        <v>5</v>
      </c>
      <c r="F6820">
        <v>1780623000000</v>
      </c>
      <c r="G6820">
        <v>1780624705492</v>
      </c>
      <c r="H6820">
        <v>1705492</v>
      </c>
      <c r="I6820">
        <v>1705492</v>
      </c>
      <c r="J6820">
        <v>9094</v>
      </c>
      <c r="K6820">
        <v>72</v>
      </c>
      <c r="L6820">
        <v>68.36</v>
      </c>
      <c r="M6820" t="s">
        <v>931</v>
      </c>
      <c r="N6820" t="s">
        <v>926</v>
      </c>
      <c r="O6820">
        <v>52.15</v>
      </c>
      <c r="S6820">
        <v>26819</v>
      </c>
    </row>
    <row r="6821" spans="1:19" x14ac:dyDescent="0.2">
      <c r="A6821" t="s">
        <v>64</v>
      </c>
      <c r="B6821" t="s">
        <v>13</v>
      </c>
      <c r="C6821" t="s">
        <v>928</v>
      </c>
      <c r="D6821">
        <v>2</v>
      </c>
      <c r="E6821">
        <v>5</v>
      </c>
      <c r="F6821">
        <v>1780623900000</v>
      </c>
      <c r="G6821">
        <v>1780625774452</v>
      </c>
      <c r="H6821">
        <v>1874452</v>
      </c>
      <c r="I6821">
        <v>1874452</v>
      </c>
      <c r="J6821">
        <v>11243</v>
      </c>
      <c r="K6821">
        <v>77</v>
      </c>
      <c r="L6821">
        <v>66.739999999999995</v>
      </c>
      <c r="M6821" t="s">
        <v>931</v>
      </c>
      <c r="N6821" t="s">
        <v>926</v>
      </c>
      <c r="O6821">
        <v>38.39</v>
      </c>
      <c r="S6821">
        <v>26820</v>
      </c>
    </row>
    <row r="6822" spans="1:19" x14ac:dyDescent="0.2">
      <c r="A6822" t="s">
        <v>64</v>
      </c>
      <c r="B6822" t="s">
        <v>13</v>
      </c>
      <c r="C6822" t="s">
        <v>927</v>
      </c>
      <c r="D6822">
        <v>2</v>
      </c>
      <c r="E6822">
        <v>5</v>
      </c>
      <c r="F6822">
        <v>1780624800000</v>
      </c>
      <c r="G6822">
        <v>1780626193928</v>
      </c>
      <c r="H6822">
        <v>1393928</v>
      </c>
      <c r="I6822">
        <v>1393928</v>
      </c>
      <c r="J6822">
        <v>10842</v>
      </c>
      <c r="K6822">
        <v>56</v>
      </c>
      <c r="L6822">
        <v>65.63</v>
      </c>
      <c r="M6822" t="s">
        <v>925</v>
      </c>
      <c r="N6822" t="s">
        <v>926</v>
      </c>
      <c r="O6822">
        <v>48.98</v>
      </c>
      <c r="S6822">
        <v>26821</v>
      </c>
    </row>
    <row r="6823" spans="1:19" x14ac:dyDescent="0.2">
      <c r="A6823" t="s">
        <v>64</v>
      </c>
      <c r="B6823" t="s">
        <v>13</v>
      </c>
      <c r="C6823" t="s">
        <v>924</v>
      </c>
      <c r="D6823">
        <v>2</v>
      </c>
      <c r="E6823">
        <v>5</v>
      </c>
      <c r="F6823">
        <v>1780625700000</v>
      </c>
      <c r="G6823">
        <v>1780628027486</v>
      </c>
      <c r="H6823">
        <v>2327486</v>
      </c>
      <c r="I6823">
        <v>2327486</v>
      </c>
      <c r="J6823">
        <v>11418</v>
      </c>
      <c r="K6823">
        <v>94</v>
      </c>
      <c r="L6823">
        <v>74.569999999999993</v>
      </c>
      <c r="M6823" t="s">
        <v>931</v>
      </c>
      <c r="N6823" t="s">
        <v>926</v>
      </c>
      <c r="O6823">
        <v>44.7</v>
      </c>
      <c r="S6823">
        <v>26822</v>
      </c>
    </row>
    <row r="6824" spans="1:19" x14ac:dyDescent="0.2">
      <c r="A6824" t="s">
        <v>64</v>
      </c>
      <c r="B6824" t="s">
        <v>13</v>
      </c>
      <c r="C6824" t="s">
        <v>928</v>
      </c>
      <c r="D6824">
        <v>2</v>
      </c>
      <c r="E6824">
        <v>5</v>
      </c>
      <c r="F6824">
        <v>1780626600000</v>
      </c>
      <c r="G6824">
        <v>1780628045265</v>
      </c>
      <c r="H6824">
        <v>1445265</v>
      </c>
      <c r="I6824">
        <v>1445265</v>
      </c>
      <c r="J6824">
        <v>10530</v>
      </c>
      <c r="K6824">
        <v>58</v>
      </c>
      <c r="L6824">
        <v>67.5</v>
      </c>
      <c r="M6824" t="s">
        <v>931</v>
      </c>
      <c r="N6824" t="s">
        <v>926</v>
      </c>
      <c r="O6824">
        <v>52.86</v>
      </c>
      <c r="S6824">
        <v>26823</v>
      </c>
    </row>
    <row r="6825" spans="1:19" x14ac:dyDescent="0.2">
      <c r="A6825" t="s">
        <v>64</v>
      </c>
      <c r="B6825" t="s">
        <v>13</v>
      </c>
      <c r="C6825" t="s">
        <v>927</v>
      </c>
      <c r="D6825">
        <v>2</v>
      </c>
      <c r="E6825">
        <v>5</v>
      </c>
      <c r="F6825">
        <v>1780627500000</v>
      </c>
      <c r="G6825">
        <v>1780629657887</v>
      </c>
      <c r="H6825">
        <v>2157887</v>
      </c>
      <c r="I6825">
        <v>2157887</v>
      </c>
      <c r="J6825">
        <v>11287</v>
      </c>
      <c r="K6825">
        <v>88</v>
      </c>
      <c r="L6825">
        <v>74.81</v>
      </c>
      <c r="M6825" t="s">
        <v>931</v>
      </c>
      <c r="N6825" t="s">
        <v>926</v>
      </c>
      <c r="O6825">
        <v>49.9</v>
      </c>
      <c r="S6825">
        <v>26824</v>
      </c>
    </row>
    <row r="6826" spans="1:19" x14ac:dyDescent="0.2">
      <c r="A6826" t="s">
        <v>64</v>
      </c>
      <c r="B6826" t="s">
        <v>13</v>
      </c>
      <c r="C6826" t="s">
        <v>924</v>
      </c>
      <c r="D6826">
        <v>2</v>
      </c>
      <c r="E6826">
        <v>5</v>
      </c>
      <c r="F6826">
        <v>1780628400000</v>
      </c>
      <c r="G6826">
        <v>1780630424953</v>
      </c>
      <c r="H6826">
        <v>2024953</v>
      </c>
      <c r="I6826">
        <v>2024953</v>
      </c>
      <c r="J6826">
        <v>8382</v>
      </c>
      <c r="K6826">
        <v>83</v>
      </c>
      <c r="L6826">
        <v>67.760000000000005</v>
      </c>
      <c r="M6826" t="s">
        <v>931</v>
      </c>
      <c r="N6826" t="s">
        <v>926</v>
      </c>
      <c r="O6826">
        <v>44.62</v>
      </c>
      <c r="S6826">
        <v>26825</v>
      </c>
    </row>
    <row r="6827" spans="1:19" x14ac:dyDescent="0.2">
      <c r="A6827" t="s">
        <v>64</v>
      </c>
      <c r="B6827" t="s">
        <v>13</v>
      </c>
      <c r="C6827" t="s">
        <v>928</v>
      </c>
      <c r="D6827">
        <v>2</v>
      </c>
      <c r="E6827">
        <v>5</v>
      </c>
      <c r="F6827">
        <v>1780629300000</v>
      </c>
      <c r="G6827">
        <v>1780631515970</v>
      </c>
      <c r="H6827">
        <v>2215970</v>
      </c>
      <c r="I6827">
        <v>2215970</v>
      </c>
      <c r="J6827">
        <v>10619</v>
      </c>
      <c r="K6827">
        <v>83</v>
      </c>
      <c r="L6827">
        <v>57.74</v>
      </c>
      <c r="M6827" t="s">
        <v>925</v>
      </c>
      <c r="N6827" t="s">
        <v>929</v>
      </c>
      <c r="S6827">
        <v>26826</v>
      </c>
    </row>
    <row r="6828" spans="1:19" x14ac:dyDescent="0.2">
      <c r="A6828" t="s">
        <v>64</v>
      </c>
      <c r="B6828" t="s">
        <v>13</v>
      </c>
      <c r="C6828" t="s">
        <v>927</v>
      </c>
      <c r="D6828">
        <v>2</v>
      </c>
      <c r="E6828">
        <v>5</v>
      </c>
      <c r="F6828">
        <v>1780630200000</v>
      </c>
      <c r="G6828">
        <v>1780632253331</v>
      </c>
      <c r="H6828">
        <v>2053331</v>
      </c>
      <c r="I6828">
        <v>2053331</v>
      </c>
      <c r="J6828">
        <v>9715</v>
      </c>
      <c r="K6828">
        <v>87</v>
      </c>
      <c r="L6828">
        <v>70.12</v>
      </c>
      <c r="M6828" t="s">
        <v>931</v>
      </c>
      <c r="N6828" t="s">
        <v>926</v>
      </c>
      <c r="O6828">
        <v>45.82</v>
      </c>
      <c r="S6828">
        <v>26827</v>
      </c>
    </row>
    <row r="6829" spans="1:19" x14ac:dyDescent="0.2">
      <c r="A6829" t="s">
        <v>64</v>
      </c>
      <c r="B6829" t="s">
        <v>13</v>
      </c>
      <c r="C6829" t="s">
        <v>924</v>
      </c>
      <c r="D6829">
        <v>2</v>
      </c>
      <c r="E6829">
        <v>5</v>
      </c>
      <c r="F6829">
        <v>1780631100000</v>
      </c>
      <c r="G6829">
        <v>1780633272342</v>
      </c>
      <c r="H6829">
        <v>2172342</v>
      </c>
      <c r="I6829">
        <v>2172342</v>
      </c>
      <c r="J6829">
        <v>11438</v>
      </c>
      <c r="K6829">
        <v>91</v>
      </c>
      <c r="L6829">
        <v>76.040000000000006</v>
      </c>
      <c r="M6829" t="s">
        <v>931</v>
      </c>
      <c r="N6829" t="s">
        <v>926</v>
      </c>
      <c r="O6829">
        <v>51.99</v>
      </c>
      <c r="S6829">
        <v>26828</v>
      </c>
    </row>
    <row r="6830" spans="1:19" x14ac:dyDescent="0.2">
      <c r="A6830" t="s">
        <v>64</v>
      </c>
      <c r="B6830" t="s">
        <v>13</v>
      </c>
      <c r="C6830" t="s">
        <v>928</v>
      </c>
      <c r="D6830">
        <v>2</v>
      </c>
      <c r="E6830">
        <v>5</v>
      </c>
      <c r="F6830">
        <v>1780632000000</v>
      </c>
      <c r="G6830">
        <v>1780633341291</v>
      </c>
      <c r="H6830">
        <v>1341291</v>
      </c>
      <c r="I6830">
        <v>1341291</v>
      </c>
      <c r="J6830">
        <v>11513</v>
      </c>
      <c r="K6830">
        <v>59</v>
      </c>
      <c r="L6830">
        <v>67.95</v>
      </c>
      <c r="M6830" t="s">
        <v>931</v>
      </c>
      <c r="N6830" t="s">
        <v>926</v>
      </c>
      <c r="O6830">
        <v>53.9</v>
      </c>
      <c r="S6830">
        <v>26829</v>
      </c>
    </row>
    <row r="6831" spans="1:19" x14ac:dyDescent="0.2">
      <c r="A6831" t="s">
        <v>64</v>
      </c>
      <c r="B6831" t="s">
        <v>13</v>
      </c>
      <c r="C6831" t="s">
        <v>927</v>
      </c>
      <c r="D6831">
        <v>2</v>
      </c>
      <c r="E6831">
        <v>5</v>
      </c>
      <c r="F6831">
        <v>1780632900000</v>
      </c>
      <c r="G6831">
        <v>1780634982857</v>
      </c>
      <c r="H6831">
        <v>2082857</v>
      </c>
      <c r="I6831">
        <v>2082857</v>
      </c>
      <c r="J6831">
        <v>10398</v>
      </c>
      <c r="K6831">
        <v>85</v>
      </c>
      <c r="L6831">
        <v>70.150000000000006</v>
      </c>
      <c r="M6831" t="s">
        <v>931</v>
      </c>
      <c r="N6831" t="s">
        <v>926</v>
      </c>
      <c r="O6831">
        <v>43.32</v>
      </c>
      <c r="S6831">
        <v>26830</v>
      </c>
    </row>
    <row r="6832" spans="1:19" x14ac:dyDescent="0.2">
      <c r="A6832" t="s">
        <v>64</v>
      </c>
      <c r="B6832" t="s">
        <v>13</v>
      </c>
      <c r="C6832" t="s">
        <v>924</v>
      </c>
      <c r="D6832">
        <v>2</v>
      </c>
      <c r="E6832">
        <v>5</v>
      </c>
      <c r="F6832">
        <v>1780633800000</v>
      </c>
      <c r="G6832">
        <v>1780635583071</v>
      </c>
      <c r="H6832">
        <v>1783071</v>
      </c>
      <c r="I6832">
        <v>1783071</v>
      </c>
      <c r="J6832">
        <v>11832</v>
      </c>
      <c r="K6832">
        <v>77</v>
      </c>
      <c r="L6832">
        <v>75.16</v>
      </c>
      <c r="M6832" t="s">
        <v>931</v>
      </c>
      <c r="N6832" t="s">
        <v>926</v>
      </c>
      <c r="O6832">
        <v>58.7</v>
      </c>
      <c r="S6832">
        <v>26831</v>
      </c>
    </row>
    <row r="6833" spans="1:19" x14ac:dyDescent="0.2">
      <c r="A6833" t="s">
        <v>64</v>
      </c>
      <c r="B6833" t="s">
        <v>13</v>
      </c>
      <c r="C6833" t="s">
        <v>928</v>
      </c>
      <c r="D6833">
        <v>2</v>
      </c>
      <c r="E6833">
        <v>5</v>
      </c>
      <c r="F6833">
        <v>1780634700000</v>
      </c>
      <c r="G6833">
        <v>1780637054502</v>
      </c>
      <c r="H6833">
        <v>2354502</v>
      </c>
      <c r="I6833">
        <v>2354502</v>
      </c>
      <c r="J6833">
        <v>10652</v>
      </c>
      <c r="K6833">
        <v>91</v>
      </c>
      <c r="L6833">
        <v>79.53</v>
      </c>
      <c r="M6833" t="s">
        <v>931</v>
      </c>
      <c r="N6833" t="s">
        <v>926</v>
      </c>
      <c r="O6833">
        <v>57.61</v>
      </c>
      <c r="S6833">
        <v>26832</v>
      </c>
    </row>
    <row r="6834" spans="1:19" x14ac:dyDescent="0.2">
      <c r="A6834" t="s">
        <v>64</v>
      </c>
      <c r="B6834" t="s">
        <v>13</v>
      </c>
      <c r="C6834" t="s">
        <v>927</v>
      </c>
      <c r="D6834">
        <v>2</v>
      </c>
      <c r="E6834">
        <v>5</v>
      </c>
      <c r="F6834">
        <v>1780635600000</v>
      </c>
      <c r="G6834">
        <v>1780637747164</v>
      </c>
      <c r="H6834">
        <v>2147164</v>
      </c>
      <c r="I6834">
        <v>2147164</v>
      </c>
      <c r="J6834">
        <v>11954</v>
      </c>
      <c r="K6834">
        <v>88</v>
      </c>
      <c r="L6834">
        <v>78.11</v>
      </c>
      <c r="M6834" t="s">
        <v>931</v>
      </c>
      <c r="N6834" t="s">
        <v>926</v>
      </c>
      <c r="O6834">
        <v>56.05</v>
      </c>
      <c r="S6834">
        <v>26833</v>
      </c>
    </row>
    <row r="6835" spans="1:19" x14ac:dyDescent="0.2">
      <c r="A6835" t="s">
        <v>64</v>
      </c>
      <c r="B6835" t="s">
        <v>13</v>
      </c>
      <c r="C6835" t="s">
        <v>924</v>
      </c>
      <c r="D6835">
        <v>2</v>
      </c>
      <c r="E6835">
        <v>5</v>
      </c>
      <c r="F6835">
        <v>1780636500000</v>
      </c>
      <c r="G6835">
        <v>1780638277679</v>
      </c>
      <c r="H6835">
        <v>1777679</v>
      </c>
      <c r="I6835">
        <v>1777679</v>
      </c>
      <c r="J6835">
        <v>11723</v>
      </c>
      <c r="K6835">
        <v>66</v>
      </c>
      <c r="L6835">
        <v>73.25</v>
      </c>
      <c r="M6835" t="s">
        <v>931</v>
      </c>
      <c r="N6835" t="s">
        <v>926</v>
      </c>
      <c r="O6835">
        <v>54.67</v>
      </c>
      <c r="S6835">
        <v>26834</v>
      </c>
    </row>
    <row r="6836" spans="1:19" x14ac:dyDescent="0.2">
      <c r="A6836" t="s">
        <v>64</v>
      </c>
      <c r="B6836" t="s">
        <v>13</v>
      </c>
      <c r="C6836" t="s">
        <v>928</v>
      </c>
      <c r="D6836">
        <v>2</v>
      </c>
      <c r="E6836">
        <v>5</v>
      </c>
      <c r="F6836">
        <v>1780637400000</v>
      </c>
      <c r="G6836">
        <v>1780639652896</v>
      </c>
      <c r="H6836">
        <v>2252896</v>
      </c>
      <c r="I6836">
        <v>2252896</v>
      </c>
      <c r="J6836">
        <v>9490</v>
      </c>
      <c r="K6836">
        <v>87</v>
      </c>
      <c r="L6836">
        <v>77.319999999999993</v>
      </c>
      <c r="M6836" t="s">
        <v>931</v>
      </c>
      <c r="N6836" t="s">
        <v>926</v>
      </c>
      <c r="O6836">
        <v>58.14</v>
      </c>
      <c r="S6836">
        <v>26835</v>
      </c>
    </row>
    <row r="6837" spans="1:19" x14ac:dyDescent="0.2">
      <c r="A6837" t="s">
        <v>64</v>
      </c>
      <c r="B6837" t="s">
        <v>13</v>
      </c>
      <c r="C6837" t="s">
        <v>928</v>
      </c>
      <c r="D6837">
        <v>2</v>
      </c>
      <c r="E6837">
        <v>6</v>
      </c>
      <c r="F6837">
        <v>1780704000000</v>
      </c>
      <c r="G6837">
        <v>1780706074377</v>
      </c>
      <c r="H6837">
        <v>2074377</v>
      </c>
      <c r="I6837">
        <v>2074377</v>
      </c>
      <c r="J6837">
        <v>9850</v>
      </c>
      <c r="K6837">
        <v>84</v>
      </c>
      <c r="L6837">
        <v>72.819999999999993</v>
      </c>
      <c r="M6837" t="s">
        <v>931</v>
      </c>
      <c r="N6837" t="s">
        <v>926</v>
      </c>
      <c r="O6837">
        <v>51.22</v>
      </c>
      <c r="S6837">
        <v>26836</v>
      </c>
    </row>
    <row r="6838" spans="1:19" x14ac:dyDescent="0.2">
      <c r="A6838" t="s">
        <v>64</v>
      </c>
      <c r="B6838" t="s">
        <v>13</v>
      </c>
      <c r="C6838" t="s">
        <v>927</v>
      </c>
      <c r="D6838">
        <v>2</v>
      </c>
      <c r="E6838">
        <v>6</v>
      </c>
      <c r="F6838">
        <v>1780704900000</v>
      </c>
      <c r="G6838">
        <v>1780707158850</v>
      </c>
      <c r="H6838">
        <v>2258850</v>
      </c>
      <c r="I6838">
        <v>2258850</v>
      </c>
      <c r="J6838">
        <v>11311</v>
      </c>
      <c r="K6838">
        <v>85</v>
      </c>
      <c r="L6838">
        <v>73.61</v>
      </c>
      <c r="M6838" t="s">
        <v>931</v>
      </c>
      <c r="N6838" t="s">
        <v>926</v>
      </c>
      <c r="O6838">
        <v>44.48</v>
      </c>
      <c r="S6838">
        <v>26837</v>
      </c>
    </row>
    <row r="6839" spans="1:19" x14ac:dyDescent="0.2">
      <c r="A6839" t="s">
        <v>64</v>
      </c>
      <c r="B6839" t="s">
        <v>13</v>
      </c>
      <c r="C6839" t="s">
        <v>924</v>
      </c>
      <c r="D6839">
        <v>2</v>
      </c>
      <c r="E6839">
        <v>6</v>
      </c>
      <c r="F6839">
        <v>1780705800000</v>
      </c>
      <c r="G6839">
        <v>1780708010042</v>
      </c>
      <c r="H6839">
        <v>2210042</v>
      </c>
      <c r="I6839">
        <v>2210042</v>
      </c>
      <c r="J6839">
        <v>10686</v>
      </c>
      <c r="K6839">
        <v>83</v>
      </c>
      <c r="L6839">
        <v>75.290000000000006</v>
      </c>
      <c r="M6839" t="s">
        <v>931</v>
      </c>
      <c r="N6839" t="s">
        <v>926</v>
      </c>
      <c r="O6839">
        <v>51.31</v>
      </c>
      <c r="S6839">
        <v>26838</v>
      </c>
    </row>
    <row r="6840" spans="1:19" x14ac:dyDescent="0.2">
      <c r="A6840" t="s">
        <v>64</v>
      </c>
      <c r="B6840" t="s">
        <v>13</v>
      </c>
      <c r="C6840" t="s">
        <v>928</v>
      </c>
      <c r="D6840">
        <v>2</v>
      </c>
      <c r="E6840">
        <v>6</v>
      </c>
      <c r="F6840">
        <v>1780706700000</v>
      </c>
      <c r="G6840">
        <v>1780709069663</v>
      </c>
      <c r="H6840">
        <v>2369663</v>
      </c>
      <c r="I6840">
        <v>2369663</v>
      </c>
      <c r="J6840">
        <v>8427</v>
      </c>
      <c r="K6840">
        <v>89</v>
      </c>
      <c r="L6840">
        <v>69.23</v>
      </c>
      <c r="M6840" t="s">
        <v>931</v>
      </c>
      <c r="N6840" t="s">
        <v>926</v>
      </c>
      <c r="O6840">
        <v>39.22</v>
      </c>
      <c r="S6840">
        <v>26839</v>
      </c>
    </row>
    <row r="6841" spans="1:19" x14ac:dyDescent="0.2">
      <c r="A6841" t="s">
        <v>64</v>
      </c>
      <c r="B6841" t="s">
        <v>13</v>
      </c>
      <c r="C6841" t="s">
        <v>927</v>
      </c>
      <c r="D6841">
        <v>2</v>
      </c>
      <c r="E6841">
        <v>6</v>
      </c>
      <c r="F6841">
        <v>1780707600000</v>
      </c>
      <c r="G6841">
        <v>1780709667979</v>
      </c>
      <c r="H6841">
        <v>2067979</v>
      </c>
      <c r="I6841">
        <v>2067979</v>
      </c>
      <c r="J6841">
        <v>10426</v>
      </c>
      <c r="K6841">
        <v>83</v>
      </c>
      <c r="L6841">
        <v>72.75</v>
      </c>
      <c r="M6841" t="s">
        <v>931</v>
      </c>
      <c r="N6841" t="s">
        <v>926</v>
      </c>
      <c r="O6841">
        <v>49.68</v>
      </c>
      <c r="S6841">
        <v>26840</v>
      </c>
    </row>
    <row r="6842" spans="1:19" x14ac:dyDescent="0.2">
      <c r="A6842" t="s">
        <v>64</v>
      </c>
      <c r="B6842" t="s">
        <v>13</v>
      </c>
      <c r="C6842" t="s">
        <v>924</v>
      </c>
      <c r="D6842">
        <v>2</v>
      </c>
      <c r="E6842">
        <v>6</v>
      </c>
      <c r="F6842">
        <v>1780708500000</v>
      </c>
      <c r="G6842">
        <v>1780710920412</v>
      </c>
      <c r="H6842">
        <v>2420412</v>
      </c>
      <c r="I6842">
        <v>2420412</v>
      </c>
      <c r="J6842">
        <v>11091</v>
      </c>
      <c r="K6842">
        <v>94</v>
      </c>
      <c r="L6842">
        <v>73.5</v>
      </c>
      <c r="M6842" t="s">
        <v>931</v>
      </c>
      <c r="N6842" t="s">
        <v>926</v>
      </c>
      <c r="O6842">
        <v>40.75</v>
      </c>
      <c r="S6842">
        <v>26841</v>
      </c>
    </row>
    <row r="6843" spans="1:19" x14ac:dyDescent="0.2">
      <c r="A6843" t="s">
        <v>64</v>
      </c>
      <c r="B6843" t="s">
        <v>13</v>
      </c>
      <c r="C6843" t="s">
        <v>928</v>
      </c>
      <c r="D6843">
        <v>2</v>
      </c>
      <c r="E6843">
        <v>6</v>
      </c>
      <c r="F6843">
        <v>1780709400000</v>
      </c>
      <c r="G6843">
        <v>1780711613245</v>
      </c>
      <c r="H6843">
        <v>2213245</v>
      </c>
      <c r="I6843">
        <v>2213245</v>
      </c>
      <c r="J6843">
        <v>9668</v>
      </c>
      <c r="K6843">
        <v>84</v>
      </c>
      <c r="L6843">
        <v>69.959999999999994</v>
      </c>
      <c r="M6843" t="s">
        <v>931</v>
      </c>
      <c r="N6843" t="s">
        <v>926</v>
      </c>
      <c r="O6843">
        <v>41.54</v>
      </c>
      <c r="S6843">
        <v>26842</v>
      </c>
    </row>
    <row r="6844" spans="1:19" x14ac:dyDescent="0.2">
      <c r="A6844" t="s">
        <v>64</v>
      </c>
      <c r="B6844" t="s">
        <v>13</v>
      </c>
      <c r="C6844" t="s">
        <v>927</v>
      </c>
      <c r="D6844">
        <v>2</v>
      </c>
      <c r="E6844">
        <v>6</v>
      </c>
      <c r="F6844">
        <v>1780710300000</v>
      </c>
      <c r="G6844">
        <v>1780711764253</v>
      </c>
      <c r="H6844">
        <v>1464253</v>
      </c>
      <c r="I6844">
        <v>1464253</v>
      </c>
      <c r="J6844">
        <v>11109</v>
      </c>
      <c r="K6844">
        <v>56</v>
      </c>
      <c r="L6844">
        <v>63.06</v>
      </c>
      <c r="M6844" t="s">
        <v>925</v>
      </c>
      <c r="N6844" t="s">
        <v>926</v>
      </c>
      <c r="O6844">
        <v>40.53</v>
      </c>
      <c r="S6844">
        <v>26843</v>
      </c>
    </row>
    <row r="6845" spans="1:19" x14ac:dyDescent="0.2">
      <c r="A6845" t="s">
        <v>64</v>
      </c>
      <c r="B6845" t="s">
        <v>13</v>
      </c>
      <c r="C6845" t="s">
        <v>924</v>
      </c>
      <c r="D6845">
        <v>2</v>
      </c>
      <c r="E6845">
        <v>6</v>
      </c>
      <c r="F6845">
        <v>1780711200000</v>
      </c>
      <c r="G6845">
        <v>1780713327063</v>
      </c>
      <c r="H6845">
        <v>2127063</v>
      </c>
      <c r="I6845">
        <v>2127063</v>
      </c>
      <c r="J6845">
        <v>8558</v>
      </c>
      <c r="K6845">
        <v>82</v>
      </c>
      <c r="L6845">
        <v>71.13</v>
      </c>
      <c r="M6845" t="s">
        <v>931</v>
      </c>
      <c r="N6845" t="s">
        <v>926</v>
      </c>
      <c r="O6845">
        <v>49.4</v>
      </c>
      <c r="S6845">
        <v>26844</v>
      </c>
    </row>
    <row r="6846" spans="1:19" x14ac:dyDescent="0.2">
      <c r="A6846" t="s">
        <v>64</v>
      </c>
      <c r="B6846" t="s">
        <v>13</v>
      </c>
      <c r="C6846" t="s">
        <v>928</v>
      </c>
      <c r="D6846">
        <v>2</v>
      </c>
      <c r="E6846">
        <v>6</v>
      </c>
      <c r="F6846">
        <v>1780712100000</v>
      </c>
      <c r="G6846">
        <v>1780714579401</v>
      </c>
      <c r="H6846">
        <v>2479401</v>
      </c>
      <c r="I6846">
        <v>2479401</v>
      </c>
      <c r="J6846">
        <v>10765</v>
      </c>
      <c r="K6846">
        <v>98</v>
      </c>
      <c r="L6846">
        <v>75.87</v>
      </c>
      <c r="M6846" t="s">
        <v>931</v>
      </c>
      <c r="N6846" t="s">
        <v>926</v>
      </c>
      <c r="O6846">
        <v>45.66</v>
      </c>
      <c r="S6846">
        <v>26845</v>
      </c>
    </row>
    <row r="6847" spans="1:19" x14ac:dyDescent="0.2">
      <c r="A6847" t="s">
        <v>64</v>
      </c>
      <c r="B6847" t="s">
        <v>13</v>
      </c>
      <c r="C6847" t="s">
        <v>927</v>
      </c>
      <c r="D6847">
        <v>2</v>
      </c>
      <c r="E6847">
        <v>6</v>
      </c>
      <c r="F6847">
        <v>1780713000000</v>
      </c>
      <c r="G6847">
        <v>1780714875684</v>
      </c>
      <c r="H6847">
        <v>1875684</v>
      </c>
      <c r="I6847">
        <v>1875684</v>
      </c>
      <c r="J6847">
        <v>8882</v>
      </c>
      <c r="K6847">
        <v>75</v>
      </c>
      <c r="L6847">
        <v>51.83</v>
      </c>
      <c r="M6847" t="s">
        <v>925</v>
      </c>
      <c r="N6847" t="s">
        <v>929</v>
      </c>
      <c r="S6847">
        <v>26846</v>
      </c>
    </row>
    <row r="6848" spans="1:19" x14ac:dyDescent="0.2">
      <c r="A6848" t="s">
        <v>64</v>
      </c>
      <c r="B6848" t="s">
        <v>13</v>
      </c>
      <c r="C6848" t="s">
        <v>924</v>
      </c>
      <c r="D6848">
        <v>2</v>
      </c>
      <c r="E6848">
        <v>6</v>
      </c>
      <c r="F6848">
        <v>1780713900000</v>
      </c>
      <c r="G6848">
        <v>1780716253356</v>
      </c>
      <c r="H6848">
        <v>2353356</v>
      </c>
      <c r="I6848">
        <v>2353356</v>
      </c>
      <c r="J6848">
        <v>9048</v>
      </c>
      <c r="K6848">
        <v>97</v>
      </c>
      <c r="L6848">
        <v>70.489999999999995</v>
      </c>
      <c r="M6848" t="s">
        <v>931</v>
      </c>
      <c r="N6848" t="s">
        <v>926</v>
      </c>
      <c r="O6848">
        <v>40.92</v>
      </c>
      <c r="S6848">
        <v>26847</v>
      </c>
    </row>
    <row r="6849" spans="1:19" x14ac:dyDescent="0.2">
      <c r="A6849" t="s">
        <v>64</v>
      </c>
      <c r="B6849" t="s">
        <v>13</v>
      </c>
      <c r="C6849" t="s">
        <v>928</v>
      </c>
      <c r="D6849">
        <v>2</v>
      </c>
      <c r="E6849">
        <v>6</v>
      </c>
      <c r="F6849">
        <v>1780714800000</v>
      </c>
      <c r="G6849">
        <v>1780716307645</v>
      </c>
      <c r="H6849">
        <v>1507645</v>
      </c>
      <c r="I6849">
        <v>1507645</v>
      </c>
      <c r="J6849">
        <v>8833</v>
      </c>
      <c r="K6849">
        <v>63</v>
      </c>
      <c r="L6849">
        <v>62.3</v>
      </c>
      <c r="M6849" t="s">
        <v>925</v>
      </c>
      <c r="N6849" t="s">
        <v>926</v>
      </c>
      <c r="O6849">
        <v>43.74</v>
      </c>
      <c r="S6849">
        <v>26848</v>
      </c>
    </row>
    <row r="6850" spans="1:19" x14ac:dyDescent="0.2">
      <c r="A6850" t="s">
        <v>64</v>
      </c>
      <c r="B6850" t="s">
        <v>13</v>
      </c>
      <c r="C6850" t="s">
        <v>927</v>
      </c>
      <c r="D6850">
        <v>2</v>
      </c>
      <c r="E6850">
        <v>6</v>
      </c>
      <c r="F6850">
        <v>1780715700000</v>
      </c>
      <c r="G6850">
        <v>1780717939382</v>
      </c>
      <c r="H6850">
        <v>2239382</v>
      </c>
      <c r="I6850">
        <v>2239382</v>
      </c>
      <c r="J6850">
        <v>10706</v>
      </c>
      <c r="K6850">
        <v>86</v>
      </c>
      <c r="L6850">
        <v>74.709999999999994</v>
      </c>
      <c r="M6850" t="s">
        <v>931</v>
      </c>
      <c r="N6850" t="s">
        <v>926</v>
      </c>
      <c r="O6850">
        <v>49.15</v>
      </c>
      <c r="S6850">
        <v>26849</v>
      </c>
    </row>
    <row r="6851" spans="1:19" x14ac:dyDescent="0.2">
      <c r="A6851" t="s">
        <v>64</v>
      </c>
      <c r="B6851" t="s">
        <v>13</v>
      </c>
      <c r="C6851" t="s">
        <v>924</v>
      </c>
      <c r="D6851">
        <v>2</v>
      </c>
      <c r="E6851">
        <v>6</v>
      </c>
      <c r="F6851">
        <v>1780716600000</v>
      </c>
      <c r="G6851">
        <v>1780718346816</v>
      </c>
      <c r="H6851">
        <v>1746816</v>
      </c>
      <c r="I6851">
        <v>1746816</v>
      </c>
      <c r="J6851">
        <v>9917</v>
      </c>
      <c r="K6851">
        <v>73</v>
      </c>
      <c r="L6851">
        <v>67.680000000000007</v>
      </c>
      <c r="M6851" t="s">
        <v>931</v>
      </c>
      <c r="N6851" t="s">
        <v>926</v>
      </c>
      <c r="O6851">
        <v>47.32</v>
      </c>
      <c r="S6851">
        <v>26850</v>
      </c>
    </row>
    <row r="6852" spans="1:19" x14ac:dyDescent="0.2">
      <c r="A6852" t="s">
        <v>64</v>
      </c>
      <c r="B6852" t="s">
        <v>13</v>
      </c>
      <c r="C6852" t="s">
        <v>928</v>
      </c>
      <c r="D6852">
        <v>2</v>
      </c>
      <c r="E6852">
        <v>6</v>
      </c>
      <c r="F6852">
        <v>1780717500000</v>
      </c>
      <c r="G6852">
        <v>1780719170027</v>
      </c>
      <c r="H6852">
        <v>1670027</v>
      </c>
      <c r="I6852">
        <v>1670027</v>
      </c>
      <c r="J6852">
        <v>9225</v>
      </c>
      <c r="K6852">
        <v>69</v>
      </c>
      <c r="L6852">
        <v>49.73</v>
      </c>
      <c r="M6852" t="s">
        <v>925</v>
      </c>
      <c r="N6852" t="s">
        <v>929</v>
      </c>
      <c r="S6852">
        <v>26851</v>
      </c>
    </row>
    <row r="6853" spans="1:19" x14ac:dyDescent="0.2">
      <c r="A6853" t="s">
        <v>64</v>
      </c>
      <c r="B6853" t="s">
        <v>13</v>
      </c>
      <c r="C6853" t="s">
        <v>927</v>
      </c>
      <c r="D6853">
        <v>2</v>
      </c>
      <c r="E6853">
        <v>6</v>
      </c>
      <c r="F6853">
        <v>1780718400000</v>
      </c>
      <c r="G6853">
        <v>1780720130762</v>
      </c>
      <c r="H6853">
        <v>1730762</v>
      </c>
      <c r="I6853">
        <v>1730762</v>
      </c>
      <c r="J6853">
        <v>9616</v>
      </c>
      <c r="K6853">
        <v>67</v>
      </c>
      <c r="L6853">
        <v>69.33</v>
      </c>
      <c r="M6853" t="s">
        <v>931</v>
      </c>
      <c r="N6853" t="s">
        <v>926</v>
      </c>
      <c r="O6853">
        <v>52.38</v>
      </c>
      <c r="S6853">
        <v>26852</v>
      </c>
    </row>
    <row r="6854" spans="1:19" x14ac:dyDescent="0.2">
      <c r="A6854" t="s">
        <v>64</v>
      </c>
      <c r="B6854" t="s">
        <v>13</v>
      </c>
      <c r="C6854" t="s">
        <v>924</v>
      </c>
      <c r="D6854">
        <v>2</v>
      </c>
      <c r="E6854">
        <v>6</v>
      </c>
      <c r="F6854">
        <v>1780719300000</v>
      </c>
      <c r="G6854">
        <v>1780721651677</v>
      </c>
      <c r="H6854">
        <v>2351677</v>
      </c>
      <c r="I6854">
        <v>2351677</v>
      </c>
      <c r="J6854">
        <v>10213</v>
      </c>
      <c r="K6854">
        <v>95</v>
      </c>
      <c r="L6854">
        <v>74.53</v>
      </c>
      <c r="M6854" t="s">
        <v>931</v>
      </c>
      <c r="N6854" t="s">
        <v>926</v>
      </c>
      <c r="O6854">
        <v>47.24</v>
      </c>
      <c r="S6854">
        <v>26853</v>
      </c>
    </row>
    <row r="6855" spans="1:19" x14ac:dyDescent="0.2">
      <c r="A6855" t="s">
        <v>64</v>
      </c>
      <c r="B6855" t="s">
        <v>13</v>
      </c>
      <c r="C6855" t="s">
        <v>928</v>
      </c>
      <c r="D6855">
        <v>2</v>
      </c>
      <c r="E6855">
        <v>6</v>
      </c>
      <c r="F6855">
        <v>1780720200000</v>
      </c>
      <c r="G6855">
        <v>1780722290000</v>
      </c>
      <c r="H6855">
        <v>2090000</v>
      </c>
      <c r="I6855">
        <v>2090000</v>
      </c>
      <c r="J6855">
        <v>11354</v>
      </c>
      <c r="K6855">
        <v>77</v>
      </c>
      <c r="L6855">
        <v>75.94</v>
      </c>
      <c r="M6855" t="s">
        <v>931</v>
      </c>
      <c r="N6855" t="s">
        <v>926</v>
      </c>
      <c r="O6855">
        <v>54.04</v>
      </c>
      <c r="S6855">
        <v>26854</v>
      </c>
    </row>
    <row r="6856" spans="1:19" x14ac:dyDescent="0.2">
      <c r="A6856" t="s">
        <v>64</v>
      </c>
      <c r="B6856" t="s">
        <v>13</v>
      </c>
      <c r="C6856" t="s">
        <v>927</v>
      </c>
      <c r="D6856">
        <v>2</v>
      </c>
      <c r="E6856">
        <v>6</v>
      </c>
      <c r="F6856">
        <v>1780721100000</v>
      </c>
      <c r="G6856">
        <v>1780722960641</v>
      </c>
      <c r="H6856">
        <v>1860641</v>
      </c>
      <c r="I6856">
        <v>1860641</v>
      </c>
      <c r="J6856">
        <v>10968</v>
      </c>
      <c r="K6856">
        <v>77</v>
      </c>
      <c r="L6856">
        <v>72.099999999999994</v>
      </c>
      <c r="M6856" t="s">
        <v>931</v>
      </c>
      <c r="N6856" t="s">
        <v>926</v>
      </c>
      <c r="O6856">
        <v>51.93</v>
      </c>
      <c r="S6856">
        <v>26855</v>
      </c>
    </row>
    <row r="6857" spans="1:19" x14ac:dyDescent="0.2">
      <c r="A6857" t="s">
        <v>64</v>
      </c>
      <c r="B6857" t="s">
        <v>13</v>
      </c>
      <c r="C6857" t="s">
        <v>924</v>
      </c>
      <c r="D6857">
        <v>2</v>
      </c>
      <c r="E6857">
        <v>6</v>
      </c>
      <c r="F6857">
        <v>1780722000000</v>
      </c>
      <c r="G6857">
        <v>1780723758165</v>
      </c>
      <c r="H6857">
        <v>1758165</v>
      </c>
      <c r="I6857">
        <v>1758165</v>
      </c>
      <c r="J6857">
        <v>12531</v>
      </c>
      <c r="K6857">
        <v>67</v>
      </c>
      <c r="L6857">
        <v>70.569999999999993</v>
      </c>
      <c r="M6857" t="s">
        <v>931</v>
      </c>
      <c r="N6857" t="s">
        <v>926</v>
      </c>
      <c r="O6857">
        <v>46.77</v>
      </c>
      <c r="S6857">
        <v>26856</v>
      </c>
    </row>
    <row r="6858" spans="1:19" x14ac:dyDescent="0.2">
      <c r="A6858" t="s">
        <v>64</v>
      </c>
      <c r="B6858" t="s">
        <v>13</v>
      </c>
      <c r="C6858" t="s">
        <v>928</v>
      </c>
      <c r="D6858">
        <v>2</v>
      </c>
      <c r="E6858">
        <v>6</v>
      </c>
      <c r="F6858">
        <v>1780722900000</v>
      </c>
      <c r="G6858">
        <v>1780724856062</v>
      </c>
      <c r="H6858">
        <v>1956062</v>
      </c>
      <c r="I6858">
        <v>1956062</v>
      </c>
      <c r="J6858">
        <v>11402</v>
      </c>
      <c r="K6858">
        <v>77</v>
      </c>
      <c r="L6858">
        <v>74.53</v>
      </c>
      <c r="M6858" t="s">
        <v>931</v>
      </c>
      <c r="N6858" t="s">
        <v>926</v>
      </c>
      <c r="O6858">
        <v>54.01</v>
      </c>
      <c r="S6858">
        <v>26857</v>
      </c>
    </row>
    <row r="6859" spans="1:19" x14ac:dyDescent="0.2">
      <c r="A6859" t="s">
        <v>64</v>
      </c>
      <c r="B6859" t="s">
        <v>13</v>
      </c>
      <c r="C6859" t="s">
        <v>927</v>
      </c>
      <c r="D6859">
        <v>2</v>
      </c>
      <c r="E6859">
        <v>6</v>
      </c>
      <c r="F6859">
        <v>1780723800000</v>
      </c>
      <c r="G6859">
        <v>1780726134678</v>
      </c>
      <c r="H6859">
        <v>2334678</v>
      </c>
      <c r="I6859">
        <v>2334678</v>
      </c>
      <c r="J6859">
        <v>10316</v>
      </c>
      <c r="K6859">
        <v>89</v>
      </c>
      <c r="L6859">
        <v>72.319999999999993</v>
      </c>
      <c r="M6859" t="s">
        <v>931</v>
      </c>
      <c r="N6859" t="s">
        <v>926</v>
      </c>
      <c r="O6859">
        <v>42.24</v>
      </c>
      <c r="S6859">
        <v>26858</v>
      </c>
    </row>
    <row r="6860" spans="1:19" x14ac:dyDescent="0.2">
      <c r="A6860" t="s">
        <v>64</v>
      </c>
      <c r="B6860" t="s">
        <v>13</v>
      </c>
      <c r="C6860" t="s">
        <v>924</v>
      </c>
      <c r="D6860">
        <v>2</v>
      </c>
      <c r="E6860">
        <v>6</v>
      </c>
      <c r="F6860">
        <v>1780724700000</v>
      </c>
      <c r="G6860">
        <v>1780726906382</v>
      </c>
      <c r="H6860">
        <v>2206382</v>
      </c>
      <c r="I6860">
        <v>2206382</v>
      </c>
      <c r="J6860">
        <v>11754</v>
      </c>
      <c r="K6860">
        <v>82</v>
      </c>
      <c r="L6860">
        <v>78</v>
      </c>
      <c r="M6860" t="s">
        <v>931</v>
      </c>
      <c r="N6860" t="s">
        <v>926</v>
      </c>
      <c r="O6860">
        <v>54.83</v>
      </c>
      <c r="S6860">
        <v>26859</v>
      </c>
    </row>
    <row r="6861" spans="1:19" x14ac:dyDescent="0.2">
      <c r="A6861" t="s">
        <v>64</v>
      </c>
      <c r="B6861" t="s">
        <v>13</v>
      </c>
      <c r="C6861" t="s">
        <v>928</v>
      </c>
      <c r="D6861">
        <v>2</v>
      </c>
      <c r="E6861">
        <v>6</v>
      </c>
      <c r="F6861">
        <v>1780725600000</v>
      </c>
      <c r="G6861">
        <v>1780728324801</v>
      </c>
      <c r="H6861">
        <v>2724801</v>
      </c>
      <c r="I6861">
        <v>2724801</v>
      </c>
      <c r="J6861">
        <v>11307</v>
      </c>
      <c r="K6861">
        <v>105</v>
      </c>
      <c r="L6861">
        <v>64.569999999999993</v>
      </c>
      <c r="M6861" t="s">
        <v>925</v>
      </c>
      <c r="N6861" t="s">
        <v>929</v>
      </c>
      <c r="S6861">
        <v>26860</v>
      </c>
    </row>
    <row r="6862" spans="1:19" x14ac:dyDescent="0.2">
      <c r="A6862" t="s">
        <v>64</v>
      </c>
      <c r="B6862" t="s">
        <v>13</v>
      </c>
      <c r="C6862" t="s">
        <v>927</v>
      </c>
      <c r="D6862">
        <v>2</v>
      </c>
      <c r="E6862">
        <v>6</v>
      </c>
      <c r="F6862">
        <v>1780726500000</v>
      </c>
      <c r="G6862">
        <v>1780728850374</v>
      </c>
      <c r="H6862">
        <v>2350374</v>
      </c>
      <c r="I6862">
        <v>2350374</v>
      </c>
      <c r="J6862">
        <v>10218</v>
      </c>
      <c r="K6862">
        <v>88</v>
      </c>
      <c r="L6862">
        <v>75.45</v>
      </c>
      <c r="M6862" t="s">
        <v>931</v>
      </c>
      <c r="N6862" t="s">
        <v>926</v>
      </c>
      <c r="O6862">
        <v>49.38</v>
      </c>
      <c r="S6862">
        <v>26861</v>
      </c>
    </row>
    <row r="6863" spans="1:19" x14ac:dyDescent="0.2">
      <c r="A6863" t="s">
        <v>64</v>
      </c>
      <c r="B6863" t="s">
        <v>13</v>
      </c>
      <c r="C6863" t="s">
        <v>924</v>
      </c>
      <c r="D6863">
        <v>2</v>
      </c>
      <c r="E6863">
        <v>6</v>
      </c>
      <c r="F6863">
        <v>1780727400000</v>
      </c>
      <c r="G6863">
        <v>1780729390480</v>
      </c>
      <c r="H6863">
        <v>1990480</v>
      </c>
      <c r="I6863">
        <v>1990480</v>
      </c>
      <c r="J6863">
        <v>11747</v>
      </c>
      <c r="K6863">
        <v>77</v>
      </c>
      <c r="L6863">
        <v>72.2</v>
      </c>
      <c r="M6863" t="s">
        <v>931</v>
      </c>
      <c r="N6863" t="s">
        <v>926</v>
      </c>
      <c r="O6863">
        <v>46.81</v>
      </c>
      <c r="S6863">
        <v>26862</v>
      </c>
    </row>
    <row r="6864" spans="1:19" x14ac:dyDescent="0.2">
      <c r="A6864" t="s">
        <v>64</v>
      </c>
      <c r="B6864" t="s">
        <v>13</v>
      </c>
      <c r="C6864" t="s">
        <v>928</v>
      </c>
      <c r="D6864">
        <v>2</v>
      </c>
      <c r="E6864">
        <v>6</v>
      </c>
      <c r="F6864">
        <v>1780728300000</v>
      </c>
      <c r="G6864">
        <v>1780730767082</v>
      </c>
      <c r="H6864">
        <v>2467082</v>
      </c>
      <c r="I6864">
        <v>2467082</v>
      </c>
      <c r="J6864">
        <v>9263</v>
      </c>
      <c r="K6864">
        <v>99</v>
      </c>
      <c r="L6864">
        <v>72.540000000000006</v>
      </c>
      <c r="M6864" t="s">
        <v>931</v>
      </c>
      <c r="N6864" t="s">
        <v>926</v>
      </c>
      <c r="O6864">
        <v>42.23</v>
      </c>
      <c r="S6864">
        <v>26863</v>
      </c>
    </row>
    <row r="6865" spans="1:19" x14ac:dyDescent="0.2">
      <c r="A6865" t="s">
        <v>64</v>
      </c>
      <c r="B6865" t="s">
        <v>13</v>
      </c>
      <c r="C6865" t="s">
        <v>927</v>
      </c>
      <c r="D6865">
        <v>2</v>
      </c>
      <c r="E6865">
        <v>7</v>
      </c>
      <c r="F6865">
        <v>1780790400000</v>
      </c>
      <c r="G6865">
        <v>1780792866929</v>
      </c>
      <c r="H6865">
        <v>2466929</v>
      </c>
      <c r="I6865">
        <v>2466929</v>
      </c>
      <c r="J6865">
        <v>10355</v>
      </c>
      <c r="K6865">
        <v>91</v>
      </c>
      <c r="L6865">
        <v>75.78</v>
      </c>
      <c r="M6865" t="s">
        <v>931</v>
      </c>
      <c r="N6865" t="s">
        <v>926</v>
      </c>
      <c r="O6865">
        <v>46.86</v>
      </c>
      <c r="S6865">
        <v>26864</v>
      </c>
    </row>
    <row r="6866" spans="1:19" x14ac:dyDescent="0.2">
      <c r="A6866" t="s">
        <v>64</v>
      </c>
      <c r="B6866" t="s">
        <v>13</v>
      </c>
      <c r="C6866" t="s">
        <v>924</v>
      </c>
      <c r="D6866">
        <v>2</v>
      </c>
      <c r="E6866">
        <v>7</v>
      </c>
      <c r="F6866">
        <v>1780791300000</v>
      </c>
      <c r="G6866">
        <v>1780793733634</v>
      </c>
      <c r="H6866">
        <v>2433634</v>
      </c>
      <c r="I6866">
        <v>2433634</v>
      </c>
      <c r="J6866">
        <v>8544</v>
      </c>
      <c r="K6866">
        <v>101</v>
      </c>
      <c r="L6866">
        <v>58.18</v>
      </c>
      <c r="M6866" t="s">
        <v>925</v>
      </c>
      <c r="N6866" t="s">
        <v>929</v>
      </c>
      <c r="S6866">
        <v>26865</v>
      </c>
    </row>
    <row r="6867" spans="1:19" x14ac:dyDescent="0.2">
      <c r="A6867" t="s">
        <v>64</v>
      </c>
      <c r="B6867" t="s">
        <v>13</v>
      </c>
      <c r="C6867" t="s">
        <v>928</v>
      </c>
      <c r="D6867">
        <v>2</v>
      </c>
      <c r="E6867">
        <v>7</v>
      </c>
      <c r="F6867">
        <v>1780792200000</v>
      </c>
      <c r="G6867">
        <v>1780794757404</v>
      </c>
      <c r="H6867">
        <v>2557404</v>
      </c>
      <c r="I6867">
        <v>2557404</v>
      </c>
      <c r="J6867">
        <v>8511</v>
      </c>
      <c r="K6867">
        <v>101</v>
      </c>
      <c r="L6867">
        <v>76.92</v>
      </c>
      <c r="M6867" t="s">
        <v>931</v>
      </c>
      <c r="N6867" t="s">
        <v>926</v>
      </c>
      <c r="O6867">
        <v>52.15</v>
      </c>
      <c r="S6867">
        <v>26866</v>
      </c>
    </row>
    <row r="6868" spans="1:19" x14ac:dyDescent="0.2">
      <c r="A6868" t="s">
        <v>64</v>
      </c>
      <c r="B6868" t="s">
        <v>13</v>
      </c>
      <c r="C6868" t="s">
        <v>927</v>
      </c>
      <c r="D6868">
        <v>2</v>
      </c>
      <c r="E6868">
        <v>7</v>
      </c>
      <c r="F6868">
        <v>1780793100000</v>
      </c>
      <c r="G6868">
        <v>1780795230424</v>
      </c>
      <c r="H6868">
        <v>2130424</v>
      </c>
      <c r="I6868">
        <v>2130424</v>
      </c>
      <c r="J6868">
        <v>8816</v>
      </c>
      <c r="K6868">
        <v>86</v>
      </c>
      <c r="L6868">
        <v>67.87</v>
      </c>
      <c r="M6868" t="s">
        <v>931</v>
      </c>
      <c r="N6868" t="s">
        <v>926</v>
      </c>
      <c r="O6868">
        <v>41.06</v>
      </c>
      <c r="S6868">
        <v>26867</v>
      </c>
    </row>
    <row r="6869" spans="1:19" x14ac:dyDescent="0.2">
      <c r="A6869" t="s">
        <v>64</v>
      </c>
      <c r="B6869" t="s">
        <v>13</v>
      </c>
      <c r="C6869" t="s">
        <v>924</v>
      </c>
      <c r="D6869">
        <v>2</v>
      </c>
      <c r="E6869">
        <v>7</v>
      </c>
      <c r="F6869">
        <v>1780794000000</v>
      </c>
      <c r="G6869">
        <v>1780796235313</v>
      </c>
      <c r="H6869">
        <v>2235313</v>
      </c>
      <c r="I6869">
        <v>2235313</v>
      </c>
      <c r="J6869">
        <v>10095</v>
      </c>
      <c r="K6869">
        <v>82</v>
      </c>
      <c r="L6869">
        <v>69.55</v>
      </c>
      <c r="M6869" t="s">
        <v>931</v>
      </c>
      <c r="N6869" t="s">
        <v>926</v>
      </c>
      <c r="O6869">
        <v>38.89</v>
      </c>
      <c r="S6869">
        <v>26868</v>
      </c>
    </row>
    <row r="6870" spans="1:19" x14ac:dyDescent="0.2">
      <c r="A6870" t="s">
        <v>64</v>
      </c>
      <c r="B6870" t="s">
        <v>13</v>
      </c>
      <c r="C6870" t="s">
        <v>928</v>
      </c>
      <c r="D6870">
        <v>2</v>
      </c>
      <c r="E6870">
        <v>7</v>
      </c>
      <c r="F6870">
        <v>1780794900000</v>
      </c>
      <c r="G6870">
        <v>1780796403015</v>
      </c>
      <c r="H6870">
        <v>1503015</v>
      </c>
      <c r="I6870">
        <v>1503015</v>
      </c>
      <c r="J6870">
        <v>10170</v>
      </c>
      <c r="K6870">
        <v>61</v>
      </c>
      <c r="L6870">
        <v>68.77</v>
      </c>
      <c r="M6870" t="s">
        <v>931</v>
      </c>
      <c r="N6870" t="s">
        <v>926</v>
      </c>
      <c r="O6870">
        <v>55.33</v>
      </c>
      <c r="S6870">
        <v>26869</v>
      </c>
    </row>
    <row r="6871" spans="1:19" x14ac:dyDescent="0.2">
      <c r="A6871" t="s">
        <v>64</v>
      </c>
      <c r="B6871" t="s">
        <v>13</v>
      </c>
      <c r="C6871" t="s">
        <v>927</v>
      </c>
      <c r="D6871">
        <v>2</v>
      </c>
      <c r="E6871">
        <v>7</v>
      </c>
      <c r="F6871">
        <v>1780795800000</v>
      </c>
      <c r="G6871">
        <v>1780797291822</v>
      </c>
      <c r="H6871">
        <v>1491822</v>
      </c>
      <c r="I6871">
        <v>1491822</v>
      </c>
      <c r="J6871">
        <v>10696</v>
      </c>
      <c r="K6871">
        <v>64</v>
      </c>
      <c r="L6871">
        <v>66.540000000000006</v>
      </c>
      <c r="M6871" t="s">
        <v>925</v>
      </c>
      <c r="N6871" t="s">
        <v>926</v>
      </c>
      <c r="O6871">
        <v>49.01</v>
      </c>
      <c r="S6871">
        <v>26870</v>
      </c>
    </row>
    <row r="6872" spans="1:19" x14ac:dyDescent="0.2">
      <c r="A6872" t="s">
        <v>64</v>
      </c>
      <c r="B6872" t="s">
        <v>13</v>
      </c>
      <c r="C6872" t="s">
        <v>924</v>
      </c>
      <c r="D6872">
        <v>2</v>
      </c>
      <c r="E6872">
        <v>7</v>
      </c>
      <c r="F6872">
        <v>1780796700000</v>
      </c>
      <c r="G6872">
        <v>1780798292969</v>
      </c>
      <c r="H6872">
        <v>1592969</v>
      </c>
      <c r="I6872">
        <v>1592969</v>
      </c>
      <c r="J6872">
        <v>11287</v>
      </c>
      <c r="K6872">
        <v>66</v>
      </c>
      <c r="L6872">
        <v>68.44</v>
      </c>
      <c r="M6872" t="s">
        <v>931</v>
      </c>
      <c r="N6872" t="s">
        <v>926</v>
      </c>
      <c r="O6872">
        <v>49.31</v>
      </c>
      <c r="S6872">
        <v>26871</v>
      </c>
    </row>
    <row r="6873" spans="1:19" x14ac:dyDescent="0.2">
      <c r="A6873" t="s">
        <v>64</v>
      </c>
      <c r="B6873" t="s">
        <v>13</v>
      </c>
      <c r="C6873" t="s">
        <v>928</v>
      </c>
      <c r="D6873">
        <v>2</v>
      </c>
      <c r="E6873">
        <v>7</v>
      </c>
      <c r="F6873">
        <v>1780797600000</v>
      </c>
      <c r="G6873">
        <v>1780799617263</v>
      </c>
      <c r="H6873">
        <v>2017263</v>
      </c>
      <c r="I6873">
        <v>2017263</v>
      </c>
      <c r="J6873">
        <v>8945</v>
      </c>
      <c r="K6873">
        <v>82</v>
      </c>
      <c r="L6873">
        <v>53.6</v>
      </c>
      <c r="M6873" t="s">
        <v>925</v>
      </c>
      <c r="N6873" t="s">
        <v>929</v>
      </c>
      <c r="S6873">
        <v>26872</v>
      </c>
    </row>
    <row r="6874" spans="1:19" x14ac:dyDescent="0.2">
      <c r="A6874" t="s">
        <v>64</v>
      </c>
      <c r="B6874" t="s">
        <v>13</v>
      </c>
      <c r="C6874" t="s">
        <v>927</v>
      </c>
      <c r="D6874">
        <v>2</v>
      </c>
      <c r="E6874">
        <v>7</v>
      </c>
      <c r="F6874">
        <v>1780798500000</v>
      </c>
      <c r="G6874">
        <v>1780800674093</v>
      </c>
      <c r="H6874">
        <v>2174093</v>
      </c>
      <c r="I6874">
        <v>2174093</v>
      </c>
      <c r="J6874">
        <v>8488</v>
      </c>
      <c r="K6874">
        <v>80</v>
      </c>
      <c r="L6874">
        <v>70.45</v>
      </c>
      <c r="M6874" t="s">
        <v>931</v>
      </c>
      <c r="N6874" t="s">
        <v>926</v>
      </c>
      <c r="O6874">
        <v>46.83</v>
      </c>
      <c r="S6874">
        <v>26873</v>
      </c>
    </row>
    <row r="6875" spans="1:19" x14ac:dyDescent="0.2">
      <c r="A6875" t="s">
        <v>64</v>
      </c>
      <c r="B6875" t="s">
        <v>13</v>
      </c>
      <c r="C6875" t="s">
        <v>924</v>
      </c>
      <c r="D6875">
        <v>2</v>
      </c>
      <c r="E6875">
        <v>7</v>
      </c>
      <c r="F6875">
        <v>1780799400000</v>
      </c>
      <c r="G6875">
        <v>1780801616474</v>
      </c>
      <c r="H6875">
        <v>2216474</v>
      </c>
      <c r="I6875">
        <v>2216474</v>
      </c>
      <c r="J6875">
        <v>11958</v>
      </c>
      <c r="K6875">
        <v>89</v>
      </c>
      <c r="L6875">
        <v>59.15</v>
      </c>
      <c r="M6875" t="s">
        <v>925</v>
      </c>
      <c r="N6875" t="s">
        <v>929</v>
      </c>
      <c r="S6875">
        <v>26874</v>
      </c>
    </row>
    <row r="6876" spans="1:19" x14ac:dyDescent="0.2">
      <c r="A6876" t="s">
        <v>64</v>
      </c>
      <c r="B6876" t="s">
        <v>13</v>
      </c>
      <c r="C6876" t="s">
        <v>928</v>
      </c>
      <c r="D6876">
        <v>2</v>
      </c>
      <c r="E6876">
        <v>7</v>
      </c>
      <c r="F6876">
        <v>1780800300000</v>
      </c>
      <c r="G6876">
        <v>1780802712468</v>
      </c>
      <c r="H6876">
        <v>2412468</v>
      </c>
      <c r="I6876">
        <v>2412468</v>
      </c>
      <c r="J6876">
        <v>10625</v>
      </c>
      <c r="K6876">
        <v>99</v>
      </c>
      <c r="L6876">
        <v>76.83</v>
      </c>
      <c r="M6876" t="s">
        <v>931</v>
      </c>
      <c r="N6876" t="s">
        <v>926</v>
      </c>
      <c r="O6876">
        <v>49.94</v>
      </c>
      <c r="S6876">
        <v>26875</v>
      </c>
    </row>
    <row r="6877" spans="1:19" x14ac:dyDescent="0.2">
      <c r="A6877" t="s">
        <v>64</v>
      </c>
      <c r="B6877" t="s">
        <v>13</v>
      </c>
      <c r="C6877" t="s">
        <v>927</v>
      </c>
      <c r="D6877">
        <v>2</v>
      </c>
      <c r="E6877">
        <v>7</v>
      </c>
      <c r="F6877">
        <v>1780801200000</v>
      </c>
      <c r="G6877">
        <v>1780802836025</v>
      </c>
      <c r="H6877">
        <v>1636025</v>
      </c>
      <c r="I6877">
        <v>1636025</v>
      </c>
      <c r="J6877">
        <v>10688</v>
      </c>
      <c r="K6877">
        <v>66</v>
      </c>
      <c r="L6877">
        <v>68.44</v>
      </c>
      <c r="M6877" t="s">
        <v>931</v>
      </c>
      <c r="N6877" t="s">
        <v>926</v>
      </c>
      <c r="O6877">
        <v>49.82</v>
      </c>
      <c r="S6877">
        <v>26876</v>
      </c>
    </row>
    <row r="6878" spans="1:19" x14ac:dyDescent="0.2">
      <c r="A6878" t="s">
        <v>64</v>
      </c>
      <c r="B6878" t="s">
        <v>13</v>
      </c>
      <c r="C6878" t="s">
        <v>924</v>
      </c>
      <c r="D6878">
        <v>2</v>
      </c>
      <c r="E6878">
        <v>7</v>
      </c>
      <c r="F6878">
        <v>1780802100000</v>
      </c>
      <c r="G6878">
        <v>1780803584172</v>
      </c>
      <c r="H6878">
        <v>1484172</v>
      </c>
      <c r="I6878">
        <v>1484172</v>
      </c>
      <c r="J6878">
        <v>8388</v>
      </c>
      <c r="K6878">
        <v>60</v>
      </c>
      <c r="L6878">
        <v>59.29</v>
      </c>
      <c r="M6878" t="s">
        <v>925</v>
      </c>
      <c r="N6878" t="s">
        <v>926</v>
      </c>
      <c r="O6878">
        <v>38.53</v>
      </c>
      <c r="S6878">
        <v>26877</v>
      </c>
    </row>
    <row r="6879" spans="1:19" x14ac:dyDescent="0.2">
      <c r="A6879" t="s">
        <v>64</v>
      </c>
      <c r="B6879" t="s">
        <v>13</v>
      </c>
      <c r="C6879" t="s">
        <v>928</v>
      </c>
      <c r="D6879">
        <v>2</v>
      </c>
      <c r="E6879">
        <v>7</v>
      </c>
      <c r="F6879">
        <v>1780803000000</v>
      </c>
      <c r="G6879">
        <v>1780805766861</v>
      </c>
      <c r="H6879">
        <v>2766861</v>
      </c>
      <c r="I6879">
        <v>2766861</v>
      </c>
      <c r="J6879">
        <v>10164</v>
      </c>
      <c r="K6879">
        <v>106</v>
      </c>
      <c r="L6879">
        <v>79.709999999999994</v>
      </c>
      <c r="M6879" t="s">
        <v>931</v>
      </c>
      <c r="N6879" t="s">
        <v>926</v>
      </c>
      <c r="O6879">
        <v>48.94</v>
      </c>
      <c r="S6879">
        <v>26878</v>
      </c>
    </row>
    <row r="6880" spans="1:19" x14ac:dyDescent="0.2">
      <c r="A6880" t="s">
        <v>64</v>
      </c>
      <c r="B6880" t="s">
        <v>13</v>
      </c>
      <c r="C6880" t="s">
        <v>927</v>
      </c>
      <c r="D6880">
        <v>2</v>
      </c>
      <c r="E6880">
        <v>7</v>
      </c>
      <c r="F6880">
        <v>1780803900000</v>
      </c>
      <c r="G6880">
        <v>1780806092842</v>
      </c>
      <c r="H6880">
        <v>2192842</v>
      </c>
      <c r="I6880">
        <v>2192842</v>
      </c>
      <c r="J6880">
        <v>11178</v>
      </c>
      <c r="K6880">
        <v>92</v>
      </c>
      <c r="L6880">
        <v>76.52</v>
      </c>
      <c r="M6880" t="s">
        <v>931</v>
      </c>
      <c r="N6880" t="s">
        <v>926</v>
      </c>
      <c r="O6880">
        <v>53.28</v>
      </c>
      <c r="S6880">
        <v>26879</v>
      </c>
    </row>
    <row r="6881" spans="1:19" x14ac:dyDescent="0.2">
      <c r="A6881" t="s">
        <v>64</v>
      </c>
      <c r="B6881" t="s">
        <v>13</v>
      </c>
      <c r="C6881" t="s">
        <v>924</v>
      </c>
      <c r="D6881">
        <v>2</v>
      </c>
      <c r="E6881">
        <v>7</v>
      </c>
      <c r="F6881">
        <v>1780804800000</v>
      </c>
      <c r="G6881">
        <v>1780807145823</v>
      </c>
      <c r="H6881">
        <v>2345823</v>
      </c>
      <c r="I6881">
        <v>2345823</v>
      </c>
      <c r="J6881">
        <v>11520</v>
      </c>
      <c r="K6881">
        <v>87</v>
      </c>
      <c r="L6881">
        <v>76.900000000000006</v>
      </c>
      <c r="M6881" t="s">
        <v>931</v>
      </c>
      <c r="N6881" t="s">
        <v>926</v>
      </c>
      <c r="O6881">
        <v>49.39</v>
      </c>
      <c r="S6881">
        <v>26880</v>
      </c>
    </row>
    <row r="6882" spans="1:19" x14ac:dyDescent="0.2">
      <c r="A6882" t="s">
        <v>64</v>
      </c>
      <c r="B6882" t="s">
        <v>13</v>
      </c>
      <c r="C6882" t="s">
        <v>928</v>
      </c>
      <c r="D6882">
        <v>2</v>
      </c>
      <c r="E6882">
        <v>7</v>
      </c>
      <c r="F6882">
        <v>1780805700000</v>
      </c>
      <c r="G6882">
        <v>1780807283044</v>
      </c>
      <c r="H6882">
        <v>1583044</v>
      </c>
      <c r="I6882">
        <v>1583044</v>
      </c>
      <c r="J6882">
        <v>11495</v>
      </c>
      <c r="K6882">
        <v>60</v>
      </c>
      <c r="L6882">
        <v>68.510000000000005</v>
      </c>
      <c r="M6882" t="s">
        <v>931</v>
      </c>
      <c r="N6882" t="s">
        <v>926</v>
      </c>
      <c r="O6882">
        <v>49.18</v>
      </c>
      <c r="S6882">
        <v>26881</v>
      </c>
    </row>
    <row r="6883" spans="1:19" x14ac:dyDescent="0.2">
      <c r="A6883" t="s">
        <v>64</v>
      </c>
      <c r="B6883" t="s">
        <v>13</v>
      </c>
      <c r="C6883" t="s">
        <v>927</v>
      </c>
      <c r="D6883">
        <v>2</v>
      </c>
      <c r="E6883">
        <v>7</v>
      </c>
      <c r="F6883">
        <v>1780806600000</v>
      </c>
      <c r="G6883">
        <v>1780808771945</v>
      </c>
      <c r="H6883">
        <v>2171945</v>
      </c>
      <c r="I6883">
        <v>2171945</v>
      </c>
      <c r="J6883">
        <v>9112</v>
      </c>
      <c r="K6883">
        <v>80</v>
      </c>
      <c r="L6883">
        <v>71.62</v>
      </c>
      <c r="M6883" t="s">
        <v>931</v>
      </c>
      <c r="N6883" t="s">
        <v>926</v>
      </c>
      <c r="O6883">
        <v>47.94</v>
      </c>
      <c r="S6883">
        <v>26882</v>
      </c>
    </row>
    <row r="6884" spans="1:19" x14ac:dyDescent="0.2">
      <c r="A6884" t="s">
        <v>64</v>
      </c>
      <c r="B6884" t="s">
        <v>13</v>
      </c>
      <c r="C6884" t="s">
        <v>924</v>
      </c>
      <c r="D6884">
        <v>2</v>
      </c>
      <c r="E6884">
        <v>7</v>
      </c>
      <c r="F6884">
        <v>1780807500000</v>
      </c>
      <c r="G6884">
        <v>1780810008328</v>
      </c>
      <c r="H6884">
        <v>2508328</v>
      </c>
      <c r="I6884">
        <v>2508328</v>
      </c>
      <c r="J6884">
        <v>11310</v>
      </c>
      <c r="K6884">
        <v>94</v>
      </c>
      <c r="L6884">
        <v>82.16</v>
      </c>
      <c r="M6884" t="s">
        <v>931</v>
      </c>
      <c r="N6884" t="s">
        <v>926</v>
      </c>
      <c r="O6884">
        <v>58.09</v>
      </c>
      <c r="S6884">
        <v>26883</v>
      </c>
    </row>
    <row r="6885" spans="1:19" x14ac:dyDescent="0.2">
      <c r="A6885" t="s">
        <v>64</v>
      </c>
      <c r="B6885" t="s">
        <v>13</v>
      </c>
      <c r="C6885" t="s">
        <v>928</v>
      </c>
      <c r="D6885">
        <v>2</v>
      </c>
      <c r="E6885">
        <v>7</v>
      </c>
      <c r="F6885">
        <v>1780808400000</v>
      </c>
      <c r="G6885">
        <v>1780810789525</v>
      </c>
      <c r="H6885">
        <v>2389525</v>
      </c>
      <c r="I6885">
        <v>2389525</v>
      </c>
      <c r="J6885">
        <v>12225</v>
      </c>
      <c r="K6885">
        <v>96</v>
      </c>
      <c r="L6885">
        <v>74.989999999999995</v>
      </c>
      <c r="M6885" t="s">
        <v>931</v>
      </c>
      <c r="N6885" t="s">
        <v>926</v>
      </c>
      <c r="O6885">
        <v>41.97</v>
      </c>
      <c r="S6885">
        <v>26884</v>
      </c>
    </row>
    <row r="6886" spans="1:19" x14ac:dyDescent="0.2">
      <c r="A6886" t="s">
        <v>64</v>
      </c>
      <c r="B6886" t="s">
        <v>13</v>
      </c>
      <c r="C6886" t="s">
        <v>927</v>
      </c>
      <c r="D6886">
        <v>2</v>
      </c>
      <c r="E6886">
        <v>7</v>
      </c>
      <c r="F6886">
        <v>1780809300000</v>
      </c>
      <c r="G6886">
        <v>1780811681398</v>
      </c>
      <c r="H6886">
        <v>2381398</v>
      </c>
      <c r="I6886">
        <v>2381398</v>
      </c>
      <c r="J6886">
        <v>10772</v>
      </c>
      <c r="K6886">
        <v>92</v>
      </c>
      <c r="L6886">
        <v>73.97</v>
      </c>
      <c r="M6886" t="s">
        <v>931</v>
      </c>
      <c r="N6886" t="s">
        <v>926</v>
      </c>
      <c r="O6886">
        <v>43.68</v>
      </c>
      <c r="S6886">
        <v>26885</v>
      </c>
    </row>
    <row r="6887" spans="1:19" x14ac:dyDescent="0.2">
      <c r="A6887" t="s">
        <v>64</v>
      </c>
      <c r="B6887" t="s">
        <v>13</v>
      </c>
      <c r="C6887" t="s">
        <v>924</v>
      </c>
      <c r="D6887">
        <v>2</v>
      </c>
      <c r="E6887">
        <v>7</v>
      </c>
      <c r="F6887">
        <v>1780810200000</v>
      </c>
      <c r="G6887">
        <v>1780811791009</v>
      </c>
      <c r="H6887">
        <v>1591009</v>
      </c>
      <c r="I6887">
        <v>1591009</v>
      </c>
      <c r="J6887">
        <v>10726</v>
      </c>
      <c r="K6887">
        <v>65</v>
      </c>
      <c r="L6887">
        <v>64.67</v>
      </c>
      <c r="M6887" t="s">
        <v>925</v>
      </c>
      <c r="N6887" t="s">
        <v>926</v>
      </c>
      <c r="O6887">
        <v>42.09</v>
      </c>
      <c r="S6887">
        <v>26886</v>
      </c>
    </row>
    <row r="6888" spans="1:19" x14ac:dyDescent="0.2">
      <c r="A6888" t="s">
        <v>64</v>
      </c>
      <c r="B6888" t="s">
        <v>13</v>
      </c>
      <c r="C6888" t="s">
        <v>928</v>
      </c>
      <c r="D6888">
        <v>2</v>
      </c>
      <c r="E6888">
        <v>7</v>
      </c>
      <c r="F6888">
        <v>1780811100000</v>
      </c>
      <c r="G6888">
        <v>1780813419925</v>
      </c>
      <c r="H6888">
        <v>2319925</v>
      </c>
      <c r="I6888">
        <v>2319925</v>
      </c>
      <c r="J6888">
        <v>10465</v>
      </c>
      <c r="K6888">
        <v>95</v>
      </c>
      <c r="L6888">
        <v>73.319999999999993</v>
      </c>
      <c r="M6888" t="s">
        <v>931</v>
      </c>
      <c r="N6888" t="s">
        <v>926</v>
      </c>
      <c r="O6888">
        <v>44.53</v>
      </c>
      <c r="S6888">
        <v>26887</v>
      </c>
    </row>
    <row r="6889" spans="1:19" x14ac:dyDescent="0.2">
      <c r="A6889" t="s">
        <v>64</v>
      </c>
      <c r="B6889" t="s">
        <v>13</v>
      </c>
      <c r="C6889" t="s">
        <v>927</v>
      </c>
      <c r="D6889">
        <v>2</v>
      </c>
      <c r="E6889">
        <v>7</v>
      </c>
      <c r="F6889">
        <v>1780812000000</v>
      </c>
      <c r="G6889">
        <v>1780814623299</v>
      </c>
      <c r="H6889">
        <v>2623299</v>
      </c>
      <c r="I6889">
        <v>2623299</v>
      </c>
      <c r="J6889">
        <v>12608</v>
      </c>
      <c r="K6889">
        <v>105</v>
      </c>
      <c r="L6889">
        <v>83.05</v>
      </c>
      <c r="M6889" t="s">
        <v>931</v>
      </c>
      <c r="N6889" t="s">
        <v>926</v>
      </c>
      <c r="O6889">
        <v>53.79</v>
      </c>
      <c r="S6889">
        <v>26888</v>
      </c>
    </row>
    <row r="6890" spans="1:19" x14ac:dyDescent="0.2">
      <c r="A6890" t="s">
        <v>64</v>
      </c>
      <c r="B6890" t="s">
        <v>13</v>
      </c>
      <c r="C6890" t="s">
        <v>924</v>
      </c>
      <c r="D6890">
        <v>2</v>
      </c>
      <c r="E6890">
        <v>7</v>
      </c>
      <c r="F6890">
        <v>1780812900000</v>
      </c>
      <c r="G6890">
        <v>1780815041504</v>
      </c>
      <c r="H6890">
        <v>2141504</v>
      </c>
      <c r="I6890">
        <v>2141504</v>
      </c>
      <c r="J6890">
        <v>9205</v>
      </c>
      <c r="K6890">
        <v>89</v>
      </c>
      <c r="L6890">
        <v>71.16</v>
      </c>
      <c r="M6890" t="s">
        <v>931</v>
      </c>
      <c r="N6890" t="s">
        <v>926</v>
      </c>
      <c r="O6890">
        <v>47.38</v>
      </c>
      <c r="S6890">
        <v>26889</v>
      </c>
    </row>
    <row r="6891" spans="1:19" x14ac:dyDescent="0.2">
      <c r="A6891" t="s">
        <v>64</v>
      </c>
      <c r="B6891" t="s">
        <v>13</v>
      </c>
      <c r="C6891" t="s">
        <v>928</v>
      </c>
      <c r="D6891">
        <v>2</v>
      </c>
      <c r="E6891">
        <v>7</v>
      </c>
      <c r="F6891">
        <v>1780813800000</v>
      </c>
      <c r="G6891">
        <v>1780815926252</v>
      </c>
      <c r="H6891">
        <v>2126252</v>
      </c>
      <c r="I6891">
        <v>2126252</v>
      </c>
      <c r="J6891">
        <v>9565</v>
      </c>
      <c r="K6891">
        <v>89</v>
      </c>
      <c r="L6891">
        <v>72.64</v>
      </c>
      <c r="M6891" t="s">
        <v>931</v>
      </c>
      <c r="N6891" t="s">
        <v>926</v>
      </c>
      <c r="O6891">
        <v>50.25</v>
      </c>
      <c r="S6891">
        <v>26890</v>
      </c>
    </row>
    <row r="6892" spans="1:19" x14ac:dyDescent="0.2">
      <c r="A6892" t="s">
        <v>64</v>
      </c>
      <c r="B6892" t="s">
        <v>13</v>
      </c>
      <c r="C6892" t="s">
        <v>927</v>
      </c>
      <c r="D6892">
        <v>2</v>
      </c>
      <c r="E6892">
        <v>7</v>
      </c>
      <c r="F6892">
        <v>1780814700000</v>
      </c>
      <c r="G6892">
        <v>1780816739899</v>
      </c>
      <c r="H6892">
        <v>2039899</v>
      </c>
      <c r="I6892">
        <v>2039899</v>
      </c>
      <c r="J6892">
        <v>9229</v>
      </c>
      <c r="K6892">
        <v>86</v>
      </c>
      <c r="L6892">
        <v>73.84</v>
      </c>
      <c r="M6892" t="s">
        <v>931</v>
      </c>
      <c r="N6892" t="s">
        <v>926</v>
      </c>
      <c r="O6892">
        <v>56.12</v>
      </c>
      <c r="S6892">
        <v>26891</v>
      </c>
    </row>
    <row r="6893" spans="1:19" x14ac:dyDescent="0.2">
      <c r="A6893" t="s">
        <v>64</v>
      </c>
      <c r="B6893" t="s">
        <v>13</v>
      </c>
      <c r="C6893" t="s">
        <v>924</v>
      </c>
      <c r="D6893">
        <v>2</v>
      </c>
      <c r="E6893">
        <v>7</v>
      </c>
      <c r="F6893">
        <v>1780815600000</v>
      </c>
      <c r="G6893">
        <v>1780818350437</v>
      </c>
      <c r="H6893">
        <v>2750437</v>
      </c>
      <c r="I6893">
        <v>2750437</v>
      </c>
      <c r="J6893">
        <v>9745</v>
      </c>
      <c r="K6893">
        <v>105</v>
      </c>
      <c r="L6893">
        <v>81.09</v>
      </c>
      <c r="M6893" t="s">
        <v>931</v>
      </c>
      <c r="N6893" t="s">
        <v>926</v>
      </c>
      <c r="O6893">
        <v>53.68</v>
      </c>
      <c r="S6893">
        <v>26892</v>
      </c>
    </row>
    <row r="6894" spans="1:19" x14ac:dyDescent="0.2">
      <c r="A6894" t="s">
        <v>65</v>
      </c>
      <c r="B6894" t="s">
        <v>8</v>
      </c>
      <c r="C6894" t="s">
        <v>924</v>
      </c>
      <c r="D6894">
        <v>1</v>
      </c>
      <c r="E6894">
        <v>1</v>
      </c>
      <c r="F6894">
        <v>1779667200000</v>
      </c>
      <c r="G6894">
        <v>1779668950674</v>
      </c>
      <c r="H6894">
        <v>1750674</v>
      </c>
      <c r="I6894">
        <v>1750674</v>
      </c>
      <c r="J6894">
        <v>8456</v>
      </c>
      <c r="K6894">
        <v>71</v>
      </c>
      <c r="L6894">
        <v>67.66</v>
      </c>
      <c r="M6894" t="s">
        <v>931</v>
      </c>
      <c r="N6894" t="s">
        <v>926</v>
      </c>
      <c r="O6894">
        <v>51.09</v>
      </c>
      <c r="S6894">
        <v>26893</v>
      </c>
    </row>
    <row r="6895" spans="1:19" x14ac:dyDescent="0.2">
      <c r="A6895" t="s">
        <v>65</v>
      </c>
      <c r="B6895" t="s">
        <v>8</v>
      </c>
      <c r="C6895" t="s">
        <v>928</v>
      </c>
      <c r="D6895">
        <v>1</v>
      </c>
      <c r="E6895">
        <v>1</v>
      </c>
      <c r="F6895">
        <v>1779668100000</v>
      </c>
      <c r="G6895">
        <v>1779669961001</v>
      </c>
      <c r="H6895">
        <v>1861001</v>
      </c>
      <c r="I6895">
        <v>1861001</v>
      </c>
      <c r="J6895">
        <v>10137</v>
      </c>
      <c r="K6895">
        <v>70</v>
      </c>
      <c r="L6895">
        <v>72.55</v>
      </c>
      <c r="M6895" t="s">
        <v>931</v>
      </c>
      <c r="N6895" t="s">
        <v>926</v>
      </c>
      <c r="O6895">
        <v>55.2</v>
      </c>
      <c r="S6895">
        <v>26894</v>
      </c>
    </row>
    <row r="6896" spans="1:19" x14ac:dyDescent="0.2">
      <c r="A6896" t="s">
        <v>65</v>
      </c>
      <c r="B6896" t="s">
        <v>8</v>
      </c>
      <c r="C6896" t="s">
        <v>927</v>
      </c>
      <c r="D6896">
        <v>1</v>
      </c>
      <c r="E6896">
        <v>1</v>
      </c>
      <c r="F6896">
        <v>1779669000000</v>
      </c>
      <c r="G6896">
        <v>1779670727361</v>
      </c>
      <c r="H6896">
        <v>1727361</v>
      </c>
      <c r="I6896">
        <v>1727361</v>
      </c>
      <c r="J6896">
        <v>8477</v>
      </c>
      <c r="K6896">
        <v>68</v>
      </c>
      <c r="L6896">
        <v>67.36</v>
      </c>
      <c r="M6896" t="s">
        <v>931</v>
      </c>
      <c r="N6896" t="s">
        <v>926</v>
      </c>
      <c r="O6896">
        <v>50.92</v>
      </c>
      <c r="S6896">
        <v>26895</v>
      </c>
    </row>
    <row r="6897" spans="1:19" x14ac:dyDescent="0.2">
      <c r="A6897" t="s">
        <v>65</v>
      </c>
      <c r="B6897" t="s">
        <v>8</v>
      </c>
      <c r="C6897" t="s">
        <v>924</v>
      </c>
      <c r="D6897">
        <v>1</v>
      </c>
      <c r="E6897">
        <v>1</v>
      </c>
      <c r="F6897">
        <v>1779669900000</v>
      </c>
      <c r="G6897">
        <v>1779672061622</v>
      </c>
      <c r="H6897">
        <v>2161622</v>
      </c>
      <c r="I6897">
        <v>2161622</v>
      </c>
      <c r="J6897">
        <v>10607</v>
      </c>
      <c r="K6897">
        <v>87</v>
      </c>
      <c r="L6897">
        <v>71.16</v>
      </c>
      <c r="M6897" t="s">
        <v>931</v>
      </c>
      <c r="N6897" t="s">
        <v>926</v>
      </c>
      <c r="O6897">
        <v>43.12</v>
      </c>
      <c r="S6897">
        <v>26896</v>
      </c>
    </row>
    <row r="6898" spans="1:19" x14ac:dyDescent="0.2">
      <c r="A6898" t="s">
        <v>65</v>
      </c>
      <c r="B6898" t="s">
        <v>8</v>
      </c>
      <c r="C6898" t="s">
        <v>928</v>
      </c>
      <c r="D6898">
        <v>1</v>
      </c>
      <c r="E6898">
        <v>1</v>
      </c>
      <c r="F6898">
        <v>1779670800000</v>
      </c>
      <c r="G6898">
        <v>1779672180416</v>
      </c>
      <c r="H6898">
        <v>1380416</v>
      </c>
      <c r="I6898">
        <v>1380416</v>
      </c>
      <c r="J6898">
        <v>10672</v>
      </c>
      <c r="K6898">
        <v>52</v>
      </c>
      <c r="L6898">
        <v>65.19</v>
      </c>
      <c r="M6898" t="s">
        <v>925</v>
      </c>
      <c r="N6898" t="s">
        <v>926</v>
      </c>
      <c r="O6898">
        <v>48.75</v>
      </c>
      <c r="S6898">
        <v>26897</v>
      </c>
    </row>
    <row r="6899" spans="1:19" x14ac:dyDescent="0.2">
      <c r="A6899" t="s">
        <v>65</v>
      </c>
      <c r="B6899" t="s">
        <v>8</v>
      </c>
      <c r="C6899" t="s">
        <v>927</v>
      </c>
      <c r="D6899">
        <v>1</v>
      </c>
      <c r="E6899">
        <v>1</v>
      </c>
      <c r="F6899">
        <v>1779671700000</v>
      </c>
      <c r="G6899">
        <v>1779673505968</v>
      </c>
      <c r="H6899">
        <v>1805968</v>
      </c>
      <c r="I6899">
        <v>1805968</v>
      </c>
      <c r="J6899">
        <v>10953</v>
      </c>
      <c r="K6899">
        <v>78</v>
      </c>
      <c r="L6899">
        <v>67.19</v>
      </c>
      <c r="M6899" t="s">
        <v>931</v>
      </c>
      <c r="N6899" t="s">
        <v>926</v>
      </c>
      <c r="O6899">
        <v>41.94</v>
      </c>
      <c r="S6899">
        <v>26898</v>
      </c>
    </row>
    <row r="6900" spans="1:19" x14ac:dyDescent="0.2">
      <c r="A6900" t="s">
        <v>65</v>
      </c>
      <c r="B6900" t="s">
        <v>8</v>
      </c>
      <c r="C6900" t="s">
        <v>924</v>
      </c>
      <c r="D6900">
        <v>1</v>
      </c>
      <c r="E6900">
        <v>1</v>
      </c>
      <c r="F6900">
        <v>1779672600000</v>
      </c>
      <c r="G6900">
        <v>1779673855453</v>
      </c>
      <c r="H6900">
        <v>1255453</v>
      </c>
      <c r="I6900">
        <v>1255453</v>
      </c>
      <c r="J6900">
        <v>11820</v>
      </c>
      <c r="K6900">
        <v>49</v>
      </c>
      <c r="L6900">
        <v>64.27</v>
      </c>
      <c r="M6900" t="s">
        <v>925</v>
      </c>
      <c r="N6900" t="s">
        <v>926</v>
      </c>
      <c r="O6900">
        <v>46.68</v>
      </c>
      <c r="S6900">
        <v>26899</v>
      </c>
    </row>
    <row r="6901" spans="1:19" x14ac:dyDescent="0.2">
      <c r="A6901" t="s">
        <v>65</v>
      </c>
      <c r="B6901" t="s">
        <v>8</v>
      </c>
      <c r="C6901" t="s">
        <v>928</v>
      </c>
      <c r="D6901">
        <v>1</v>
      </c>
      <c r="E6901">
        <v>1</v>
      </c>
      <c r="F6901">
        <v>1779673500000</v>
      </c>
      <c r="G6901">
        <v>1779675461744</v>
      </c>
      <c r="H6901">
        <v>1961744</v>
      </c>
      <c r="I6901">
        <v>1961744</v>
      </c>
      <c r="J6901">
        <v>10917</v>
      </c>
      <c r="K6901">
        <v>79</v>
      </c>
      <c r="L6901">
        <v>72.349999999999994</v>
      </c>
      <c r="M6901" t="s">
        <v>931</v>
      </c>
      <c r="N6901" t="s">
        <v>926</v>
      </c>
      <c r="O6901">
        <v>50.11</v>
      </c>
      <c r="S6901">
        <v>26900</v>
      </c>
    </row>
    <row r="6902" spans="1:19" x14ac:dyDescent="0.2">
      <c r="A6902" t="s">
        <v>65</v>
      </c>
      <c r="B6902" t="s">
        <v>8</v>
      </c>
      <c r="C6902" t="s">
        <v>927</v>
      </c>
      <c r="D6902">
        <v>1</v>
      </c>
      <c r="E6902">
        <v>1</v>
      </c>
      <c r="F6902">
        <v>1779674400000</v>
      </c>
      <c r="G6902">
        <v>1779676383453</v>
      </c>
      <c r="H6902">
        <v>1983453</v>
      </c>
      <c r="I6902">
        <v>1983453</v>
      </c>
      <c r="J6902">
        <v>9269</v>
      </c>
      <c r="K6902">
        <v>79</v>
      </c>
      <c r="L6902">
        <v>66.66</v>
      </c>
      <c r="M6902" t="s">
        <v>925</v>
      </c>
      <c r="N6902" t="s">
        <v>926</v>
      </c>
      <c r="O6902">
        <v>40.72</v>
      </c>
      <c r="S6902">
        <v>26901</v>
      </c>
    </row>
    <row r="6903" spans="1:19" x14ac:dyDescent="0.2">
      <c r="A6903" t="s">
        <v>65</v>
      </c>
      <c r="B6903" t="s">
        <v>8</v>
      </c>
      <c r="C6903" t="s">
        <v>924</v>
      </c>
      <c r="D6903">
        <v>1</v>
      </c>
      <c r="E6903">
        <v>1</v>
      </c>
      <c r="F6903">
        <v>1779675300000</v>
      </c>
      <c r="G6903">
        <v>1779677508452</v>
      </c>
      <c r="H6903">
        <v>2208452</v>
      </c>
      <c r="I6903">
        <v>2208452</v>
      </c>
      <c r="J6903">
        <v>10458</v>
      </c>
      <c r="K6903">
        <v>84</v>
      </c>
      <c r="L6903">
        <v>77.34</v>
      </c>
      <c r="M6903" t="s">
        <v>931</v>
      </c>
      <c r="N6903" t="s">
        <v>926</v>
      </c>
      <c r="O6903">
        <v>56.72</v>
      </c>
      <c r="S6903">
        <v>26902</v>
      </c>
    </row>
    <row r="6904" spans="1:19" x14ac:dyDescent="0.2">
      <c r="A6904" t="s">
        <v>65</v>
      </c>
      <c r="B6904" t="s">
        <v>8</v>
      </c>
      <c r="C6904" t="s">
        <v>928</v>
      </c>
      <c r="D6904">
        <v>1</v>
      </c>
      <c r="E6904">
        <v>1</v>
      </c>
      <c r="F6904">
        <v>1779676200000</v>
      </c>
      <c r="G6904">
        <v>1779678564033</v>
      </c>
      <c r="H6904">
        <v>2364033</v>
      </c>
      <c r="I6904">
        <v>2364033</v>
      </c>
      <c r="J6904">
        <v>9020</v>
      </c>
      <c r="K6904">
        <v>89</v>
      </c>
      <c r="L6904">
        <v>71.510000000000005</v>
      </c>
      <c r="M6904" t="s">
        <v>931</v>
      </c>
      <c r="N6904" t="s">
        <v>926</v>
      </c>
      <c r="O6904">
        <v>43.08</v>
      </c>
      <c r="S6904">
        <v>26903</v>
      </c>
    </row>
    <row r="6905" spans="1:19" x14ac:dyDescent="0.2">
      <c r="A6905" t="s">
        <v>65</v>
      </c>
      <c r="B6905" t="s">
        <v>8</v>
      </c>
      <c r="C6905" t="s">
        <v>927</v>
      </c>
      <c r="D6905">
        <v>1</v>
      </c>
      <c r="E6905">
        <v>1</v>
      </c>
      <c r="F6905">
        <v>1779677100000</v>
      </c>
      <c r="G6905">
        <v>1779679164619</v>
      </c>
      <c r="H6905">
        <v>2064619</v>
      </c>
      <c r="I6905">
        <v>2064619</v>
      </c>
      <c r="J6905">
        <v>10021</v>
      </c>
      <c r="K6905">
        <v>82</v>
      </c>
      <c r="L6905">
        <v>72.36</v>
      </c>
      <c r="M6905" t="s">
        <v>931</v>
      </c>
      <c r="N6905" t="s">
        <v>926</v>
      </c>
      <c r="O6905">
        <v>49.93</v>
      </c>
      <c r="S6905">
        <v>26904</v>
      </c>
    </row>
    <row r="6906" spans="1:19" x14ac:dyDescent="0.2">
      <c r="A6906" t="s">
        <v>65</v>
      </c>
      <c r="B6906" t="s">
        <v>8</v>
      </c>
      <c r="C6906" t="s">
        <v>924</v>
      </c>
      <c r="D6906">
        <v>1</v>
      </c>
      <c r="E6906">
        <v>1</v>
      </c>
      <c r="F6906">
        <v>1779678000000</v>
      </c>
      <c r="G6906">
        <v>1779679518301</v>
      </c>
      <c r="H6906">
        <v>1518301</v>
      </c>
      <c r="I6906">
        <v>1518301</v>
      </c>
      <c r="J6906">
        <v>10745</v>
      </c>
      <c r="K6906">
        <v>63</v>
      </c>
      <c r="L6906">
        <v>66.63</v>
      </c>
      <c r="M6906" t="s">
        <v>925</v>
      </c>
      <c r="N6906" t="s">
        <v>926</v>
      </c>
      <c r="O6906">
        <v>48.43</v>
      </c>
      <c r="S6906">
        <v>26905</v>
      </c>
    </row>
    <row r="6907" spans="1:19" x14ac:dyDescent="0.2">
      <c r="A6907" t="s">
        <v>65</v>
      </c>
      <c r="B6907" t="s">
        <v>8</v>
      </c>
      <c r="C6907" t="s">
        <v>928</v>
      </c>
      <c r="D6907">
        <v>1</v>
      </c>
      <c r="E6907">
        <v>1</v>
      </c>
      <c r="F6907">
        <v>1779678900000</v>
      </c>
      <c r="G6907">
        <v>1779680812475</v>
      </c>
      <c r="H6907">
        <v>1912475</v>
      </c>
      <c r="I6907">
        <v>1912475</v>
      </c>
      <c r="J6907">
        <v>8763</v>
      </c>
      <c r="K6907">
        <v>75</v>
      </c>
      <c r="L6907">
        <v>66.56</v>
      </c>
      <c r="M6907" t="s">
        <v>925</v>
      </c>
      <c r="N6907" t="s">
        <v>926</v>
      </c>
      <c r="O6907">
        <v>43.64</v>
      </c>
      <c r="S6907">
        <v>26906</v>
      </c>
    </row>
    <row r="6908" spans="1:19" x14ac:dyDescent="0.2">
      <c r="A6908" t="s">
        <v>65</v>
      </c>
      <c r="B6908" t="s">
        <v>8</v>
      </c>
      <c r="C6908" t="s">
        <v>927</v>
      </c>
      <c r="D6908">
        <v>1</v>
      </c>
      <c r="E6908">
        <v>1</v>
      </c>
      <c r="F6908">
        <v>1779679800000</v>
      </c>
      <c r="G6908">
        <v>1779681367505</v>
      </c>
      <c r="H6908">
        <v>1567505</v>
      </c>
      <c r="I6908">
        <v>1567505</v>
      </c>
      <c r="J6908">
        <v>12141</v>
      </c>
      <c r="K6908">
        <v>61</v>
      </c>
      <c r="L6908">
        <v>66.08</v>
      </c>
      <c r="M6908" t="s">
        <v>925</v>
      </c>
      <c r="N6908" t="s">
        <v>926</v>
      </c>
      <c r="O6908">
        <v>42.18</v>
      </c>
      <c r="S6908">
        <v>26907</v>
      </c>
    </row>
    <row r="6909" spans="1:19" x14ac:dyDescent="0.2">
      <c r="A6909" t="s">
        <v>65</v>
      </c>
      <c r="B6909" t="s">
        <v>8</v>
      </c>
      <c r="C6909" t="s">
        <v>924</v>
      </c>
      <c r="D6909">
        <v>1</v>
      </c>
      <c r="E6909">
        <v>1</v>
      </c>
      <c r="F6909">
        <v>1779680700000</v>
      </c>
      <c r="G6909">
        <v>1779682467634</v>
      </c>
      <c r="H6909">
        <v>1767634</v>
      </c>
      <c r="I6909">
        <v>1767634</v>
      </c>
      <c r="J6909">
        <v>9261</v>
      </c>
      <c r="K6909">
        <v>66</v>
      </c>
      <c r="L6909">
        <v>67.61</v>
      </c>
      <c r="M6909" t="s">
        <v>931</v>
      </c>
      <c r="N6909" t="s">
        <v>926</v>
      </c>
      <c r="O6909">
        <v>48.39</v>
      </c>
      <c r="S6909">
        <v>26908</v>
      </c>
    </row>
    <row r="6910" spans="1:19" x14ac:dyDescent="0.2">
      <c r="A6910" t="s">
        <v>65</v>
      </c>
      <c r="B6910" t="s">
        <v>8</v>
      </c>
      <c r="C6910" t="s">
        <v>928</v>
      </c>
      <c r="D6910">
        <v>1</v>
      </c>
      <c r="E6910">
        <v>1</v>
      </c>
      <c r="F6910">
        <v>1779681600000</v>
      </c>
      <c r="G6910">
        <v>1779683607495</v>
      </c>
      <c r="H6910">
        <v>2007495</v>
      </c>
      <c r="I6910">
        <v>2007495</v>
      </c>
      <c r="J6910">
        <v>10707</v>
      </c>
      <c r="K6910">
        <v>83</v>
      </c>
      <c r="L6910">
        <v>55.33</v>
      </c>
      <c r="M6910" t="s">
        <v>925</v>
      </c>
      <c r="N6910" t="s">
        <v>929</v>
      </c>
      <c r="S6910">
        <v>26909</v>
      </c>
    </row>
    <row r="6911" spans="1:19" x14ac:dyDescent="0.2">
      <c r="A6911" t="s">
        <v>65</v>
      </c>
      <c r="B6911" t="s">
        <v>8</v>
      </c>
      <c r="C6911" t="s">
        <v>927</v>
      </c>
      <c r="D6911">
        <v>1</v>
      </c>
      <c r="E6911">
        <v>1</v>
      </c>
      <c r="F6911">
        <v>1779682500000</v>
      </c>
      <c r="G6911">
        <v>1779683850320</v>
      </c>
      <c r="H6911">
        <v>1350320</v>
      </c>
      <c r="I6911">
        <v>1350320</v>
      </c>
      <c r="J6911">
        <v>10390</v>
      </c>
      <c r="K6911">
        <v>60</v>
      </c>
      <c r="L6911">
        <v>63.63</v>
      </c>
      <c r="M6911" t="s">
        <v>925</v>
      </c>
      <c r="N6911" t="s">
        <v>926</v>
      </c>
      <c r="O6911">
        <v>46.64</v>
      </c>
      <c r="S6911">
        <v>26910</v>
      </c>
    </row>
    <row r="6912" spans="1:19" x14ac:dyDescent="0.2">
      <c r="A6912" t="s">
        <v>65</v>
      </c>
      <c r="B6912" t="s">
        <v>8</v>
      </c>
      <c r="C6912" t="s">
        <v>924</v>
      </c>
      <c r="D6912">
        <v>1</v>
      </c>
      <c r="E6912">
        <v>1</v>
      </c>
      <c r="F6912">
        <v>1779683400000</v>
      </c>
      <c r="G6912">
        <v>1779685870402</v>
      </c>
      <c r="H6912">
        <v>2470402</v>
      </c>
      <c r="I6912">
        <v>2470402</v>
      </c>
      <c r="J6912">
        <v>9379</v>
      </c>
      <c r="K6912">
        <v>98</v>
      </c>
      <c r="L6912">
        <v>73.31</v>
      </c>
      <c r="M6912" t="s">
        <v>931</v>
      </c>
      <c r="N6912" t="s">
        <v>926</v>
      </c>
      <c r="O6912">
        <v>43.64</v>
      </c>
      <c r="S6912">
        <v>26911</v>
      </c>
    </row>
    <row r="6913" spans="1:19" x14ac:dyDescent="0.2">
      <c r="A6913" t="s">
        <v>65</v>
      </c>
      <c r="B6913" t="s">
        <v>8</v>
      </c>
      <c r="C6913" t="s">
        <v>928</v>
      </c>
      <c r="D6913">
        <v>1</v>
      </c>
      <c r="E6913">
        <v>1</v>
      </c>
      <c r="F6913">
        <v>1779684300000</v>
      </c>
      <c r="G6913">
        <v>1779685947579</v>
      </c>
      <c r="H6913">
        <v>1647579</v>
      </c>
      <c r="I6913">
        <v>1647579</v>
      </c>
      <c r="J6913">
        <v>9071</v>
      </c>
      <c r="K6913">
        <v>63</v>
      </c>
      <c r="L6913">
        <v>63.09</v>
      </c>
      <c r="M6913" t="s">
        <v>925</v>
      </c>
      <c r="N6913" t="s">
        <v>926</v>
      </c>
      <c r="O6913">
        <v>41.41</v>
      </c>
      <c r="S6913">
        <v>26912</v>
      </c>
    </row>
    <row r="6914" spans="1:19" x14ac:dyDescent="0.2">
      <c r="A6914" t="s">
        <v>65</v>
      </c>
      <c r="B6914" t="s">
        <v>8</v>
      </c>
      <c r="C6914" t="s">
        <v>927</v>
      </c>
      <c r="D6914">
        <v>1</v>
      </c>
      <c r="E6914">
        <v>1</v>
      </c>
      <c r="F6914">
        <v>1779685200000</v>
      </c>
      <c r="G6914">
        <v>1779687194934</v>
      </c>
      <c r="H6914">
        <v>1994934</v>
      </c>
      <c r="I6914">
        <v>1994934</v>
      </c>
      <c r="J6914">
        <v>10382</v>
      </c>
      <c r="K6914">
        <v>85</v>
      </c>
      <c r="L6914">
        <v>73.209999999999994</v>
      </c>
      <c r="M6914" t="s">
        <v>931</v>
      </c>
      <c r="N6914" t="s">
        <v>926</v>
      </c>
      <c r="O6914">
        <v>52.7</v>
      </c>
      <c r="S6914">
        <v>26913</v>
      </c>
    </row>
    <row r="6915" spans="1:19" x14ac:dyDescent="0.2">
      <c r="A6915" t="s">
        <v>65</v>
      </c>
      <c r="B6915" t="s">
        <v>8</v>
      </c>
      <c r="C6915" t="s">
        <v>924</v>
      </c>
      <c r="D6915">
        <v>1</v>
      </c>
      <c r="E6915">
        <v>1</v>
      </c>
      <c r="F6915">
        <v>1779686100000</v>
      </c>
      <c r="G6915">
        <v>1779687989948</v>
      </c>
      <c r="H6915">
        <v>1889948</v>
      </c>
      <c r="I6915">
        <v>1889948</v>
      </c>
      <c r="J6915">
        <v>10674</v>
      </c>
      <c r="K6915">
        <v>72</v>
      </c>
      <c r="L6915">
        <v>73.56</v>
      </c>
      <c r="M6915" t="s">
        <v>931</v>
      </c>
      <c r="N6915" t="s">
        <v>926</v>
      </c>
      <c r="O6915">
        <v>55.37</v>
      </c>
      <c r="S6915">
        <v>26914</v>
      </c>
    </row>
    <row r="6916" spans="1:19" x14ac:dyDescent="0.2">
      <c r="A6916" t="s">
        <v>65</v>
      </c>
      <c r="B6916" t="s">
        <v>8</v>
      </c>
      <c r="C6916" t="s">
        <v>928</v>
      </c>
      <c r="D6916">
        <v>1</v>
      </c>
      <c r="E6916">
        <v>1</v>
      </c>
      <c r="F6916">
        <v>1779687000000</v>
      </c>
      <c r="G6916">
        <v>1779688554561</v>
      </c>
      <c r="H6916">
        <v>1554561</v>
      </c>
      <c r="I6916">
        <v>1554561</v>
      </c>
      <c r="J6916">
        <v>10013</v>
      </c>
      <c r="K6916">
        <v>62</v>
      </c>
      <c r="L6916">
        <v>67.010000000000005</v>
      </c>
      <c r="M6916" t="s">
        <v>931</v>
      </c>
      <c r="N6916" t="s">
        <v>926</v>
      </c>
      <c r="O6916">
        <v>50.35</v>
      </c>
      <c r="S6916">
        <v>26915</v>
      </c>
    </row>
    <row r="6917" spans="1:19" x14ac:dyDescent="0.2">
      <c r="A6917" t="s">
        <v>65</v>
      </c>
      <c r="B6917" t="s">
        <v>8</v>
      </c>
      <c r="C6917" t="s">
        <v>927</v>
      </c>
      <c r="D6917">
        <v>1</v>
      </c>
      <c r="E6917">
        <v>1</v>
      </c>
      <c r="F6917">
        <v>1779687900000</v>
      </c>
      <c r="G6917">
        <v>1779689352392</v>
      </c>
      <c r="H6917">
        <v>1452392</v>
      </c>
      <c r="I6917">
        <v>1452392</v>
      </c>
      <c r="J6917">
        <v>9380</v>
      </c>
      <c r="K6917">
        <v>58</v>
      </c>
      <c r="L6917">
        <v>61.87</v>
      </c>
      <c r="M6917" t="s">
        <v>925</v>
      </c>
      <c r="N6917" t="s">
        <v>926</v>
      </c>
      <c r="O6917">
        <v>42.67</v>
      </c>
      <c r="S6917">
        <v>26916</v>
      </c>
    </row>
    <row r="6918" spans="1:19" x14ac:dyDescent="0.2">
      <c r="A6918" t="s">
        <v>65</v>
      </c>
      <c r="B6918" t="s">
        <v>8</v>
      </c>
      <c r="C6918" t="s">
        <v>924</v>
      </c>
      <c r="D6918">
        <v>1</v>
      </c>
      <c r="E6918">
        <v>1</v>
      </c>
      <c r="F6918">
        <v>1779688800000</v>
      </c>
      <c r="G6918">
        <v>1779690819052</v>
      </c>
      <c r="H6918">
        <v>2019052</v>
      </c>
      <c r="I6918">
        <v>2019052</v>
      </c>
      <c r="J6918">
        <v>8908</v>
      </c>
      <c r="K6918">
        <v>83</v>
      </c>
      <c r="L6918">
        <v>73.45</v>
      </c>
      <c r="M6918" t="s">
        <v>931</v>
      </c>
      <c r="N6918" t="s">
        <v>926</v>
      </c>
      <c r="O6918">
        <v>56.58</v>
      </c>
      <c r="S6918">
        <v>26917</v>
      </c>
    </row>
    <row r="6919" spans="1:19" x14ac:dyDescent="0.2">
      <c r="A6919" t="s">
        <v>65</v>
      </c>
      <c r="B6919" t="s">
        <v>8</v>
      </c>
      <c r="C6919" t="s">
        <v>928</v>
      </c>
      <c r="D6919">
        <v>1</v>
      </c>
      <c r="E6919">
        <v>2</v>
      </c>
      <c r="F6919">
        <v>1779753600000</v>
      </c>
      <c r="G6919">
        <v>1779755388023</v>
      </c>
      <c r="H6919">
        <v>1788023</v>
      </c>
      <c r="I6919">
        <v>1788023</v>
      </c>
      <c r="J6919">
        <v>8889</v>
      </c>
      <c r="K6919">
        <v>72</v>
      </c>
      <c r="L6919">
        <v>69.489999999999995</v>
      </c>
      <c r="M6919" t="s">
        <v>931</v>
      </c>
      <c r="N6919" t="s">
        <v>926</v>
      </c>
      <c r="O6919">
        <v>53.25</v>
      </c>
      <c r="S6919">
        <v>26918</v>
      </c>
    </row>
    <row r="6920" spans="1:19" x14ac:dyDescent="0.2">
      <c r="A6920" t="s">
        <v>65</v>
      </c>
      <c r="B6920" t="s">
        <v>8</v>
      </c>
      <c r="C6920" t="s">
        <v>927</v>
      </c>
      <c r="D6920">
        <v>1</v>
      </c>
      <c r="E6920">
        <v>2</v>
      </c>
      <c r="F6920">
        <v>1779754500000</v>
      </c>
      <c r="G6920">
        <v>1779756903168</v>
      </c>
      <c r="H6920">
        <v>2403168</v>
      </c>
      <c r="I6920">
        <v>2403168</v>
      </c>
      <c r="J6920">
        <v>9747</v>
      </c>
      <c r="K6920">
        <v>89</v>
      </c>
      <c r="L6920">
        <v>59.07</v>
      </c>
      <c r="M6920" t="s">
        <v>925</v>
      </c>
      <c r="N6920" t="s">
        <v>929</v>
      </c>
      <c r="S6920">
        <v>26919</v>
      </c>
    </row>
    <row r="6921" spans="1:19" x14ac:dyDescent="0.2">
      <c r="A6921" t="s">
        <v>65</v>
      </c>
      <c r="B6921" t="s">
        <v>8</v>
      </c>
      <c r="C6921" t="s">
        <v>924</v>
      </c>
      <c r="D6921">
        <v>1</v>
      </c>
      <c r="E6921">
        <v>2</v>
      </c>
      <c r="F6921">
        <v>1779755400000</v>
      </c>
      <c r="G6921">
        <v>1779757411867</v>
      </c>
      <c r="H6921">
        <v>2011867</v>
      </c>
      <c r="I6921">
        <v>2011867</v>
      </c>
      <c r="J6921">
        <v>8628</v>
      </c>
      <c r="K6921">
        <v>85</v>
      </c>
      <c r="L6921">
        <v>65.650000000000006</v>
      </c>
      <c r="M6921" t="s">
        <v>925</v>
      </c>
      <c r="N6921" t="s">
        <v>926</v>
      </c>
      <c r="O6921">
        <v>39.380000000000003</v>
      </c>
      <c r="S6921">
        <v>26920</v>
      </c>
    </row>
    <row r="6922" spans="1:19" x14ac:dyDescent="0.2">
      <c r="A6922" t="s">
        <v>65</v>
      </c>
      <c r="B6922" t="s">
        <v>8</v>
      </c>
      <c r="C6922" t="s">
        <v>928</v>
      </c>
      <c r="D6922">
        <v>1</v>
      </c>
      <c r="E6922">
        <v>2</v>
      </c>
      <c r="F6922">
        <v>1779756300000</v>
      </c>
      <c r="G6922">
        <v>1779757638223</v>
      </c>
      <c r="H6922">
        <v>1338223</v>
      </c>
      <c r="I6922">
        <v>1338223</v>
      </c>
      <c r="J6922">
        <v>8493</v>
      </c>
      <c r="K6922">
        <v>50</v>
      </c>
      <c r="L6922">
        <v>63.22</v>
      </c>
      <c r="M6922" t="s">
        <v>925</v>
      </c>
      <c r="N6922" t="s">
        <v>926</v>
      </c>
      <c r="O6922">
        <v>51.05</v>
      </c>
      <c r="S6922">
        <v>26921</v>
      </c>
    </row>
    <row r="6923" spans="1:19" x14ac:dyDescent="0.2">
      <c r="A6923" t="s">
        <v>65</v>
      </c>
      <c r="B6923" t="s">
        <v>8</v>
      </c>
      <c r="C6923" t="s">
        <v>927</v>
      </c>
      <c r="D6923">
        <v>1</v>
      </c>
      <c r="E6923">
        <v>2</v>
      </c>
      <c r="F6923">
        <v>1779757200000</v>
      </c>
      <c r="G6923">
        <v>1779758724043</v>
      </c>
      <c r="H6923">
        <v>1524043</v>
      </c>
      <c r="I6923">
        <v>1524043</v>
      </c>
      <c r="J6923">
        <v>8732</v>
      </c>
      <c r="K6923">
        <v>61</v>
      </c>
      <c r="L6923">
        <v>64.77</v>
      </c>
      <c r="M6923" t="s">
        <v>925</v>
      </c>
      <c r="N6923" t="s">
        <v>926</v>
      </c>
      <c r="O6923">
        <v>49.35</v>
      </c>
      <c r="S6923">
        <v>26922</v>
      </c>
    </row>
    <row r="6924" spans="1:19" x14ac:dyDescent="0.2">
      <c r="A6924" t="s">
        <v>65</v>
      </c>
      <c r="B6924" t="s">
        <v>8</v>
      </c>
      <c r="C6924" t="s">
        <v>924</v>
      </c>
      <c r="D6924">
        <v>1</v>
      </c>
      <c r="E6924">
        <v>2</v>
      </c>
      <c r="F6924">
        <v>1779758100000</v>
      </c>
      <c r="G6924">
        <v>1779759776719</v>
      </c>
      <c r="H6924">
        <v>1676719</v>
      </c>
      <c r="I6924">
        <v>1676719</v>
      </c>
      <c r="J6924">
        <v>11408</v>
      </c>
      <c r="K6924">
        <v>71</v>
      </c>
      <c r="L6924">
        <v>65.930000000000007</v>
      </c>
      <c r="M6924" t="s">
        <v>925</v>
      </c>
      <c r="N6924" t="s">
        <v>926</v>
      </c>
      <c r="O6924">
        <v>41.03</v>
      </c>
      <c r="S6924">
        <v>26923</v>
      </c>
    </row>
    <row r="6925" spans="1:19" x14ac:dyDescent="0.2">
      <c r="A6925" t="s">
        <v>65</v>
      </c>
      <c r="B6925" t="s">
        <v>8</v>
      </c>
      <c r="C6925" t="s">
        <v>928</v>
      </c>
      <c r="D6925">
        <v>1</v>
      </c>
      <c r="E6925">
        <v>2</v>
      </c>
      <c r="F6925">
        <v>1779759000000</v>
      </c>
      <c r="G6925">
        <v>1779760305747</v>
      </c>
      <c r="H6925">
        <v>1305747</v>
      </c>
      <c r="I6925">
        <v>1305747</v>
      </c>
      <c r="J6925">
        <v>11402</v>
      </c>
      <c r="K6925">
        <v>55</v>
      </c>
      <c r="L6925">
        <v>68.44</v>
      </c>
      <c r="M6925" t="s">
        <v>931</v>
      </c>
      <c r="N6925" t="s">
        <v>926</v>
      </c>
      <c r="O6925">
        <v>56.24</v>
      </c>
      <c r="S6925">
        <v>26924</v>
      </c>
    </row>
    <row r="6926" spans="1:19" x14ac:dyDescent="0.2">
      <c r="A6926" t="s">
        <v>65</v>
      </c>
      <c r="B6926" t="s">
        <v>8</v>
      </c>
      <c r="C6926" t="s">
        <v>927</v>
      </c>
      <c r="D6926">
        <v>1</v>
      </c>
      <c r="E6926">
        <v>2</v>
      </c>
      <c r="F6926">
        <v>1779759900000</v>
      </c>
      <c r="G6926">
        <v>1779761160800</v>
      </c>
      <c r="H6926">
        <v>1260800</v>
      </c>
      <c r="I6926">
        <v>1260800</v>
      </c>
      <c r="J6926">
        <v>8480</v>
      </c>
      <c r="K6926">
        <v>56</v>
      </c>
      <c r="L6926">
        <v>57.91</v>
      </c>
      <c r="M6926" t="s">
        <v>925</v>
      </c>
      <c r="N6926" t="s">
        <v>926</v>
      </c>
      <c r="O6926">
        <v>40.69</v>
      </c>
      <c r="S6926">
        <v>26925</v>
      </c>
    </row>
    <row r="6927" spans="1:19" x14ac:dyDescent="0.2">
      <c r="A6927" t="s">
        <v>65</v>
      </c>
      <c r="B6927" t="s">
        <v>8</v>
      </c>
      <c r="C6927" t="s">
        <v>924</v>
      </c>
      <c r="D6927">
        <v>1</v>
      </c>
      <c r="E6927">
        <v>2</v>
      </c>
      <c r="F6927">
        <v>1779760800000</v>
      </c>
      <c r="G6927">
        <v>1779762140158</v>
      </c>
      <c r="H6927">
        <v>1340158</v>
      </c>
      <c r="I6927">
        <v>1340158</v>
      </c>
      <c r="J6927">
        <v>10945</v>
      </c>
      <c r="K6927">
        <v>52</v>
      </c>
      <c r="L6927">
        <v>64.45</v>
      </c>
      <c r="M6927" t="s">
        <v>925</v>
      </c>
      <c r="N6927" t="s">
        <v>926</v>
      </c>
      <c r="O6927">
        <v>47.31</v>
      </c>
      <c r="S6927">
        <v>26926</v>
      </c>
    </row>
    <row r="6928" spans="1:19" x14ac:dyDescent="0.2">
      <c r="A6928" t="s">
        <v>65</v>
      </c>
      <c r="B6928" t="s">
        <v>8</v>
      </c>
      <c r="C6928" t="s">
        <v>928</v>
      </c>
      <c r="D6928">
        <v>1</v>
      </c>
      <c r="E6928">
        <v>2</v>
      </c>
      <c r="F6928">
        <v>1779761700000</v>
      </c>
      <c r="G6928">
        <v>1779764059235</v>
      </c>
      <c r="H6928">
        <v>2359235</v>
      </c>
      <c r="I6928">
        <v>2359235</v>
      </c>
      <c r="J6928">
        <v>10585</v>
      </c>
      <c r="K6928">
        <v>87</v>
      </c>
      <c r="L6928">
        <v>77.86</v>
      </c>
      <c r="M6928" t="s">
        <v>931</v>
      </c>
      <c r="N6928" t="s">
        <v>926</v>
      </c>
      <c r="O6928">
        <v>53.8</v>
      </c>
      <c r="S6928">
        <v>26927</v>
      </c>
    </row>
    <row r="6929" spans="1:19" x14ac:dyDescent="0.2">
      <c r="A6929" t="s">
        <v>65</v>
      </c>
      <c r="B6929" t="s">
        <v>8</v>
      </c>
      <c r="C6929" t="s">
        <v>927</v>
      </c>
      <c r="D6929">
        <v>1</v>
      </c>
      <c r="E6929">
        <v>2</v>
      </c>
      <c r="F6929">
        <v>1779762600000</v>
      </c>
      <c r="G6929">
        <v>1779764825517</v>
      </c>
      <c r="H6929">
        <v>2225517</v>
      </c>
      <c r="I6929">
        <v>2225517</v>
      </c>
      <c r="J6929">
        <v>8828</v>
      </c>
      <c r="K6929">
        <v>88</v>
      </c>
      <c r="L6929">
        <v>55.98</v>
      </c>
      <c r="M6929" t="s">
        <v>925</v>
      </c>
      <c r="N6929" t="s">
        <v>929</v>
      </c>
      <c r="S6929">
        <v>26928</v>
      </c>
    </row>
    <row r="6930" spans="1:19" x14ac:dyDescent="0.2">
      <c r="A6930" t="s">
        <v>65</v>
      </c>
      <c r="B6930" t="s">
        <v>8</v>
      </c>
      <c r="C6930" t="s">
        <v>924</v>
      </c>
      <c r="D6930">
        <v>1</v>
      </c>
      <c r="E6930">
        <v>2</v>
      </c>
      <c r="F6930">
        <v>1779763500000</v>
      </c>
      <c r="G6930">
        <v>1779764756643</v>
      </c>
      <c r="H6930">
        <v>1256643</v>
      </c>
      <c r="I6930">
        <v>1256643</v>
      </c>
      <c r="J6930">
        <v>12040</v>
      </c>
      <c r="K6930">
        <v>48</v>
      </c>
      <c r="L6930">
        <v>67.819999999999993</v>
      </c>
      <c r="M6930" t="s">
        <v>931</v>
      </c>
      <c r="N6930" t="s">
        <v>926</v>
      </c>
      <c r="O6930">
        <v>54.32</v>
      </c>
      <c r="S6930">
        <v>26929</v>
      </c>
    </row>
    <row r="6931" spans="1:19" x14ac:dyDescent="0.2">
      <c r="A6931" t="s">
        <v>65</v>
      </c>
      <c r="B6931" t="s">
        <v>8</v>
      </c>
      <c r="C6931" t="s">
        <v>928</v>
      </c>
      <c r="D6931">
        <v>1</v>
      </c>
      <c r="E6931">
        <v>2</v>
      </c>
      <c r="F6931">
        <v>1779764400000</v>
      </c>
      <c r="G6931">
        <v>1779766473780</v>
      </c>
      <c r="H6931">
        <v>2073780</v>
      </c>
      <c r="I6931">
        <v>2073780</v>
      </c>
      <c r="J6931">
        <v>8756</v>
      </c>
      <c r="K6931">
        <v>82</v>
      </c>
      <c r="L6931">
        <v>68.03</v>
      </c>
      <c r="M6931" t="s">
        <v>931</v>
      </c>
      <c r="N6931" t="s">
        <v>926</v>
      </c>
      <c r="O6931">
        <v>43.02</v>
      </c>
      <c r="S6931">
        <v>26930</v>
      </c>
    </row>
    <row r="6932" spans="1:19" x14ac:dyDescent="0.2">
      <c r="A6932" t="s">
        <v>65</v>
      </c>
      <c r="B6932" t="s">
        <v>8</v>
      </c>
      <c r="C6932" t="s">
        <v>927</v>
      </c>
      <c r="D6932">
        <v>1</v>
      </c>
      <c r="E6932">
        <v>2</v>
      </c>
      <c r="F6932">
        <v>1779765300000</v>
      </c>
      <c r="G6932">
        <v>1779767254550</v>
      </c>
      <c r="H6932">
        <v>1954550</v>
      </c>
      <c r="I6932">
        <v>1954550</v>
      </c>
      <c r="J6932">
        <v>10154</v>
      </c>
      <c r="K6932">
        <v>78</v>
      </c>
      <c r="L6932">
        <v>66.94</v>
      </c>
      <c r="M6932" t="s">
        <v>931</v>
      </c>
      <c r="N6932" t="s">
        <v>926</v>
      </c>
      <c r="O6932">
        <v>39.75</v>
      </c>
      <c r="S6932">
        <v>26931</v>
      </c>
    </row>
    <row r="6933" spans="1:19" x14ac:dyDescent="0.2">
      <c r="A6933" t="s">
        <v>65</v>
      </c>
      <c r="B6933" t="s">
        <v>8</v>
      </c>
      <c r="C6933" t="s">
        <v>924</v>
      </c>
      <c r="D6933">
        <v>1</v>
      </c>
      <c r="E6933">
        <v>2</v>
      </c>
      <c r="F6933">
        <v>1779766200000</v>
      </c>
      <c r="G6933">
        <v>1779767703993</v>
      </c>
      <c r="H6933">
        <v>1503993</v>
      </c>
      <c r="I6933">
        <v>1503993</v>
      </c>
      <c r="J6933">
        <v>11524</v>
      </c>
      <c r="K6933">
        <v>59</v>
      </c>
      <c r="L6933">
        <v>67.209999999999994</v>
      </c>
      <c r="M6933" t="s">
        <v>931</v>
      </c>
      <c r="N6933" t="s">
        <v>926</v>
      </c>
      <c r="O6933">
        <v>48.06</v>
      </c>
      <c r="S6933">
        <v>26932</v>
      </c>
    </row>
    <row r="6934" spans="1:19" x14ac:dyDescent="0.2">
      <c r="A6934" t="s">
        <v>65</v>
      </c>
      <c r="B6934" t="s">
        <v>8</v>
      </c>
      <c r="C6934" t="s">
        <v>928</v>
      </c>
      <c r="D6934">
        <v>1</v>
      </c>
      <c r="E6934">
        <v>2</v>
      </c>
      <c r="F6934">
        <v>1779767100000</v>
      </c>
      <c r="G6934">
        <v>1779769537099</v>
      </c>
      <c r="H6934">
        <v>2437099</v>
      </c>
      <c r="I6934">
        <v>2437099</v>
      </c>
      <c r="J6934">
        <v>10497</v>
      </c>
      <c r="K6934">
        <v>93</v>
      </c>
      <c r="L6934">
        <v>73.44</v>
      </c>
      <c r="M6934" t="s">
        <v>931</v>
      </c>
      <c r="N6934" t="s">
        <v>926</v>
      </c>
      <c r="O6934">
        <v>41.78</v>
      </c>
      <c r="S6934">
        <v>26933</v>
      </c>
    </row>
    <row r="6935" spans="1:19" x14ac:dyDescent="0.2">
      <c r="A6935" t="s">
        <v>65</v>
      </c>
      <c r="B6935" t="s">
        <v>8</v>
      </c>
      <c r="C6935" t="s">
        <v>927</v>
      </c>
      <c r="D6935">
        <v>1</v>
      </c>
      <c r="E6935">
        <v>2</v>
      </c>
      <c r="F6935">
        <v>1779768000000</v>
      </c>
      <c r="G6935">
        <v>1779769348174</v>
      </c>
      <c r="H6935">
        <v>1348174</v>
      </c>
      <c r="I6935">
        <v>1348174</v>
      </c>
      <c r="J6935">
        <v>11635</v>
      </c>
      <c r="K6935">
        <v>57</v>
      </c>
      <c r="L6935">
        <v>65.650000000000006</v>
      </c>
      <c r="M6935" t="s">
        <v>925</v>
      </c>
      <c r="N6935" t="s">
        <v>926</v>
      </c>
      <c r="O6935">
        <v>48.06</v>
      </c>
      <c r="S6935">
        <v>26934</v>
      </c>
    </row>
    <row r="6936" spans="1:19" x14ac:dyDescent="0.2">
      <c r="A6936" t="s">
        <v>65</v>
      </c>
      <c r="B6936" t="s">
        <v>8</v>
      </c>
      <c r="C6936" t="s">
        <v>924</v>
      </c>
      <c r="D6936">
        <v>1</v>
      </c>
      <c r="E6936">
        <v>2</v>
      </c>
      <c r="F6936">
        <v>1779768900000</v>
      </c>
      <c r="G6936">
        <v>1779770711518</v>
      </c>
      <c r="H6936">
        <v>1811518</v>
      </c>
      <c r="I6936">
        <v>1811518</v>
      </c>
      <c r="J6936">
        <v>9248</v>
      </c>
      <c r="K6936">
        <v>75</v>
      </c>
      <c r="L6936">
        <v>68.150000000000006</v>
      </c>
      <c r="M6936" t="s">
        <v>931</v>
      </c>
      <c r="N6936" t="s">
        <v>926</v>
      </c>
      <c r="O6936">
        <v>48.58</v>
      </c>
      <c r="S6936">
        <v>26935</v>
      </c>
    </row>
    <row r="6937" spans="1:19" x14ac:dyDescent="0.2">
      <c r="A6937" t="s">
        <v>65</v>
      </c>
      <c r="B6937" t="s">
        <v>8</v>
      </c>
      <c r="C6937" t="s">
        <v>928</v>
      </c>
      <c r="D6937">
        <v>1</v>
      </c>
      <c r="E6937">
        <v>2</v>
      </c>
      <c r="F6937">
        <v>1779769800000</v>
      </c>
      <c r="G6937">
        <v>1779772065920</v>
      </c>
      <c r="H6937">
        <v>2265920</v>
      </c>
      <c r="I6937">
        <v>2265920</v>
      </c>
      <c r="J6937">
        <v>8559</v>
      </c>
      <c r="K6937">
        <v>84</v>
      </c>
      <c r="L6937">
        <v>70.930000000000007</v>
      </c>
      <c r="M6937" t="s">
        <v>931</v>
      </c>
      <c r="N6937" t="s">
        <v>926</v>
      </c>
      <c r="O6937">
        <v>45.44</v>
      </c>
      <c r="S6937">
        <v>26936</v>
      </c>
    </row>
    <row r="6938" spans="1:19" x14ac:dyDescent="0.2">
      <c r="A6938" t="s">
        <v>65</v>
      </c>
      <c r="B6938" t="s">
        <v>8</v>
      </c>
      <c r="C6938" t="s">
        <v>927</v>
      </c>
      <c r="D6938">
        <v>1</v>
      </c>
      <c r="E6938">
        <v>2</v>
      </c>
      <c r="F6938">
        <v>1779770700000</v>
      </c>
      <c r="G6938">
        <v>1779772757475</v>
      </c>
      <c r="H6938">
        <v>2057475</v>
      </c>
      <c r="I6938">
        <v>2057475</v>
      </c>
      <c r="J6938">
        <v>10312</v>
      </c>
      <c r="K6938">
        <v>78</v>
      </c>
      <c r="L6938">
        <v>70.540000000000006</v>
      </c>
      <c r="M6938" t="s">
        <v>931</v>
      </c>
      <c r="N6938" t="s">
        <v>926</v>
      </c>
      <c r="O6938">
        <v>45.09</v>
      </c>
      <c r="S6938">
        <v>26937</v>
      </c>
    </row>
    <row r="6939" spans="1:19" x14ac:dyDescent="0.2">
      <c r="A6939" t="s">
        <v>65</v>
      </c>
      <c r="B6939" t="s">
        <v>8</v>
      </c>
      <c r="C6939" t="s">
        <v>924</v>
      </c>
      <c r="D6939">
        <v>1</v>
      </c>
      <c r="E6939">
        <v>2</v>
      </c>
      <c r="F6939">
        <v>1779771600000</v>
      </c>
      <c r="G6939">
        <v>1779773902664</v>
      </c>
      <c r="H6939">
        <v>2302664</v>
      </c>
      <c r="I6939">
        <v>2302664</v>
      </c>
      <c r="J6939">
        <v>8988</v>
      </c>
      <c r="K6939">
        <v>91</v>
      </c>
      <c r="L6939">
        <v>73.95</v>
      </c>
      <c r="M6939" t="s">
        <v>931</v>
      </c>
      <c r="N6939" t="s">
        <v>926</v>
      </c>
      <c r="O6939">
        <v>50.4</v>
      </c>
      <c r="S6939">
        <v>26938</v>
      </c>
    </row>
    <row r="6940" spans="1:19" x14ac:dyDescent="0.2">
      <c r="A6940" t="s">
        <v>65</v>
      </c>
      <c r="B6940" t="s">
        <v>8</v>
      </c>
      <c r="C6940" t="s">
        <v>928</v>
      </c>
      <c r="D6940">
        <v>1</v>
      </c>
      <c r="E6940">
        <v>2</v>
      </c>
      <c r="F6940">
        <v>1779772500000</v>
      </c>
      <c r="G6940">
        <v>1779774011264</v>
      </c>
      <c r="H6940">
        <v>1511264</v>
      </c>
      <c r="I6940">
        <v>1511264</v>
      </c>
      <c r="J6940">
        <v>10312</v>
      </c>
      <c r="K6940">
        <v>60</v>
      </c>
      <c r="L6940">
        <v>67.709999999999994</v>
      </c>
      <c r="M6940" t="s">
        <v>931</v>
      </c>
      <c r="N6940" t="s">
        <v>926</v>
      </c>
      <c r="O6940">
        <v>52.29</v>
      </c>
      <c r="S6940">
        <v>26939</v>
      </c>
    </row>
    <row r="6941" spans="1:19" x14ac:dyDescent="0.2">
      <c r="A6941" t="s">
        <v>65</v>
      </c>
      <c r="B6941" t="s">
        <v>8</v>
      </c>
      <c r="C6941" t="s">
        <v>927</v>
      </c>
      <c r="D6941">
        <v>1</v>
      </c>
      <c r="E6941">
        <v>2</v>
      </c>
      <c r="F6941">
        <v>1779773400000</v>
      </c>
      <c r="G6941">
        <v>1779774682569</v>
      </c>
      <c r="H6941">
        <v>1282569</v>
      </c>
      <c r="I6941">
        <v>1282569</v>
      </c>
      <c r="J6941">
        <v>10423</v>
      </c>
      <c r="K6941">
        <v>53</v>
      </c>
      <c r="L6941">
        <v>60.15</v>
      </c>
      <c r="M6941" t="s">
        <v>925</v>
      </c>
      <c r="N6941" t="s">
        <v>926</v>
      </c>
      <c r="O6941">
        <v>40.159999999999997</v>
      </c>
      <c r="S6941">
        <v>26940</v>
      </c>
    </row>
    <row r="6942" spans="1:19" x14ac:dyDescent="0.2">
      <c r="A6942" t="s">
        <v>65</v>
      </c>
      <c r="B6942" t="s">
        <v>8</v>
      </c>
      <c r="C6942" t="s">
        <v>924</v>
      </c>
      <c r="D6942">
        <v>1</v>
      </c>
      <c r="E6942">
        <v>2</v>
      </c>
      <c r="F6942">
        <v>1779774300000</v>
      </c>
      <c r="G6942">
        <v>1779776164000</v>
      </c>
      <c r="H6942">
        <v>1864000</v>
      </c>
      <c r="I6942">
        <v>1864000</v>
      </c>
      <c r="J6942">
        <v>9760</v>
      </c>
      <c r="K6942">
        <v>70</v>
      </c>
      <c r="L6942">
        <v>52.62</v>
      </c>
      <c r="M6942" t="s">
        <v>925</v>
      </c>
      <c r="N6942" t="s">
        <v>929</v>
      </c>
      <c r="S6942">
        <v>26941</v>
      </c>
    </row>
    <row r="6943" spans="1:19" x14ac:dyDescent="0.2">
      <c r="A6943" t="s">
        <v>65</v>
      </c>
      <c r="B6943" t="s">
        <v>8</v>
      </c>
      <c r="C6943" t="s">
        <v>928</v>
      </c>
      <c r="D6943">
        <v>1</v>
      </c>
      <c r="E6943">
        <v>2</v>
      </c>
      <c r="F6943">
        <v>1779775200000</v>
      </c>
      <c r="G6943">
        <v>1779776756867</v>
      </c>
      <c r="H6943">
        <v>1556867</v>
      </c>
      <c r="I6943">
        <v>1556867</v>
      </c>
      <c r="J6943">
        <v>9685</v>
      </c>
      <c r="K6943">
        <v>67</v>
      </c>
      <c r="L6943">
        <v>66.2</v>
      </c>
      <c r="M6943" t="s">
        <v>925</v>
      </c>
      <c r="N6943" t="s">
        <v>926</v>
      </c>
      <c r="O6943">
        <v>49.29</v>
      </c>
      <c r="S6943">
        <v>26942</v>
      </c>
    </row>
    <row r="6944" spans="1:19" x14ac:dyDescent="0.2">
      <c r="A6944" t="s">
        <v>65</v>
      </c>
      <c r="B6944" t="s">
        <v>8</v>
      </c>
      <c r="C6944" t="s">
        <v>927</v>
      </c>
      <c r="D6944">
        <v>1</v>
      </c>
      <c r="E6944">
        <v>2</v>
      </c>
      <c r="F6944">
        <v>1779776100000</v>
      </c>
      <c r="G6944">
        <v>1779777963862</v>
      </c>
      <c r="H6944">
        <v>1863862</v>
      </c>
      <c r="I6944">
        <v>1863862</v>
      </c>
      <c r="J6944">
        <v>10807</v>
      </c>
      <c r="K6944">
        <v>70</v>
      </c>
      <c r="L6944">
        <v>69.209999999999994</v>
      </c>
      <c r="M6944" t="s">
        <v>931</v>
      </c>
      <c r="N6944" t="s">
        <v>926</v>
      </c>
      <c r="O6944">
        <v>45.57</v>
      </c>
      <c r="S6944">
        <v>26943</v>
      </c>
    </row>
    <row r="6945" spans="1:19" x14ac:dyDescent="0.2">
      <c r="A6945" t="s">
        <v>65</v>
      </c>
      <c r="B6945" t="s">
        <v>8</v>
      </c>
      <c r="C6945" t="s">
        <v>927</v>
      </c>
      <c r="D6945">
        <v>1</v>
      </c>
      <c r="E6945">
        <v>3</v>
      </c>
      <c r="F6945">
        <v>1779840000000</v>
      </c>
      <c r="G6945">
        <v>1779841983228</v>
      </c>
      <c r="H6945">
        <v>1983228</v>
      </c>
      <c r="I6945">
        <v>1983228</v>
      </c>
      <c r="J6945">
        <v>9667</v>
      </c>
      <c r="K6945">
        <v>74</v>
      </c>
      <c r="L6945">
        <v>71.91</v>
      </c>
      <c r="M6945" t="s">
        <v>931</v>
      </c>
      <c r="N6945" t="s">
        <v>926</v>
      </c>
      <c r="O6945">
        <v>51.88</v>
      </c>
      <c r="S6945">
        <v>26944</v>
      </c>
    </row>
    <row r="6946" spans="1:19" x14ac:dyDescent="0.2">
      <c r="A6946" t="s">
        <v>65</v>
      </c>
      <c r="B6946" t="s">
        <v>8</v>
      </c>
      <c r="C6946" t="s">
        <v>924</v>
      </c>
      <c r="D6946">
        <v>1</v>
      </c>
      <c r="E6946">
        <v>3</v>
      </c>
      <c r="F6946">
        <v>1779840900000</v>
      </c>
      <c r="G6946">
        <v>1779843204235</v>
      </c>
      <c r="H6946">
        <v>2304235</v>
      </c>
      <c r="I6946">
        <v>2304235</v>
      </c>
      <c r="J6946">
        <v>10630</v>
      </c>
      <c r="K6946">
        <v>96</v>
      </c>
      <c r="L6946">
        <v>76.84</v>
      </c>
      <c r="M6946" t="s">
        <v>931</v>
      </c>
      <c r="N6946" t="s">
        <v>926</v>
      </c>
      <c r="O6946">
        <v>52.69</v>
      </c>
      <c r="S6946">
        <v>26945</v>
      </c>
    </row>
    <row r="6947" spans="1:19" x14ac:dyDescent="0.2">
      <c r="A6947" t="s">
        <v>65</v>
      </c>
      <c r="B6947" t="s">
        <v>8</v>
      </c>
      <c r="C6947" t="s">
        <v>928</v>
      </c>
      <c r="D6947">
        <v>1</v>
      </c>
      <c r="E6947">
        <v>3</v>
      </c>
      <c r="F6947">
        <v>1779841800000</v>
      </c>
      <c r="G6947">
        <v>1779844133736</v>
      </c>
      <c r="H6947">
        <v>2333736</v>
      </c>
      <c r="I6947">
        <v>2333736</v>
      </c>
      <c r="J6947">
        <v>11194</v>
      </c>
      <c r="K6947">
        <v>94</v>
      </c>
      <c r="L6947">
        <v>75.53</v>
      </c>
      <c r="M6947" t="s">
        <v>931</v>
      </c>
      <c r="N6947" t="s">
        <v>926</v>
      </c>
      <c r="O6947">
        <v>47.39</v>
      </c>
      <c r="S6947">
        <v>26946</v>
      </c>
    </row>
    <row r="6948" spans="1:19" x14ac:dyDescent="0.2">
      <c r="A6948" t="s">
        <v>65</v>
      </c>
      <c r="B6948" t="s">
        <v>8</v>
      </c>
      <c r="C6948" t="s">
        <v>927</v>
      </c>
      <c r="D6948">
        <v>1</v>
      </c>
      <c r="E6948">
        <v>3</v>
      </c>
      <c r="F6948">
        <v>1779842700000</v>
      </c>
      <c r="G6948">
        <v>1779844049612</v>
      </c>
      <c r="H6948">
        <v>1349612</v>
      </c>
      <c r="I6948">
        <v>1349612</v>
      </c>
      <c r="J6948">
        <v>9782</v>
      </c>
      <c r="K6948">
        <v>52</v>
      </c>
      <c r="L6948">
        <v>46.47</v>
      </c>
      <c r="M6948" t="s">
        <v>925</v>
      </c>
      <c r="N6948" t="s">
        <v>929</v>
      </c>
      <c r="S6948">
        <v>26947</v>
      </c>
    </row>
    <row r="6949" spans="1:19" x14ac:dyDescent="0.2">
      <c r="A6949" t="s">
        <v>65</v>
      </c>
      <c r="B6949" t="s">
        <v>8</v>
      </c>
      <c r="C6949" t="s">
        <v>924</v>
      </c>
      <c r="D6949">
        <v>1</v>
      </c>
      <c r="E6949">
        <v>3</v>
      </c>
      <c r="F6949">
        <v>1779843600000</v>
      </c>
      <c r="G6949">
        <v>1779845382270</v>
      </c>
      <c r="H6949">
        <v>1782270</v>
      </c>
      <c r="I6949">
        <v>1782270</v>
      </c>
      <c r="J6949">
        <v>8430</v>
      </c>
      <c r="K6949">
        <v>66</v>
      </c>
      <c r="L6949">
        <v>63.83</v>
      </c>
      <c r="M6949" t="s">
        <v>925</v>
      </c>
      <c r="N6949" t="s">
        <v>926</v>
      </c>
      <c r="O6949">
        <v>41.47</v>
      </c>
      <c r="S6949">
        <v>26948</v>
      </c>
    </row>
    <row r="6950" spans="1:19" x14ac:dyDescent="0.2">
      <c r="A6950" t="s">
        <v>65</v>
      </c>
      <c r="B6950" t="s">
        <v>8</v>
      </c>
      <c r="C6950" t="s">
        <v>928</v>
      </c>
      <c r="D6950">
        <v>1</v>
      </c>
      <c r="E6950">
        <v>3</v>
      </c>
      <c r="F6950">
        <v>1779844500000</v>
      </c>
      <c r="G6950">
        <v>1779846469539</v>
      </c>
      <c r="H6950">
        <v>1969539</v>
      </c>
      <c r="I6950">
        <v>1969539</v>
      </c>
      <c r="J6950">
        <v>11120</v>
      </c>
      <c r="K6950">
        <v>77</v>
      </c>
      <c r="L6950">
        <v>75.010000000000005</v>
      </c>
      <c r="M6950" t="s">
        <v>931</v>
      </c>
      <c r="N6950" t="s">
        <v>926</v>
      </c>
      <c r="O6950">
        <v>55.55</v>
      </c>
      <c r="S6950">
        <v>26949</v>
      </c>
    </row>
    <row r="6951" spans="1:19" x14ac:dyDescent="0.2">
      <c r="A6951" t="s">
        <v>65</v>
      </c>
      <c r="B6951" t="s">
        <v>8</v>
      </c>
      <c r="C6951" t="s">
        <v>927</v>
      </c>
      <c r="D6951">
        <v>1</v>
      </c>
      <c r="E6951">
        <v>3</v>
      </c>
      <c r="F6951">
        <v>1779845400000</v>
      </c>
      <c r="G6951">
        <v>1779847556424</v>
      </c>
      <c r="H6951">
        <v>2156424</v>
      </c>
      <c r="I6951">
        <v>2156424</v>
      </c>
      <c r="J6951">
        <v>11289</v>
      </c>
      <c r="K6951">
        <v>85</v>
      </c>
      <c r="L6951">
        <v>75.599999999999994</v>
      </c>
      <c r="M6951" t="s">
        <v>931</v>
      </c>
      <c r="N6951" t="s">
        <v>926</v>
      </c>
      <c r="O6951">
        <v>51.76</v>
      </c>
      <c r="S6951">
        <v>26950</v>
      </c>
    </row>
    <row r="6952" spans="1:19" x14ac:dyDescent="0.2">
      <c r="A6952" t="s">
        <v>65</v>
      </c>
      <c r="B6952" t="s">
        <v>8</v>
      </c>
      <c r="C6952" t="s">
        <v>924</v>
      </c>
      <c r="D6952">
        <v>1</v>
      </c>
      <c r="E6952">
        <v>3</v>
      </c>
      <c r="F6952">
        <v>1779846300000</v>
      </c>
      <c r="G6952">
        <v>1779847988311</v>
      </c>
      <c r="H6952">
        <v>1688311</v>
      </c>
      <c r="I6952">
        <v>1688311</v>
      </c>
      <c r="J6952">
        <v>10171</v>
      </c>
      <c r="K6952">
        <v>66</v>
      </c>
      <c r="L6952">
        <v>65.23</v>
      </c>
      <c r="M6952" t="s">
        <v>925</v>
      </c>
      <c r="N6952" t="s">
        <v>926</v>
      </c>
      <c r="O6952">
        <v>42.44</v>
      </c>
      <c r="S6952">
        <v>26951</v>
      </c>
    </row>
    <row r="6953" spans="1:19" x14ac:dyDescent="0.2">
      <c r="A6953" t="s">
        <v>65</v>
      </c>
      <c r="B6953" t="s">
        <v>8</v>
      </c>
      <c r="C6953" t="s">
        <v>928</v>
      </c>
      <c r="D6953">
        <v>1</v>
      </c>
      <c r="E6953">
        <v>3</v>
      </c>
      <c r="F6953">
        <v>1779847200000</v>
      </c>
      <c r="G6953">
        <v>1779848440042</v>
      </c>
      <c r="H6953">
        <v>1240042</v>
      </c>
      <c r="I6953">
        <v>1240042</v>
      </c>
      <c r="J6953">
        <v>9806</v>
      </c>
      <c r="K6953">
        <v>51</v>
      </c>
      <c r="L6953">
        <v>45.18</v>
      </c>
      <c r="M6953" t="s">
        <v>925</v>
      </c>
      <c r="N6953" t="s">
        <v>929</v>
      </c>
      <c r="S6953">
        <v>26952</v>
      </c>
    </row>
    <row r="6954" spans="1:19" x14ac:dyDescent="0.2">
      <c r="A6954" t="s">
        <v>65</v>
      </c>
      <c r="B6954" t="s">
        <v>8</v>
      </c>
      <c r="C6954" t="s">
        <v>927</v>
      </c>
      <c r="D6954">
        <v>1</v>
      </c>
      <c r="E6954">
        <v>3</v>
      </c>
      <c r="F6954">
        <v>1779848100000</v>
      </c>
      <c r="G6954">
        <v>1779850363836</v>
      </c>
      <c r="H6954">
        <v>2263836</v>
      </c>
      <c r="I6954">
        <v>2263836</v>
      </c>
      <c r="J6954">
        <v>8920</v>
      </c>
      <c r="K6954">
        <v>87</v>
      </c>
      <c r="L6954">
        <v>71.63</v>
      </c>
      <c r="M6954" t="s">
        <v>931</v>
      </c>
      <c r="N6954" t="s">
        <v>926</v>
      </c>
      <c r="O6954">
        <v>46.15</v>
      </c>
      <c r="S6954">
        <v>26953</v>
      </c>
    </row>
    <row r="6955" spans="1:19" x14ac:dyDescent="0.2">
      <c r="A6955" t="s">
        <v>65</v>
      </c>
      <c r="B6955" t="s">
        <v>8</v>
      </c>
      <c r="C6955" t="s">
        <v>924</v>
      </c>
      <c r="D6955">
        <v>1</v>
      </c>
      <c r="E6955">
        <v>3</v>
      </c>
      <c r="F6955">
        <v>1779849000000</v>
      </c>
      <c r="G6955">
        <v>1779851188067</v>
      </c>
      <c r="H6955">
        <v>2188067</v>
      </c>
      <c r="I6955">
        <v>2188067</v>
      </c>
      <c r="J6955">
        <v>11894</v>
      </c>
      <c r="K6955">
        <v>87</v>
      </c>
      <c r="L6955">
        <v>74.67</v>
      </c>
      <c r="M6955" t="s">
        <v>931</v>
      </c>
      <c r="N6955" t="s">
        <v>926</v>
      </c>
      <c r="O6955">
        <v>47.19</v>
      </c>
      <c r="S6955">
        <v>26954</v>
      </c>
    </row>
    <row r="6956" spans="1:19" x14ac:dyDescent="0.2">
      <c r="A6956" t="s">
        <v>65</v>
      </c>
      <c r="B6956" t="s">
        <v>8</v>
      </c>
      <c r="C6956" t="s">
        <v>928</v>
      </c>
      <c r="D6956">
        <v>1</v>
      </c>
      <c r="E6956">
        <v>3</v>
      </c>
      <c r="F6956">
        <v>1779849900000</v>
      </c>
      <c r="G6956">
        <v>1779851717290</v>
      </c>
      <c r="H6956">
        <v>1817290</v>
      </c>
      <c r="I6956">
        <v>1817290</v>
      </c>
      <c r="J6956">
        <v>11094</v>
      </c>
      <c r="K6956">
        <v>67</v>
      </c>
      <c r="L6956">
        <v>68.790000000000006</v>
      </c>
      <c r="M6956" t="s">
        <v>931</v>
      </c>
      <c r="N6956" t="s">
        <v>926</v>
      </c>
      <c r="O6956">
        <v>44.98</v>
      </c>
      <c r="S6956">
        <v>26955</v>
      </c>
    </row>
    <row r="6957" spans="1:19" x14ac:dyDescent="0.2">
      <c r="A6957" t="s">
        <v>65</v>
      </c>
      <c r="B6957" t="s">
        <v>8</v>
      </c>
      <c r="C6957" t="s">
        <v>927</v>
      </c>
      <c r="D6957">
        <v>1</v>
      </c>
      <c r="E6957">
        <v>3</v>
      </c>
      <c r="F6957">
        <v>1779850800000</v>
      </c>
      <c r="G6957">
        <v>1779852496257</v>
      </c>
      <c r="H6957">
        <v>1696257</v>
      </c>
      <c r="I6957">
        <v>1696257</v>
      </c>
      <c r="J6957">
        <v>9126</v>
      </c>
      <c r="K6957">
        <v>68</v>
      </c>
      <c r="L6957">
        <v>66.28</v>
      </c>
      <c r="M6957" t="s">
        <v>925</v>
      </c>
      <c r="N6957" t="s">
        <v>926</v>
      </c>
      <c r="O6957">
        <v>47.46</v>
      </c>
      <c r="S6957">
        <v>26956</v>
      </c>
    </row>
    <row r="6958" spans="1:19" x14ac:dyDescent="0.2">
      <c r="A6958" t="s">
        <v>65</v>
      </c>
      <c r="B6958" t="s">
        <v>8</v>
      </c>
      <c r="C6958" t="s">
        <v>924</v>
      </c>
      <c r="D6958">
        <v>1</v>
      </c>
      <c r="E6958">
        <v>3</v>
      </c>
      <c r="F6958">
        <v>1779851700000</v>
      </c>
      <c r="G6958">
        <v>1779853102567</v>
      </c>
      <c r="H6958">
        <v>1402567</v>
      </c>
      <c r="I6958">
        <v>1402567</v>
      </c>
      <c r="J6958">
        <v>8671</v>
      </c>
      <c r="K6958">
        <v>54</v>
      </c>
      <c r="L6958">
        <v>61.61</v>
      </c>
      <c r="M6958" t="s">
        <v>925</v>
      </c>
      <c r="N6958" t="s">
        <v>926</v>
      </c>
      <c r="O6958">
        <v>45.22</v>
      </c>
      <c r="S6958">
        <v>26957</v>
      </c>
    </row>
    <row r="6959" spans="1:19" x14ac:dyDescent="0.2">
      <c r="A6959" t="s">
        <v>65</v>
      </c>
      <c r="B6959" t="s">
        <v>8</v>
      </c>
      <c r="C6959" t="s">
        <v>928</v>
      </c>
      <c r="D6959">
        <v>1</v>
      </c>
      <c r="E6959">
        <v>3</v>
      </c>
      <c r="F6959">
        <v>1779852600000</v>
      </c>
      <c r="G6959">
        <v>1779855120407</v>
      </c>
      <c r="H6959">
        <v>2520407</v>
      </c>
      <c r="I6959">
        <v>2520407</v>
      </c>
      <c r="J6959">
        <v>9910</v>
      </c>
      <c r="K6959">
        <v>99</v>
      </c>
      <c r="L6959">
        <v>76.56</v>
      </c>
      <c r="M6959" t="s">
        <v>931</v>
      </c>
      <c r="N6959" t="s">
        <v>926</v>
      </c>
      <c r="O6959">
        <v>48.51</v>
      </c>
      <c r="S6959">
        <v>26958</v>
      </c>
    </row>
    <row r="6960" spans="1:19" x14ac:dyDescent="0.2">
      <c r="A6960" t="s">
        <v>65</v>
      </c>
      <c r="B6960" t="s">
        <v>8</v>
      </c>
      <c r="C6960" t="s">
        <v>927</v>
      </c>
      <c r="D6960">
        <v>1</v>
      </c>
      <c r="E6960">
        <v>3</v>
      </c>
      <c r="F6960">
        <v>1779853500000</v>
      </c>
      <c r="G6960">
        <v>1779855623131</v>
      </c>
      <c r="H6960">
        <v>2123131</v>
      </c>
      <c r="I6960">
        <v>2123131</v>
      </c>
      <c r="J6960">
        <v>10129</v>
      </c>
      <c r="K6960">
        <v>89</v>
      </c>
      <c r="L6960">
        <v>68.75</v>
      </c>
      <c r="M6960" t="s">
        <v>931</v>
      </c>
      <c r="N6960" t="s">
        <v>926</v>
      </c>
      <c r="O6960">
        <v>39.76</v>
      </c>
      <c r="S6960">
        <v>26959</v>
      </c>
    </row>
    <row r="6961" spans="1:19" x14ac:dyDescent="0.2">
      <c r="A6961" t="s">
        <v>65</v>
      </c>
      <c r="B6961" t="s">
        <v>8</v>
      </c>
      <c r="C6961" t="s">
        <v>924</v>
      </c>
      <c r="D6961">
        <v>1</v>
      </c>
      <c r="E6961">
        <v>3</v>
      </c>
      <c r="F6961">
        <v>1779854400000</v>
      </c>
      <c r="G6961">
        <v>1779855870583</v>
      </c>
      <c r="H6961">
        <v>1470583</v>
      </c>
      <c r="I6961">
        <v>1470583</v>
      </c>
      <c r="J6961">
        <v>9663</v>
      </c>
      <c r="K6961">
        <v>56</v>
      </c>
      <c r="L6961">
        <v>64.540000000000006</v>
      </c>
      <c r="M6961" t="s">
        <v>925</v>
      </c>
      <c r="N6961" t="s">
        <v>926</v>
      </c>
      <c r="O6961">
        <v>47.67</v>
      </c>
      <c r="S6961">
        <v>26960</v>
      </c>
    </row>
    <row r="6962" spans="1:19" x14ac:dyDescent="0.2">
      <c r="A6962" t="s">
        <v>65</v>
      </c>
      <c r="B6962" t="s">
        <v>8</v>
      </c>
      <c r="C6962" t="s">
        <v>928</v>
      </c>
      <c r="D6962">
        <v>1</v>
      </c>
      <c r="E6962">
        <v>3</v>
      </c>
      <c r="F6962">
        <v>1779855300000</v>
      </c>
      <c r="G6962">
        <v>1779856619698</v>
      </c>
      <c r="H6962">
        <v>1319698</v>
      </c>
      <c r="I6962">
        <v>1319698</v>
      </c>
      <c r="J6962">
        <v>10187</v>
      </c>
      <c r="K6962">
        <v>52</v>
      </c>
      <c r="L6962">
        <v>61.46</v>
      </c>
      <c r="M6962" t="s">
        <v>925</v>
      </c>
      <c r="N6962" t="s">
        <v>926</v>
      </c>
      <c r="O6962">
        <v>42.91</v>
      </c>
      <c r="S6962">
        <v>26961</v>
      </c>
    </row>
    <row r="6963" spans="1:19" x14ac:dyDescent="0.2">
      <c r="A6963" t="s">
        <v>65</v>
      </c>
      <c r="B6963" t="s">
        <v>8</v>
      </c>
      <c r="C6963" t="s">
        <v>927</v>
      </c>
      <c r="D6963">
        <v>1</v>
      </c>
      <c r="E6963">
        <v>3</v>
      </c>
      <c r="F6963">
        <v>1779856200000</v>
      </c>
      <c r="G6963">
        <v>1779857930655</v>
      </c>
      <c r="H6963">
        <v>1730655</v>
      </c>
      <c r="I6963">
        <v>1730655</v>
      </c>
      <c r="J6963">
        <v>9712</v>
      </c>
      <c r="K6963">
        <v>75</v>
      </c>
      <c r="L6963">
        <v>50.97</v>
      </c>
      <c r="M6963" t="s">
        <v>925</v>
      </c>
      <c r="N6963" t="s">
        <v>929</v>
      </c>
      <c r="S6963">
        <v>26962</v>
      </c>
    </row>
    <row r="6964" spans="1:19" x14ac:dyDescent="0.2">
      <c r="A6964" t="s">
        <v>65</v>
      </c>
      <c r="B6964" t="s">
        <v>8</v>
      </c>
      <c r="C6964" t="s">
        <v>924</v>
      </c>
      <c r="D6964">
        <v>1</v>
      </c>
      <c r="E6964">
        <v>3</v>
      </c>
      <c r="F6964">
        <v>1779857100000</v>
      </c>
      <c r="G6964">
        <v>1779859035181</v>
      </c>
      <c r="H6964">
        <v>1935181</v>
      </c>
      <c r="I6964">
        <v>1935181</v>
      </c>
      <c r="J6964">
        <v>10407</v>
      </c>
      <c r="K6964">
        <v>83</v>
      </c>
      <c r="L6964">
        <v>73.78</v>
      </c>
      <c r="M6964" t="s">
        <v>931</v>
      </c>
      <c r="N6964" t="s">
        <v>926</v>
      </c>
      <c r="O6964">
        <v>55.46</v>
      </c>
      <c r="S6964">
        <v>26963</v>
      </c>
    </row>
    <row r="6965" spans="1:19" x14ac:dyDescent="0.2">
      <c r="A6965" t="s">
        <v>65</v>
      </c>
      <c r="B6965" t="s">
        <v>8</v>
      </c>
      <c r="C6965" t="s">
        <v>928</v>
      </c>
      <c r="D6965">
        <v>1</v>
      </c>
      <c r="E6965">
        <v>3</v>
      </c>
      <c r="F6965">
        <v>1779858000000</v>
      </c>
      <c r="G6965">
        <v>1779859648949</v>
      </c>
      <c r="H6965">
        <v>1648949</v>
      </c>
      <c r="I6965">
        <v>1648949</v>
      </c>
      <c r="J6965">
        <v>8560</v>
      </c>
      <c r="K6965">
        <v>65</v>
      </c>
      <c r="L6965">
        <v>62.55</v>
      </c>
      <c r="M6965" t="s">
        <v>925</v>
      </c>
      <c r="N6965" t="s">
        <v>926</v>
      </c>
      <c r="O6965">
        <v>41.48</v>
      </c>
      <c r="S6965">
        <v>26964</v>
      </c>
    </row>
    <row r="6966" spans="1:19" x14ac:dyDescent="0.2">
      <c r="A6966" t="s">
        <v>65</v>
      </c>
      <c r="B6966" t="s">
        <v>8</v>
      </c>
      <c r="C6966" t="s">
        <v>927</v>
      </c>
      <c r="D6966">
        <v>1</v>
      </c>
      <c r="E6966">
        <v>3</v>
      </c>
      <c r="F6966">
        <v>1779858900000</v>
      </c>
      <c r="G6966">
        <v>1779860722406</v>
      </c>
      <c r="H6966">
        <v>1822406</v>
      </c>
      <c r="I6966">
        <v>1822406</v>
      </c>
      <c r="J6966">
        <v>10230</v>
      </c>
      <c r="K6966">
        <v>70</v>
      </c>
      <c r="L6966">
        <v>52.61</v>
      </c>
      <c r="M6966" t="s">
        <v>925</v>
      </c>
      <c r="N6966" t="s">
        <v>929</v>
      </c>
      <c r="S6966">
        <v>26965</v>
      </c>
    </row>
    <row r="6967" spans="1:19" x14ac:dyDescent="0.2">
      <c r="A6967" t="s">
        <v>65</v>
      </c>
      <c r="B6967" t="s">
        <v>8</v>
      </c>
      <c r="C6967" t="s">
        <v>924</v>
      </c>
      <c r="D6967">
        <v>1</v>
      </c>
      <c r="E6967">
        <v>3</v>
      </c>
      <c r="F6967">
        <v>1779859800000</v>
      </c>
      <c r="G6967">
        <v>1779861465124</v>
      </c>
      <c r="H6967">
        <v>1665124</v>
      </c>
      <c r="I6967">
        <v>1665124</v>
      </c>
      <c r="J6967">
        <v>9225</v>
      </c>
      <c r="K6967">
        <v>72</v>
      </c>
      <c r="L6967">
        <v>49.67</v>
      </c>
      <c r="M6967" t="s">
        <v>925</v>
      </c>
      <c r="N6967" t="s">
        <v>929</v>
      </c>
      <c r="S6967">
        <v>26966</v>
      </c>
    </row>
    <row r="6968" spans="1:19" x14ac:dyDescent="0.2">
      <c r="A6968" t="s">
        <v>65</v>
      </c>
      <c r="B6968" t="s">
        <v>8</v>
      </c>
      <c r="C6968" t="s">
        <v>928</v>
      </c>
      <c r="D6968">
        <v>1</v>
      </c>
      <c r="E6968">
        <v>3</v>
      </c>
      <c r="F6968">
        <v>1779860700000</v>
      </c>
      <c r="G6968">
        <v>1779862595414</v>
      </c>
      <c r="H6968">
        <v>1895414</v>
      </c>
      <c r="I6968">
        <v>1895414</v>
      </c>
      <c r="J6968">
        <v>10415</v>
      </c>
      <c r="K6968">
        <v>75</v>
      </c>
      <c r="L6968">
        <v>53.68</v>
      </c>
      <c r="M6968" t="s">
        <v>925</v>
      </c>
      <c r="N6968" t="s">
        <v>929</v>
      </c>
      <c r="S6968">
        <v>26967</v>
      </c>
    </row>
    <row r="6969" spans="1:19" x14ac:dyDescent="0.2">
      <c r="A6969" t="s">
        <v>65</v>
      </c>
      <c r="B6969" t="s">
        <v>8</v>
      </c>
      <c r="C6969" t="s">
        <v>927</v>
      </c>
      <c r="D6969">
        <v>1</v>
      </c>
      <c r="E6969">
        <v>3</v>
      </c>
      <c r="F6969">
        <v>1779861600000</v>
      </c>
      <c r="G6969">
        <v>1779863015184</v>
      </c>
      <c r="H6969">
        <v>1415184</v>
      </c>
      <c r="I6969">
        <v>1415184</v>
      </c>
      <c r="J6969">
        <v>11876</v>
      </c>
      <c r="K6969">
        <v>62</v>
      </c>
      <c r="L6969">
        <v>65.7</v>
      </c>
      <c r="M6969" t="s">
        <v>925</v>
      </c>
      <c r="N6969" t="s">
        <v>926</v>
      </c>
      <c r="O6969">
        <v>45.84</v>
      </c>
      <c r="S6969">
        <v>26968</v>
      </c>
    </row>
    <row r="6970" spans="1:19" x14ac:dyDescent="0.2">
      <c r="A6970" t="s">
        <v>65</v>
      </c>
      <c r="B6970" t="s">
        <v>8</v>
      </c>
      <c r="C6970" t="s">
        <v>924</v>
      </c>
      <c r="D6970">
        <v>1</v>
      </c>
      <c r="E6970">
        <v>3</v>
      </c>
      <c r="F6970">
        <v>1779862500000</v>
      </c>
      <c r="G6970">
        <v>1779864336631</v>
      </c>
      <c r="H6970">
        <v>1836631</v>
      </c>
      <c r="I6970">
        <v>1836631</v>
      </c>
      <c r="J6970">
        <v>8924</v>
      </c>
      <c r="K6970">
        <v>73</v>
      </c>
      <c r="L6970">
        <v>65.83</v>
      </c>
      <c r="M6970" t="s">
        <v>925</v>
      </c>
      <c r="N6970" t="s">
        <v>926</v>
      </c>
      <c r="O6970">
        <v>43.41</v>
      </c>
      <c r="S6970">
        <v>26969</v>
      </c>
    </row>
    <row r="6971" spans="1:19" x14ac:dyDescent="0.2">
      <c r="A6971" t="s">
        <v>65</v>
      </c>
      <c r="B6971" t="s">
        <v>8</v>
      </c>
      <c r="C6971" t="s">
        <v>928</v>
      </c>
      <c r="D6971">
        <v>1</v>
      </c>
      <c r="E6971">
        <v>3</v>
      </c>
      <c r="F6971">
        <v>1779863400000</v>
      </c>
      <c r="G6971">
        <v>1779864903663</v>
      </c>
      <c r="H6971">
        <v>1503663</v>
      </c>
      <c r="I6971">
        <v>1503663</v>
      </c>
      <c r="J6971">
        <v>9666</v>
      </c>
      <c r="K6971">
        <v>55</v>
      </c>
      <c r="L6971">
        <v>68.48</v>
      </c>
      <c r="M6971" t="s">
        <v>931</v>
      </c>
      <c r="N6971" t="s">
        <v>926</v>
      </c>
      <c r="O6971">
        <v>55.98</v>
      </c>
      <c r="S6971">
        <v>26970</v>
      </c>
    </row>
    <row r="6972" spans="1:19" x14ac:dyDescent="0.2">
      <c r="A6972" t="s">
        <v>65</v>
      </c>
      <c r="B6972" t="s">
        <v>8</v>
      </c>
      <c r="C6972" t="s">
        <v>924</v>
      </c>
      <c r="D6972">
        <v>1</v>
      </c>
      <c r="E6972">
        <v>4</v>
      </c>
      <c r="F6972">
        <v>1779926400000</v>
      </c>
      <c r="G6972">
        <v>1779928009224</v>
      </c>
      <c r="H6972">
        <v>1609224</v>
      </c>
      <c r="I6972">
        <v>1609224</v>
      </c>
      <c r="J6972">
        <v>8888</v>
      </c>
      <c r="K6972">
        <v>68</v>
      </c>
      <c r="L6972">
        <v>64.08</v>
      </c>
      <c r="M6972" t="s">
        <v>925</v>
      </c>
      <c r="N6972" t="s">
        <v>926</v>
      </c>
      <c r="O6972">
        <v>45.18</v>
      </c>
      <c r="S6972">
        <v>26971</v>
      </c>
    </row>
    <row r="6973" spans="1:19" x14ac:dyDescent="0.2">
      <c r="A6973" t="s">
        <v>65</v>
      </c>
      <c r="B6973" t="s">
        <v>8</v>
      </c>
      <c r="C6973" t="s">
        <v>928</v>
      </c>
      <c r="D6973">
        <v>1</v>
      </c>
      <c r="E6973">
        <v>4</v>
      </c>
      <c r="F6973">
        <v>1779927300000</v>
      </c>
      <c r="G6973">
        <v>1779929526631</v>
      </c>
      <c r="H6973">
        <v>2226631</v>
      </c>
      <c r="I6973">
        <v>2226631</v>
      </c>
      <c r="J6973">
        <v>9370</v>
      </c>
      <c r="K6973">
        <v>93</v>
      </c>
      <c r="L6973">
        <v>76.099999999999994</v>
      </c>
      <c r="M6973" t="s">
        <v>931</v>
      </c>
      <c r="N6973" t="s">
        <v>926</v>
      </c>
      <c r="O6973">
        <v>56.28</v>
      </c>
      <c r="S6973">
        <v>26972</v>
      </c>
    </row>
    <row r="6974" spans="1:19" x14ac:dyDescent="0.2">
      <c r="A6974" t="s">
        <v>65</v>
      </c>
      <c r="B6974" t="s">
        <v>8</v>
      </c>
      <c r="C6974" t="s">
        <v>927</v>
      </c>
      <c r="D6974">
        <v>1</v>
      </c>
      <c r="E6974">
        <v>4</v>
      </c>
      <c r="F6974">
        <v>1779928200000</v>
      </c>
      <c r="G6974">
        <v>1779929818981</v>
      </c>
      <c r="H6974">
        <v>1618981</v>
      </c>
      <c r="I6974">
        <v>1618981</v>
      </c>
      <c r="J6974">
        <v>10853</v>
      </c>
      <c r="K6974">
        <v>69</v>
      </c>
      <c r="L6974">
        <v>71.489999999999995</v>
      </c>
      <c r="M6974" t="s">
        <v>931</v>
      </c>
      <c r="N6974" t="s">
        <v>926</v>
      </c>
      <c r="O6974">
        <v>56.9</v>
      </c>
      <c r="S6974">
        <v>26973</v>
      </c>
    </row>
    <row r="6975" spans="1:19" x14ac:dyDescent="0.2">
      <c r="A6975" t="s">
        <v>65</v>
      </c>
      <c r="B6975" t="s">
        <v>8</v>
      </c>
      <c r="C6975" t="s">
        <v>924</v>
      </c>
      <c r="D6975">
        <v>1</v>
      </c>
      <c r="E6975">
        <v>4</v>
      </c>
      <c r="F6975">
        <v>1779929100000</v>
      </c>
      <c r="G6975">
        <v>1779931010486</v>
      </c>
      <c r="H6975">
        <v>1910486</v>
      </c>
      <c r="I6975">
        <v>1910486</v>
      </c>
      <c r="J6975">
        <v>9720</v>
      </c>
      <c r="K6975">
        <v>75</v>
      </c>
      <c r="L6975">
        <v>73.09</v>
      </c>
      <c r="M6975" t="s">
        <v>931</v>
      </c>
      <c r="N6975" t="s">
        <v>926</v>
      </c>
      <c r="O6975">
        <v>56.31</v>
      </c>
      <c r="S6975">
        <v>26974</v>
      </c>
    </row>
    <row r="6976" spans="1:19" x14ac:dyDescent="0.2">
      <c r="A6976" t="s">
        <v>65</v>
      </c>
      <c r="B6976" t="s">
        <v>8</v>
      </c>
      <c r="C6976" t="s">
        <v>928</v>
      </c>
      <c r="D6976">
        <v>1</v>
      </c>
      <c r="E6976">
        <v>4</v>
      </c>
      <c r="F6976">
        <v>1779930000000</v>
      </c>
      <c r="G6976">
        <v>1779931523800</v>
      </c>
      <c r="H6976">
        <v>1523800</v>
      </c>
      <c r="I6976">
        <v>1523800</v>
      </c>
      <c r="J6976">
        <v>11842</v>
      </c>
      <c r="K6976">
        <v>68</v>
      </c>
      <c r="L6976">
        <v>69.8</v>
      </c>
      <c r="M6976" t="s">
        <v>931</v>
      </c>
      <c r="N6976" t="s">
        <v>926</v>
      </c>
      <c r="O6976">
        <v>52.72</v>
      </c>
      <c r="S6976">
        <v>26975</v>
      </c>
    </row>
    <row r="6977" spans="1:19" x14ac:dyDescent="0.2">
      <c r="A6977" t="s">
        <v>65</v>
      </c>
      <c r="B6977" t="s">
        <v>8</v>
      </c>
      <c r="C6977" t="s">
        <v>927</v>
      </c>
      <c r="D6977">
        <v>1</v>
      </c>
      <c r="E6977">
        <v>4</v>
      </c>
      <c r="F6977">
        <v>1779930900000</v>
      </c>
      <c r="G6977">
        <v>1779932451646</v>
      </c>
      <c r="H6977">
        <v>1551646</v>
      </c>
      <c r="I6977">
        <v>1551646</v>
      </c>
      <c r="J6977">
        <v>9704</v>
      </c>
      <c r="K6977">
        <v>62</v>
      </c>
      <c r="L6977">
        <v>69.22</v>
      </c>
      <c r="M6977" t="s">
        <v>931</v>
      </c>
      <c r="N6977" t="s">
        <v>926</v>
      </c>
      <c r="O6977">
        <v>56.39</v>
      </c>
      <c r="S6977">
        <v>26976</v>
      </c>
    </row>
    <row r="6978" spans="1:19" x14ac:dyDescent="0.2">
      <c r="A6978" t="s">
        <v>65</v>
      </c>
      <c r="B6978" t="s">
        <v>8</v>
      </c>
      <c r="C6978" t="s">
        <v>924</v>
      </c>
      <c r="D6978">
        <v>1</v>
      </c>
      <c r="E6978">
        <v>4</v>
      </c>
      <c r="F6978">
        <v>1779931800000</v>
      </c>
      <c r="G6978">
        <v>1779933843511</v>
      </c>
      <c r="H6978">
        <v>2043511</v>
      </c>
      <c r="I6978">
        <v>2043511</v>
      </c>
      <c r="J6978">
        <v>12048</v>
      </c>
      <c r="K6978">
        <v>78</v>
      </c>
      <c r="L6978">
        <v>75.989999999999995</v>
      </c>
      <c r="M6978" t="s">
        <v>931</v>
      </c>
      <c r="N6978" t="s">
        <v>926</v>
      </c>
      <c r="O6978">
        <v>53.48</v>
      </c>
      <c r="S6978">
        <v>26977</v>
      </c>
    </row>
    <row r="6979" spans="1:19" x14ac:dyDescent="0.2">
      <c r="A6979" t="s">
        <v>65</v>
      </c>
      <c r="B6979" t="s">
        <v>8</v>
      </c>
      <c r="C6979" t="s">
        <v>928</v>
      </c>
      <c r="D6979">
        <v>1</v>
      </c>
      <c r="E6979">
        <v>4</v>
      </c>
      <c r="F6979">
        <v>1779932700000</v>
      </c>
      <c r="G6979">
        <v>1779934367716</v>
      </c>
      <c r="H6979">
        <v>1667716</v>
      </c>
      <c r="I6979">
        <v>1667716</v>
      </c>
      <c r="J6979">
        <v>12179</v>
      </c>
      <c r="K6979">
        <v>73</v>
      </c>
      <c r="L6979">
        <v>69.31</v>
      </c>
      <c r="M6979" t="s">
        <v>931</v>
      </c>
      <c r="N6979" t="s">
        <v>926</v>
      </c>
      <c r="O6979">
        <v>47.06</v>
      </c>
      <c r="S6979">
        <v>26978</v>
      </c>
    </row>
    <row r="6980" spans="1:19" x14ac:dyDescent="0.2">
      <c r="A6980" t="s">
        <v>65</v>
      </c>
      <c r="B6980" t="s">
        <v>8</v>
      </c>
      <c r="C6980" t="s">
        <v>927</v>
      </c>
      <c r="D6980">
        <v>1</v>
      </c>
      <c r="E6980">
        <v>4</v>
      </c>
      <c r="F6980">
        <v>1779933600000</v>
      </c>
      <c r="G6980">
        <v>1779935971449</v>
      </c>
      <c r="H6980">
        <v>2371449</v>
      </c>
      <c r="I6980">
        <v>2371449</v>
      </c>
      <c r="J6980">
        <v>12053</v>
      </c>
      <c r="K6980">
        <v>98</v>
      </c>
      <c r="L6980">
        <v>81.040000000000006</v>
      </c>
      <c r="M6980" t="s">
        <v>931</v>
      </c>
      <c r="N6980" t="s">
        <v>926</v>
      </c>
      <c r="O6980">
        <v>56.96</v>
      </c>
      <c r="S6980">
        <v>26979</v>
      </c>
    </row>
    <row r="6981" spans="1:19" x14ac:dyDescent="0.2">
      <c r="A6981" t="s">
        <v>65</v>
      </c>
      <c r="B6981" t="s">
        <v>8</v>
      </c>
      <c r="C6981" t="s">
        <v>924</v>
      </c>
      <c r="D6981">
        <v>1</v>
      </c>
      <c r="E6981">
        <v>4</v>
      </c>
      <c r="F6981">
        <v>1779934500000</v>
      </c>
      <c r="G6981">
        <v>1779936294520</v>
      </c>
      <c r="H6981">
        <v>1794520</v>
      </c>
      <c r="I6981">
        <v>1794520</v>
      </c>
      <c r="J6981">
        <v>11296</v>
      </c>
      <c r="K6981">
        <v>71</v>
      </c>
      <c r="L6981">
        <v>69.209999999999994</v>
      </c>
      <c r="M6981" t="s">
        <v>931</v>
      </c>
      <c r="N6981" t="s">
        <v>926</v>
      </c>
      <c r="O6981">
        <v>45.99</v>
      </c>
      <c r="S6981">
        <v>26980</v>
      </c>
    </row>
    <row r="6982" spans="1:19" x14ac:dyDescent="0.2">
      <c r="A6982" t="s">
        <v>65</v>
      </c>
      <c r="B6982" t="s">
        <v>8</v>
      </c>
      <c r="C6982" t="s">
        <v>928</v>
      </c>
      <c r="D6982">
        <v>1</v>
      </c>
      <c r="E6982">
        <v>4</v>
      </c>
      <c r="F6982">
        <v>1779935400000</v>
      </c>
      <c r="G6982">
        <v>1779937839742</v>
      </c>
      <c r="H6982">
        <v>2439742</v>
      </c>
      <c r="I6982">
        <v>2439742</v>
      </c>
      <c r="J6982">
        <v>12072</v>
      </c>
      <c r="K6982">
        <v>96</v>
      </c>
      <c r="L6982">
        <v>75.790000000000006</v>
      </c>
      <c r="M6982" t="s">
        <v>931</v>
      </c>
      <c r="N6982" t="s">
        <v>926</v>
      </c>
      <c r="O6982">
        <v>42.97</v>
      </c>
      <c r="S6982">
        <v>26981</v>
      </c>
    </row>
    <row r="6983" spans="1:19" x14ac:dyDescent="0.2">
      <c r="A6983" t="s">
        <v>65</v>
      </c>
      <c r="B6983" t="s">
        <v>8</v>
      </c>
      <c r="C6983" t="s">
        <v>927</v>
      </c>
      <c r="D6983">
        <v>1</v>
      </c>
      <c r="E6983">
        <v>4</v>
      </c>
      <c r="F6983">
        <v>1779936300000</v>
      </c>
      <c r="G6983">
        <v>1779938783100</v>
      </c>
      <c r="H6983">
        <v>2483100</v>
      </c>
      <c r="I6983">
        <v>2483100</v>
      </c>
      <c r="J6983">
        <v>11457</v>
      </c>
      <c r="K6983">
        <v>94</v>
      </c>
      <c r="L6983">
        <v>81.23</v>
      </c>
      <c r="M6983" t="s">
        <v>931</v>
      </c>
      <c r="N6983" t="s">
        <v>926</v>
      </c>
      <c r="O6983">
        <v>56.17</v>
      </c>
      <c r="S6983">
        <v>26982</v>
      </c>
    </row>
    <row r="6984" spans="1:19" x14ac:dyDescent="0.2">
      <c r="A6984" t="s">
        <v>65</v>
      </c>
      <c r="B6984" t="s">
        <v>8</v>
      </c>
      <c r="C6984" t="s">
        <v>924</v>
      </c>
      <c r="D6984">
        <v>1</v>
      </c>
      <c r="E6984">
        <v>4</v>
      </c>
      <c r="F6984">
        <v>1779937200000</v>
      </c>
      <c r="G6984">
        <v>1779939641419</v>
      </c>
      <c r="H6984">
        <v>2441419</v>
      </c>
      <c r="I6984">
        <v>2441419</v>
      </c>
      <c r="J6984">
        <v>10103</v>
      </c>
      <c r="K6984">
        <v>97</v>
      </c>
      <c r="L6984">
        <v>59.9</v>
      </c>
      <c r="M6984" t="s">
        <v>925</v>
      </c>
      <c r="N6984" t="s">
        <v>929</v>
      </c>
      <c r="S6984">
        <v>26983</v>
      </c>
    </row>
    <row r="6985" spans="1:19" x14ac:dyDescent="0.2">
      <c r="A6985" t="s">
        <v>65</v>
      </c>
      <c r="B6985" t="s">
        <v>8</v>
      </c>
      <c r="C6985" t="s">
        <v>928</v>
      </c>
      <c r="D6985">
        <v>1</v>
      </c>
      <c r="E6985">
        <v>4</v>
      </c>
      <c r="F6985">
        <v>1779938100000</v>
      </c>
      <c r="G6985">
        <v>1779940290326</v>
      </c>
      <c r="H6985">
        <v>2190326</v>
      </c>
      <c r="I6985">
        <v>2190326</v>
      </c>
      <c r="J6985">
        <v>12192</v>
      </c>
      <c r="K6985">
        <v>90</v>
      </c>
      <c r="L6985">
        <v>74.97</v>
      </c>
      <c r="M6985" t="s">
        <v>931</v>
      </c>
      <c r="N6985" t="s">
        <v>926</v>
      </c>
      <c r="O6985">
        <v>47.03</v>
      </c>
      <c r="S6985">
        <v>26984</v>
      </c>
    </row>
    <row r="6986" spans="1:19" x14ac:dyDescent="0.2">
      <c r="A6986" t="s">
        <v>65</v>
      </c>
      <c r="B6986" t="s">
        <v>8</v>
      </c>
      <c r="C6986" t="s">
        <v>927</v>
      </c>
      <c r="D6986">
        <v>1</v>
      </c>
      <c r="E6986">
        <v>4</v>
      </c>
      <c r="F6986">
        <v>1779939000000</v>
      </c>
      <c r="G6986">
        <v>1779941579419</v>
      </c>
      <c r="H6986">
        <v>2579419</v>
      </c>
      <c r="I6986">
        <v>2579419</v>
      </c>
      <c r="J6986">
        <v>9876</v>
      </c>
      <c r="K6986">
        <v>99</v>
      </c>
      <c r="L6986">
        <v>76.989999999999995</v>
      </c>
      <c r="M6986" t="s">
        <v>931</v>
      </c>
      <c r="N6986" t="s">
        <v>926</v>
      </c>
      <c r="O6986">
        <v>48.11</v>
      </c>
      <c r="S6986">
        <v>26985</v>
      </c>
    </row>
    <row r="6987" spans="1:19" x14ac:dyDescent="0.2">
      <c r="A6987" t="s">
        <v>65</v>
      </c>
      <c r="B6987" t="s">
        <v>8</v>
      </c>
      <c r="C6987" t="s">
        <v>924</v>
      </c>
      <c r="D6987">
        <v>1</v>
      </c>
      <c r="E6987">
        <v>4</v>
      </c>
      <c r="F6987">
        <v>1779939900000</v>
      </c>
      <c r="G6987">
        <v>1779942143802</v>
      </c>
      <c r="H6987">
        <v>2243802</v>
      </c>
      <c r="I6987">
        <v>2243802</v>
      </c>
      <c r="J6987">
        <v>9239</v>
      </c>
      <c r="K6987">
        <v>88</v>
      </c>
      <c r="L6987">
        <v>70.64</v>
      </c>
      <c r="M6987" t="s">
        <v>931</v>
      </c>
      <c r="N6987" t="s">
        <v>926</v>
      </c>
      <c r="O6987">
        <v>43.5</v>
      </c>
      <c r="S6987">
        <v>26986</v>
      </c>
    </row>
    <row r="6988" spans="1:19" x14ac:dyDescent="0.2">
      <c r="A6988" t="s">
        <v>65</v>
      </c>
      <c r="B6988" t="s">
        <v>8</v>
      </c>
      <c r="C6988" t="s">
        <v>928</v>
      </c>
      <c r="D6988">
        <v>1</v>
      </c>
      <c r="E6988">
        <v>4</v>
      </c>
      <c r="F6988">
        <v>1779940800000</v>
      </c>
      <c r="G6988">
        <v>1779942594547</v>
      </c>
      <c r="H6988">
        <v>1794547</v>
      </c>
      <c r="I6988">
        <v>1794547</v>
      </c>
      <c r="J6988">
        <v>12025</v>
      </c>
      <c r="K6988">
        <v>74</v>
      </c>
      <c r="L6988">
        <v>71.64</v>
      </c>
      <c r="M6988" t="s">
        <v>931</v>
      </c>
      <c r="N6988" t="s">
        <v>926</v>
      </c>
      <c r="O6988">
        <v>49.69</v>
      </c>
      <c r="S6988">
        <v>26987</v>
      </c>
    </row>
    <row r="6989" spans="1:19" x14ac:dyDescent="0.2">
      <c r="A6989" t="s">
        <v>65</v>
      </c>
      <c r="B6989" t="s">
        <v>8</v>
      </c>
      <c r="C6989" t="s">
        <v>927</v>
      </c>
      <c r="D6989">
        <v>1</v>
      </c>
      <c r="E6989">
        <v>4</v>
      </c>
      <c r="F6989">
        <v>1779941700000</v>
      </c>
      <c r="G6989">
        <v>1779944187186</v>
      </c>
      <c r="H6989">
        <v>2487186</v>
      </c>
      <c r="I6989">
        <v>2487186</v>
      </c>
      <c r="J6989">
        <v>12018</v>
      </c>
      <c r="K6989">
        <v>99</v>
      </c>
      <c r="L6989">
        <v>80.489999999999995</v>
      </c>
      <c r="M6989" t="s">
        <v>931</v>
      </c>
      <c r="N6989" t="s">
        <v>926</v>
      </c>
      <c r="O6989">
        <v>52.85</v>
      </c>
      <c r="S6989">
        <v>26988</v>
      </c>
    </row>
    <row r="6990" spans="1:19" x14ac:dyDescent="0.2">
      <c r="A6990" t="s">
        <v>65</v>
      </c>
      <c r="B6990" t="s">
        <v>8</v>
      </c>
      <c r="C6990" t="s">
        <v>924</v>
      </c>
      <c r="D6990">
        <v>1</v>
      </c>
      <c r="E6990">
        <v>4</v>
      </c>
      <c r="F6990">
        <v>1779942600000</v>
      </c>
      <c r="G6990">
        <v>1779944319356</v>
      </c>
      <c r="H6990">
        <v>1719356</v>
      </c>
      <c r="I6990">
        <v>1719356</v>
      </c>
      <c r="J6990">
        <v>10094</v>
      </c>
      <c r="K6990">
        <v>68</v>
      </c>
      <c r="L6990">
        <v>66.61</v>
      </c>
      <c r="M6990" t="s">
        <v>925</v>
      </c>
      <c r="N6990" t="s">
        <v>926</v>
      </c>
      <c r="O6990">
        <v>45.05</v>
      </c>
      <c r="S6990">
        <v>26989</v>
      </c>
    </row>
    <row r="6991" spans="1:19" x14ac:dyDescent="0.2">
      <c r="A6991" t="s">
        <v>65</v>
      </c>
      <c r="B6991" t="s">
        <v>8</v>
      </c>
      <c r="C6991" t="s">
        <v>928</v>
      </c>
      <c r="D6991">
        <v>1</v>
      </c>
      <c r="E6991">
        <v>4</v>
      </c>
      <c r="F6991">
        <v>1779943500000</v>
      </c>
      <c r="G6991">
        <v>1779945140106</v>
      </c>
      <c r="H6991">
        <v>1640106</v>
      </c>
      <c r="I6991">
        <v>1640106</v>
      </c>
      <c r="J6991">
        <v>10323</v>
      </c>
      <c r="K6991">
        <v>70</v>
      </c>
      <c r="L6991">
        <v>67.260000000000005</v>
      </c>
      <c r="M6991" t="s">
        <v>931</v>
      </c>
      <c r="N6991" t="s">
        <v>926</v>
      </c>
      <c r="O6991">
        <v>47.96</v>
      </c>
      <c r="S6991">
        <v>26990</v>
      </c>
    </row>
    <row r="6992" spans="1:19" x14ac:dyDescent="0.2">
      <c r="A6992" t="s">
        <v>65</v>
      </c>
      <c r="B6992" t="s">
        <v>8</v>
      </c>
      <c r="C6992" t="s">
        <v>927</v>
      </c>
      <c r="D6992">
        <v>1</v>
      </c>
      <c r="E6992">
        <v>4</v>
      </c>
      <c r="F6992">
        <v>1779944400000</v>
      </c>
      <c r="G6992">
        <v>1779946832111</v>
      </c>
      <c r="H6992">
        <v>2432111</v>
      </c>
      <c r="I6992">
        <v>2432111</v>
      </c>
      <c r="J6992">
        <v>9350</v>
      </c>
      <c r="K6992">
        <v>98</v>
      </c>
      <c r="L6992">
        <v>75.900000000000006</v>
      </c>
      <c r="M6992" t="s">
        <v>931</v>
      </c>
      <c r="N6992" t="s">
        <v>926</v>
      </c>
      <c r="O6992">
        <v>50.69</v>
      </c>
      <c r="S6992">
        <v>26991</v>
      </c>
    </row>
    <row r="6993" spans="1:19" x14ac:dyDescent="0.2">
      <c r="A6993" t="s">
        <v>65</v>
      </c>
      <c r="B6993" t="s">
        <v>8</v>
      </c>
      <c r="C6993" t="s">
        <v>924</v>
      </c>
      <c r="D6993">
        <v>1</v>
      </c>
      <c r="E6993">
        <v>4</v>
      </c>
      <c r="F6993">
        <v>1779945300000</v>
      </c>
      <c r="G6993">
        <v>1779947729598</v>
      </c>
      <c r="H6993">
        <v>2429598</v>
      </c>
      <c r="I6993">
        <v>2429598</v>
      </c>
      <c r="J6993">
        <v>10657</v>
      </c>
      <c r="K6993">
        <v>94</v>
      </c>
      <c r="L6993">
        <v>77.63</v>
      </c>
      <c r="M6993" t="s">
        <v>931</v>
      </c>
      <c r="N6993" t="s">
        <v>926</v>
      </c>
      <c r="O6993">
        <v>51.3</v>
      </c>
      <c r="S6993">
        <v>26992</v>
      </c>
    </row>
    <row r="6994" spans="1:19" x14ac:dyDescent="0.2">
      <c r="A6994" t="s">
        <v>65</v>
      </c>
      <c r="B6994" t="s">
        <v>8</v>
      </c>
      <c r="C6994" t="s">
        <v>928</v>
      </c>
      <c r="D6994">
        <v>1</v>
      </c>
      <c r="E6994">
        <v>4</v>
      </c>
      <c r="F6994">
        <v>1779946200000</v>
      </c>
      <c r="G6994">
        <v>1779947991850</v>
      </c>
      <c r="H6994">
        <v>1791850</v>
      </c>
      <c r="I6994">
        <v>1791850</v>
      </c>
      <c r="J6994">
        <v>11324</v>
      </c>
      <c r="K6994">
        <v>67</v>
      </c>
      <c r="L6994">
        <v>53.39</v>
      </c>
      <c r="M6994" t="s">
        <v>925</v>
      </c>
      <c r="N6994" t="s">
        <v>929</v>
      </c>
      <c r="S6994">
        <v>26993</v>
      </c>
    </row>
    <row r="6995" spans="1:19" x14ac:dyDescent="0.2">
      <c r="A6995" t="s">
        <v>65</v>
      </c>
      <c r="B6995" t="s">
        <v>8</v>
      </c>
      <c r="C6995" t="s">
        <v>927</v>
      </c>
      <c r="D6995">
        <v>1</v>
      </c>
      <c r="E6995">
        <v>4</v>
      </c>
      <c r="F6995">
        <v>1779947100000</v>
      </c>
      <c r="G6995">
        <v>1779948967723</v>
      </c>
      <c r="H6995">
        <v>1867723</v>
      </c>
      <c r="I6995">
        <v>1867723</v>
      </c>
      <c r="J6995">
        <v>9677</v>
      </c>
      <c r="K6995">
        <v>74</v>
      </c>
      <c r="L6995">
        <v>52.57</v>
      </c>
      <c r="M6995" t="s">
        <v>925</v>
      </c>
      <c r="N6995" t="s">
        <v>929</v>
      </c>
      <c r="S6995">
        <v>26994</v>
      </c>
    </row>
    <row r="6996" spans="1:19" x14ac:dyDescent="0.2">
      <c r="A6996" t="s">
        <v>65</v>
      </c>
      <c r="B6996" t="s">
        <v>8</v>
      </c>
      <c r="C6996" t="s">
        <v>928</v>
      </c>
      <c r="D6996">
        <v>1</v>
      </c>
      <c r="E6996">
        <v>5</v>
      </c>
      <c r="F6996">
        <v>1780012800000</v>
      </c>
      <c r="G6996">
        <v>1780014555314</v>
      </c>
      <c r="H6996">
        <v>1755314</v>
      </c>
      <c r="I6996">
        <v>1755314</v>
      </c>
      <c r="J6996">
        <v>10725</v>
      </c>
      <c r="K6996">
        <v>69</v>
      </c>
      <c r="L6996">
        <v>52.33</v>
      </c>
      <c r="M6996" t="s">
        <v>925</v>
      </c>
      <c r="N6996" t="s">
        <v>929</v>
      </c>
      <c r="S6996">
        <v>26995</v>
      </c>
    </row>
    <row r="6997" spans="1:19" x14ac:dyDescent="0.2">
      <c r="A6997" t="s">
        <v>65</v>
      </c>
      <c r="B6997" t="s">
        <v>8</v>
      </c>
      <c r="C6997" t="s">
        <v>927</v>
      </c>
      <c r="D6997">
        <v>1</v>
      </c>
      <c r="E6997">
        <v>5</v>
      </c>
      <c r="F6997">
        <v>1780013700000</v>
      </c>
      <c r="G6997">
        <v>1780015620236</v>
      </c>
      <c r="H6997">
        <v>1920236</v>
      </c>
      <c r="I6997">
        <v>1920236</v>
      </c>
      <c r="J6997">
        <v>11887</v>
      </c>
      <c r="K6997">
        <v>73</v>
      </c>
      <c r="L6997">
        <v>71.11</v>
      </c>
      <c r="M6997" t="s">
        <v>931</v>
      </c>
      <c r="N6997" t="s">
        <v>926</v>
      </c>
      <c r="O6997">
        <v>45.66</v>
      </c>
      <c r="S6997">
        <v>26996</v>
      </c>
    </row>
    <row r="6998" spans="1:19" x14ac:dyDescent="0.2">
      <c r="A6998" t="s">
        <v>65</v>
      </c>
      <c r="B6998" t="s">
        <v>8</v>
      </c>
      <c r="C6998" t="s">
        <v>924</v>
      </c>
      <c r="D6998">
        <v>1</v>
      </c>
      <c r="E6998">
        <v>5</v>
      </c>
      <c r="F6998">
        <v>1780014600000</v>
      </c>
      <c r="G6998">
        <v>1780016837584</v>
      </c>
      <c r="H6998">
        <v>2237584</v>
      </c>
      <c r="I6998">
        <v>2237584</v>
      </c>
      <c r="J6998">
        <v>10137</v>
      </c>
      <c r="K6998">
        <v>94</v>
      </c>
      <c r="L6998">
        <v>73.05</v>
      </c>
      <c r="M6998" t="s">
        <v>931</v>
      </c>
      <c r="N6998" t="s">
        <v>926</v>
      </c>
      <c r="O6998">
        <v>46.85</v>
      </c>
      <c r="S6998">
        <v>26997</v>
      </c>
    </row>
    <row r="6999" spans="1:19" x14ac:dyDescent="0.2">
      <c r="A6999" t="s">
        <v>65</v>
      </c>
      <c r="B6999" t="s">
        <v>8</v>
      </c>
      <c r="C6999" t="s">
        <v>928</v>
      </c>
      <c r="D6999">
        <v>1</v>
      </c>
      <c r="E6999">
        <v>5</v>
      </c>
      <c r="F6999">
        <v>1780015500000</v>
      </c>
      <c r="G6999">
        <v>1780017628201</v>
      </c>
      <c r="H6999">
        <v>2128201</v>
      </c>
      <c r="I6999">
        <v>2128201</v>
      </c>
      <c r="J6999">
        <v>9106</v>
      </c>
      <c r="K6999">
        <v>90</v>
      </c>
      <c r="L6999">
        <v>70.540000000000006</v>
      </c>
      <c r="M6999" t="s">
        <v>931</v>
      </c>
      <c r="N6999" t="s">
        <v>926</v>
      </c>
      <c r="O6999">
        <v>46.53</v>
      </c>
      <c r="S6999">
        <v>26998</v>
      </c>
    </row>
    <row r="7000" spans="1:19" x14ac:dyDescent="0.2">
      <c r="A7000" t="s">
        <v>65</v>
      </c>
      <c r="B7000" t="s">
        <v>8</v>
      </c>
      <c r="C7000" t="s">
        <v>927</v>
      </c>
      <c r="D7000">
        <v>1</v>
      </c>
      <c r="E7000">
        <v>5</v>
      </c>
      <c r="F7000">
        <v>1780016400000</v>
      </c>
      <c r="G7000">
        <v>1780018532916</v>
      </c>
      <c r="H7000">
        <v>2132916</v>
      </c>
      <c r="I7000">
        <v>2132916</v>
      </c>
      <c r="J7000">
        <v>11399</v>
      </c>
      <c r="K7000">
        <v>87</v>
      </c>
      <c r="L7000">
        <v>73.150000000000006</v>
      </c>
      <c r="M7000" t="s">
        <v>931</v>
      </c>
      <c r="N7000" t="s">
        <v>926</v>
      </c>
      <c r="O7000">
        <v>46.36</v>
      </c>
      <c r="S7000">
        <v>26999</v>
      </c>
    </row>
    <row r="7001" spans="1:19" x14ac:dyDescent="0.2">
      <c r="A7001" t="s">
        <v>65</v>
      </c>
      <c r="B7001" t="s">
        <v>8</v>
      </c>
      <c r="C7001" t="s">
        <v>924</v>
      </c>
      <c r="D7001">
        <v>1</v>
      </c>
      <c r="E7001">
        <v>5</v>
      </c>
      <c r="F7001">
        <v>1780017300000</v>
      </c>
      <c r="G7001">
        <v>1780019686234</v>
      </c>
      <c r="H7001">
        <v>2386234</v>
      </c>
      <c r="I7001">
        <v>2386234</v>
      </c>
      <c r="J7001">
        <v>11021</v>
      </c>
      <c r="K7001">
        <v>92</v>
      </c>
      <c r="L7001">
        <v>74.16</v>
      </c>
      <c r="M7001" t="s">
        <v>931</v>
      </c>
      <c r="N7001" t="s">
        <v>926</v>
      </c>
      <c r="O7001">
        <v>43.34</v>
      </c>
      <c r="S7001">
        <v>27000</v>
      </c>
    </row>
    <row r="7002" spans="1:19" x14ac:dyDescent="0.2">
      <c r="A7002" t="s">
        <v>65</v>
      </c>
      <c r="B7002" t="s">
        <v>8</v>
      </c>
      <c r="C7002" t="s">
        <v>928</v>
      </c>
      <c r="D7002">
        <v>1</v>
      </c>
      <c r="E7002">
        <v>5</v>
      </c>
      <c r="F7002">
        <v>1780018200000</v>
      </c>
      <c r="G7002">
        <v>1780020005957</v>
      </c>
      <c r="H7002">
        <v>1805957</v>
      </c>
      <c r="I7002">
        <v>1805957</v>
      </c>
      <c r="J7002">
        <v>9806</v>
      </c>
      <c r="K7002">
        <v>68</v>
      </c>
      <c r="L7002">
        <v>72.08</v>
      </c>
      <c r="M7002" t="s">
        <v>931</v>
      </c>
      <c r="N7002" t="s">
        <v>926</v>
      </c>
      <c r="O7002">
        <v>56.36</v>
      </c>
      <c r="S7002">
        <v>27001</v>
      </c>
    </row>
    <row r="7003" spans="1:19" x14ac:dyDescent="0.2">
      <c r="A7003" t="s">
        <v>65</v>
      </c>
      <c r="B7003" t="s">
        <v>8</v>
      </c>
      <c r="C7003" t="s">
        <v>927</v>
      </c>
      <c r="D7003">
        <v>1</v>
      </c>
      <c r="E7003">
        <v>5</v>
      </c>
      <c r="F7003">
        <v>1780019100000</v>
      </c>
      <c r="G7003">
        <v>1780020564236</v>
      </c>
      <c r="H7003">
        <v>1464236</v>
      </c>
      <c r="I7003">
        <v>1464236</v>
      </c>
      <c r="J7003">
        <v>10058</v>
      </c>
      <c r="K7003">
        <v>57</v>
      </c>
      <c r="L7003">
        <v>68.61</v>
      </c>
      <c r="M7003" t="s">
        <v>931</v>
      </c>
      <c r="N7003" t="s">
        <v>926</v>
      </c>
      <c r="O7003">
        <v>56.24</v>
      </c>
      <c r="S7003">
        <v>27002</v>
      </c>
    </row>
    <row r="7004" spans="1:19" x14ac:dyDescent="0.2">
      <c r="A7004" t="s">
        <v>65</v>
      </c>
      <c r="B7004" t="s">
        <v>8</v>
      </c>
      <c r="C7004" t="s">
        <v>924</v>
      </c>
      <c r="D7004">
        <v>1</v>
      </c>
      <c r="E7004">
        <v>5</v>
      </c>
      <c r="F7004">
        <v>1780020000000</v>
      </c>
      <c r="G7004">
        <v>1780022224492</v>
      </c>
      <c r="H7004">
        <v>2224492</v>
      </c>
      <c r="I7004">
        <v>2224492</v>
      </c>
      <c r="J7004">
        <v>9989</v>
      </c>
      <c r="K7004">
        <v>84</v>
      </c>
      <c r="L7004">
        <v>75.34</v>
      </c>
      <c r="M7004" t="s">
        <v>931</v>
      </c>
      <c r="N7004" t="s">
        <v>926</v>
      </c>
      <c r="O7004">
        <v>52.91</v>
      </c>
      <c r="S7004">
        <v>27003</v>
      </c>
    </row>
    <row r="7005" spans="1:19" x14ac:dyDescent="0.2">
      <c r="A7005" t="s">
        <v>65</v>
      </c>
      <c r="B7005" t="s">
        <v>8</v>
      </c>
      <c r="C7005" t="s">
        <v>928</v>
      </c>
      <c r="D7005">
        <v>1</v>
      </c>
      <c r="E7005">
        <v>5</v>
      </c>
      <c r="F7005">
        <v>1780020900000</v>
      </c>
      <c r="G7005">
        <v>1780023131227</v>
      </c>
      <c r="H7005">
        <v>2231227</v>
      </c>
      <c r="I7005">
        <v>2231227</v>
      </c>
      <c r="J7005">
        <v>9954</v>
      </c>
      <c r="K7005">
        <v>87</v>
      </c>
      <c r="L7005">
        <v>72.42</v>
      </c>
      <c r="M7005" t="s">
        <v>931</v>
      </c>
      <c r="N7005" t="s">
        <v>926</v>
      </c>
      <c r="O7005">
        <v>46.05</v>
      </c>
      <c r="S7005">
        <v>27004</v>
      </c>
    </row>
    <row r="7006" spans="1:19" x14ac:dyDescent="0.2">
      <c r="A7006" t="s">
        <v>65</v>
      </c>
      <c r="B7006" t="s">
        <v>8</v>
      </c>
      <c r="C7006" t="s">
        <v>927</v>
      </c>
      <c r="D7006">
        <v>1</v>
      </c>
      <c r="E7006">
        <v>5</v>
      </c>
      <c r="F7006">
        <v>1780021800000</v>
      </c>
      <c r="G7006">
        <v>1780023496137</v>
      </c>
      <c r="H7006">
        <v>1696137</v>
      </c>
      <c r="I7006">
        <v>1696137</v>
      </c>
      <c r="J7006">
        <v>9317</v>
      </c>
      <c r="K7006">
        <v>65</v>
      </c>
      <c r="L7006">
        <v>50.14</v>
      </c>
      <c r="M7006" t="s">
        <v>925</v>
      </c>
      <c r="N7006" t="s">
        <v>929</v>
      </c>
      <c r="S7006">
        <v>27005</v>
      </c>
    </row>
    <row r="7007" spans="1:19" x14ac:dyDescent="0.2">
      <c r="A7007" t="s">
        <v>65</v>
      </c>
      <c r="B7007" t="s">
        <v>8</v>
      </c>
      <c r="C7007" t="s">
        <v>924</v>
      </c>
      <c r="D7007">
        <v>1</v>
      </c>
      <c r="E7007">
        <v>5</v>
      </c>
      <c r="F7007">
        <v>1780022700000</v>
      </c>
      <c r="G7007">
        <v>1780024479750</v>
      </c>
      <c r="H7007">
        <v>1779750</v>
      </c>
      <c r="I7007">
        <v>1779750</v>
      </c>
      <c r="J7007">
        <v>12065</v>
      </c>
      <c r="K7007">
        <v>77</v>
      </c>
      <c r="L7007">
        <v>69.16</v>
      </c>
      <c r="M7007" t="s">
        <v>931</v>
      </c>
      <c r="N7007" t="s">
        <v>926</v>
      </c>
      <c r="O7007">
        <v>44.2</v>
      </c>
      <c r="S7007">
        <v>27006</v>
      </c>
    </row>
    <row r="7008" spans="1:19" x14ac:dyDescent="0.2">
      <c r="A7008" t="s">
        <v>65</v>
      </c>
      <c r="B7008" t="s">
        <v>8</v>
      </c>
      <c r="C7008" t="s">
        <v>928</v>
      </c>
      <c r="D7008">
        <v>1</v>
      </c>
      <c r="E7008">
        <v>5</v>
      </c>
      <c r="F7008">
        <v>1780023600000</v>
      </c>
      <c r="G7008">
        <v>1780025357023</v>
      </c>
      <c r="H7008">
        <v>1757023</v>
      </c>
      <c r="I7008">
        <v>1757023</v>
      </c>
      <c r="J7008">
        <v>12041</v>
      </c>
      <c r="K7008">
        <v>67</v>
      </c>
      <c r="L7008">
        <v>68.44</v>
      </c>
      <c r="M7008" t="s">
        <v>931</v>
      </c>
      <c r="N7008" t="s">
        <v>926</v>
      </c>
      <c r="O7008">
        <v>43.16</v>
      </c>
      <c r="S7008">
        <v>27007</v>
      </c>
    </row>
    <row r="7009" spans="1:19" x14ac:dyDescent="0.2">
      <c r="A7009" t="s">
        <v>65</v>
      </c>
      <c r="B7009" t="s">
        <v>8</v>
      </c>
      <c r="C7009" t="s">
        <v>927</v>
      </c>
      <c r="D7009">
        <v>1</v>
      </c>
      <c r="E7009">
        <v>5</v>
      </c>
      <c r="F7009">
        <v>1780024500000</v>
      </c>
      <c r="G7009">
        <v>1780026245435</v>
      </c>
      <c r="H7009">
        <v>1745435</v>
      </c>
      <c r="I7009">
        <v>1745435</v>
      </c>
      <c r="J7009">
        <v>11337</v>
      </c>
      <c r="K7009">
        <v>67</v>
      </c>
      <c r="L7009">
        <v>69.12</v>
      </c>
      <c r="M7009" t="s">
        <v>931</v>
      </c>
      <c r="N7009" t="s">
        <v>926</v>
      </c>
      <c r="O7009">
        <v>46.91</v>
      </c>
      <c r="S7009">
        <v>27008</v>
      </c>
    </row>
    <row r="7010" spans="1:19" x14ac:dyDescent="0.2">
      <c r="A7010" t="s">
        <v>65</v>
      </c>
      <c r="B7010" t="s">
        <v>8</v>
      </c>
      <c r="C7010" t="s">
        <v>924</v>
      </c>
      <c r="D7010">
        <v>1</v>
      </c>
      <c r="E7010">
        <v>5</v>
      </c>
      <c r="F7010">
        <v>1780025400000</v>
      </c>
      <c r="G7010">
        <v>1780027065914</v>
      </c>
      <c r="H7010">
        <v>1665914</v>
      </c>
      <c r="I7010">
        <v>1665914</v>
      </c>
      <c r="J7010">
        <v>9889</v>
      </c>
      <c r="K7010">
        <v>71</v>
      </c>
      <c r="L7010">
        <v>65.19</v>
      </c>
      <c r="M7010" t="s">
        <v>925</v>
      </c>
      <c r="N7010" t="s">
        <v>926</v>
      </c>
      <c r="O7010">
        <v>43.65</v>
      </c>
      <c r="S7010">
        <v>27009</v>
      </c>
    </row>
    <row r="7011" spans="1:19" x14ac:dyDescent="0.2">
      <c r="A7011" t="s">
        <v>65</v>
      </c>
      <c r="B7011" t="s">
        <v>8</v>
      </c>
      <c r="C7011" t="s">
        <v>928</v>
      </c>
      <c r="D7011">
        <v>1</v>
      </c>
      <c r="E7011">
        <v>5</v>
      </c>
      <c r="F7011">
        <v>1780026300000</v>
      </c>
      <c r="G7011">
        <v>1780028745249</v>
      </c>
      <c r="H7011">
        <v>2445249</v>
      </c>
      <c r="I7011">
        <v>2445249</v>
      </c>
      <c r="J7011">
        <v>8868</v>
      </c>
      <c r="K7011">
        <v>96</v>
      </c>
      <c r="L7011">
        <v>78.06</v>
      </c>
      <c r="M7011" t="s">
        <v>931</v>
      </c>
      <c r="N7011" t="s">
        <v>926</v>
      </c>
      <c r="O7011">
        <v>56.68</v>
      </c>
      <c r="S7011">
        <v>27010</v>
      </c>
    </row>
    <row r="7012" spans="1:19" x14ac:dyDescent="0.2">
      <c r="A7012" t="s">
        <v>65</v>
      </c>
      <c r="B7012" t="s">
        <v>8</v>
      </c>
      <c r="C7012" t="s">
        <v>927</v>
      </c>
      <c r="D7012">
        <v>1</v>
      </c>
      <c r="E7012">
        <v>5</v>
      </c>
      <c r="F7012">
        <v>1780027200000</v>
      </c>
      <c r="G7012">
        <v>1780029769140</v>
      </c>
      <c r="H7012">
        <v>2569140</v>
      </c>
      <c r="I7012">
        <v>2569140</v>
      </c>
      <c r="J7012">
        <v>10197</v>
      </c>
      <c r="K7012">
        <v>96</v>
      </c>
      <c r="L7012">
        <v>76.150000000000006</v>
      </c>
      <c r="M7012" t="s">
        <v>931</v>
      </c>
      <c r="N7012" t="s">
        <v>926</v>
      </c>
      <c r="O7012">
        <v>45.55</v>
      </c>
      <c r="S7012">
        <v>27011</v>
      </c>
    </row>
    <row r="7013" spans="1:19" x14ac:dyDescent="0.2">
      <c r="A7013" t="s">
        <v>65</v>
      </c>
      <c r="B7013" t="s">
        <v>8</v>
      </c>
      <c r="C7013" t="s">
        <v>924</v>
      </c>
      <c r="D7013">
        <v>1</v>
      </c>
      <c r="E7013">
        <v>5</v>
      </c>
      <c r="F7013">
        <v>1780028100000</v>
      </c>
      <c r="G7013">
        <v>1780030435894</v>
      </c>
      <c r="H7013">
        <v>2335894</v>
      </c>
      <c r="I7013">
        <v>2335894</v>
      </c>
      <c r="J7013">
        <v>9978</v>
      </c>
      <c r="K7013">
        <v>89</v>
      </c>
      <c r="L7013">
        <v>73.84</v>
      </c>
      <c r="M7013" t="s">
        <v>931</v>
      </c>
      <c r="N7013" t="s">
        <v>926</v>
      </c>
      <c r="O7013">
        <v>46.65</v>
      </c>
      <c r="S7013">
        <v>27012</v>
      </c>
    </row>
    <row r="7014" spans="1:19" x14ac:dyDescent="0.2">
      <c r="A7014" t="s">
        <v>65</v>
      </c>
      <c r="B7014" t="s">
        <v>8</v>
      </c>
      <c r="C7014" t="s">
        <v>928</v>
      </c>
      <c r="D7014">
        <v>1</v>
      </c>
      <c r="E7014">
        <v>5</v>
      </c>
      <c r="F7014">
        <v>1780029000000</v>
      </c>
      <c r="G7014">
        <v>1780030855848</v>
      </c>
      <c r="H7014">
        <v>1855848</v>
      </c>
      <c r="I7014">
        <v>1855848</v>
      </c>
      <c r="J7014">
        <v>10770</v>
      </c>
      <c r="K7014">
        <v>68</v>
      </c>
      <c r="L7014">
        <v>74.040000000000006</v>
      </c>
      <c r="M7014" t="s">
        <v>931</v>
      </c>
      <c r="N7014" t="s">
        <v>926</v>
      </c>
      <c r="O7014">
        <v>57.09</v>
      </c>
      <c r="S7014">
        <v>27013</v>
      </c>
    </row>
    <row r="7015" spans="1:19" x14ac:dyDescent="0.2">
      <c r="A7015" t="s">
        <v>65</v>
      </c>
      <c r="B7015" t="s">
        <v>8</v>
      </c>
      <c r="C7015" t="s">
        <v>927</v>
      </c>
      <c r="D7015">
        <v>1</v>
      </c>
      <c r="E7015">
        <v>5</v>
      </c>
      <c r="F7015">
        <v>1780029900000</v>
      </c>
      <c r="G7015">
        <v>1780031417214</v>
      </c>
      <c r="H7015">
        <v>1517214</v>
      </c>
      <c r="I7015">
        <v>1517214</v>
      </c>
      <c r="J7015">
        <v>10081</v>
      </c>
      <c r="K7015">
        <v>63</v>
      </c>
      <c r="L7015">
        <v>48.79</v>
      </c>
      <c r="M7015" t="s">
        <v>925</v>
      </c>
      <c r="N7015" t="s">
        <v>929</v>
      </c>
      <c r="S7015">
        <v>27014</v>
      </c>
    </row>
    <row r="7016" spans="1:19" x14ac:dyDescent="0.2">
      <c r="A7016" t="s">
        <v>65</v>
      </c>
      <c r="B7016" t="s">
        <v>8</v>
      </c>
      <c r="C7016" t="s">
        <v>924</v>
      </c>
      <c r="D7016">
        <v>1</v>
      </c>
      <c r="E7016">
        <v>5</v>
      </c>
      <c r="F7016">
        <v>1780030800000</v>
      </c>
      <c r="G7016">
        <v>1780032525794</v>
      </c>
      <c r="H7016">
        <v>1725794</v>
      </c>
      <c r="I7016">
        <v>1725794</v>
      </c>
      <c r="J7016">
        <v>12831</v>
      </c>
      <c r="K7016">
        <v>73</v>
      </c>
      <c r="L7016">
        <v>69.8</v>
      </c>
      <c r="M7016" t="s">
        <v>931</v>
      </c>
      <c r="N7016" t="s">
        <v>926</v>
      </c>
      <c r="O7016">
        <v>45</v>
      </c>
      <c r="S7016">
        <v>27015</v>
      </c>
    </row>
    <row r="7017" spans="1:19" x14ac:dyDescent="0.2">
      <c r="A7017" t="s">
        <v>65</v>
      </c>
      <c r="B7017" t="s">
        <v>8</v>
      </c>
      <c r="C7017" t="s">
        <v>928</v>
      </c>
      <c r="D7017">
        <v>1</v>
      </c>
      <c r="E7017">
        <v>5</v>
      </c>
      <c r="F7017">
        <v>1780031700000</v>
      </c>
      <c r="G7017">
        <v>1780033353010</v>
      </c>
      <c r="H7017">
        <v>1653010</v>
      </c>
      <c r="I7017">
        <v>1653010</v>
      </c>
      <c r="J7017">
        <v>9850</v>
      </c>
      <c r="K7017">
        <v>72</v>
      </c>
      <c r="L7017">
        <v>66.75</v>
      </c>
      <c r="M7017" t="s">
        <v>931</v>
      </c>
      <c r="N7017" t="s">
        <v>926</v>
      </c>
      <c r="O7017">
        <v>47.72</v>
      </c>
      <c r="S7017">
        <v>27016</v>
      </c>
    </row>
    <row r="7018" spans="1:19" x14ac:dyDescent="0.2">
      <c r="A7018" t="s">
        <v>65</v>
      </c>
      <c r="B7018" t="s">
        <v>8</v>
      </c>
      <c r="C7018" t="s">
        <v>927</v>
      </c>
      <c r="D7018">
        <v>1</v>
      </c>
      <c r="E7018">
        <v>5</v>
      </c>
      <c r="F7018">
        <v>1780032600000</v>
      </c>
      <c r="G7018">
        <v>1780034515619</v>
      </c>
      <c r="H7018">
        <v>1915619</v>
      </c>
      <c r="I7018">
        <v>1915619</v>
      </c>
      <c r="J7018">
        <v>10082</v>
      </c>
      <c r="K7018">
        <v>76</v>
      </c>
      <c r="L7018">
        <v>53.57</v>
      </c>
      <c r="M7018" t="s">
        <v>925</v>
      </c>
      <c r="N7018" t="s">
        <v>929</v>
      </c>
      <c r="S7018">
        <v>27017</v>
      </c>
    </row>
    <row r="7019" spans="1:19" x14ac:dyDescent="0.2">
      <c r="A7019" t="s">
        <v>65</v>
      </c>
      <c r="B7019" t="s">
        <v>8</v>
      </c>
      <c r="C7019" t="s">
        <v>924</v>
      </c>
      <c r="D7019">
        <v>1</v>
      </c>
      <c r="E7019">
        <v>5</v>
      </c>
      <c r="F7019">
        <v>1780033500000</v>
      </c>
      <c r="G7019">
        <v>1780035187402</v>
      </c>
      <c r="H7019">
        <v>1687402</v>
      </c>
      <c r="I7019">
        <v>1687402</v>
      </c>
      <c r="J7019">
        <v>12285</v>
      </c>
      <c r="K7019">
        <v>64</v>
      </c>
      <c r="L7019">
        <v>72.52</v>
      </c>
      <c r="M7019" t="s">
        <v>931</v>
      </c>
      <c r="N7019" t="s">
        <v>926</v>
      </c>
      <c r="O7019">
        <v>53.76</v>
      </c>
      <c r="S7019">
        <v>27018</v>
      </c>
    </row>
    <row r="7020" spans="1:19" x14ac:dyDescent="0.2">
      <c r="A7020" t="s">
        <v>65</v>
      </c>
      <c r="B7020" t="s">
        <v>8</v>
      </c>
      <c r="C7020" t="s">
        <v>928</v>
      </c>
      <c r="D7020">
        <v>1</v>
      </c>
      <c r="E7020">
        <v>5</v>
      </c>
      <c r="F7020">
        <v>1780034400000</v>
      </c>
      <c r="G7020">
        <v>1780036999285</v>
      </c>
      <c r="H7020">
        <v>2599285</v>
      </c>
      <c r="I7020">
        <v>2599285</v>
      </c>
      <c r="J7020">
        <v>11093</v>
      </c>
      <c r="K7020">
        <v>105</v>
      </c>
      <c r="L7020">
        <v>62.84</v>
      </c>
      <c r="M7020" t="s">
        <v>925</v>
      </c>
      <c r="N7020" t="s">
        <v>929</v>
      </c>
      <c r="S7020">
        <v>27019</v>
      </c>
    </row>
    <row r="7021" spans="1:19" x14ac:dyDescent="0.2">
      <c r="A7021" t="s">
        <v>65</v>
      </c>
      <c r="B7021" t="s">
        <v>8</v>
      </c>
      <c r="C7021" t="s">
        <v>927</v>
      </c>
      <c r="D7021">
        <v>1</v>
      </c>
      <c r="E7021">
        <v>6</v>
      </c>
      <c r="F7021">
        <v>1780099200000</v>
      </c>
      <c r="G7021">
        <v>1780101194584</v>
      </c>
      <c r="H7021">
        <v>1994584</v>
      </c>
      <c r="I7021">
        <v>1994584</v>
      </c>
      <c r="J7021">
        <v>9679</v>
      </c>
      <c r="K7021">
        <v>75</v>
      </c>
      <c r="L7021">
        <v>72.540000000000006</v>
      </c>
      <c r="M7021" t="s">
        <v>931</v>
      </c>
      <c r="N7021" t="s">
        <v>926</v>
      </c>
      <c r="O7021">
        <v>53.02</v>
      </c>
      <c r="S7021">
        <v>27020</v>
      </c>
    </row>
    <row r="7022" spans="1:19" x14ac:dyDescent="0.2">
      <c r="A7022" t="s">
        <v>65</v>
      </c>
      <c r="B7022" t="s">
        <v>8</v>
      </c>
      <c r="C7022" t="s">
        <v>924</v>
      </c>
      <c r="D7022">
        <v>1</v>
      </c>
      <c r="E7022">
        <v>6</v>
      </c>
      <c r="F7022">
        <v>1780100100000</v>
      </c>
      <c r="G7022">
        <v>1780101570664</v>
      </c>
      <c r="H7022">
        <v>1470664</v>
      </c>
      <c r="I7022">
        <v>1470664</v>
      </c>
      <c r="J7022">
        <v>9127</v>
      </c>
      <c r="K7022">
        <v>66</v>
      </c>
      <c r="L7022">
        <v>47.23</v>
      </c>
      <c r="M7022" t="s">
        <v>925</v>
      </c>
      <c r="N7022" t="s">
        <v>929</v>
      </c>
      <c r="S7022">
        <v>27021</v>
      </c>
    </row>
    <row r="7023" spans="1:19" x14ac:dyDescent="0.2">
      <c r="A7023" t="s">
        <v>65</v>
      </c>
      <c r="B7023" t="s">
        <v>8</v>
      </c>
      <c r="C7023" t="s">
        <v>928</v>
      </c>
      <c r="D7023">
        <v>1</v>
      </c>
      <c r="E7023">
        <v>6</v>
      </c>
      <c r="F7023">
        <v>1780101000000</v>
      </c>
      <c r="G7023">
        <v>1780102961501</v>
      </c>
      <c r="H7023">
        <v>1961501</v>
      </c>
      <c r="I7023">
        <v>1961501</v>
      </c>
      <c r="J7023">
        <v>11949</v>
      </c>
      <c r="K7023">
        <v>75</v>
      </c>
      <c r="L7023">
        <v>69.14</v>
      </c>
      <c r="M7023" t="s">
        <v>931</v>
      </c>
      <c r="N7023" t="s">
        <v>926</v>
      </c>
      <c r="O7023">
        <v>39.89</v>
      </c>
      <c r="S7023">
        <v>27022</v>
      </c>
    </row>
    <row r="7024" spans="1:19" x14ac:dyDescent="0.2">
      <c r="A7024" t="s">
        <v>65</v>
      </c>
      <c r="B7024" t="s">
        <v>8</v>
      </c>
      <c r="C7024" t="s">
        <v>927</v>
      </c>
      <c r="D7024">
        <v>1</v>
      </c>
      <c r="E7024">
        <v>6</v>
      </c>
      <c r="F7024">
        <v>1780101900000</v>
      </c>
      <c r="G7024">
        <v>1780103756194</v>
      </c>
      <c r="H7024">
        <v>1856194</v>
      </c>
      <c r="I7024">
        <v>1856194</v>
      </c>
      <c r="J7024">
        <v>8658</v>
      </c>
      <c r="K7024">
        <v>74</v>
      </c>
      <c r="L7024">
        <v>65.78</v>
      </c>
      <c r="M7024" t="s">
        <v>925</v>
      </c>
      <c r="N7024" t="s">
        <v>926</v>
      </c>
      <c r="O7024">
        <v>43.53</v>
      </c>
      <c r="S7024">
        <v>27023</v>
      </c>
    </row>
    <row r="7025" spans="1:19" x14ac:dyDescent="0.2">
      <c r="A7025" t="s">
        <v>65</v>
      </c>
      <c r="B7025" t="s">
        <v>8</v>
      </c>
      <c r="C7025" t="s">
        <v>924</v>
      </c>
      <c r="D7025">
        <v>1</v>
      </c>
      <c r="E7025">
        <v>6</v>
      </c>
      <c r="F7025">
        <v>1780102800000</v>
      </c>
      <c r="G7025">
        <v>1780104826024</v>
      </c>
      <c r="H7025">
        <v>2026024</v>
      </c>
      <c r="I7025">
        <v>2026024</v>
      </c>
      <c r="J7025">
        <v>10738</v>
      </c>
      <c r="K7025">
        <v>79</v>
      </c>
      <c r="L7025">
        <v>55.59</v>
      </c>
      <c r="M7025" t="s">
        <v>925</v>
      </c>
      <c r="N7025" t="s">
        <v>929</v>
      </c>
      <c r="S7025">
        <v>27024</v>
      </c>
    </row>
    <row r="7026" spans="1:19" x14ac:dyDescent="0.2">
      <c r="A7026" t="s">
        <v>65</v>
      </c>
      <c r="B7026" t="s">
        <v>8</v>
      </c>
      <c r="C7026" t="s">
        <v>928</v>
      </c>
      <c r="D7026">
        <v>1</v>
      </c>
      <c r="E7026">
        <v>6</v>
      </c>
      <c r="F7026">
        <v>1780103700000</v>
      </c>
      <c r="G7026">
        <v>1780105410922</v>
      </c>
      <c r="H7026">
        <v>1710922</v>
      </c>
      <c r="I7026">
        <v>1710922</v>
      </c>
      <c r="J7026">
        <v>11360</v>
      </c>
      <c r="K7026">
        <v>73</v>
      </c>
      <c r="L7026">
        <v>72.95</v>
      </c>
      <c r="M7026" t="s">
        <v>931</v>
      </c>
      <c r="N7026" t="s">
        <v>926</v>
      </c>
      <c r="O7026">
        <v>56.62</v>
      </c>
      <c r="S7026">
        <v>27025</v>
      </c>
    </row>
    <row r="7027" spans="1:19" x14ac:dyDescent="0.2">
      <c r="A7027" t="s">
        <v>65</v>
      </c>
      <c r="B7027" t="s">
        <v>8</v>
      </c>
      <c r="C7027" t="s">
        <v>927</v>
      </c>
      <c r="D7027">
        <v>1</v>
      </c>
      <c r="E7027">
        <v>6</v>
      </c>
      <c r="F7027">
        <v>1780104600000</v>
      </c>
      <c r="G7027">
        <v>1780107246883</v>
      </c>
      <c r="H7027">
        <v>2646883</v>
      </c>
      <c r="I7027">
        <v>2646883</v>
      </c>
      <c r="J7027">
        <v>9215</v>
      </c>
      <c r="K7027">
        <v>102</v>
      </c>
      <c r="L7027">
        <v>75.22</v>
      </c>
      <c r="M7027" t="s">
        <v>931</v>
      </c>
      <c r="N7027" t="s">
        <v>926</v>
      </c>
      <c r="O7027">
        <v>44.07</v>
      </c>
      <c r="S7027">
        <v>27026</v>
      </c>
    </row>
    <row r="7028" spans="1:19" x14ac:dyDescent="0.2">
      <c r="A7028" t="s">
        <v>65</v>
      </c>
      <c r="B7028" t="s">
        <v>8</v>
      </c>
      <c r="C7028" t="s">
        <v>924</v>
      </c>
      <c r="D7028">
        <v>1</v>
      </c>
      <c r="E7028">
        <v>6</v>
      </c>
      <c r="F7028">
        <v>1780105500000</v>
      </c>
      <c r="G7028">
        <v>1780107055464</v>
      </c>
      <c r="H7028">
        <v>1555464</v>
      </c>
      <c r="I7028">
        <v>1555464</v>
      </c>
      <c r="J7028">
        <v>8588</v>
      </c>
      <c r="K7028">
        <v>69</v>
      </c>
      <c r="L7028">
        <v>64.38</v>
      </c>
      <c r="M7028" t="s">
        <v>925</v>
      </c>
      <c r="N7028" t="s">
        <v>926</v>
      </c>
      <c r="O7028">
        <v>48.02</v>
      </c>
      <c r="S7028">
        <v>27027</v>
      </c>
    </row>
    <row r="7029" spans="1:19" x14ac:dyDescent="0.2">
      <c r="A7029" t="s">
        <v>65</v>
      </c>
      <c r="B7029" t="s">
        <v>8</v>
      </c>
      <c r="C7029" t="s">
        <v>928</v>
      </c>
      <c r="D7029">
        <v>1</v>
      </c>
      <c r="E7029">
        <v>6</v>
      </c>
      <c r="F7029">
        <v>1780106400000</v>
      </c>
      <c r="G7029">
        <v>1780108645288</v>
      </c>
      <c r="H7029">
        <v>2245288</v>
      </c>
      <c r="I7029">
        <v>2245288</v>
      </c>
      <c r="J7029">
        <v>9357</v>
      </c>
      <c r="K7029">
        <v>84</v>
      </c>
      <c r="L7029">
        <v>71.7</v>
      </c>
      <c r="M7029" t="s">
        <v>931</v>
      </c>
      <c r="N7029" t="s">
        <v>926</v>
      </c>
      <c r="O7029">
        <v>45.62</v>
      </c>
      <c r="S7029">
        <v>27028</v>
      </c>
    </row>
    <row r="7030" spans="1:19" x14ac:dyDescent="0.2">
      <c r="A7030" t="s">
        <v>65</v>
      </c>
      <c r="B7030" t="s">
        <v>8</v>
      </c>
      <c r="C7030" t="s">
        <v>927</v>
      </c>
      <c r="D7030">
        <v>1</v>
      </c>
      <c r="E7030">
        <v>6</v>
      </c>
      <c r="F7030">
        <v>1780107300000</v>
      </c>
      <c r="G7030">
        <v>1780109883541</v>
      </c>
      <c r="H7030">
        <v>2583541</v>
      </c>
      <c r="I7030">
        <v>2583541</v>
      </c>
      <c r="J7030">
        <v>9040</v>
      </c>
      <c r="K7030">
        <v>95</v>
      </c>
      <c r="L7030">
        <v>78.61</v>
      </c>
      <c r="M7030" t="s">
        <v>931</v>
      </c>
      <c r="N7030" t="s">
        <v>926</v>
      </c>
      <c r="O7030">
        <v>54.02</v>
      </c>
      <c r="S7030">
        <v>27029</v>
      </c>
    </row>
    <row r="7031" spans="1:19" x14ac:dyDescent="0.2">
      <c r="A7031" t="s">
        <v>65</v>
      </c>
      <c r="B7031" t="s">
        <v>8</v>
      </c>
      <c r="C7031" t="s">
        <v>924</v>
      </c>
      <c r="D7031">
        <v>1</v>
      </c>
      <c r="E7031">
        <v>6</v>
      </c>
      <c r="F7031">
        <v>1780108200000</v>
      </c>
      <c r="G7031">
        <v>1780109940087</v>
      </c>
      <c r="H7031">
        <v>1740087</v>
      </c>
      <c r="I7031">
        <v>1740087</v>
      </c>
      <c r="J7031">
        <v>12120</v>
      </c>
      <c r="K7031">
        <v>74</v>
      </c>
      <c r="L7031">
        <v>70.05</v>
      </c>
      <c r="M7031" t="s">
        <v>931</v>
      </c>
      <c r="N7031" t="s">
        <v>926</v>
      </c>
      <c r="O7031">
        <v>47.12</v>
      </c>
      <c r="S7031">
        <v>27030</v>
      </c>
    </row>
    <row r="7032" spans="1:19" x14ac:dyDescent="0.2">
      <c r="A7032" t="s">
        <v>65</v>
      </c>
      <c r="B7032" t="s">
        <v>8</v>
      </c>
      <c r="C7032" t="s">
        <v>928</v>
      </c>
      <c r="D7032">
        <v>1</v>
      </c>
      <c r="E7032">
        <v>6</v>
      </c>
      <c r="F7032">
        <v>1780109100000</v>
      </c>
      <c r="G7032">
        <v>1780110632372</v>
      </c>
      <c r="H7032">
        <v>1532372</v>
      </c>
      <c r="I7032">
        <v>1532372</v>
      </c>
      <c r="J7032">
        <v>9470</v>
      </c>
      <c r="K7032">
        <v>59</v>
      </c>
      <c r="L7032">
        <v>68.959999999999994</v>
      </c>
      <c r="M7032" t="s">
        <v>931</v>
      </c>
      <c r="N7032" t="s">
        <v>926</v>
      </c>
      <c r="O7032">
        <v>56.91</v>
      </c>
      <c r="S7032">
        <v>27031</v>
      </c>
    </row>
    <row r="7033" spans="1:19" x14ac:dyDescent="0.2">
      <c r="A7033" t="s">
        <v>65</v>
      </c>
      <c r="B7033" t="s">
        <v>8</v>
      </c>
      <c r="C7033" t="s">
        <v>927</v>
      </c>
      <c r="D7033">
        <v>1</v>
      </c>
      <c r="E7033">
        <v>6</v>
      </c>
      <c r="F7033">
        <v>1780110000000</v>
      </c>
      <c r="G7033">
        <v>1780111787366</v>
      </c>
      <c r="H7033">
        <v>1787366</v>
      </c>
      <c r="I7033">
        <v>1787366</v>
      </c>
      <c r="J7033">
        <v>10305</v>
      </c>
      <c r="K7033">
        <v>66</v>
      </c>
      <c r="L7033">
        <v>66.13</v>
      </c>
      <c r="M7033" t="s">
        <v>925</v>
      </c>
      <c r="N7033" t="s">
        <v>926</v>
      </c>
      <c r="O7033">
        <v>41.67</v>
      </c>
      <c r="S7033">
        <v>27032</v>
      </c>
    </row>
    <row r="7034" spans="1:19" x14ac:dyDescent="0.2">
      <c r="A7034" t="s">
        <v>65</v>
      </c>
      <c r="B7034" t="s">
        <v>8</v>
      </c>
      <c r="C7034" t="s">
        <v>924</v>
      </c>
      <c r="D7034">
        <v>1</v>
      </c>
      <c r="E7034">
        <v>6</v>
      </c>
      <c r="F7034">
        <v>1780110900000</v>
      </c>
      <c r="G7034">
        <v>1780112582234</v>
      </c>
      <c r="H7034">
        <v>1682234</v>
      </c>
      <c r="I7034">
        <v>1682234</v>
      </c>
      <c r="J7034">
        <v>9797</v>
      </c>
      <c r="K7034">
        <v>68</v>
      </c>
      <c r="L7034">
        <v>63.35</v>
      </c>
      <c r="M7034" t="s">
        <v>925</v>
      </c>
      <c r="N7034" t="s">
        <v>926</v>
      </c>
      <c r="O7034">
        <v>39.200000000000003</v>
      </c>
      <c r="S7034">
        <v>27033</v>
      </c>
    </row>
    <row r="7035" spans="1:19" x14ac:dyDescent="0.2">
      <c r="A7035" t="s">
        <v>65</v>
      </c>
      <c r="B7035" t="s">
        <v>8</v>
      </c>
      <c r="C7035" t="s">
        <v>928</v>
      </c>
      <c r="D7035">
        <v>1</v>
      </c>
      <c r="E7035">
        <v>6</v>
      </c>
      <c r="F7035">
        <v>1780111800000</v>
      </c>
      <c r="G7035">
        <v>1780114635455</v>
      </c>
      <c r="H7035">
        <v>2835455</v>
      </c>
      <c r="I7035">
        <v>2835455</v>
      </c>
      <c r="J7035">
        <v>11572</v>
      </c>
      <c r="K7035">
        <v>112</v>
      </c>
      <c r="L7035">
        <v>84</v>
      </c>
      <c r="M7035" t="s">
        <v>931</v>
      </c>
      <c r="N7035" t="s">
        <v>926</v>
      </c>
      <c r="O7035">
        <v>54.42</v>
      </c>
      <c r="S7035">
        <v>27034</v>
      </c>
    </row>
    <row r="7036" spans="1:19" x14ac:dyDescent="0.2">
      <c r="A7036" t="s">
        <v>65</v>
      </c>
      <c r="B7036" t="s">
        <v>8</v>
      </c>
      <c r="C7036" t="s">
        <v>927</v>
      </c>
      <c r="D7036">
        <v>1</v>
      </c>
      <c r="E7036">
        <v>6</v>
      </c>
      <c r="F7036">
        <v>1780112700000</v>
      </c>
      <c r="G7036">
        <v>1780114524953</v>
      </c>
      <c r="H7036">
        <v>1824953</v>
      </c>
      <c r="I7036">
        <v>1824953</v>
      </c>
      <c r="J7036">
        <v>10113</v>
      </c>
      <c r="K7036">
        <v>71</v>
      </c>
      <c r="L7036">
        <v>52.52</v>
      </c>
      <c r="M7036" t="s">
        <v>925</v>
      </c>
      <c r="N7036" t="s">
        <v>929</v>
      </c>
      <c r="S7036">
        <v>27035</v>
      </c>
    </row>
    <row r="7037" spans="1:19" x14ac:dyDescent="0.2">
      <c r="A7037" t="s">
        <v>65</v>
      </c>
      <c r="B7037" t="s">
        <v>8</v>
      </c>
      <c r="C7037" t="s">
        <v>924</v>
      </c>
      <c r="D7037">
        <v>1</v>
      </c>
      <c r="E7037">
        <v>6</v>
      </c>
      <c r="F7037">
        <v>1780113600000</v>
      </c>
      <c r="G7037">
        <v>1780115833683</v>
      </c>
      <c r="H7037">
        <v>2233683</v>
      </c>
      <c r="I7037">
        <v>2233683</v>
      </c>
      <c r="J7037">
        <v>12881</v>
      </c>
      <c r="K7037">
        <v>94</v>
      </c>
      <c r="L7037">
        <v>74.37</v>
      </c>
      <c r="M7037" t="s">
        <v>931</v>
      </c>
      <c r="N7037" t="s">
        <v>926</v>
      </c>
      <c r="O7037">
        <v>42.69</v>
      </c>
      <c r="S7037">
        <v>27036</v>
      </c>
    </row>
    <row r="7038" spans="1:19" x14ac:dyDescent="0.2">
      <c r="A7038" t="s">
        <v>65</v>
      </c>
      <c r="B7038" t="s">
        <v>8</v>
      </c>
      <c r="C7038" t="s">
        <v>928</v>
      </c>
      <c r="D7038">
        <v>1</v>
      </c>
      <c r="E7038">
        <v>6</v>
      </c>
      <c r="F7038">
        <v>1780114500000</v>
      </c>
      <c r="G7038">
        <v>1780116565160</v>
      </c>
      <c r="H7038">
        <v>2065160</v>
      </c>
      <c r="I7038">
        <v>2065160</v>
      </c>
      <c r="J7038">
        <v>9664</v>
      </c>
      <c r="K7038">
        <v>78</v>
      </c>
      <c r="L7038">
        <v>72.89</v>
      </c>
      <c r="M7038" t="s">
        <v>931</v>
      </c>
      <c r="N7038" t="s">
        <v>926</v>
      </c>
      <c r="O7038">
        <v>52.1</v>
      </c>
      <c r="S7038">
        <v>27037</v>
      </c>
    </row>
    <row r="7039" spans="1:19" x14ac:dyDescent="0.2">
      <c r="A7039" t="s">
        <v>65</v>
      </c>
      <c r="B7039" t="s">
        <v>8</v>
      </c>
      <c r="C7039" t="s">
        <v>927</v>
      </c>
      <c r="D7039">
        <v>1</v>
      </c>
      <c r="E7039">
        <v>6</v>
      </c>
      <c r="F7039">
        <v>1780115400000</v>
      </c>
      <c r="G7039">
        <v>1780118053659</v>
      </c>
      <c r="H7039">
        <v>2653659</v>
      </c>
      <c r="I7039">
        <v>2653659</v>
      </c>
      <c r="J7039">
        <v>9143</v>
      </c>
      <c r="K7039">
        <v>104</v>
      </c>
      <c r="L7039">
        <v>79.180000000000007</v>
      </c>
      <c r="M7039" t="s">
        <v>931</v>
      </c>
      <c r="N7039" t="s">
        <v>926</v>
      </c>
      <c r="O7039">
        <v>53.3</v>
      </c>
      <c r="S7039">
        <v>27038</v>
      </c>
    </row>
    <row r="7040" spans="1:19" x14ac:dyDescent="0.2">
      <c r="A7040" t="s">
        <v>65</v>
      </c>
      <c r="B7040" t="s">
        <v>8</v>
      </c>
      <c r="C7040" t="s">
        <v>924</v>
      </c>
      <c r="D7040">
        <v>1</v>
      </c>
      <c r="E7040">
        <v>6</v>
      </c>
      <c r="F7040">
        <v>1780116300000</v>
      </c>
      <c r="G7040">
        <v>1780118470052</v>
      </c>
      <c r="H7040">
        <v>2170052</v>
      </c>
      <c r="I7040">
        <v>2170052</v>
      </c>
      <c r="J7040">
        <v>12355</v>
      </c>
      <c r="K7040">
        <v>82</v>
      </c>
      <c r="L7040">
        <v>75.510000000000005</v>
      </c>
      <c r="M7040" t="s">
        <v>931</v>
      </c>
      <c r="N7040" t="s">
        <v>926</v>
      </c>
      <c r="O7040">
        <v>48.35</v>
      </c>
      <c r="S7040">
        <v>27039</v>
      </c>
    </row>
    <row r="7041" spans="1:19" x14ac:dyDescent="0.2">
      <c r="A7041" t="s">
        <v>65</v>
      </c>
      <c r="B7041" t="s">
        <v>8</v>
      </c>
      <c r="C7041" t="s">
        <v>928</v>
      </c>
      <c r="D7041">
        <v>1</v>
      </c>
      <c r="E7041">
        <v>6</v>
      </c>
      <c r="F7041">
        <v>1780117200000</v>
      </c>
      <c r="G7041">
        <v>1780120055599</v>
      </c>
      <c r="H7041">
        <v>2855599</v>
      </c>
      <c r="I7041">
        <v>2855599</v>
      </c>
      <c r="J7041">
        <v>10016</v>
      </c>
      <c r="K7041">
        <v>114</v>
      </c>
      <c r="L7041">
        <v>84</v>
      </c>
      <c r="M7041" t="s">
        <v>931</v>
      </c>
      <c r="N7041" t="s">
        <v>926</v>
      </c>
      <c r="O7041">
        <v>59.87</v>
      </c>
      <c r="S7041">
        <v>27040</v>
      </c>
    </row>
    <row r="7042" spans="1:19" x14ac:dyDescent="0.2">
      <c r="A7042" t="s">
        <v>65</v>
      </c>
      <c r="B7042" t="s">
        <v>8</v>
      </c>
      <c r="C7042" t="s">
        <v>927</v>
      </c>
      <c r="D7042">
        <v>1</v>
      </c>
      <c r="E7042">
        <v>6</v>
      </c>
      <c r="F7042">
        <v>1780118100000</v>
      </c>
      <c r="G7042">
        <v>1780119888987</v>
      </c>
      <c r="H7042">
        <v>1788987</v>
      </c>
      <c r="I7042">
        <v>1788987</v>
      </c>
      <c r="J7042">
        <v>9245</v>
      </c>
      <c r="K7042">
        <v>70</v>
      </c>
      <c r="L7042">
        <v>66.27</v>
      </c>
      <c r="M7042" t="s">
        <v>925</v>
      </c>
      <c r="N7042" t="s">
        <v>926</v>
      </c>
      <c r="O7042">
        <v>44.78</v>
      </c>
      <c r="S7042">
        <v>27041</v>
      </c>
    </row>
    <row r="7043" spans="1:19" x14ac:dyDescent="0.2">
      <c r="A7043" t="s">
        <v>65</v>
      </c>
      <c r="B7043" t="s">
        <v>8</v>
      </c>
      <c r="C7043" t="s">
        <v>924</v>
      </c>
      <c r="D7043">
        <v>1</v>
      </c>
      <c r="E7043">
        <v>6</v>
      </c>
      <c r="F7043">
        <v>1780119000000</v>
      </c>
      <c r="G7043">
        <v>1780120616259</v>
      </c>
      <c r="H7043">
        <v>1616259</v>
      </c>
      <c r="I7043">
        <v>1616259</v>
      </c>
      <c r="J7043">
        <v>11232</v>
      </c>
      <c r="K7043">
        <v>65</v>
      </c>
      <c r="L7043">
        <v>69.78</v>
      </c>
      <c r="M7043" t="s">
        <v>931</v>
      </c>
      <c r="N7043" t="s">
        <v>926</v>
      </c>
      <c r="O7043">
        <v>52</v>
      </c>
      <c r="S7043">
        <v>27042</v>
      </c>
    </row>
    <row r="7044" spans="1:19" x14ac:dyDescent="0.2">
      <c r="A7044" t="s">
        <v>65</v>
      </c>
      <c r="B7044" t="s">
        <v>8</v>
      </c>
      <c r="C7044" t="s">
        <v>928</v>
      </c>
      <c r="D7044">
        <v>1</v>
      </c>
      <c r="E7044">
        <v>6</v>
      </c>
      <c r="F7044">
        <v>1780119900000</v>
      </c>
      <c r="G7044">
        <v>1780122581426</v>
      </c>
      <c r="H7044">
        <v>2681426</v>
      </c>
      <c r="I7044">
        <v>2681426</v>
      </c>
      <c r="J7044">
        <v>11486</v>
      </c>
      <c r="K7044">
        <v>99</v>
      </c>
      <c r="L7044">
        <v>78.88</v>
      </c>
      <c r="M7044" t="s">
        <v>931</v>
      </c>
      <c r="N7044" t="s">
        <v>926</v>
      </c>
      <c r="O7044">
        <v>45.64</v>
      </c>
      <c r="S7044">
        <v>27043</v>
      </c>
    </row>
    <row r="7045" spans="1:19" x14ac:dyDescent="0.2">
      <c r="A7045" t="s">
        <v>65</v>
      </c>
      <c r="B7045" t="s">
        <v>8</v>
      </c>
      <c r="C7045" t="s">
        <v>927</v>
      </c>
      <c r="D7045">
        <v>1</v>
      </c>
      <c r="E7045">
        <v>6</v>
      </c>
      <c r="F7045">
        <v>1780120800000</v>
      </c>
      <c r="G7045">
        <v>1780122705808</v>
      </c>
      <c r="H7045">
        <v>1905808</v>
      </c>
      <c r="I7045">
        <v>1905808</v>
      </c>
      <c r="J7045">
        <v>10441</v>
      </c>
      <c r="K7045">
        <v>72</v>
      </c>
      <c r="L7045">
        <v>74.03</v>
      </c>
      <c r="M7045" t="s">
        <v>931</v>
      </c>
      <c r="N7045" t="s">
        <v>926</v>
      </c>
      <c r="O7045">
        <v>56.68</v>
      </c>
      <c r="S7045">
        <v>27044</v>
      </c>
    </row>
    <row r="7046" spans="1:19" x14ac:dyDescent="0.2">
      <c r="A7046" t="s">
        <v>65</v>
      </c>
      <c r="B7046" t="s">
        <v>8</v>
      </c>
      <c r="C7046" t="s">
        <v>924</v>
      </c>
      <c r="D7046">
        <v>1</v>
      </c>
      <c r="E7046">
        <v>6</v>
      </c>
      <c r="F7046">
        <v>1780121700000</v>
      </c>
      <c r="G7046">
        <v>1780123350093</v>
      </c>
      <c r="H7046">
        <v>1650093</v>
      </c>
      <c r="I7046">
        <v>1650093</v>
      </c>
      <c r="J7046">
        <v>12872</v>
      </c>
      <c r="K7046">
        <v>72</v>
      </c>
      <c r="L7046">
        <v>53.32</v>
      </c>
      <c r="M7046" t="s">
        <v>925</v>
      </c>
      <c r="N7046" t="s">
        <v>929</v>
      </c>
      <c r="S7046">
        <v>27045</v>
      </c>
    </row>
    <row r="7047" spans="1:19" x14ac:dyDescent="0.2">
      <c r="A7047" t="s">
        <v>65</v>
      </c>
      <c r="B7047" t="s">
        <v>8</v>
      </c>
      <c r="C7047" t="s">
        <v>928</v>
      </c>
      <c r="D7047">
        <v>1</v>
      </c>
      <c r="E7047">
        <v>6</v>
      </c>
      <c r="F7047">
        <v>1780122600000</v>
      </c>
      <c r="G7047">
        <v>1780124908949</v>
      </c>
      <c r="H7047">
        <v>2308949</v>
      </c>
      <c r="I7047">
        <v>2308949</v>
      </c>
      <c r="J7047">
        <v>9686</v>
      </c>
      <c r="K7047">
        <v>93</v>
      </c>
      <c r="L7047">
        <v>74.97</v>
      </c>
      <c r="M7047" t="s">
        <v>931</v>
      </c>
      <c r="N7047" t="s">
        <v>926</v>
      </c>
      <c r="O7047">
        <v>50.75</v>
      </c>
      <c r="S7047">
        <v>27046</v>
      </c>
    </row>
    <row r="7048" spans="1:19" x14ac:dyDescent="0.2">
      <c r="A7048" t="s">
        <v>65</v>
      </c>
      <c r="B7048" t="s">
        <v>8</v>
      </c>
      <c r="C7048" t="s">
        <v>927</v>
      </c>
      <c r="D7048">
        <v>1</v>
      </c>
      <c r="E7048">
        <v>6</v>
      </c>
      <c r="F7048">
        <v>1780123500000</v>
      </c>
      <c r="G7048">
        <v>1780125893048</v>
      </c>
      <c r="H7048">
        <v>2393048</v>
      </c>
      <c r="I7048">
        <v>2393048</v>
      </c>
      <c r="J7048">
        <v>11210</v>
      </c>
      <c r="K7048">
        <v>95</v>
      </c>
      <c r="L7048">
        <v>74.56</v>
      </c>
      <c r="M7048" t="s">
        <v>931</v>
      </c>
      <c r="N7048" t="s">
        <v>926</v>
      </c>
      <c r="O7048">
        <v>43.58</v>
      </c>
      <c r="S7048">
        <v>27047</v>
      </c>
    </row>
    <row r="7049" spans="1:19" x14ac:dyDescent="0.2">
      <c r="A7049" t="s">
        <v>65</v>
      </c>
      <c r="B7049" t="s">
        <v>8</v>
      </c>
      <c r="C7049" t="s">
        <v>924</v>
      </c>
      <c r="D7049">
        <v>1</v>
      </c>
      <c r="E7049">
        <v>6</v>
      </c>
      <c r="F7049">
        <v>1780124400000</v>
      </c>
      <c r="G7049">
        <v>1780126446764</v>
      </c>
      <c r="H7049">
        <v>2046764</v>
      </c>
      <c r="I7049">
        <v>2046764</v>
      </c>
      <c r="J7049">
        <v>9869</v>
      </c>
      <c r="K7049">
        <v>78</v>
      </c>
      <c r="L7049">
        <v>54.92</v>
      </c>
      <c r="M7049" t="s">
        <v>925</v>
      </c>
      <c r="N7049" t="s">
        <v>929</v>
      </c>
      <c r="S7049">
        <v>27048</v>
      </c>
    </row>
    <row r="7050" spans="1:19" x14ac:dyDescent="0.2">
      <c r="A7050" t="s">
        <v>65</v>
      </c>
      <c r="B7050" t="s">
        <v>8</v>
      </c>
      <c r="C7050" t="s">
        <v>928</v>
      </c>
      <c r="D7050">
        <v>1</v>
      </c>
      <c r="E7050">
        <v>6</v>
      </c>
      <c r="F7050">
        <v>1780125300000</v>
      </c>
      <c r="G7050">
        <v>1780128152825</v>
      </c>
      <c r="H7050">
        <v>2852825</v>
      </c>
      <c r="I7050">
        <v>2852825</v>
      </c>
      <c r="J7050">
        <v>12199</v>
      </c>
      <c r="K7050">
        <v>113</v>
      </c>
      <c r="L7050">
        <v>84</v>
      </c>
      <c r="M7050" t="s">
        <v>931</v>
      </c>
      <c r="N7050" t="s">
        <v>926</v>
      </c>
      <c r="O7050">
        <v>59.13</v>
      </c>
      <c r="S7050">
        <v>27049</v>
      </c>
    </row>
    <row r="7051" spans="1:19" x14ac:dyDescent="0.2">
      <c r="A7051" t="s">
        <v>65</v>
      </c>
      <c r="B7051" t="s">
        <v>8</v>
      </c>
      <c r="C7051" t="s">
        <v>924</v>
      </c>
      <c r="D7051">
        <v>1</v>
      </c>
      <c r="E7051">
        <v>7</v>
      </c>
      <c r="F7051">
        <v>1780185600000</v>
      </c>
      <c r="G7051">
        <v>1780187665042</v>
      </c>
      <c r="H7051">
        <v>2065042</v>
      </c>
      <c r="I7051">
        <v>2065042</v>
      </c>
      <c r="J7051">
        <v>8585</v>
      </c>
      <c r="K7051">
        <v>83</v>
      </c>
      <c r="L7051">
        <v>66.72</v>
      </c>
      <c r="M7051" t="s">
        <v>931</v>
      </c>
      <c r="N7051" t="s">
        <v>926</v>
      </c>
      <c r="O7051">
        <v>40.64</v>
      </c>
      <c r="S7051">
        <v>27050</v>
      </c>
    </row>
    <row r="7052" spans="1:19" x14ac:dyDescent="0.2">
      <c r="A7052" t="s">
        <v>65</v>
      </c>
      <c r="B7052" t="s">
        <v>8</v>
      </c>
      <c r="C7052" t="s">
        <v>928</v>
      </c>
      <c r="D7052">
        <v>1</v>
      </c>
      <c r="E7052">
        <v>7</v>
      </c>
      <c r="F7052">
        <v>1780186500000</v>
      </c>
      <c r="G7052">
        <v>1780188294058</v>
      </c>
      <c r="H7052">
        <v>1794058</v>
      </c>
      <c r="I7052">
        <v>1794058</v>
      </c>
      <c r="J7052">
        <v>11324</v>
      </c>
      <c r="K7052">
        <v>74</v>
      </c>
      <c r="L7052">
        <v>67.06</v>
      </c>
      <c r="M7052" t="s">
        <v>931</v>
      </c>
      <c r="N7052" t="s">
        <v>926</v>
      </c>
      <c r="O7052">
        <v>40.94</v>
      </c>
      <c r="S7052">
        <v>27051</v>
      </c>
    </row>
    <row r="7053" spans="1:19" x14ac:dyDescent="0.2">
      <c r="A7053" t="s">
        <v>65</v>
      </c>
      <c r="B7053" t="s">
        <v>8</v>
      </c>
      <c r="C7053" t="s">
        <v>927</v>
      </c>
      <c r="D7053">
        <v>1</v>
      </c>
      <c r="E7053">
        <v>7</v>
      </c>
      <c r="F7053">
        <v>1780187400000</v>
      </c>
      <c r="G7053">
        <v>1780189869178</v>
      </c>
      <c r="H7053">
        <v>2469178</v>
      </c>
      <c r="I7053">
        <v>2469178</v>
      </c>
      <c r="J7053">
        <v>9009</v>
      </c>
      <c r="K7053">
        <v>97</v>
      </c>
      <c r="L7053">
        <v>77.66</v>
      </c>
      <c r="M7053" t="s">
        <v>931</v>
      </c>
      <c r="N7053" t="s">
        <v>926</v>
      </c>
      <c r="O7053">
        <v>54.77</v>
      </c>
      <c r="S7053">
        <v>27052</v>
      </c>
    </row>
    <row r="7054" spans="1:19" x14ac:dyDescent="0.2">
      <c r="A7054" t="s">
        <v>65</v>
      </c>
      <c r="B7054" t="s">
        <v>8</v>
      </c>
      <c r="C7054" t="s">
        <v>924</v>
      </c>
      <c r="D7054">
        <v>1</v>
      </c>
      <c r="E7054">
        <v>7</v>
      </c>
      <c r="F7054">
        <v>1780188300000</v>
      </c>
      <c r="G7054">
        <v>1780190934453</v>
      </c>
      <c r="H7054">
        <v>2634453</v>
      </c>
      <c r="I7054">
        <v>2634453</v>
      </c>
      <c r="J7054">
        <v>9230</v>
      </c>
      <c r="K7054">
        <v>100</v>
      </c>
      <c r="L7054">
        <v>78</v>
      </c>
      <c r="M7054" t="s">
        <v>931</v>
      </c>
      <c r="N7054" t="s">
        <v>926</v>
      </c>
      <c r="O7054">
        <v>50.8</v>
      </c>
      <c r="S7054">
        <v>27053</v>
      </c>
    </row>
    <row r="7055" spans="1:19" x14ac:dyDescent="0.2">
      <c r="A7055" t="s">
        <v>65</v>
      </c>
      <c r="B7055" t="s">
        <v>8</v>
      </c>
      <c r="C7055" t="s">
        <v>928</v>
      </c>
      <c r="D7055">
        <v>1</v>
      </c>
      <c r="E7055">
        <v>7</v>
      </c>
      <c r="F7055">
        <v>1780189200000</v>
      </c>
      <c r="G7055">
        <v>1780190863387</v>
      </c>
      <c r="H7055">
        <v>1663387</v>
      </c>
      <c r="I7055">
        <v>1663387</v>
      </c>
      <c r="J7055">
        <v>9070</v>
      </c>
      <c r="K7055">
        <v>70</v>
      </c>
      <c r="L7055">
        <v>67.069999999999993</v>
      </c>
      <c r="M7055" t="s">
        <v>931</v>
      </c>
      <c r="N7055" t="s">
        <v>926</v>
      </c>
      <c r="O7055">
        <v>50.28</v>
      </c>
      <c r="S7055">
        <v>27054</v>
      </c>
    </row>
    <row r="7056" spans="1:19" x14ac:dyDescent="0.2">
      <c r="A7056" t="s">
        <v>65</v>
      </c>
      <c r="B7056" t="s">
        <v>8</v>
      </c>
      <c r="C7056" t="s">
        <v>927</v>
      </c>
      <c r="D7056">
        <v>1</v>
      </c>
      <c r="E7056">
        <v>7</v>
      </c>
      <c r="F7056">
        <v>1780190100000</v>
      </c>
      <c r="G7056">
        <v>1780192539695</v>
      </c>
      <c r="H7056">
        <v>2439695</v>
      </c>
      <c r="I7056">
        <v>2439695</v>
      </c>
      <c r="J7056">
        <v>8746</v>
      </c>
      <c r="K7056">
        <v>97</v>
      </c>
      <c r="L7056">
        <v>58.46</v>
      </c>
      <c r="M7056" t="s">
        <v>925</v>
      </c>
      <c r="N7056" t="s">
        <v>929</v>
      </c>
      <c r="S7056">
        <v>27055</v>
      </c>
    </row>
    <row r="7057" spans="1:19" x14ac:dyDescent="0.2">
      <c r="A7057" t="s">
        <v>65</v>
      </c>
      <c r="B7057" t="s">
        <v>8</v>
      </c>
      <c r="C7057" t="s">
        <v>924</v>
      </c>
      <c r="D7057">
        <v>1</v>
      </c>
      <c r="E7057">
        <v>7</v>
      </c>
      <c r="F7057">
        <v>1780191000000</v>
      </c>
      <c r="G7057">
        <v>1780192671978</v>
      </c>
      <c r="H7057">
        <v>1671978</v>
      </c>
      <c r="I7057">
        <v>1671978</v>
      </c>
      <c r="J7057">
        <v>8809</v>
      </c>
      <c r="K7057">
        <v>63</v>
      </c>
      <c r="L7057">
        <v>66.33</v>
      </c>
      <c r="M7057" t="s">
        <v>925</v>
      </c>
      <c r="N7057" t="s">
        <v>926</v>
      </c>
      <c r="O7057">
        <v>49.05</v>
      </c>
      <c r="S7057">
        <v>27056</v>
      </c>
    </row>
    <row r="7058" spans="1:19" x14ac:dyDescent="0.2">
      <c r="A7058" t="s">
        <v>65</v>
      </c>
      <c r="B7058" t="s">
        <v>8</v>
      </c>
      <c r="C7058" t="s">
        <v>928</v>
      </c>
      <c r="D7058">
        <v>1</v>
      </c>
      <c r="E7058">
        <v>7</v>
      </c>
      <c r="F7058">
        <v>1780191900000</v>
      </c>
      <c r="G7058">
        <v>1780193645279</v>
      </c>
      <c r="H7058">
        <v>1745279</v>
      </c>
      <c r="I7058">
        <v>1745279</v>
      </c>
      <c r="J7058">
        <v>11728</v>
      </c>
      <c r="K7058">
        <v>66</v>
      </c>
      <c r="L7058">
        <v>53.26</v>
      </c>
      <c r="M7058" t="s">
        <v>925</v>
      </c>
      <c r="N7058" t="s">
        <v>929</v>
      </c>
      <c r="S7058">
        <v>27057</v>
      </c>
    </row>
    <row r="7059" spans="1:19" x14ac:dyDescent="0.2">
      <c r="A7059" t="s">
        <v>65</v>
      </c>
      <c r="B7059" t="s">
        <v>8</v>
      </c>
      <c r="C7059" t="s">
        <v>927</v>
      </c>
      <c r="D7059">
        <v>1</v>
      </c>
      <c r="E7059">
        <v>7</v>
      </c>
      <c r="F7059">
        <v>1780192800000</v>
      </c>
      <c r="G7059">
        <v>1780194492079</v>
      </c>
      <c r="H7059">
        <v>1692079</v>
      </c>
      <c r="I7059">
        <v>1692079</v>
      </c>
      <c r="J7059">
        <v>10891</v>
      </c>
      <c r="K7059">
        <v>64</v>
      </c>
      <c r="L7059">
        <v>70.459999999999994</v>
      </c>
      <c r="M7059" t="s">
        <v>931</v>
      </c>
      <c r="N7059" t="s">
        <v>926</v>
      </c>
      <c r="O7059">
        <v>52.56</v>
      </c>
      <c r="S7059">
        <v>27058</v>
      </c>
    </row>
    <row r="7060" spans="1:19" x14ac:dyDescent="0.2">
      <c r="A7060" t="s">
        <v>65</v>
      </c>
      <c r="B7060" t="s">
        <v>8</v>
      </c>
      <c r="C7060" t="s">
        <v>924</v>
      </c>
      <c r="D7060">
        <v>1</v>
      </c>
      <c r="E7060">
        <v>7</v>
      </c>
      <c r="F7060">
        <v>1780193700000</v>
      </c>
      <c r="G7060">
        <v>1780195416873</v>
      </c>
      <c r="H7060">
        <v>1716873</v>
      </c>
      <c r="I7060">
        <v>1716873</v>
      </c>
      <c r="J7060">
        <v>10781</v>
      </c>
      <c r="K7060">
        <v>66</v>
      </c>
      <c r="L7060">
        <v>69.44</v>
      </c>
      <c r="M7060" t="s">
        <v>931</v>
      </c>
      <c r="N7060" t="s">
        <v>926</v>
      </c>
      <c r="O7060">
        <v>49.87</v>
      </c>
      <c r="S7060">
        <v>27059</v>
      </c>
    </row>
    <row r="7061" spans="1:19" x14ac:dyDescent="0.2">
      <c r="A7061" t="s">
        <v>65</v>
      </c>
      <c r="B7061" t="s">
        <v>8</v>
      </c>
      <c r="C7061" t="s">
        <v>928</v>
      </c>
      <c r="D7061">
        <v>1</v>
      </c>
      <c r="E7061">
        <v>7</v>
      </c>
      <c r="F7061">
        <v>1780194600000</v>
      </c>
      <c r="G7061">
        <v>1780196205623</v>
      </c>
      <c r="H7061">
        <v>1605623</v>
      </c>
      <c r="I7061">
        <v>1605623</v>
      </c>
      <c r="J7061">
        <v>11040</v>
      </c>
      <c r="K7061">
        <v>69</v>
      </c>
      <c r="L7061">
        <v>64.790000000000006</v>
      </c>
      <c r="M7061" t="s">
        <v>925</v>
      </c>
      <c r="N7061" t="s">
        <v>926</v>
      </c>
      <c r="O7061">
        <v>41.17</v>
      </c>
      <c r="S7061">
        <v>27060</v>
      </c>
    </row>
    <row r="7062" spans="1:19" x14ac:dyDescent="0.2">
      <c r="A7062" t="s">
        <v>65</v>
      </c>
      <c r="B7062" t="s">
        <v>8</v>
      </c>
      <c r="C7062" t="s">
        <v>927</v>
      </c>
      <c r="D7062">
        <v>1</v>
      </c>
      <c r="E7062">
        <v>7</v>
      </c>
      <c r="F7062">
        <v>1780195500000</v>
      </c>
      <c r="G7062">
        <v>1780198073594</v>
      </c>
      <c r="H7062">
        <v>2573594</v>
      </c>
      <c r="I7062">
        <v>2573594</v>
      </c>
      <c r="J7062">
        <v>10521</v>
      </c>
      <c r="K7062">
        <v>105</v>
      </c>
      <c r="L7062">
        <v>75.010000000000005</v>
      </c>
      <c r="M7062" t="s">
        <v>931</v>
      </c>
      <c r="N7062" t="s">
        <v>926</v>
      </c>
      <c r="O7062">
        <v>41.92</v>
      </c>
      <c r="S7062">
        <v>27061</v>
      </c>
    </row>
    <row r="7063" spans="1:19" x14ac:dyDescent="0.2">
      <c r="A7063" t="s">
        <v>65</v>
      </c>
      <c r="B7063" t="s">
        <v>8</v>
      </c>
      <c r="C7063" t="s">
        <v>924</v>
      </c>
      <c r="D7063">
        <v>1</v>
      </c>
      <c r="E7063">
        <v>7</v>
      </c>
      <c r="F7063">
        <v>1780196400000</v>
      </c>
      <c r="G7063">
        <v>1780198696023</v>
      </c>
      <c r="H7063">
        <v>2296023</v>
      </c>
      <c r="I7063">
        <v>2296023</v>
      </c>
      <c r="J7063">
        <v>9531</v>
      </c>
      <c r="K7063">
        <v>89</v>
      </c>
      <c r="L7063">
        <v>70.930000000000007</v>
      </c>
      <c r="M7063" t="s">
        <v>931</v>
      </c>
      <c r="N7063" t="s">
        <v>926</v>
      </c>
      <c r="O7063">
        <v>42.09</v>
      </c>
      <c r="S7063">
        <v>27062</v>
      </c>
    </row>
    <row r="7064" spans="1:19" x14ac:dyDescent="0.2">
      <c r="A7064" t="s">
        <v>65</v>
      </c>
      <c r="B7064" t="s">
        <v>8</v>
      </c>
      <c r="C7064" t="s">
        <v>928</v>
      </c>
      <c r="D7064">
        <v>1</v>
      </c>
      <c r="E7064">
        <v>7</v>
      </c>
      <c r="F7064">
        <v>1780197300000</v>
      </c>
      <c r="G7064">
        <v>1780199559464</v>
      </c>
      <c r="H7064">
        <v>2259464</v>
      </c>
      <c r="I7064">
        <v>2259464</v>
      </c>
      <c r="J7064">
        <v>11262</v>
      </c>
      <c r="K7064">
        <v>84</v>
      </c>
      <c r="L7064">
        <v>73.47</v>
      </c>
      <c r="M7064" t="s">
        <v>931</v>
      </c>
      <c r="N7064" t="s">
        <v>926</v>
      </c>
      <c r="O7064">
        <v>44.29</v>
      </c>
      <c r="S7064">
        <v>27063</v>
      </c>
    </row>
    <row r="7065" spans="1:19" x14ac:dyDescent="0.2">
      <c r="A7065" t="s">
        <v>65</v>
      </c>
      <c r="B7065" t="s">
        <v>8</v>
      </c>
      <c r="C7065" t="s">
        <v>927</v>
      </c>
      <c r="D7065">
        <v>1</v>
      </c>
      <c r="E7065">
        <v>7</v>
      </c>
      <c r="F7065">
        <v>1780198200000</v>
      </c>
      <c r="G7065">
        <v>1780200677529</v>
      </c>
      <c r="H7065">
        <v>2477529</v>
      </c>
      <c r="I7065">
        <v>2477529</v>
      </c>
      <c r="J7065">
        <v>10694</v>
      </c>
      <c r="K7065">
        <v>100</v>
      </c>
      <c r="L7065">
        <v>79.13</v>
      </c>
      <c r="M7065" t="s">
        <v>931</v>
      </c>
      <c r="N7065" t="s">
        <v>926</v>
      </c>
      <c r="O7065">
        <v>53.47</v>
      </c>
      <c r="S7065">
        <v>27064</v>
      </c>
    </row>
    <row r="7066" spans="1:19" x14ac:dyDescent="0.2">
      <c r="A7066" t="s">
        <v>65</v>
      </c>
      <c r="B7066" t="s">
        <v>8</v>
      </c>
      <c r="C7066" t="s">
        <v>924</v>
      </c>
      <c r="D7066">
        <v>1</v>
      </c>
      <c r="E7066">
        <v>7</v>
      </c>
      <c r="F7066">
        <v>1780199100000</v>
      </c>
      <c r="G7066">
        <v>1780201273179</v>
      </c>
      <c r="H7066">
        <v>2173179</v>
      </c>
      <c r="I7066">
        <v>2173179</v>
      </c>
      <c r="J7066">
        <v>8858</v>
      </c>
      <c r="K7066">
        <v>80</v>
      </c>
      <c r="L7066">
        <v>74.25</v>
      </c>
      <c r="M7066" t="s">
        <v>931</v>
      </c>
      <c r="N7066" t="s">
        <v>926</v>
      </c>
      <c r="O7066">
        <v>54.71</v>
      </c>
      <c r="S7066">
        <v>27065</v>
      </c>
    </row>
    <row r="7067" spans="1:19" x14ac:dyDescent="0.2">
      <c r="A7067" t="s">
        <v>65</v>
      </c>
      <c r="B7067" t="s">
        <v>8</v>
      </c>
      <c r="C7067" t="s">
        <v>928</v>
      </c>
      <c r="D7067">
        <v>1</v>
      </c>
      <c r="E7067">
        <v>7</v>
      </c>
      <c r="F7067">
        <v>1780200000000</v>
      </c>
      <c r="G7067">
        <v>1780201976991</v>
      </c>
      <c r="H7067">
        <v>1976991</v>
      </c>
      <c r="I7067">
        <v>1976991</v>
      </c>
      <c r="J7067">
        <v>9717</v>
      </c>
      <c r="K7067">
        <v>84</v>
      </c>
      <c r="L7067">
        <v>70.98</v>
      </c>
      <c r="M7067" t="s">
        <v>931</v>
      </c>
      <c r="N7067" t="s">
        <v>926</v>
      </c>
      <c r="O7067">
        <v>49.73</v>
      </c>
      <c r="S7067">
        <v>27066</v>
      </c>
    </row>
    <row r="7068" spans="1:19" x14ac:dyDescent="0.2">
      <c r="A7068" t="s">
        <v>65</v>
      </c>
      <c r="B7068" t="s">
        <v>8</v>
      </c>
      <c r="C7068" t="s">
        <v>927</v>
      </c>
      <c r="D7068">
        <v>1</v>
      </c>
      <c r="E7068">
        <v>7</v>
      </c>
      <c r="F7068">
        <v>1780200900000</v>
      </c>
      <c r="G7068">
        <v>1780203451036</v>
      </c>
      <c r="H7068">
        <v>2551036</v>
      </c>
      <c r="I7068">
        <v>2551036</v>
      </c>
      <c r="J7068">
        <v>9752</v>
      </c>
      <c r="K7068">
        <v>99</v>
      </c>
      <c r="L7068">
        <v>74.47</v>
      </c>
      <c r="M7068" t="s">
        <v>931</v>
      </c>
      <c r="N7068" t="s">
        <v>926</v>
      </c>
      <c r="O7068">
        <v>43.3</v>
      </c>
      <c r="S7068">
        <v>27067</v>
      </c>
    </row>
    <row r="7069" spans="1:19" x14ac:dyDescent="0.2">
      <c r="A7069" t="s">
        <v>65</v>
      </c>
      <c r="B7069" t="s">
        <v>8</v>
      </c>
      <c r="C7069" t="s">
        <v>924</v>
      </c>
      <c r="D7069">
        <v>1</v>
      </c>
      <c r="E7069">
        <v>7</v>
      </c>
      <c r="F7069">
        <v>1780201800000</v>
      </c>
      <c r="G7069">
        <v>1780204162717</v>
      </c>
      <c r="H7069">
        <v>2362717</v>
      </c>
      <c r="I7069">
        <v>2362717</v>
      </c>
      <c r="J7069">
        <v>10217</v>
      </c>
      <c r="K7069">
        <v>89</v>
      </c>
      <c r="L7069">
        <v>59.08</v>
      </c>
      <c r="M7069" t="s">
        <v>925</v>
      </c>
      <c r="N7069" t="s">
        <v>929</v>
      </c>
      <c r="S7069">
        <v>27068</v>
      </c>
    </row>
    <row r="7070" spans="1:19" x14ac:dyDescent="0.2">
      <c r="A7070" t="s">
        <v>65</v>
      </c>
      <c r="B7070" t="s">
        <v>8</v>
      </c>
      <c r="C7070" t="s">
        <v>928</v>
      </c>
      <c r="D7070">
        <v>1</v>
      </c>
      <c r="E7070">
        <v>7</v>
      </c>
      <c r="F7070">
        <v>1780202700000</v>
      </c>
      <c r="G7070">
        <v>1780204453751</v>
      </c>
      <c r="H7070">
        <v>1753751</v>
      </c>
      <c r="I7070">
        <v>1753751</v>
      </c>
      <c r="J7070">
        <v>12154</v>
      </c>
      <c r="K7070">
        <v>67</v>
      </c>
      <c r="L7070">
        <v>68.31</v>
      </c>
      <c r="M7070" t="s">
        <v>931</v>
      </c>
      <c r="N7070" t="s">
        <v>926</v>
      </c>
      <c r="O7070">
        <v>42.63</v>
      </c>
      <c r="S7070">
        <v>27069</v>
      </c>
    </row>
    <row r="7071" spans="1:19" x14ac:dyDescent="0.2">
      <c r="A7071" t="s">
        <v>65</v>
      </c>
      <c r="B7071" t="s">
        <v>8</v>
      </c>
      <c r="C7071" t="s">
        <v>927</v>
      </c>
      <c r="D7071">
        <v>1</v>
      </c>
      <c r="E7071">
        <v>7</v>
      </c>
      <c r="F7071">
        <v>1780203600000</v>
      </c>
      <c r="G7071">
        <v>1780205406441</v>
      </c>
      <c r="H7071">
        <v>1806441</v>
      </c>
      <c r="I7071">
        <v>1806441</v>
      </c>
      <c r="J7071">
        <v>12416</v>
      </c>
      <c r="K7071">
        <v>75</v>
      </c>
      <c r="L7071">
        <v>76.31</v>
      </c>
      <c r="M7071" t="s">
        <v>931</v>
      </c>
      <c r="N7071" t="s">
        <v>926</v>
      </c>
      <c r="O7071">
        <v>59.21</v>
      </c>
      <c r="S7071">
        <v>27070</v>
      </c>
    </row>
    <row r="7072" spans="1:19" x14ac:dyDescent="0.2">
      <c r="A7072" t="s">
        <v>65</v>
      </c>
      <c r="B7072" t="s">
        <v>8</v>
      </c>
      <c r="C7072" t="s">
        <v>924</v>
      </c>
      <c r="D7072">
        <v>1</v>
      </c>
      <c r="E7072">
        <v>7</v>
      </c>
      <c r="F7072">
        <v>1780204500000</v>
      </c>
      <c r="G7072">
        <v>1780206318258</v>
      </c>
      <c r="H7072">
        <v>1818258</v>
      </c>
      <c r="I7072">
        <v>1818258</v>
      </c>
      <c r="J7072">
        <v>10733</v>
      </c>
      <c r="K7072">
        <v>76</v>
      </c>
      <c r="L7072">
        <v>70.760000000000005</v>
      </c>
      <c r="M7072" t="s">
        <v>931</v>
      </c>
      <c r="N7072" t="s">
        <v>926</v>
      </c>
      <c r="O7072">
        <v>50.5</v>
      </c>
      <c r="S7072">
        <v>27071</v>
      </c>
    </row>
    <row r="7073" spans="1:19" x14ac:dyDescent="0.2">
      <c r="A7073" t="s">
        <v>65</v>
      </c>
      <c r="B7073" t="s">
        <v>8</v>
      </c>
      <c r="C7073" t="s">
        <v>928</v>
      </c>
      <c r="D7073">
        <v>1</v>
      </c>
      <c r="E7073">
        <v>7</v>
      </c>
      <c r="F7073">
        <v>1780205400000</v>
      </c>
      <c r="G7073">
        <v>1780207372482</v>
      </c>
      <c r="H7073">
        <v>1972482</v>
      </c>
      <c r="I7073">
        <v>1972482</v>
      </c>
      <c r="J7073">
        <v>9374</v>
      </c>
      <c r="K7073">
        <v>74</v>
      </c>
      <c r="L7073">
        <v>68.91</v>
      </c>
      <c r="M7073" t="s">
        <v>931</v>
      </c>
      <c r="N7073" t="s">
        <v>926</v>
      </c>
      <c r="O7073">
        <v>45.97</v>
      </c>
      <c r="S7073">
        <v>27072</v>
      </c>
    </row>
    <row r="7074" spans="1:19" x14ac:dyDescent="0.2">
      <c r="A7074" t="s">
        <v>65</v>
      </c>
      <c r="B7074" t="s">
        <v>8</v>
      </c>
      <c r="C7074" t="s">
        <v>927</v>
      </c>
      <c r="D7074">
        <v>1</v>
      </c>
      <c r="E7074">
        <v>7</v>
      </c>
      <c r="F7074">
        <v>1780206300000</v>
      </c>
      <c r="G7074">
        <v>1780208914635</v>
      </c>
      <c r="H7074">
        <v>2614635</v>
      </c>
      <c r="I7074">
        <v>2614635</v>
      </c>
      <c r="J7074">
        <v>12137</v>
      </c>
      <c r="K7074">
        <v>104</v>
      </c>
      <c r="L7074">
        <v>64.12</v>
      </c>
      <c r="M7074" t="s">
        <v>925</v>
      </c>
      <c r="N7074" t="s">
        <v>929</v>
      </c>
      <c r="S7074">
        <v>27073</v>
      </c>
    </row>
    <row r="7075" spans="1:19" x14ac:dyDescent="0.2">
      <c r="A7075" t="s">
        <v>65</v>
      </c>
      <c r="B7075" t="s">
        <v>8</v>
      </c>
      <c r="C7075" t="s">
        <v>924</v>
      </c>
      <c r="D7075">
        <v>1</v>
      </c>
      <c r="E7075">
        <v>7</v>
      </c>
      <c r="F7075">
        <v>1780207200000</v>
      </c>
      <c r="G7075">
        <v>1780209901457</v>
      </c>
      <c r="H7075">
        <v>2701457</v>
      </c>
      <c r="I7075">
        <v>2701457</v>
      </c>
      <c r="J7075">
        <v>9233</v>
      </c>
      <c r="K7075">
        <v>104</v>
      </c>
      <c r="L7075">
        <v>80.72</v>
      </c>
      <c r="M7075" t="s">
        <v>931</v>
      </c>
      <c r="N7075" t="s">
        <v>926</v>
      </c>
      <c r="O7075">
        <v>55.43</v>
      </c>
      <c r="S7075">
        <v>27074</v>
      </c>
    </row>
    <row r="7076" spans="1:19" x14ac:dyDescent="0.2">
      <c r="A7076" t="s">
        <v>65</v>
      </c>
      <c r="B7076" t="s">
        <v>8</v>
      </c>
      <c r="C7076" t="s">
        <v>928</v>
      </c>
      <c r="D7076">
        <v>1</v>
      </c>
      <c r="E7076">
        <v>7</v>
      </c>
      <c r="F7076">
        <v>1780208100000</v>
      </c>
      <c r="G7076">
        <v>1780210243363</v>
      </c>
      <c r="H7076">
        <v>2143363</v>
      </c>
      <c r="I7076">
        <v>2143363</v>
      </c>
      <c r="J7076">
        <v>12733</v>
      </c>
      <c r="K7076">
        <v>85</v>
      </c>
      <c r="L7076">
        <v>78.989999999999995</v>
      </c>
      <c r="M7076" t="s">
        <v>931</v>
      </c>
      <c r="N7076" t="s">
        <v>926</v>
      </c>
      <c r="O7076">
        <v>56.11</v>
      </c>
      <c r="S7076">
        <v>27075</v>
      </c>
    </row>
    <row r="7077" spans="1:19" x14ac:dyDescent="0.2">
      <c r="A7077" t="s">
        <v>65</v>
      </c>
      <c r="B7077" t="s">
        <v>8</v>
      </c>
      <c r="C7077" t="s">
        <v>927</v>
      </c>
      <c r="D7077">
        <v>1</v>
      </c>
      <c r="E7077">
        <v>7</v>
      </c>
      <c r="F7077">
        <v>1780209000000</v>
      </c>
      <c r="G7077">
        <v>1780210692964</v>
      </c>
      <c r="H7077">
        <v>1692964</v>
      </c>
      <c r="I7077">
        <v>1692964</v>
      </c>
      <c r="J7077">
        <v>10895</v>
      </c>
      <c r="K7077">
        <v>63</v>
      </c>
      <c r="L7077">
        <v>67.02</v>
      </c>
      <c r="M7077" t="s">
        <v>931</v>
      </c>
      <c r="N7077" t="s">
        <v>926</v>
      </c>
      <c r="O7077">
        <v>44.54</v>
      </c>
      <c r="S7077">
        <v>27076</v>
      </c>
    </row>
    <row r="7078" spans="1:19" x14ac:dyDescent="0.2">
      <c r="A7078" t="s">
        <v>65</v>
      </c>
      <c r="B7078" t="s">
        <v>8</v>
      </c>
      <c r="C7078" t="s">
        <v>924</v>
      </c>
      <c r="D7078">
        <v>1</v>
      </c>
      <c r="E7078">
        <v>7</v>
      </c>
      <c r="F7078">
        <v>1780209900000</v>
      </c>
      <c r="G7078">
        <v>1780212508905</v>
      </c>
      <c r="H7078">
        <v>2608905</v>
      </c>
      <c r="I7078">
        <v>2608905</v>
      </c>
      <c r="J7078">
        <v>9937</v>
      </c>
      <c r="K7078">
        <v>102</v>
      </c>
      <c r="L7078">
        <v>80.11</v>
      </c>
      <c r="M7078" t="s">
        <v>931</v>
      </c>
      <c r="N7078" t="s">
        <v>926</v>
      </c>
      <c r="O7078">
        <v>54.46</v>
      </c>
      <c r="S7078">
        <v>27077</v>
      </c>
    </row>
    <row r="7079" spans="1:19" x14ac:dyDescent="0.2">
      <c r="A7079" t="s">
        <v>65</v>
      </c>
      <c r="B7079" t="s">
        <v>8</v>
      </c>
      <c r="C7079" t="s">
        <v>928</v>
      </c>
      <c r="D7079">
        <v>1</v>
      </c>
      <c r="E7079">
        <v>7</v>
      </c>
      <c r="F7079">
        <v>1780210800000</v>
      </c>
      <c r="G7079">
        <v>1780212446174</v>
      </c>
      <c r="H7079">
        <v>1646174</v>
      </c>
      <c r="I7079">
        <v>1646174</v>
      </c>
      <c r="J7079">
        <v>9941</v>
      </c>
      <c r="K7079">
        <v>66</v>
      </c>
      <c r="L7079">
        <v>67.790000000000006</v>
      </c>
      <c r="M7079" t="s">
        <v>931</v>
      </c>
      <c r="N7079" t="s">
        <v>926</v>
      </c>
      <c r="O7079">
        <v>50.07</v>
      </c>
      <c r="S7079">
        <v>27078</v>
      </c>
    </row>
    <row r="7080" spans="1:19" x14ac:dyDescent="0.2">
      <c r="A7080" t="s">
        <v>65</v>
      </c>
      <c r="B7080" t="s">
        <v>8</v>
      </c>
      <c r="C7080" t="s">
        <v>927</v>
      </c>
      <c r="D7080">
        <v>1</v>
      </c>
      <c r="E7080">
        <v>7</v>
      </c>
      <c r="F7080">
        <v>1780211700000</v>
      </c>
      <c r="G7080">
        <v>1780214506688</v>
      </c>
      <c r="H7080">
        <v>2806688</v>
      </c>
      <c r="I7080">
        <v>2806688</v>
      </c>
      <c r="J7080">
        <v>11936</v>
      </c>
      <c r="K7080">
        <v>114</v>
      </c>
      <c r="L7080">
        <v>83.06</v>
      </c>
      <c r="M7080" t="s">
        <v>931</v>
      </c>
      <c r="N7080" t="s">
        <v>926</v>
      </c>
      <c r="O7080">
        <v>51</v>
      </c>
      <c r="S7080">
        <v>27079</v>
      </c>
    </row>
    <row r="7081" spans="1:19" x14ac:dyDescent="0.2">
      <c r="A7081" t="s">
        <v>65</v>
      </c>
      <c r="B7081" t="s">
        <v>8</v>
      </c>
      <c r="C7081" t="s">
        <v>924</v>
      </c>
      <c r="D7081">
        <v>1</v>
      </c>
      <c r="E7081">
        <v>7</v>
      </c>
      <c r="F7081">
        <v>1780212600000</v>
      </c>
      <c r="G7081">
        <v>1780214797176</v>
      </c>
      <c r="H7081">
        <v>2197176</v>
      </c>
      <c r="I7081">
        <v>2197176</v>
      </c>
      <c r="J7081">
        <v>12079</v>
      </c>
      <c r="K7081">
        <v>82</v>
      </c>
      <c r="L7081">
        <v>59.05</v>
      </c>
      <c r="M7081" t="s">
        <v>925</v>
      </c>
      <c r="N7081" t="s">
        <v>929</v>
      </c>
      <c r="S7081">
        <v>27080</v>
      </c>
    </row>
    <row r="7082" spans="1:19" x14ac:dyDescent="0.2">
      <c r="A7082" t="s">
        <v>65</v>
      </c>
      <c r="B7082" t="s">
        <v>8</v>
      </c>
      <c r="C7082" t="s">
        <v>924</v>
      </c>
      <c r="D7082">
        <v>2</v>
      </c>
      <c r="E7082">
        <v>1</v>
      </c>
      <c r="F7082">
        <v>1780272000000</v>
      </c>
      <c r="G7082">
        <v>1780274173403</v>
      </c>
      <c r="H7082">
        <v>2173403</v>
      </c>
      <c r="I7082">
        <v>2123403</v>
      </c>
      <c r="J7082">
        <v>10742</v>
      </c>
      <c r="K7082">
        <v>92</v>
      </c>
      <c r="L7082">
        <v>72.5</v>
      </c>
      <c r="M7082" t="s">
        <v>931</v>
      </c>
      <c r="N7082" t="s">
        <v>926</v>
      </c>
      <c r="O7082">
        <v>45.57</v>
      </c>
      <c r="S7082">
        <v>27081</v>
      </c>
    </row>
    <row r="7083" spans="1:19" x14ac:dyDescent="0.2">
      <c r="A7083" t="s">
        <v>65</v>
      </c>
      <c r="B7083" t="s">
        <v>8</v>
      </c>
      <c r="C7083" t="s">
        <v>928</v>
      </c>
      <c r="D7083">
        <v>2</v>
      </c>
      <c r="E7083">
        <v>1</v>
      </c>
      <c r="F7083">
        <v>1780272900000</v>
      </c>
      <c r="G7083">
        <v>1780274785375</v>
      </c>
      <c r="H7083">
        <v>1885375</v>
      </c>
      <c r="I7083">
        <v>1820375</v>
      </c>
      <c r="J7083">
        <v>8901</v>
      </c>
      <c r="K7083">
        <v>76</v>
      </c>
      <c r="L7083">
        <v>64.11</v>
      </c>
      <c r="M7083" t="s">
        <v>925</v>
      </c>
      <c r="N7083" t="s">
        <v>926</v>
      </c>
      <c r="O7083">
        <v>38.26</v>
      </c>
      <c r="S7083">
        <v>27082</v>
      </c>
    </row>
    <row r="7084" spans="1:19" x14ac:dyDescent="0.2">
      <c r="A7084" t="s">
        <v>65</v>
      </c>
      <c r="B7084" t="s">
        <v>8</v>
      </c>
      <c r="C7084" t="s">
        <v>927</v>
      </c>
      <c r="D7084">
        <v>2</v>
      </c>
      <c r="E7084">
        <v>1</v>
      </c>
      <c r="F7084">
        <v>1780273800000</v>
      </c>
      <c r="G7084">
        <v>1780274918509</v>
      </c>
      <c r="H7084">
        <v>1118509</v>
      </c>
      <c r="I7084">
        <v>1038509</v>
      </c>
      <c r="J7084">
        <v>8464</v>
      </c>
      <c r="K7084">
        <v>52</v>
      </c>
      <c r="L7084">
        <v>53.78</v>
      </c>
      <c r="M7084" t="s">
        <v>925</v>
      </c>
      <c r="N7084" t="s">
        <v>926</v>
      </c>
      <c r="O7084">
        <v>34.729999999999997</v>
      </c>
      <c r="S7084">
        <v>27083</v>
      </c>
    </row>
    <row r="7085" spans="1:19" x14ac:dyDescent="0.2">
      <c r="A7085" t="s">
        <v>65</v>
      </c>
      <c r="B7085" t="s">
        <v>8</v>
      </c>
      <c r="C7085" t="s">
        <v>924</v>
      </c>
      <c r="D7085">
        <v>2</v>
      </c>
      <c r="E7085">
        <v>1</v>
      </c>
      <c r="F7085">
        <v>1780274700000</v>
      </c>
      <c r="G7085">
        <v>1780276151560</v>
      </c>
      <c r="H7085">
        <v>1451560</v>
      </c>
      <c r="I7085">
        <v>1416560</v>
      </c>
      <c r="J7085">
        <v>10302</v>
      </c>
      <c r="K7085">
        <v>54</v>
      </c>
      <c r="L7085">
        <v>61.77</v>
      </c>
      <c r="M7085" t="s">
        <v>925</v>
      </c>
      <c r="N7085" t="s">
        <v>926</v>
      </c>
      <c r="O7085">
        <v>40</v>
      </c>
      <c r="S7085">
        <v>27084</v>
      </c>
    </row>
    <row r="7086" spans="1:19" x14ac:dyDescent="0.2">
      <c r="A7086" t="s">
        <v>65</v>
      </c>
      <c r="B7086" t="s">
        <v>8</v>
      </c>
      <c r="C7086" t="s">
        <v>928</v>
      </c>
      <c r="D7086">
        <v>2</v>
      </c>
      <c r="E7086">
        <v>1</v>
      </c>
      <c r="F7086">
        <v>1780275600000</v>
      </c>
      <c r="G7086">
        <v>1780277723529</v>
      </c>
      <c r="H7086">
        <v>2123529</v>
      </c>
      <c r="I7086">
        <v>2073529</v>
      </c>
      <c r="J7086">
        <v>11063</v>
      </c>
      <c r="K7086">
        <v>88</v>
      </c>
      <c r="L7086">
        <v>74.95</v>
      </c>
      <c r="M7086" t="s">
        <v>931</v>
      </c>
      <c r="N7086" t="s">
        <v>926</v>
      </c>
      <c r="O7086">
        <v>51.67</v>
      </c>
      <c r="S7086">
        <v>27085</v>
      </c>
    </row>
    <row r="7087" spans="1:19" x14ac:dyDescent="0.2">
      <c r="A7087" t="s">
        <v>65</v>
      </c>
      <c r="B7087" t="s">
        <v>8</v>
      </c>
      <c r="C7087" t="s">
        <v>927</v>
      </c>
      <c r="D7087">
        <v>2</v>
      </c>
      <c r="E7087">
        <v>1</v>
      </c>
      <c r="F7087">
        <v>1780276500000</v>
      </c>
      <c r="G7087">
        <v>1780277881330</v>
      </c>
      <c r="H7087">
        <v>1381330</v>
      </c>
      <c r="I7087">
        <v>1316330</v>
      </c>
      <c r="J7087">
        <v>10236</v>
      </c>
      <c r="K7087">
        <v>51</v>
      </c>
      <c r="L7087">
        <v>62.42</v>
      </c>
      <c r="M7087" t="s">
        <v>925</v>
      </c>
      <c r="N7087" t="s">
        <v>926</v>
      </c>
      <c r="O7087">
        <v>43.44</v>
      </c>
      <c r="S7087">
        <v>27086</v>
      </c>
    </row>
    <row r="7088" spans="1:19" x14ac:dyDescent="0.2">
      <c r="A7088" t="s">
        <v>65</v>
      </c>
      <c r="B7088" t="s">
        <v>8</v>
      </c>
      <c r="C7088" t="s">
        <v>924</v>
      </c>
      <c r="D7088">
        <v>2</v>
      </c>
      <c r="E7088">
        <v>1</v>
      </c>
      <c r="F7088">
        <v>1780277400000</v>
      </c>
      <c r="G7088">
        <v>1780278636249</v>
      </c>
      <c r="H7088">
        <v>1236249</v>
      </c>
      <c r="I7088">
        <v>1156249</v>
      </c>
      <c r="J7088">
        <v>8692</v>
      </c>
      <c r="K7088">
        <v>49</v>
      </c>
      <c r="L7088">
        <v>62.03</v>
      </c>
      <c r="M7088" t="s">
        <v>925</v>
      </c>
      <c r="N7088" t="s">
        <v>926</v>
      </c>
      <c r="O7088">
        <v>50.34</v>
      </c>
      <c r="S7088">
        <v>27087</v>
      </c>
    </row>
    <row r="7089" spans="1:19" x14ac:dyDescent="0.2">
      <c r="A7089" t="s">
        <v>65</v>
      </c>
      <c r="B7089" t="s">
        <v>8</v>
      </c>
      <c r="C7089" t="s">
        <v>928</v>
      </c>
      <c r="D7089">
        <v>2</v>
      </c>
      <c r="E7089">
        <v>1</v>
      </c>
      <c r="F7089">
        <v>1780278300000</v>
      </c>
      <c r="G7089">
        <v>1780280145894</v>
      </c>
      <c r="H7089">
        <v>1845894</v>
      </c>
      <c r="I7089">
        <v>1810894</v>
      </c>
      <c r="J7089">
        <v>7946</v>
      </c>
      <c r="K7089">
        <v>71</v>
      </c>
      <c r="L7089">
        <v>61.19</v>
      </c>
      <c r="M7089" t="s">
        <v>925</v>
      </c>
      <c r="N7089" t="s">
        <v>926</v>
      </c>
      <c r="O7089">
        <v>35.020000000000003</v>
      </c>
      <c r="S7089">
        <v>27088</v>
      </c>
    </row>
    <row r="7090" spans="1:19" x14ac:dyDescent="0.2">
      <c r="A7090" t="s">
        <v>65</v>
      </c>
      <c r="B7090" t="s">
        <v>8</v>
      </c>
      <c r="C7090" t="s">
        <v>927</v>
      </c>
      <c r="D7090">
        <v>2</v>
      </c>
      <c r="E7090">
        <v>1</v>
      </c>
      <c r="F7090">
        <v>1780279200000</v>
      </c>
      <c r="G7090">
        <v>1780281298241</v>
      </c>
      <c r="H7090">
        <v>2098241</v>
      </c>
      <c r="I7090">
        <v>2048241</v>
      </c>
      <c r="J7090">
        <v>9058</v>
      </c>
      <c r="K7090">
        <v>84</v>
      </c>
      <c r="L7090">
        <v>71.17</v>
      </c>
      <c r="M7090" t="s">
        <v>931</v>
      </c>
      <c r="N7090" t="s">
        <v>926</v>
      </c>
      <c r="O7090">
        <v>48.88</v>
      </c>
      <c r="S7090">
        <v>27089</v>
      </c>
    </row>
    <row r="7091" spans="1:19" x14ac:dyDescent="0.2">
      <c r="A7091" t="s">
        <v>65</v>
      </c>
      <c r="B7091" t="s">
        <v>8</v>
      </c>
      <c r="C7091" t="s">
        <v>924</v>
      </c>
      <c r="D7091">
        <v>2</v>
      </c>
      <c r="E7091">
        <v>1</v>
      </c>
      <c r="F7091">
        <v>1780280100000</v>
      </c>
      <c r="G7091">
        <v>1780282055821</v>
      </c>
      <c r="H7091">
        <v>1955821</v>
      </c>
      <c r="I7091">
        <v>1890821</v>
      </c>
      <c r="J7091">
        <v>11523</v>
      </c>
      <c r="K7091">
        <v>76</v>
      </c>
      <c r="L7091">
        <v>66.06</v>
      </c>
      <c r="M7091" t="s">
        <v>925</v>
      </c>
      <c r="N7091" t="s">
        <v>926</v>
      </c>
      <c r="O7091">
        <v>34.01</v>
      </c>
      <c r="S7091">
        <v>27090</v>
      </c>
    </row>
    <row r="7092" spans="1:19" x14ac:dyDescent="0.2">
      <c r="A7092" t="s">
        <v>65</v>
      </c>
      <c r="B7092" t="s">
        <v>8</v>
      </c>
      <c r="C7092" t="s">
        <v>928</v>
      </c>
      <c r="D7092">
        <v>2</v>
      </c>
      <c r="E7092">
        <v>1</v>
      </c>
      <c r="F7092">
        <v>1780281000000</v>
      </c>
      <c r="G7092">
        <v>1780282311827</v>
      </c>
      <c r="H7092">
        <v>1311827</v>
      </c>
      <c r="I7092">
        <v>1231827</v>
      </c>
      <c r="J7092">
        <v>9785</v>
      </c>
      <c r="K7092">
        <v>56</v>
      </c>
      <c r="L7092">
        <v>59.59</v>
      </c>
      <c r="M7092" t="s">
        <v>925</v>
      </c>
      <c r="N7092" t="s">
        <v>926</v>
      </c>
      <c r="O7092">
        <v>39.83</v>
      </c>
      <c r="S7092">
        <v>27091</v>
      </c>
    </row>
    <row r="7093" spans="1:19" x14ac:dyDescent="0.2">
      <c r="A7093" t="s">
        <v>65</v>
      </c>
      <c r="B7093" t="s">
        <v>8</v>
      </c>
      <c r="C7093" t="s">
        <v>927</v>
      </c>
      <c r="D7093">
        <v>2</v>
      </c>
      <c r="E7093">
        <v>1</v>
      </c>
      <c r="F7093">
        <v>1780281900000</v>
      </c>
      <c r="G7093">
        <v>1780282964435</v>
      </c>
      <c r="H7093">
        <v>1064435</v>
      </c>
      <c r="I7093">
        <v>1029435</v>
      </c>
      <c r="J7093">
        <v>11241</v>
      </c>
      <c r="K7093">
        <v>41</v>
      </c>
      <c r="L7093">
        <v>58.4</v>
      </c>
      <c r="M7093" t="s">
        <v>925</v>
      </c>
      <c r="N7093" t="s">
        <v>926</v>
      </c>
      <c r="O7093">
        <v>39.39</v>
      </c>
      <c r="S7093">
        <v>27092</v>
      </c>
    </row>
    <row r="7094" spans="1:19" x14ac:dyDescent="0.2">
      <c r="A7094" t="s">
        <v>65</v>
      </c>
      <c r="B7094" t="s">
        <v>8</v>
      </c>
      <c r="C7094" t="s">
        <v>924</v>
      </c>
      <c r="D7094">
        <v>2</v>
      </c>
      <c r="E7094">
        <v>1</v>
      </c>
      <c r="F7094">
        <v>1780282800000</v>
      </c>
      <c r="G7094">
        <v>1780284233282</v>
      </c>
      <c r="H7094">
        <v>1433282</v>
      </c>
      <c r="I7094">
        <v>1383282</v>
      </c>
      <c r="J7094">
        <v>8007</v>
      </c>
      <c r="K7094">
        <v>57</v>
      </c>
      <c r="L7094">
        <v>60.92</v>
      </c>
      <c r="M7094" t="s">
        <v>925</v>
      </c>
      <c r="N7094" t="s">
        <v>926</v>
      </c>
      <c r="O7094">
        <v>44.62</v>
      </c>
      <c r="S7094">
        <v>27093</v>
      </c>
    </row>
    <row r="7095" spans="1:19" x14ac:dyDescent="0.2">
      <c r="A7095" t="s">
        <v>65</v>
      </c>
      <c r="B7095" t="s">
        <v>8</v>
      </c>
      <c r="C7095" t="s">
        <v>928</v>
      </c>
      <c r="D7095">
        <v>2</v>
      </c>
      <c r="E7095">
        <v>1</v>
      </c>
      <c r="F7095">
        <v>1780283700000</v>
      </c>
      <c r="G7095">
        <v>1780285950784</v>
      </c>
      <c r="H7095">
        <v>2250784</v>
      </c>
      <c r="I7095">
        <v>2185784</v>
      </c>
      <c r="J7095">
        <v>10934</v>
      </c>
      <c r="K7095">
        <v>91</v>
      </c>
      <c r="L7095">
        <v>71.47</v>
      </c>
      <c r="M7095" t="s">
        <v>931</v>
      </c>
      <c r="N7095" t="s">
        <v>926</v>
      </c>
      <c r="O7095">
        <v>40.72</v>
      </c>
      <c r="S7095">
        <v>27094</v>
      </c>
    </row>
    <row r="7096" spans="1:19" x14ac:dyDescent="0.2">
      <c r="A7096" t="s">
        <v>65</v>
      </c>
      <c r="B7096" t="s">
        <v>8</v>
      </c>
      <c r="C7096" t="s">
        <v>927</v>
      </c>
      <c r="D7096">
        <v>2</v>
      </c>
      <c r="E7096">
        <v>1</v>
      </c>
      <c r="F7096">
        <v>1780284600000</v>
      </c>
      <c r="G7096">
        <v>1780286406472</v>
      </c>
      <c r="H7096">
        <v>1806472</v>
      </c>
      <c r="I7096">
        <v>1726472</v>
      </c>
      <c r="J7096">
        <v>7794</v>
      </c>
      <c r="K7096">
        <v>72</v>
      </c>
      <c r="L7096">
        <v>64.900000000000006</v>
      </c>
      <c r="M7096" t="s">
        <v>925</v>
      </c>
      <c r="N7096" t="s">
        <v>926</v>
      </c>
      <c r="O7096">
        <v>45.04</v>
      </c>
      <c r="S7096">
        <v>27095</v>
      </c>
    </row>
    <row r="7097" spans="1:19" x14ac:dyDescent="0.2">
      <c r="A7097" t="s">
        <v>65</v>
      </c>
      <c r="B7097" t="s">
        <v>8</v>
      </c>
      <c r="C7097" t="s">
        <v>924</v>
      </c>
      <c r="D7097">
        <v>2</v>
      </c>
      <c r="E7097">
        <v>1</v>
      </c>
      <c r="F7097">
        <v>1780285500000</v>
      </c>
      <c r="G7097">
        <v>1780287657289</v>
      </c>
      <c r="H7097">
        <v>2157289</v>
      </c>
      <c r="I7097">
        <v>2122289</v>
      </c>
      <c r="J7097">
        <v>9022</v>
      </c>
      <c r="K7097">
        <v>88</v>
      </c>
      <c r="L7097">
        <v>55.36</v>
      </c>
      <c r="M7097" t="s">
        <v>925</v>
      </c>
      <c r="N7097" t="s">
        <v>929</v>
      </c>
      <c r="S7097">
        <v>27096</v>
      </c>
    </row>
    <row r="7098" spans="1:19" x14ac:dyDescent="0.2">
      <c r="A7098" t="s">
        <v>65</v>
      </c>
      <c r="B7098" t="s">
        <v>8</v>
      </c>
      <c r="C7098" t="s">
        <v>928</v>
      </c>
      <c r="D7098">
        <v>2</v>
      </c>
      <c r="E7098">
        <v>1</v>
      </c>
      <c r="F7098">
        <v>1780286400000</v>
      </c>
      <c r="G7098">
        <v>1780287484969</v>
      </c>
      <c r="H7098">
        <v>1084969</v>
      </c>
      <c r="I7098">
        <v>1034969</v>
      </c>
      <c r="J7098">
        <v>8931</v>
      </c>
      <c r="K7098">
        <v>42</v>
      </c>
      <c r="L7098">
        <v>56.57</v>
      </c>
      <c r="M7098" t="s">
        <v>925</v>
      </c>
      <c r="N7098" t="s">
        <v>926</v>
      </c>
      <c r="O7098">
        <v>40.799999999999997</v>
      </c>
      <c r="S7098">
        <v>27097</v>
      </c>
    </row>
    <row r="7099" spans="1:19" x14ac:dyDescent="0.2">
      <c r="A7099" t="s">
        <v>65</v>
      </c>
      <c r="B7099" t="s">
        <v>8</v>
      </c>
      <c r="C7099" t="s">
        <v>927</v>
      </c>
      <c r="D7099">
        <v>2</v>
      </c>
      <c r="E7099">
        <v>1</v>
      </c>
      <c r="F7099">
        <v>1780287300000</v>
      </c>
      <c r="G7099">
        <v>1780289355421</v>
      </c>
      <c r="H7099">
        <v>2055421</v>
      </c>
      <c r="I7099">
        <v>1990421</v>
      </c>
      <c r="J7099">
        <v>10034</v>
      </c>
      <c r="K7099">
        <v>84</v>
      </c>
      <c r="L7099">
        <v>70.73</v>
      </c>
      <c r="M7099" t="s">
        <v>931</v>
      </c>
      <c r="N7099" t="s">
        <v>926</v>
      </c>
      <c r="O7099">
        <v>46.33</v>
      </c>
      <c r="S7099">
        <v>27098</v>
      </c>
    </row>
    <row r="7100" spans="1:19" x14ac:dyDescent="0.2">
      <c r="A7100" t="s">
        <v>65</v>
      </c>
      <c r="B7100" t="s">
        <v>8</v>
      </c>
      <c r="C7100" t="s">
        <v>924</v>
      </c>
      <c r="D7100">
        <v>2</v>
      </c>
      <c r="E7100">
        <v>1</v>
      </c>
      <c r="F7100">
        <v>1780288200000</v>
      </c>
      <c r="G7100">
        <v>1780289214038</v>
      </c>
      <c r="H7100">
        <v>1014038</v>
      </c>
      <c r="I7100">
        <v>934038</v>
      </c>
      <c r="J7100">
        <v>9211</v>
      </c>
      <c r="K7100">
        <v>42</v>
      </c>
      <c r="L7100">
        <v>57.11</v>
      </c>
      <c r="M7100" t="s">
        <v>925</v>
      </c>
      <c r="N7100" t="s">
        <v>926</v>
      </c>
      <c r="O7100">
        <v>43.1</v>
      </c>
      <c r="S7100">
        <v>27099</v>
      </c>
    </row>
    <row r="7101" spans="1:19" x14ac:dyDescent="0.2">
      <c r="A7101" t="s">
        <v>65</v>
      </c>
      <c r="B7101" t="s">
        <v>8</v>
      </c>
      <c r="C7101" t="s">
        <v>928</v>
      </c>
      <c r="D7101">
        <v>2</v>
      </c>
      <c r="E7101">
        <v>1</v>
      </c>
      <c r="F7101">
        <v>1780289100000</v>
      </c>
      <c r="G7101">
        <v>1780290653492</v>
      </c>
      <c r="H7101">
        <v>1553492</v>
      </c>
      <c r="I7101">
        <v>1518492</v>
      </c>
      <c r="J7101">
        <v>10122</v>
      </c>
      <c r="K7101">
        <v>61</v>
      </c>
      <c r="L7101">
        <v>65.5</v>
      </c>
      <c r="M7101" t="s">
        <v>925</v>
      </c>
      <c r="N7101" t="s">
        <v>926</v>
      </c>
      <c r="O7101">
        <v>46.59</v>
      </c>
      <c r="S7101">
        <v>27100</v>
      </c>
    </row>
    <row r="7102" spans="1:19" x14ac:dyDescent="0.2">
      <c r="A7102" t="s">
        <v>65</v>
      </c>
      <c r="B7102" t="s">
        <v>8</v>
      </c>
      <c r="C7102" t="s">
        <v>927</v>
      </c>
      <c r="D7102">
        <v>2</v>
      </c>
      <c r="E7102">
        <v>1</v>
      </c>
      <c r="F7102">
        <v>1780290000000</v>
      </c>
      <c r="G7102">
        <v>1780291391184</v>
      </c>
      <c r="H7102">
        <v>1391184</v>
      </c>
      <c r="I7102">
        <v>1341184</v>
      </c>
      <c r="J7102">
        <v>8343</v>
      </c>
      <c r="K7102">
        <v>55</v>
      </c>
      <c r="L7102">
        <v>57.76</v>
      </c>
      <c r="M7102" t="s">
        <v>925</v>
      </c>
      <c r="N7102" t="s">
        <v>926</v>
      </c>
      <c r="O7102">
        <v>37.43</v>
      </c>
      <c r="S7102">
        <v>27101</v>
      </c>
    </row>
    <row r="7103" spans="1:19" x14ac:dyDescent="0.2">
      <c r="A7103" t="s">
        <v>65</v>
      </c>
      <c r="B7103" t="s">
        <v>8</v>
      </c>
      <c r="C7103" t="s">
        <v>924</v>
      </c>
      <c r="D7103">
        <v>2</v>
      </c>
      <c r="E7103">
        <v>1</v>
      </c>
      <c r="F7103">
        <v>1780290900000</v>
      </c>
      <c r="G7103">
        <v>1780292656927</v>
      </c>
      <c r="H7103">
        <v>1756927</v>
      </c>
      <c r="I7103">
        <v>1691927</v>
      </c>
      <c r="J7103">
        <v>9227</v>
      </c>
      <c r="K7103">
        <v>75</v>
      </c>
      <c r="L7103">
        <v>50.77</v>
      </c>
      <c r="M7103" t="s">
        <v>925</v>
      </c>
      <c r="N7103" t="s">
        <v>929</v>
      </c>
      <c r="S7103">
        <v>27102</v>
      </c>
    </row>
    <row r="7104" spans="1:19" x14ac:dyDescent="0.2">
      <c r="A7104" t="s">
        <v>65</v>
      </c>
      <c r="B7104" t="s">
        <v>8</v>
      </c>
      <c r="C7104" t="s">
        <v>928</v>
      </c>
      <c r="D7104">
        <v>2</v>
      </c>
      <c r="E7104">
        <v>2</v>
      </c>
      <c r="F7104">
        <v>1780358400000</v>
      </c>
      <c r="G7104">
        <v>1780360500634</v>
      </c>
      <c r="H7104">
        <v>2100634</v>
      </c>
      <c r="I7104">
        <v>2050634</v>
      </c>
      <c r="J7104">
        <v>10404</v>
      </c>
      <c r="K7104">
        <v>86</v>
      </c>
      <c r="L7104">
        <v>71.64</v>
      </c>
      <c r="M7104" t="s">
        <v>931</v>
      </c>
      <c r="N7104" t="s">
        <v>926</v>
      </c>
      <c r="O7104">
        <v>46.32</v>
      </c>
      <c r="S7104">
        <v>27103</v>
      </c>
    </row>
    <row r="7105" spans="1:19" x14ac:dyDescent="0.2">
      <c r="A7105" t="s">
        <v>65</v>
      </c>
      <c r="B7105" t="s">
        <v>8</v>
      </c>
      <c r="C7105" t="s">
        <v>927</v>
      </c>
      <c r="D7105">
        <v>2</v>
      </c>
      <c r="E7105">
        <v>2</v>
      </c>
      <c r="F7105">
        <v>1780359300000</v>
      </c>
      <c r="G7105">
        <v>1780360806475</v>
      </c>
      <c r="H7105">
        <v>1506475</v>
      </c>
      <c r="I7105">
        <v>1441475</v>
      </c>
      <c r="J7105">
        <v>10647</v>
      </c>
      <c r="K7105">
        <v>56</v>
      </c>
      <c r="L7105">
        <v>49.26</v>
      </c>
      <c r="M7105" t="s">
        <v>925</v>
      </c>
      <c r="N7105" t="s">
        <v>929</v>
      </c>
      <c r="S7105">
        <v>27104</v>
      </c>
    </row>
    <row r="7106" spans="1:19" x14ac:dyDescent="0.2">
      <c r="A7106" t="s">
        <v>65</v>
      </c>
      <c r="B7106" t="s">
        <v>8</v>
      </c>
      <c r="C7106" t="s">
        <v>924</v>
      </c>
      <c r="D7106">
        <v>2</v>
      </c>
      <c r="E7106">
        <v>2</v>
      </c>
      <c r="F7106">
        <v>1780360200000</v>
      </c>
      <c r="G7106">
        <v>1780362208446</v>
      </c>
      <c r="H7106">
        <v>2008446</v>
      </c>
      <c r="I7106">
        <v>1928446</v>
      </c>
      <c r="J7106">
        <v>9328</v>
      </c>
      <c r="K7106">
        <v>83</v>
      </c>
      <c r="L7106">
        <v>53.9</v>
      </c>
      <c r="M7106" t="s">
        <v>925</v>
      </c>
      <c r="N7106" t="s">
        <v>929</v>
      </c>
      <c r="S7106">
        <v>27105</v>
      </c>
    </row>
    <row r="7107" spans="1:19" x14ac:dyDescent="0.2">
      <c r="A7107" t="s">
        <v>65</v>
      </c>
      <c r="B7107" t="s">
        <v>8</v>
      </c>
      <c r="C7107" t="s">
        <v>928</v>
      </c>
      <c r="D7107">
        <v>2</v>
      </c>
      <c r="E7107">
        <v>2</v>
      </c>
      <c r="F7107">
        <v>1780361100000</v>
      </c>
      <c r="G7107">
        <v>1780362872210</v>
      </c>
      <c r="H7107">
        <v>1772210</v>
      </c>
      <c r="I7107">
        <v>1737210</v>
      </c>
      <c r="J7107">
        <v>11047</v>
      </c>
      <c r="K7107">
        <v>76</v>
      </c>
      <c r="L7107">
        <v>68.540000000000006</v>
      </c>
      <c r="M7107" t="s">
        <v>931</v>
      </c>
      <c r="N7107" t="s">
        <v>926</v>
      </c>
      <c r="O7107">
        <v>45.67</v>
      </c>
      <c r="S7107">
        <v>27106</v>
      </c>
    </row>
    <row r="7108" spans="1:19" x14ac:dyDescent="0.2">
      <c r="A7108" t="s">
        <v>65</v>
      </c>
      <c r="B7108" t="s">
        <v>8</v>
      </c>
      <c r="C7108" t="s">
        <v>927</v>
      </c>
      <c r="D7108">
        <v>2</v>
      </c>
      <c r="E7108">
        <v>2</v>
      </c>
      <c r="F7108">
        <v>1780362000000</v>
      </c>
      <c r="G7108">
        <v>1780364011529</v>
      </c>
      <c r="H7108">
        <v>2011529</v>
      </c>
      <c r="I7108">
        <v>1961529</v>
      </c>
      <c r="J7108">
        <v>8773</v>
      </c>
      <c r="K7108">
        <v>82</v>
      </c>
      <c r="L7108">
        <v>53.35</v>
      </c>
      <c r="M7108" t="s">
        <v>925</v>
      </c>
      <c r="N7108" t="s">
        <v>929</v>
      </c>
      <c r="S7108">
        <v>27107</v>
      </c>
    </row>
    <row r="7109" spans="1:19" x14ac:dyDescent="0.2">
      <c r="A7109" t="s">
        <v>65</v>
      </c>
      <c r="B7109" t="s">
        <v>8</v>
      </c>
      <c r="C7109" t="s">
        <v>924</v>
      </c>
      <c r="D7109">
        <v>2</v>
      </c>
      <c r="E7109">
        <v>2</v>
      </c>
      <c r="F7109">
        <v>1780362900000</v>
      </c>
      <c r="G7109">
        <v>1780364860310</v>
      </c>
      <c r="H7109">
        <v>1960310</v>
      </c>
      <c r="I7109">
        <v>1895310</v>
      </c>
      <c r="J7109">
        <v>10394</v>
      </c>
      <c r="K7109">
        <v>84</v>
      </c>
      <c r="L7109">
        <v>64.91</v>
      </c>
      <c r="M7109" t="s">
        <v>925</v>
      </c>
      <c r="N7109" t="s">
        <v>926</v>
      </c>
      <c r="O7109">
        <v>34.229999999999997</v>
      </c>
      <c r="S7109">
        <v>27108</v>
      </c>
    </row>
    <row r="7110" spans="1:19" x14ac:dyDescent="0.2">
      <c r="A7110" t="s">
        <v>65</v>
      </c>
      <c r="B7110" t="s">
        <v>8</v>
      </c>
      <c r="C7110" t="s">
        <v>928</v>
      </c>
      <c r="D7110">
        <v>2</v>
      </c>
      <c r="E7110">
        <v>2</v>
      </c>
      <c r="F7110">
        <v>1780363800000</v>
      </c>
      <c r="G7110">
        <v>1780365322771</v>
      </c>
      <c r="H7110">
        <v>1522771</v>
      </c>
      <c r="I7110">
        <v>1442771</v>
      </c>
      <c r="J7110">
        <v>9274</v>
      </c>
      <c r="K7110">
        <v>65</v>
      </c>
      <c r="L7110">
        <v>64.510000000000005</v>
      </c>
      <c r="M7110" t="s">
        <v>925</v>
      </c>
      <c r="N7110" t="s">
        <v>926</v>
      </c>
      <c r="O7110">
        <v>47.32</v>
      </c>
      <c r="S7110">
        <v>27109</v>
      </c>
    </row>
    <row r="7111" spans="1:19" x14ac:dyDescent="0.2">
      <c r="A7111" t="s">
        <v>65</v>
      </c>
      <c r="B7111" t="s">
        <v>8</v>
      </c>
      <c r="C7111" t="s">
        <v>927</v>
      </c>
      <c r="D7111">
        <v>2</v>
      </c>
      <c r="E7111">
        <v>2</v>
      </c>
      <c r="F7111">
        <v>1780364700000</v>
      </c>
      <c r="G7111">
        <v>1780366792900</v>
      </c>
      <c r="H7111">
        <v>2092900</v>
      </c>
      <c r="I7111">
        <v>2057900</v>
      </c>
      <c r="J7111">
        <v>10804</v>
      </c>
      <c r="K7111">
        <v>82</v>
      </c>
      <c r="L7111">
        <v>56.46</v>
      </c>
      <c r="M7111" t="s">
        <v>925</v>
      </c>
      <c r="N7111" t="s">
        <v>929</v>
      </c>
      <c r="S7111">
        <v>27110</v>
      </c>
    </row>
    <row r="7112" spans="1:19" x14ac:dyDescent="0.2">
      <c r="A7112" t="s">
        <v>65</v>
      </c>
      <c r="B7112" t="s">
        <v>8</v>
      </c>
      <c r="C7112" t="s">
        <v>924</v>
      </c>
      <c r="D7112">
        <v>2</v>
      </c>
      <c r="E7112">
        <v>2</v>
      </c>
      <c r="F7112">
        <v>1780365600000</v>
      </c>
      <c r="G7112">
        <v>1780366938661</v>
      </c>
      <c r="H7112">
        <v>1338661</v>
      </c>
      <c r="I7112">
        <v>1288661</v>
      </c>
      <c r="J7112">
        <v>10255</v>
      </c>
      <c r="K7112">
        <v>55</v>
      </c>
      <c r="L7112">
        <v>62.99</v>
      </c>
      <c r="M7112" t="s">
        <v>925</v>
      </c>
      <c r="N7112" t="s">
        <v>926</v>
      </c>
      <c r="O7112">
        <v>45.8</v>
      </c>
      <c r="S7112">
        <v>27111</v>
      </c>
    </row>
    <row r="7113" spans="1:19" x14ac:dyDescent="0.2">
      <c r="A7113" t="s">
        <v>65</v>
      </c>
      <c r="B7113" t="s">
        <v>8</v>
      </c>
      <c r="C7113" t="s">
        <v>928</v>
      </c>
      <c r="D7113">
        <v>2</v>
      </c>
      <c r="E7113">
        <v>2</v>
      </c>
      <c r="F7113">
        <v>1780366500000</v>
      </c>
      <c r="G7113">
        <v>1780368508223</v>
      </c>
      <c r="H7113">
        <v>2008223</v>
      </c>
      <c r="I7113">
        <v>1943223</v>
      </c>
      <c r="J7113">
        <v>10722</v>
      </c>
      <c r="K7113">
        <v>85</v>
      </c>
      <c r="L7113">
        <v>55.36</v>
      </c>
      <c r="M7113" t="s">
        <v>925</v>
      </c>
      <c r="N7113" t="s">
        <v>929</v>
      </c>
      <c r="S7113">
        <v>27112</v>
      </c>
    </row>
    <row r="7114" spans="1:19" x14ac:dyDescent="0.2">
      <c r="A7114" t="s">
        <v>65</v>
      </c>
      <c r="B7114" t="s">
        <v>8</v>
      </c>
      <c r="C7114" t="s">
        <v>927</v>
      </c>
      <c r="D7114">
        <v>2</v>
      </c>
      <c r="E7114">
        <v>2</v>
      </c>
      <c r="F7114">
        <v>1780367400000</v>
      </c>
      <c r="G7114">
        <v>1780368905032</v>
      </c>
      <c r="H7114">
        <v>1505032</v>
      </c>
      <c r="I7114">
        <v>1425032</v>
      </c>
      <c r="J7114">
        <v>7840</v>
      </c>
      <c r="K7114">
        <v>64</v>
      </c>
      <c r="L7114">
        <v>62.96</v>
      </c>
      <c r="M7114" t="s">
        <v>925</v>
      </c>
      <c r="N7114" t="s">
        <v>926</v>
      </c>
      <c r="O7114">
        <v>47.99</v>
      </c>
      <c r="S7114">
        <v>27113</v>
      </c>
    </row>
    <row r="7115" spans="1:19" x14ac:dyDescent="0.2">
      <c r="A7115" t="s">
        <v>65</v>
      </c>
      <c r="B7115" t="s">
        <v>8</v>
      </c>
      <c r="C7115" t="s">
        <v>924</v>
      </c>
      <c r="D7115">
        <v>2</v>
      </c>
      <c r="E7115">
        <v>2</v>
      </c>
      <c r="F7115">
        <v>1780368300000</v>
      </c>
      <c r="G7115">
        <v>1780370312165</v>
      </c>
      <c r="H7115">
        <v>2012165</v>
      </c>
      <c r="I7115">
        <v>1977165</v>
      </c>
      <c r="J7115">
        <v>10604</v>
      </c>
      <c r="K7115">
        <v>83</v>
      </c>
      <c r="L7115">
        <v>55.28</v>
      </c>
      <c r="M7115" t="s">
        <v>925</v>
      </c>
      <c r="N7115" t="s">
        <v>929</v>
      </c>
      <c r="S7115">
        <v>27114</v>
      </c>
    </row>
    <row r="7116" spans="1:19" x14ac:dyDescent="0.2">
      <c r="A7116" t="s">
        <v>65</v>
      </c>
      <c r="B7116" t="s">
        <v>8</v>
      </c>
      <c r="C7116" t="s">
        <v>928</v>
      </c>
      <c r="D7116">
        <v>2</v>
      </c>
      <c r="E7116">
        <v>2</v>
      </c>
      <c r="F7116">
        <v>1780369200000</v>
      </c>
      <c r="G7116">
        <v>1780371030173</v>
      </c>
      <c r="H7116">
        <v>1830173</v>
      </c>
      <c r="I7116">
        <v>1780173</v>
      </c>
      <c r="J7116">
        <v>11108</v>
      </c>
      <c r="K7116">
        <v>68</v>
      </c>
      <c r="L7116">
        <v>53.63</v>
      </c>
      <c r="M7116" t="s">
        <v>925</v>
      </c>
      <c r="N7116" t="s">
        <v>929</v>
      </c>
      <c r="S7116">
        <v>27115</v>
      </c>
    </row>
    <row r="7117" spans="1:19" x14ac:dyDescent="0.2">
      <c r="A7117" t="s">
        <v>65</v>
      </c>
      <c r="B7117" t="s">
        <v>8</v>
      </c>
      <c r="C7117" t="s">
        <v>927</v>
      </c>
      <c r="D7117">
        <v>2</v>
      </c>
      <c r="E7117">
        <v>2</v>
      </c>
      <c r="F7117">
        <v>1780370100000</v>
      </c>
      <c r="G7117">
        <v>1780372085102</v>
      </c>
      <c r="H7117">
        <v>1985102</v>
      </c>
      <c r="I7117">
        <v>1920102</v>
      </c>
      <c r="J7117">
        <v>10284</v>
      </c>
      <c r="K7117">
        <v>79</v>
      </c>
      <c r="L7117">
        <v>54.62</v>
      </c>
      <c r="M7117" t="s">
        <v>925</v>
      </c>
      <c r="N7117" t="s">
        <v>929</v>
      </c>
      <c r="S7117">
        <v>27116</v>
      </c>
    </row>
    <row r="7118" spans="1:19" x14ac:dyDescent="0.2">
      <c r="A7118" t="s">
        <v>65</v>
      </c>
      <c r="B7118" t="s">
        <v>8</v>
      </c>
      <c r="C7118" t="s">
        <v>924</v>
      </c>
      <c r="D7118">
        <v>2</v>
      </c>
      <c r="E7118">
        <v>2</v>
      </c>
      <c r="F7118">
        <v>1780371000000</v>
      </c>
      <c r="G7118">
        <v>1780372161480</v>
      </c>
      <c r="H7118">
        <v>1161480</v>
      </c>
      <c r="I7118">
        <v>1081480</v>
      </c>
      <c r="J7118">
        <v>11547</v>
      </c>
      <c r="K7118">
        <v>45</v>
      </c>
      <c r="L7118">
        <v>62.95</v>
      </c>
      <c r="M7118" t="s">
        <v>925</v>
      </c>
      <c r="N7118" t="s">
        <v>926</v>
      </c>
      <c r="O7118">
        <v>46.72</v>
      </c>
      <c r="S7118">
        <v>27117</v>
      </c>
    </row>
    <row r="7119" spans="1:19" x14ac:dyDescent="0.2">
      <c r="A7119" t="s">
        <v>65</v>
      </c>
      <c r="B7119" t="s">
        <v>8</v>
      </c>
      <c r="C7119" t="s">
        <v>928</v>
      </c>
      <c r="D7119">
        <v>2</v>
      </c>
      <c r="E7119">
        <v>2</v>
      </c>
      <c r="F7119">
        <v>1780371900000</v>
      </c>
      <c r="G7119">
        <v>1780373846001</v>
      </c>
      <c r="H7119">
        <v>1946001</v>
      </c>
      <c r="I7119">
        <v>1911001</v>
      </c>
      <c r="J7119">
        <v>10746</v>
      </c>
      <c r="K7119">
        <v>73</v>
      </c>
      <c r="L7119">
        <v>70.91</v>
      </c>
      <c r="M7119" t="s">
        <v>931</v>
      </c>
      <c r="N7119" t="s">
        <v>926</v>
      </c>
      <c r="O7119">
        <v>47.61</v>
      </c>
      <c r="S7119">
        <v>27118</v>
      </c>
    </row>
    <row r="7120" spans="1:19" x14ac:dyDescent="0.2">
      <c r="A7120" t="s">
        <v>65</v>
      </c>
      <c r="B7120" t="s">
        <v>8</v>
      </c>
      <c r="C7120" t="s">
        <v>927</v>
      </c>
      <c r="D7120">
        <v>2</v>
      </c>
      <c r="E7120">
        <v>2</v>
      </c>
      <c r="F7120">
        <v>1780372800000</v>
      </c>
      <c r="G7120">
        <v>1780374913088</v>
      </c>
      <c r="H7120">
        <v>2113088</v>
      </c>
      <c r="I7120">
        <v>2063088</v>
      </c>
      <c r="J7120">
        <v>9415</v>
      </c>
      <c r="K7120">
        <v>79</v>
      </c>
      <c r="L7120">
        <v>65.67</v>
      </c>
      <c r="M7120" t="s">
        <v>925</v>
      </c>
      <c r="N7120" t="s">
        <v>926</v>
      </c>
      <c r="O7120">
        <v>34.770000000000003</v>
      </c>
      <c r="S7120">
        <v>27119</v>
      </c>
    </row>
    <row r="7121" spans="1:19" x14ac:dyDescent="0.2">
      <c r="A7121" t="s">
        <v>65</v>
      </c>
      <c r="B7121" t="s">
        <v>8</v>
      </c>
      <c r="C7121" t="s">
        <v>924</v>
      </c>
      <c r="D7121">
        <v>2</v>
      </c>
      <c r="E7121">
        <v>2</v>
      </c>
      <c r="F7121">
        <v>1780373700000</v>
      </c>
      <c r="G7121">
        <v>1780375539706</v>
      </c>
      <c r="H7121">
        <v>1839706</v>
      </c>
      <c r="I7121">
        <v>1774706</v>
      </c>
      <c r="J7121">
        <v>9585</v>
      </c>
      <c r="K7121">
        <v>79</v>
      </c>
      <c r="L7121">
        <v>66.38</v>
      </c>
      <c r="M7121" t="s">
        <v>925</v>
      </c>
      <c r="N7121" t="s">
        <v>926</v>
      </c>
      <c r="O7121">
        <v>42.86</v>
      </c>
      <c r="S7121">
        <v>27120</v>
      </c>
    </row>
    <row r="7122" spans="1:19" x14ac:dyDescent="0.2">
      <c r="A7122" t="s">
        <v>65</v>
      </c>
      <c r="B7122" t="s">
        <v>8</v>
      </c>
      <c r="C7122" t="s">
        <v>928</v>
      </c>
      <c r="D7122">
        <v>2</v>
      </c>
      <c r="E7122">
        <v>2</v>
      </c>
      <c r="F7122">
        <v>1780374600000</v>
      </c>
      <c r="G7122">
        <v>1780376858710</v>
      </c>
      <c r="H7122">
        <v>2258710</v>
      </c>
      <c r="I7122">
        <v>2178710</v>
      </c>
      <c r="J7122">
        <v>11329</v>
      </c>
      <c r="K7122">
        <v>84</v>
      </c>
      <c r="L7122">
        <v>70.81</v>
      </c>
      <c r="M7122" t="s">
        <v>931</v>
      </c>
      <c r="N7122" t="s">
        <v>926</v>
      </c>
      <c r="O7122">
        <v>37.94</v>
      </c>
      <c r="S7122">
        <v>27121</v>
      </c>
    </row>
    <row r="7123" spans="1:19" x14ac:dyDescent="0.2">
      <c r="A7123" t="s">
        <v>65</v>
      </c>
      <c r="B7123" t="s">
        <v>8</v>
      </c>
      <c r="C7123" t="s">
        <v>927</v>
      </c>
      <c r="D7123">
        <v>2</v>
      </c>
      <c r="E7123">
        <v>2</v>
      </c>
      <c r="F7123">
        <v>1780375500000</v>
      </c>
      <c r="G7123">
        <v>1780377624858</v>
      </c>
      <c r="H7123">
        <v>2124858</v>
      </c>
      <c r="I7123">
        <v>2089858</v>
      </c>
      <c r="J7123">
        <v>10477</v>
      </c>
      <c r="K7123">
        <v>88</v>
      </c>
      <c r="L7123">
        <v>56.5</v>
      </c>
      <c r="M7123" t="s">
        <v>925</v>
      </c>
      <c r="N7123" t="s">
        <v>929</v>
      </c>
      <c r="S7123">
        <v>27122</v>
      </c>
    </row>
    <row r="7124" spans="1:19" x14ac:dyDescent="0.2">
      <c r="A7124" t="s">
        <v>65</v>
      </c>
      <c r="B7124" t="s">
        <v>8</v>
      </c>
      <c r="C7124" t="s">
        <v>924</v>
      </c>
      <c r="D7124">
        <v>2</v>
      </c>
      <c r="E7124">
        <v>2</v>
      </c>
      <c r="F7124">
        <v>1780376400000</v>
      </c>
      <c r="G7124">
        <v>1780377951692</v>
      </c>
      <c r="H7124">
        <v>1551692</v>
      </c>
      <c r="I7124">
        <v>1501692</v>
      </c>
      <c r="J7124">
        <v>10666</v>
      </c>
      <c r="K7124">
        <v>57</v>
      </c>
      <c r="L7124">
        <v>61.69</v>
      </c>
      <c r="M7124" t="s">
        <v>925</v>
      </c>
      <c r="N7124" t="s">
        <v>926</v>
      </c>
      <c r="O7124">
        <v>36.299999999999997</v>
      </c>
      <c r="S7124">
        <v>27123</v>
      </c>
    </row>
    <row r="7125" spans="1:19" x14ac:dyDescent="0.2">
      <c r="A7125" t="s">
        <v>65</v>
      </c>
      <c r="B7125" t="s">
        <v>8</v>
      </c>
      <c r="C7125" t="s">
        <v>928</v>
      </c>
      <c r="D7125">
        <v>2</v>
      </c>
      <c r="E7125">
        <v>2</v>
      </c>
      <c r="F7125">
        <v>1780377300000</v>
      </c>
      <c r="G7125">
        <v>1780378908145</v>
      </c>
      <c r="H7125">
        <v>1608145</v>
      </c>
      <c r="I7125">
        <v>1543145</v>
      </c>
      <c r="J7125">
        <v>7955</v>
      </c>
      <c r="K7125">
        <v>71</v>
      </c>
      <c r="L7125">
        <v>47.65</v>
      </c>
      <c r="M7125" t="s">
        <v>925</v>
      </c>
      <c r="N7125" t="s">
        <v>929</v>
      </c>
      <c r="S7125">
        <v>27124</v>
      </c>
    </row>
    <row r="7126" spans="1:19" x14ac:dyDescent="0.2">
      <c r="A7126" t="s">
        <v>65</v>
      </c>
      <c r="B7126" t="s">
        <v>8</v>
      </c>
      <c r="C7126" t="s">
        <v>927</v>
      </c>
      <c r="D7126">
        <v>2</v>
      </c>
      <c r="E7126">
        <v>2</v>
      </c>
      <c r="F7126">
        <v>1780378200000</v>
      </c>
      <c r="G7126">
        <v>1780380386369</v>
      </c>
      <c r="H7126">
        <v>2186369</v>
      </c>
      <c r="I7126">
        <v>2106369</v>
      </c>
      <c r="J7126">
        <v>9663</v>
      </c>
      <c r="K7126">
        <v>82</v>
      </c>
      <c r="L7126">
        <v>67.31</v>
      </c>
      <c r="M7126" t="s">
        <v>931</v>
      </c>
      <c r="N7126" t="s">
        <v>926</v>
      </c>
      <c r="O7126">
        <v>36.07</v>
      </c>
      <c r="S7126">
        <v>27125</v>
      </c>
    </row>
    <row r="7127" spans="1:19" x14ac:dyDescent="0.2">
      <c r="A7127" t="s">
        <v>65</v>
      </c>
      <c r="B7127" t="s">
        <v>8</v>
      </c>
      <c r="C7127" t="s">
        <v>927</v>
      </c>
      <c r="D7127">
        <v>2</v>
      </c>
      <c r="E7127">
        <v>3</v>
      </c>
      <c r="F7127">
        <v>1780444800000</v>
      </c>
      <c r="G7127">
        <v>1780446808472</v>
      </c>
      <c r="H7127">
        <v>2008472</v>
      </c>
      <c r="I7127">
        <v>1958472</v>
      </c>
      <c r="J7127">
        <v>11119</v>
      </c>
      <c r="K7127">
        <v>81</v>
      </c>
      <c r="L7127">
        <v>67.06</v>
      </c>
      <c r="M7127" t="s">
        <v>931</v>
      </c>
      <c r="N7127" t="s">
        <v>926</v>
      </c>
      <c r="O7127">
        <v>36.07</v>
      </c>
      <c r="S7127">
        <v>27126</v>
      </c>
    </row>
    <row r="7128" spans="1:19" x14ac:dyDescent="0.2">
      <c r="A7128" t="s">
        <v>65</v>
      </c>
      <c r="B7128" t="s">
        <v>8</v>
      </c>
      <c r="C7128" t="s">
        <v>924</v>
      </c>
      <c r="D7128">
        <v>2</v>
      </c>
      <c r="E7128">
        <v>3</v>
      </c>
      <c r="F7128">
        <v>1780445700000</v>
      </c>
      <c r="G7128">
        <v>1780447439902</v>
      </c>
      <c r="H7128">
        <v>1739902</v>
      </c>
      <c r="I7128">
        <v>1674902</v>
      </c>
      <c r="J7128">
        <v>11332</v>
      </c>
      <c r="K7128">
        <v>72</v>
      </c>
      <c r="L7128">
        <v>66.91</v>
      </c>
      <c r="M7128" t="s">
        <v>931</v>
      </c>
      <c r="N7128" t="s">
        <v>926</v>
      </c>
      <c r="O7128">
        <v>41.92</v>
      </c>
      <c r="S7128">
        <v>27127</v>
      </c>
    </row>
    <row r="7129" spans="1:19" x14ac:dyDescent="0.2">
      <c r="A7129" t="s">
        <v>65</v>
      </c>
      <c r="B7129" t="s">
        <v>8</v>
      </c>
      <c r="C7129" t="s">
        <v>928</v>
      </c>
      <c r="D7129">
        <v>2</v>
      </c>
      <c r="E7129">
        <v>3</v>
      </c>
      <c r="F7129">
        <v>1780446600000</v>
      </c>
      <c r="G7129">
        <v>1780448253491</v>
      </c>
      <c r="H7129">
        <v>1653491</v>
      </c>
      <c r="I7129">
        <v>1573491</v>
      </c>
      <c r="J7129">
        <v>8575</v>
      </c>
      <c r="K7129">
        <v>65</v>
      </c>
      <c r="L7129">
        <v>66.760000000000005</v>
      </c>
      <c r="M7129" t="s">
        <v>931</v>
      </c>
      <c r="N7129" t="s">
        <v>926</v>
      </c>
      <c r="O7129">
        <v>51.13</v>
      </c>
      <c r="S7129">
        <v>27128</v>
      </c>
    </row>
    <row r="7130" spans="1:19" x14ac:dyDescent="0.2">
      <c r="A7130" t="s">
        <v>65</v>
      </c>
      <c r="B7130" t="s">
        <v>8</v>
      </c>
      <c r="C7130" t="s">
        <v>927</v>
      </c>
      <c r="D7130">
        <v>2</v>
      </c>
      <c r="E7130">
        <v>3</v>
      </c>
      <c r="F7130">
        <v>1780447500000</v>
      </c>
      <c r="G7130">
        <v>1780449755400</v>
      </c>
      <c r="H7130">
        <v>2255400</v>
      </c>
      <c r="I7130">
        <v>2220400</v>
      </c>
      <c r="J7130">
        <v>10707</v>
      </c>
      <c r="K7130">
        <v>87</v>
      </c>
      <c r="L7130">
        <v>58.31</v>
      </c>
      <c r="M7130" t="s">
        <v>925</v>
      </c>
      <c r="N7130" t="s">
        <v>929</v>
      </c>
      <c r="S7130">
        <v>27129</v>
      </c>
    </row>
    <row r="7131" spans="1:19" x14ac:dyDescent="0.2">
      <c r="A7131" t="s">
        <v>65</v>
      </c>
      <c r="B7131" t="s">
        <v>8</v>
      </c>
      <c r="C7131" t="s">
        <v>924</v>
      </c>
      <c r="D7131">
        <v>2</v>
      </c>
      <c r="E7131">
        <v>3</v>
      </c>
      <c r="F7131">
        <v>1780448400000</v>
      </c>
      <c r="G7131">
        <v>1780450648558</v>
      </c>
      <c r="H7131">
        <v>2248558</v>
      </c>
      <c r="I7131">
        <v>2198558</v>
      </c>
      <c r="J7131">
        <v>10138</v>
      </c>
      <c r="K7131">
        <v>83</v>
      </c>
      <c r="L7131">
        <v>57.63</v>
      </c>
      <c r="M7131" t="s">
        <v>925</v>
      </c>
      <c r="N7131" t="s">
        <v>929</v>
      </c>
      <c r="S7131">
        <v>27130</v>
      </c>
    </row>
    <row r="7132" spans="1:19" x14ac:dyDescent="0.2">
      <c r="A7132" t="s">
        <v>65</v>
      </c>
      <c r="B7132" t="s">
        <v>8</v>
      </c>
      <c r="C7132" t="s">
        <v>928</v>
      </c>
      <c r="D7132">
        <v>2</v>
      </c>
      <c r="E7132">
        <v>3</v>
      </c>
      <c r="F7132">
        <v>1780449300000</v>
      </c>
      <c r="G7132">
        <v>1780451487165</v>
      </c>
      <c r="H7132">
        <v>2187165</v>
      </c>
      <c r="I7132">
        <v>2122165</v>
      </c>
      <c r="J7132">
        <v>8230</v>
      </c>
      <c r="K7132">
        <v>85</v>
      </c>
      <c r="L7132">
        <v>70.17</v>
      </c>
      <c r="M7132" t="s">
        <v>931</v>
      </c>
      <c r="N7132" t="s">
        <v>926</v>
      </c>
      <c r="O7132">
        <v>46.55</v>
      </c>
      <c r="S7132">
        <v>27131</v>
      </c>
    </row>
    <row r="7133" spans="1:19" x14ac:dyDescent="0.2">
      <c r="A7133" t="s">
        <v>65</v>
      </c>
      <c r="B7133" t="s">
        <v>8</v>
      </c>
      <c r="C7133" t="s">
        <v>927</v>
      </c>
      <c r="D7133">
        <v>2</v>
      </c>
      <c r="E7133">
        <v>3</v>
      </c>
      <c r="F7133">
        <v>1780450200000</v>
      </c>
      <c r="G7133">
        <v>1780451473134</v>
      </c>
      <c r="H7133">
        <v>1273134</v>
      </c>
      <c r="I7133">
        <v>1193134</v>
      </c>
      <c r="J7133">
        <v>9464</v>
      </c>
      <c r="K7133">
        <v>49</v>
      </c>
      <c r="L7133">
        <v>59.27</v>
      </c>
      <c r="M7133" t="s">
        <v>925</v>
      </c>
      <c r="N7133" t="s">
        <v>926</v>
      </c>
      <c r="O7133">
        <v>40.92</v>
      </c>
      <c r="S7133">
        <v>27132</v>
      </c>
    </row>
    <row r="7134" spans="1:19" x14ac:dyDescent="0.2">
      <c r="A7134" t="s">
        <v>65</v>
      </c>
      <c r="B7134" t="s">
        <v>8</v>
      </c>
      <c r="C7134" t="s">
        <v>924</v>
      </c>
      <c r="D7134">
        <v>2</v>
      </c>
      <c r="E7134">
        <v>3</v>
      </c>
      <c r="F7134">
        <v>1780451100000</v>
      </c>
      <c r="G7134">
        <v>1780453080105</v>
      </c>
      <c r="H7134">
        <v>1980105</v>
      </c>
      <c r="I7134">
        <v>1945105</v>
      </c>
      <c r="J7134">
        <v>11408</v>
      </c>
      <c r="K7134">
        <v>80</v>
      </c>
      <c r="L7134">
        <v>68.64</v>
      </c>
      <c r="M7134" t="s">
        <v>931</v>
      </c>
      <c r="N7134" t="s">
        <v>926</v>
      </c>
      <c r="O7134">
        <v>39.69</v>
      </c>
      <c r="S7134">
        <v>27133</v>
      </c>
    </row>
    <row r="7135" spans="1:19" x14ac:dyDescent="0.2">
      <c r="A7135" t="s">
        <v>65</v>
      </c>
      <c r="B7135" t="s">
        <v>8</v>
      </c>
      <c r="C7135" t="s">
        <v>928</v>
      </c>
      <c r="D7135">
        <v>2</v>
      </c>
      <c r="E7135">
        <v>3</v>
      </c>
      <c r="F7135">
        <v>1780452000000</v>
      </c>
      <c r="G7135">
        <v>1780453791413</v>
      </c>
      <c r="H7135">
        <v>1791413</v>
      </c>
      <c r="I7135">
        <v>1741413</v>
      </c>
      <c r="J7135">
        <v>8169</v>
      </c>
      <c r="K7135">
        <v>75</v>
      </c>
      <c r="L7135">
        <v>60.41</v>
      </c>
      <c r="M7135" t="s">
        <v>925</v>
      </c>
      <c r="N7135" t="s">
        <v>926</v>
      </c>
      <c r="O7135">
        <v>33.979999999999997</v>
      </c>
      <c r="S7135">
        <v>27134</v>
      </c>
    </row>
    <row r="7136" spans="1:19" x14ac:dyDescent="0.2">
      <c r="A7136" t="s">
        <v>65</v>
      </c>
      <c r="B7136" t="s">
        <v>8</v>
      </c>
      <c r="C7136" t="s">
        <v>927</v>
      </c>
      <c r="D7136">
        <v>2</v>
      </c>
      <c r="E7136">
        <v>3</v>
      </c>
      <c r="F7136">
        <v>1780452900000</v>
      </c>
      <c r="G7136">
        <v>1780454190696</v>
      </c>
      <c r="H7136">
        <v>1290696</v>
      </c>
      <c r="I7136">
        <v>1225696</v>
      </c>
      <c r="J7136">
        <v>9971</v>
      </c>
      <c r="K7136">
        <v>57</v>
      </c>
      <c r="L7136">
        <v>59.89</v>
      </c>
      <c r="M7136" t="s">
        <v>925</v>
      </c>
      <c r="N7136" t="s">
        <v>926</v>
      </c>
      <c r="O7136">
        <v>40.57</v>
      </c>
      <c r="S7136">
        <v>27135</v>
      </c>
    </row>
    <row r="7137" spans="1:19" x14ac:dyDescent="0.2">
      <c r="A7137" t="s">
        <v>65</v>
      </c>
      <c r="B7137" t="s">
        <v>8</v>
      </c>
      <c r="C7137" t="s">
        <v>924</v>
      </c>
      <c r="D7137">
        <v>2</v>
      </c>
      <c r="E7137">
        <v>3</v>
      </c>
      <c r="F7137">
        <v>1780453800000</v>
      </c>
      <c r="G7137">
        <v>1780455368059</v>
      </c>
      <c r="H7137">
        <v>1568059</v>
      </c>
      <c r="I7137">
        <v>1488059</v>
      </c>
      <c r="J7137">
        <v>10441</v>
      </c>
      <c r="K7137">
        <v>64</v>
      </c>
      <c r="L7137">
        <v>62.03</v>
      </c>
      <c r="M7137" t="s">
        <v>925</v>
      </c>
      <c r="N7137" t="s">
        <v>926</v>
      </c>
      <c r="O7137">
        <v>37.29</v>
      </c>
      <c r="S7137">
        <v>27136</v>
      </c>
    </row>
    <row r="7138" spans="1:19" x14ac:dyDescent="0.2">
      <c r="A7138" t="s">
        <v>65</v>
      </c>
      <c r="B7138" t="s">
        <v>8</v>
      </c>
      <c r="C7138" t="s">
        <v>928</v>
      </c>
      <c r="D7138">
        <v>2</v>
      </c>
      <c r="E7138">
        <v>3</v>
      </c>
      <c r="F7138">
        <v>1780454700000</v>
      </c>
      <c r="G7138">
        <v>1780456912582</v>
      </c>
      <c r="H7138">
        <v>2212582</v>
      </c>
      <c r="I7138">
        <v>2177582</v>
      </c>
      <c r="J7138">
        <v>9253</v>
      </c>
      <c r="K7138">
        <v>82</v>
      </c>
      <c r="L7138">
        <v>70.989999999999995</v>
      </c>
      <c r="M7138" t="s">
        <v>931</v>
      </c>
      <c r="N7138" t="s">
        <v>926</v>
      </c>
      <c r="O7138">
        <v>45.07</v>
      </c>
      <c r="S7138">
        <v>27137</v>
      </c>
    </row>
    <row r="7139" spans="1:19" x14ac:dyDescent="0.2">
      <c r="A7139" t="s">
        <v>65</v>
      </c>
      <c r="B7139" t="s">
        <v>8</v>
      </c>
      <c r="C7139" t="s">
        <v>927</v>
      </c>
      <c r="D7139">
        <v>2</v>
      </c>
      <c r="E7139">
        <v>3</v>
      </c>
      <c r="F7139">
        <v>1780455600000</v>
      </c>
      <c r="G7139">
        <v>1780456738678</v>
      </c>
      <c r="H7139">
        <v>1138678</v>
      </c>
      <c r="I7139">
        <v>1088678</v>
      </c>
      <c r="J7139">
        <v>8994</v>
      </c>
      <c r="K7139">
        <v>44</v>
      </c>
      <c r="L7139">
        <v>60.01</v>
      </c>
      <c r="M7139" t="s">
        <v>925</v>
      </c>
      <c r="N7139" t="s">
        <v>926</v>
      </c>
      <c r="O7139">
        <v>47.29</v>
      </c>
      <c r="S7139">
        <v>27138</v>
      </c>
    </row>
    <row r="7140" spans="1:19" x14ac:dyDescent="0.2">
      <c r="A7140" t="s">
        <v>65</v>
      </c>
      <c r="B7140" t="s">
        <v>8</v>
      </c>
      <c r="C7140" t="s">
        <v>924</v>
      </c>
      <c r="D7140">
        <v>2</v>
      </c>
      <c r="E7140">
        <v>3</v>
      </c>
      <c r="F7140">
        <v>1780456500000</v>
      </c>
      <c r="G7140">
        <v>1780458236007</v>
      </c>
      <c r="H7140">
        <v>1736007</v>
      </c>
      <c r="I7140">
        <v>1671007</v>
      </c>
      <c r="J7140">
        <v>7789</v>
      </c>
      <c r="K7140">
        <v>68</v>
      </c>
      <c r="L7140">
        <v>49.01</v>
      </c>
      <c r="M7140" t="s">
        <v>925</v>
      </c>
      <c r="N7140" t="s">
        <v>929</v>
      </c>
      <c r="S7140">
        <v>27139</v>
      </c>
    </row>
    <row r="7141" spans="1:19" x14ac:dyDescent="0.2">
      <c r="A7141" t="s">
        <v>65</v>
      </c>
      <c r="B7141" t="s">
        <v>8</v>
      </c>
      <c r="C7141" t="s">
        <v>928</v>
      </c>
      <c r="D7141">
        <v>2</v>
      </c>
      <c r="E7141">
        <v>3</v>
      </c>
      <c r="F7141">
        <v>1780457400000</v>
      </c>
      <c r="G7141">
        <v>1780459423837</v>
      </c>
      <c r="H7141">
        <v>2023837</v>
      </c>
      <c r="I7141">
        <v>1943837</v>
      </c>
      <c r="J7141">
        <v>9179</v>
      </c>
      <c r="K7141">
        <v>81</v>
      </c>
      <c r="L7141">
        <v>53.92</v>
      </c>
      <c r="M7141" t="s">
        <v>925</v>
      </c>
      <c r="N7141" t="s">
        <v>929</v>
      </c>
      <c r="S7141">
        <v>27140</v>
      </c>
    </row>
    <row r="7142" spans="1:19" x14ac:dyDescent="0.2">
      <c r="A7142" t="s">
        <v>65</v>
      </c>
      <c r="B7142" t="s">
        <v>8</v>
      </c>
      <c r="C7142" t="s">
        <v>927</v>
      </c>
      <c r="D7142">
        <v>2</v>
      </c>
      <c r="E7142">
        <v>3</v>
      </c>
      <c r="F7142">
        <v>1780458300000</v>
      </c>
      <c r="G7142">
        <v>1780459798091</v>
      </c>
      <c r="H7142">
        <v>1498091</v>
      </c>
      <c r="I7142">
        <v>1463091</v>
      </c>
      <c r="J7142">
        <v>8487</v>
      </c>
      <c r="K7142">
        <v>67</v>
      </c>
      <c r="L7142">
        <v>58.34</v>
      </c>
      <c r="M7142" t="s">
        <v>925</v>
      </c>
      <c r="N7142" t="s">
        <v>926</v>
      </c>
      <c r="O7142">
        <v>35.69</v>
      </c>
      <c r="S7142">
        <v>27141</v>
      </c>
    </row>
    <row r="7143" spans="1:19" x14ac:dyDescent="0.2">
      <c r="A7143" t="s">
        <v>65</v>
      </c>
      <c r="B7143" t="s">
        <v>8</v>
      </c>
      <c r="C7143" t="s">
        <v>924</v>
      </c>
      <c r="D7143">
        <v>2</v>
      </c>
      <c r="E7143">
        <v>3</v>
      </c>
      <c r="F7143">
        <v>1780459200000</v>
      </c>
      <c r="G7143">
        <v>1780460612132</v>
      </c>
      <c r="H7143">
        <v>1412132</v>
      </c>
      <c r="I7143">
        <v>1362132</v>
      </c>
      <c r="J7143">
        <v>10129</v>
      </c>
      <c r="K7143">
        <v>59</v>
      </c>
      <c r="L7143">
        <v>59.8</v>
      </c>
      <c r="M7143" t="s">
        <v>925</v>
      </c>
      <c r="N7143" t="s">
        <v>926</v>
      </c>
      <c r="O7143">
        <v>36.869999999999997</v>
      </c>
      <c r="S7143">
        <v>27142</v>
      </c>
    </row>
    <row r="7144" spans="1:19" x14ac:dyDescent="0.2">
      <c r="A7144" t="s">
        <v>65</v>
      </c>
      <c r="B7144" t="s">
        <v>8</v>
      </c>
      <c r="C7144" t="s">
        <v>928</v>
      </c>
      <c r="D7144">
        <v>2</v>
      </c>
      <c r="E7144">
        <v>3</v>
      </c>
      <c r="F7144">
        <v>1780460100000</v>
      </c>
      <c r="G7144">
        <v>1780461112398</v>
      </c>
      <c r="H7144">
        <v>1012398</v>
      </c>
      <c r="I7144">
        <v>947398</v>
      </c>
      <c r="J7144">
        <v>10598</v>
      </c>
      <c r="K7144">
        <v>44</v>
      </c>
      <c r="L7144">
        <v>57.53</v>
      </c>
      <c r="M7144" t="s">
        <v>925</v>
      </c>
      <c r="N7144" t="s">
        <v>926</v>
      </c>
      <c r="O7144">
        <v>40.4</v>
      </c>
      <c r="S7144">
        <v>27143</v>
      </c>
    </row>
    <row r="7145" spans="1:19" x14ac:dyDescent="0.2">
      <c r="A7145" t="s">
        <v>65</v>
      </c>
      <c r="B7145" t="s">
        <v>8</v>
      </c>
      <c r="C7145" t="s">
        <v>927</v>
      </c>
      <c r="D7145">
        <v>2</v>
      </c>
      <c r="E7145">
        <v>3</v>
      </c>
      <c r="F7145">
        <v>1780461000000</v>
      </c>
      <c r="G7145">
        <v>1780462473339</v>
      </c>
      <c r="H7145">
        <v>1473339</v>
      </c>
      <c r="I7145">
        <v>1393339</v>
      </c>
      <c r="J7145">
        <v>10756</v>
      </c>
      <c r="K7145">
        <v>65</v>
      </c>
      <c r="L7145">
        <v>48.97</v>
      </c>
      <c r="M7145" t="s">
        <v>925</v>
      </c>
      <c r="N7145" t="s">
        <v>929</v>
      </c>
      <c r="S7145">
        <v>27144</v>
      </c>
    </row>
    <row r="7146" spans="1:19" x14ac:dyDescent="0.2">
      <c r="A7146" t="s">
        <v>65</v>
      </c>
      <c r="B7146" t="s">
        <v>8</v>
      </c>
      <c r="C7146" t="s">
        <v>924</v>
      </c>
      <c r="D7146">
        <v>2</v>
      </c>
      <c r="E7146">
        <v>3</v>
      </c>
      <c r="F7146">
        <v>1780461900000</v>
      </c>
      <c r="G7146">
        <v>1780463276112</v>
      </c>
      <c r="H7146">
        <v>1376112</v>
      </c>
      <c r="I7146">
        <v>1341112</v>
      </c>
      <c r="J7146">
        <v>9926</v>
      </c>
      <c r="K7146">
        <v>60</v>
      </c>
      <c r="L7146">
        <v>65.540000000000006</v>
      </c>
      <c r="M7146" t="s">
        <v>925</v>
      </c>
      <c r="N7146" t="s">
        <v>926</v>
      </c>
      <c r="O7146">
        <v>51.67</v>
      </c>
      <c r="S7146">
        <v>27145</v>
      </c>
    </row>
    <row r="7147" spans="1:19" x14ac:dyDescent="0.2">
      <c r="A7147" t="s">
        <v>65</v>
      </c>
      <c r="B7147" t="s">
        <v>8</v>
      </c>
      <c r="C7147" t="s">
        <v>928</v>
      </c>
      <c r="D7147">
        <v>2</v>
      </c>
      <c r="E7147">
        <v>3</v>
      </c>
      <c r="F7147">
        <v>1780462800000</v>
      </c>
      <c r="G7147">
        <v>1780464588429</v>
      </c>
      <c r="H7147">
        <v>1788429</v>
      </c>
      <c r="I7147">
        <v>1738429</v>
      </c>
      <c r="J7147">
        <v>8149</v>
      </c>
      <c r="K7147">
        <v>76</v>
      </c>
      <c r="L7147">
        <v>64.63</v>
      </c>
      <c r="M7147" t="s">
        <v>925</v>
      </c>
      <c r="N7147" t="s">
        <v>926</v>
      </c>
      <c r="O7147">
        <v>43.91</v>
      </c>
      <c r="S7147">
        <v>27146</v>
      </c>
    </row>
    <row r="7148" spans="1:19" x14ac:dyDescent="0.2">
      <c r="A7148" t="s">
        <v>65</v>
      </c>
      <c r="B7148" t="s">
        <v>8</v>
      </c>
      <c r="C7148" t="s">
        <v>927</v>
      </c>
      <c r="D7148">
        <v>2</v>
      </c>
      <c r="E7148">
        <v>3</v>
      </c>
      <c r="F7148">
        <v>1780463700000</v>
      </c>
      <c r="G7148">
        <v>1780465643942</v>
      </c>
      <c r="H7148">
        <v>1943942</v>
      </c>
      <c r="I7148">
        <v>1878942</v>
      </c>
      <c r="J7148">
        <v>8397</v>
      </c>
      <c r="K7148">
        <v>72</v>
      </c>
      <c r="L7148">
        <v>66.599999999999994</v>
      </c>
      <c r="M7148" t="s">
        <v>925</v>
      </c>
      <c r="N7148" t="s">
        <v>926</v>
      </c>
      <c r="O7148">
        <v>43.92</v>
      </c>
      <c r="S7148">
        <v>27147</v>
      </c>
    </row>
    <row r="7149" spans="1:19" x14ac:dyDescent="0.2">
      <c r="A7149" t="s">
        <v>65</v>
      </c>
      <c r="B7149" t="s">
        <v>8</v>
      </c>
      <c r="C7149" t="s">
        <v>924</v>
      </c>
      <c r="D7149">
        <v>2</v>
      </c>
      <c r="E7149">
        <v>3</v>
      </c>
      <c r="F7149">
        <v>1780464600000</v>
      </c>
      <c r="G7149">
        <v>1780466596419</v>
      </c>
      <c r="H7149">
        <v>1996419</v>
      </c>
      <c r="I7149">
        <v>1916419</v>
      </c>
      <c r="J7149">
        <v>9143</v>
      </c>
      <c r="K7149">
        <v>82</v>
      </c>
      <c r="L7149">
        <v>70.819999999999993</v>
      </c>
      <c r="M7149" t="s">
        <v>931</v>
      </c>
      <c r="N7149" t="s">
        <v>926</v>
      </c>
      <c r="O7149">
        <v>50.41</v>
      </c>
      <c r="S7149">
        <v>27148</v>
      </c>
    </row>
    <row r="7150" spans="1:19" x14ac:dyDescent="0.2">
      <c r="A7150" t="s">
        <v>65</v>
      </c>
      <c r="B7150" t="s">
        <v>8</v>
      </c>
      <c r="C7150" t="s">
        <v>928</v>
      </c>
      <c r="D7150">
        <v>2</v>
      </c>
      <c r="E7150">
        <v>3</v>
      </c>
      <c r="F7150">
        <v>1780465500000</v>
      </c>
      <c r="G7150">
        <v>1780467221076</v>
      </c>
      <c r="H7150">
        <v>1721076</v>
      </c>
      <c r="I7150">
        <v>1686076</v>
      </c>
      <c r="J7150">
        <v>9751</v>
      </c>
      <c r="K7150">
        <v>72</v>
      </c>
      <c r="L7150">
        <v>67.599999999999994</v>
      </c>
      <c r="M7150" t="s">
        <v>931</v>
      </c>
      <c r="N7150" t="s">
        <v>926</v>
      </c>
      <c r="O7150">
        <v>48.24</v>
      </c>
      <c r="S7150">
        <v>27149</v>
      </c>
    </row>
    <row r="7151" spans="1:19" x14ac:dyDescent="0.2">
      <c r="A7151" t="s">
        <v>65</v>
      </c>
      <c r="B7151" t="s">
        <v>8</v>
      </c>
      <c r="C7151" t="s">
        <v>924</v>
      </c>
      <c r="D7151">
        <v>2</v>
      </c>
      <c r="E7151">
        <v>4</v>
      </c>
      <c r="F7151">
        <v>1780531200000</v>
      </c>
      <c r="G7151">
        <v>1780532781156</v>
      </c>
      <c r="H7151">
        <v>1581156</v>
      </c>
      <c r="I7151">
        <v>1531156</v>
      </c>
      <c r="J7151">
        <v>8116</v>
      </c>
      <c r="K7151">
        <v>60</v>
      </c>
      <c r="L7151">
        <v>62.63</v>
      </c>
      <c r="M7151" t="s">
        <v>925</v>
      </c>
      <c r="N7151" t="s">
        <v>926</v>
      </c>
      <c r="O7151">
        <v>44.57</v>
      </c>
      <c r="S7151">
        <v>27150</v>
      </c>
    </row>
    <row r="7152" spans="1:19" x14ac:dyDescent="0.2">
      <c r="A7152" t="s">
        <v>65</v>
      </c>
      <c r="B7152" t="s">
        <v>8</v>
      </c>
      <c r="C7152" t="s">
        <v>928</v>
      </c>
      <c r="D7152">
        <v>2</v>
      </c>
      <c r="E7152">
        <v>4</v>
      </c>
      <c r="F7152">
        <v>1780532100000</v>
      </c>
      <c r="G7152">
        <v>1780533271012</v>
      </c>
      <c r="H7152">
        <v>1171012</v>
      </c>
      <c r="I7152">
        <v>1106012</v>
      </c>
      <c r="J7152">
        <v>10379</v>
      </c>
      <c r="K7152">
        <v>49</v>
      </c>
      <c r="L7152">
        <v>58</v>
      </c>
      <c r="M7152" t="s">
        <v>925</v>
      </c>
      <c r="N7152" t="s">
        <v>926</v>
      </c>
      <c r="O7152">
        <v>38.1</v>
      </c>
      <c r="S7152">
        <v>27151</v>
      </c>
    </row>
    <row r="7153" spans="1:19" x14ac:dyDescent="0.2">
      <c r="A7153" t="s">
        <v>65</v>
      </c>
      <c r="B7153" t="s">
        <v>8</v>
      </c>
      <c r="C7153" t="s">
        <v>927</v>
      </c>
      <c r="D7153">
        <v>2</v>
      </c>
      <c r="E7153">
        <v>4</v>
      </c>
      <c r="F7153">
        <v>1780533000000</v>
      </c>
      <c r="G7153">
        <v>1780534395301</v>
      </c>
      <c r="H7153">
        <v>1395301</v>
      </c>
      <c r="I7153">
        <v>1315301</v>
      </c>
      <c r="J7153">
        <v>9584</v>
      </c>
      <c r="K7153">
        <v>53</v>
      </c>
      <c r="L7153">
        <v>63.22</v>
      </c>
      <c r="M7153" t="s">
        <v>925</v>
      </c>
      <c r="N7153" t="s">
        <v>926</v>
      </c>
      <c r="O7153">
        <v>46.7</v>
      </c>
      <c r="S7153">
        <v>27152</v>
      </c>
    </row>
    <row r="7154" spans="1:19" x14ac:dyDescent="0.2">
      <c r="A7154" t="s">
        <v>65</v>
      </c>
      <c r="B7154" t="s">
        <v>8</v>
      </c>
      <c r="C7154" t="s">
        <v>924</v>
      </c>
      <c r="D7154">
        <v>2</v>
      </c>
      <c r="E7154">
        <v>4</v>
      </c>
      <c r="F7154">
        <v>1780533900000</v>
      </c>
      <c r="G7154">
        <v>1780536137894</v>
      </c>
      <c r="H7154">
        <v>2237894</v>
      </c>
      <c r="I7154">
        <v>2202894</v>
      </c>
      <c r="J7154">
        <v>9663</v>
      </c>
      <c r="K7154">
        <v>89</v>
      </c>
      <c r="L7154">
        <v>68.94</v>
      </c>
      <c r="M7154" t="s">
        <v>931</v>
      </c>
      <c r="N7154" t="s">
        <v>926</v>
      </c>
      <c r="O7154">
        <v>38.58</v>
      </c>
      <c r="S7154">
        <v>27153</v>
      </c>
    </row>
    <row r="7155" spans="1:19" x14ac:dyDescent="0.2">
      <c r="A7155" t="s">
        <v>65</v>
      </c>
      <c r="B7155" t="s">
        <v>8</v>
      </c>
      <c r="C7155" t="s">
        <v>928</v>
      </c>
      <c r="D7155">
        <v>2</v>
      </c>
      <c r="E7155">
        <v>4</v>
      </c>
      <c r="F7155">
        <v>1780534800000</v>
      </c>
      <c r="G7155">
        <v>1780536052844</v>
      </c>
      <c r="H7155">
        <v>1252844</v>
      </c>
      <c r="I7155">
        <v>1202844</v>
      </c>
      <c r="J7155">
        <v>8169</v>
      </c>
      <c r="K7155">
        <v>55</v>
      </c>
      <c r="L7155">
        <v>55.58</v>
      </c>
      <c r="M7155" t="s">
        <v>925</v>
      </c>
      <c r="N7155" t="s">
        <v>926</v>
      </c>
      <c r="O7155">
        <v>36.299999999999997</v>
      </c>
      <c r="S7155">
        <v>27154</v>
      </c>
    </row>
    <row r="7156" spans="1:19" x14ac:dyDescent="0.2">
      <c r="A7156" t="s">
        <v>65</v>
      </c>
      <c r="B7156" t="s">
        <v>8</v>
      </c>
      <c r="C7156" t="s">
        <v>927</v>
      </c>
      <c r="D7156">
        <v>2</v>
      </c>
      <c r="E7156">
        <v>4</v>
      </c>
      <c r="F7156">
        <v>1780535700000</v>
      </c>
      <c r="G7156">
        <v>1780537571377</v>
      </c>
      <c r="H7156">
        <v>1871377</v>
      </c>
      <c r="I7156">
        <v>1806377</v>
      </c>
      <c r="J7156">
        <v>10023</v>
      </c>
      <c r="K7156">
        <v>79</v>
      </c>
      <c r="L7156">
        <v>67.05</v>
      </c>
      <c r="M7156" t="s">
        <v>931</v>
      </c>
      <c r="N7156" t="s">
        <v>926</v>
      </c>
      <c r="O7156">
        <v>42.44</v>
      </c>
      <c r="S7156">
        <v>27155</v>
      </c>
    </row>
    <row r="7157" spans="1:19" x14ac:dyDescent="0.2">
      <c r="A7157" t="s">
        <v>65</v>
      </c>
      <c r="B7157" t="s">
        <v>8</v>
      </c>
      <c r="C7157" t="s">
        <v>924</v>
      </c>
      <c r="D7157">
        <v>2</v>
      </c>
      <c r="E7157">
        <v>4</v>
      </c>
      <c r="F7157">
        <v>1780536600000</v>
      </c>
      <c r="G7157">
        <v>1780538207776</v>
      </c>
      <c r="H7157">
        <v>1607776</v>
      </c>
      <c r="I7157">
        <v>1527776</v>
      </c>
      <c r="J7157">
        <v>8657</v>
      </c>
      <c r="K7157">
        <v>71</v>
      </c>
      <c r="L7157">
        <v>60.3</v>
      </c>
      <c r="M7157" t="s">
        <v>925</v>
      </c>
      <c r="N7157" t="s">
        <v>926</v>
      </c>
      <c r="O7157">
        <v>37.03</v>
      </c>
      <c r="S7157">
        <v>27156</v>
      </c>
    </row>
    <row r="7158" spans="1:19" x14ac:dyDescent="0.2">
      <c r="A7158" t="s">
        <v>65</v>
      </c>
      <c r="B7158" t="s">
        <v>8</v>
      </c>
      <c r="C7158" t="s">
        <v>928</v>
      </c>
      <c r="D7158">
        <v>2</v>
      </c>
      <c r="E7158">
        <v>4</v>
      </c>
      <c r="F7158">
        <v>1780537500000</v>
      </c>
      <c r="G7158">
        <v>1780539133762</v>
      </c>
      <c r="H7158">
        <v>1633762</v>
      </c>
      <c r="I7158">
        <v>1598762</v>
      </c>
      <c r="J7158">
        <v>10473</v>
      </c>
      <c r="K7158">
        <v>67</v>
      </c>
      <c r="L7158">
        <v>65.53</v>
      </c>
      <c r="M7158" t="s">
        <v>925</v>
      </c>
      <c r="N7158" t="s">
        <v>926</v>
      </c>
      <c r="O7158">
        <v>43.69</v>
      </c>
      <c r="S7158">
        <v>27157</v>
      </c>
    </row>
    <row r="7159" spans="1:19" x14ac:dyDescent="0.2">
      <c r="A7159" t="s">
        <v>65</v>
      </c>
      <c r="B7159" t="s">
        <v>8</v>
      </c>
      <c r="C7159" t="s">
        <v>927</v>
      </c>
      <c r="D7159">
        <v>2</v>
      </c>
      <c r="E7159">
        <v>4</v>
      </c>
      <c r="F7159">
        <v>1780538400000</v>
      </c>
      <c r="G7159">
        <v>1780539538485</v>
      </c>
      <c r="H7159">
        <v>1138485</v>
      </c>
      <c r="I7159">
        <v>1088485</v>
      </c>
      <c r="J7159">
        <v>8759</v>
      </c>
      <c r="K7159">
        <v>44</v>
      </c>
      <c r="L7159">
        <v>59.75</v>
      </c>
      <c r="M7159" t="s">
        <v>925</v>
      </c>
      <c r="N7159" t="s">
        <v>926</v>
      </c>
      <c r="O7159">
        <v>47.32</v>
      </c>
      <c r="S7159">
        <v>27158</v>
      </c>
    </row>
    <row r="7160" spans="1:19" x14ac:dyDescent="0.2">
      <c r="A7160" t="s">
        <v>65</v>
      </c>
      <c r="B7160" t="s">
        <v>8</v>
      </c>
      <c r="C7160" t="s">
        <v>924</v>
      </c>
      <c r="D7160">
        <v>2</v>
      </c>
      <c r="E7160">
        <v>4</v>
      </c>
      <c r="F7160">
        <v>1780539300000</v>
      </c>
      <c r="G7160">
        <v>1780541185324</v>
      </c>
      <c r="H7160">
        <v>1885324</v>
      </c>
      <c r="I7160">
        <v>1820324</v>
      </c>
      <c r="J7160">
        <v>8278</v>
      </c>
      <c r="K7160">
        <v>75</v>
      </c>
      <c r="L7160">
        <v>51.32</v>
      </c>
      <c r="M7160" t="s">
        <v>925</v>
      </c>
      <c r="N7160" t="s">
        <v>929</v>
      </c>
      <c r="S7160">
        <v>27159</v>
      </c>
    </row>
    <row r="7161" spans="1:19" x14ac:dyDescent="0.2">
      <c r="A7161" t="s">
        <v>65</v>
      </c>
      <c r="B7161" t="s">
        <v>8</v>
      </c>
      <c r="C7161" t="s">
        <v>928</v>
      </c>
      <c r="D7161">
        <v>2</v>
      </c>
      <c r="E7161">
        <v>4</v>
      </c>
      <c r="F7161">
        <v>1780540200000</v>
      </c>
      <c r="G7161">
        <v>1780541500479</v>
      </c>
      <c r="H7161">
        <v>1300479</v>
      </c>
      <c r="I7161">
        <v>1220479</v>
      </c>
      <c r="J7161">
        <v>9575</v>
      </c>
      <c r="K7161">
        <v>57</v>
      </c>
      <c r="L7161">
        <v>64.17</v>
      </c>
      <c r="M7161" t="s">
        <v>925</v>
      </c>
      <c r="N7161" t="s">
        <v>926</v>
      </c>
      <c r="O7161">
        <v>51.32</v>
      </c>
      <c r="S7161">
        <v>27160</v>
      </c>
    </row>
    <row r="7162" spans="1:19" x14ac:dyDescent="0.2">
      <c r="A7162" t="s">
        <v>65</v>
      </c>
      <c r="B7162" t="s">
        <v>8</v>
      </c>
      <c r="C7162" t="s">
        <v>927</v>
      </c>
      <c r="D7162">
        <v>2</v>
      </c>
      <c r="E7162">
        <v>4</v>
      </c>
      <c r="F7162">
        <v>1780541100000</v>
      </c>
      <c r="G7162">
        <v>1780543002492</v>
      </c>
      <c r="H7162">
        <v>1902492</v>
      </c>
      <c r="I7162">
        <v>1867492</v>
      </c>
      <c r="J7162">
        <v>8433</v>
      </c>
      <c r="K7162">
        <v>72</v>
      </c>
      <c r="L7162">
        <v>66.39</v>
      </c>
      <c r="M7162" t="s">
        <v>925</v>
      </c>
      <c r="N7162" t="s">
        <v>926</v>
      </c>
      <c r="O7162">
        <v>44.38</v>
      </c>
      <c r="S7162">
        <v>27161</v>
      </c>
    </row>
    <row r="7163" spans="1:19" x14ac:dyDescent="0.2">
      <c r="A7163" t="s">
        <v>65</v>
      </c>
      <c r="B7163" t="s">
        <v>8</v>
      </c>
      <c r="C7163" t="s">
        <v>924</v>
      </c>
      <c r="D7163">
        <v>2</v>
      </c>
      <c r="E7163">
        <v>4</v>
      </c>
      <c r="F7163">
        <v>1780542000000</v>
      </c>
      <c r="G7163">
        <v>1780543334141</v>
      </c>
      <c r="H7163">
        <v>1334141</v>
      </c>
      <c r="I7163">
        <v>1284141</v>
      </c>
      <c r="J7163">
        <v>9838</v>
      </c>
      <c r="K7163">
        <v>57</v>
      </c>
      <c r="L7163">
        <v>59.05</v>
      </c>
      <c r="M7163" t="s">
        <v>925</v>
      </c>
      <c r="N7163" t="s">
        <v>926</v>
      </c>
      <c r="O7163">
        <v>37.880000000000003</v>
      </c>
      <c r="S7163">
        <v>27162</v>
      </c>
    </row>
    <row r="7164" spans="1:19" x14ac:dyDescent="0.2">
      <c r="A7164" t="s">
        <v>65</v>
      </c>
      <c r="B7164" t="s">
        <v>8</v>
      </c>
      <c r="C7164" t="s">
        <v>928</v>
      </c>
      <c r="D7164">
        <v>2</v>
      </c>
      <c r="E7164">
        <v>4</v>
      </c>
      <c r="F7164">
        <v>1780542900000</v>
      </c>
      <c r="G7164">
        <v>1780544074578</v>
      </c>
      <c r="H7164">
        <v>1174578</v>
      </c>
      <c r="I7164">
        <v>1109578</v>
      </c>
      <c r="J7164">
        <v>10603</v>
      </c>
      <c r="K7164">
        <v>47</v>
      </c>
      <c r="L7164">
        <v>59.98</v>
      </c>
      <c r="M7164" t="s">
        <v>925</v>
      </c>
      <c r="N7164" t="s">
        <v>926</v>
      </c>
      <c r="O7164">
        <v>42</v>
      </c>
      <c r="S7164">
        <v>27163</v>
      </c>
    </row>
    <row r="7165" spans="1:19" x14ac:dyDescent="0.2">
      <c r="A7165" t="s">
        <v>65</v>
      </c>
      <c r="B7165" t="s">
        <v>8</v>
      </c>
      <c r="C7165" t="s">
        <v>927</v>
      </c>
      <c r="D7165">
        <v>2</v>
      </c>
      <c r="E7165">
        <v>4</v>
      </c>
      <c r="F7165">
        <v>1780543800000</v>
      </c>
      <c r="G7165">
        <v>1780545536612</v>
      </c>
      <c r="H7165">
        <v>1736612</v>
      </c>
      <c r="I7165">
        <v>1656612</v>
      </c>
      <c r="J7165">
        <v>10888</v>
      </c>
      <c r="K7165">
        <v>66</v>
      </c>
      <c r="L7165">
        <v>68.91</v>
      </c>
      <c r="M7165" t="s">
        <v>931</v>
      </c>
      <c r="N7165" t="s">
        <v>926</v>
      </c>
      <c r="O7165">
        <v>47.86</v>
      </c>
      <c r="S7165">
        <v>27164</v>
      </c>
    </row>
    <row r="7166" spans="1:19" x14ac:dyDescent="0.2">
      <c r="A7166" t="s">
        <v>65</v>
      </c>
      <c r="B7166" t="s">
        <v>8</v>
      </c>
      <c r="C7166" t="s">
        <v>924</v>
      </c>
      <c r="D7166">
        <v>2</v>
      </c>
      <c r="E7166">
        <v>4</v>
      </c>
      <c r="F7166">
        <v>1780544700000</v>
      </c>
      <c r="G7166">
        <v>1780545925964</v>
      </c>
      <c r="H7166">
        <v>1225964</v>
      </c>
      <c r="I7166">
        <v>1190964</v>
      </c>
      <c r="J7166">
        <v>11448</v>
      </c>
      <c r="K7166">
        <v>52</v>
      </c>
      <c r="L7166">
        <v>59.61</v>
      </c>
      <c r="M7166" t="s">
        <v>925</v>
      </c>
      <c r="N7166" t="s">
        <v>926</v>
      </c>
      <c r="O7166">
        <v>37.58</v>
      </c>
      <c r="S7166">
        <v>27165</v>
      </c>
    </row>
    <row r="7167" spans="1:19" x14ac:dyDescent="0.2">
      <c r="A7167" t="s">
        <v>65</v>
      </c>
      <c r="B7167" t="s">
        <v>8</v>
      </c>
      <c r="C7167" t="s">
        <v>928</v>
      </c>
      <c r="D7167">
        <v>2</v>
      </c>
      <c r="E7167">
        <v>4</v>
      </c>
      <c r="F7167">
        <v>1780545600000</v>
      </c>
      <c r="G7167">
        <v>1780547291900</v>
      </c>
      <c r="H7167">
        <v>1691900</v>
      </c>
      <c r="I7167">
        <v>1641900</v>
      </c>
      <c r="J7167">
        <v>9984</v>
      </c>
      <c r="K7167">
        <v>65</v>
      </c>
      <c r="L7167">
        <v>66.86</v>
      </c>
      <c r="M7167" t="s">
        <v>931</v>
      </c>
      <c r="N7167" t="s">
        <v>926</v>
      </c>
      <c r="O7167">
        <v>46.62</v>
      </c>
      <c r="S7167">
        <v>27166</v>
      </c>
    </row>
    <row r="7168" spans="1:19" x14ac:dyDescent="0.2">
      <c r="A7168" t="s">
        <v>65</v>
      </c>
      <c r="B7168" t="s">
        <v>8</v>
      </c>
      <c r="C7168" t="s">
        <v>927</v>
      </c>
      <c r="D7168">
        <v>2</v>
      </c>
      <c r="E7168">
        <v>4</v>
      </c>
      <c r="F7168">
        <v>1780546500000</v>
      </c>
      <c r="G7168">
        <v>1780548445684</v>
      </c>
      <c r="H7168">
        <v>1945684</v>
      </c>
      <c r="I7168">
        <v>1880684</v>
      </c>
      <c r="J7168">
        <v>8611</v>
      </c>
      <c r="K7168">
        <v>72</v>
      </c>
      <c r="L7168">
        <v>64.900000000000006</v>
      </c>
      <c r="M7168" t="s">
        <v>925</v>
      </c>
      <c r="N7168" t="s">
        <v>926</v>
      </c>
      <c r="O7168">
        <v>39.340000000000003</v>
      </c>
      <c r="S7168">
        <v>27167</v>
      </c>
    </row>
    <row r="7169" spans="1:19" x14ac:dyDescent="0.2">
      <c r="A7169" t="s">
        <v>65</v>
      </c>
      <c r="B7169" t="s">
        <v>8</v>
      </c>
      <c r="C7169" t="s">
        <v>924</v>
      </c>
      <c r="D7169">
        <v>2</v>
      </c>
      <c r="E7169">
        <v>4</v>
      </c>
      <c r="F7169">
        <v>1780547400000</v>
      </c>
      <c r="G7169">
        <v>1780549440030</v>
      </c>
      <c r="H7169">
        <v>2040030</v>
      </c>
      <c r="I7169">
        <v>1960030</v>
      </c>
      <c r="J7169">
        <v>9482</v>
      </c>
      <c r="K7169">
        <v>79</v>
      </c>
      <c r="L7169">
        <v>65.86</v>
      </c>
      <c r="M7169" t="s">
        <v>925</v>
      </c>
      <c r="N7169" t="s">
        <v>926</v>
      </c>
      <c r="O7169">
        <v>36.869999999999997</v>
      </c>
      <c r="S7169">
        <v>27168</v>
      </c>
    </row>
    <row r="7170" spans="1:19" x14ac:dyDescent="0.2">
      <c r="A7170" t="s">
        <v>65</v>
      </c>
      <c r="B7170" t="s">
        <v>8</v>
      </c>
      <c r="C7170" t="s">
        <v>928</v>
      </c>
      <c r="D7170">
        <v>2</v>
      </c>
      <c r="E7170">
        <v>4</v>
      </c>
      <c r="F7170">
        <v>1780548300000</v>
      </c>
      <c r="G7170">
        <v>1780550657889</v>
      </c>
      <c r="H7170">
        <v>2357889</v>
      </c>
      <c r="I7170">
        <v>2322889</v>
      </c>
      <c r="J7170">
        <v>10717</v>
      </c>
      <c r="K7170">
        <v>89</v>
      </c>
      <c r="L7170">
        <v>74.069999999999993</v>
      </c>
      <c r="M7170" t="s">
        <v>931</v>
      </c>
      <c r="N7170" t="s">
        <v>926</v>
      </c>
      <c r="O7170">
        <v>44.66</v>
      </c>
      <c r="S7170">
        <v>27169</v>
      </c>
    </row>
    <row r="7171" spans="1:19" x14ac:dyDescent="0.2">
      <c r="A7171" t="s">
        <v>65</v>
      </c>
      <c r="B7171" t="s">
        <v>8</v>
      </c>
      <c r="C7171" t="s">
        <v>927</v>
      </c>
      <c r="D7171">
        <v>2</v>
      </c>
      <c r="E7171">
        <v>4</v>
      </c>
      <c r="F7171">
        <v>1780549200000</v>
      </c>
      <c r="G7171">
        <v>1780550940464</v>
      </c>
      <c r="H7171">
        <v>1740464</v>
      </c>
      <c r="I7171">
        <v>1690464</v>
      </c>
      <c r="J7171">
        <v>8548</v>
      </c>
      <c r="K7171">
        <v>68</v>
      </c>
      <c r="L7171">
        <v>61.81</v>
      </c>
      <c r="M7171" t="s">
        <v>925</v>
      </c>
      <c r="N7171" t="s">
        <v>926</v>
      </c>
      <c r="O7171">
        <v>37.51</v>
      </c>
      <c r="S7171">
        <v>27170</v>
      </c>
    </row>
    <row r="7172" spans="1:19" x14ac:dyDescent="0.2">
      <c r="A7172" t="s">
        <v>65</v>
      </c>
      <c r="B7172" t="s">
        <v>8</v>
      </c>
      <c r="C7172" t="s">
        <v>928</v>
      </c>
      <c r="D7172">
        <v>2</v>
      </c>
      <c r="E7172">
        <v>5</v>
      </c>
      <c r="F7172">
        <v>1780617600000</v>
      </c>
      <c r="G7172">
        <v>1780619528882</v>
      </c>
      <c r="H7172">
        <v>1928882</v>
      </c>
      <c r="I7172">
        <v>1878882</v>
      </c>
      <c r="J7172">
        <v>7973</v>
      </c>
      <c r="K7172">
        <v>82</v>
      </c>
      <c r="L7172">
        <v>68.62</v>
      </c>
      <c r="M7172" t="s">
        <v>931</v>
      </c>
      <c r="N7172" t="s">
        <v>926</v>
      </c>
      <c r="O7172">
        <v>50.13</v>
      </c>
      <c r="S7172">
        <v>27171</v>
      </c>
    </row>
    <row r="7173" spans="1:19" x14ac:dyDescent="0.2">
      <c r="A7173" t="s">
        <v>65</v>
      </c>
      <c r="B7173" t="s">
        <v>8</v>
      </c>
      <c r="C7173" t="s">
        <v>927</v>
      </c>
      <c r="D7173">
        <v>2</v>
      </c>
      <c r="E7173">
        <v>5</v>
      </c>
      <c r="F7173">
        <v>1780618500000</v>
      </c>
      <c r="G7173">
        <v>1780620733746</v>
      </c>
      <c r="H7173">
        <v>2233746</v>
      </c>
      <c r="I7173">
        <v>2168746</v>
      </c>
      <c r="J7173">
        <v>11218</v>
      </c>
      <c r="K7173">
        <v>85</v>
      </c>
      <c r="L7173">
        <v>73.8</v>
      </c>
      <c r="M7173" t="s">
        <v>931</v>
      </c>
      <c r="N7173" t="s">
        <v>926</v>
      </c>
      <c r="O7173">
        <v>45.8</v>
      </c>
      <c r="S7173">
        <v>27172</v>
      </c>
    </row>
    <row r="7174" spans="1:19" x14ac:dyDescent="0.2">
      <c r="A7174" t="s">
        <v>65</v>
      </c>
      <c r="B7174" t="s">
        <v>8</v>
      </c>
      <c r="C7174" t="s">
        <v>924</v>
      </c>
      <c r="D7174">
        <v>2</v>
      </c>
      <c r="E7174">
        <v>5</v>
      </c>
      <c r="F7174">
        <v>1780619400000</v>
      </c>
      <c r="G7174">
        <v>1780620620803</v>
      </c>
      <c r="H7174">
        <v>1220803</v>
      </c>
      <c r="I7174">
        <v>1140803</v>
      </c>
      <c r="J7174">
        <v>8891</v>
      </c>
      <c r="K7174">
        <v>54</v>
      </c>
      <c r="L7174">
        <v>58.7</v>
      </c>
      <c r="M7174" t="s">
        <v>925</v>
      </c>
      <c r="N7174" t="s">
        <v>926</v>
      </c>
      <c r="O7174">
        <v>42.44</v>
      </c>
      <c r="S7174">
        <v>27173</v>
      </c>
    </row>
    <row r="7175" spans="1:19" x14ac:dyDescent="0.2">
      <c r="A7175" t="s">
        <v>65</v>
      </c>
      <c r="B7175" t="s">
        <v>8</v>
      </c>
      <c r="C7175" t="s">
        <v>928</v>
      </c>
      <c r="D7175">
        <v>2</v>
      </c>
      <c r="E7175">
        <v>5</v>
      </c>
      <c r="F7175">
        <v>1780620300000</v>
      </c>
      <c r="G7175">
        <v>1780621647641</v>
      </c>
      <c r="H7175">
        <v>1347641</v>
      </c>
      <c r="I7175">
        <v>1312641</v>
      </c>
      <c r="J7175">
        <v>10721</v>
      </c>
      <c r="K7175">
        <v>55</v>
      </c>
      <c r="L7175">
        <v>65.33</v>
      </c>
      <c r="M7175" t="s">
        <v>925</v>
      </c>
      <c r="N7175" t="s">
        <v>926</v>
      </c>
      <c r="O7175">
        <v>49.77</v>
      </c>
      <c r="S7175">
        <v>27174</v>
      </c>
    </row>
    <row r="7176" spans="1:19" x14ac:dyDescent="0.2">
      <c r="A7176" t="s">
        <v>65</v>
      </c>
      <c r="B7176" t="s">
        <v>8</v>
      </c>
      <c r="C7176" t="s">
        <v>927</v>
      </c>
      <c r="D7176">
        <v>2</v>
      </c>
      <c r="E7176">
        <v>5</v>
      </c>
      <c r="F7176">
        <v>1780621200000</v>
      </c>
      <c r="G7176">
        <v>1780622405478</v>
      </c>
      <c r="H7176">
        <v>1205478</v>
      </c>
      <c r="I7176">
        <v>1155478</v>
      </c>
      <c r="J7176">
        <v>9440</v>
      </c>
      <c r="K7176">
        <v>48</v>
      </c>
      <c r="L7176">
        <v>62.59</v>
      </c>
      <c r="M7176" t="s">
        <v>925</v>
      </c>
      <c r="N7176" t="s">
        <v>926</v>
      </c>
      <c r="O7176">
        <v>50.41</v>
      </c>
      <c r="S7176">
        <v>27175</v>
      </c>
    </row>
    <row r="7177" spans="1:19" x14ac:dyDescent="0.2">
      <c r="A7177" t="s">
        <v>65</v>
      </c>
      <c r="B7177" t="s">
        <v>8</v>
      </c>
      <c r="C7177" t="s">
        <v>924</v>
      </c>
      <c r="D7177">
        <v>2</v>
      </c>
      <c r="E7177">
        <v>5</v>
      </c>
      <c r="F7177">
        <v>1780622100000</v>
      </c>
      <c r="G7177">
        <v>1780624249636</v>
      </c>
      <c r="H7177">
        <v>2149636</v>
      </c>
      <c r="I7177">
        <v>2084636</v>
      </c>
      <c r="J7177">
        <v>11198</v>
      </c>
      <c r="K7177">
        <v>87</v>
      </c>
      <c r="L7177">
        <v>69.55</v>
      </c>
      <c r="M7177" t="s">
        <v>931</v>
      </c>
      <c r="N7177" t="s">
        <v>926</v>
      </c>
      <c r="O7177">
        <v>38.11</v>
      </c>
      <c r="S7177">
        <v>27176</v>
      </c>
    </row>
    <row r="7178" spans="1:19" x14ac:dyDescent="0.2">
      <c r="A7178" t="s">
        <v>65</v>
      </c>
      <c r="B7178" t="s">
        <v>8</v>
      </c>
      <c r="C7178" t="s">
        <v>928</v>
      </c>
      <c r="D7178">
        <v>2</v>
      </c>
      <c r="E7178">
        <v>5</v>
      </c>
      <c r="F7178">
        <v>1780623000000</v>
      </c>
      <c r="G7178">
        <v>1780624377875</v>
      </c>
      <c r="H7178">
        <v>1377875</v>
      </c>
      <c r="I7178">
        <v>1297875</v>
      </c>
      <c r="J7178">
        <v>10284</v>
      </c>
      <c r="K7178">
        <v>53</v>
      </c>
      <c r="L7178">
        <v>63.96</v>
      </c>
      <c r="M7178" t="s">
        <v>925</v>
      </c>
      <c r="N7178" t="s">
        <v>926</v>
      </c>
      <c r="O7178">
        <v>46.99</v>
      </c>
      <c r="S7178">
        <v>27177</v>
      </c>
    </row>
    <row r="7179" spans="1:19" x14ac:dyDescent="0.2">
      <c r="A7179" t="s">
        <v>65</v>
      </c>
      <c r="B7179" t="s">
        <v>8</v>
      </c>
      <c r="C7179" t="s">
        <v>927</v>
      </c>
      <c r="D7179">
        <v>2</v>
      </c>
      <c r="E7179">
        <v>5</v>
      </c>
      <c r="F7179">
        <v>1780623900000</v>
      </c>
      <c r="G7179">
        <v>1780625884884</v>
      </c>
      <c r="H7179">
        <v>1984884</v>
      </c>
      <c r="I7179">
        <v>1949884</v>
      </c>
      <c r="J7179">
        <v>9574</v>
      </c>
      <c r="K7179">
        <v>74</v>
      </c>
      <c r="L7179">
        <v>67.44</v>
      </c>
      <c r="M7179" t="s">
        <v>931</v>
      </c>
      <c r="N7179" t="s">
        <v>926</v>
      </c>
      <c r="O7179">
        <v>41.68</v>
      </c>
      <c r="S7179">
        <v>27178</v>
      </c>
    </row>
    <row r="7180" spans="1:19" x14ac:dyDescent="0.2">
      <c r="A7180" t="s">
        <v>65</v>
      </c>
      <c r="B7180" t="s">
        <v>8</v>
      </c>
      <c r="C7180" t="s">
        <v>924</v>
      </c>
      <c r="D7180">
        <v>2</v>
      </c>
      <c r="E7180">
        <v>5</v>
      </c>
      <c r="F7180">
        <v>1780624800000</v>
      </c>
      <c r="G7180">
        <v>1780626359946</v>
      </c>
      <c r="H7180">
        <v>1559946</v>
      </c>
      <c r="I7180">
        <v>1509946</v>
      </c>
      <c r="J7180">
        <v>11121</v>
      </c>
      <c r="K7180">
        <v>61</v>
      </c>
      <c r="L7180">
        <v>63.54</v>
      </c>
      <c r="M7180" t="s">
        <v>925</v>
      </c>
      <c r="N7180" t="s">
        <v>926</v>
      </c>
      <c r="O7180">
        <v>39.19</v>
      </c>
      <c r="S7180">
        <v>27179</v>
      </c>
    </row>
    <row r="7181" spans="1:19" x14ac:dyDescent="0.2">
      <c r="A7181" t="s">
        <v>65</v>
      </c>
      <c r="B7181" t="s">
        <v>8</v>
      </c>
      <c r="C7181" t="s">
        <v>928</v>
      </c>
      <c r="D7181">
        <v>2</v>
      </c>
      <c r="E7181">
        <v>5</v>
      </c>
      <c r="F7181">
        <v>1780625700000</v>
      </c>
      <c r="G7181">
        <v>1780627975022</v>
      </c>
      <c r="H7181">
        <v>2275022</v>
      </c>
      <c r="I7181">
        <v>2210022</v>
      </c>
      <c r="J7181">
        <v>11257</v>
      </c>
      <c r="K7181">
        <v>94</v>
      </c>
      <c r="L7181">
        <v>74.150000000000006</v>
      </c>
      <c r="M7181" t="s">
        <v>931</v>
      </c>
      <c r="N7181" t="s">
        <v>926</v>
      </c>
      <c r="O7181">
        <v>45.49</v>
      </c>
      <c r="S7181">
        <v>27180</v>
      </c>
    </row>
    <row r="7182" spans="1:19" x14ac:dyDescent="0.2">
      <c r="A7182" t="s">
        <v>65</v>
      </c>
      <c r="B7182" t="s">
        <v>8</v>
      </c>
      <c r="C7182" t="s">
        <v>927</v>
      </c>
      <c r="D7182">
        <v>2</v>
      </c>
      <c r="E7182">
        <v>5</v>
      </c>
      <c r="F7182">
        <v>1780626600000</v>
      </c>
      <c r="G7182">
        <v>1780628439903</v>
      </c>
      <c r="H7182">
        <v>1839903</v>
      </c>
      <c r="I7182">
        <v>1759903</v>
      </c>
      <c r="J7182">
        <v>8660</v>
      </c>
      <c r="K7182">
        <v>72</v>
      </c>
      <c r="L7182">
        <v>63.08</v>
      </c>
      <c r="M7182" t="s">
        <v>925</v>
      </c>
      <c r="N7182" t="s">
        <v>926</v>
      </c>
      <c r="O7182">
        <v>37.65</v>
      </c>
      <c r="S7182">
        <v>27181</v>
      </c>
    </row>
    <row r="7183" spans="1:19" x14ac:dyDescent="0.2">
      <c r="A7183" t="s">
        <v>65</v>
      </c>
      <c r="B7183" t="s">
        <v>8</v>
      </c>
      <c r="C7183" t="s">
        <v>924</v>
      </c>
      <c r="D7183">
        <v>2</v>
      </c>
      <c r="E7183">
        <v>5</v>
      </c>
      <c r="F7183">
        <v>1780627500000</v>
      </c>
      <c r="G7183">
        <v>1780629104493</v>
      </c>
      <c r="H7183">
        <v>1604493</v>
      </c>
      <c r="I7183">
        <v>1569493</v>
      </c>
      <c r="J7183">
        <v>10535</v>
      </c>
      <c r="K7183">
        <v>63</v>
      </c>
      <c r="L7183">
        <v>61.9</v>
      </c>
      <c r="M7183" t="s">
        <v>925</v>
      </c>
      <c r="N7183" t="s">
        <v>926</v>
      </c>
      <c r="O7183">
        <v>35.82</v>
      </c>
      <c r="S7183">
        <v>27182</v>
      </c>
    </row>
    <row r="7184" spans="1:19" x14ac:dyDescent="0.2">
      <c r="A7184" t="s">
        <v>65</v>
      </c>
      <c r="B7184" t="s">
        <v>8</v>
      </c>
      <c r="C7184" t="s">
        <v>928</v>
      </c>
      <c r="D7184">
        <v>2</v>
      </c>
      <c r="E7184">
        <v>5</v>
      </c>
      <c r="F7184">
        <v>1780628400000</v>
      </c>
      <c r="G7184">
        <v>1780630517467</v>
      </c>
      <c r="H7184">
        <v>2117467</v>
      </c>
      <c r="I7184">
        <v>2067467</v>
      </c>
      <c r="J7184">
        <v>9414</v>
      </c>
      <c r="K7184">
        <v>82</v>
      </c>
      <c r="L7184">
        <v>67.95</v>
      </c>
      <c r="M7184" t="s">
        <v>931</v>
      </c>
      <c r="N7184" t="s">
        <v>926</v>
      </c>
      <c r="O7184">
        <v>39.96</v>
      </c>
      <c r="S7184">
        <v>27183</v>
      </c>
    </row>
    <row r="7185" spans="1:19" x14ac:dyDescent="0.2">
      <c r="A7185" t="s">
        <v>65</v>
      </c>
      <c r="B7185" t="s">
        <v>8</v>
      </c>
      <c r="C7185" t="s">
        <v>927</v>
      </c>
      <c r="D7185">
        <v>2</v>
      </c>
      <c r="E7185">
        <v>5</v>
      </c>
      <c r="F7185">
        <v>1780629300000</v>
      </c>
      <c r="G7185">
        <v>1780631462366</v>
      </c>
      <c r="H7185">
        <v>2162366</v>
      </c>
      <c r="I7185">
        <v>2097366</v>
      </c>
      <c r="J7185">
        <v>8888</v>
      </c>
      <c r="K7185">
        <v>85</v>
      </c>
      <c r="L7185">
        <v>71.760000000000005</v>
      </c>
      <c r="M7185" t="s">
        <v>931</v>
      </c>
      <c r="N7185" t="s">
        <v>926</v>
      </c>
      <c r="O7185">
        <v>49.09</v>
      </c>
      <c r="S7185">
        <v>27184</v>
      </c>
    </row>
    <row r="7186" spans="1:19" x14ac:dyDescent="0.2">
      <c r="A7186" t="s">
        <v>65</v>
      </c>
      <c r="B7186" t="s">
        <v>8</v>
      </c>
      <c r="C7186" t="s">
        <v>924</v>
      </c>
      <c r="D7186">
        <v>2</v>
      </c>
      <c r="E7186">
        <v>5</v>
      </c>
      <c r="F7186">
        <v>1780630200000</v>
      </c>
      <c r="G7186">
        <v>1780631633283</v>
      </c>
      <c r="H7186">
        <v>1433283</v>
      </c>
      <c r="I7186">
        <v>1353283</v>
      </c>
      <c r="J7186">
        <v>10219</v>
      </c>
      <c r="K7186">
        <v>54</v>
      </c>
      <c r="L7186">
        <v>61.81</v>
      </c>
      <c r="M7186" t="s">
        <v>925</v>
      </c>
      <c r="N7186" t="s">
        <v>926</v>
      </c>
      <c r="O7186">
        <v>40.770000000000003</v>
      </c>
      <c r="S7186">
        <v>27185</v>
      </c>
    </row>
    <row r="7187" spans="1:19" x14ac:dyDescent="0.2">
      <c r="A7187" t="s">
        <v>65</v>
      </c>
      <c r="B7187" t="s">
        <v>8</v>
      </c>
      <c r="C7187" t="s">
        <v>928</v>
      </c>
      <c r="D7187">
        <v>2</v>
      </c>
      <c r="E7187">
        <v>5</v>
      </c>
      <c r="F7187">
        <v>1780631100000</v>
      </c>
      <c r="G7187">
        <v>1780633022991</v>
      </c>
      <c r="H7187">
        <v>1922991</v>
      </c>
      <c r="I7187">
        <v>1887991</v>
      </c>
      <c r="J7187">
        <v>8562</v>
      </c>
      <c r="K7187">
        <v>78</v>
      </c>
      <c r="L7187">
        <v>52.07</v>
      </c>
      <c r="M7187" t="s">
        <v>925</v>
      </c>
      <c r="N7187" t="s">
        <v>929</v>
      </c>
      <c r="S7187">
        <v>27186</v>
      </c>
    </row>
    <row r="7188" spans="1:19" x14ac:dyDescent="0.2">
      <c r="A7188" t="s">
        <v>65</v>
      </c>
      <c r="B7188" t="s">
        <v>8</v>
      </c>
      <c r="C7188" t="s">
        <v>927</v>
      </c>
      <c r="D7188">
        <v>2</v>
      </c>
      <c r="E7188">
        <v>5</v>
      </c>
      <c r="F7188">
        <v>1780632000000</v>
      </c>
      <c r="G7188">
        <v>1780633683223</v>
      </c>
      <c r="H7188">
        <v>1683223</v>
      </c>
      <c r="I7188">
        <v>1633223</v>
      </c>
      <c r="J7188">
        <v>8877</v>
      </c>
      <c r="K7188">
        <v>67</v>
      </c>
      <c r="L7188">
        <v>64.25</v>
      </c>
      <c r="M7188" t="s">
        <v>925</v>
      </c>
      <c r="N7188" t="s">
        <v>926</v>
      </c>
      <c r="O7188">
        <v>43.73</v>
      </c>
      <c r="S7188">
        <v>27187</v>
      </c>
    </row>
    <row r="7189" spans="1:19" x14ac:dyDescent="0.2">
      <c r="A7189" t="s">
        <v>65</v>
      </c>
      <c r="B7189" t="s">
        <v>8</v>
      </c>
      <c r="C7189" t="s">
        <v>924</v>
      </c>
      <c r="D7189">
        <v>2</v>
      </c>
      <c r="E7189">
        <v>5</v>
      </c>
      <c r="F7189">
        <v>1780632900000</v>
      </c>
      <c r="G7189">
        <v>1780634408862</v>
      </c>
      <c r="H7189">
        <v>1508862</v>
      </c>
      <c r="I7189">
        <v>1443862</v>
      </c>
      <c r="J7189">
        <v>9750</v>
      </c>
      <c r="K7189">
        <v>59</v>
      </c>
      <c r="L7189">
        <v>64.33</v>
      </c>
      <c r="M7189" t="s">
        <v>925</v>
      </c>
      <c r="N7189" t="s">
        <v>926</v>
      </c>
      <c r="O7189">
        <v>45.97</v>
      </c>
      <c r="S7189">
        <v>27188</v>
      </c>
    </row>
    <row r="7190" spans="1:19" x14ac:dyDescent="0.2">
      <c r="A7190" t="s">
        <v>65</v>
      </c>
      <c r="B7190" t="s">
        <v>8</v>
      </c>
      <c r="C7190" t="s">
        <v>928</v>
      </c>
      <c r="D7190">
        <v>2</v>
      </c>
      <c r="E7190">
        <v>5</v>
      </c>
      <c r="F7190">
        <v>1780633800000</v>
      </c>
      <c r="G7190">
        <v>1780635750186</v>
      </c>
      <c r="H7190">
        <v>1950186</v>
      </c>
      <c r="I7190">
        <v>1870186</v>
      </c>
      <c r="J7190">
        <v>11679</v>
      </c>
      <c r="K7190">
        <v>80</v>
      </c>
      <c r="L7190">
        <v>68.55</v>
      </c>
      <c r="M7190" t="s">
        <v>931</v>
      </c>
      <c r="N7190" t="s">
        <v>926</v>
      </c>
      <c r="O7190">
        <v>39.520000000000003</v>
      </c>
      <c r="S7190">
        <v>27189</v>
      </c>
    </row>
    <row r="7191" spans="1:19" x14ac:dyDescent="0.2">
      <c r="A7191" t="s">
        <v>65</v>
      </c>
      <c r="B7191" t="s">
        <v>8</v>
      </c>
      <c r="C7191" t="s">
        <v>927</v>
      </c>
      <c r="D7191">
        <v>2</v>
      </c>
      <c r="E7191">
        <v>5</v>
      </c>
      <c r="F7191">
        <v>1780634700000</v>
      </c>
      <c r="G7191">
        <v>1780636100950</v>
      </c>
      <c r="H7191">
        <v>1400950</v>
      </c>
      <c r="I7191">
        <v>1365950</v>
      </c>
      <c r="J7191">
        <v>9921</v>
      </c>
      <c r="K7191">
        <v>59</v>
      </c>
      <c r="L7191">
        <v>64.17</v>
      </c>
      <c r="M7191" t="s">
        <v>925</v>
      </c>
      <c r="N7191" t="s">
        <v>926</v>
      </c>
      <c r="O7191">
        <v>47.87</v>
      </c>
      <c r="S7191">
        <v>27190</v>
      </c>
    </row>
    <row r="7192" spans="1:19" x14ac:dyDescent="0.2">
      <c r="A7192" t="s">
        <v>65</v>
      </c>
      <c r="B7192" t="s">
        <v>8</v>
      </c>
      <c r="C7192" t="s">
        <v>924</v>
      </c>
      <c r="D7192">
        <v>2</v>
      </c>
      <c r="E7192">
        <v>5</v>
      </c>
      <c r="F7192">
        <v>1780635600000</v>
      </c>
      <c r="G7192">
        <v>1780636873231</v>
      </c>
      <c r="H7192">
        <v>1273231</v>
      </c>
      <c r="I7192">
        <v>1223231</v>
      </c>
      <c r="J7192">
        <v>9842</v>
      </c>
      <c r="K7192">
        <v>54</v>
      </c>
      <c r="L7192">
        <v>61.09</v>
      </c>
      <c r="M7192" t="s">
        <v>925</v>
      </c>
      <c r="N7192" t="s">
        <v>926</v>
      </c>
      <c r="O7192">
        <v>44.13</v>
      </c>
      <c r="S7192">
        <v>27191</v>
      </c>
    </row>
    <row r="7193" spans="1:19" x14ac:dyDescent="0.2">
      <c r="A7193" t="s">
        <v>65</v>
      </c>
      <c r="B7193" t="s">
        <v>8</v>
      </c>
      <c r="C7193" t="s">
        <v>928</v>
      </c>
      <c r="D7193">
        <v>2</v>
      </c>
      <c r="E7193">
        <v>5</v>
      </c>
      <c r="F7193">
        <v>1780636500000</v>
      </c>
      <c r="G7193">
        <v>1780638062783</v>
      </c>
      <c r="H7193">
        <v>1562783</v>
      </c>
      <c r="I7193">
        <v>1497783</v>
      </c>
      <c r="J7193">
        <v>9913</v>
      </c>
      <c r="K7193">
        <v>67</v>
      </c>
      <c r="L7193">
        <v>63.48</v>
      </c>
      <c r="M7193" t="s">
        <v>925</v>
      </c>
      <c r="N7193" t="s">
        <v>926</v>
      </c>
      <c r="O7193">
        <v>42.21</v>
      </c>
      <c r="S7193">
        <v>27192</v>
      </c>
    </row>
    <row r="7194" spans="1:19" x14ac:dyDescent="0.2">
      <c r="A7194" t="s">
        <v>65</v>
      </c>
      <c r="B7194" t="s">
        <v>8</v>
      </c>
      <c r="C7194" t="s">
        <v>927</v>
      </c>
      <c r="D7194">
        <v>2</v>
      </c>
      <c r="E7194">
        <v>6</v>
      </c>
      <c r="F7194">
        <v>1780704000000</v>
      </c>
      <c r="G7194">
        <v>1780705322082</v>
      </c>
      <c r="H7194">
        <v>1322082</v>
      </c>
      <c r="I7194">
        <v>1272082</v>
      </c>
      <c r="J7194">
        <v>9375</v>
      </c>
      <c r="K7194">
        <v>50</v>
      </c>
      <c r="L7194">
        <v>63.83</v>
      </c>
      <c r="M7194" t="s">
        <v>925</v>
      </c>
      <c r="N7194" t="s">
        <v>926</v>
      </c>
      <c r="O7194">
        <v>50.52</v>
      </c>
      <c r="S7194">
        <v>27193</v>
      </c>
    </row>
    <row r="7195" spans="1:19" x14ac:dyDescent="0.2">
      <c r="A7195" t="s">
        <v>65</v>
      </c>
      <c r="B7195" t="s">
        <v>8</v>
      </c>
      <c r="C7195" t="s">
        <v>924</v>
      </c>
      <c r="D7195">
        <v>2</v>
      </c>
      <c r="E7195">
        <v>6</v>
      </c>
      <c r="F7195">
        <v>1780704900000</v>
      </c>
      <c r="G7195">
        <v>1780706701239</v>
      </c>
      <c r="H7195">
        <v>1801239</v>
      </c>
      <c r="I7195">
        <v>1736239</v>
      </c>
      <c r="J7195">
        <v>7976</v>
      </c>
      <c r="K7195">
        <v>66</v>
      </c>
      <c r="L7195">
        <v>61.38</v>
      </c>
      <c r="M7195" t="s">
        <v>925</v>
      </c>
      <c r="N7195" t="s">
        <v>926</v>
      </c>
      <c r="O7195">
        <v>36.5</v>
      </c>
      <c r="S7195">
        <v>27194</v>
      </c>
    </row>
    <row r="7196" spans="1:19" x14ac:dyDescent="0.2">
      <c r="A7196" t="s">
        <v>65</v>
      </c>
      <c r="B7196" t="s">
        <v>8</v>
      </c>
      <c r="C7196" t="s">
        <v>928</v>
      </c>
      <c r="D7196">
        <v>2</v>
      </c>
      <c r="E7196">
        <v>6</v>
      </c>
      <c r="F7196">
        <v>1780705800000</v>
      </c>
      <c r="G7196">
        <v>1780708247562</v>
      </c>
      <c r="H7196">
        <v>2447562</v>
      </c>
      <c r="I7196">
        <v>2367562</v>
      </c>
      <c r="J7196">
        <v>9390</v>
      </c>
      <c r="K7196">
        <v>92</v>
      </c>
      <c r="L7196">
        <v>70.180000000000007</v>
      </c>
      <c r="M7196" t="s">
        <v>931</v>
      </c>
      <c r="N7196" t="s">
        <v>926</v>
      </c>
      <c r="O7196">
        <v>36.89</v>
      </c>
      <c r="S7196">
        <v>27195</v>
      </c>
    </row>
    <row r="7197" spans="1:19" x14ac:dyDescent="0.2">
      <c r="A7197" t="s">
        <v>65</v>
      </c>
      <c r="B7197" t="s">
        <v>8</v>
      </c>
      <c r="C7197" t="s">
        <v>927</v>
      </c>
      <c r="D7197">
        <v>2</v>
      </c>
      <c r="E7197">
        <v>6</v>
      </c>
      <c r="F7197">
        <v>1780706700000</v>
      </c>
      <c r="G7197">
        <v>1780708338702</v>
      </c>
      <c r="H7197">
        <v>1638702</v>
      </c>
      <c r="I7197">
        <v>1603702</v>
      </c>
      <c r="J7197">
        <v>8214</v>
      </c>
      <c r="K7197">
        <v>70</v>
      </c>
      <c r="L7197">
        <v>63.49</v>
      </c>
      <c r="M7197" t="s">
        <v>925</v>
      </c>
      <c r="N7197" t="s">
        <v>926</v>
      </c>
      <c r="O7197">
        <v>44.86</v>
      </c>
      <c r="S7197">
        <v>27196</v>
      </c>
    </row>
    <row r="7198" spans="1:19" x14ac:dyDescent="0.2">
      <c r="A7198" t="s">
        <v>65</v>
      </c>
      <c r="B7198" t="s">
        <v>8</v>
      </c>
      <c r="C7198" t="s">
        <v>924</v>
      </c>
      <c r="D7198">
        <v>2</v>
      </c>
      <c r="E7198">
        <v>6</v>
      </c>
      <c r="F7198">
        <v>1780707600000</v>
      </c>
      <c r="G7198">
        <v>1780709510408</v>
      </c>
      <c r="H7198">
        <v>1910408</v>
      </c>
      <c r="I7198">
        <v>1860408</v>
      </c>
      <c r="J7198">
        <v>8010</v>
      </c>
      <c r="K7198">
        <v>80</v>
      </c>
      <c r="L7198">
        <v>62.27</v>
      </c>
      <c r="M7198" t="s">
        <v>925</v>
      </c>
      <c r="N7198" t="s">
        <v>926</v>
      </c>
      <c r="O7198">
        <v>35.72</v>
      </c>
      <c r="S7198">
        <v>27197</v>
      </c>
    </row>
    <row r="7199" spans="1:19" x14ac:dyDescent="0.2">
      <c r="A7199" t="s">
        <v>65</v>
      </c>
      <c r="B7199" t="s">
        <v>8</v>
      </c>
      <c r="C7199" t="s">
        <v>928</v>
      </c>
      <c r="D7199">
        <v>2</v>
      </c>
      <c r="E7199">
        <v>6</v>
      </c>
      <c r="F7199">
        <v>1780708500000</v>
      </c>
      <c r="G7199">
        <v>1780709814672</v>
      </c>
      <c r="H7199">
        <v>1314672</v>
      </c>
      <c r="I7199">
        <v>1249672</v>
      </c>
      <c r="J7199">
        <v>11280</v>
      </c>
      <c r="K7199">
        <v>60</v>
      </c>
      <c r="L7199">
        <v>47.62</v>
      </c>
      <c r="M7199" t="s">
        <v>925</v>
      </c>
      <c r="N7199" t="s">
        <v>929</v>
      </c>
      <c r="S7199">
        <v>27198</v>
      </c>
    </row>
    <row r="7200" spans="1:19" x14ac:dyDescent="0.2">
      <c r="A7200" t="s">
        <v>65</v>
      </c>
      <c r="B7200" t="s">
        <v>8</v>
      </c>
      <c r="C7200" t="s">
        <v>927</v>
      </c>
      <c r="D7200">
        <v>2</v>
      </c>
      <c r="E7200">
        <v>6</v>
      </c>
      <c r="F7200">
        <v>1780709400000</v>
      </c>
      <c r="G7200">
        <v>1780711183490</v>
      </c>
      <c r="H7200">
        <v>1783490</v>
      </c>
      <c r="I7200">
        <v>1703490</v>
      </c>
      <c r="J7200">
        <v>8320</v>
      </c>
      <c r="K7200">
        <v>71</v>
      </c>
      <c r="L7200">
        <v>61.56</v>
      </c>
      <c r="M7200" t="s">
        <v>925</v>
      </c>
      <c r="N7200" t="s">
        <v>926</v>
      </c>
      <c r="O7200">
        <v>36.450000000000003</v>
      </c>
      <c r="S7200">
        <v>27199</v>
      </c>
    </row>
    <row r="7201" spans="1:19" x14ac:dyDescent="0.2">
      <c r="A7201" t="s">
        <v>65</v>
      </c>
      <c r="B7201" t="s">
        <v>8</v>
      </c>
      <c r="C7201" t="s">
        <v>924</v>
      </c>
      <c r="D7201">
        <v>2</v>
      </c>
      <c r="E7201">
        <v>6</v>
      </c>
      <c r="F7201">
        <v>1780710300000</v>
      </c>
      <c r="G7201">
        <v>1780711693517</v>
      </c>
      <c r="H7201">
        <v>1393517</v>
      </c>
      <c r="I7201">
        <v>1358517</v>
      </c>
      <c r="J7201">
        <v>8402</v>
      </c>
      <c r="K7201">
        <v>54</v>
      </c>
      <c r="L7201">
        <v>62.44</v>
      </c>
      <c r="M7201" t="s">
        <v>925</v>
      </c>
      <c r="N7201" t="s">
        <v>926</v>
      </c>
      <c r="O7201">
        <v>48.1</v>
      </c>
      <c r="S7201">
        <v>27200</v>
      </c>
    </row>
    <row r="7202" spans="1:19" x14ac:dyDescent="0.2">
      <c r="A7202" t="s">
        <v>65</v>
      </c>
      <c r="B7202" t="s">
        <v>8</v>
      </c>
      <c r="C7202" t="s">
        <v>928</v>
      </c>
      <c r="D7202">
        <v>2</v>
      </c>
      <c r="E7202">
        <v>6</v>
      </c>
      <c r="F7202">
        <v>1780711200000</v>
      </c>
      <c r="G7202">
        <v>1780712525871</v>
      </c>
      <c r="H7202">
        <v>1325871</v>
      </c>
      <c r="I7202">
        <v>1275871</v>
      </c>
      <c r="J7202">
        <v>10086</v>
      </c>
      <c r="K7202">
        <v>52</v>
      </c>
      <c r="L7202">
        <v>63.75</v>
      </c>
      <c r="M7202" t="s">
        <v>925</v>
      </c>
      <c r="N7202" t="s">
        <v>926</v>
      </c>
      <c r="O7202">
        <v>48.34</v>
      </c>
      <c r="S7202">
        <v>27201</v>
      </c>
    </row>
    <row r="7203" spans="1:19" x14ac:dyDescent="0.2">
      <c r="A7203" t="s">
        <v>65</v>
      </c>
      <c r="B7203" t="s">
        <v>8</v>
      </c>
      <c r="C7203" t="s">
        <v>927</v>
      </c>
      <c r="D7203">
        <v>2</v>
      </c>
      <c r="E7203">
        <v>6</v>
      </c>
      <c r="F7203">
        <v>1780712100000</v>
      </c>
      <c r="G7203">
        <v>1780714641999</v>
      </c>
      <c r="H7203">
        <v>2541999</v>
      </c>
      <c r="I7203">
        <v>2476999</v>
      </c>
      <c r="J7203">
        <v>8155</v>
      </c>
      <c r="K7203">
        <v>105</v>
      </c>
      <c r="L7203">
        <v>75.989999999999995</v>
      </c>
      <c r="M7203" t="s">
        <v>931</v>
      </c>
      <c r="N7203" t="s">
        <v>926</v>
      </c>
      <c r="O7203">
        <v>51.33</v>
      </c>
      <c r="S7203">
        <v>27202</v>
      </c>
    </row>
    <row r="7204" spans="1:19" x14ac:dyDescent="0.2">
      <c r="A7204" t="s">
        <v>65</v>
      </c>
      <c r="B7204" t="s">
        <v>8</v>
      </c>
      <c r="C7204" t="s">
        <v>924</v>
      </c>
      <c r="D7204">
        <v>2</v>
      </c>
      <c r="E7204">
        <v>6</v>
      </c>
      <c r="F7204">
        <v>1780713000000</v>
      </c>
      <c r="G7204">
        <v>1780714428441</v>
      </c>
      <c r="H7204">
        <v>1428441</v>
      </c>
      <c r="I7204">
        <v>1348441</v>
      </c>
      <c r="J7204">
        <v>7790</v>
      </c>
      <c r="K7204">
        <v>64</v>
      </c>
      <c r="L7204">
        <v>59.75</v>
      </c>
      <c r="M7204" t="s">
        <v>925</v>
      </c>
      <c r="N7204" t="s">
        <v>926</v>
      </c>
      <c r="O7204">
        <v>42.6</v>
      </c>
      <c r="S7204">
        <v>27203</v>
      </c>
    </row>
    <row r="7205" spans="1:19" x14ac:dyDescent="0.2">
      <c r="A7205" t="s">
        <v>65</v>
      </c>
      <c r="B7205" t="s">
        <v>8</v>
      </c>
      <c r="C7205" t="s">
        <v>928</v>
      </c>
      <c r="D7205">
        <v>2</v>
      </c>
      <c r="E7205">
        <v>6</v>
      </c>
      <c r="F7205">
        <v>1780713900000</v>
      </c>
      <c r="G7205">
        <v>1780715355650</v>
      </c>
      <c r="H7205">
        <v>1455650</v>
      </c>
      <c r="I7205">
        <v>1420650</v>
      </c>
      <c r="J7205">
        <v>8309</v>
      </c>
      <c r="K7205">
        <v>61</v>
      </c>
      <c r="L7205">
        <v>58.75</v>
      </c>
      <c r="M7205" t="s">
        <v>925</v>
      </c>
      <c r="N7205" t="s">
        <v>926</v>
      </c>
      <c r="O7205">
        <v>38.19</v>
      </c>
      <c r="S7205">
        <v>27204</v>
      </c>
    </row>
    <row r="7206" spans="1:19" x14ac:dyDescent="0.2">
      <c r="A7206" t="s">
        <v>65</v>
      </c>
      <c r="B7206" t="s">
        <v>8</v>
      </c>
      <c r="C7206" t="s">
        <v>927</v>
      </c>
      <c r="D7206">
        <v>2</v>
      </c>
      <c r="E7206">
        <v>6</v>
      </c>
      <c r="F7206">
        <v>1780714800000</v>
      </c>
      <c r="G7206">
        <v>1780716814076</v>
      </c>
      <c r="H7206">
        <v>2014076</v>
      </c>
      <c r="I7206">
        <v>1964076</v>
      </c>
      <c r="J7206">
        <v>10768</v>
      </c>
      <c r="K7206">
        <v>84</v>
      </c>
      <c r="L7206">
        <v>55.48</v>
      </c>
      <c r="M7206" t="s">
        <v>925</v>
      </c>
      <c r="N7206" t="s">
        <v>929</v>
      </c>
      <c r="S7206">
        <v>27205</v>
      </c>
    </row>
    <row r="7207" spans="1:19" x14ac:dyDescent="0.2">
      <c r="A7207" t="s">
        <v>65</v>
      </c>
      <c r="B7207" t="s">
        <v>8</v>
      </c>
      <c r="C7207" t="s">
        <v>924</v>
      </c>
      <c r="D7207">
        <v>2</v>
      </c>
      <c r="E7207">
        <v>6</v>
      </c>
      <c r="F7207">
        <v>1780715700000</v>
      </c>
      <c r="G7207">
        <v>1780717073871</v>
      </c>
      <c r="H7207">
        <v>1373871</v>
      </c>
      <c r="I7207">
        <v>1308871</v>
      </c>
      <c r="J7207">
        <v>10819</v>
      </c>
      <c r="K7207">
        <v>53</v>
      </c>
      <c r="L7207">
        <v>66.3</v>
      </c>
      <c r="M7207" t="s">
        <v>925</v>
      </c>
      <c r="N7207" t="s">
        <v>926</v>
      </c>
      <c r="O7207">
        <v>51.09</v>
      </c>
      <c r="S7207">
        <v>27206</v>
      </c>
    </row>
    <row r="7208" spans="1:19" x14ac:dyDescent="0.2">
      <c r="A7208" t="s">
        <v>65</v>
      </c>
      <c r="B7208" t="s">
        <v>8</v>
      </c>
      <c r="C7208" t="s">
        <v>928</v>
      </c>
      <c r="D7208">
        <v>2</v>
      </c>
      <c r="E7208">
        <v>6</v>
      </c>
      <c r="F7208">
        <v>1780716600000</v>
      </c>
      <c r="G7208">
        <v>1780717984710</v>
      </c>
      <c r="H7208">
        <v>1384710</v>
      </c>
      <c r="I7208">
        <v>1304710</v>
      </c>
      <c r="J7208">
        <v>11450</v>
      </c>
      <c r="K7208">
        <v>60</v>
      </c>
      <c r="L7208">
        <v>66.959999999999994</v>
      </c>
      <c r="M7208" t="s">
        <v>931</v>
      </c>
      <c r="N7208" t="s">
        <v>926</v>
      </c>
      <c r="O7208">
        <v>50.68</v>
      </c>
      <c r="S7208">
        <v>27207</v>
      </c>
    </row>
    <row r="7209" spans="1:19" x14ac:dyDescent="0.2">
      <c r="A7209" t="s">
        <v>65</v>
      </c>
      <c r="B7209" t="s">
        <v>8</v>
      </c>
      <c r="C7209" t="s">
        <v>927</v>
      </c>
      <c r="D7209">
        <v>2</v>
      </c>
      <c r="E7209">
        <v>6</v>
      </c>
      <c r="F7209">
        <v>1780717500000</v>
      </c>
      <c r="G7209">
        <v>1780718925112</v>
      </c>
      <c r="H7209">
        <v>1425112</v>
      </c>
      <c r="I7209">
        <v>1390112</v>
      </c>
      <c r="J7209">
        <v>9607</v>
      </c>
      <c r="K7209">
        <v>62</v>
      </c>
      <c r="L7209">
        <v>47.19</v>
      </c>
      <c r="M7209" t="s">
        <v>925</v>
      </c>
      <c r="N7209" t="s">
        <v>929</v>
      </c>
      <c r="S7209">
        <v>27208</v>
      </c>
    </row>
    <row r="7210" spans="1:19" x14ac:dyDescent="0.2">
      <c r="A7210" t="s">
        <v>65</v>
      </c>
      <c r="B7210" t="s">
        <v>8</v>
      </c>
      <c r="C7210" t="s">
        <v>924</v>
      </c>
      <c r="D7210">
        <v>2</v>
      </c>
      <c r="E7210">
        <v>6</v>
      </c>
      <c r="F7210">
        <v>1780718400000</v>
      </c>
      <c r="G7210">
        <v>1780720772315</v>
      </c>
      <c r="H7210">
        <v>2372315</v>
      </c>
      <c r="I7210">
        <v>2322315</v>
      </c>
      <c r="J7210">
        <v>9376</v>
      </c>
      <c r="K7210">
        <v>93</v>
      </c>
      <c r="L7210">
        <v>76.09</v>
      </c>
      <c r="M7210" t="s">
        <v>931</v>
      </c>
      <c r="N7210" t="s">
        <v>926</v>
      </c>
      <c r="O7210">
        <v>52.58</v>
      </c>
      <c r="S7210">
        <v>27209</v>
      </c>
    </row>
    <row r="7211" spans="1:19" x14ac:dyDescent="0.2">
      <c r="A7211" t="s">
        <v>65</v>
      </c>
      <c r="B7211" t="s">
        <v>8</v>
      </c>
      <c r="C7211" t="s">
        <v>928</v>
      </c>
      <c r="D7211">
        <v>2</v>
      </c>
      <c r="E7211">
        <v>6</v>
      </c>
      <c r="F7211">
        <v>1780719300000</v>
      </c>
      <c r="G7211">
        <v>1780721689273</v>
      </c>
      <c r="H7211">
        <v>2389273</v>
      </c>
      <c r="I7211">
        <v>2324273</v>
      </c>
      <c r="J7211">
        <v>9371</v>
      </c>
      <c r="K7211">
        <v>98</v>
      </c>
      <c r="L7211">
        <v>71.430000000000007</v>
      </c>
      <c r="M7211" t="s">
        <v>931</v>
      </c>
      <c r="N7211" t="s">
        <v>926</v>
      </c>
      <c r="O7211">
        <v>41.32</v>
      </c>
      <c r="S7211">
        <v>27210</v>
      </c>
    </row>
    <row r="7212" spans="1:19" x14ac:dyDescent="0.2">
      <c r="A7212" t="s">
        <v>65</v>
      </c>
      <c r="B7212" t="s">
        <v>8</v>
      </c>
      <c r="C7212" t="s">
        <v>927</v>
      </c>
      <c r="D7212">
        <v>2</v>
      </c>
      <c r="E7212">
        <v>6</v>
      </c>
      <c r="F7212">
        <v>1780720200000</v>
      </c>
      <c r="G7212">
        <v>1780722798597</v>
      </c>
      <c r="H7212">
        <v>2598597</v>
      </c>
      <c r="I7212">
        <v>2518597</v>
      </c>
      <c r="J7212">
        <v>12101</v>
      </c>
      <c r="K7212">
        <v>98</v>
      </c>
      <c r="L7212">
        <v>63.89</v>
      </c>
      <c r="M7212" t="s">
        <v>925</v>
      </c>
      <c r="N7212" t="s">
        <v>929</v>
      </c>
      <c r="S7212">
        <v>27211</v>
      </c>
    </row>
    <row r="7213" spans="1:19" x14ac:dyDescent="0.2">
      <c r="A7213" t="s">
        <v>65</v>
      </c>
      <c r="B7213" t="s">
        <v>8</v>
      </c>
      <c r="C7213" t="s">
        <v>924</v>
      </c>
      <c r="D7213">
        <v>2</v>
      </c>
      <c r="E7213">
        <v>6</v>
      </c>
      <c r="F7213">
        <v>1780721100000</v>
      </c>
      <c r="G7213">
        <v>1780723087276</v>
      </c>
      <c r="H7213">
        <v>1987276</v>
      </c>
      <c r="I7213">
        <v>1952276</v>
      </c>
      <c r="J7213">
        <v>12014</v>
      </c>
      <c r="K7213">
        <v>75</v>
      </c>
      <c r="L7213">
        <v>74.239999999999995</v>
      </c>
      <c r="M7213" t="s">
        <v>931</v>
      </c>
      <c r="N7213" t="s">
        <v>926</v>
      </c>
      <c r="O7213">
        <v>50.91</v>
      </c>
      <c r="S7213">
        <v>27212</v>
      </c>
    </row>
    <row r="7214" spans="1:19" x14ac:dyDescent="0.2">
      <c r="A7214" t="s">
        <v>65</v>
      </c>
      <c r="B7214" t="s">
        <v>8</v>
      </c>
      <c r="C7214" t="s">
        <v>928</v>
      </c>
      <c r="D7214">
        <v>2</v>
      </c>
      <c r="E7214">
        <v>6</v>
      </c>
      <c r="F7214">
        <v>1780722000000</v>
      </c>
      <c r="G7214">
        <v>1780723678626</v>
      </c>
      <c r="H7214">
        <v>1678626</v>
      </c>
      <c r="I7214">
        <v>1628626</v>
      </c>
      <c r="J7214">
        <v>10830</v>
      </c>
      <c r="K7214">
        <v>62</v>
      </c>
      <c r="L7214">
        <v>67.2</v>
      </c>
      <c r="M7214" t="s">
        <v>931</v>
      </c>
      <c r="N7214" t="s">
        <v>926</v>
      </c>
      <c r="O7214">
        <v>45.5</v>
      </c>
      <c r="S7214">
        <v>27213</v>
      </c>
    </row>
    <row r="7215" spans="1:19" x14ac:dyDescent="0.2">
      <c r="A7215" t="s">
        <v>65</v>
      </c>
      <c r="B7215" t="s">
        <v>8</v>
      </c>
      <c r="C7215" t="s">
        <v>927</v>
      </c>
      <c r="D7215">
        <v>2</v>
      </c>
      <c r="E7215">
        <v>6</v>
      </c>
      <c r="F7215">
        <v>1780722900000</v>
      </c>
      <c r="G7215">
        <v>1780724577082</v>
      </c>
      <c r="H7215">
        <v>1677082</v>
      </c>
      <c r="I7215">
        <v>1612082</v>
      </c>
      <c r="J7215">
        <v>11781</v>
      </c>
      <c r="K7215">
        <v>72</v>
      </c>
      <c r="L7215">
        <v>71.5</v>
      </c>
      <c r="M7215" t="s">
        <v>931</v>
      </c>
      <c r="N7215" t="s">
        <v>926</v>
      </c>
      <c r="O7215">
        <v>52.99</v>
      </c>
      <c r="S7215">
        <v>27214</v>
      </c>
    </row>
    <row r="7216" spans="1:19" x14ac:dyDescent="0.2">
      <c r="A7216" t="s">
        <v>65</v>
      </c>
      <c r="B7216" t="s">
        <v>8</v>
      </c>
      <c r="C7216" t="s">
        <v>924</v>
      </c>
      <c r="D7216">
        <v>2</v>
      </c>
      <c r="E7216">
        <v>6</v>
      </c>
      <c r="F7216">
        <v>1780723800000</v>
      </c>
      <c r="G7216">
        <v>1780726382135</v>
      </c>
      <c r="H7216">
        <v>2582135</v>
      </c>
      <c r="I7216">
        <v>2502135</v>
      </c>
      <c r="J7216">
        <v>9403</v>
      </c>
      <c r="K7216">
        <v>103</v>
      </c>
      <c r="L7216">
        <v>60.86</v>
      </c>
      <c r="M7216" t="s">
        <v>925</v>
      </c>
      <c r="N7216" t="s">
        <v>929</v>
      </c>
      <c r="S7216">
        <v>27215</v>
      </c>
    </row>
    <row r="7217" spans="1:19" x14ac:dyDescent="0.2">
      <c r="A7217" t="s">
        <v>65</v>
      </c>
      <c r="B7217" t="s">
        <v>8</v>
      </c>
      <c r="C7217" t="s">
        <v>928</v>
      </c>
      <c r="D7217">
        <v>2</v>
      </c>
      <c r="E7217">
        <v>6</v>
      </c>
      <c r="F7217">
        <v>1780724700000</v>
      </c>
      <c r="G7217">
        <v>1780727253463</v>
      </c>
      <c r="H7217">
        <v>2553463</v>
      </c>
      <c r="I7217">
        <v>2518463</v>
      </c>
      <c r="J7217">
        <v>11494</v>
      </c>
      <c r="K7217">
        <v>104</v>
      </c>
      <c r="L7217">
        <v>75.010000000000005</v>
      </c>
      <c r="M7217" t="s">
        <v>931</v>
      </c>
      <c r="N7217" t="s">
        <v>926</v>
      </c>
      <c r="O7217">
        <v>39.840000000000003</v>
      </c>
      <c r="S7217">
        <v>27216</v>
      </c>
    </row>
    <row r="7218" spans="1:19" x14ac:dyDescent="0.2">
      <c r="A7218" t="s">
        <v>65</v>
      </c>
      <c r="B7218" t="s">
        <v>8</v>
      </c>
      <c r="C7218" t="s">
        <v>927</v>
      </c>
      <c r="D7218">
        <v>2</v>
      </c>
      <c r="E7218">
        <v>6</v>
      </c>
      <c r="F7218">
        <v>1780725600000</v>
      </c>
      <c r="G7218">
        <v>1780727760696</v>
      </c>
      <c r="H7218">
        <v>2160696</v>
      </c>
      <c r="I7218">
        <v>2110696</v>
      </c>
      <c r="J7218">
        <v>11428</v>
      </c>
      <c r="K7218">
        <v>84</v>
      </c>
      <c r="L7218">
        <v>69.91</v>
      </c>
      <c r="M7218" t="s">
        <v>931</v>
      </c>
      <c r="N7218" t="s">
        <v>926</v>
      </c>
      <c r="O7218">
        <v>38.04</v>
      </c>
      <c r="S7218">
        <v>27217</v>
      </c>
    </row>
    <row r="7219" spans="1:19" x14ac:dyDescent="0.2">
      <c r="A7219" t="s">
        <v>65</v>
      </c>
      <c r="B7219" t="s">
        <v>8</v>
      </c>
      <c r="C7219" t="s">
        <v>924</v>
      </c>
      <c r="D7219">
        <v>2</v>
      </c>
      <c r="E7219">
        <v>6</v>
      </c>
      <c r="F7219">
        <v>1780726500000</v>
      </c>
      <c r="G7219">
        <v>1780728976254</v>
      </c>
      <c r="H7219">
        <v>2476254</v>
      </c>
      <c r="I7219">
        <v>2411254</v>
      </c>
      <c r="J7219">
        <v>10287</v>
      </c>
      <c r="K7219">
        <v>102</v>
      </c>
      <c r="L7219">
        <v>60.52</v>
      </c>
      <c r="M7219" t="s">
        <v>925</v>
      </c>
      <c r="N7219" t="s">
        <v>929</v>
      </c>
      <c r="S7219">
        <v>27218</v>
      </c>
    </row>
    <row r="7220" spans="1:19" x14ac:dyDescent="0.2">
      <c r="A7220" t="s">
        <v>65</v>
      </c>
      <c r="B7220" t="s">
        <v>8</v>
      </c>
      <c r="C7220" t="s">
        <v>928</v>
      </c>
      <c r="D7220">
        <v>2</v>
      </c>
      <c r="E7220">
        <v>6</v>
      </c>
      <c r="F7220">
        <v>1780727400000</v>
      </c>
      <c r="G7220">
        <v>1780729087724</v>
      </c>
      <c r="H7220">
        <v>1687724</v>
      </c>
      <c r="I7220">
        <v>1607724</v>
      </c>
      <c r="J7220">
        <v>11868</v>
      </c>
      <c r="K7220">
        <v>63</v>
      </c>
      <c r="L7220">
        <v>70.31</v>
      </c>
      <c r="M7220" t="s">
        <v>931</v>
      </c>
      <c r="N7220" t="s">
        <v>926</v>
      </c>
      <c r="O7220">
        <v>49.72</v>
      </c>
      <c r="S7220">
        <v>27219</v>
      </c>
    </row>
    <row r="7221" spans="1:19" x14ac:dyDescent="0.2">
      <c r="A7221" t="s">
        <v>65</v>
      </c>
      <c r="B7221" t="s">
        <v>8</v>
      </c>
      <c r="C7221" t="s">
        <v>924</v>
      </c>
      <c r="D7221">
        <v>2</v>
      </c>
      <c r="E7221">
        <v>7</v>
      </c>
      <c r="F7221">
        <v>1780790400000</v>
      </c>
      <c r="G7221">
        <v>1780791960431</v>
      </c>
      <c r="H7221">
        <v>1560431</v>
      </c>
      <c r="I7221">
        <v>1510431</v>
      </c>
      <c r="J7221">
        <v>11208</v>
      </c>
      <c r="K7221">
        <v>68</v>
      </c>
      <c r="L7221">
        <v>64.77</v>
      </c>
      <c r="M7221" t="s">
        <v>925</v>
      </c>
      <c r="N7221" t="s">
        <v>926</v>
      </c>
      <c r="O7221">
        <v>41.81</v>
      </c>
      <c r="S7221">
        <v>27220</v>
      </c>
    </row>
    <row r="7222" spans="1:19" x14ac:dyDescent="0.2">
      <c r="A7222" t="s">
        <v>65</v>
      </c>
      <c r="B7222" t="s">
        <v>8</v>
      </c>
      <c r="C7222" t="s">
        <v>928</v>
      </c>
      <c r="D7222">
        <v>2</v>
      </c>
      <c r="E7222">
        <v>7</v>
      </c>
      <c r="F7222">
        <v>1780791300000</v>
      </c>
      <c r="G7222">
        <v>1780792669703</v>
      </c>
      <c r="H7222">
        <v>1369703</v>
      </c>
      <c r="I7222">
        <v>1304703</v>
      </c>
      <c r="J7222">
        <v>9846</v>
      </c>
      <c r="K7222">
        <v>54</v>
      </c>
      <c r="L7222">
        <v>63.6</v>
      </c>
      <c r="M7222" t="s">
        <v>925</v>
      </c>
      <c r="N7222" t="s">
        <v>926</v>
      </c>
      <c r="O7222">
        <v>47.52</v>
      </c>
      <c r="S7222">
        <v>27221</v>
      </c>
    </row>
    <row r="7223" spans="1:19" x14ac:dyDescent="0.2">
      <c r="A7223" t="s">
        <v>65</v>
      </c>
      <c r="B7223" t="s">
        <v>8</v>
      </c>
      <c r="C7223" t="s">
        <v>927</v>
      </c>
      <c r="D7223">
        <v>2</v>
      </c>
      <c r="E7223">
        <v>7</v>
      </c>
      <c r="F7223">
        <v>1780792200000</v>
      </c>
      <c r="G7223">
        <v>1780794444721</v>
      </c>
      <c r="H7223">
        <v>2244721</v>
      </c>
      <c r="I7223">
        <v>2164721</v>
      </c>
      <c r="J7223">
        <v>8293</v>
      </c>
      <c r="K7223">
        <v>89</v>
      </c>
      <c r="L7223">
        <v>72.319999999999993</v>
      </c>
      <c r="M7223" t="s">
        <v>931</v>
      </c>
      <c r="N7223" t="s">
        <v>926</v>
      </c>
      <c r="O7223">
        <v>49.92</v>
      </c>
      <c r="S7223">
        <v>27222</v>
      </c>
    </row>
    <row r="7224" spans="1:19" x14ac:dyDescent="0.2">
      <c r="A7224" t="s">
        <v>65</v>
      </c>
      <c r="B7224" t="s">
        <v>8</v>
      </c>
      <c r="C7224" t="s">
        <v>924</v>
      </c>
      <c r="D7224">
        <v>2</v>
      </c>
      <c r="E7224">
        <v>7</v>
      </c>
      <c r="F7224">
        <v>1780793100000</v>
      </c>
      <c r="G7224">
        <v>1780795589255</v>
      </c>
      <c r="H7224">
        <v>2489255</v>
      </c>
      <c r="I7224">
        <v>2454255</v>
      </c>
      <c r="J7224">
        <v>8128</v>
      </c>
      <c r="K7224">
        <v>100</v>
      </c>
      <c r="L7224">
        <v>58.41</v>
      </c>
      <c r="M7224" t="s">
        <v>925</v>
      </c>
      <c r="N7224" t="s">
        <v>929</v>
      </c>
      <c r="S7224">
        <v>27223</v>
      </c>
    </row>
    <row r="7225" spans="1:19" x14ac:dyDescent="0.2">
      <c r="A7225" t="s">
        <v>65</v>
      </c>
      <c r="B7225" t="s">
        <v>8</v>
      </c>
      <c r="C7225" t="s">
        <v>928</v>
      </c>
      <c r="D7225">
        <v>2</v>
      </c>
      <c r="E7225">
        <v>7</v>
      </c>
      <c r="F7225">
        <v>1780794000000</v>
      </c>
      <c r="G7225">
        <v>1780796518063</v>
      </c>
      <c r="H7225">
        <v>2518063</v>
      </c>
      <c r="I7225">
        <v>2468063</v>
      </c>
      <c r="J7225">
        <v>8294</v>
      </c>
      <c r="K7225">
        <v>97</v>
      </c>
      <c r="L7225">
        <v>75.58</v>
      </c>
      <c r="M7225" t="s">
        <v>931</v>
      </c>
      <c r="N7225" t="s">
        <v>926</v>
      </c>
      <c r="O7225">
        <v>50.6</v>
      </c>
      <c r="S7225">
        <v>27224</v>
      </c>
    </row>
    <row r="7226" spans="1:19" x14ac:dyDescent="0.2">
      <c r="A7226" t="s">
        <v>65</v>
      </c>
      <c r="B7226" t="s">
        <v>8</v>
      </c>
      <c r="C7226" t="s">
        <v>927</v>
      </c>
      <c r="D7226">
        <v>2</v>
      </c>
      <c r="E7226">
        <v>7</v>
      </c>
      <c r="F7226">
        <v>1780794900000</v>
      </c>
      <c r="G7226">
        <v>1780796834613</v>
      </c>
      <c r="H7226">
        <v>1934613</v>
      </c>
      <c r="I7226">
        <v>1869613</v>
      </c>
      <c r="J7226">
        <v>9441</v>
      </c>
      <c r="K7226">
        <v>77</v>
      </c>
      <c r="L7226">
        <v>65.56</v>
      </c>
      <c r="M7226" t="s">
        <v>925</v>
      </c>
      <c r="N7226" t="s">
        <v>926</v>
      </c>
      <c r="O7226">
        <v>38.950000000000003</v>
      </c>
      <c r="S7226">
        <v>27225</v>
      </c>
    </row>
    <row r="7227" spans="1:19" x14ac:dyDescent="0.2">
      <c r="A7227" t="s">
        <v>65</v>
      </c>
      <c r="B7227" t="s">
        <v>8</v>
      </c>
      <c r="C7227" t="s">
        <v>924</v>
      </c>
      <c r="D7227">
        <v>2</v>
      </c>
      <c r="E7227">
        <v>7</v>
      </c>
      <c r="F7227">
        <v>1780795800000</v>
      </c>
      <c r="G7227">
        <v>1780797219804</v>
      </c>
      <c r="H7227">
        <v>1419804</v>
      </c>
      <c r="I7227">
        <v>1339804</v>
      </c>
      <c r="J7227">
        <v>10647</v>
      </c>
      <c r="K7227">
        <v>62</v>
      </c>
      <c r="L7227">
        <v>63.24</v>
      </c>
      <c r="M7227" t="s">
        <v>925</v>
      </c>
      <c r="N7227" t="s">
        <v>926</v>
      </c>
      <c r="O7227">
        <v>43.28</v>
      </c>
      <c r="S7227">
        <v>27226</v>
      </c>
    </row>
    <row r="7228" spans="1:19" x14ac:dyDescent="0.2">
      <c r="A7228" t="s">
        <v>65</v>
      </c>
      <c r="B7228" t="s">
        <v>8</v>
      </c>
      <c r="C7228" t="s">
        <v>928</v>
      </c>
      <c r="D7228">
        <v>2</v>
      </c>
      <c r="E7228">
        <v>7</v>
      </c>
      <c r="F7228">
        <v>1780796700000</v>
      </c>
      <c r="G7228">
        <v>1780798064876</v>
      </c>
      <c r="H7228">
        <v>1364876</v>
      </c>
      <c r="I7228">
        <v>1329876</v>
      </c>
      <c r="J7228">
        <v>11153</v>
      </c>
      <c r="K7228">
        <v>58</v>
      </c>
      <c r="L7228">
        <v>64.5</v>
      </c>
      <c r="M7228" t="s">
        <v>925</v>
      </c>
      <c r="N7228" t="s">
        <v>926</v>
      </c>
      <c r="O7228">
        <v>46.24</v>
      </c>
      <c r="S7228">
        <v>27227</v>
      </c>
    </row>
    <row r="7229" spans="1:19" x14ac:dyDescent="0.2">
      <c r="A7229" t="s">
        <v>65</v>
      </c>
      <c r="B7229" t="s">
        <v>8</v>
      </c>
      <c r="C7229" t="s">
        <v>927</v>
      </c>
      <c r="D7229">
        <v>2</v>
      </c>
      <c r="E7229">
        <v>7</v>
      </c>
      <c r="F7229">
        <v>1780797600000</v>
      </c>
      <c r="G7229">
        <v>1780799020071</v>
      </c>
      <c r="H7229">
        <v>1420071</v>
      </c>
      <c r="I7229">
        <v>1370071</v>
      </c>
      <c r="J7229">
        <v>8954</v>
      </c>
      <c r="K7229">
        <v>58</v>
      </c>
      <c r="L7229">
        <v>60.02</v>
      </c>
      <c r="M7229" t="s">
        <v>925</v>
      </c>
      <c r="N7229" t="s">
        <v>926</v>
      </c>
      <c r="O7229">
        <v>40.32</v>
      </c>
      <c r="S7229">
        <v>27228</v>
      </c>
    </row>
    <row r="7230" spans="1:19" x14ac:dyDescent="0.2">
      <c r="A7230" t="s">
        <v>65</v>
      </c>
      <c r="B7230" t="s">
        <v>8</v>
      </c>
      <c r="C7230" t="s">
        <v>924</v>
      </c>
      <c r="D7230">
        <v>2</v>
      </c>
      <c r="E7230">
        <v>7</v>
      </c>
      <c r="F7230">
        <v>1780798500000</v>
      </c>
      <c r="G7230">
        <v>1780800432313</v>
      </c>
      <c r="H7230">
        <v>1932313</v>
      </c>
      <c r="I7230">
        <v>1867313</v>
      </c>
      <c r="J7230">
        <v>11297</v>
      </c>
      <c r="K7230">
        <v>78</v>
      </c>
      <c r="L7230">
        <v>69.34</v>
      </c>
      <c r="M7230" t="s">
        <v>931</v>
      </c>
      <c r="N7230" t="s">
        <v>926</v>
      </c>
      <c r="O7230">
        <v>42.83</v>
      </c>
      <c r="S7230">
        <v>27229</v>
      </c>
    </row>
    <row r="7231" spans="1:19" x14ac:dyDescent="0.2">
      <c r="A7231" t="s">
        <v>65</v>
      </c>
      <c r="B7231" t="s">
        <v>8</v>
      </c>
      <c r="C7231" t="s">
        <v>928</v>
      </c>
      <c r="D7231">
        <v>2</v>
      </c>
      <c r="E7231">
        <v>7</v>
      </c>
      <c r="F7231">
        <v>1780799400000</v>
      </c>
      <c r="G7231">
        <v>1780801600256</v>
      </c>
      <c r="H7231">
        <v>2200256</v>
      </c>
      <c r="I7231">
        <v>2120256</v>
      </c>
      <c r="J7231">
        <v>8837</v>
      </c>
      <c r="K7231">
        <v>93</v>
      </c>
      <c r="L7231">
        <v>72</v>
      </c>
      <c r="M7231" t="s">
        <v>931</v>
      </c>
      <c r="N7231" t="s">
        <v>926</v>
      </c>
      <c r="O7231">
        <v>48.83</v>
      </c>
      <c r="S7231">
        <v>27230</v>
      </c>
    </row>
    <row r="7232" spans="1:19" x14ac:dyDescent="0.2">
      <c r="A7232" t="s">
        <v>65</v>
      </c>
      <c r="B7232" t="s">
        <v>8</v>
      </c>
      <c r="C7232" t="s">
        <v>927</v>
      </c>
      <c r="D7232">
        <v>2</v>
      </c>
      <c r="E7232">
        <v>7</v>
      </c>
      <c r="F7232">
        <v>1780800300000</v>
      </c>
      <c r="G7232">
        <v>1780802667971</v>
      </c>
      <c r="H7232">
        <v>2367971</v>
      </c>
      <c r="I7232">
        <v>2332971</v>
      </c>
      <c r="J7232">
        <v>9752</v>
      </c>
      <c r="K7232">
        <v>87</v>
      </c>
      <c r="L7232">
        <v>73.5</v>
      </c>
      <c r="M7232" t="s">
        <v>931</v>
      </c>
      <c r="N7232" t="s">
        <v>926</v>
      </c>
      <c r="O7232">
        <v>45.66</v>
      </c>
      <c r="S7232">
        <v>27231</v>
      </c>
    </row>
    <row r="7233" spans="1:19" x14ac:dyDescent="0.2">
      <c r="A7233" t="s">
        <v>65</v>
      </c>
      <c r="B7233" t="s">
        <v>8</v>
      </c>
      <c r="C7233" t="s">
        <v>924</v>
      </c>
      <c r="D7233">
        <v>2</v>
      </c>
      <c r="E7233">
        <v>7</v>
      </c>
      <c r="F7233">
        <v>1780801200000</v>
      </c>
      <c r="G7233">
        <v>1780802838793</v>
      </c>
      <c r="H7233">
        <v>1638793</v>
      </c>
      <c r="I7233">
        <v>1588793</v>
      </c>
      <c r="J7233">
        <v>10376</v>
      </c>
      <c r="K7233">
        <v>69</v>
      </c>
      <c r="L7233">
        <v>65.02</v>
      </c>
      <c r="M7233" t="s">
        <v>925</v>
      </c>
      <c r="N7233" t="s">
        <v>926</v>
      </c>
      <c r="O7233">
        <v>42.64</v>
      </c>
      <c r="S7233">
        <v>27232</v>
      </c>
    </row>
    <row r="7234" spans="1:19" x14ac:dyDescent="0.2">
      <c r="A7234" t="s">
        <v>65</v>
      </c>
      <c r="B7234" t="s">
        <v>8</v>
      </c>
      <c r="C7234" t="s">
        <v>928</v>
      </c>
      <c r="D7234">
        <v>2</v>
      </c>
      <c r="E7234">
        <v>7</v>
      </c>
      <c r="F7234">
        <v>1780802100000</v>
      </c>
      <c r="G7234">
        <v>1780804515720</v>
      </c>
      <c r="H7234">
        <v>2415720</v>
      </c>
      <c r="I7234">
        <v>2350720</v>
      </c>
      <c r="J7234">
        <v>9127</v>
      </c>
      <c r="K7234">
        <v>94</v>
      </c>
      <c r="L7234">
        <v>58.57</v>
      </c>
      <c r="M7234" t="s">
        <v>925</v>
      </c>
      <c r="N7234" t="s">
        <v>929</v>
      </c>
      <c r="S7234">
        <v>27233</v>
      </c>
    </row>
    <row r="7235" spans="1:19" x14ac:dyDescent="0.2">
      <c r="A7235" t="s">
        <v>65</v>
      </c>
      <c r="B7235" t="s">
        <v>8</v>
      </c>
      <c r="C7235" t="s">
        <v>927</v>
      </c>
      <c r="D7235">
        <v>2</v>
      </c>
      <c r="E7235">
        <v>7</v>
      </c>
      <c r="F7235">
        <v>1780803000000</v>
      </c>
      <c r="G7235">
        <v>1780804731877</v>
      </c>
      <c r="H7235">
        <v>1731877</v>
      </c>
      <c r="I7235">
        <v>1651877</v>
      </c>
      <c r="J7235">
        <v>9657</v>
      </c>
      <c r="K7235">
        <v>69</v>
      </c>
      <c r="L7235">
        <v>50.92</v>
      </c>
      <c r="M7235" t="s">
        <v>925</v>
      </c>
      <c r="N7235" t="s">
        <v>929</v>
      </c>
      <c r="S7235">
        <v>27234</v>
      </c>
    </row>
    <row r="7236" spans="1:19" x14ac:dyDescent="0.2">
      <c r="A7236" t="s">
        <v>65</v>
      </c>
      <c r="B7236" t="s">
        <v>8</v>
      </c>
      <c r="C7236" t="s">
        <v>924</v>
      </c>
      <c r="D7236">
        <v>2</v>
      </c>
      <c r="E7236">
        <v>7</v>
      </c>
      <c r="F7236">
        <v>1780803900000</v>
      </c>
      <c r="G7236">
        <v>1780805803332</v>
      </c>
      <c r="H7236">
        <v>1903332</v>
      </c>
      <c r="I7236">
        <v>1868332</v>
      </c>
      <c r="J7236">
        <v>10924</v>
      </c>
      <c r="K7236">
        <v>73</v>
      </c>
      <c r="L7236">
        <v>65</v>
      </c>
      <c r="M7236" t="s">
        <v>925</v>
      </c>
      <c r="N7236" t="s">
        <v>926</v>
      </c>
      <c r="O7236">
        <v>34.46</v>
      </c>
      <c r="S7236">
        <v>27235</v>
      </c>
    </row>
    <row r="7237" spans="1:19" x14ac:dyDescent="0.2">
      <c r="A7237" t="s">
        <v>65</v>
      </c>
      <c r="B7237" t="s">
        <v>8</v>
      </c>
      <c r="C7237" t="s">
        <v>928</v>
      </c>
      <c r="D7237">
        <v>2</v>
      </c>
      <c r="E7237">
        <v>7</v>
      </c>
      <c r="F7237">
        <v>1780804800000</v>
      </c>
      <c r="G7237">
        <v>1780807042474</v>
      </c>
      <c r="H7237">
        <v>2242474</v>
      </c>
      <c r="I7237">
        <v>2192474</v>
      </c>
      <c r="J7237">
        <v>10953</v>
      </c>
      <c r="K7237">
        <v>85</v>
      </c>
      <c r="L7237">
        <v>75.27</v>
      </c>
      <c r="M7237" t="s">
        <v>931</v>
      </c>
      <c r="N7237" t="s">
        <v>926</v>
      </c>
      <c r="O7237">
        <v>49.73</v>
      </c>
      <c r="S7237">
        <v>27236</v>
      </c>
    </row>
    <row r="7238" spans="1:19" x14ac:dyDescent="0.2">
      <c r="A7238" t="s">
        <v>65</v>
      </c>
      <c r="B7238" t="s">
        <v>8</v>
      </c>
      <c r="C7238" t="s">
        <v>927</v>
      </c>
      <c r="D7238">
        <v>2</v>
      </c>
      <c r="E7238">
        <v>7</v>
      </c>
      <c r="F7238">
        <v>1780805700000</v>
      </c>
      <c r="G7238">
        <v>1780807528135</v>
      </c>
      <c r="H7238">
        <v>1828135</v>
      </c>
      <c r="I7238">
        <v>1763135</v>
      </c>
      <c r="J7238">
        <v>10316</v>
      </c>
      <c r="K7238">
        <v>77</v>
      </c>
      <c r="L7238">
        <v>68.040000000000006</v>
      </c>
      <c r="M7238" t="s">
        <v>931</v>
      </c>
      <c r="N7238" t="s">
        <v>926</v>
      </c>
      <c r="O7238">
        <v>45.05</v>
      </c>
      <c r="S7238">
        <v>27237</v>
      </c>
    </row>
    <row r="7239" spans="1:19" x14ac:dyDescent="0.2">
      <c r="A7239" t="s">
        <v>65</v>
      </c>
      <c r="B7239" t="s">
        <v>8</v>
      </c>
      <c r="C7239" t="s">
        <v>924</v>
      </c>
      <c r="D7239">
        <v>2</v>
      </c>
      <c r="E7239">
        <v>7</v>
      </c>
      <c r="F7239">
        <v>1780806600000</v>
      </c>
      <c r="G7239">
        <v>1780808603766</v>
      </c>
      <c r="H7239">
        <v>2003766</v>
      </c>
      <c r="I7239">
        <v>1923766</v>
      </c>
      <c r="J7239">
        <v>10649</v>
      </c>
      <c r="K7239">
        <v>82</v>
      </c>
      <c r="L7239">
        <v>70.040000000000006</v>
      </c>
      <c r="M7239" t="s">
        <v>931</v>
      </c>
      <c r="N7239" t="s">
        <v>926</v>
      </c>
      <c r="O7239">
        <v>44.38</v>
      </c>
      <c r="S7239">
        <v>27238</v>
      </c>
    </row>
    <row r="7240" spans="1:19" x14ac:dyDescent="0.2">
      <c r="A7240" t="s">
        <v>65</v>
      </c>
      <c r="B7240" t="s">
        <v>8</v>
      </c>
      <c r="C7240" t="s">
        <v>928</v>
      </c>
      <c r="D7240">
        <v>2</v>
      </c>
      <c r="E7240">
        <v>7</v>
      </c>
      <c r="F7240">
        <v>1780807500000</v>
      </c>
      <c r="G7240">
        <v>1780809924011</v>
      </c>
      <c r="H7240">
        <v>2424011</v>
      </c>
      <c r="I7240">
        <v>2389011</v>
      </c>
      <c r="J7240">
        <v>12231</v>
      </c>
      <c r="K7240">
        <v>91</v>
      </c>
      <c r="L7240">
        <v>74.94</v>
      </c>
      <c r="M7240" t="s">
        <v>931</v>
      </c>
      <c r="N7240" t="s">
        <v>926</v>
      </c>
      <c r="O7240">
        <v>40.96</v>
      </c>
      <c r="S7240">
        <v>27239</v>
      </c>
    </row>
    <row r="7241" spans="1:19" x14ac:dyDescent="0.2">
      <c r="A7241" t="s">
        <v>65</v>
      </c>
      <c r="B7241" t="s">
        <v>8</v>
      </c>
      <c r="C7241" t="s">
        <v>927</v>
      </c>
      <c r="D7241">
        <v>2</v>
      </c>
      <c r="E7241">
        <v>7</v>
      </c>
      <c r="F7241">
        <v>1780808400000</v>
      </c>
      <c r="G7241">
        <v>1780810601638</v>
      </c>
      <c r="H7241">
        <v>2201638</v>
      </c>
      <c r="I7241">
        <v>2151638</v>
      </c>
      <c r="J7241">
        <v>8589</v>
      </c>
      <c r="K7241">
        <v>86</v>
      </c>
      <c r="L7241">
        <v>68.47</v>
      </c>
      <c r="M7241" t="s">
        <v>931</v>
      </c>
      <c r="N7241" t="s">
        <v>926</v>
      </c>
      <c r="O7241">
        <v>41.26</v>
      </c>
      <c r="S7241">
        <v>27240</v>
      </c>
    </row>
    <row r="7242" spans="1:19" x14ac:dyDescent="0.2">
      <c r="A7242" t="s">
        <v>65</v>
      </c>
      <c r="B7242" t="s">
        <v>8</v>
      </c>
      <c r="C7242" t="s">
        <v>924</v>
      </c>
      <c r="D7242">
        <v>2</v>
      </c>
      <c r="E7242">
        <v>7</v>
      </c>
      <c r="F7242">
        <v>1780809300000</v>
      </c>
      <c r="G7242">
        <v>1780811290168</v>
      </c>
      <c r="H7242">
        <v>1990168</v>
      </c>
      <c r="I7242">
        <v>1925168</v>
      </c>
      <c r="J7242">
        <v>11180</v>
      </c>
      <c r="K7242">
        <v>74</v>
      </c>
      <c r="L7242">
        <v>73.989999999999995</v>
      </c>
      <c r="M7242" t="s">
        <v>931</v>
      </c>
      <c r="N7242" t="s">
        <v>926</v>
      </c>
      <c r="O7242">
        <v>52.49</v>
      </c>
      <c r="S7242">
        <v>27241</v>
      </c>
    </row>
    <row r="7243" spans="1:19" x14ac:dyDescent="0.2">
      <c r="A7243" t="s">
        <v>65</v>
      </c>
      <c r="B7243" t="s">
        <v>8</v>
      </c>
      <c r="C7243" t="s">
        <v>928</v>
      </c>
      <c r="D7243">
        <v>2</v>
      </c>
      <c r="E7243">
        <v>7</v>
      </c>
      <c r="F7243">
        <v>1780810200000</v>
      </c>
      <c r="G7243">
        <v>1780812300633</v>
      </c>
      <c r="H7243">
        <v>2100633</v>
      </c>
      <c r="I7243">
        <v>2020633</v>
      </c>
      <c r="J7243">
        <v>10192</v>
      </c>
      <c r="K7243">
        <v>78</v>
      </c>
      <c r="L7243">
        <v>72.569999999999993</v>
      </c>
      <c r="M7243" t="s">
        <v>931</v>
      </c>
      <c r="N7243" t="s">
        <v>926</v>
      </c>
      <c r="O7243">
        <v>49.05</v>
      </c>
      <c r="S7243">
        <v>27242</v>
      </c>
    </row>
    <row r="7244" spans="1:19" x14ac:dyDescent="0.2">
      <c r="A7244" t="s">
        <v>65</v>
      </c>
      <c r="B7244" t="s">
        <v>8</v>
      </c>
      <c r="C7244" t="s">
        <v>927</v>
      </c>
      <c r="D7244">
        <v>2</v>
      </c>
      <c r="E7244">
        <v>7</v>
      </c>
      <c r="F7244">
        <v>1780811100000</v>
      </c>
      <c r="G7244">
        <v>1780813725231</v>
      </c>
      <c r="H7244">
        <v>2625231</v>
      </c>
      <c r="I7244">
        <v>2590231</v>
      </c>
      <c r="J7244">
        <v>10050</v>
      </c>
      <c r="K7244">
        <v>103</v>
      </c>
      <c r="L7244">
        <v>62.06</v>
      </c>
      <c r="M7244" t="s">
        <v>925</v>
      </c>
      <c r="N7244" t="s">
        <v>929</v>
      </c>
      <c r="S7244">
        <v>27243</v>
      </c>
    </row>
    <row r="7245" spans="1:19" x14ac:dyDescent="0.2">
      <c r="A7245" t="s">
        <v>65</v>
      </c>
      <c r="B7245" t="s">
        <v>8</v>
      </c>
      <c r="C7245" t="s">
        <v>924</v>
      </c>
      <c r="D7245">
        <v>2</v>
      </c>
      <c r="E7245">
        <v>7</v>
      </c>
      <c r="F7245">
        <v>1780812000000</v>
      </c>
      <c r="G7245">
        <v>1780813417795</v>
      </c>
      <c r="H7245">
        <v>1417795</v>
      </c>
      <c r="I7245">
        <v>1367795</v>
      </c>
      <c r="J7245">
        <v>9329</v>
      </c>
      <c r="K7245">
        <v>56</v>
      </c>
      <c r="L7245">
        <v>62.45</v>
      </c>
      <c r="M7245" t="s">
        <v>925</v>
      </c>
      <c r="N7245" t="s">
        <v>926</v>
      </c>
      <c r="O7245">
        <v>45.02</v>
      </c>
      <c r="S7245">
        <v>27244</v>
      </c>
    </row>
    <row r="7246" spans="1:19" x14ac:dyDescent="0.2">
      <c r="A7246" t="s">
        <v>65</v>
      </c>
      <c r="B7246" t="s">
        <v>8</v>
      </c>
      <c r="C7246" t="s">
        <v>928</v>
      </c>
      <c r="D7246">
        <v>2</v>
      </c>
      <c r="E7246">
        <v>7</v>
      </c>
      <c r="F7246">
        <v>1780812900000</v>
      </c>
      <c r="G7246">
        <v>1780815176894</v>
      </c>
      <c r="H7246">
        <v>2276894</v>
      </c>
      <c r="I7246">
        <v>2211894</v>
      </c>
      <c r="J7246">
        <v>9392</v>
      </c>
      <c r="K7246">
        <v>89</v>
      </c>
      <c r="L7246">
        <v>69.239999999999995</v>
      </c>
      <c r="M7246" t="s">
        <v>931</v>
      </c>
      <c r="N7246" t="s">
        <v>926</v>
      </c>
      <c r="O7246">
        <v>39</v>
      </c>
      <c r="S7246">
        <v>27245</v>
      </c>
    </row>
    <row r="7247" spans="1:19" x14ac:dyDescent="0.2">
      <c r="A7247" t="s">
        <v>65</v>
      </c>
      <c r="B7247" t="s">
        <v>8</v>
      </c>
      <c r="C7247" t="s">
        <v>927</v>
      </c>
      <c r="D7247">
        <v>2</v>
      </c>
      <c r="E7247">
        <v>7</v>
      </c>
      <c r="F7247">
        <v>1780813800000</v>
      </c>
      <c r="G7247">
        <v>1780815749117</v>
      </c>
      <c r="H7247">
        <v>1949117</v>
      </c>
      <c r="I7247">
        <v>1869117</v>
      </c>
      <c r="J7247">
        <v>11763</v>
      </c>
      <c r="K7247">
        <v>80</v>
      </c>
      <c r="L7247">
        <v>68.14</v>
      </c>
      <c r="M7247" t="s">
        <v>931</v>
      </c>
      <c r="N7247" t="s">
        <v>926</v>
      </c>
      <c r="O7247">
        <v>38.36</v>
      </c>
      <c r="S7247">
        <v>27246</v>
      </c>
    </row>
    <row r="7248" spans="1:19" x14ac:dyDescent="0.2">
      <c r="A7248" t="s">
        <v>65</v>
      </c>
      <c r="B7248" t="s">
        <v>8</v>
      </c>
      <c r="C7248" t="s">
        <v>924</v>
      </c>
      <c r="D7248">
        <v>2</v>
      </c>
      <c r="E7248">
        <v>7</v>
      </c>
      <c r="F7248">
        <v>1780814700000</v>
      </c>
      <c r="G7248">
        <v>1780816602247</v>
      </c>
      <c r="H7248">
        <v>1902247</v>
      </c>
      <c r="I7248">
        <v>1867247</v>
      </c>
      <c r="J7248">
        <v>11037</v>
      </c>
      <c r="K7248">
        <v>73</v>
      </c>
      <c r="L7248">
        <v>70.44</v>
      </c>
      <c r="M7248" t="s">
        <v>931</v>
      </c>
      <c r="N7248" t="s">
        <v>926</v>
      </c>
      <c r="O7248">
        <v>46.83</v>
      </c>
      <c r="S7248">
        <v>27247</v>
      </c>
    </row>
    <row r="7249" spans="1:19" x14ac:dyDescent="0.2">
      <c r="A7249" t="s">
        <v>66</v>
      </c>
      <c r="B7249" t="s">
        <v>13</v>
      </c>
      <c r="C7249" t="s">
        <v>928</v>
      </c>
      <c r="D7249">
        <v>1</v>
      </c>
      <c r="E7249">
        <v>1</v>
      </c>
      <c r="F7249">
        <v>1779667200000</v>
      </c>
      <c r="G7249">
        <v>1779669154847</v>
      </c>
      <c r="H7249">
        <v>1954847</v>
      </c>
      <c r="I7249">
        <v>1954847</v>
      </c>
      <c r="J7249">
        <v>8525</v>
      </c>
      <c r="K7249">
        <v>78</v>
      </c>
      <c r="L7249">
        <v>52.41</v>
      </c>
      <c r="M7249" t="s">
        <v>925</v>
      </c>
      <c r="N7249" t="s">
        <v>929</v>
      </c>
      <c r="S7249">
        <v>27248</v>
      </c>
    </row>
    <row r="7250" spans="1:19" x14ac:dyDescent="0.2">
      <c r="A7250" t="s">
        <v>66</v>
      </c>
      <c r="B7250" t="s">
        <v>13</v>
      </c>
      <c r="C7250" t="s">
        <v>927</v>
      </c>
      <c r="D7250">
        <v>1</v>
      </c>
      <c r="E7250">
        <v>1</v>
      </c>
      <c r="F7250">
        <v>1779668100000</v>
      </c>
      <c r="G7250">
        <v>1779669827762</v>
      </c>
      <c r="H7250">
        <v>1727762</v>
      </c>
      <c r="I7250">
        <v>1727762</v>
      </c>
      <c r="J7250">
        <v>9444</v>
      </c>
      <c r="K7250">
        <v>70</v>
      </c>
      <c r="L7250">
        <v>63.54</v>
      </c>
      <c r="M7250" t="s">
        <v>925</v>
      </c>
      <c r="N7250" t="s">
        <v>926</v>
      </c>
      <c r="O7250">
        <v>39.450000000000003</v>
      </c>
      <c r="S7250">
        <v>27249</v>
      </c>
    </row>
    <row r="7251" spans="1:19" x14ac:dyDescent="0.2">
      <c r="A7251" t="s">
        <v>66</v>
      </c>
      <c r="B7251" t="s">
        <v>13</v>
      </c>
      <c r="C7251" t="s">
        <v>924</v>
      </c>
      <c r="D7251">
        <v>1</v>
      </c>
      <c r="E7251">
        <v>1</v>
      </c>
      <c r="F7251">
        <v>1779669000000</v>
      </c>
      <c r="G7251">
        <v>1779670898137</v>
      </c>
      <c r="H7251">
        <v>1898137</v>
      </c>
      <c r="I7251">
        <v>1898137</v>
      </c>
      <c r="J7251">
        <v>10550</v>
      </c>
      <c r="K7251">
        <v>72</v>
      </c>
      <c r="L7251">
        <v>73.56</v>
      </c>
      <c r="M7251" t="s">
        <v>931</v>
      </c>
      <c r="N7251" t="s">
        <v>926</v>
      </c>
      <c r="O7251">
        <v>55.49</v>
      </c>
      <c r="S7251">
        <v>27250</v>
      </c>
    </row>
    <row r="7252" spans="1:19" x14ac:dyDescent="0.2">
      <c r="A7252" t="s">
        <v>66</v>
      </c>
      <c r="B7252" t="s">
        <v>13</v>
      </c>
      <c r="C7252" t="s">
        <v>928</v>
      </c>
      <c r="D7252">
        <v>1</v>
      </c>
      <c r="E7252">
        <v>1</v>
      </c>
      <c r="F7252">
        <v>1779669900000</v>
      </c>
      <c r="G7252">
        <v>1779671791986</v>
      </c>
      <c r="H7252">
        <v>1891986</v>
      </c>
      <c r="I7252">
        <v>1891986</v>
      </c>
      <c r="J7252">
        <v>9661</v>
      </c>
      <c r="K7252">
        <v>70</v>
      </c>
      <c r="L7252">
        <v>66.58</v>
      </c>
      <c r="M7252" t="s">
        <v>925</v>
      </c>
      <c r="N7252" t="s">
        <v>926</v>
      </c>
      <c r="O7252">
        <v>41.79</v>
      </c>
      <c r="S7252">
        <v>27251</v>
      </c>
    </row>
    <row r="7253" spans="1:19" x14ac:dyDescent="0.2">
      <c r="A7253" t="s">
        <v>66</v>
      </c>
      <c r="B7253" t="s">
        <v>13</v>
      </c>
      <c r="C7253" t="s">
        <v>927</v>
      </c>
      <c r="D7253">
        <v>1</v>
      </c>
      <c r="E7253">
        <v>1</v>
      </c>
      <c r="F7253">
        <v>1779670800000</v>
      </c>
      <c r="G7253">
        <v>1779672203473</v>
      </c>
      <c r="H7253">
        <v>1403473</v>
      </c>
      <c r="I7253">
        <v>1403473</v>
      </c>
      <c r="J7253">
        <v>8679</v>
      </c>
      <c r="K7253">
        <v>61</v>
      </c>
      <c r="L7253">
        <v>63.35</v>
      </c>
      <c r="M7253" t="s">
        <v>925</v>
      </c>
      <c r="N7253" t="s">
        <v>926</v>
      </c>
      <c r="O7253">
        <v>49.22</v>
      </c>
      <c r="S7253">
        <v>27252</v>
      </c>
    </row>
    <row r="7254" spans="1:19" x14ac:dyDescent="0.2">
      <c r="A7254" t="s">
        <v>66</v>
      </c>
      <c r="B7254" t="s">
        <v>13</v>
      </c>
      <c r="C7254" t="s">
        <v>924</v>
      </c>
      <c r="D7254">
        <v>1</v>
      </c>
      <c r="E7254">
        <v>1</v>
      </c>
      <c r="F7254">
        <v>1779671700000</v>
      </c>
      <c r="G7254">
        <v>1779673276004</v>
      </c>
      <c r="H7254">
        <v>1576004</v>
      </c>
      <c r="I7254">
        <v>1576004</v>
      </c>
      <c r="J7254">
        <v>9688</v>
      </c>
      <c r="K7254">
        <v>67</v>
      </c>
      <c r="L7254">
        <v>65.989999999999995</v>
      </c>
      <c r="M7254" t="s">
        <v>925</v>
      </c>
      <c r="N7254" t="s">
        <v>926</v>
      </c>
      <c r="O7254">
        <v>48.33</v>
      </c>
      <c r="S7254">
        <v>27253</v>
      </c>
    </row>
    <row r="7255" spans="1:19" x14ac:dyDescent="0.2">
      <c r="A7255" t="s">
        <v>66</v>
      </c>
      <c r="B7255" t="s">
        <v>13</v>
      </c>
      <c r="C7255" t="s">
        <v>928</v>
      </c>
      <c r="D7255">
        <v>1</v>
      </c>
      <c r="E7255">
        <v>1</v>
      </c>
      <c r="F7255">
        <v>1779672600000</v>
      </c>
      <c r="G7255">
        <v>1779674542910</v>
      </c>
      <c r="H7255">
        <v>1942910</v>
      </c>
      <c r="I7255">
        <v>1942910</v>
      </c>
      <c r="J7255">
        <v>8496</v>
      </c>
      <c r="K7255">
        <v>77</v>
      </c>
      <c r="L7255">
        <v>66.19</v>
      </c>
      <c r="M7255" t="s">
        <v>925</v>
      </c>
      <c r="N7255" t="s">
        <v>926</v>
      </c>
      <c r="O7255">
        <v>42.73</v>
      </c>
      <c r="S7255">
        <v>27254</v>
      </c>
    </row>
    <row r="7256" spans="1:19" x14ac:dyDescent="0.2">
      <c r="A7256" t="s">
        <v>66</v>
      </c>
      <c r="B7256" t="s">
        <v>13</v>
      </c>
      <c r="C7256" t="s">
        <v>927</v>
      </c>
      <c r="D7256">
        <v>1</v>
      </c>
      <c r="E7256">
        <v>1</v>
      </c>
      <c r="F7256">
        <v>1779673500000</v>
      </c>
      <c r="G7256">
        <v>1779675148098</v>
      </c>
      <c r="H7256">
        <v>1648098</v>
      </c>
      <c r="I7256">
        <v>1648098</v>
      </c>
      <c r="J7256">
        <v>11882</v>
      </c>
      <c r="K7256">
        <v>67</v>
      </c>
      <c r="L7256">
        <v>52.25</v>
      </c>
      <c r="M7256" t="s">
        <v>925</v>
      </c>
      <c r="N7256" t="s">
        <v>929</v>
      </c>
      <c r="S7256">
        <v>27255</v>
      </c>
    </row>
    <row r="7257" spans="1:19" x14ac:dyDescent="0.2">
      <c r="A7257" t="s">
        <v>66</v>
      </c>
      <c r="B7257" t="s">
        <v>13</v>
      </c>
      <c r="C7257" t="s">
        <v>924</v>
      </c>
      <c r="D7257">
        <v>1</v>
      </c>
      <c r="E7257">
        <v>1</v>
      </c>
      <c r="F7257">
        <v>1779674400000</v>
      </c>
      <c r="G7257">
        <v>1779675722465</v>
      </c>
      <c r="H7257">
        <v>1322465</v>
      </c>
      <c r="I7257">
        <v>1322465</v>
      </c>
      <c r="J7257">
        <v>8989</v>
      </c>
      <c r="K7257">
        <v>49</v>
      </c>
      <c r="L7257">
        <v>45.31</v>
      </c>
      <c r="M7257" t="s">
        <v>925</v>
      </c>
      <c r="N7257" t="s">
        <v>929</v>
      </c>
      <c r="S7257">
        <v>27256</v>
      </c>
    </row>
    <row r="7258" spans="1:19" x14ac:dyDescent="0.2">
      <c r="A7258" t="s">
        <v>66</v>
      </c>
      <c r="B7258" t="s">
        <v>13</v>
      </c>
      <c r="C7258" t="s">
        <v>928</v>
      </c>
      <c r="D7258">
        <v>1</v>
      </c>
      <c r="E7258">
        <v>1</v>
      </c>
      <c r="F7258">
        <v>1779675300000</v>
      </c>
      <c r="G7258">
        <v>1779677089078</v>
      </c>
      <c r="H7258">
        <v>1789078</v>
      </c>
      <c r="I7258">
        <v>1789078</v>
      </c>
      <c r="J7258">
        <v>10558</v>
      </c>
      <c r="K7258">
        <v>76</v>
      </c>
      <c r="L7258">
        <v>71.06</v>
      </c>
      <c r="M7258" t="s">
        <v>931</v>
      </c>
      <c r="N7258" t="s">
        <v>926</v>
      </c>
      <c r="O7258">
        <v>52.41</v>
      </c>
      <c r="S7258">
        <v>27257</v>
      </c>
    </row>
    <row r="7259" spans="1:19" x14ac:dyDescent="0.2">
      <c r="A7259" t="s">
        <v>66</v>
      </c>
      <c r="B7259" t="s">
        <v>13</v>
      </c>
      <c r="C7259" t="s">
        <v>927</v>
      </c>
      <c r="D7259">
        <v>1</v>
      </c>
      <c r="E7259">
        <v>1</v>
      </c>
      <c r="F7259">
        <v>1779676200000</v>
      </c>
      <c r="G7259">
        <v>1779677461839</v>
      </c>
      <c r="H7259">
        <v>1261839</v>
      </c>
      <c r="I7259">
        <v>1261839</v>
      </c>
      <c r="J7259">
        <v>10369</v>
      </c>
      <c r="K7259">
        <v>53</v>
      </c>
      <c r="L7259">
        <v>63.13</v>
      </c>
      <c r="M7259" t="s">
        <v>925</v>
      </c>
      <c r="N7259" t="s">
        <v>926</v>
      </c>
      <c r="O7259">
        <v>47.77</v>
      </c>
      <c r="S7259">
        <v>27258</v>
      </c>
    </row>
    <row r="7260" spans="1:19" x14ac:dyDescent="0.2">
      <c r="A7260" t="s">
        <v>66</v>
      </c>
      <c r="B7260" t="s">
        <v>13</v>
      </c>
      <c r="C7260" t="s">
        <v>924</v>
      </c>
      <c r="D7260">
        <v>1</v>
      </c>
      <c r="E7260">
        <v>1</v>
      </c>
      <c r="F7260">
        <v>1779677100000</v>
      </c>
      <c r="G7260">
        <v>1779679484397</v>
      </c>
      <c r="H7260">
        <v>2384397</v>
      </c>
      <c r="I7260">
        <v>2384397</v>
      </c>
      <c r="J7260">
        <v>9188</v>
      </c>
      <c r="K7260">
        <v>94</v>
      </c>
      <c r="L7260">
        <v>74.239999999999995</v>
      </c>
      <c r="M7260" t="s">
        <v>931</v>
      </c>
      <c r="N7260" t="s">
        <v>926</v>
      </c>
      <c r="O7260">
        <v>48.47</v>
      </c>
      <c r="S7260">
        <v>27259</v>
      </c>
    </row>
    <row r="7261" spans="1:19" x14ac:dyDescent="0.2">
      <c r="A7261" t="s">
        <v>66</v>
      </c>
      <c r="B7261" t="s">
        <v>13</v>
      </c>
      <c r="C7261" t="s">
        <v>928</v>
      </c>
      <c r="D7261">
        <v>1</v>
      </c>
      <c r="E7261">
        <v>1</v>
      </c>
      <c r="F7261">
        <v>1779678000000</v>
      </c>
      <c r="G7261">
        <v>1779679425234</v>
      </c>
      <c r="H7261">
        <v>1425234</v>
      </c>
      <c r="I7261">
        <v>1425234</v>
      </c>
      <c r="J7261">
        <v>8720</v>
      </c>
      <c r="K7261">
        <v>55</v>
      </c>
      <c r="L7261">
        <v>59.53</v>
      </c>
      <c r="M7261" t="s">
        <v>925</v>
      </c>
      <c r="N7261" t="s">
        <v>926</v>
      </c>
      <c r="O7261">
        <v>39.69</v>
      </c>
      <c r="S7261">
        <v>27260</v>
      </c>
    </row>
    <row r="7262" spans="1:19" x14ac:dyDescent="0.2">
      <c r="A7262" t="s">
        <v>66</v>
      </c>
      <c r="B7262" t="s">
        <v>13</v>
      </c>
      <c r="C7262" t="s">
        <v>927</v>
      </c>
      <c r="D7262">
        <v>1</v>
      </c>
      <c r="E7262">
        <v>1</v>
      </c>
      <c r="F7262">
        <v>1779678900000</v>
      </c>
      <c r="G7262">
        <v>1779680845553</v>
      </c>
      <c r="H7262">
        <v>1945553</v>
      </c>
      <c r="I7262">
        <v>1945553</v>
      </c>
      <c r="J7262">
        <v>11283</v>
      </c>
      <c r="K7262">
        <v>74</v>
      </c>
      <c r="L7262">
        <v>74.81</v>
      </c>
      <c r="M7262" t="s">
        <v>931</v>
      </c>
      <c r="N7262" t="s">
        <v>926</v>
      </c>
      <c r="O7262">
        <v>55.25</v>
      </c>
      <c r="S7262">
        <v>27261</v>
      </c>
    </row>
    <row r="7263" spans="1:19" x14ac:dyDescent="0.2">
      <c r="A7263" t="s">
        <v>66</v>
      </c>
      <c r="B7263" t="s">
        <v>13</v>
      </c>
      <c r="C7263" t="s">
        <v>924</v>
      </c>
      <c r="D7263">
        <v>1</v>
      </c>
      <c r="E7263">
        <v>1</v>
      </c>
      <c r="F7263">
        <v>1779679800000</v>
      </c>
      <c r="G7263">
        <v>1779681814797</v>
      </c>
      <c r="H7263">
        <v>2014797</v>
      </c>
      <c r="I7263">
        <v>2014797</v>
      </c>
      <c r="J7263">
        <v>11231</v>
      </c>
      <c r="K7263">
        <v>84</v>
      </c>
      <c r="L7263">
        <v>72.8</v>
      </c>
      <c r="M7263" t="s">
        <v>931</v>
      </c>
      <c r="N7263" t="s">
        <v>926</v>
      </c>
      <c r="O7263">
        <v>48.98</v>
      </c>
      <c r="S7263">
        <v>27262</v>
      </c>
    </row>
    <row r="7264" spans="1:19" x14ac:dyDescent="0.2">
      <c r="A7264" t="s">
        <v>66</v>
      </c>
      <c r="B7264" t="s">
        <v>13</v>
      </c>
      <c r="C7264" t="s">
        <v>928</v>
      </c>
      <c r="D7264">
        <v>1</v>
      </c>
      <c r="E7264">
        <v>1</v>
      </c>
      <c r="F7264">
        <v>1779680700000</v>
      </c>
      <c r="G7264">
        <v>1779682191327</v>
      </c>
      <c r="H7264">
        <v>1491327</v>
      </c>
      <c r="I7264">
        <v>1491327</v>
      </c>
      <c r="J7264">
        <v>10251</v>
      </c>
      <c r="K7264">
        <v>55</v>
      </c>
      <c r="L7264">
        <v>66.180000000000007</v>
      </c>
      <c r="M7264" t="s">
        <v>925</v>
      </c>
      <c r="N7264" t="s">
        <v>926</v>
      </c>
      <c r="O7264">
        <v>49.39</v>
      </c>
      <c r="S7264">
        <v>27263</v>
      </c>
    </row>
    <row r="7265" spans="1:19" x14ac:dyDescent="0.2">
      <c r="A7265" t="s">
        <v>66</v>
      </c>
      <c r="B7265" t="s">
        <v>13</v>
      </c>
      <c r="C7265" t="s">
        <v>927</v>
      </c>
      <c r="D7265">
        <v>1</v>
      </c>
      <c r="E7265">
        <v>1</v>
      </c>
      <c r="F7265">
        <v>1779681600000</v>
      </c>
      <c r="G7265">
        <v>1779682936045</v>
      </c>
      <c r="H7265">
        <v>1336045</v>
      </c>
      <c r="I7265">
        <v>1336045</v>
      </c>
      <c r="J7265">
        <v>10399</v>
      </c>
      <c r="K7265">
        <v>53</v>
      </c>
      <c r="L7265">
        <v>62.12</v>
      </c>
      <c r="M7265" t="s">
        <v>925</v>
      </c>
      <c r="N7265" t="s">
        <v>926</v>
      </c>
      <c r="O7265">
        <v>43.47</v>
      </c>
      <c r="S7265">
        <v>27264</v>
      </c>
    </row>
    <row r="7266" spans="1:19" x14ac:dyDescent="0.2">
      <c r="A7266" t="s">
        <v>66</v>
      </c>
      <c r="B7266" t="s">
        <v>13</v>
      </c>
      <c r="C7266" t="s">
        <v>924</v>
      </c>
      <c r="D7266">
        <v>1</v>
      </c>
      <c r="E7266">
        <v>1</v>
      </c>
      <c r="F7266">
        <v>1779682500000</v>
      </c>
      <c r="G7266">
        <v>1779684686058</v>
      </c>
      <c r="H7266">
        <v>2186058</v>
      </c>
      <c r="I7266">
        <v>2186058</v>
      </c>
      <c r="J7266">
        <v>8545</v>
      </c>
      <c r="K7266">
        <v>83</v>
      </c>
      <c r="L7266">
        <v>69.010000000000005</v>
      </c>
      <c r="M7266" t="s">
        <v>931</v>
      </c>
      <c r="N7266" t="s">
        <v>926</v>
      </c>
      <c r="O7266">
        <v>43.02</v>
      </c>
      <c r="S7266">
        <v>27265</v>
      </c>
    </row>
    <row r="7267" spans="1:19" x14ac:dyDescent="0.2">
      <c r="A7267" t="s">
        <v>66</v>
      </c>
      <c r="B7267" t="s">
        <v>13</v>
      </c>
      <c r="C7267" t="s">
        <v>928</v>
      </c>
      <c r="D7267">
        <v>1</v>
      </c>
      <c r="E7267">
        <v>1</v>
      </c>
      <c r="F7267">
        <v>1779683400000</v>
      </c>
      <c r="G7267">
        <v>1779685568819</v>
      </c>
      <c r="H7267">
        <v>2168819</v>
      </c>
      <c r="I7267">
        <v>2168819</v>
      </c>
      <c r="J7267">
        <v>11832</v>
      </c>
      <c r="K7267">
        <v>90</v>
      </c>
      <c r="L7267">
        <v>58.45</v>
      </c>
      <c r="M7267" t="s">
        <v>925</v>
      </c>
      <c r="N7267" t="s">
        <v>929</v>
      </c>
      <c r="S7267">
        <v>27266</v>
      </c>
    </row>
    <row r="7268" spans="1:19" x14ac:dyDescent="0.2">
      <c r="A7268" t="s">
        <v>66</v>
      </c>
      <c r="B7268" t="s">
        <v>13</v>
      </c>
      <c r="C7268" t="s">
        <v>927</v>
      </c>
      <c r="D7268">
        <v>1</v>
      </c>
      <c r="E7268">
        <v>2</v>
      </c>
      <c r="F7268">
        <v>1779753600000</v>
      </c>
      <c r="G7268">
        <v>1779755198957</v>
      </c>
      <c r="H7268">
        <v>1598957</v>
      </c>
      <c r="I7268">
        <v>1598957</v>
      </c>
      <c r="J7268">
        <v>10482</v>
      </c>
      <c r="K7268">
        <v>62</v>
      </c>
      <c r="L7268">
        <v>67.569999999999993</v>
      </c>
      <c r="M7268" t="s">
        <v>931</v>
      </c>
      <c r="N7268" t="s">
        <v>926</v>
      </c>
      <c r="O7268">
        <v>49.29</v>
      </c>
      <c r="S7268">
        <v>27267</v>
      </c>
    </row>
    <row r="7269" spans="1:19" x14ac:dyDescent="0.2">
      <c r="A7269" t="s">
        <v>66</v>
      </c>
      <c r="B7269" t="s">
        <v>13</v>
      </c>
      <c r="C7269" t="s">
        <v>924</v>
      </c>
      <c r="D7269">
        <v>1</v>
      </c>
      <c r="E7269">
        <v>2</v>
      </c>
      <c r="F7269">
        <v>1779754500000</v>
      </c>
      <c r="G7269">
        <v>1779756000746</v>
      </c>
      <c r="H7269">
        <v>1500746</v>
      </c>
      <c r="I7269">
        <v>1500746</v>
      </c>
      <c r="J7269">
        <v>11942</v>
      </c>
      <c r="K7269">
        <v>62</v>
      </c>
      <c r="L7269">
        <v>68.47</v>
      </c>
      <c r="M7269" t="s">
        <v>931</v>
      </c>
      <c r="N7269" t="s">
        <v>926</v>
      </c>
      <c r="O7269">
        <v>49.95</v>
      </c>
      <c r="S7269">
        <v>27268</v>
      </c>
    </row>
    <row r="7270" spans="1:19" x14ac:dyDescent="0.2">
      <c r="A7270" t="s">
        <v>66</v>
      </c>
      <c r="B7270" t="s">
        <v>13</v>
      </c>
      <c r="C7270" t="s">
        <v>928</v>
      </c>
      <c r="D7270">
        <v>1</v>
      </c>
      <c r="E7270">
        <v>2</v>
      </c>
      <c r="F7270">
        <v>1779755400000</v>
      </c>
      <c r="G7270">
        <v>1779757138492</v>
      </c>
      <c r="H7270">
        <v>1738492</v>
      </c>
      <c r="I7270">
        <v>1738492</v>
      </c>
      <c r="J7270">
        <v>9283</v>
      </c>
      <c r="K7270">
        <v>70</v>
      </c>
      <c r="L7270">
        <v>65.069999999999993</v>
      </c>
      <c r="M7270" t="s">
        <v>925</v>
      </c>
      <c r="N7270" t="s">
        <v>926</v>
      </c>
      <c r="O7270">
        <v>43.18</v>
      </c>
      <c r="S7270">
        <v>27269</v>
      </c>
    </row>
    <row r="7271" spans="1:19" x14ac:dyDescent="0.2">
      <c r="A7271" t="s">
        <v>66</v>
      </c>
      <c r="B7271" t="s">
        <v>13</v>
      </c>
      <c r="C7271" t="s">
        <v>927</v>
      </c>
      <c r="D7271">
        <v>1</v>
      </c>
      <c r="E7271">
        <v>2</v>
      </c>
      <c r="F7271">
        <v>1779756300000</v>
      </c>
      <c r="G7271">
        <v>1779758328888</v>
      </c>
      <c r="H7271">
        <v>2028888</v>
      </c>
      <c r="I7271">
        <v>2028888</v>
      </c>
      <c r="J7271">
        <v>10948</v>
      </c>
      <c r="K7271">
        <v>80</v>
      </c>
      <c r="L7271">
        <v>71.510000000000005</v>
      </c>
      <c r="M7271" t="s">
        <v>931</v>
      </c>
      <c r="N7271" t="s">
        <v>926</v>
      </c>
      <c r="O7271">
        <v>46.38</v>
      </c>
      <c r="S7271">
        <v>27270</v>
      </c>
    </row>
    <row r="7272" spans="1:19" x14ac:dyDescent="0.2">
      <c r="A7272" t="s">
        <v>66</v>
      </c>
      <c r="B7272" t="s">
        <v>13</v>
      </c>
      <c r="C7272" t="s">
        <v>924</v>
      </c>
      <c r="D7272">
        <v>1</v>
      </c>
      <c r="E7272">
        <v>2</v>
      </c>
      <c r="F7272">
        <v>1779757200000</v>
      </c>
      <c r="G7272">
        <v>1779759252454</v>
      </c>
      <c r="H7272">
        <v>2052454</v>
      </c>
      <c r="I7272">
        <v>2052454</v>
      </c>
      <c r="J7272">
        <v>9823</v>
      </c>
      <c r="K7272">
        <v>79</v>
      </c>
      <c r="L7272">
        <v>69.27</v>
      </c>
      <c r="M7272" t="s">
        <v>931</v>
      </c>
      <c r="N7272" t="s">
        <v>926</v>
      </c>
      <c r="O7272">
        <v>43.59</v>
      </c>
      <c r="S7272">
        <v>27271</v>
      </c>
    </row>
    <row r="7273" spans="1:19" x14ac:dyDescent="0.2">
      <c r="A7273" t="s">
        <v>66</v>
      </c>
      <c r="B7273" t="s">
        <v>13</v>
      </c>
      <c r="C7273" t="s">
        <v>928</v>
      </c>
      <c r="D7273">
        <v>1</v>
      </c>
      <c r="E7273">
        <v>2</v>
      </c>
      <c r="F7273">
        <v>1779758100000</v>
      </c>
      <c r="G7273">
        <v>1779760504354</v>
      </c>
      <c r="H7273">
        <v>2404354</v>
      </c>
      <c r="I7273">
        <v>2404354</v>
      </c>
      <c r="J7273">
        <v>10572</v>
      </c>
      <c r="K7273">
        <v>95</v>
      </c>
      <c r="L7273">
        <v>76.25</v>
      </c>
      <c r="M7273" t="s">
        <v>931</v>
      </c>
      <c r="N7273" t="s">
        <v>926</v>
      </c>
      <c r="O7273">
        <v>48.95</v>
      </c>
      <c r="S7273">
        <v>27272</v>
      </c>
    </row>
    <row r="7274" spans="1:19" x14ac:dyDescent="0.2">
      <c r="A7274" t="s">
        <v>66</v>
      </c>
      <c r="B7274" t="s">
        <v>13</v>
      </c>
      <c r="C7274" t="s">
        <v>927</v>
      </c>
      <c r="D7274">
        <v>1</v>
      </c>
      <c r="E7274">
        <v>2</v>
      </c>
      <c r="F7274">
        <v>1779759000000</v>
      </c>
      <c r="G7274">
        <v>1779760522668</v>
      </c>
      <c r="H7274">
        <v>1522668</v>
      </c>
      <c r="I7274">
        <v>1522668</v>
      </c>
      <c r="J7274">
        <v>10712</v>
      </c>
      <c r="K7274">
        <v>63</v>
      </c>
      <c r="L7274">
        <v>66.83</v>
      </c>
      <c r="M7274" t="s">
        <v>931</v>
      </c>
      <c r="N7274" t="s">
        <v>926</v>
      </c>
      <c r="O7274">
        <v>48.87</v>
      </c>
      <c r="S7274">
        <v>27273</v>
      </c>
    </row>
    <row r="7275" spans="1:19" x14ac:dyDescent="0.2">
      <c r="A7275" t="s">
        <v>66</v>
      </c>
      <c r="B7275" t="s">
        <v>13</v>
      </c>
      <c r="C7275" t="s">
        <v>924</v>
      </c>
      <c r="D7275">
        <v>1</v>
      </c>
      <c r="E7275">
        <v>2</v>
      </c>
      <c r="F7275">
        <v>1779759900000</v>
      </c>
      <c r="G7275">
        <v>1779761974811</v>
      </c>
      <c r="H7275">
        <v>2074811</v>
      </c>
      <c r="I7275">
        <v>2074811</v>
      </c>
      <c r="J7275">
        <v>9282</v>
      </c>
      <c r="K7275">
        <v>84</v>
      </c>
      <c r="L7275">
        <v>70.28</v>
      </c>
      <c r="M7275" t="s">
        <v>931</v>
      </c>
      <c r="N7275" t="s">
        <v>926</v>
      </c>
      <c r="O7275">
        <v>46.81</v>
      </c>
      <c r="S7275">
        <v>27274</v>
      </c>
    </row>
    <row r="7276" spans="1:19" x14ac:dyDescent="0.2">
      <c r="A7276" t="s">
        <v>66</v>
      </c>
      <c r="B7276" t="s">
        <v>13</v>
      </c>
      <c r="C7276" t="s">
        <v>928</v>
      </c>
      <c r="D7276">
        <v>1</v>
      </c>
      <c r="E7276">
        <v>2</v>
      </c>
      <c r="F7276">
        <v>1779760800000</v>
      </c>
      <c r="G7276">
        <v>1779762501812</v>
      </c>
      <c r="H7276">
        <v>1701812</v>
      </c>
      <c r="I7276">
        <v>1701812</v>
      </c>
      <c r="J7276">
        <v>9958</v>
      </c>
      <c r="K7276">
        <v>73</v>
      </c>
      <c r="L7276">
        <v>66.31</v>
      </c>
      <c r="M7276" t="s">
        <v>925</v>
      </c>
      <c r="N7276" t="s">
        <v>926</v>
      </c>
      <c r="O7276">
        <v>45.16</v>
      </c>
      <c r="S7276">
        <v>27275</v>
      </c>
    </row>
    <row r="7277" spans="1:19" x14ac:dyDescent="0.2">
      <c r="A7277" t="s">
        <v>66</v>
      </c>
      <c r="B7277" t="s">
        <v>13</v>
      </c>
      <c r="C7277" t="s">
        <v>927</v>
      </c>
      <c r="D7277">
        <v>1</v>
      </c>
      <c r="E7277">
        <v>2</v>
      </c>
      <c r="F7277">
        <v>1779761700000</v>
      </c>
      <c r="G7277">
        <v>1779763782052</v>
      </c>
      <c r="H7277">
        <v>2082052</v>
      </c>
      <c r="I7277">
        <v>2082052</v>
      </c>
      <c r="J7277">
        <v>9368</v>
      </c>
      <c r="K7277">
        <v>86</v>
      </c>
      <c r="L7277">
        <v>71.63</v>
      </c>
      <c r="M7277" t="s">
        <v>931</v>
      </c>
      <c r="N7277" t="s">
        <v>926</v>
      </c>
      <c r="O7277">
        <v>49.54</v>
      </c>
      <c r="S7277">
        <v>27276</v>
      </c>
    </row>
    <row r="7278" spans="1:19" x14ac:dyDescent="0.2">
      <c r="A7278" t="s">
        <v>66</v>
      </c>
      <c r="B7278" t="s">
        <v>13</v>
      </c>
      <c r="C7278" t="s">
        <v>924</v>
      </c>
      <c r="D7278">
        <v>1</v>
      </c>
      <c r="E7278">
        <v>2</v>
      </c>
      <c r="F7278">
        <v>1779762600000</v>
      </c>
      <c r="G7278">
        <v>1779764596669</v>
      </c>
      <c r="H7278">
        <v>1996669</v>
      </c>
      <c r="I7278">
        <v>1996669</v>
      </c>
      <c r="J7278">
        <v>10500</v>
      </c>
      <c r="K7278">
        <v>83</v>
      </c>
      <c r="L7278">
        <v>54.99</v>
      </c>
      <c r="M7278" t="s">
        <v>925</v>
      </c>
      <c r="N7278" t="s">
        <v>929</v>
      </c>
      <c r="S7278">
        <v>27277</v>
      </c>
    </row>
    <row r="7279" spans="1:19" x14ac:dyDescent="0.2">
      <c r="A7279" t="s">
        <v>66</v>
      </c>
      <c r="B7279" t="s">
        <v>13</v>
      </c>
      <c r="C7279" t="s">
        <v>928</v>
      </c>
      <c r="D7279">
        <v>1</v>
      </c>
      <c r="E7279">
        <v>2</v>
      </c>
      <c r="F7279">
        <v>1779763500000</v>
      </c>
      <c r="G7279">
        <v>1779765022322</v>
      </c>
      <c r="H7279">
        <v>1522322</v>
      </c>
      <c r="I7279">
        <v>1522322</v>
      </c>
      <c r="J7279">
        <v>10484</v>
      </c>
      <c r="K7279">
        <v>65</v>
      </c>
      <c r="L7279">
        <v>67.7</v>
      </c>
      <c r="M7279" t="s">
        <v>931</v>
      </c>
      <c r="N7279" t="s">
        <v>926</v>
      </c>
      <c r="O7279">
        <v>51.52</v>
      </c>
      <c r="S7279">
        <v>27278</v>
      </c>
    </row>
    <row r="7280" spans="1:19" x14ac:dyDescent="0.2">
      <c r="A7280" t="s">
        <v>66</v>
      </c>
      <c r="B7280" t="s">
        <v>13</v>
      </c>
      <c r="C7280" t="s">
        <v>927</v>
      </c>
      <c r="D7280">
        <v>1</v>
      </c>
      <c r="E7280">
        <v>2</v>
      </c>
      <c r="F7280">
        <v>1779764400000</v>
      </c>
      <c r="G7280">
        <v>1779766146719</v>
      </c>
      <c r="H7280">
        <v>1746719</v>
      </c>
      <c r="I7280">
        <v>1746719</v>
      </c>
      <c r="J7280">
        <v>10049</v>
      </c>
      <c r="K7280">
        <v>74</v>
      </c>
      <c r="L7280">
        <v>70.760000000000005</v>
      </c>
      <c r="M7280" t="s">
        <v>931</v>
      </c>
      <c r="N7280" t="s">
        <v>926</v>
      </c>
      <c r="O7280">
        <v>54.15</v>
      </c>
      <c r="S7280">
        <v>27279</v>
      </c>
    </row>
    <row r="7281" spans="1:19" x14ac:dyDescent="0.2">
      <c r="A7281" t="s">
        <v>66</v>
      </c>
      <c r="B7281" t="s">
        <v>13</v>
      </c>
      <c r="C7281" t="s">
        <v>924</v>
      </c>
      <c r="D7281">
        <v>1</v>
      </c>
      <c r="E7281">
        <v>2</v>
      </c>
      <c r="F7281">
        <v>1779765300000</v>
      </c>
      <c r="G7281">
        <v>1779766851076</v>
      </c>
      <c r="H7281">
        <v>1551076</v>
      </c>
      <c r="I7281">
        <v>1551076</v>
      </c>
      <c r="J7281">
        <v>9700</v>
      </c>
      <c r="K7281">
        <v>63</v>
      </c>
      <c r="L7281">
        <v>67.760000000000005</v>
      </c>
      <c r="M7281" t="s">
        <v>931</v>
      </c>
      <c r="N7281" t="s">
        <v>926</v>
      </c>
      <c r="O7281">
        <v>53.02</v>
      </c>
      <c r="S7281">
        <v>27280</v>
      </c>
    </row>
    <row r="7282" spans="1:19" x14ac:dyDescent="0.2">
      <c r="A7282" t="s">
        <v>66</v>
      </c>
      <c r="B7282" t="s">
        <v>13</v>
      </c>
      <c r="C7282" t="s">
        <v>928</v>
      </c>
      <c r="D7282">
        <v>1</v>
      </c>
      <c r="E7282">
        <v>2</v>
      </c>
      <c r="F7282">
        <v>1779766200000</v>
      </c>
      <c r="G7282">
        <v>1779768258398</v>
      </c>
      <c r="H7282">
        <v>2058398</v>
      </c>
      <c r="I7282">
        <v>2058398</v>
      </c>
      <c r="J7282">
        <v>10625</v>
      </c>
      <c r="K7282">
        <v>87</v>
      </c>
      <c r="L7282">
        <v>55.86</v>
      </c>
      <c r="M7282" t="s">
        <v>925</v>
      </c>
      <c r="N7282" t="s">
        <v>929</v>
      </c>
      <c r="S7282">
        <v>27281</v>
      </c>
    </row>
    <row r="7283" spans="1:19" x14ac:dyDescent="0.2">
      <c r="A7283" t="s">
        <v>66</v>
      </c>
      <c r="B7283" t="s">
        <v>13</v>
      </c>
      <c r="C7283" t="s">
        <v>927</v>
      </c>
      <c r="D7283">
        <v>1</v>
      </c>
      <c r="E7283">
        <v>2</v>
      </c>
      <c r="F7283">
        <v>1779767100000</v>
      </c>
      <c r="G7283">
        <v>1779769020991</v>
      </c>
      <c r="H7283">
        <v>1920991</v>
      </c>
      <c r="I7283">
        <v>1920991</v>
      </c>
      <c r="J7283">
        <v>10634</v>
      </c>
      <c r="K7283">
        <v>74</v>
      </c>
      <c r="L7283">
        <v>72.61</v>
      </c>
      <c r="M7283" t="s">
        <v>931</v>
      </c>
      <c r="N7283" t="s">
        <v>926</v>
      </c>
      <c r="O7283">
        <v>52.49</v>
      </c>
      <c r="S7283">
        <v>27282</v>
      </c>
    </row>
    <row r="7284" spans="1:19" x14ac:dyDescent="0.2">
      <c r="A7284" t="s">
        <v>66</v>
      </c>
      <c r="B7284" t="s">
        <v>13</v>
      </c>
      <c r="C7284" t="s">
        <v>924</v>
      </c>
      <c r="D7284">
        <v>1</v>
      </c>
      <c r="E7284">
        <v>2</v>
      </c>
      <c r="F7284">
        <v>1779768000000</v>
      </c>
      <c r="G7284">
        <v>1779769776830</v>
      </c>
      <c r="H7284">
        <v>1776830</v>
      </c>
      <c r="I7284">
        <v>1776830</v>
      </c>
      <c r="J7284">
        <v>11043</v>
      </c>
      <c r="K7284">
        <v>66</v>
      </c>
      <c r="L7284">
        <v>72.2</v>
      </c>
      <c r="M7284" t="s">
        <v>931</v>
      </c>
      <c r="N7284" t="s">
        <v>926</v>
      </c>
      <c r="O7284">
        <v>54.08</v>
      </c>
      <c r="S7284">
        <v>27283</v>
      </c>
    </row>
    <row r="7285" spans="1:19" x14ac:dyDescent="0.2">
      <c r="A7285" t="s">
        <v>66</v>
      </c>
      <c r="B7285" t="s">
        <v>13</v>
      </c>
      <c r="C7285" t="s">
        <v>928</v>
      </c>
      <c r="D7285">
        <v>1</v>
      </c>
      <c r="E7285">
        <v>2</v>
      </c>
      <c r="F7285">
        <v>1779768900000</v>
      </c>
      <c r="G7285">
        <v>1779770561019</v>
      </c>
      <c r="H7285">
        <v>1661019</v>
      </c>
      <c r="I7285">
        <v>1661019</v>
      </c>
      <c r="J7285">
        <v>11598</v>
      </c>
      <c r="K7285">
        <v>65</v>
      </c>
      <c r="L7285">
        <v>52.11</v>
      </c>
      <c r="M7285" t="s">
        <v>925</v>
      </c>
      <c r="N7285" t="s">
        <v>929</v>
      </c>
      <c r="S7285">
        <v>27284</v>
      </c>
    </row>
    <row r="7286" spans="1:19" x14ac:dyDescent="0.2">
      <c r="A7286" t="s">
        <v>66</v>
      </c>
      <c r="B7286" t="s">
        <v>13</v>
      </c>
      <c r="C7286" t="s">
        <v>927</v>
      </c>
      <c r="D7286">
        <v>1</v>
      </c>
      <c r="E7286">
        <v>2</v>
      </c>
      <c r="F7286">
        <v>1779769800000</v>
      </c>
      <c r="G7286">
        <v>1779771767709</v>
      </c>
      <c r="H7286">
        <v>1967709</v>
      </c>
      <c r="I7286">
        <v>1967709</v>
      </c>
      <c r="J7286">
        <v>11359</v>
      </c>
      <c r="K7286">
        <v>73</v>
      </c>
      <c r="L7286">
        <v>75.34</v>
      </c>
      <c r="M7286" t="s">
        <v>931</v>
      </c>
      <c r="N7286" t="s">
        <v>926</v>
      </c>
      <c r="O7286">
        <v>55.72</v>
      </c>
      <c r="S7286">
        <v>27285</v>
      </c>
    </row>
    <row r="7287" spans="1:19" x14ac:dyDescent="0.2">
      <c r="A7287" t="s">
        <v>66</v>
      </c>
      <c r="B7287" t="s">
        <v>13</v>
      </c>
      <c r="C7287" t="s">
        <v>924</v>
      </c>
      <c r="D7287">
        <v>1</v>
      </c>
      <c r="E7287">
        <v>2</v>
      </c>
      <c r="F7287">
        <v>1779770700000</v>
      </c>
      <c r="G7287">
        <v>1779772802770</v>
      </c>
      <c r="H7287">
        <v>2102770</v>
      </c>
      <c r="I7287">
        <v>2102770</v>
      </c>
      <c r="J7287">
        <v>11611</v>
      </c>
      <c r="K7287">
        <v>83</v>
      </c>
      <c r="L7287">
        <v>72.459999999999994</v>
      </c>
      <c r="M7287" t="s">
        <v>931</v>
      </c>
      <c r="N7287" t="s">
        <v>926</v>
      </c>
      <c r="O7287">
        <v>44.96</v>
      </c>
      <c r="S7287">
        <v>27286</v>
      </c>
    </row>
    <row r="7288" spans="1:19" x14ac:dyDescent="0.2">
      <c r="A7288" t="s">
        <v>66</v>
      </c>
      <c r="B7288" t="s">
        <v>13</v>
      </c>
      <c r="C7288" t="s">
        <v>924</v>
      </c>
      <c r="D7288">
        <v>1</v>
      </c>
      <c r="E7288">
        <v>3</v>
      </c>
      <c r="F7288">
        <v>1779840000000</v>
      </c>
      <c r="G7288">
        <v>1779842036226</v>
      </c>
      <c r="H7288">
        <v>2036226</v>
      </c>
      <c r="I7288">
        <v>2036226</v>
      </c>
      <c r="J7288">
        <v>9210</v>
      </c>
      <c r="K7288">
        <v>77</v>
      </c>
      <c r="L7288">
        <v>67.069999999999993</v>
      </c>
      <c r="M7288" t="s">
        <v>931</v>
      </c>
      <c r="N7288" t="s">
        <v>926</v>
      </c>
      <c r="O7288">
        <v>40.520000000000003</v>
      </c>
      <c r="S7288">
        <v>27287</v>
      </c>
    </row>
    <row r="7289" spans="1:19" x14ac:dyDescent="0.2">
      <c r="A7289" t="s">
        <v>66</v>
      </c>
      <c r="B7289" t="s">
        <v>13</v>
      </c>
      <c r="C7289" t="s">
        <v>928</v>
      </c>
      <c r="D7289">
        <v>1</v>
      </c>
      <c r="E7289">
        <v>3</v>
      </c>
      <c r="F7289">
        <v>1779840900000</v>
      </c>
      <c r="G7289">
        <v>1779843324597</v>
      </c>
      <c r="H7289">
        <v>2424597</v>
      </c>
      <c r="I7289">
        <v>2424597</v>
      </c>
      <c r="J7289">
        <v>9502</v>
      </c>
      <c r="K7289">
        <v>97</v>
      </c>
      <c r="L7289">
        <v>75.42</v>
      </c>
      <c r="M7289" t="s">
        <v>931</v>
      </c>
      <c r="N7289" t="s">
        <v>926</v>
      </c>
      <c r="O7289">
        <v>49.37</v>
      </c>
      <c r="S7289">
        <v>27288</v>
      </c>
    </row>
    <row r="7290" spans="1:19" x14ac:dyDescent="0.2">
      <c r="A7290" t="s">
        <v>66</v>
      </c>
      <c r="B7290" t="s">
        <v>13</v>
      </c>
      <c r="C7290" t="s">
        <v>927</v>
      </c>
      <c r="D7290">
        <v>1</v>
      </c>
      <c r="E7290">
        <v>3</v>
      </c>
      <c r="F7290">
        <v>1779841800000</v>
      </c>
      <c r="G7290">
        <v>1779844265488</v>
      </c>
      <c r="H7290">
        <v>2465488</v>
      </c>
      <c r="I7290">
        <v>2465488</v>
      </c>
      <c r="J7290">
        <v>9232</v>
      </c>
      <c r="K7290">
        <v>93</v>
      </c>
      <c r="L7290">
        <v>72.58</v>
      </c>
      <c r="M7290" t="s">
        <v>931</v>
      </c>
      <c r="N7290" t="s">
        <v>926</v>
      </c>
      <c r="O7290">
        <v>42.44</v>
      </c>
      <c r="S7290">
        <v>27289</v>
      </c>
    </row>
    <row r="7291" spans="1:19" x14ac:dyDescent="0.2">
      <c r="A7291" t="s">
        <v>66</v>
      </c>
      <c r="B7291" t="s">
        <v>13</v>
      </c>
      <c r="C7291" t="s">
        <v>924</v>
      </c>
      <c r="D7291">
        <v>1</v>
      </c>
      <c r="E7291">
        <v>3</v>
      </c>
      <c r="F7291">
        <v>1779842700000</v>
      </c>
      <c r="G7291">
        <v>1779844276643</v>
      </c>
      <c r="H7291">
        <v>1576643</v>
      </c>
      <c r="I7291">
        <v>1576643</v>
      </c>
      <c r="J7291">
        <v>8977</v>
      </c>
      <c r="K7291">
        <v>66</v>
      </c>
      <c r="L7291">
        <v>65.3</v>
      </c>
      <c r="M7291" t="s">
        <v>925</v>
      </c>
      <c r="N7291" t="s">
        <v>926</v>
      </c>
      <c r="O7291">
        <v>48.6</v>
      </c>
      <c r="S7291">
        <v>27290</v>
      </c>
    </row>
    <row r="7292" spans="1:19" x14ac:dyDescent="0.2">
      <c r="A7292" t="s">
        <v>66</v>
      </c>
      <c r="B7292" t="s">
        <v>13</v>
      </c>
      <c r="C7292" t="s">
        <v>928</v>
      </c>
      <c r="D7292">
        <v>1</v>
      </c>
      <c r="E7292">
        <v>3</v>
      </c>
      <c r="F7292">
        <v>1779843600000</v>
      </c>
      <c r="G7292">
        <v>1779845230482</v>
      </c>
      <c r="H7292">
        <v>1630482</v>
      </c>
      <c r="I7292">
        <v>1630482</v>
      </c>
      <c r="J7292">
        <v>9956</v>
      </c>
      <c r="K7292">
        <v>67</v>
      </c>
      <c r="L7292">
        <v>64.239999999999995</v>
      </c>
      <c r="M7292" t="s">
        <v>925</v>
      </c>
      <c r="N7292" t="s">
        <v>926</v>
      </c>
      <c r="O7292">
        <v>42.16</v>
      </c>
      <c r="S7292">
        <v>27291</v>
      </c>
    </row>
    <row r="7293" spans="1:19" x14ac:dyDescent="0.2">
      <c r="A7293" t="s">
        <v>66</v>
      </c>
      <c r="B7293" t="s">
        <v>13</v>
      </c>
      <c r="C7293" t="s">
        <v>927</v>
      </c>
      <c r="D7293">
        <v>1</v>
      </c>
      <c r="E7293">
        <v>3</v>
      </c>
      <c r="F7293">
        <v>1779844500000</v>
      </c>
      <c r="G7293">
        <v>1779846095433</v>
      </c>
      <c r="H7293">
        <v>1595433</v>
      </c>
      <c r="I7293">
        <v>1595433</v>
      </c>
      <c r="J7293">
        <v>8720</v>
      </c>
      <c r="K7293">
        <v>65</v>
      </c>
      <c r="L7293">
        <v>66.11</v>
      </c>
      <c r="M7293" t="s">
        <v>925</v>
      </c>
      <c r="N7293" t="s">
        <v>926</v>
      </c>
      <c r="O7293">
        <v>50.69</v>
      </c>
      <c r="S7293">
        <v>27292</v>
      </c>
    </row>
    <row r="7294" spans="1:19" x14ac:dyDescent="0.2">
      <c r="A7294" t="s">
        <v>66</v>
      </c>
      <c r="B7294" t="s">
        <v>13</v>
      </c>
      <c r="C7294" t="s">
        <v>924</v>
      </c>
      <c r="D7294">
        <v>1</v>
      </c>
      <c r="E7294">
        <v>3</v>
      </c>
      <c r="F7294">
        <v>1779845400000</v>
      </c>
      <c r="G7294">
        <v>1779846905990</v>
      </c>
      <c r="H7294">
        <v>1505990</v>
      </c>
      <c r="I7294">
        <v>1505990</v>
      </c>
      <c r="J7294">
        <v>10590</v>
      </c>
      <c r="K7294">
        <v>62</v>
      </c>
      <c r="L7294">
        <v>64.23</v>
      </c>
      <c r="M7294" t="s">
        <v>925</v>
      </c>
      <c r="N7294" t="s">
        <v>926</v>
      </c>
      <c r="O7294">
        <v>43.57</v>
      </c>
      <c r="S7294">
        <v>27293</v>
      </c>
    </row>
    <row r="7295" spans="1:19" x14ac:dyDescent="0.2">
      <c r="A7295" t="s">
        <v>66</v>
      </c>
      <c r="B7295" t="s">
        <v>13</v>
      </c>
      <c r="C7295" t="s">
        <v>928</v>
      </c>
      <c r="D7295">
        <v>1</v>
      </c>
      <c r="E7295">
        <v>3</v>
      </c>
      <c r="F7295">
        <v>1779846300000</v>
      </c>
      <c r="G7295">
        <v>1779847721322</v>
      </c>
      <c r="H7295">
        <v>1421322</v>
      </c>
      <c r="I7295">
        <v>1421322</v>
      </c>
      <c r="J7295">
        <v>9126</v>
      </c>
      <c r="K7295">
        <v>56</v>
      </c>
      <c r="L7295">
        <v>65.03</v>
      </c>
      <c r="M7295" t="s">
        <v>925</v>
      </c>
      <c r="N7295" t="s">
        <v>926</v>
      </c>
      <c r="O7295">
        <v>51.48</v>
      </c>
      <c r="S7295">
        <v>27294</v>
      </c>
    </row>
    <row r="7296" spans="1:19" x14ac:dyDescent="0.2">
      <c r="A7296" t="s">
        <v>66</v>
      </c>
      <c r="B7296" t="s">
        <v>13</v>
      </c>
      <c r="C7296" t="s">
        <v>927</v>
      </c>
      <c r="D7296">
        <v>1</v>
      </c>
      <c r="E7296">
        <v>3</v>
      </c>
      <c r="F7296">
        <v>1779847200000</v>
      </c>
      <c r="G7296">
        <v>1779848946068</v>
      </c>
      <c r="H7296">
        <v>1746068</v>
      </c>
      <c r="I7296">
        <v>1746068</v>
      </c>
      <c r="J7296">
        <v>10426</v>
      </c>
      <c r="K7296">
        <v>74</v>
      </c>
      <c r="L7296">
        <v>69.39</v>
      </c>
      <c r="M7296" t="s">
        <v>931</v>
      </c>
      <c r="N7296" t="s">
        <v>926</v>
      </c>
      <c r="O7296">
        <v>49.96</v>
      </c>
      <c r="S7296">
        <v>27295</v>
      </c>
    </row>
    <row r="7297" spans="1:19" x14ac:dyDescent="0.2">
      <c r="A7297" t="s">
        <v>66</v>
      </c>
      <c r="B7297" t="s">
        <v>13</v>
      </c>
      <c r="C7297" t="s">
        <v>924</v>
      </c>
      <c r="D7297">
        <v>1</v>
      </c>
      <c r="E7297">
        <v>3</v>
      </c>
      <c r="F7297">
        <v>1779848100000</v>
      </c>
      <c r="G7297">
        <v>1779849568236</v>
      </c>
      <c r="H7297">
        <v>1468236</v>
      </c>
      <c r="I7297">
        <v>1468236</v>
      </c>
      <c r="J7297">
        <v>9067</v>
      </c>
      <c r="K7297">
        <v>58</v>
      </c>
      <c r="L7297">
        <v>64.58</v>
      </c>
      <c r="M7297" t="s">
        <v>925</v>
      </c>
      <c r="N7297" t="s">
        <v>926</v>
      </c>
      <c r="O7297">
        <v>49.41</v>
      </c>
      <c r="S7297">
        <v>27296</v>
      </c>
    </row>
    <row r="7298" spans="1:19" x14ac:dyDescent="0.2">
      <c r="A7298" t="s">
        <v>66</v>
      </c>
      <c r="B7298" t="s">
        <v>13</v>
      </c>
      <c r="C7298" t="s">
        <v>928</v>
      </c>
      <c r="D7298">
        <v>1</v>
      </c>
      <c r="E7298">
        <v>3</v>
      </c>
      <c r="F7298">
        <v>1779849000000</v>
      </c>
      <c r="G7298">
        <v>1779850956083</v>
      </c>
      <c r="H7298">
        <v>1956083</v>
      </c>
      <c r="I7298">
        <v>1956083</v>
      </c>
      <c r="J7298">
        <v>10869</v>
      </c>
      <c r="K7298">
        <v>76</v>
      </c>
      <c r="L7298">
        <v>72.040000000000006</v>
      </c>
      <c r="M7298" t="s">
        <v>931</v>
      </c>
      <c r="N7298" t="s">
        <v>926</v>
      </c>
      <c r="O7298">
        <v>49.66</v>
      </c>
      <c r="S7298">
        <v>27297</v>
      </c>
    </row>
    <row r="7299" spans="1:19" x14ac:dyDescent="0.2">
      <c r="A7299" t="s">
        <v>66</v>
      </c>
      <c r="B7299" t="s">
        <v>13</v>
      </c>
      <c r="C7299" t="s">
        <v>927</v>
      </c>
      <c r="D7299">
        <v>1</v>
      </c>
      <c r="E7299">
        <v>3</v>
      </c>
      <c r="F7299">
        <v>1779849900000</v>
      </c>
      <c r="G7299">
        <v>1779851370799</v>
      </c>
      <c r="H7299">
        <v>1470799</v>
      </c>
      <c r="I7299">
        <v>1470799</v>
      </c>
      <c r="J7299">
        <v>9366</v>
      </c>
      <c r="K7299">
        <v>57</v>
      </c>
      <c r="L7299">
        <v>63.05</v>
      </c>
      <c r="M7299" t="s">
        <v>925</v>
      </c>
      <c r="N7299" t="s">
        <v>926</v>
      </c>
      <c r="O7299">
        <v>44.98</v>
      </c>
      <c r="S7299">
        <v>27298</v>
      </c>
    </row>
    <row r="7300" spans="1:19" x14ac:dyDescent="0.2">
      <c r="A7300" t="s">
        <v>66</v>
      </c>
      <c r="B7300" t="s">
        <v>13</v>
      </c>
      <c r="C7300" t="s">
        <v>924</v>
      </c>
      <c r="D7300">
        <v>1</v>
      </c>
      <c r="E7300">
        <v>3</v>
      </c>
      <c r="F7300">
        <v>1779850800000</v>
      </c>
      <c r="G7300">
        <v>1779852701768</v>
      </c>
      <c r="H7300">
        <v>1901768</v>
      </c>
      <c r="I7300">
        <v>1901768</v>
      </c>
      <c r="J7300">
        <v>11035</v>
      </c>
      <c r="K7300">
        <v>79</v>
      </c>
      <c r="L7300">
        <v>73.66</v>
      </c>
      <c r="M7300" t="s">
        <v>931</v>
      </c>
      <c r="N7300" t="s">
        <v>926</v>
      </c>
      <c r="O7300">
        <v>54.35</v>
      </c>
      <c r="S7300">
        <v>27299</v>
      </c>
    </row>
    <row r="7301" spans="1:19" x14ac:dyDescent="0.2">
      <c r="A7301" t="s">
        <v>66</v>
      </c>
      <c r="B7301" t="s">
        <v>13</v>
      </c>
      <c r="C7301" t="s">
        <v>928</v>
      </c>
      <c r="D7301">
        <v>1</v>
      </c>
      <c r="E7301">
        <v>3</v>
      </c>
      <c r="F7301">
        <v>1779851700000</v>
      </c>
      <c r="G7301">
        <v>1779853151309</v>
      </c>
      <c r="H7301">
        <v>1451309</v>
      </c>
      <c r="I7301">
        <v>1451309</v>
      </c>
      <c r="J7301">
        <v>10714</v>
      </c>
      <c r="K7301">
        <v>60</v>
      </c>
      <c r="L7301">
        <v>64.430000000000007</v>
      </c>
      <c r="M7301" t="s">
        <v>925</v>
      </c>
      <c r="N7301" t="s">
        <v>926</v>
      </c>
      <c r="O7301">
        <v>45.09</v>
      </c>
      <c r="S7301">
        <v>27300</v>
      </c>
    </row>
    <row r="7302" spans="1:19" x14ac:dyDescent="0.2">
      <c r="A7302" t="s">
        <v>66</v>
      </c>
      <c r="B7302" t="s">
        <v>13</v>
      </c>
      <c r="C7302" t="s">
        <v>927</v>
      </c>
      <c r="D7302">
        <v>1</v>
      </c>
      <c r="E7302">
        <v>3</v>
      </c>
      <c r="F7302">
        <v>1779852600000</v>
      </c>
      <c r="G7302">
        <v>1779854780532</v>
      </c>
      <c r="H7302">
        <v>2180532</v>
      </c>
      <c r="I7302">
        <v>2180532</v>
      </c>
      <c r="J7302">
        <v>10598</v>
      </c>
      <c r="K7302">
        <v>90</v>
      </c>
      <c r="L7302">
        <v>72.09</v>
      </c>
      <c r="M7302" t="s">
        <v>931</v>
      </c>
      <c r="N7302" t="s">
        <v>926</v>
      </c>
      <c r="O7302">
        <v>44.83</v>
      </c>
      <c r="S7302">
        <v>27301</v>
      </c>
    </row>
    <row r="7303" spans="1:19" x14ac:dyDescent="0.2">
      <c r="A7303" t="s">
        <v>66</v>
      </c>
      <c r="B7303" t="s">
        <v>13</v>
      </c>
      <c r="C7303" t="s">
        <v>924</v>
      </c>
      <c r="D7303">
        <v>1</v>
      </c>
      <c r="E7303">
        <v>3</v>
      </c>
      <c r="F7303">
        <v>1779853500000</v>
      </c>
      <c r="G7303">
        <v>1779855050156</v>
      </c>
      <c r="H7303">
        <v>1550156</v>
      </c>
      <c r="I7303">
        <v>1550156</v>
      </c>
      <c r="J7303">
        <v>10651</v>
      </c>
      <c r="K7303">
        <v>63</v>
      </c>
      <c r="L7303">
        <v>65</v>
      </c>
      <c r="M7303" t="s">
        <v>925</v>
      </c>
      <c r="N7303" t="s">
        <v>926</v>
      </c>
      <c r="O7303">
        <v>44.1</v>
      </c>
      <c r="S7303">
        <v>27302</v>
      </c>
    </row>
    <row r="7304" spans="1:19" x14ac:dyDescent="0.2">
      <c r="A7304" t="s">
        <v>66</v>
      </c>
      <c r="B7304" t="s">
        <v>13</v>
      </c>
      <c r="C7304" t="s">
        <v>928</v>
      </c>
      <c r="D7304">
        <v>1</v>
      </c>
      <c r="E7304">
        <v>3</v>
      </c>
      <c r="F7304">
        <v>1779854400000</v>
      </c>
      <c r="G7304">
        <v>1779856503605</v>
      </c>
      <c r="H7304">
        <v>2103605</v>
      </c>
      <c r="I7304">
        <v>2103605</v>
      </c>
      <c r="J7304">
        <v>9663</v>
      </c>
      <c r="K7304">
        <v>84</v>
      </c>
      <c r="L7304">
        <v>73.77</v>
      </c>
      <c r="M7304" t="s">
        <v>931</v>
      </c>
      <c r="N7304" t="s">
        <v>926</v>
      </c>
      <c r="O7304">
        <v>53.18</v>
      </c>
      <c r="S7304">
        <v>27303</v>
      </c>
    </row>
    <row r="7305" spans="1:19" x14ac:dyDescent="0.2">
      <c r="A7305" t="s">
        <v>66</v>
      </c>
      <c r="B7305" t="s">
        <v>13</v>
      </c>
      <c r="C7305" t="s">
        <v>927</v>
      </c>
      <c r="D7305">
        <v>1</v>
      </c>
      <c r="E7305">
        <v>3</v>
      </c>
      <c r="F7305">
        <v>1779855300000</v>
      </c>
      <c r="G7305">
        <v>1779857297144</v>
      </c>
      <c r="H7305">
        <v>1997144</v>
      </c>
      <c r="I7305">
        <v>1997144</v>
      </c>
      <c r="J7305">
        <v>11640</v>
      </c>
      <c r="K7305">
        <v>80</v>
      </c>
      <c r="L7305">
        <v>72.989999999999995</v>
      </c>
      <c r="M7305" t="s">
        <v>931</v>
      </c>
      <c r="N7305" t="s">
        <v>926</v>
      </c>
      <c r="O7305">
        <v>48.76</v>
      </c>
      <c r="S7305">
        <v>27304</v>
      </c>
    </row>
    <row r="7306" spans="1:19" x14ac:dyDescent="0.2">
      <c r="A7306" t="s">
        <v>66</v>
      </c>
      <c r="B7306" t="s">
        <v>13</v>
      </c>
      <c r="C7306" t="s">
        <v>924</v>
      </c>
      <c r="D7306">
        <v>1</v>
      </c>
      <c r="E7306">
        <v>3</v>
      </c>
      <c r="F7306">
        <v>1779856200000</v>
      </c>
      <c r="G7306">
        <v>1779858158711</v>
      </c>
      <c r="H7306">
        <v>1958711</v>
      </c>
      <c r="I7306">
        <v>1958711</v>
      </c>
      <c r="J7306">
        <v>9685</v>
      </c>
      <c r="K7306">
        <v>84</v>
      </c>
      <c r="L7306">
        <v>72.760000000000005</v>
      </c>
      <c r="M7306" t="s">
        <v>931</v>
      </c>
      <c r="N7306" t="s">
        <v>926</v>
      </c>
      <c r="O7306">
        <v>54.44</v>
      </c>
      <c r="S7306">
        <v>27305</v>
      </c>
    </row>
    <row r="7307" spans="1:19" x14ac:dyDescent="0.2">
      <c r="A7307" t="s">
        <v>66</v>
      </c>
      <c r="B7307" t="s">
        <v>13</v>
      </c>
      <c r="C7307" t="s">
        <v>928</v>
      </c>
      <c r="D7307">
        <v>1</v>
      </c>
      <c r="E7307">
        <v>3</v>
      </c>
      <c r="F7307">
        <v>1779857100000</v>
      </c>
      <c r="G7307">
        <v>1779859208325</v>
      </c>
      <c r="H7307">
        <v>2108325</v>
      </c>
      <c r="I7307">
        <v>2108325</v>
      </c>
      <c r="J7307">
        <v>9631</v>
      </c>
      <c r="K7307">
        <v>86</v>
      </c>
      <c r="L7307">
        <v>55.41</v>
      </c>
      <c r="M7307" t="s">
        <v>925</v>
      </c>
      <c r="N7307" t="s">
        <v>929</v>
      </c>
      <c r="S7307">
        <v>27306</v>
      </c>
    </row>
    <row r="7308" spans="1:19" x14ac:dyDescent="0.2">
      <c r="A7308" t="s">
        <v>66</v>
      </c>
      <c r="B7308" t="s">
        <v>13</v>
      </c>
      <c r="C7308" t="s">
        <v>927</v>
      </c>
      <c r="D7308">
        <v>1</v>
      </c>
      <c r="E7308">
        <v>3</v>
      </c>
      <c r="F7308">
        <v>1779858000000</v>
      </c>
      <c r="G7308">
        <v>1779859648711</v>
      </c>
      <c r="H7308">
        <v>1648711</v>
      </c>
      <c r="I7308">
        <v>1648711</v>
      </c>
      <c r="J7308">
        <v>9476</v>
      </c>
      <c r="K7308">
        <v>62</v>
      </c>
      <c r="L7308">
        <v>49.73</v>
      </c>
      <c r="M7308" t="s">
        <v>925</v>
      </c>
      <c r="N7308" t="s">
        <v>929</v>
      </c>
      <c r="S7308">
        <v>27307</v>
      </c>
    </row>
    <row r="7309" spans="1:19" x14ac:dyDescent="0.2">
      <c r="A7309" t="s">
        <v>66</v>
      </c>
      <c r="B7309" t="s">
        <v>13</v>
      </c>
      <c r="C7309" t="s">
        <v>928</v>
      </c>
      <c r="D7309">
        <v>1</v>
      </c>
      <c r="E7309">
        <v>4</v>
      </c>
      <c r="F7309">
        <v>1779926400000</v>
      </c>
      <c r="G7309">
        <v>1779927933606</v>
      </c>
      <c r="H7309">
        <v>1533606</v>
      </c>
      <c r="I7309">
        <v>1533606</v>
      </c>
      <c r="J7309">
        <v>9703</v>
      </c>
      <c r="K7309">
        <v>62</v>
      </c>
      <c r="L7309">
        <v>67.099999999999994</v>
      </c>
      <c r="M7309" t="s">
        <v>931</v>
      </c>
      <c r="N7309" t="s">
        <v>926</v>
      </c>
      <c r="O7309">
        <v>51.92</v>
      </c>
      <c r="S7309">
        <v>27308</v>
      </c>
    </row>
    <row r="7310" spans="1:19" x14ac:dyDescent="0.2">
      <c r="A7310" t="s">
        <v>66</v>
      </c>
      <c r="B7310" t="s">
        <v>13</v>
      </c>
      <c r="C7310" t="s">
        <v>927</v>
      </c>
      <c r="D7310">
        <v>1</v>
      </c>
      <c r="E7310">
        <v>4</v>
      </c>
      <c r="F7310">
        <v>1779927300000</v>
      </c>
      <c r="G7310">
        <v>1779928870788</v>
      </c>
      <c r="H7310">
        <v>1570788</v>
      </c>
      <c r="I7310">
        <v>1570788</v>
      </c>
      <c r="J7310">
        <v>10457</v>
      </c>
      <c r="K7310">
        <v>64</v>
      </c>
      <c r="L7310">
        <v>68.739999999999995</v>
      </c>
      <c r="M7310" t="s">
        <v>931</v>
      </c>
      <c r="N7310" t="s">
        <v>926</v>
      </c>
      <c r="O7310">
        <v>52.78</v>
      </c>
      <c r="S7310">
        <v>27309</v>
      </c>
    </row>
    <row r="7311" spans="1:19" x14ac:dyDescent="0.2">
      <c r="A7311" t="s">
        <v>66</v>
      </c>
      <c r="B7311" t="s">
        <v>13</v>
      </c>
      <c r="C7311" t="s">
        <v>924</v>
      </c>
      <c r="D7311">
        <v>1</v>
      </c>
      <c r="E7311">
        <v>4</v>
      </c>
      <c r="F7311">
        <v>1779928200000</v>
      </c>
      <c r="G7311">
        <v>1779929796097</v>
      </c>
      <c r="H7311">
        <v>1596097</v>
      </c>
      <c r="I7311">
        <v>1596097</v>
      </c>
      <c r="J7311">
        <v>9892</v>
      </c>
      <c r="K7311">
        <v>70</v>
      </c>
      <c r="L7311">
        <v>67.17</v>
      </c>
      <c r="M7311" t="s">
        <v>931</v>
      </c>
      <c r="N7311" t="s">
        <v>926</v>
      </c>
      <c r="O7311">
        <v>50.01</v>
      </c>
      <c r="S7311">
        <v>27310</v>
      </c>
    </row>
    <row r="7312" spans="1:19" x14ac:dyDescent="0.2">
      <c r="A7312" t="s">
        <v>66</v>
      </c>
      <c r="B7312" t="s">
        <v>13</v>
      </c>
      <c r="C7312" t="s">
        <v>928</v>
      </c>
      <c r="D7312">
        <v>1</v>
      </c>
      <c r="E7312">
        <v>4</v>
      </c>
      <c r="F7312">
        <v>1779929100000</v>
      </c>
      <c r="G7312">
        <v>1779930654588</v>
      </c>
      <c r="H7312">
        <v>1554588</v>
      </c>
      <c r="I7312">
        <v>1554588</v>
      </c>
      <c r="J7312">
        <v>8532</v>
      </c>
      <c r="K7312">
        <v>61</v>
      </c>
      <c r="L7312">
        <v>62.57</v>
      </c>
      <c r="M7312" t="s">
        <v>925</v>
      </c>
      <c r="N7312" t="s">
        <v>926</v>
      </c>
      <c r="O7312">
        <v>43.99</v>
      </c>
      <c r="S7312">
        <v>27311</v>
      </c>
    </row>
    <row r="7313" spans="1:19" x14ac:dyDescent="0.2">
      <c r="A7313" t="s">
        <v>66</v>
      </c>
      <c r="B7313" t="s">
        <v>13</v>
      </c>
      <c r="C7313" t="s">
        <v>927</v>
      </c>
      <c r="D7313">
        <v>1</v>
      </c>
      <c r="E7313">
        <v>4</v>
      </c>
      <c r="F7313">
        <v>1779930000000</v>
      </c>
      <c r="G7313">
        <v>1779931794128</v>
      </c>
      <c r="H7313">
        <v>1794128</v>
      </c>
      <c r="I7313">
        <v>1794128</v>
      </c>
      <c r="J7313">
        <v>11771</v>
      </c>
      <c r="K7313">
        <v>73</v>
      </c>
      <c r="L7313">
        <v>70.58</v>
      </c>
      <c r="M7313" t="s">
        <v>931</v>
      </c>
      <c r="N7313" t="s">
        <v>926</v>
      </c>
      <c r="O7313">
        <v>47.92</v>
      </c>
      <c r="S7313">
        <v>27312</v>
      </c>
    </row>
    <row r="7314" spans="1:19" x14ac:dyDescent="0.2">
      <c r="A7314" t="s">
        <v>66</v>
      </c>
      <c r="B7314" t="s">
        <v>13</v>
      </c>
      <c r="C7314" t="s">
        <v>924</v>
      </c>
      <c r="D7314">
        <v>1</v>
      </c>
      <c r="E7314">
        <v>4</v>
      </c>
      <c r="F7314">
        <v>1779930900000</v>
      </c>
      <c r="G7314">
        <v>1779932811953</v>
      </c>
      <c r="H7314">
        <v>1911953</v>
      </c>
      <c r="I7314">
        <v>1911953</v>
      </c>
      <c r="J7314">
        <v>11127</v>
      </c>
      <c r="K7314">
        <v>72</v>
      </c>
      <c r="L7314">
        <v>71.66</v>
      </c>
      <c r="M7314" t="s">
        <v>931</v>
      </c>
      <c r="N7314" t="s">
        <v>926</v>
      </c>
      <c r="O7314">
        <v>49.18</v>
      </c>
      <c r="S7314">
        <v>27313</v>
      </c>
    </row>
    <row r="7315" spans="1:19" x14ac:dyDescent="0.2">
      <c r="A7315" t="s">
        <v>66</v>
      </c>
      <c r="B7315" t="s">
        <v>13</v>
      </c>
      <c r="C7315" t="s">
        <v>928</v>
      </c>
      <c r="D7315">
        <v>1</v>
      </c>
      <c r="E7315">
        <v>4</v>
      </c>
      <c r="F7315">
        <v>1779931800000</v>
      </c>
      <c r="G7315">
        <v>1779933524575</v>
      </c>
      <c r="H7315">
        <v>1724575</v>
      </c>
      <c r="I7315">
        <v>1724575</v>
      </c>
      <c r="J7315">
        <v>11308</v>
      </c>
      <c r="K7315">
        <v>70</v>
      </c>
      <c r="L7315">
        <v>72.989999999999995</v>
      </c>
      <c r="M7315" t="s">
        <v>931</v>
      </c>
      <c r="N7315" t="s">
        <v>926</v>
      </c>
      <c r="O7315">
        <v>56.52</v>
      </c>
      <c r="S7315">
        <v>27314</v>
      </c>
    </row>
    <row r="7316" spans="1:19" x14ac:dyDescent="0.2">
      <c r="A7316" t="s">
        <v>66</v>
      </c>
      <c r="B7316" t="s">
        <v>13</v>
      </c>
      <c r="C7316" t="s">
        <v>927</v>
      </c>
      <c r="D7316">
        <v>1</v>
      </c>
      <c r="E7316">
        <v>4</v>
      </c>
      <c r="F7316">
        <v>1779932700000</v>
      </c>
      <c r="G7316">
        <v>1779933973894</v>
      </c>
      <c r="H7316">
        <v>1273894</v>
      </c>
      <c r="I7316">
        <v>1273894</v>
      </c>
      <c r="J7316">
        <v>10725</v>
      </c>
      <c r="K7316">
        <v>47</v>
      </c>
      <c r="L7316">
        <v>62.67</v>
      </c>
      <c r="M7316" t="s">
        <v>925</v>
      </c>
      <c r="N7316" t="s">
        <v>926</v>
      </c>
      <c r="O7316">
        <v>45.44</v>
      </c>
      <c r="S7316">
        <v>27315</v>
      </c>
    </row>
    <row r="7317" spans="1:19" x14ac:dyDescent="0.2">
      <c r="A7317" t="s">
        <v>66</v>
      </c>
      <c r="B7317" t="s">
        <v>13</v>
      </c>
      <c r="C7317" t="s">
        <v>924</v>
      </c>
      <c r="D7317">
        <v>1</v>
      </c>
      <c r="E7317">
        <v>4</v>
      </c>
      <c r="F7317">
        <v>1779933600000</v>
      </c>
      <c r="G7317">
        <v>1779935947899</v>
      </c>
      <c r="H7317">
        <v>2347899</v>
      </c>
      <c r="I7317">
        <v>2347899</v>
      </c>
      <c r="J7317">
        <v>9453</v>
      </c>
      <c r="K7317">
        <v>91</v>
      </c>
      <c r="L7317">
        <v>74.97</v>
      </c>
      <c r="M7317" t="s">
        <v>931</v>
      </c>
      <c r="N7317" t="s">
        <v>926</v>
      </c>
      <c r="O7317">
        <v>50.37</v>
      </c>
      <c r="S7317">
        <v>27316</v>
      </c>
    </row>
    <row r="7318" spans="1:19" x14ac:dyDescent="0.2">
      <c r="A7318" t="s">
        <v>66</v>
      </c>
      <c r="B7318" t="s">
        <v>13</v>
      </c>
      <c r="C7318" t="s">
        <v>928</v>
      </c>
      <c r="D7318">
        <v>1</v>
      </c>
      <c r="E7318">
        <v>4</v>
      </c>
      <c r="F7318">
        <v>1779934500000</v>
      </c>
      <c r="G7318">
        <v>1779936766080</v>
      </c>
      <c r="H7318">
        <v>2266080</v>
      </c>
      <c r="I7318">
        <v>2266080</v>
      </c>
      <c r="J7318">
        <v>10282</v>
      </c>
      <c r="K7318">
        <v>89</v>
      </c>
      <c r="L7318">
        <v>71.59</v>
      </c>
      <c r="M7318" t="s">
        <v>931</v>
      </c>
      <c r="N7318" t="s">
        <v>926</v>
      </c>
      <c r="O7318">
        <v>42.36</v>
      </c>
      <c r="S7318">
        <v>27317</v>
      </c>
    </row>
    <row r="7319" spans="1:19" x14ac:dyDescent="0.2">
      <c r="A7319" t="s">
        <v>66</v>
      </c>
      <c r="B7319" t="s">
        <v>13</v>
      </c>
      <c r="C7319" t="s">
        <v>927</v>
      </c>
      <c r="D7319">
        <v>1</v>
      </c>
      <c r="E7319">
        <v>4</v>
      </c>
      <c r="F7319">
        <v>1779935400000</v>
      </c>
      <c r="G7319">
        <v>1779937594351</v>
      </c>
      <c r="H7319">
        <v>2194351</v>
      </c>
      <c r="I7319">
        <v>2194351</v>
      </c>
      <c r="J7319">
        <v>10550</v>
      </c>
      <c r="K7319">
        <v>92</v>
      </c>
      <c r="L7319">
        <v>74.2</v>
      </c>
      <c r="M7319" t="s">
        <v>931</v>
      </c>
      <c r="N7319" t="s">
        <v>926</v>
      </c>
      <c r="O7319">
        <v>49.51</v>
      </c>
      <c r="S7319">
        <v>27318</v>
      </c>
    </row>
    <row r="7320" spans="1:19" x14ac:dyDescent="0.2">
      <c r="A7320" t="s">
        <v>66</v>
      </c>
      <c r="B7320" t="s">
        <v>13</v>
      </c>
      <c r="C7320" t="s">
        <v>924</v>
      </c>
      <c r="D7320">
        <v>1</v>
      </c>
      <c r="E7320">
        <v>4</v>
      </c>
      <c r="F7320">
        <v>1779936300000</v>
      </c>
      <c r="G7320">
        <v>1779938300818</v>
      </c>
      <c r="H7320">
        <v>2000818</v>
      </c>
      <c r="I7320">
        <v>2000818</v>
      </c>
      <c r="J7320">
        <v>12099</v>
      </c>
      <c r="K7320">
        <v>76</v>
      </c>
      <c r="L7320">
        <v>69.81</v>
      </c>
      <c r="M7320" t="s">
        <v>931</v>
      </c>
      <c r="N7320" t="s">
        <v>926</v>
      </c>
      <c r="O7320">
        <v>40.049999999999997</v>
      </c>
      <c r="S7320">
        <v>27319</v>
      </c>
    </row>
    <row r="7321" spans="1:19" x14ac:dyDescent="0.2">
      <c r="A7321" t="s">
        <v>66</v>
      </c>
      <c r="B7321" t="s">
        <v>13</v>
      </c>
      <c r="C7321" t="s">
        <v>928</v>
      </c>
      <c r="D7321">
        <v>1</v>
      </c>
      <c r="E7321">
        <v>4</v>
      </c>
      <c r="F7321">
        <v>1779937200000</v>
      </c>
      <c r="G7321">
        <v>1779938779113</v>
      </c>
      <c r="H7321">
        <v>1579113</v>
      </c>
      <c r="I7321">
        <v>1579113</v>
      </c>
      <c r="J7321">
        <v>9760</v>
      </c>
      <c r="K7321">
        <v>62</v>
      </c>
      <c r="L7321">
        <v>65.209999999999994</v>
      </c>
      <c r="M7321" t="s">
        <v>925</v>
      </c>
      <c r="N7321" t="s">
        <v>926</v>
      </c>
      <c r="O7321">
        <v>46.22</v>
      </c>
      <c r="S7321">
        <v>27320</v>
      </c>
    </row>
    <row r="7322" spans="1:19" x14ac:dyDescent="0.2">
      <c r="A7322" t="s">
        <v>66</v>
      </c>
      <c r="B7322" t="s">
        <v>13</v>
      </c>
      <c r="C7322" t="s">
        <v>927</v>
      </c>
      <c r="D7322">
        <v>1</v>
      </c>
      <c r="E7322">
        <v>4</v>
      </c>
      <c r="F7322">
        <v>1779938100000</v>
      </c>
      <c r="G7322">
        <v>1779939954186</v>
      </c>
      <c r="H7322">
        <v>1854186</v>
      </c>
      <c r="I7322">
        <v>1854186</v>
      </c>
      <c r="J7322">
        <v>10801</v>
      </c>
      <c r="K7322">
        <v>79</v>
      </c>
      <c r="L7322">
        <v>69.94</v>
      </c>
      <c r="M7322" t="s">
        <v>931</v>
      </c>
      <c r="N7322" t="s">
        <v>926</v>
      </c>
      <c r="O7322">
        <v>47.51</v>
      </c>
      <c r="S7322">
        <v>27321</v>
      </c>
    </row>
    <row r="7323" spans="1:19" x14ac:dyDescent="0.2">
      <c r="A7323" t="s">
        <v>66</v>
      </c>
      <c r="B7323" t="s">
        <v>13</v>
      </c>
      <c r="C7323" t="s">
        <v>924</v>
      </c>
      <c r="D7323">
        <v>1</v>
      </c>
      <c r="E7323">
        <v>4</v>
      </c>
      <c r="F7323">
        <v>1779939000000</v>
      </c>
      <c r="G7323">
        <v>1779941074858</v>
      </c>
      <c r="H7323">
        <v>2074858</v>
      </c>
      <c r="I7323">
        <v>2074858</v>
      </c>
      <c r="J7323">
        <v>9110</v>
      </c>
      <c r="K7323">
        <v>86</v>
      </c>
      <c r="L7323">
        <v>54.46</v>
      </c>
      <c r="M7323" t="s">
        <v>925</v>
      </c>
      <c r="N7323" t="s">
        <v>929</v>
      </c>
      <c r="S7323">
        <v>27322</v>
      </c>
    </row>
    <row r="7324" spans="1:19" x14ac:dyDescent="0.2">
      <c r="A7324" t="s">
        <v>66</v>
      </c>
      <c r="B7324" t="s">
        <v>13</v>
      </c>
      <c r="C7324" t="s">
        <v>928</v>
      </c>
      <c r="D7324">
        <v>1</v>
      </c>
      <c r="E7324">
        <v>4</v>
      </c>
      <c r="F7324">
        <v>1779939900000</v>
      </c>
      <c r="G7324">
        <v>1779942356671</v>
      </c>
      <c r="H7324">
        <v>2456671</v>
      </c>
      <c r="I7324">
        <v>2456671</v>
      </c>
      <c r="J7324">
        <v>10620</v>
      </c>
      <c r="K7324">
        <v>98</v>
      </c>
      <c r="L7324">
        <v>74.17</v>
      </c>
      <c r="M7324" t="s">
        <v>931</v>
      </c>
      <c r="N7324" t="s">
        <v>926</v>
      </c>
      <c r="O7324">
        <v>42.66</v>
      </c>
      <c r="S7324">
        <v>27323</v>
      </c>
    </row>
    <row r="7325" spans="1:19" x14ac:dyDescent="0.2">
      <c r="A7325" t="s">
        <v>66</v>
      </c>
      <c r="B7325" t="s">
        <v>13</v>
      </c>
      <c r="C7325" t="s">
        <v>927</v>
      </c>
      <c r="D7325">
        <v>1</v>
      </c>
      <c r="E7325">
        <v>4</v>
      </c>
      <c r="F7325">
        <v>1779940800000</v>
      </c>
      <c r="G7325">
        <v>1779942480987</v>
      </c>
      <c r="H7325">
        <v>1680987</v>
      </c>
      <c r="I7325">
        <v>1680987</v>
      </c>
      <c r="J7325">
        <v>8621</v>
      </c>
      <c r="K7325">
        <v>70</v>
      </c>
      <c r="L7325">
        <v>64.69</v>
      </c>
      <c r="M7325" t="s">
        <v>925</v>
      </c>
      <c r="N7325" t="s">
        <v>926</v>
      </c>
      <c r="O7325">
        <v>45.5</v>
      </c>
      <c r="S7325">
        <v>27324</v>
      </c>
    </row>
    <row r="7326" spans="1:19" x14ac:dyDescent="0.2">
      <c r="A7326" t="s">
        <v>66</v>
      </c>
      <c r="B7326" t="s">
        <v>13</v>
      </c>
      <c r="C7326" t="s">
        <v>924</v>
      </c>
      <c r="D7326">
        <v>1</v>
      </c>
      <c r="E7326">
        <v>4</v>
      </c>
      <c r="F7326">
        <v>1779941700000</v>
      </c>
      <c r="G7326">
        <v>1779943726156</v>
      </c>
      <c r="H7326">
        <v>2026156</v>
      </c>
      <c r="I7326">
        <v>2026156</v>
      </c>
      <c r="J7326">
        <v>9925</v>
      </c>
      <c r="K7326">
        <v>76</v>
      </c>
      <c r="L7326">
        <v>74.099999999999994</v>
      </c>
      <c r="M7326" t="s">
        <v>931</v>
      </c>
      <c r="N7326" t="s">
        <v>926</v>
      </c>
      <c r="O7326">
        <v>55.19</v>
      </c>
      <c r="S7326">
        <v>27325</v>
      </c>
    </row>
    <row r="7327" spans="1:19" x14ac:dyDescent="0.2">
      <c r="A7327" t="s">
        <v>66</v>
      </c>
      <c r="B7327" t="s">
        <v>13</v>
      </c>
      <c r="C7327" t="s">
        <v>927</v>
      </c>
      <c r="D7327">
        <v>1</v>
      </c>
      <c r="E7327">
        <v>5</v>
      </c>
      <c r="F7327">
        <v>1780012800000</v>
      </c>
      <c r="G7327">
        <v>1780014491768</v>
      </c>
      <c r="H7327">
        <v>1691768</v>
      </c>
      <c r="I7327">
        <v>1691768</v>
      </c>
      <c r="J7327">
        <v>10892</v>
      </c>
      <c r="K7327">
        <v>71</v>
      </c>
      <c r="L7327">
        <v>69.5</v>
      </c>
      <c r="M7327" t="s">
        <v>931</v>
      </c>
      <c r="N7327" t="s">
        <v>926</v>
      </c>
      <c r="O7327">
        <v>50.34</v>
      </c>
      <c r="S7327">
        <v>27326</v>
      </c>
    </row>
    <row r="7328" spans="1:19" x14ac:dyDescent="0.2">
      <c r="A7328" t="s">
        <v>66</v>
      </c>
      <c r="B7328" t="s">
        <v>13</v>
      </c>
      <c r="C7328" t="s">
        <v>924</v>
      </c>
      <c r="D7328">
        <v>1</v>
      </c>
      <c r="E7328">
        <v>5</v>
      </c>
      <c r="F7328">
        <v>1780013700000</v>
      </c>
      <c r="G7328">
        <v>1780016139736</v>
      </c>
      <c r="H7328">
        <v>2439736</v>
      </c>
      <c r="I7328">
        <v>2439736</v>
      </c>
      <c r="J7328">
        <v>10895</v>
      </c>
      <c r="K7328">
        <v>92</v>
      </c>
      <c r="L7328">
        <v>60.72</v>
      </c>
      <c r="M7328" t="s">
        <v>925</v>
      </c>
      <c r="N7328" t="s">
        <v>929</v>
      </c>
      <c r="S7328">
        <v>27327</v>
      </c>
    </row>
    <row r="7329" spans="1:19" x14ac:dyDescent="0.2">
      <c r="A7329" t="s">
        <v>66</v>
      </c>
      <c r="B7329" t="s">
        <v>13</v>
      </c>
      <c r="C7329" t="s">
        <v>928</v>
      </c>
      <c r="D7329">
        <v>1</v>
      </c>
      <c r="E7329">
        <v>5</v>
      </c>
      <c r="F7329">
        <v>1780014600000</v>
      </c>
      <c r="G7329">
        <v>1780016607298</v>
      </c>
      <c r="H7329">
        <v>2007298</v>
      </c>
      <c r="I7329">
        <v>2007298</v>
      </c>
      <c r="J7329">
        <v>9803</v>
      </c>
      <c r="K7329">
        <v>74</v>
      </c>
      <c r="L7329">
        <v>69.47</v>
      </c>
      <c r="M7329" t="s">
        <v>931</v>
      </c>
      <c r="N7329" t="s">
        <v>926</v>
      </c>
      <c r="O7329">
        <v>45.23</v>
      </c>
      <c r="S7329">
        <v>27328</v>
      </c>
    </row>
    <row r="7330" spans="1:19" x14ac:dyDescent="0.2">
      <c r="A7330" t="s">
        <v>66</v>
      </c>
      <c r="B7330" t="s">
        <v>13</v>
      </c>
      <c r="C7330" t="s">
        <v>927</v>
      </c>
      <c r="D7330">
        <v>1</v>
      </c>
      <c r="E7330">
        <v>5</v>
      </c>
      <c r="F7330">
        <v>1780015500000</v>
      </c>
      <c r="G7330">
        <v>1780017845630</v>
      </c>
      <c r="H7330">
        <v>2345630</v>
      </c>
      <c r="I7330">
        <v>2345630</v>
      </c>
      <c r="J7330">
        <v>11121</v>
      </c>
      <c r="K7330">
        <v>92</v>
      </c>
      <c r="L7330">
        <v>59.82</v>
      </c>
      <c r="M7330" t="s">
        <v>925</v>
      </c>
      <c r="N7330" t="s">
        <v>929</v>
      </c>
      <c r="S7330">
        <v>27329</v>
      </c>
    </row>
    <row r="7331" spans="1:19" x14ac:dyDescent="0.2">
      <c r="A7331" t="s">
        <v>66</v>
      </c>
      <c r="B7331" t="s">
        <v>13</v>
      </c>
      <c r="C7331" t="s">
        <v>924</v>
      </c>
      <c r="D7331">
        <v>1</v>
      </c>
      <c r="E7331">
        <v>5</v>
      </c>
      <c r="F7331">
        <v>1780016400000</v>
      </c>
      <c r="G7331">
        <v>1780018588155</v>
      </c>
      <c r="H7331">
        <v>2188155</v>
      </c>
      <c r="I7331">
        <v>2188155</v>
      </c>
      <c r="J7331">
        <v>9368</v>
      </c>
      <c r="K7331">
        <v>91</v>
      </c>
      <c r="L7331">
        <v>74.13</v>
      </c>
      <c r="M7331" t="s">
        <v>931</v>
      </c>
      <c r="N7331" t="s">
        <v>926</v>
      </c>
      <c r="O7331">
        <v>52.69</v>
      </c>
      <c r="S7331">
        <v>27330</v>
      </c>
    </row>
    <row r="7332" spans="1:19" x14ac:dyDescent="0.2">
      <c r="A7332" t="s">
        <v>66</v>
      </c>
      <c r="B7332" t="s">
        <v>13</v>
      </c>
      <c r="C7332" t="s">
        <v>928</v>
      </c>
      <c r="D7332">
        <v>1</v>
      </c>
      <c r="E7332">
        <v>5</v>
      </c>
      <c r="F7332">
        <v>1780017300000</v>
      </c>
      <c r="G7332">
        <v>1780019357332</v>
      </c>
      <c r="H7332">
        <v>2057332</v>
      </c>
      <c r="I7332">
        <v>2057332</v>
      </c>
      <c r="J7332">
        <v>10794</v>
      </c>
      <c r="K7332">
        <v>78</v>
      </c>
      <c r="L7332">
        <v>70.069999999999993</v>
      </c>
      <c r="M7332" t="s">
        <v>931</v>
      </c>
      <c r="N7332" t="s">
        <v>926</v>
      </c>
      <c r="O7332">
        <v>42.71</v>
      </c>
      <c r="S7332">
        <v>27331</v>
      </c>
    </row>
    <row r="7333" spans="1:19" x14ac:dyDescent="0.2">
      <c r="A7333" t="s">
        <v>66</v>
      </c>
      <c r="B7333" t="s">
        <v>13</v>
      </c>
      <c r="C7333" t="s">
        <v>927</v>
      </c>
      <c r="D7333">
        <v>1</v>
      </c>
      <c r="E7333">
        <v>5</v>
      </c>
      <c r="F7333">
        <v>1780018200000</v>
      </c>
      <c r="G7333">
        <v>1780019895046</v>
      </c>
      <c r="H7333">
        <v>1695046</v>
      </c>
      <c r="I7333">
        <v>1695046</v>
      </c>
      <c r="J7333">
        <v>10112</v>
      </c>
      <c r="K7333">
        <v>63</v>
      </c>
      <c r="L7333">
        <v>64.14</v>
      </c>
      <c r="M7333" t="s">
        <v>925</v>
      </c>
      <c r="N7333" t="s">
        <v>926</v>
      </c>
      <c r="O7333">
        <v>39.89</v>
      </c>
      <c r="S7333">
        <v>27332</v>
      </c>
    </row>
    <row r="7334" spans="1:19" x14ac:dyDescent="0.2">
      <c r="A7334" t="s">
        <v>66</v>
      </c>
      <c r="B7334" t="s">
        <v>13</v>
      </c>
      <c r="C7334" t="s">
        <v>924</v>
      </c>
      <c r="D7334">
        <v>1</v>
      </c>
      <c r="E7334">
        <v>5</v>
      </c>
      <c r="F7334">
        <v>1780019100000</v>
      </c>
      <c r="G7334">
        <v>1780021232260</v>
      </c>
      <c r="H7334">
        <v>2132260</v>
      </c>
      <c r="I7334">
        <v>2132260</v>
      </c>
      <c r="J7334">
        <v>9715</v>
      </c>
      <c r="K7334">
        <v>78</v>
      </c>
      <c r="L7334">
        <v>72.08</v>
      </c>
      <c r="M7334" t="s">
        <v>931</v>
      </c>
      <c r="N7334" t="s">
        <v>926</v>
      </c>
      <c r="O7334">
        <v>48.39</v>
      </c>
      <c r="S7334">
        <v>27333</v>
      </c>
    </row>
    <row r="7335" spans="1:19" x14ac:dyDescent="0.2">
      <c r="A7335" t="s">
        <v>66</v>
      </c>
      <c r="B7335" t="s">
        <v>13</v>
      </c>
      <c r="C7335" t="s">
        <v>928</v>
      </c>
      <c r="D7335">
        <v>1</v>
      </c>
      <c r="E7335">
        <v>5</v>
      </c>
      <c r="F7335">
        <v>1780020000000</v>
      </c>
      <c r="G7335">
        <v>1780021551010</v>
      </c>
      <c r="H7335">
        <v>1551010</v>
      </c>
      <c r="I7335">
        <v>1551010</v>
      </c>
      <c r="J7335">
        <v>9012</v>
      </c>
      <c r="K7335">
        <v>67</v>
      </c>
      <c r="L7335">
        <v>68.08</v>
      </c>
      <c r="M7335" t="s">
        <v>931</v>
      </c>
      <c r="N7335" t="s">
        <v>926</v>
      </c>
      <c r="O7335">
        <v>55.62</v>
      </c>
      <c r="S7335">
        <v>27334</v>
      </c>
    </row>
    <row r="7336" spans="1:19" x14ac:dyDescent="0.2">
      <c r="A7336" t="s">
        <v>66</v>
      </c>
      <c r="B7336" t="s">
        <v>13</v>
      </c>
      <c r="C7336" t="s">
        <v>927</v>
      </c>
      <c r="D7336">
        <v>1</v>
      </c>
      <c r="E7336">
        <v>5</v>
      </c>
      <c r="F7336">
        <v>1780020900000</v>
      </c>
      <c r="G7336">
        <v>1780023055721</v>
      </c>
      <c r="H7336">
        <v>2155721</v>
      </c>
      <c r="I7336">
        <v>2155721</v>
      </c>
      <c r="J7336">
        <v>11290</v>
      </c>
      <c r="K7336">
        <v>80</v>
      </c>
      <c r="L7336">
        <v>72.040000000000006</v>
      </c>
      <c r="M7336" t="s">
        <v>931</v>
      </c>
      <c r="N7336" t="s">
        <v>926</v>
      </c>
      <c r="O7336">
        <v>43.49</v>
      </c>
      <c r="S7336">
        <v>27335</v>
      </c>
    </row>
    <row r="7337" spans="1:19" x14ac:dyDescent="0.2">
      <c r="A7337" t="s">
        <v>66</v>
      </c>
      <c r="B7337" t="s">
        <v>13</v>
      </c>
      <c r="C7337" t="s">
        <v>924</v>
      </c>
      <c r="D7337">
        <v>1</v>
      </c>
      <c r="E7337">
        <v>5</v>
      </c>
      <c r="F7337">
        <v>1780021800000</v>
      </c>
      <c r="G7337">
        <v>1780023597550</v>
      </c>
      <c r="H7337">
        <v>1797550</v>
      </c>
      <c r="I7337">
        <v>1797550</v>
      </c>
      <c r="J7337">
        <v>9184</v>
      </c>
      <c r="K7337">
        <v>74</v>
      </c>
      <c r="L7337">
        <v>64.59</v>
      </c>
      <c r="M7337" t="s">
        <v>925</v>
      </c>
      <c r="N7337" t="s">
        <v>926</v>
      </c>
      <c r="O7337">
        <v>40.82</v>
      </c>
      <c r="S7337">
        <v>27336</v>
      </c>
    </row>
    <row r="7338" spans="1:19" x14ac:dyDescent="0.2">
      <c r="A7338" t="s">
        <v>66</v>
      </c>
      <c r="B7338" t="s">
        <v>13</v>
      </c>
      <c r="C7338" t="s">
        <v>928</v>
      </c>
      <c r="D7338">
        <v>1</v>
      </c>
      <c r="E7338">
        <v>5</v>
      </c>
      <c r="F7338">
        <v>1780022700000</v>
      </c>
      <c r="G7338">
        <v>1780024366006</v>
      </c>
      <c r="H7338">
        <v>1666006</v>
      </c>
      <c r="I7338">
        <v>1666006</v>
      </c>
      <c r="J7338">
        <v>8587</v>
      </c>
      <c r="K7338">
        <v>71</v>
      </c>
      <c r="L7338">
        <v>61.79</v>
      </c>
      <c r="M7338" t="s">
        <v>925</v>
      </c>
      <c r="N7338" t="s">
        <v>926</v>
      </c>
      <c r="O7338">
        <v>39.21</v>
      </c>
      <c r="S7338">
        <v>27337</v>
      </c>
    </row>
    <row r="7339" spans="1:19" x14ac:dyDescent="0.2">
      <c r="A7339" t="s">
        <v>66</v>
      </c>
      <c r="B7339" t="s">
        <v>13</v>
      </c>
      <c r="C7339" t="s">
        <v>927</v>
      </c>
      <c r="D7339">
        <v>1</v>
      </c>
      <c r="E7339">
        <v>5</v>
      </c>
      <c r="F7339">
        <v>1780023600000</v>
      </c>
      <c r="G7339">
        <v>1780025033089</v>
      </c>
      <c r="H7339">
        <v>1433089</v>
      </c>
      <c r="I7339">
        <v>1433089</v>
      </c>
      <c r="J7339">
        <v>10382</v>
      </c>
      <c r="K7339">
        <v>57</v>
      </c>
      <c r="L7339">
        <v>67.89</v>
      </c>
      <c r="M7339" t="s">
        <v>931</v>
      </c>
      <c r="N7339" t="s">
        <v>926</v>
      </c>
      <c r="O7339">
        <v>54.49</v>
      </c>
      <c r="S7339">
        <v>27338</v>
      </c>
    </row>
    <row r="7340" spans="1:19" x14ac:dyDescent="0.2">
      <c r="A7340" t="s">
        <v>66</v>
      </c>
      <c r="B7340" t="s">
        <v>13</v>
      </c>
      <c r="C7340" t="s">
        <v>924</v>
      </c>
      <c r="D7340">
        <v>1</v>
      </c>
      <c r="E7340">
        <v>5</v>
      </c>
      <c r="F7340">
        <v>1780024500000</v>
      </c>
      <c r="G7340">
        <v>1780026688249</v>
      </c>
      <c r="H7340">
        <v>2188249</v>
      </c>
      <c r="I7340">
        <v>2188249</v>
      </c>
      <c r="J7340">
        <v>11908</v>
      </c>
      <c r="K7340">
        <v>89</v>
      </c>
      <c r="L7340">
        <v>58.76</v>
      </c>
      <c r="M7340" t="s">
        <v>925</v>
      </c>
      <c r="N7340" t="s">
        <v>929</v>
      </c>
      <c r="S7340">
        <v>27339</v>
      </c>
    </row>
    <row r="7341" spans="1:19" x14ac:dyDescent="0.2">
      <c r="A7341" t="s">
        <v>66</v>
      </c>
      <c r="B7341" t="s">
        <v>13</v>
      </c>
      <c r="C7341" t="s">
        <v>928</v>
      </c>
      <c r="D7341">
        <v>1</v>
      </c>
      <c r="E7341">
        <v>5</v>
      </c>
      <c r="F7341">
        <v>1780025400000</v>
      </c>
      <c r="G7341">
        <v>1780027021988</v>
      </c>
      <c r="H7341">
        <v>1621988</v>
      </c>
      <c r="I7341">
        <v>1621988</v>
      </c>
      <c r="J7341">
        <v>9348</v>
      </c>
      <c r="K7341">
        <v>70</v>
      </c>
      <c r="L7341">
        <v>67.569999999999993</v>
      </c>
      <c r="M7341" t="s">
        <v>931</v>
      </c>
      <c r="N7341" t="s">
        <v>926</v>
      </c>
      <c r="O7341">
        <v>51.75</v>
      </c>
      <c r="S7341">
        <v>27340</v>
      </c>
    </row>
    <row r="7342" spans="1:19" x14ac:dyDescent="0.2">
      <c r="A7342" t="s">
        <v>66</v>
      </c>
      <c r="B7342" t="s">
        <v>13</v>
      </c>
      <c r="C7342" t="s">
        <v>927</v>
      </c>
      <c r="D7342">
        <v>1</v>
      </c>
      <c r="E7342">
        <v>5</v>
      </c>
      <c r="F7342">
        <v>1780026300000</v>
      </c>
      <c r="G7342">
        <v>1780027592138</v>
      </c>
      <c r="H7342">
        <v>1292138</v>
      </c>
      <c r="I7342">
        <v>1292138</v>
      </c>
      <c r="J7342">
        <v>8785</v>
      </c>
      <c r="K7342">
        <v>56</v>
      </c>
      <c r="L7342">
        <v>64.19</v>
      </c>
      <c r="M7342" t="s">
        <v>925</v>
      </c>
      <c r="N7342" t="s">
        <v>926</v>
      </c>
      <c r="O7342">
        <v>53.69</v>
      </c>
      <c r="S7342">
        <v>27341</v>
      </c>
    </row>
    <row r="7343" spans="1:19" x14ac:dyDescent="0.2">
      <c r="A7343" t="s">
        <v>66</v>
      </c>
      <c r="B7343" t="s">
        <v>13</v>
      </c>
      <c r="C7343" t="s">
        <v>924</v>
      </c>
      <c r="D7343">
        <v>1</v>
      </c>
      <c r="E7343">
        <v>5</v>
      </c>
      <c r="F7343">
        <v>1780027200000</v>
      </c>
      <c r="G7343">
        <v>1780029219136</v>
      </c>
      <c r="H7343">
        <v>2019136</v>
      </c>
      <c r="I7343">
        <v>2019136</v>
      </c>
      <c r="J7343">
        <v>9145</v>
      </c>
      <c r="K7343">
        <v>80</v>
      </c>
      <c r="L7343">
        <v>53.83</v>
      </c>
      <c r="M7343" t="s">
        <v>925</v>
      </c>
      <c r="N7343" t="s">
        <v>929</v>
      </c>
      <c r="S7343">
        <v>27342</v>
      </c>
    </row>
    <row r="7344" spans="1:19" x14ac:dyDescent="0.2">
      <c r="A7344" t="s">
        <v>66</v>
      </c>
      <c r="B7344" t="s">
        <v>13</v>
      </c>
      <c r="C7344" t="s">
        <v>928</v>
      </c>
      <c r="D7344">
        <v>1</v>
      </c>
      <c r="E7344">
        <v>5</v>
      </c>
      <c r="F7344">
        <v>1780028100000</v>
      </c>
      <c r="G7344">
        <v>1780030625187</v>
      </c>
      <c r="H7344">
        <v>2525187</v>
      </c>
      <c r="I7344">
        <v>2525187</v>
      </c>
      <c r="J7344">
        <v>12370</v>
      </c>
      <c r="K7344">
        <v>101</v>
      </c>
      <c r="L7344">
        <v>82.4</v>
      </c>
      <c r="M7344" t="s">
        <v>931</v>
      </c>
      <c r="N7344" t="s">
        <v>926</v>
      </c>
      <c r="O7344">
        <v>55.38</v>
      </c>
      <c r="S7344">
        <v>27343</v>
      </c>
    </row>
    <row r="7345" spans="1:19" x14ac:dyDescent="0.2">
      <c r="A7345" t="s">
        <v>66</v>
      </c>
      <c r="B7345" t="s">
        <v>13</v>
      </c>
      <c r="C7345" t="s">
        <v>927</v>
      </c>
      <c r="D7345">
        <v>1</v>
      </c>
      <c r="E7345">
        <v>5</v>
      </c>
      <c r="F7345">
        <v>1780029000000</v>
      </c>
      <c r="G7345">
        <v>1780030676470</v>
      </c>
      <c r="H7345">
        <v>1676470</v>
      </c>
      <c r="I7345">
        <v>1676470</v>
      </c>
      <c r="J7345">
        <v>9437</v>
      </c>
      <c r="K7345">
        <v>71</v>
      </c>
      <c r="L7345">
        <v>70.55</v>
      </c>
      <c r="M7345" t="s">
        <v>931</v>
      </c>
      <c r="N7345" t="s">
        <v>926</v>
      </c>
      <c r="O7345">
        <v>57.07</v>
      </c>
      <c r="S7345">
        <v>27344</v>
      </c>
    </row>
    <row r="7346" spans="1:19" x14ac:dyDescent="0.2">
      <c r="A7346" t="s">
        <v>66</v>
      </c>
      <c r="B7346" t="s">
        <v>13</v>
      </c>
      <c r="C7346" t="s">
        <v>924</v>
      </c>
      <c r="D7346">
        <v>1</v>
      </c>
      <c r="E7346">
        <v>6</v>
      </c>
      <c r="F7346">
        <v>1780099200000</v>
      </c>
      <c r="G7346">
        <v>1780101787368</v>
      </c>
      <c r="H7346">
        <v>2587368</v>
      </c>
      <c r="I7346">
        <v>2587368</v>
      </c>
      <c r="J7346">
        <v>11824</v>
      </c>
      <c r="K7346">
        <v>101</v>
      </c>
      <c r="L7346">
        <v>81.760000000000005</v>
      </c>
      <c r="M7346" t="s">
        <v>931</v>
      </c>
      <c r="N7346" t="s">
        <v>926</v>
      </c>
      <c r="O7346">
        <v>53.8</v>
      </c>
      <c r="S7346">
        <v>27345</v>
      </c>
    </row>
    <row r="7347" spans="1:19" x14ac:dyDescent="0.2">
      <c r="A7347" t="s">
        <v>66</v>
      </c>
      <c r="B7347" t="s">
        <v>13</v>
      </c>
      <c r="C7347" t="s">
        <v>928</v>
      </c>
      <c r="D7347">
        <v>1</v>
      </c>
      <c r="E7347">
        <v>6</v>
      </c>
      <c r="F7347">
        <v>1780100100000</v>
      </c>
      <c r="G7347">
        <v>1780101737371</v>
      </c>
      <c r="H7347">
        <v>1637371</v>
      </c>
      <c r="I7347">
        <v>1637371</v>
      </c>
      <c r="J7347">
        <v>9505</v>
      </c>
      <c r="K7347">
        <v>70</v>
      </c>
      <c r="L7347">
        <v>66</v>
      </c>
      <c r="M7347" t="s">
        <v>925</v>
      </c>
      <c r="N7347" t="s">
        <v>926</v>
      </c>
      <c r="O7347">
        <v>47.28</v>
      </c>
      <c r="S7347">
        <v>27346</v>
      </c>
    </row>
    <row r="7348" spans="1:19" x14ac:dyDescent="0.2">
      <c r="A7348" t="s">
        <v>66</v>
      </c>
      <c r="B7348" t="s">
        <v>13</v>
      </c>
      <c r="C7348" t="s">
        <v>927</v>
      </c>
      <c r="D7348">
        <v>1</v>
      </c>
      <c r="E7348">
        <v>6</v>
      </c>
      <c r="F7348">
        <v>1780101000000</v>
      </c>
      <c r="G7348">
        <v>1780102838820</v>
      </c>
      <c r="H7348">
        <v>1838820</v>
      </c>
      <c r="I7348">
        <v>1838820</v>
      </c>
      <c r="J7348">
        <v>10575</v>
      </c>
      <c r="K7348">
        <v>76</v>
      </c>
      <c r="L7348">
        <v>66.06</v>
      </c>
      <c r="M7348" t="s">
        <v>925</v>
      </c>
      <c r="N7348" t="s">
        <v>926</v>
      </c>
      <c r="O7348">
        <v>39.479999999999997</v>
      </c>
      <c r="S7348">
        <v>27347</v>
      </c>
    </row>
    <row r="7349" spans="1:19" x14ac:dyDescent="0.2">
      <c r="A7349" t="s">
        <v>66</v>
      </c>
      <c r="B7349" t="s">
        <v>13</v>
      </c>
      <c r="C7349" t="s">
        <v>924</v>
      </c>
      <c r="D7349">
        <v>1</v>
      </c>
      <c r="E7349">
        <v>6</v>
      </c>
      <c r="F7349">
        <v>1780101900000</v>
      </c>
      <c r="G7349">
        <v>1780104186294</v>
      </c>
      <c r="H7349">
        <v>2286294</v>
      </c>
      <c r="I7349">
        <v>2286294</v>
      </c>
      <c r="J7349">
        <v>11933</v>
      </c>
      <c r="K7349">
        <v>86</v>
      </c>
      <c r="L7349">
        <v>78.349999999999994</v>
      </c>
      <c r="M7349" t="s">
        <v>931</v>
      </c>
      <c r="N7349" t="s">
        <v>926</v>
      </c>
      <c r="O7349">
        <v>53.15</v>
      </c>
      <c r="S7349">
        <v>27348</v>
      </c>
    </row>
    <row r="7350" spans="1:19" x14ac:dyDescent="0.2">
      <c r="A7350" t="s">
        <v>66</v>
      </c>
      <c r="B7350" t="s">
        <v>13</v>
      </c>
      <c r="C7350" t="s">
        <v>928</v>
      </c>
      <c r="D7350">
        <v>1</v>
      </c>
      <c r="E7350">
        <v>6</v>
      </c>
      <c r="F7350">
        <v>1780102800000</v>
      </c>
      <c r="G7350">
        <v>1780105537251</v>
      </c>
      <c r="H7350">
        <v>2737251</v>
      </c>
      <c r="I7350">
        <v>2737251</v>
      </c>
      <c r="J7350">
        <v>11852</v>
      </c>
      <c r="K7350">
        <v>101</v>
      </c>
      <c r="L7350">
        <v>80.790000000000006</v>
      </c>
      <c r="M7350" t="s">
        <v>931</v>
      </c>
      <c r="N7350" t="s">
        <v>926</v>
      </c>
      <c r="O7350">
        <v>47.69</v>
      </c>
      <c r="S7350">
        <v>27349</v>
      </c>
    </row>
    <row r="7351" spans="1:19" x14ac:dyDescent="0.2">
      <c r="A7351" t="s">
        <v>66</v>
      </c>
      <c r="B7351" t="s">
        <v>13</v>
      </c>
      <c r="C7351" t="s">
        <v>927</v>
      </c>
      <c r="D7351">
        <v>1</v>
      </c>
      <c r="E7351">
        <v>6</v>
      </c>
      <c r="F7351">
        <v>1780103700000</v>
      </c>
      <c r="G7351">
        <v>1780105536467</v>
      </c>
      <c r="H7351">
        <v>1836467</v>
      </c>
      <c r="I7351">
        <v>1836467</v>
      </c>
      <c r="J7351">
        <v>11525</v>
      </c>
      <c r="K7351">
        <v>68</v>
      </c>
      <c r="L7351">
        <v>73.319999999999993</v>
      </c>
      <c r="M7351" t="s">
        <v>931</v>
      </c>
      <c r="N7351" t="s">
        <v>926</v>
      </c>
      <c r="O7351">
        <v>53.88</v>
      </c>
      <c r="S7351">
        <v>27350</v>
      </c>
    </row>
    <row r="7352" spans="1:19" x14ac:dyDescent="0.2">
      <c r="A7352" t="s">
        <v>66</v>
      </c>
      <c r="B7352" t="s">
        <v>13</v>
      </c>
      <c r="C7352" t="s">
        <v>924</v>
      </c>
      <c r="D7352">
        <v>1</v>
      </c>
      <c r="E7352">
        <v>6</v>
      </c>
      <c r="F7352">
        <v>1780104600000</v>
      </c>
      <c r="G7352">
        <v>1780106791284</v>
      </c>
      <c r="H7352">
        <v>2191284</v>
      </c>
      <c r="I7352">
        <v>2191284</v>
      </c>
      <c r="J7352">
        <v>10148</v>
      </c>
      <c r="K7352">
        <v>90</v>
      </c>
      <c r="L7352">
        <v>74.44</v>
      </c>
      <c r="M7352" t="s">
        <v>931</v>
      </c>
      <c r="N7352" t="s">
        <v>926</v>
      </c>
      <c r="O7352">
        <v>51.22</v>
      </c>
      <c r="S7352">
        <v>27351</v>
      </c>
    </row>
    <row r="7353" spans="1:19" x14ac:dyDescent="0.2">
      <c r="A7353" t="s">
        <v>66</v>
      </c>
      <c r="B7353" t="s">
        <v>13</v>
      </c>
      <c r="C7353" t="s">
        <v>928</v>
      </c>
      <c r="D7353">
        <v>1</v>
      </c>
      <c r="E7353">
        <v>6</v>
      </c>
      <c r="F7353">
        <v>1780105500000</v>
      </c>
      <c r="G7353">
        <v>1780108141309</v>
      </c>
      <c r="H7353">
        <v>2641309</v>
      </c>
      <c r="I7353">
        <v>2641309</v>
      </c>
      <c r="J7353">
        <v>8501</v>
      </c>
      <c r="K7353">
        <v>106</v>
      </c>
      <c r="L7353">
        <v>73.3</v>
      </c>
      <c r="M7353" t="s">
        <v>931</v>
      </c>
      <c r="N7353" t="s">
        <v>926</v>
      </c>
      <c r="O7353">
        <v>41.66</v>
      </c>
      <c r="S7353">
        <v>27352</v>
      </c>
    </row>
    <row r="7354" spans="1:19" x14ac:dyDescent="0.2">
      <c r="A7354" t="s">
        <v>66</v>
      </c>
      <c r="B7354" t="s">
        <v>13</v>
      </c>
      <c r="C7354" t="s">
        <v>927</v>
      </c>
      <c r="D7354">
        <v>1</v>
      </c>
      <c r="E7354">
        <v>6</v>
      </c>
      <c r="F7354">
        <v>1780106400000</v>
      </c>
      <c r="G7354">
        <v>1780109014647</v>
      </c>
      <c r="H7354">
        <v>2614647</v>
      </c>
      <c r="I7354">
        <v>2614647</v>
      </c>
      <c r="J7354">
        <v>11387</v>
      </c>
      <c r="K7354">
        <v>99</v>
      </c>
      <c r="L7354">
        <v>75.48</v>
      </c>
      <c r="M7354" t="s">
        <v>931</v>
      </c>
      <c r="N7354" t="s">
        <v>926</v>
      </c>
      <c r="O7354">
        <v>39.68</v>
      </c>
      <c r="S7354">
        <v>27353</v>
      </c>
    </row>
    <row r="7355" spans="1:19" x14ac:dyDescent="0.2">
      <c r="A7355" t="s">
        <v>66</v>
      </c>
      <c r="B7355" t="s">
        <v>13</v>
      </c>
      <c r="C7355" t="s">
        <v>924</v>
      </c>
      <c r="D7355">
        <v>1</v>
      </c>
      <c r="E7355">
        <v>6</v>
      </c>
      <c r="F7355">
        <v>1780107300000</v>
      </c>
      <c r="G7355">
        <v>1780109938063</v>
      </c>
      <c r="H7355">
        <v>2638063</v>
      </c>
      <c r="I7355">
        <v>2638063</v>
      </c>
      <c r="J7355">
        <v>10234</v>
      </c>
      <c r="K7355">
        <v>106</v>
      </c>
      <c r="L7355">
        <v>62.4</v>
      </c>
      <c r="M7355" t="s">
        <v>925</v>
      </c>
      <c r="N7355" t="s">
        <v>929</v>
      </c>
      <c r="S7355">
        <v>27354</v>
      </c>
    </row>
    <row r="7356" spans="1:19" x14ac:dyDescent="0.2">
      <c r="A7356" t="s">
        <v>66</v>
      </c>
      <c r="B7356" t="s">
        <v>13</v>
      </c>
      <c r="C7356" t="s">
        <v>928</v>
      </c>
      <c r="D7356">
        <v>1</v>
      </c>
      <c r="E7356">
        <v>6</v>
      </c>
      <c r="F7356">
        <v>1780108200000</v>
      </c>
      <c r="G7356">
        <v>1780110249757</v>
      </c>
      <c r="H7356">
        <v>2049757</v>
      </c>
      <c r="I7356">
        <v>2049757</v>
      </c>
      <c r="J7356">
        <v>11542</v>
      </c>
      <c r="K7356">
        <v>86</v>
      </c>
      <c r="L7356">
        <v>75.75</v>
      </c>
      <c r="M7356" t="s">
        <v>931</v>
      </c>
      <c r="N7356" t="s">
        <v>926</v>
      </c>
      <c r="O7356">
        <v>54.12</v>
      </c>
      <c r="S7356">
        <v>27355</v>
      </c>
    </row>
    <row r="7357" spans="1:19" x14ac:dyDescent="0.2">
      <c r="A7357" t="s">
        <v>66</v>
      </c>
      <c r="B7357" t="s">
        <v>13</v>
      </c>
      <c r="C7357" t="s">
        <v>927</v>
      </c>
      <c r="D7357">
        <v>1</v>
      </c>
      <c r="E7357">
        <v>6</v>
      </c>
      <c r="F7357">
        <v>1780109100000</v>
      </c>
      <c r="G7357">
        <v>1780110603332</v>
      </c>
      <c r="H7357">
        <v>1503332</v>
      </c>
      <c r="I7357">
        <v>1503332</v>
      </c>
      <c r="J7357">
        <v>10981</v>
      </c>
      <c r="K7357">
        <v>67</v>
      </c>
      <c r="L7357">
        <v>49.57</v>
      </c>
      <c r="M7357" t="s">
        <v>925</v>
      </c>
      <c r="N7357" t="s">
        <v>929</v>
      </c>
      <c r="S7357">
        <v>27356</v>
      </c>
    </row>
    <row r="7358" spans="1:19" x14ac:dyDescent="0.2">
      <c r="A7358" t="s">
        <v>66</v>
      </c>
      <c r="B7358" t="s">
        <v>13</v>
      </c>
      <c r="C7358" t="s">
        <v>924</v>
      </c>
      <c r="D7358">
        <v>1</v>
      </c>
      <c r="E7358">
        <v>6</v>
      </c>
      <c r="F7358">
        <v>1780110000000</v>
      </c>
      <c r="G7358">
        <v>1780112460493</v>
      </c>
      <c r="H7358">
        <v>2460493</v>
      </c>
      <c r="I7358">
        <v>2460493</v>
      </c>
      <c r="J7358">
        <v>8962</v>
      </c>
      <c r="K7358">
        <v>92</v>
      </c>
      <c r="L7358">
        <v>72.44</v>
      </c>
      <c r="M7358" t="s">
        <v>931</v>
      </c>
      <c r="N7358" t="s">
        <v>926</v>
      </c>
      <c r="O7358">
        <v>42.96</v>
      </c>
      <c r="S7358">
        <v>27357</v>
      </c>
    </row>
    <row r="7359" spans="1:19" x14ac:dyDescent="0.2">
      <c r="A7359" t="s">
        <v>66</v>
      </c>
      <c r="B7359" t="s">
        <v>13</v>
      </c>
      <c r="C7359" t="s">
        <v>928</v>
      </c>
      <c r="D7359">
        <v>1</v>
      </c>
      <c r="E7359">
        <v>6</v>
      </c>
      <c r="F7359">
        <v>1780110900000</v>
      </c>
      <c r="G7359">
        <v>1780112978192</v>
      </c>
      <c r="H7359">
        <v>2078192</v>
      </c>
      <c r="I7359">
        <v>2078192</v>
      </c>
      <c r="J7359">
        <v>8544</v>
      </c>
      <c r="K7359">
        <v>83</v>
      </c>
      <c r="L7359">
        <v>71.86</v>
      </c>
      <c r="M7359" t="s">
        <v>931</v>
      </c>
      <c r="N7359" t="s">
        <v>926</v>
      </c>
      <c r="O7359">
        <v>52.37</v>
      </c>
      <c r="S7359">
        <v>27358</v>
      </c>
    </row>
    <row r="7360" spans="1:19" x14ac:dyDescent="0.2">
      <c r="A7360" t="s">
        <v>66</v>
      </c>
      <c r="B7360" t="s">
        <v>13</v>
      </c>
      <c r="C7360" t="s">
        <v>927</v>
      </c>
      <c r="D7360">
        <v>1</v>
      </c>
      <c r="E7360">
        <v>6</v>
      </c>
      <c r="F7360">
        <v>1780111800000</v>
      </c>
      <c r="G7360">
        <v>1780114443782</v>
      </c>
      <c r="H7360">
        <v>2643782</v>
      </c>
      <c r="I7360">
        <v>2643782</v>
      </c>
      <c r="J7360">
        <v>8731</v>
      </c>
      <c r="K7360">
        <v>102</v>
      </c>
      <c r="L7360">
        <v>79.2</v>
      </c>
      <c r="M7360" t="s">
        <v>931</v>
      </c>
      <c r="N7360" t="s">
        <v>926</v>
      </c>
      <c r="O7360">
        <v>54.7</v>
      </c>
      <c r="S7360">
        <v>27359</v>
      </c>
    </row>
    <row r="7361" spans="1:19" x14ac:dyDescent="0.2">
      <c r="A7361" t="s">
        <v>66</v>
      </c>
      <c r="B7361" t="s">
        <v>13</v>
      </c>
      <c r="C7361" t="s">
        <v>924</v>
      </c>
      <c r="D7361">
        <v>1</v>
      </c>
      <c r="E7361">
        <v>6</v>
      </c>
      <c r="F7361">
        <v>1780112700000</v>
      </c>
      <c r="G7361">
        <v>1780115025643</v>
      </c>
      <c r="H7361">
        <v>2325643</v>
      </c>
      <c r="I7361">
        <v>2325643</v>
      </c>
      <c r="J7361">
        <v>11591</v>
      </c>
      <c r="K7361">
        <v>91</v>
      </c>
      <c r="L7361">
        <v>79.91</v>
      </c>
      <c r="M7361" t="s">
        <v>931</v>
      </c>
      <c r="N7361" t="s">
        <v>926</v>
      </c>
      <c r="O7361">
        <v>56.7</v>
      </c>
      <c r="S7361">
        <v>27360</v>
      </c>
    </row>
    <row r="7362" spans="1:19" x14ac:dyDescent="0.2">
      <c r="A7362" t="s">
        <v>66</v>
      </c>
      <c r="B7362" t="s">
        <v>13</v>
      </c>
      <c r="C7362" t="s">
        <v>928</v>
      </c>
      <c r="D7362">
        <v>1</v>
      </c>
      <c r="E7362">
        <v>6</v>
      </c>
      <c r="F7362">
        <v>1780113600000</v>
      </c>
      <c r="G7362">
        <v>1780115388427</v>
      </c>
      <c r="H7362">
        <v>1788427</v>
      </c>
      <c r="I7362">
        <v>1788427</v>
      </c>
      <c r="J7362">
        <v>11958</v>
      </c>
      <c r="K7362">
        <v>73</v>
      </c>
      <c r="L7362">
        <v>69.430000000000007</v>
      </c>
      <c r="M7362" t="s">
        <v>931</v>
      </c>
      <c r="N7362" t="s">
        <v>926</v>
      </c>
      <c r="O7362">
        <v>44.9</v>
      </c>
      <c r="S7362">
        <v>27361</v>
      </c>
    </row>
    <row r="7363" spans="1:19" x14ac:dyDescent="0.2">
      <c r="A7363" t="s">
        <v>66</v>
      </c>
      <c r="B7363" t="s">
        <v>13</v>
      </c>
      <c r="C7363" t="s">
        <v>927</v>
      </c>
      <c r="D7363">
        <v>1</v>
      </c>
      <c r="E7363">
        <v>6</v>
      </c>
      <c r="F7363">
        <v>1780114500000</v>
      </c>
      <c r="G7363">
        <v>1780116149665</v>
      </c>
      <c r="H7363">
        <v>1649665</v>
      </c>
      <c r="I7363">
        <v>1649665</v>
      </c>
      <c r="J7363">
        <v>9936</v>
      </c>
      <c r="K7363">
        <v>61</v>
      </c>
      <c r="L7363">
        <v>50.23</v>
      </c>
      <c r="M7363" t="s">
        <v>925</v>
      </c>
      <c r="N7363" t="s">
        <v>929</v>
      </c>
      <c r="S7363">
        <v>27362</v>
      </c>
    </row>
    <row r="7364" spans="1:19" x14ac:dyDescent="0.2">
      <c r="A7364" t="s">
        <v>66</v>
      </c>
      <c r="B7364" t="s">
        <v>13</v>
      </c>
      <c r="C7364" t="s">
        <v>924</v>
      </c>
      <c r="D7364">
        <v>1</v>
      </c>
      <c r="E7364">
        <v>6</v>
      </c>
      <c r="F7364">
        <v>1780115400000</v>
      </c>
      <c r="G7364">
        <v>1780117111876</v>
      </c>
      <c r="H7364">
        <v>1711876</v>
      </c>
      <c r="I7364">
        <v>1711876</v>
      </c>
      <c r="J7364">
        <v>11922</v>
      </c>
      <c r="K7364">
        <v>71</v>
      </c>
      <c r="L7364">
        <v>70.42</v>
      </c>
      <c r="M7364" t="s">
        <v>931</v>
      </c>
      <c r="N7364" t="s">
        <v>926</v>
      </c>
      <c r="O7364">
        <v>49.21</v>
      </c>
      <c r="S7364">
        <v>27363</v>
      </c>
    </row>
    <row r="7365" spans="1:19" x14ac:dyDescent="0.2">
      <c r="A7365" t="s">
        <v>66</v>
      </c>
      <c r="B7365" t="s">
        <v>13</v>
      </c>
      <c r="C7365" t="s">
        <v>928</v>
      </c>
      <c r="D7365">
        <v>1</v>
      </c>
      <c r="E7365">
        <v>6</v>
      </c>
      <c r="F7365">
        <v>1780116300000</v>
      </c>
      <c r="G7365">
        <v>1780118960162</v>
      </c>
      <c r="H7365">
        <v>2660162</v>
      </c>
      <c r="I7365">
        <v>2660162</v>
      </c>
      <c r="J7365">
        <v>12415</v>
      </c>
      <c r="K7365">
        <v>98</v>
      </c>
      <c r="L7365">
        <v>81.55</v>
      </c>
      <c r="M7365" t="s">
        <v>931</v>
      </c>
      <c r="N7365" t="s">
        <v>926</v>
      </c>
      <c r="O7365">
        <v>49.89</v>
      </c>
      <c r="S7365">
        <v>27364</v>
      </c>
    </row>
    <row r="7366" spans="1:19" x14ac:dyDescent="0.2">
      <c r="A7366" t="s">
        <v>66</v>
      </c>
      <c r="B7366" t="s">
        <v>13</v>
      </c>
      <c r="C7366" t="s">
        <v>927</v>
      </c>
      <c r="D7366">
        <v>1</v>
      </c>
      <c r="E7366">
        <v>6</v>
      </c>
      <c r="F7366">
        <v>1780117200000</v>
      </c>
      <c r="G7366">
        <v>1780119749784</v>
      </c>
      <c r="H7366">
        <v>2549784</v>
      </c>
      <c r="I7366">
        <v>2549784</v>
      </c>
      <c r="J7366">
        <v>12837</v>
      </c>
      <c r="K7366">
        <v>97</v>
      </c>
      <c r="L7366">
        <v>82.13</v>
      </c>
      <c r="M7366" t="s">
        <v>931</v>
      </c>
      <c r="N7366" t="s">
        <v>926</v>
      </c>
      <c r="O7366">
        <v>52.91</v>
      </c>
      <c r="S7366">
        <v>27365</v>
      </c>
    </row>
    <row r="7367" spans="1:19" x14ac:dyDescent="0.2">
      <c r="A7367" t="s">
        <v>66</v>
      </c>
      <c r="B7367" t="s">
        <v>13</v>
      </c>
      <c r="C7367" t="s">
        <v>924</v>
      </c>
      <c r="D7367">
        <v>1</v>
      </c>
      <c r="E7367">
        <v>6</v>
      </c>
      <c r="F7367">
        <v>1780118100000</v>
      </c>
      <c r="G7367">
        <v>1780119979273</v>
      </c>
      <c r="H7367">
        <v>1879273</v>
      </c>
      <c r="I7367">
        <v>1879273</v>
      </c>
      <c r="J7367">
        <v>9711</v>
      </c>
      <c r="K7367">
        <v>76</v>
      </c>
      <c r="L7367">
        <v>66.989999999999995</v>
      </c>
      <c r="M7367" t="s">
        <v>931</v>
      </c>
      <c r="N7367" t="s">
        <v>926</v>
      </c>
      <c r="O7367">
        <v>42.95</v>
      </c>
      <c r="S7367">
        <v>27366</v>
      </c>
    </row>
    <row r="7368" spans="1:19" x14ac:dyDescent="0.2">
      <c r="A7368" t="s">
        <v>66</v>
      </c>
      <c r="B7368" t="s">
        <v>13</v>
      </c>
      <c r="C7368" t="s">
        <v>928</v>
      </c>
      <c r="D7368">
        <v>1</v>
      </c>
      <c r="E7368">
        <v>6</v>
      </c>
      <c r="F7368">
        <v>1780119000000</v>
      </c>
      <c r="G7368">
        <v>1780121537577</v>
      </c>
      <c r="H7368">
        <v>2537577</v>
      </c>
      <c r="I7368">
        <v>2537577</v>
      </c>
      <c r="J7368">
        <v>11337</v>
      </c>
      <c r="K7368">
        <v>95</v>
      </c>
      <c r="L7368">
        <v>80.930000000000007</v>
      </c>
      <c r="M7368" t="s">
        <v>931</v>
      </c>
      <c r="N7368" t="s">
        <v>926</v>
      </c>
      <c r="O7368">
        <v>54.43</v>
      </c>
      <c r="S7368">
        <v>27367</v>
      </c>
    </row>
    <row r="7369" spans="1:19" x14ac:dyDescent="0.2">
      <c r="A7369" t="s">
        <v>66</v>
      </c>
      <c r="B7369" t="s">
        <v>13</v>
      </c>
      <c r="C7369" t="s">
        <v>927</v>
      </c>
      <c r="D7369">
        <v>1</v>
      </c>
      <c r="E7369">
        <v>6</v>
      </c>
      <c r="F7369">
        <v>1780119900000</v>
      </c>
      <c r="G7369">
        <v>1780122601061</v>
      </c>
      <c r="H7369">
        <v>2701061</v>
      </c>
      <c r="I7369">
        <v>2701061</v>
      </c>
      <c r="J7369">
        <v>10622</v>
      </c>
      <c r="K7369">
        <v>101</v>
      </c>
      <c r="L7369">
        <v>77.09</v>
      </c>
      <c r="M7369" t="s">
        <v>931</v>
      </c>
      <c r="N7369" t="s">
        <v>926</v>
      </c>
      <c r="O7369">
        <v>43.28</v>
      </c>
      <c r="S7369">
        <v>27368</v>
      </c>
    </row>
    <row r="7370" spans="1:19" x14ac:dyDescent="0.2">
      <c r="A7370" t="s">
        <v>66</v>
      </c>
      <c r="B7370" t="s">
        <v>13</v>
      </c>
      <c r="C7370" t="s">
        <v>928</v>
      </c>
      <c r="D7370">
        <v>1</v>
      </c>
      <c r="E7370">
        <v>7</v>
      </c>
      <c r="F7370">
        <v>1780185600000</v>
      </c>
      <c r="G7370">
        <v>1780188315732</v>
      </c>
      <c r="H7370">
        <v>2715732</v>
      </c>
      <c r="I7370">
        <v>2715732</v>
      </c>
      <c r="J7370">
        <v>11688</v>
      </c>
      <c r="K7370">
        <v>102</v>
      </c>
      <c r="L7370">
        <v>77.81</v>
      </c>
      <c r="M7370" t="s">
        <v>931</v>
      </c>
      <c r="N7370" t="s">
        <v>926</v>
      </c>
      <c r="O7370">
        <v>41.74</v>
      </c>
      <c r="S7370">
        <v>27369</v>
      </c>
    </row>
    <row r="7371" spans="1:19" x14ac:dyDescent="0.2">
      <c r="A7371" t="s">
        <v>66</v>
      </c>
      <c r="B7371" t="s">
        <v>13</v>
      </c>
      <c r="C7371" t="s">
        <v>927</v>
      </c>
      <c r="D7371">
        <v>1</v>
      </c>
      <c r="E7371">
        <v>7</v>
      </c>
      <c r="F7371">
        <v>1780186500000</v>
      </c>
      <c r="G7371">
        <v>1780188902616</v>
      </c>
      <c r="H7371">
        <v>2402616</v>
      </c>
      <c r="I7371">
        <v>2402616</v>
      </c>
      <c r="J7371">
        <v>11930</v>
      </c>
      <c r="K7371">
        <v>97</v>
      </c>
      <c r="L7371">
        <v>61.36</v>
      </c>
      <c r="M7371" t="s">
        <v>925</v>
      </c>
      <c r="N7371" t="s">
        <v>929</v>
      </c>
      <c r="S7371">
        <v>27370</v>
      </c>
    </row>
    <row r="7372" spans="1:19" x14ac:dyDescent="0.2">
      <c r="A7372" t="s">
        <v>66</v>
      </c>
      <c r="B7372" t="s">
        <v>13</v>
      </c>
      <c r="C7372" t="s">
        <v>924</v>
      </c>
      <c r="D7372">
        <v>1</v>
      </c>
      <c r="E7372">
        <v>7</v>
      </c>
      <c r="F7372">
        <v>1780187400000</v>
      </c>
      <c r="G7372">
        <v>1780190078079</v>
      </c>
      <c r="H7372">
        <v>2678079</v>
      </c>
      <c r="I7372">
        <v>2678079</v>
      </c>
      <c r="J7372">
        <v>9011</v>
      </c>
      <c r="K7372">
        <v>102</v>
      </c>
      <c r="L7372">
        <v>77.290000000000006</v>
      </c>
      <c r="M7372" t="s">
        <v>931</v>
      </c>
      <c r="N7372" t="s">
        <v>926</v>
      </c>
      <c r="O7372">
        <v>48.64</v>
      </c>
      <c r="S7372">
        <v>27371</v>
      </c>
    </row>
    <row r="7373" spans="1:19" x14ac:dyDescent="0.2">
      <c r="A7373" t="s">
        <v>66</v>
      </c>
      <c r="B7373" t="s">
        <v>13</v>
      </c>
      <c r="C7373" t="s">
        <v>928</v>
      </c>
      <c r="D7373">
        <v>1</v>
      </c>
      <c r="E7373">
        <v>7</v>
      </c>
      <c r="F7373">
        <v>1780188300000</v>
      </c>
      <c r="G7373">
        <v>1780189772479</v>
      </c>
      <c r="H7373">
        <v>1472479</v>
      </c>
      <c r="I7373">
        <v>1472479</v>
      </c>
      <c r="J7373">
        <v>9621</v>
      </c>
      <c r="K7373">
        <v>62</v>
      </c>
      <c r="L7373">
        <v>47.77</v>
      </c>
      <c r="M7373" t="s">
        <v>925</v>
      </c>
      <c r="N7373" t="s">
        <v>929</v>
      </c>
      <c r="S7373">
        <v>27372</v>
      </c>
    </row>
    <row r="7374" spans="1:19" x14ac:dyDescent="0.2">
      <c r="A7374" t="s">
        <v>66</v>
      </c>
      <c r="B7374" t="s">
        <v>13</v>
      </c>
      <c r="C7374" t="s">
        <v>927</v>
      </c>
      <c r="D7374">
        <v>1</v>
      </c>
      <c r="E7374">
        <v>7</v>
      </c>
      <c r="F7374">
        <v>1780189200000</v>
      </c>
      <c r="G7374">
        <v>1780191892337</v>
      </c>
      <c r="H7374">
        <v>2692337</v>
      </c>
      <c r="I7374">
        <v>2692337</v>
      </c>
      <c r="J7374">
        <v>11796</v>
      </c>
      <c r="K7374">
        <v>105</v>
      </c>
      <c r="L7374">
        <v>77.83</v>
      </c>
      <c r="M7374" t="s">
        <v>931</v>
      </c>
      <c r="N7374" t="s">
        <v>926</v>
      </c>
      <c r="O7374">
        <v>42.09</v>
      </c>
      <c r="S7374">
        <v>27373</v>
      </c>
    </row>
    <row r="7375" spans="1:19" x14ac:dyDescent="0.2">
      <c r="A7375" t="s">
        <v>66</v>
      </c>
      <c r="B7375" t="s">
        <v>13</v>
      </c>
      <c r="C7375" t="s">
        <v>924</v>
      </c>
      <c r="D7375">
        <v>1</v>
      </c>
      <c r="E7375">
        <v>7</v>
      </c>
      <c r="F7375">
        <v>1780190100000</v>
      </c>
      <c r="G7375">
        <v>1780192740343</v>
      </c>
      <c r="H7375">
        <v>2640343</v>
      </c>
      <c r="I7375">
        <v>2640343</v>
      </c>
      <c r="J7375">
        <v>8978</v>
      </c>
      <c r="K7375">
        <v>102</v>
      </c>
      <c r="L7375">
        <v>78.63</v>
      </c>
      <c r="M7375" t="s">
        <v>931</v>
      </c>
      <c r="N7375" t="s">
        <v>926</v>
      </c>
      <c r="O7375">
        <v>52.78</v>
      </c>
      <c r="S7375">
        <v>27374</v>
      </c>
    </row>
    <row r="7376" spans="1:19" x14ac:dyDescent="0.2">
      <c r="A7376" t="s">
        <v>66</v>
      </c>
      <c r="B7376" t="s">
        <v>13</v>
      </c>
      <c r="C7376" t="s">
        <v>928</v>
      </c>
      <c r="D7376">
        <v>1</v>
      </c>
      <c r="E7376">
        <v>7</v>
      </c>
      <c r="F7376">
        <v>1780191000000</v>
      </c>
      <c r="G7376">
        <v>1780192672732</v>
      </c>
      <c r="H7376">
        <v>1672732</v>
      </c>
      <c r="I7376">
        <v>1672732</v>
      </c>
      <c r="J7376">
        <v>10822</v>
      </c>
      <c r="K7376">
        <v>69</v>
      </c>
      <c r="L7376">
        <v>66.89</v>
      </c>
      <c r="M7376" t="s">
        <v>931</v>
      </c>
      <c r="N7376" t="s">
        <v>926</v>
      </c>
      <c r="O7376">
        <v>44.93</v>
      </c>
      <c r="S7376">
        <v>27375</v>
      </c>
    </row>
    <row r="7377" spans="1:19" x14ac:dyDescent="0.2">
      <c r="A7377" t="s">
        <v>66</v>
      </c>
      <c r="B7377" t="s">
        <v>13</v>
      </c>
      <c r="C7377" t="s">
        <v>927</v>
      </c>
      <c r="D7377">
        <v>1</v>
      </c>
      <c r="E7377">
        <v>7</v>
      </c>
      <c r="F7377">
        <v>1780191900000</v>
      </c>
      <c r="G7377">
        <v>1780193774924</v>
      </c>
      <c r="H7377">
        <v>1874924</v>
      </c>
      <c r="I7377">
        <v>1874924</v>
      </c>
      <c r="J7377">
        <v>10436</v>
      </c>
      <c r="K7377">
        <v>72</v>
      </c>
      <c r="L7377">
        <v>53.46</v>
      </c>
      <c r="M7377" t="s">
        <v>925</v>
      </c>
      <c r="N7377" t="s">
        <v>929</v>
      </c>
      <c r="S7377">
        <v>27376</v>
      </c>
    </row>
    <row r="7378" spans="1:19" x14ac:dyDescent="0.2">
      <c r="A7378" t="s">
        <v>66</v>
      </c>
      <c r="B7378" t="s">
        <v>13</v>
      </c>
      <c r="C7378" t="s">
        <v>924</v>
      </c>
      <c r="D7378">
        <v>1</v>
      </c>
      <c r="E7378">
        <v>7</v>
      </c>
      <c r="F7378">
        <v>1780192800000</v>
      </c>
      <c r="G7378">
        <v>1780195396174</v>
      </c>
      <c r="H7378">
        <v>2596174</v>
      </c>
      <c r="I7378">
        <v>2596174</v>
      </c>
      <c r="J7378">
        <v>9315</v>
      </c>
      <c r="K7378">
        <v>102</v>
      </c>
      <c r="L7378">
        <v>76.72</v>
      </c>
      <c r="M7378" t="s">
        <v>931</v>
      </c>
      <c r="N7378" t="s">
        <v>926</v>
      </c>
      <c r="O7378">
        <v>48.56</v>
      </c>
      <c r="S7378">
        <v>27377</v>
      </c>
    </row>
    <row r="7379" spans="1:19" x14ac:dyDescent="0.2">
      <c r="A7379" t="s">
        <v>66</v>
      </c>
      <c r="B7379" t="s">
        <v>13</v>
      </c>
      <c r="C7379" t="s">
        <v>928</v>
      </c>
      <c r="D7379">
        <v>1</v>
      </c>
      <c r="E7379">
        <v>7</v>
      </c>
      <c r="F7379">
        <v>1780193700000</v>
      </c>
      <c r="G7379">
        <v>1780195493611</v>
      </c>
      <c r="H7379">
        <v>1793611</v>
      </c>
      <c r="I7379">
        <v>1793611</v>
      </c>
      <c r="J7379">
        <v>9052</v>
      </c>
      <c r="K7379">
        <v>70</v>
      </c>
      <c r="L7379">
        <v>66.81</v>
      </c>
      <c r="M7379" t="s">
        <v>931</v>
      </c>
      <c r="N7379" t="s">
        <v>926</v>
      </c>
      <c r="O7379">
        <v>46.44</v>
      </c>
      <c r="S7379">
        <v>27378</v>
      </c>
    </row>
    <row r="7380" spans="1:19" x14ac:dyDescent="0.2">
      <c r="A7380" t="s">
        <v>66</v>
      </c>
      <c r="B7380" t="s">
        <v>13</v>
      </c>
      <c r="C7380" t="s">
        <v>927</v>
      </c>
      <c r="D7380">
        <v>1</v>
      </c>
      <c r="E7380">
        <v>7</v>
      </c>
      <c r="F7380">
        <v>1780194600000</v>
      </c>
      <c r="G7380">
        <v>1780196873198</v>
      </c>
      <c r="H7380">
        <v>2273198</v>
      </c>
      <c r="I7380">
        <v>2273198</v>
      </c>
      <c r="J7380">
        <v>11310</v>
      </c>
      <c r="K7380">
        <v>92</v>
      </c>
      <c r="L7380">
        <v>76.47</v>
      </c>
      <c r="M7380" t="s">
        <v>931</v>
      </c>
      <c r="N7380" t="s">
        <v>926</v>
      </c>
      <c r="O7380">
        <v>50.79</v>
      </c>
      <c r="S7380">
        <v>27379</v>
      </c>
    </row>
    <row r="7381" spans="1:19" x14ac:dyDescent="0.2">
      <c r="A7381" t="s">
        <v>66</v>
      </c>
      <c r="B7381" t="s">
        <v>13</v>
      </c>
      <c r="C7381" t="s">
        <v>924</v>
      </c>
      <c r="D7381">
        <v>1</v>
      </c>
      <c r="E7381">
        <v>7</v>
      </c>
      <c r="F7381">
        <v>1780195500000</v>
      </c>
      <c r="G7381">
        <v>1780197644970</v>
      </c>
      <c r="H7381">
        <v>2144970</v>
      </c>
      <c r="I7381">
        <v>2144970</v>
      </c>
      <c r="J7381">
        <v>9652</v>
      </c>
      <c r="K7381">
        <v>88</v>
      </c>
      <c r="L7381">
        <v>55.87</v>
      </c>
      <c r="M7381" t="s">
        <v>925</v>
      </c>
      <c r="N7381" t="s">
        <v>929</v>
      </c>
      <c r="S7381">
        <v>27380</v>
      </c>
    </row>
    <row r="7382" spans="1:19" x14ac:dyDescent="0.2">
      <c r="A7382" t="s">
        <v>66</v>
      </c>
      <c r="B7382" t="s">
        <v>13</v>
      </c>
      <c r="C7382" t="s">
        <v>928</v>
      </c>
      <c r="D7382">
        <v>1</v>
      </c>
      <c r="E7382">
        <v>7</v>
      </c>
      <c r="F7382">
        <v>1780196400000</v>
      </c>
      <c r="G7382">
        <v>1780198173471</v>
      </c>
      <c r="H7382">
        <v>1773471</v>
      </c>
      <c r="I7382">
        <v>1773471</v>
      </c>
      <c r="J7382">
        <v>10826</v>
      </c>
      <c r="K7382">
        <v>69</v>
      </c>
      <c r="L7382">
        <v>69.540000000000006</v>
      </c>
      <c r="M7382" t="s">
        <v>931</v>
      </c>
      <c r="N7382" t="s">
        <v>926</v>
      </c>
      <c r="O7382">
        <v>48.56</v>
      </c>
      <c r="S7382">
        <v>27381</v>
      </c>
    </row>
    <row r="7383" spans="1:19" x14ac:dyDescent="0.2">
      <c r="A7383" t="s">
        <v>66</v>
      </c>
      <c r="B7383" t="s">
        <v>13</v>
      </c>
      <c r="C7383" t="s">
        <v>927</v>
      </c>
      <c r="D7383">
        <v>1</v>
      </c>
      <c r="E7383">
        <v>7</v>
      </c>
      <c r="F7383">
        <v>1780197300000</v>
      </c>
      <c r="G7383">
        <v>1780198986331</v>
      </c>
      <c r="H7383">
        <v>1686331</v>
      </c>
      <c r="I7383">
        <v>1686331</v>
      </c>
      <c r="J7383">
        <v>10418</v>
      </c>
      <c r="K7383">
        <v>65</v>
      </c>
      <c r="L7383">
        <v>51.18</v>
      </c>
      <c r="M7383" t="s">
        <v>925</v>
      </c>
      <c r="N7383" t="s">
        <v>929</v>
      </c>
      <c r="S7383">
        <v>27382</v>
      </c>
    </row>
    <row r="7384" spans="1:19" x14ac:dyDescent="0.2">
      <c r="A7384" t="s">
        <v>66</v>
      </c>
      <c r="B7384" t="s">
        <v>13</v>
      </c>
      <c r="C7384" t="s">
        <v>924</v>
      </c>
      <c r="D7384">
        <v>1</v>
      </c>
      <c r="E7384">
        <v>7</v>
      </c>
      <c r="F7384">
        <v>1780198200000</v>
      </c>
      <c r="G7384">
        <v>1780200766884</v>
      </c>
      <c r="H7384">
        <v>2566884</v>
      </c>
      <c r="I7384">
        <v>2566884</v>
      </c>
      <c r="J7384">
        <v>9971</v>
      </c>
      <c r="K7384">
        <v>104</v>
      </c>
      <c r="L7384">
        <v>78.37</v>
      </c>
      <c r="M7384" t="s">
        <v>931</v>
      </c>
      <c r="N7384" t="s">
        <v>926</v>
      </c>
      <c r="O7384">
        <v>51.39</v>
      </c>
      <c r="S7384">
        <v>27383</v>
      </c>
    </row>
    <row r="7385" spans="1:19" x14ac:dyDescent="0.2">
      <c r="A7385" t="s">
        <v>66</v>
      </c>
      <c r="B7385" t="s">
        <v>13</v>
      </c>
      <c r="C7385" t="s">
        <v>928</v>
      </c>
      <c r="D7385">
        <v>1</v>
      </c>
      <c r="E7385">
        <v>7</v>
      </c>
      <c r="F7385">
        <v>1780199100000</v>
      </c>
      <c r="G7385">
        <v>1780200985280</v>
      </c>
      <c r="H7385">
        <v>1885280</v>
      </c>
      <c r="I7385">
        <v>1885280</v>
      </c>
      <c r="J7385">
        <v>10889</v>
      </c>
      <c r="K7385">
        <v>70</v>
      </c>
      <c r="L7385">
        <v>72.91</v>
      </c>
      <c r="M7385" t="s">
        <v>931</v>
      </c>
      <c r="N7385" t="s">
        <v>926</v>
      </c>
      <c r="O7385">
        <v>53.4</v>
      </c>
      <c r="S7385">
        <v>27384</v>
      </c>
    </row>
    <row r="7386" spans="1:19" x14ac:dyDescent="0.2">
      <c r="A7386" t="s">
        <v>66</v>
      </c>
      <c r="B7386" t="s">
        <v>13</v>
      </c>
      <c r="C7386" t="s">
        <v>927</v>
      </c>
      <c r="D7386">
        <v>1</v>
      </c>
      <c r="E7386">
        <v>7</v>
      </c>
      <c r="F7386">
        <v>1780200000000</v>
      </c>
      <c r="G7386">
        <v>1780202406427</v>
      </c>
      <c r="H7386">
        <v>2406427</v>
      </c>
      <c r="I7386">
        <v>2406427</v>
      </c>
      <c r="J7386">
        <v>10020</v>
      </c>
      <c r="K7386">
        <v>91</v>
      </c>
      <c r="L7386">
        <v>75.069999999999993</v>
      </c>
      <c r="M7386" t="s">
        <v>931</v>
      </c>
      <c r="N7386" t="s">
        <v>926</v>
      </c>
      <c r="O7386">
        <v>47.63</v>
      </c>
      <c r="S7386">
        <v>27385</v>
      </c>
    </row>
    <row r="7387" spans="1:19" x14ac:dyDescent="0.2">
      <c r="A7387" t="s">
        <v>66</v>
      </c>
      <c r="B7387" t="s">
        <v>13</v>
      </c>
      <c r="C7387" t="s">
        <v>924</v>
      </c>
      <c r="D7387">
        <v>1</v>
      </c>
      <c r="E7387">
        <v>7</v>
      </c>
      <c r="F7387">
        <v>1780200900000</v>
      </c>
      <c r="G7387">
        <v>1780203171255</v>
      </c>
      <c r="H7387">
        <v>2271255</v>
      </c>
      <c r="I7387">
        <v>2271255</v>
      </c>
      <c r="J7387">
        <v>11118</v>
      </c>
      <c r="K7387">
        <v>87</v>
      </c>
      <c r="L7387">
        <v>74.349999999999994</v>
      </c>
      <c r="M7387" t="s">
        <v>931</v>
      </c>
      <c r="N7387" t="s">
        <v>926</v>
      </c>
      <c r="O7387">
        <v>46.42</v>
      </c>
      <c r="S7387">
        <v>27386</v>
      </c>
    </row>
    <row r="7388" spans="1:19" x14ac:dyDescent="0.2">
      <c r="A7388" t="s">
        <v>66</v>
      </c>
      <c r="B7388" t="s">
        <v>13</v>
      </c>
      <c r="C7388" t="s">
        <v>928</v>
      </c>
      <c r="D7388">
        <v>1</v>
      </c>
      <c r="E7388">
        <v>7</v>
      </c>
      <c r="F7388">
        <v>1780201800000</v>
      </c>
      <c r="G7388">
        <v>1780203922771</v>
      </c>
      <c r="H7388">
        <v>2122771</v>
      </c>
      <c r="I7388">
        <v>2122771</v>
      </c>
      <c r="J7388">
        <v>10365</v>
      </c>
      <c r="K7388">
        <v>86</v>
      </c>
      <c r="L7388">
        <v>76.290000000000006</v>
      </c>
      <c r="M7388" t="s">
        <v>931</v>
      </c>
      <c r="N7388" t="s">
        <v>926</v>
      </c>
      <c r="O7388">
        <v>56.69</v>
      </c>
      <c r="S7388">
        <v>27387</v>
      </c>
    </row>
    <row r="7389" spans="1:19" x14ac:dyDescent="0.2">
      <c r="A7389" t="s">
        <v>66</v>
      </c>
      <c r="B7389" t="s">
        <v>13</v>
      </c>
      <c r="C7389" t="s">
        <v>927</v>
      </c>
      <c r="D7389">
        <v>1</v>
      </c>
      <c r="E7389">
        <v>7</v>
      </c>
      <c r="F7389">
        <v>1780202700000</v>
      </c>
      <c r="G7389">
        <v>1780205127220</v>
      </c>
      <c r="H7389">
        <v>2427220</v>
      </c>
      <c r="I7389">
        <v>2427220</v>
      </c>
      <c r="J7389">
        <v>11716</v>
      </c>
      <c r="K7389">
        <v>95</v>
      </c>
      <c r="L7389">
        <v>75.58</v>
      </c>
      <c r="M7389" t="s">
        <v>931</v>
      </c>
      <c r="N7389" t="s">
        <v>926</v>
      </c>
      <c r="O7389">
        <v>43.75</v>
      </c>
      <c r="S7389">
        <v>27388</v>
      </c>
    </row>
    <row r="7390" spans="1:19" x14ac:dyDescent="0.2">
      <c r="A7390" t="s">
        <v>66</v>
      </c>
      <c r="B7390" t="s">
        <v>13</v>
      </c>
      <c r="C7390" t="s">
        <v>924</v>
      </c>
      <c r="D7390">
        <v>1</v>
      </c>
      <c r="E7390">
        <v>7</v>
      </c>
      <c r="F7390">
        <v>1780203600000</v>
      </c>
      <c r="G7390">
        <v>1780205506972</v>
      </c>
      <c r="H7390">
        <v>1906972</v>
      </c>
      <c r="I7390">
        <v>1906972</v>
      </c>
      <c r="J7390">
        <v>12140</v>
      </c>
      <c r="K7390">
        <v>74</v>
      </c>
      <c r="L7390">
        <v>71.33</v>
      </c>
      <c r="M7390" t="s">
        <v>931</v>
      </c>
      <c r="N7390" t="s">
        <v>926</v>
      </c>
      <c r="O7390">
        <v>45.83</v>
      </c>
      <c r="S7390">
        <v>27389</v>
      </c>
    </row>
    <row r="7391" spans="1:19" x14ac:dyDescent="0.2">
      <c r="A7391" t="s">
        <v>66</v>
      </c>
      <c r="B7391" t="s">
        <v>13</v>
      </c>
      <c r="C7391" t="s">
        <v>928</v>
      </c>
      <c r="D7391">
        <v>1</v>
      </c>
      <c r="E7391">
        <v>7</v>
      </c>
      <c r="F7391">
        <v>1780204500000</v>
      </c>
      <c r="G7391">
        <v>1780206770999</v>
      </c>
      <c r="H7391">
        <v>2270999</v>
      </c>
      <c r="I7391">
        <v>2270999</v>
      </c>
      <c r="J7391">
        <v>10288</v>
      </c>
      <c r="K7391">
        <v>86</v>
      </c>
      <c r="L7391">
        <v>58.05</v>
      </c>
      <c r="M7391" t="s">
        <v>925</v>
      </c>
      <c r="N7391" t="s">
        <v>929</v>
      </c>
      <c r="S7391">
        <v>27390</v>
      </c>
    </row>
    <row r="7392" spans="1:19" x14ac:dyDescent="0.2">
      <c r="A7392" t="s">
        <v>66</v>
      </c>
      <c r="B7392" t="s">
        <v>13</v>
      </c>
      <c r="C7392" t="s">
        <v>927</v>
      </c>
      <c r="D7392">
        <v>1</v>
      </c>
      <c r="E7392">
        <v>7</v>
      </c>
      <c r="F7392">
        <v>1780205400000</v>
      </c>
      <c r="G7392">
        <v>1780207421525</v>
      </c>
      <c r="H7392">
        <v>2021525</v>
      </c>
      <c r="I7392">
        <v>2021525</v>
      </c>
      <c r="J7392">
        <v>10033</v>
      </c>
      <c r="K7392">
        <v>78</v>
      </c>
      <c r="L7392">
        <v>73.97</v>
      </c>
      <c r="M7392" t="s">
        <v>931</v>
      </c>
      <c r="N7392" t="s">
        <v>926</v>
      </c>
      <c r="O7392">
        <v>54.73</v>
      </c>
      <c r="S7392">
        <v>27391</v>
      </c>
    </row>
    <row r="7393" spans="1:19" x14ac:dyDescent="0.2">
      <c r="A7393" t="s">
        <v>66</v>
      </c>
      <c r="B7393" t="s">
        <v>13</v>
      </c>
      <c r="C7393" t="s">
        <v>924</v>
      </c>
      <c r="D7393">
        <v>1</v>
      </c>
      <c r="E7393">
        <v>7</v>
      </c>
      <c r="F7393">
        <v>1780206300000</v>
      </c>
      <c r="G7393">
        <v>1780208769426</v>
      </c>
      <c r="H7393">
        <v>2469426</v>
      </c>
      <c r="I7393">
        <v>2469426</v>
      </c>
      <c r="J7393">
        <v>12202</v>
      </c>
      <c r="K7393">
        <v>98</v>
      </c>
      <c r="L7393">
        <v>62.44</v>
      </c>
      <c r="M7393" t="s">
        <v>925</v>
      </c>
      <c r="N7393" t="s">
        <v>929</v>
      </c>
      <c r="S7393">
        <v>27392</v>
      </c>
    </row>
    <row r="7394" spans="1:19" x14ac:dyDescent="0.2">
      <c r="A7394" t="s">
        <v>66</v>
      </c>
      <c r="B7394" t="s">
        <v>13</v>
      </c>
      <c r="C7394" t="s">
        <v>928</v>
      </c>
      <c r="D7394">
        <v>1</v>
      </c>
      <c r="E7394">
        <v>7</v>
      </c>
      <c r="F7394">
        <v>1780207200000</v>
      </c>
      <c r="G7394">
        <v>1780209809925</v>
      </c>
      <c r="H7394">
        <v>2609925</v>
      </c>
      <c r="I7394">
        <v>2609925</v>
      </c>
      <c r="J7394">
        <v>9469</v>
      </c>
      <c r="K7394">
        <v>98</v>
      </c>
      <c r="L7394">
        <v>61.26</v>
      </c>
      <c r="M7394" t="s">
        <v>925</v>
      </c>
      <c r="N7394" t="s">
        <v>929</v>
      </c>
      <c r="S7394">
        <v>27393</v>
      </c>
    </row>
    <row r="7395" spans="1:19" x14ac:dyDescent="0.2">
      <c r="A7395" t="s">
        <v>66</v>
      </c>
      <c r="B7395" t="s">
        <v>13</v>
      </c>
      <c r="C7395" t="s">
        <v>928</v>
      </c>
      <c r="D7395">
        <v>2</v>
      </c>
      <c r="E7395">
        <v>1</v>
      </c>
      <c r="F7395">
        <v>1780272000000</v>
      </c>
      <c r="G7395">
        <v>1780274192759</v>
      </c>
      <c r="H7395">
        <v>2192759</v>
      </c>
      <c r="I7395">
        <v>2192759</v>
      </c>
      <c r="J7395">
        <v>9258</v>
      </c>
      <c r="K7395">
        <v>84</v>
      </c>
      <c r="L7395">
        <v>73.099999999999994</v>
      </c>
      <c r="M7395" t="s">
        <v>931</v>
      </c>
      <c r="N7395" t="s">
        <v>926</v>
      </c>
      <c r="O7395">
        <v>50.45</v>
      </c>
      <c r="S7395">
        <v>27394</v>
      </c>
    </row>
    <row r="7396" spans="1:19" x14ac:dyDescent="0.2">
      <c r="A7396" t="s">
        <v>66</v>
      </c>
      <c r="B7396" t="s">
        <v>13</v>
      </c>
      <c r="C7396" t="s">
        <v>927</v>
      </c>
      <c r="D7396">
        <v>2</v>
      </c>
      <c r="E7396">
        <v>1</v>
      </c>
      <c r="F7396">
        <v>1780272900000</v>
      </c>
      <c r="G7396">
        <v>1780274524125</v>
      </c>
      <c r="H7396">
        <v>1624125</v>
      </c>
      <c r="I7396">
        <v>1624125</v>
      </c>
      <c r="J7396">
        <v>9623</v>
      </c>
      <c r="K7396">
        <v>71</v>
      </c>
      <c r="L7396">
        <v>49.59</v>
      </c>
      <c r="M7396" t="s">
        <v>925</v>
      </c>
      <c r="N7396" t="s">
        <v>929</v>
      </c>
      <c r="S7396">
        <v>27395</v>
      </c>
    </row>
    <row r="7397" spans="1:19" x14ac:dyDescent="0.2">
      <c r="A7397" t="s">
        <v>66</v>
      </c>
      <c r="B7397" t="s">
        <v>13</v>
      </c>
      <c r="C7397" t="s">
        <v>924</v>
      </c>
      <c r="D7397">
        <v>2</v>
      </c>
      <c r="E7397">
        <v>1</v>
      </c>
      <c r="F7397">
        <v>1780273800000</v>
      </c>
      <c r="G7397">
        <v>1780275281014</v>
      </c>
      <c r="H7397">
        <v>1481014</v>
      </c>
      <c r="I7397">
        <v>1481014</v>
      </c>
      <c r="J7397">
        <v>9043</v>
      </c>
      <c r="K7397">
        <v>64</v>
      </c>
      <c r="L7397">
        <v>67.62</v>
      </c>
      <c r="M7397" t="s">
        <v>931</v>
      </c>
      <c r="N7397" t="s">
        <v>926</v>
      </c>
      <c r="O7397">
        <v>56.23</v>
      </c>
      <c r="S7397">
        <v>27396</v>
      </c>
    </row>
    <row r="7398" spans="1:19" x14ac:dyDescent="0.2">
      <c r="A7398" t="s">
        <v>66</v>
      </c>
      <c r="B7398" t="s">
        <v>13</v>
      </c>
      <c r="C7398" t="s">
        <v>928</v>
      </c>
      <c r="D7398">
        <v>2</v>
      </c>
      <c r="E7398">
        <v>1</v>
      </c>
      <c r="F7398">
        <v>1780274700000</v>
      </c>
      <c r="G7398">
        <v>1780276592667</v>
      </c>
      <c r="H7398">
        <v>1892667</v>
      </c>
      <c r="I7398">
        <v>1892667</v>
      </c>
      <c r="J7398">
        <v>9767</v>
      </c>
      <c r="K7398">
        <v>74</v>
      </c>
      <c r="L7398">
        <v>72.349999999999994</v>
      </c>
      <c r="M7398" t="s">
        <v>931</v>
      </c>
      <c r="N7398" t="s">
        <v>926</v>
      </c>
      <c r="O7398">
        <v>54.91</v>
      </c>
      <c r="S7398">
        <v>27397</v>
      </c>
    </row>
    <row r="7399" spans="1:19" x14ac:dyDescent="0.2">
      <c r="A7399" t="s">
        <v>66</v>
      </c>
      <c r="B7399" t="s">
        <v>13</v>
      </c>
      <c r="C7399" t="s">
        <v>927</v>
      </c>
      <c r="D7399">
        <v>2</v>
      </c>
      <c r="E7399">
        <v>1</v>
      </c>
      <c r="F7399">
        <v>1780275600000</v>
      </c>
      <c r="G7399">
        <v>1780277242069</v>
      </c>
      <c r="H7399">
        <v>1642069</v>
      </c>
      <c r="I7399">
        <v>1642069</v>
      </c>
      <c r="J7399">
        <v>10861</v>
      </c>
      <c r="K7399">
        <v>61</v>
      </c>
      <c r="L7399">
        <v>66.5</v>
      </c>
      <c r="M7399" t="s">
        <v>925</v>
      </c>
      <c r="N7399" t="s">
        <v>926</v>
      </c>
      <c r="O7399">
        <v>44.7</v>
      </c>
      <c r="S7399">
        <v>27398</v>
      </c>
    </row>
    <row r="7400" spans="1:19" x14ac:dyDescent="0.2">
      <c r="A7400" t="s">
        <v>66</v>
      </c>
      <c r="B7400" t="s">
        <v>13</v>
      </c>
      <c r="C7400" t="s">
        <v>924</v>
      </c>
      <c r="D7400">
        <v>2</v>
      </c>
      <c r="E7400">
        <v>1</v>
      </c>
      <c r="F7400">
        <v>1780276500000</v>
      </c>
      <c r="G7400">
        <v>1780278131408</v>
      </c>
      <c r="H7400">
        <v>1631408</v>
      </c>
      <c r="I7400">
        <v>1631408</v>
      </c>
      <c r="J7400">
        <v>10815</v>
      </c>
      <c r="K7400">
        <v>70</v>
      </c>
      <c r="L7400">
        <v>50.93</v>
      </c>
      <c r="M7400" t="s">
        <v>925</v>
      </c>
      <c r="N7400" t="s">
        <v>929</v>
      </c>
      <c r="S7400">
        <v>27399</v>
      </c>
    </row>
    <row r="7401" spans="1:19" x14ac:dyDescent="0.2">
      <c r="A7401" t="s">
        <v>66</v>
      </c>
      <c r="B7401" t="s">
        <v>13</v>
      </c>
      <c r="C7401" t="s">
        <v>928</v>
      </c>
      <c r="D7401">
        <v>2</v>
      </c>
      <c r="E7401">
        <v>1</v>
      </c>
      <c r="F7401">
        <v>1780277400000</v>
      </c>
      <c r="G7401">
        <v>1780278839072</v>
      </c>
      <c r="H7401">
        <v>1439072</v>
      </c>
      <c r="I7401">
        <v>1439072</v>
      </c>
      <c r="J7401">
        <v>9661</v>
      </c>
      <c r="K7401">
        <v>58</v>
      </c>
      <c r="L7401">
        <v>66.98</v>
      </c>
      <c r="M7401" t="s">
        <v>931</v>
      </c>
      <c r="N7401" t="s">
        <v>926</v>
      </c>
      <c r="O7401">
        <v>54.14</v>
      </c>
      <c r="S7401">
        <v>27400</v>
      </c>
    </row>
    <row r="7402" spans="1:19" x14ac:dyDescent="0.2">
      <c r="A7402" t="s">
        <v>66</v>
      </c>
      <c r="B7402" t="s">
        <v>13</v>
      </c>
      <c r="C7402" t="s">
        <v>927</v>
      </c>
      <c r="D7402">
        <v>2</v>
      </c>
      <c r="E7402">
        <v>1</v>
      </c>
      <c r="F7402">
        <v>1780278300000</v>
      </c>
      <c r="G7402">
        <v>1780279979140</v>
      </c>
      <c r="H7402">
        <v>1679140</v>
      </c>
      <c r="I7402">
        <v>1679140</v>
      </c>
      <c r="J7402">
        <v>12036</v>
      </c>
      <c r="K7402">
        <v>71</v>
      </c>
      <c r="L7402">
        <v>68.97</v>
      </c>
      <c r="M7402" t="s">
        <v>931</v>
      </c>
      <c r="N7402" t="s">
        <v>926</v>
      </c>
      <c r="O7402">
        <v>46.37</v>
      </c>
      <c r="S7402">
        <v>27401</v>
      </c>
    </row>
    <row r="7403" spans="1:19" x14ac:dyDescent="0.2">
      <c r="A7403" t="s">
        <v>66</v>
      </c>
      <c r="B7403" t="s">
        <v>13</v>
      </c>
      <c r="C7403" t="s">
        <v>924</v>
      </c>
      <c r="D7403">
        <v>2</v>
      </c>
      <c r="E7403">
        <v>1</v>
      </c>
      <c r="F7403">
        <v>1780279200000</v>
      </c>
      <c r="G7403">
        <v>1780281241837</v>
      </c>
      <c r="H7403">
        <v>2041837</v>
      </c>
      <c r="I7403">
        <v>2041837</v>
      </c>
      <c r="J7403">
        <v>11757</v>
      </c>
      <c r="K7403">
        <v>79</v>
      </c>
      <c r="L7403">
        <v>69.86</v>
      </c>
      <c r="M7403" t="s">
        <v>931</v>
      </c>
      <c r="N7403" t="s">
        <v>926</v>
      </c>
      <c r="O7403">
        <v>40.049999999999997</v>
      </c>
      <c r="S7403">
        <v>27402</v>
      </c>
    </row>
    <row r="7404" spans="1:19" x14ac:dyDescent="0.2">
      <c r="A7404" t="s">
        <v>66</v>
      </c>
      <c r="B7404" t="s">
        <v>13</v>
      </c>
      <c r="C7404" t="s">
        <v>928</v>
      </c>
      <c r="D7404">
        <v>2</v>
      </c>
      <c r="E7404">
        <v>1</v>
      </c>
      <c r="F7404">
        <v>1780280100000</v>
      </c>
      <c r="G7404">
        <v>1780282258649</v>
      </c>
      <c r="H7404">
        <v>2158649</v>
      </c>
      <c r="I7404">
        <v>2158649</v>
      </c>
      <c r="J7404">
        <v>9601</v>
      </c>
      <c r="K7404">
        <v>79</v>
      </c>
      <c r="L7404">
        <v>74.760000000000005</v>
      </c>
      <c r="M7404" t="s">
        <v>931</v>
      </c>
      <c r="N7404" t="s">
        <v>926</v>
      </c>
      <c r="O7404">
        <v>54.26</v>
      </c>
      <c r="S7404">
        <v>27403</v>
      </c>
    </row>
    <row r="7405" spans="1:19" x14ac:dyDescent="0.2">
      <c r="A7405" t="s">
        <v>66</v>
      </c>
      <c r="B7405" t="s">
        <v>13</v>
      </c>
      <c r="C7405" t="s">
        <v>927</v>
      </c>
      <c r="D7405">
        <v>2</v>
      </c>
      <c r="E7405">
        <v>1</v>
      </c>
      <c r="F7405">
        <v>1780281000000</v>
      </c>
      <c r="G7405">
        <v>1780282643822</v>
      </c>
      <c r="H7405">
        <v>1643822</v>
      </c>
      <c r="I7405">
        <v>1643822</v>
      </c>
      <c r="J7405">
        <v>12126</v>
      </c>
      <c r="K7405">
        <v>71</v>
      </c>
      <c r="L7405">
        <v>69</v>
      </c>
      <c r="M7405" t="s">
        <v>931</v>
      </c>
      <c r="N7405" t="s">
        <v>926</v>
      </c>
      <c r="O7405">
        <v>47.09</v>
      </c>
      <c r="S7405">
        <v>27404</v>
      </c>
    </row>
    <row r="7406" spans="1:19" x14ac:dyDescent="0.2">
      <c r="A7406" t="s">
        <v>66</v>
      </c>
      <c r="B7406" t="s">
        <v>13</v>
      </c>
      <c r="C7406" t="s">
        <v>924</v>
      </c>
      <c r="D7406">
        <v>2</v>
      </c>
      <c r="E7406">
        <v>1</v>
      </c>
      <c r="F7406">
        <v>1780281900000</v>
      </c>
      <c r="G7406">
        <v>1780284331304</v>
      </c>
      <c r="H7406">
        <v>2431304</v>
      </c>
      <c r="I7406">
        <v>2431304</v>
      </c>
      <c r="J7406">
        <v>11594</v>
      </c>
      <c r="K7406">
        <v>97</v>
      </c>
      <c r="L7406">
        <v>79.319999999999993</v>
      </c>
      <c r="M7406" t="s">
        <v>931</v>
      </c>
      <c r="N7406" t="s">
        <v>926</v>
      </c>
      <c r="O7406">
        <v>52.67</v>
      </c>
      <c r="S7406">
        <v>27405</v>
      </c>
    </row>
    <row r="7407" spans="1:19" x14ac:dyDescent="0.2">
      <c r="A7407" t="s">
        <v>66</v>
      </c>
      <c r="B7407" t="s">
        <v>13</v>
      </c>
      <c r="C7407" t="s">
        <v>928</v>
      </c>
      <c r="D7407">
        <v>2</v>
      </c>
      <c r="E7407">
        <v>1</v>
      </c>
      <c r="F7407">
        <v>1780282800000</v>
      </c>
      <c r="G7407">
        <v>1780285138769</v>
      </c>
      <c r="H7407">
        <v>2338769</v>
      </c>
      <c r="I7407">
        <v>2338769</v>
      </c>
      <c r="J7407">
        <v>9953</v>
      </c>
      <c r="K7407">
        <v>91</v>
      </c>
      <c r="L7407">
        <v>73.34</v>
      </c>
      <c r="M7407" t="s">
        <v>931</v>
      </c>
      <c r="N7407" t="s">
        <v>926</v>
      </c>
      <c r="O7407">
        <v>45.47</v>
      </c>
      <c r="S7407">
        <v>27406</v>
      </c>
    </row>
    <row r="7408" spans="1:19" x14ac:dyDescent="0.2">
      <c r="A7408" t="s">
        <v>66</v>
      </c>
      <c r="B7408" t="s">
        <v>13</v>
      </c>
      <c r="C7408" t="s">
        <v>927</v>
      </c>
      <c r="D7408">
        <v>2</v>
      </c>
      <c r="E7408">
        <v>1</v>
      </c>
      <c r="F7408">
        <v>1780283700000</v>
      </c>
      <c r="G7408">
        <v>1780285323979</v>
      </c>
      <c r="H7408">
        <v>1623979</v>
      </c>
      <c r="I7408">
        <v>1623979</v>
      </c>
      <c r="J7408">
        <v>8620</v>
      </c>
      <c r="K7408">
        <v>60</v>
      </c>
      <c r="L7408">
        <v>61.54</v>
      </c>
      <c r="M7408" t="s">
        <v>925</v>
      </c>
      <c r="N7408" t="s">
        <v>926</v>
      </c>
      <c r="O7408">
        <v>39.61</v>
      </c>
      <c r="S7408">
        <v>27407</v>
      </c>
    </row>
    <row r="7409" spans="1:19" x14ac:dyDescent="0.2">
      <c r="A7409" t="s">
        <v>66</v>
      </c>
      <c r="B7409" t="s">
        <v>13</v>
      </c>
      <c r="C7409" t="s">
        <v>924</v>
      </c>
      <c r="D7409">
        <v>2</v>
      </c>
      <c r="E7409">
        <v>1</v>
      </c>
      <c r="F7409">
        <v>1780284600000</v>
      </c>
      <c r="G7409">
        <v>1780287193215</v>
      </c>
      <c r="H7409">
        <v>2593215</v>
      </c>
      <c r="I7409">
        <v>2593215</v>
      </c>
      <c r="J7409">
        <v>11620</v>
      </c>
      <c r="K7409">
        <v>104</v>
      </c>
      <c r="L7409">
        <v>82.02</v>
      </c>
      <c r="M7409" t="s">
        <v>931</v>
      </c>
      <c r="N7409" t="s">
        <v>926</v>
      </c>
      <c r="O7409">
        <v>54.79</v>
      </c>
      <c r="S7409">
        <v>27408</v>
      </c>
    </row>
    <row r="7410" spans="1:19" x14ac:dyDescent="0.2">
      <c r="A7410" t="s">
        <v>66</v>
      </c>
      <c r="B7410" t="s">
        <v>13</v>
      </c>
      <c r="C7410" t="s">
        <v>928</v>
      </c>
      <c r="D7410">
        <v>2</v>
      </c>
      <c r="E7410">
        <v>1</v>
      </c>
      <c r="F7410">
        <v>1780285500000</v>
      </c>
      <c r="G7410">
        <v>1780287784803</v>
      </c>
      <c r="H7410">
        <v>2284803</v>
      </c>
      <c r="I7410">
        <v>2284803</v>
      </c>
      <c r="J7410">
        <v>10106</v>
      </c>
      <c r="K7410">
        <v>90</v>
      </c>
      <c r="L7410">
        <v>75.180000000000007</v>
      </c>
      <c r="M7410" t="s">
        <v>931</v>
      </c>
      <c r="N7410" t="s">
        <v>926</v>
      </c>
      <c r="O7410">
        <v>50.72</v>
      </c>
      <c r="S7410">
        <v>27409</v>
      </c>
    </row>
    <row r="7411" spans="1:19" x14ac:dyDescent="0.2">
      <c r="A7411" t="s">
        <v>66</v>
      </c>
      <c r="B7411" t="s">
        <v>13</v>
      </c>
      <c r="C7411" t="s">
        <v>927</v>
      </c>
      <c r="D7411">
        <v>2</v>
      </c>
      <c r="E7411">
        <v>1</v>
      </c>
      <c r="F7411">
        <v>1780286400000</v>
      </c>
      <c r="G7411">
        <v>1780288140632</v>
      </c>
      <c r="H7411">
        <v>1740632</v>
      </c>
      <c r="I7411">
        <v>1740632</v>
      </c>
      <c r="J7411">
        <v>11284</v>
      </c>
      <c r="K7411">
        <v>68</v>
      </c>
      <c r="L7411">
        <v>69.13</v>
      </c>
      <c r="M7411" t="s">
        <v>931</v>
      </c>
      <c r="N7411" t="s">
        <v>926</v>
      </c>
      <c r="O7411">
        <v>47.19</v>
      </c>
      <c r="S7411">
        <v>27410</v>
      </c>
    </row>
    <row r="7412" spans="1:19" x14ac:dyDescent="0.2">
      <c r="A7412" t="s">
        <v>66</v>
      </c>
      <c r="B7412" t="s">
        <v>13</v>
      </c>
      <c r="C7412" t="s">
        <v>924</v>
      </c>
      <c r="D7412">
        <v>2</v>
      </c>
      <c r="E7412">
        <v>1</v>
      </c>
      <c r="F7412">
        <v>1780287300000</v>
      </c>
      <c r="G7412">
        <v>1780288598555</v>
      </c>
      <c r="H7412">
        <v>1298555</v>
      </c>
      <c r="I7412">
        <v>1298555</v>
      </c>
      <c r="J7412">
        <v>9764</v>
      </c>
      <c r="K7412">
        <v>54</v>
      </c>
      <c r="L7412">
        <v>59.57</v>
      </c>
      <c r="M7412" t="s">
        <v>925</v>
      </c>
      <c r="N7412" t="s">
        <v>926</v>
      </c>
      <c r="O7412">
        <v>40.17</v>
      </c>
      <c r="S7412">
        <v>27411</v>
      </c>
    </row>
    <row r="7413" spans="1:19" x14ac:dyDescent="0.2">
      <c r="A7413" t="s">
        <v>66</v>
      </c>
      <c r="B7413" t="s">
        <v>13</v>
      </c>
      <c r="C7413" t="s">
        <v>928</v>
      </c>
      <c r="D7413">
        <v>2</v>
      </c>
      <c r="E7413">
        <v>1</v>
      </c>
      <c r="F7413">
        <v>1780288200000</v>
      </c>
      <c r="G7413">
        <v>1780290493470</v>
      </c>
      <c r="H7413">
        <v>2293470</v>
      </c>
      <c r="I7413">
        <v>2293470</v>
      </c>
      <c r="J7413">
        <v>8527</v>
      </c>
      <c r="K7413">
        <v>93</v>
      </c>
      <c r="L7413">
        <v>74.36</v>
      </c>
      <c r="M7413" t="s">
        <v>931</v>
      </c>
      <c r="N7413" t="s">
        <v>926</v>
      </c>
      <c r="O7413">
        <v>52.82</v>
      </c>
      <c r="S7413">
        <v>27412</v>
      </c>
    </row>
    <row r="7414" spans="1:19" x14ac:dyDescent="0.2">
      <c r="A7414" t="s">
        <v>66</v>
      </c>
      <c r="B7414" t="s">
        <v>13</v>
      </c>
      <c r="C7414" t="s">
        <v>927</v>
      </c>
      <c r="D7414">
        <v>2</v>
      </c>
      <c r="E7414">
        <v>2</v>
      </c>
      <c r="F7414">
        <v>1780358400000</v>
      </c>
      <c r="G7414">
        <v>1780360876178</v>
      </c>
      <c r="H7414">
        <v>2476178</v>
      </c>
      <c r="I7414">
        <v>2476178</v>
      </c>
      <c r="J7414">
        <v>10579</v>
      </c>
      <c r="K7414">
        <v>102</v>
      </c>
      <c r="L7414">
        <v>80.540000000000006</v>
      </c>
      <c r="M7414" t="s">
        <v>931</v>
      </c>
      <c r="N7414" t="s">
        <v>926</v>
      </c>
      <c r="O7414">
        <v>57.09</v>
      </c>
      <c r="S7414">
        <v>27413</v>
      </c>
    </row>
    <row r="7415" spans="1:19" x14ac:dyDescent="0.2">
      <c r="A7415" t="s">
        <v>66</v>
      </c>
      <c r="B7415" t="s">
        <v>13</v>
      </c>
      <c r="C7415" t="s">
        <v>924</v>
      </c>
      <c r="D7415">
        <v>2</v>
      </c>
      <c r="E7415">
        <v>2</v>
      </c>
      <c r="F7415">
        <v>1780359300000</v>
      </c>
      <c r="G7415">
        <v>1780360915005</v>
      </c>
      <c r="H7415">
        <v>1615005</v>
      </c>
      <c r="I7415">
        <v>1615005</v>
      </c>
      <c r="J7415">
        <v>10662</v>
      </c>
      <c r="K7415">
        <v>69</v>
      </c>
      <c r="L7415">
        <v>68.28</v>
      </c>
      <c r="M7415" t="s">
        <v>931</v>
      </c>
      <c r="N7415" t="s">
        <v>926</v>
      </c>
      <c r="O7415">
        <v>50.05</v>
      </c>
      <c r="S7415">
        <v>27414</v>
      </c>
    </row>
    <row r="7416" spans="1:19" x14ac:dyDescent="0.2">
      <c r="A7416" t="s">
        <v>66</v>
      </c>
      <c r="B7416" t="s">
        <v>13</v>
      </c>
      <c r="C7416" t="s">
        <v>928</v>
      </c>
      <c r="D7416">
        <v>2</v>
      </c>
      <c r="E7416">
        <v>2</v>
      </c>
      <c r="F7416">
        <v>1780360200000</v>
      </c>
      <c r="G7416">
        <v>1780362291255</v>
      </c>
      <c r="H7416">
        <v>2091255</v>
      </c>
      <c r="I7416">
        <v>2091255</v>
      </c>
      <c r="J7416">
        <v>8729</v>
      </c>
      <c r="K7416">
        <v>87</v>
      </c>
      <c r="L7416">
        <v>73.78</v>
      </c>
      <c r="M7416" t="s">
        <v>931</v>
      </c>
      <c r="N7416" t="s">
        <v>926</v>
      </c>
      <c r="O7416">
        <v>56.01</v>
      </c>
      <c r="S7416">
        <v>27415</v>
      </c>
    </row>
    <row r="7417" spans="1:19" x14ac:dyDescent="0.2">
      <c r="A7417" t="s">
        <v>66</v>
      </c>
      <c r="B7417" t="s">
        <v>13</v>
      </c>
      <c r="C7417" t="s">
        <v>927</v>
      </c>
      <c r="D7417">
        <v>2</v>
      </c>
      <c r="E7417">
        <v>2</v>
      </c>
      <c r="F7417">
        <v>1780361100000</v>
      </c>
      <c r="G7417">
        <v>1780362921334</v>
      </c>
      <c r="H7417">
        <v>1821334</v>
      </c>
      <c r="I7417">
        <v>1821334</v>
      </c>
      <c r="J7417">
        <v>11928</v>
      </c>
      <c r="K7417">
        <v>67</v>
      </c>
      <c r="L7417">
        <v>72.650000000000006</v>
      </c>
      <c r="M7417" t="s">
        <v>931</v>
      </c>
      <c r="N7417" t="s">
        <v>926</v>
      </c>
      <c r="O7417">
        <v>51.64</v>
      </c>
      <c r="S7417">
        <v>27416</v>
      </c>
    </row>
    <row r="7418" spans="1:19" x14ac:dyDescent="0.2">
      <c r="A7418" t="s">
        <v>66</v>
      </c>
      <c r="B7418" t="s">
        <v>13</v>
      </c>
      <c r="C7418" t="s">
        <v>924</v>
      </c>
      <c r="D7418">
        <v>2</v>
      </c>
      <c r="E7418">
        <v>2</v>
      </c>
      <c r="F7418">
        <v>1780362000000</v>
      </c>
      <c r="G7418">
        <v>1780364080253</v>
      </c>
      <c r="H7418">
        <v>2080253</v>
      </c>
      <c r="I7418">
        <v>2080253</v>
      </c>
      <c r="J7418">
        <v>11356</v>
      </c>
      <c r="K7418">
        <v>83</v>
      </c>
      <c r="L7418">
        <v>76.92</v>
      </c>
      <c r="M7418" t="s">
        <v>931</v>
      </c>
      <c r="N7418" t="s">
        <v>926</v>
      </c>
      <c r="O7418">
        <v>56.56</v>
      </c>
      <c r="S7418">
        <v>27417</v>
      </c>
    </row>
    <row r="7419" spans="1:19" x14ac:dyDescent="0.2">
      <c r="A7419" t="s">
        <v>66</v>
      </c>
      <c r="B7419" t="s">
        <v>13</v>
      </c>
      <c r="C7419" t="s">
        <v>928</v>
      </c>
      <c r="D7419">
        <v>2</v>
      </c>
      <c r="E7419">
        <v>2</v>
      </c>
      <c r="F7419">
        <v>1780362900000</v>
      </c>
      <c r="G7419">
        <v>1780364875786</v>
      </c>
      <c r="H7419">
        <v>1975786</v>
      </c>
      <c r="I7419">
        <v>1975786</v>
      </c>
      <c r="J7419">
        <v>12217</v>
      </c>
      <c r="K7419">
        <v>81</v>
      </c>
      <c r="L7419">
        <v>75.42</v>
      </c>
      <c r="M7419" t="s">
        <v>931</v>
      </c>
      <c r="N7419" t="s">
        <v>926</v>
      </c>
      <c r="O7419">
        <v>53.42</v>
      </c>
      <c r="S7419">
        <v>27418</v>
      </c>
    </row>
    <row r="7420" spans="1:19" x14ac:dyDescent="0.2">
      <c r="A7420" t="s">
        <v>66</v>
      </c>
      <c r="B7420" t="s">
        <v>13</v>
      </c>
      <c r="C7420" t="s">
        <v>927</v>
      </c>
      <c r="D7420">
        <v>2</v>
      </c>
      <c r="E7420">
        <v>2</v>
      </c>
      <c r="F7420">
        <v>1780363800000</v>
      </c>
      <c r="G7420">
        <v>1780365134872</v>
      </c>
      <c r="H7420">
        <v>1334872</v>
      </c>
      <c r="I7420">
        <v>1334872</v>
      </c>
      <c r="J7420">
        <v>10730</v>
      </c>
      <c r="K7420">
        <v>53</v>
      </c>
      <c r="L7420">
        <v>67.599999999999994</v>
      </c>
      <c r="M7420" t="s">
        <v>931</v>
      </c>
      <c r="N7420" t="s">
        <v>926</v>
      </c>
      <c r="O7420">
        <v>55.34</v>
      </c>
      <c r="S7420">
        <v>27419</v>
      </c>
    </row>
    <row r="7421" spans="1:19" x14ac:dyDescent="0.2">
      <c r="A7421" t="s">
        <v>66</v>
      </c>
      <c r="B7421" t="s">
        <v>13</v>
      </c>
      <c r="C7421" t="s">
        <v>924</v>
      </c>
      <c r="D7421">
        <v>2</v>
      </c>
      <c r="E7421">
        <v>2</v>
      </c>
      <c r="F7421">
        <v>1780364700000</v>
      </c>
      <c r="G7421">
        <v>1780367095632</v>
      </c>
      <c r="H7421">
        <v>2395632</v>
      </c>
      <c r="I7421">
        <v>2395632</v>
      </c>
      <c r="J7421">
        <v>11988</v>
      </c>
      <c r="K7421">
        <v>99</v>
      </c>
      <c r="L7421">
        <v>73.83</v>
      </c>
      <c r="M7421" t="s">
        <v>931</v>
      </c>
      <c r="N7421" t="s">
        <v>926</v>
      </c>
      <c r="O7421">
        <v>39.74</v>
      </c>
      <c r="S7421">
        <v>27420</v>
      </c>
    </row>
    <row r="7422" spans="1:19" x14ac:dyDescent="0.2">
      <c r="A7422" t="s">
        <v>66</v>
      </c>
      <c r="B7422" t="s">
        <v>13</v>
      </c>
      <c r="C7422" t="s">
        <v>928</v>
      </c>
      <c r="D7422">
        <v>2</v>
      </c>
      <c r="E7422">
        <v>2</v>
      </c>
      <c r="F7422">
        <v>1780365600000</v>
      </c>
      <c r="G7422">
        <v>1780367805818</v>
      </c>
      <c r="H7422">
        <v>2205818</v>
      </c>
      <c r="I7422">
        <v>2205818</v>
      </c>
      <c r="J7422">
        <v>11066</v>
      </c>
      <c r="K7422">
        <v>86</v>
      </c>
      <c r="L7422">
        <v>74.540000000000006</v>
      </c>
      <c r="M7422" t="s">
        <v>931</v>
      </c>
      <c r="N7422" t="s">
        <v>926</v>
      </c>
      <c r="O7422">
        <v>48.65</v>
      </c>
      <c r="S7422">
        <v>27421</v>
      </c>
    </row>
    <row r="7423" spans="1:19" x14ac:dyDescent="0.2">
      <c r="A7423" t="s">
        <v>66</v>
      </c>
      <c r="B7423" t="s">
        <v>13</v>
      </c>
      <c r="C7423" t="s">
        <v>927</v>
      </c>
      <c r="D7423">
        <v>2</v>
      </c>
      <c r="E7423">
        <v>2</v>
      </c>
      <c r="F7423">
        <v>1780366500000</v>
      </c>
      <c r="G7423">
        <v>1780369123284</v>
      </c>
      <c r="H7423">
        <v>2623284</v>
      </c>
      <c r="I7423">
        <v>2623284</v>
      </c>
      <c r="J7423">
        <v>12105</v>
      </c>
      <c r="K7423">
        <v>102</v>
      </c>
      <c r="L7423">
        <v>81.88</v>
      </c>
      <c r="M7423" t="s">
        <v>931</v>
      </c>
      <c r="N7423" t="s">
        <v>926</v>
      </c>
      <c r="O7423">
        <v>52.41</v>
      </c>
      <c r="S7423">
        <v>27422</v>
      </c>
    </row>
    <row r="7424" spans="1:19" x14ac:dyDescent="0.2">
      <c r="A7424" t="s">
        <v>66</v>
      </c>
      <c r="B7424" t="s">
        <v>13</v>
      </c>
      <c r="C7424" t="s">
        <v>924</v>
      </c>
      <c r="D7424">
        <v>2</v>
      </c>
      <c r="E7424">
        <v>2</v>
      </c>
      <c r="F7424">
        <v>1780367400000</v>
      </c>
      <c r="G7424">
        <v>1780369398256</v>
      </c>
      <c r="H7424">
        <v>1998256</v>
      </c>
      <c r="I7424">
        <v>1998256</v>
      </c>
      <c r="J7424">
        <v>11441</v>
      </c>
      <c r="K7424">
        <v>80</v>
      </c>
      <c r="L7424">
        <v>71.06</v>
      </c>
      <c r="M7424" t="s">
        <v>931</v>
      </c>
      <c r="N7424" t="s">
        <v>926</v>
      </c>
      <c r="O7424">
        <v>44.79</v>
      </c>
      <c r="S7424">
        <v>27423</v>
      </c>
    </row>
    <row r="7425" spans="1:19" x14ac:dyDescent="0.2">
      <c r="A7425" t="s">
        <v>66</v>
      </c>
      <c r="B7425" t="s">
        <v>13</v>
      </c>
      <c r="C7425" t="s">
        <v>928</v>
      </c>
      <c r="D7425">
        <v>2</v>
      </c>
      <c r="E7425">
        <v>2</v>
      </c>
      <c r="F7425">
        <v>1780368300000</v>
      </c>
      <c r="G7425">
        <v>1780370715353</v>
      </c>
      <c r="H7425">
        <v>2415353</v>
      </c>
      <c r="I7425">
        <v>2415353</v>
      </c>
      <c r="J7425">
        <v>11848</v>
      </c>
      <c r="K7425">
        <v>93</v>
      </c>
      <c r="L7425">
        <v>80.75</v>
      </c>
      <c r="M7425" t="s">
        <v>931</v>
      </c>
      <c r="N7425" t="s">
        <v>926</v>
      </c>
      <c r="O7425">
        <v>55.72</v>
      </c>
      <c r="S7425">
        <v>27424</v>
      </c>
    </row>
    <row r="7426" spans="1:19" x14ac:dyDescent="0.2">
      <c r="A7426" t="s">
        <v>66</v>
      </c>
      <c r="B7426" t="s">
        <v>13</v>
      </c>
      <c r="C7426" t="s">
        <v>927</v>
      </c>
      <c r="D7426">
        <v>2</v>
      </c>
      <c r="E7426">
        <v>2</v>
      </c>
      <c r="F7426">
        <v>1780369200000</v>
      </c>
      <c r="G7426">
        <v>1780371309700</v>
      </c>
      <c r="H7426">
        <v>2109700</v>
      </c>
      <c r="I7426">
        <v>2109700</v>
      </c>
      <c r="J7426">
        <v>8554</v>
      </c>
      <c r="K7426">
        <v>85</v>
      </c>
      <c r="L7426">
        <v>69.83</v>
      </c>
      <c r="M7426" t="s">
        <v>931</v>
      </c>
      <c r="N7426" t="s">
        <v>926</v>
      </c>
      <c r="O7426">
        <v>46.83</v>
      </c>
      <c r="S7426">
        <v>27425</v>
      </c>
    </row>
    <row r="7427" spans="1:19" x14ac:dyDescent="0.2">
      <c r="A7427" t="s">
        <v>66</v>
      </c>
      <c r="B7427" t="s">
        <v>13</v>
      </c>
      <c r="C7427" t="s">
        <v>924</v>
      </c>
      <c r="D7427">
        <v>2</v>
      </c>
      <c r="E7427">
        <v>2</v>
      </c>
      <c r="F7427">
        <v>1780370100000</v>
      </c>
      <c r="G7427">
        <v>1780372554244</v>
      </c>
      <c r="H7427">
        <v>2454244</v>
      </c>
      <c r="I7427">
        <v>2454244</v>
      </c>
      <c r="J7427">
        <v>10436</v>
      </c>
      <c r="K7427">
        <v>98</v>
      </c>
      <c r="L7427">
        <v>60.41</v>
      </c>
      <c r="M7427" t="s">
        <v>925</v>
      </c>
      <c r="N7427" t="s">
        <v>929</v>
      </c>
      <c r="S7427">
        <v>27426</v>
      </c>
    </row>
    <row r="7428" spans="1:19" x14ac:dyDescent="0.2">
      <c r="A7428" t="s">
        <v>66</v>
      </c>
      <c r="B7428" t="s">
        <v>13</v>
      </c>
      <c r="C7428" t="s">
        <v>928</v>
      </c>
      <c r="D7428">
        <v>2</v>
      </c>
      <c r="E7428">
        <v>2</v>
      </c>
      <c r="F7428">
        <v>1780371000000</v>
      </c>
      <c r="G7428">
        <v>1780373366064</v>
      </c>
      <c r="H7428">
        <v>2366064</v>
      </c>
      <c r="I7428">
        <v>2366064</v>
      </c>
      <c r="J7428">
        <v>11228</v>
      </c>
      <c r="K7428">
        <v>96</v>
      </c>
      <c r="L7428">
        <v>76.52</v>
      </c>
      <c r="M7428" t="s">
        <v>931</v>
      </c>
      <c r="N7428" t="s">
        <v>926</v>
      </c>
      <c r="O7428">
        <v>48.79</v>
      </c>
      <c r="S7428">
        <v>27427</v>
      </c>
    </row>
    <row r="7429" spans="1:19" x14ac:dyDescent="0.2">
      <c r="A7429" t="s">
        <v>66</v>
      </c>
      <c r="B7429" t="s">
        <v>13</v>
      </c>
      <c r="C7429" t="s">
        <v>927</v>
      </c>
      <c r="D7429">
        <v>2</v>
      </c>
      <c r="E7429">
        <v>2</v>
      </c>
      <c r="F7429">
        <v>1780371900000</v>
      </c>
      <c r="G7429">
        <v>1780374268927</v>
      </c>
      <c r="H7429">
        <v>2368927</v>
      </c>
      <c r="I7429">
        <v>2368927</v>
      </c>
      <c r="J7429">
        <v>9620</v>
      </c>
      <c r="K7429">
        <v>93</v>
      </c>
      <c r="L7429">
        <v>73.61</v>
      </c>
      <c r="M7429" t="s">
        <v>931</v>
      </c>
      <c r="N7429" t="s">
        <v>926</v>
      </c>
      <c r="O7429">
        <v>46.25</v>
      </c>
      <c r="S7429">
        <v>27428</v>
      </c>
    </row>
    <row r="7430" spans="1:19" x14ac:dyDescent="0.2">
      <c r="A7430" t="s">
        <v>66</v>
      </c>
      <c r="B7430" t="s">
        <v>13</v>
      </c>
      <c r="C7430" t="s">
        <v>924</v>
      </c>
      <c r="D7430">
        <v>2</v>
      </c>
      <c r="E7430">
        <v>2</v>
      </c>
      <c r="F7430">
        <v>1780372800000</v>
      </c>
      <c r="G7430">
        <v>1780374076704</v>
      </c>
      <c r="H7430">
        <v>1276704</v>
      </c>
      <c r="I7430">
        <v>1276704</v>
      </c>
      <c r="J7430">
        <v>11928</v>
      </c>
      <c r="K7430">
        <v>53</v>
      </c>
      <c r="L7430">
        <v>66.55</v>
      </c>
      <c r="M7430" t="s">
        <v>925</v>
      </c>
      <c r="N7430" t="s">
        <v>926</v>
      </c>
      <c r="O7430">
        <v>51.17</v>
      </c>
      <c r="S7430">
        <v>27429</v>
      </c>
    </row>
    <row r="7431" spans="1:19" x14ac:dyDescent="0.2">
      <c r="A7431" t="s">
        <v>66</v>
      </c>
      <c r="B7431" t="s">
        <v>13</v>
      </c>
      <c r="C7431" t="s">
        <v>928</v>
      </c>
      <c r="D7431">
        <v>2</v>
      </c>
      <c r="E7431">
        <v>2</v>
      </c>
      <c r="F7431">
        <v>1780373700000</v>
      </c>
      <c r="G7431">
        <v>1780375600761</v>
      </c>
      <c r="H7431">
        <v>1900761</v>
      </c>
      <c r="I7431">
        <v>1900761</v>
      </c>
      <c r="J7431">
        <v>10050</v>
      </c>
      <c r="K7431">
        <v>81</v>
      </c>
      <c r="L7431">
        <v>71.209999999999994</v>
      </c>
      <c r="M7431" t="s">
        <v>931</v>
      </c>
      <c r="N7431" t="s">
        <v>926</v>
      </c>
      <c r="O7431">
        <v>51.31</v>
      </c>
      <c r="S7431">
        <v>27430</v>
      </c>
    </row>
    <row r="7432" spans="1:19" x14ac:dyDescent="0.2">
      <c r="A7432" t="s">
        <v>66</v>
      </c>
      <c r="B7432" t="s">
        <v>13</v>
      </c>
      <c r="C7432" t="s">
        <v>927</v>
      </c>
      <c r="D7432">
        <v>2</v>
      </c>
      <c r="E7432">
        <v>2</v>
      </c>
      <c r="F7432">
        <v>1780374600000</v>
      </c>
      <c r="G7432">
        <v>1780376763565</v>
      </c>
      <c r="H7432">
        <v>2163565</v>
      </c>
      <c r="I7432">
        <v>2163565</v>
      </c>
      <c r="J7432">
        <v>10326</v>
      </c>
      <c r="K7432">
        <v>81</v>
      </c>
      <c r="L7432">
        <v>75.209999999999994</v>
      </c>
      <c r="M7432" t="s">
        <v>931</v>
      </c>
      <c r="N7432" t="s">
        <v>926</v>
      </c>
      <c r="O7432">
        <v>53.25</v>
      </c>
      <c r="S7432">
        <v>27431</v>
      </c>
    </row>
    <row r="7433" spans="1:19" x14ac:dyDescent="0.2">
      <c r="A7433" t="s">
        <v>66</v>
      </c>
      <c r="B7433" t="s">
        <v>13</v>
      </c>
      <c r="C7433" t="s">
        <v>924</v>
      </c>
      <c r="D7433">
        <v>2</v>
      </c>
      <c r="E7433">
        <v>2</v>
      </c>
      <c r="F7433">
        <v>1780375500000</v>
      </c>
      <c r="G7433">
        <v>1780377262340</v>
      </c>
      <c r="H7433">
        <v>1762340</v>
      </c>
      <c r="I7433">
        <v>1762340</v>
      </c>
      <c r="J7433">
        <v>10465</v>
      </c>
      <c r="K7433">
        <v>69</v>
      </c>
      <c r="L7433">
        <v>68.91</v>
      </c>
      <c r="M7433" t="s">
        <v>931</v>
      </c>
      <c r="N7433" t="s">
        <v>926</v>
      </c>
      <c r="O7433">
        <v>48.33</v>
      </c>
      <c r="S7433">
        <v>27432</v>
      </c>
    </row>
    <row r="7434" spans="1:19" x14ac:dyDescent="0.2">
      <c r="A7434" t="s">
        <v>66</v>
      </c>
      <c r="B7434" t="s">
        <v>13</v>
      </c>
      <c r="C7434" t="s">
        <v>924</v>
      </c>
      <c r="D7434">
        <v>2</v>
      </c>
      <c r="E7434">
        <v>3</v>
      </c>
      <c r="F7434">
        <v>1780444800000</v>
      </c>
      <c r="G7434">
        <v>1780446565089</v>
      </c>
      <c r="H7434">
        <v>1765089</v>
      </c>
      <c r="I7434">
        <v>1765089</v>
      </c>
      <c r="J7434">
        <v>9699</v>
      </c>
      <c r="K7434">
        <v>71</v>
      </c>
      <c r="L7434">
        <v>64.88</v>
      </c>
      <c r="M7434" t="s">
        <v>925</v>
      </c>
      <c r="N7434" t="s">
        <v>926</v>
      </c>
      <c r="O7434">
        <v>40.950000000000003</v>
      </c>
      <c r="S7434">
        <v>27433</v>
      </c>
    </row>
    <row r="7435" spans="1:19" x14ac:dyDescent="0.2">
      <c r="A7435" t="s">
        <v>66</v>
      </c>
      <c r="B7435" t="s">
        <v>13</v>
      </c>
      <c r="C7435" t="s">
        <v>928</v>
      </c>
      <c r="D7435">
        <v>2</v>
      </c>
      <c r="E7435">
        <v>3</v>
      </c>
      <c r="F7435">
        <v>1780445700000</v>
      </c>
      <c r="G7435">
        <v>1780447662943</v>
      </c>
      <c r="H7435">
        <v>1962943</v>
      </c>
      <c r="I7435">
        <v>1962943</v>
      </c>
      <c r="J7435">
        <v>10199</v>
      </c>
      <c r="K7435">
        <v>78</v>
      </c>
      <c r="L7435">
        <v>72.680000000000007</v>
      </c>
      <c r="M7435" t="s">
        <v>931</v>
      </c>
      <c r="N7435" t="s">
        <v>926</v>
      </c>
      <c r="O7435">
        <v>52.75</v>
      </c>
      <c r="S7435">
        <v>27434</v>
      </c>
    </row>
    <row r="7436" spans="1:19" x14ac:dyDescent="0.2">
      <c r="A7436" t="s">
        <v>66</v>
      </c>
      <c r="B7436" t="s">
        <v>13</v>
      </c>
      <c r="C7436" t="s">
        <v>927</v>
      </c>
      <c r="D7436">
        <v>2</v>
      </c>
      <c r="E7436">
        <v>3</v>
      </c>
      <c r="F7436">
        <v>1780446600000</v>
      </c>
      <c r="G7436">
        <v>1780448136051</v>
      </c>
      <c r="H7436">
        <v>1536051</v>
      </c>
      <c r="I7436">
        <v>1536051</v>
      </c>
      <c r="J7436">
        <v>12114</v>
      </c>
      <c r="K7436">
        <v>64</v>
      </c>
      <c r="L7436">
        <v>71.8</v>
      </c>
      <c r="M7436" t="s">
        <v>931</v>
      </c>
      <c r="N7436" t="s">
        <v>926</v>
      </c>
      <c r="O7436">
        <v>56.35</v>
      </c>
      <c r="S7436">
        <v>27435</v>
      </c>
    </row>
    <row r="7437" spans="1:19" x14ac:dyDescent="0.2">
      <c r="A7437" t="s">
        <v>66</v>
      </c>
      <c r="B7437" t="s">
        <v>13</v>
      </c>
      <c r="C7437" t="s">
        <v>924</v>
      </c>
      <c r="D7437">
        <v>2</v>
      </c>
      <c r="E7437">
        <v>3</v>
      </c>
      <c r="F7437">
        <v>1780447500000</v>
      </c>
      <c r="G7437">
        <v>1780448789130</v>
      </c>
      <c r="H7437">
        <v>1289130</v>
      </c>
      <c r="I7437">
        <v>1289130</v>
      </c>
      <c r="J7437">
        <v>11980</v>
      </c>
      <c r="K7437">
        <v>50</v>
      </c>
      <c r="L7437">
        <v>64.39</v>
      </c>
      <c r="M7437" t="s">
        <v>925</v>
      </c>
      <c r="N7437" t="s">
        <v>926</v>
      </c>
      <c r="O7437">
        <v>45.69</v>
      </c>
      <c r="S7437">
        <v>27436</v>
      </c>
    </row>
    <row r="7438" spans="1:19" x14ac:dyDescent="0.2">
      <c r="A7438" t="s">
        <v>66</v>
      </c>
      <c r="B7438" t="s">
        <v>13</v>
      </c>
      <c r="C7438" t="s">
        <v>928</v>
      </c>
      <c r="D7438">
        <v>2</v>
      </c>
      <c r="E7438">
        <v>3</v>
      </c>
      <c r="F7438">
        <v>1780448400000</v>
      </c>
      <c r="G7438">
        <v>1780450188303</v>
      </c>
      <c r="H7438">
        <v>1788303</v>
      </c>
      <c r="I7438">
        <v>1788303</v>
      </c>
      <c r="J7438">
        <v>11419</v>
      </c>
      <c r="K7438">
        <v>74</v>
      </c>
      <c r="L7438">
        <v>70.3</v>
      </c>
      <c r="M7438" t="s">
        <v>931</v>
      </c>
      <c r="N7438" t="s">
        <v>926</v>
      </c>
      <c r="O7438">
        <v>48.36</v>
      </c>
      <c r="S7438">
        <v>27437</v>
      </c>
    </row>
    <row r="7439" spans="1:19" x14ac:dyDescent="0.2">
      <c r="A7439" t="s">
        <v>66</v>
      </c>
      <c r="B7439" t="s">
        <v>13</v>
      </c>
      <c r="C7439" t="s">
        <v>927</v>
      </c>
      <c r="D7439">
        <v>2</v>
      </c>
      <c r="E7439">
        <v>3</v>
      </c>
      <c r="F7439">
        <v>1780449300000</v>
      </c>
      <c r="G7439">
        <v>1780451122279</v>
      </c>
      <c r="H7439">
        <v>1822279</v>
      </c>
      <c r="I7439">
        <v>1822279</v>
      </c>
      <c r="J7439">
        <v>8809</v>
      </c>
      <c r="K7439">
        <v>78</v>
      </c>
      <c r="L7439">
        <v>67.42</v>
      </c>
      <c r="M7439" t="s">
        <v>931</v>
      </c>
      <c r="N7439" t="s">
        <v>926</v>
      </c>
      <c r="O7439">
        <v>47.79</v>
      </c>
      <c r="S7439">
        <v>27438</v>
      </c>
    </row>
    <row r="7440" spans="1:19" x14ac:dyDescent="0.2">
      <c r="A7440" t="s">
        <v>66</v>
      </c>
      <c r="B7440" t="s">
        <v>13</v>
      </c>
      <c r="C7440" t="s">
        <v>924</v>
      </c>
      <c r="D7440">
        <v>2</v>
      </c>
      <c r="E7440">
        <v>3</v>
      </c>
      <c r="F7440">
        <v>1780450200000</v>
      </c>
      <c r="G7440">
        <v>1780452657072</v>
      </c>
      <c r="H7440">
        <v>2457072</v>
      </c>
      <c r="I7440">
        <v>2457072</v>
      </c>
      <c r="J7440">
        <v>11300</v>
      </c>
      <c r="K7440">
        <v>96</v>
      </c>
      <c r="L7440">
        <v>78.17</v>
      </c>
      <c r="M7440" t="s">
        <v>931</v>
      </c>
      <c r="N7440" t="s">
        <v>926</v>
      </c>
      <c r="O7440">
        <v>50.13</v>
      </c>
      <c r="S7440">
        <v>27439</v>
      </c>
    </row>
    <row r="7441" spans="1:19" x14ac:dyDescent="0.2">
      <c r="A7441" t="s">
        <v>66</v>
      </c>
      <c r="B7441" t="s">
        <v>13</v>
      </c>
      <c r="C7441" t="s">
        <v>928</v>
      </c>
      <c r="D7441">
        <v>2</v>
      </c>
      <c r="E7441">
        <v>3</v>
      </c>
      <c r="F7441">
        <v>1780451100000</v>
      </c>
      <c r="G7441">
        <v>1780453512857</v>
      </c>
      <c r="H7441">
        <v>2412857</v>
      </c>
      <c r="I7441">
        <v>2412857</v>
      </c>
      <c r="J7441">
        <v>12061</v>
      </c>
      <c r="K7441">
        <v>94</v>
      </c>
      <c r="L7441">
        <v>61.62</v>
      </c>
      <c r="M7441" t="s">
        <v>925</v>
      </c>
      <c r="N7441" t="s">
        <v>929</v>
      </c>
      <c r="S7441">
        <v>27440</v>
      </c>
    </row>
    <row r="7442" spans="1:19" x14ac:dyDescent="0.2">
      <c r="A7442" t="s">
        <v>66</v>
      </c>
      <c r="B7442" t="s">
        <v>13</v>
      </c>
      <c r="C7442" t="s">
        <v>927</v>
      </c>
      <c r="D7442">
        <v>2</v>
      </c>
      <c r="E7442">
        <v>3</v>
      </c>
      <c r="F7442">
        <v>1780452000000</v>
      </c>
      <c r="G7442">
        <v>1780454226893</v>
      </c>
      <c r="H7442">
        <v>2226893</v>
      </c>
      <c r="I7442">
        <v>2226893</v>
      </c>
      <c r="J7442">
        <v>9810</v>
      </c>
      <c r="K7442">
        <v>92</v>
      </c>
      <c r="L7442">
        <v>74.72</v>
      </c>
      <c r="M7442" t="s">
        <v>931</v>
      </c>
      <c r="N7442" t="s">
        <v>926</v>
      </c>
      <c r="O7442">
        <v>51.9</v>
      </c>
      <c r="S7442">
        <v>27441</v>
      </c>
    </row>
    <row r="7443" spans="1:19" x14ac:dyDescent="0.2">
      <c r="A7443" t="s">
        <v>66</v>
      </c>
      <c r="B7443" t="s">
        <v>13</v>
      </c>
      <c r="C7443" t="s">
        <v>924</v>
      </c>
      <c r="D7443">
        <v>2</v>
      </c>
      <c r="E7443">
        <v>3</v>
      </c>
      <c r="F7443">
        <v>1780452900000</v>
      </c>
      <c r="G7443">
        <v>1780454393294</v>
      </c>
      <c r="H7443">
        <v>1493294</v>
      </c>
      <c r="I7443">
        <v>1493294</v>
      </c>
      <c r="J7443">
        <v>10374</v>
      </c>
      <c r="K7443">
        <v>59</v>
      </c>
      <c r="L7443">
        <v>48.81</v>
      </c>
      <c r="M7443" t="s">
        <v>925</v>
      </c>
      <c r="N7443" t="s">
        <v>929</v>
      </c>
      <c r="S7443">
        <v>27442</v>
      </c>
    </row>
    <row r="7444" spans="1:19" x14ac:dyDescent="0.2">
      <c r="A7444" t="s">
        <v>66</v>
      </c>
      <c r="B7444" t="s">
        <v>13</v>
      </c>
      <c r="C7444" t="s">
        <v>928</v>
      </c>
      <c r="D7444">
        <v>2</v>
      </c>
      <c r="E7444">
        <v>3</v>
      </c>
      <c r="F7444">
        <v>1780453800000</v>
      </c>
      <c r="G7444">
        <v>1780455987385</v>
      </c>
      <c r="H7444">
        <v>2187385</v>
      </c>
      <c r="I7444">
        <v>2187385</v>
      </c>
      <c r="J7444">
        <v>10254</v>
      </c>
      <c r="K7444">
        <v>85</v>
      </c>
      <c r="L7444">
        <v>73.150000000000006</v>
      </c>
      <c r="M7444" t="s">
        <v>931</v>
      </c>
      <c r="N7444" t="s">
        <v>926</v>
      </c>
      <c r="O7444">
        <v>48.06</v>
      </c>
      <c r="S7444">
        <v>27443</v>
      </c>
    </row>
    <row r="7445" spans="1:19" x14ac:dyDescent="0.2">
      <c r="A7445" t="s">
        <v>66</v>
      </c>
      <c r="B7445" t="s">
        <v>13</v>
      </c>
      <c r="C7445" t="s">
        <v>927</v>
      </c>
      <c r="D7445">
        <v>2</v>
      </c>
      <c r="E7445">
        <v>3</v>
      </c>
      <c r="F7445">
        <v>1780454700000</v>
      </c>
      <c r="G7445">
        <v>1780457139643</v>
      </c>
      <c r="H7445">
        <v>2439643</v>
      </c>
      <c r="I7445">
        <v>2439643</v>
      </c>
      <c r="J7445">
        <v>10747</v>
      </c>
      <c r="K7445">
        <v>94</v>
      </c>
      <c r="L7445">
        <v>76.03</v>
      </c>
      <c r="M7445" t="s">
        <v>931</v>
      </c>
      <c r="N7445" t="s">
        <v>926</v>
      </c>
      <c r="O7445">
        <v>47.07</v>
      </c>
      <c r="S7445">
        <v>27444</v>
      </c>
    </row>
    <row r="7446" spans="1:19" x14ac:dyDescent="0.2">
      <c r="A7446" t="s">
        <v>66</v>
      </c>
      <c r="B7446" t="s">
        <v>13</v>
      </c>
      <c r="C7446" t="s">
        <v>924</v>
      </c>
      <c r="D7446">
        <v>2</v>
      </c>
      <c r="E7446">
        <v>3</v>
      </c>
      <c r="F7446">
        <v>1780455600000</v>
      </c>
      <c r="G7446">
        <v>1780457293194</v>
      </c>
      <c r="H7446">
        <v>1693194</v>
      </c>
      <c r="I7446">
        <v>1693194</v>
      </c>
      <c r="J7446">
        <v>9434</v>
      </c>
      <c r="K7446">
        <v>73</v>
      </c>
      <c r="L7446">
        <v>69.78</v>
      </c>
      <c r="M7446" t="s">
        <v>931</v>
      </c>
      <c r="N7446" t="s">
        <v>926</v>
      </c>
      <c r="O7446">
        <v>54.87</v>
      </c>
      <c r="S7446">
        <v>27445</v>
      </c>
    </row>
    <row r="7447" spans="1:19" x14ac:dyDescent="0.2">
      <c r="A7447" t="s">
        <v>66</v>
      </c>
      <c r="B7447" t="s">
        <v>13</v>
      </c>
      <c r="C7447" t="s">
        <v>928</v>
      </c>
      <c r="D7447">
        <v>2</v>
      </c>
      <c r="E7447">
        <v>3</v>
      </c>
      <c r="F7447">
        <v>1780456500000</v>
      </c>
      <c r="G7447">
        <v>1780458380383</v>
      </c>
      <c r="H7447">
        <v>1880383</v>
      </c>
      <c r="I7447">
        <v>1880383</v>
      </c>
      <c r="J7447">
        <v>11121</v>
      </c>
      <c r="K7447">
        <v>75</v>
      </c>
      <c r="L7447">
        <v>69.459999999999994</v>
      </c>
      <c r="M7447" t="s">
        <v>931</v>
      </c>
      <c r="N7447" t="s">
        <v>926</v>
      </c>
      <c r="O7447">
        <v>44.88</v>
      </c>
      <c r="S7447">
        <v>27446</v>
      </c>
    </row>
    <row r="7448" spans="1:19" x14ac:dyDescent="0.2">
      <c r="A7448" t="s">
        <v>66</v>
      </c>
      <c r="B7448" t="s">
        <v>13</v>
      </c>
      <c r="C7448" t="s">
        <v>927</v>
      </c>
      <c r="D7448">
        <v>2</v>
      </c>
      <c r="E7448">
        <v>3</v>
      </c>
      <c r="F7448">
        <v>1780457400000</v>
      </c>
      <c r="G7448">
        <v>1780459372647</v>
      </c>
      <c r="H7448">
        <v>1972647</v>
      </c>
      <c r="I7448">
        <v>1972647</v>
      </c>
      <c r="J7448">
        <v>11862</v>
      </c>
      <c r="K7448">
        <v>74</v>
      </c>
      <c r="L7448">
        <v>56.13</v>
      </c>
      <c r="M7448" t="s">
        <v>925</v>
      </c>
      <c r="N7448" t="s">
        <v>929</v>
      </c>
      <c r="S7448">
        <v>27447</v>
      </c>
    </row>
    <row r="7449" spans="1:19" x14ac:dyDescent="0.2">
      <c r="A7449" t="s">
        <v>66</v>
      </c>
      <c r="B7449" t="s">
        <v>13</v>
      </c>
      <c r="C7449" t="s">
        <v>924</v>
      </c>
      <c r="D7449">
        <v>2</v>
      </c>
      <c r="E7449">
        <v>3</v>
      </c>
      <c r="F7449">
        <v>1780458300000</v>
      </c>
      <c r="G7449">
        <v>1780460303886</v>
      </c>
      <c r="H7449">
        <v>2003886</v>
      </c>
      <c r="I7449">
        <v>2003886</v>
      </c>
      <c r="J7449">
        <v>10310</v>
      </c>
      <c r="K7449">
        <v>74</v>
      </c>
      <c r="L7449">
        <v>54.87</v>
      </c>
      <c r="M7449" t="s">
        <v>925</v>
      </c>
      <c r="N7449" t="s">
        <v>929</v>
      </c>
      <c r="S7449">
        <v>27448</v>
      </c>
    </row>
    <row r="7450" spans="1:19" x14ac:dyDescent="0.2">
      <c r="A7450" t="s">
        <v>66</v>
      </c>
      <c r="B7450" t="s">
        <v>13</v>
      </c>
      <c r="C7450" t="s">
        <v>928</v>
      </c>
      <c r="D7450">
        <v>2</v>
      </c>
      <c r="E7450">
        <v>3</v>
      </c>
      <c r="F7450">
        <v>1780459200000</v>
      </c>
      <c r="G7450">
        <v>1780460768526</v>
      </c>
      <c r="H7450">
        <v>1568526</v>
      </c>
      <c r="I7450">
        <v>1568526</v>
      </c>
      <c r="J7450">
        <v>10102</v>
      </c>
      <c r="K7450">
        <v>63</v>
      </c>
      <c r="L7450">
        <v>49.43</v>
      </c>
      <c r="M7450" t="s">
        <v>925</v>
      </c>
      <c r="N7450" t="s">
        <v>929</v>
      </c>
      <c r="S7450">
        <v>27449</v>
      </c>
    </row>
    <row r="7451" spans="1:19" x14ac:dyDescent="0.2">
      <c r="A7451" t="s">
        <v>66</v>
      </c>
      <c r="B7451" t="s">
        <v>13</v>
      </c>
      <c r="C7451" t="s">
        <v>927</v>
      </c>
      <c r="D7451">
        <v>2</v>
      </c>
      <c r="E7451">
        <v>3</v>
      </c>
      <c r="F7451">
        <v>1780460100000</v>
      </c>
      <c r="G7451">
        <v>1780462227969</v>
      </c>
      <c r="H7451">
        <v>2127969</v>
      </c>
      <c r="I7451">
        <v>2127969</v>
      </c>
      <c r="J7451">
        <v>11747</v>
      </c>
      <c r="K7451">
        <v>79</v>
      </c>
      <c r="L7451">
        <v>74.260000000000005</v>
      </c>
      <c r="M7451" t="s">
        <v>931</v>
      </c>
      <c r="N7451" t="s">
        <v>926</v>
      </c>
      <c r="O7451">
        <v>48.13</v>
      </c>
      <c r="S7451">
        <v>27450</v>
      </c>
    </row>
    <row r="7452" spans="1:19" x14ac:dyDescent="0.2">
      <c r="A7452" t="s">
        <v>66</v>
      </c>
      <c r="B7452" t="s">
        <v>13</v>
      </c>
      <c r="C7452" t="s">
        <v>924</v>
      </c>
      <c r="D7452">
        <v>2</v>
      </c>
      <c r="E7452">
        <v>3</v>
      </c>
      <c r="F7452">
        <v>1780461000000</v>
      </c>
      <c r="G7452">
        <v>1780463373660</v>
      </c>
      <c r="H7452">
        <v>2373660</v>
      </c>
      <c r="I7452">
        <v>2373660</v>
      </c>
      <c r="J7452">
        <v>9639</v>
      </c>
      <c r="K7452">
        <v>93</v>
      </c>
      <c r="L7452">
        <v>58.6</v>
      </c>
      <c r="M7452" t="s">
        <v>925</v>
      </c>
      <c r="N7452" t="s">
        <v>929</v>
      </c>
      <c r="S7452">
        <v>27451</v>
      </c>
    </row>
    <row r="7453" spans="1:19" x14ac:dyDescent="0.2">
      <c r="A7453" t="s">
        <v>66</v>
      </c>
      <c r="B7453" t="s">
        <v>13</v>
      </c>
      <c r="C7453" t="s">
        <v>928</v>
      </c>
      <c r="D7453">
        <v>2</v>
      </c>
      <c r="E7453">
        <v>3</v>
      </c>
      <c r="F7453">
        <v>1780461900000</v>
      </c>
      <c r="G7453">
        <v>1780463890979</v>
      </c>
      <c r="H7453">
        <v>1990979</v>
      </c>
      <c r="I7453">
        <v>1990979</v>
      </c>
      <c r="J7453">
        <v>10007</v>
      </c>
      <c r="K7453">
        <v>75</v>
      </c>
      <c r="L7453">
        <v>67.150000000000006</v>
      </c>
      <c r="M7453" t="s">
        <v>931</v>
      </c>
      <c r="N7453" t="s">
        <v>926</v>
      </c>
      <c r="O7453">
        <v>39.700000000000003</v>
      </c>
      <c r="S7453">
        <v>27452</v>
      </c>
    </row>
    <row r="7454" spans="1:19" x14ac:dyDescent="0.2">
      <c r="A7454" t="s">
        <v>66</v>
      </c>
      <c r="B7454" t="s">
        <v>13</v>
      </c>
      <c r="C7454" t="s">
        <v>927</v>
      </c>
      <c r="D7454">
        <v>2</v>
      </c>
      <c r="E7454">
        <v>3</v>
      </c>
      <c r="F7454">
        <v>1780462800000</v>
      </c>
      <c r="G7454">
        <v>1780464590139</v>
      </c>
      <c r="H7454">
        <v>1790139</v>
      </c>
      <c r="I7454">
        <v>1790139</v>
      </c>
      <c r="J7454">
        <v>9813</v>
      </c>
      <c r="K7454">
        <v>72</v>
      </c>
      <c r="L7454">
        <v>68.14</v>
      </c>
      <c r="M7454" t="s">
        <v>931</v>
      </c>
      <c r="N7454" t="s">
        <v>926</v>
      </c>
      <c r="O7454">
        <v>47.59</v>
      </c>
      <c r="S7454">
        <v>27453</v>
      </c>
    </row>
    <row r="7455" spans="1:19" x14ac:dyDescent="0.2">
      <c r="A7455" t="s">
        <v>66</v>
      </c>
      <c r="B7455" t="s">
        <v>13</v>
      </c>
      <c r="C7455" t="s">
        <v>928</v>
      </c>
      <c r="D7455">
        <v>2</v>
      </c>
      <c r="E7455">
        <v>4</v>
      </c>
      <c r="F7455">
        <v>1780531200000</v>
      </c>
      <c r="G7455">
        <v>1780532695982</v>
      </c>
      <c r="H7455">
        <v>1495982</v>
      </c>
      <c r="I7455">
        <v>1495982</v>
      </c>
      <c r="J7455">
        <v>8794</v>
      </c>
      <c r="K7455">
        <v>61</v>
      </c>
      <c r="L7455">
        <v>63.92</v>
      </c>
      <c r="M7455" t="s">
        <v>925</v>
      </c>
      <c r="N7455" t="s">
        <v>926</v>
      </c>
      <c r="O7455">
        <v>47.9</v>
      </c>
      <c r="S7455">
        <v>27454</v>
      </c>
    </row>
    <row r="7456" spans="1:19" x14ac:dyDescent="0.2">
      <c r="A7456" t="s">
        <v>66</v>
      </c>
      <c r="B7456" t="s">
        <v>13</v>
      </c>
      <c r="C7456" t="s">
        <v>927</v>
      </c>
      <c r="D7456">
        <v>2</v>
      </c>
      <c r="E7456">
        <v>4</v>
      </c>
      <c r="F7456">
        <v>1780532100000</v>
      </c>
      <c r="G7456">
        <v>1780534410662</v>
      </c>
      <c r="H7456">
        <v>2310662</v>
      </c>
      <c r="I7456">
        <v>2310662</v>
      </c>
      <c r="J7456">
        <v>12127</v>
      </c>
      <c r="K7456">
        <v>85</v>
      </c>
      <c r="L7456">
        <v>76.819999999999993</v>
      </c>
      <c r="M7456" t="s">
        <v>931</v>
      </c>
      <c r="N7456" t="s">
        <v>926</v>
      </c>
      <c r="O7456">
        <v>48.48</v>
      </c>
      <c r="S7456">
        <v>27455</v>
      </c>
    </row>
    <row r="7457" spans="1:19" x14ac:dyDescent="0.2">
      <c r="A7457" t="s">
        <v>66</v>
      </c>
      <c r="B7457" t="s">
        <v>13</v>
      </c>
      <c r="C7457" t="s">
        <v>924</v>
      </c>
      <c r="D7457">
        <v>2</v>
      </c>
      <c r="E7457">
        <v>4</v>
      </c>
      <c r="F7457">
        <v>1780533000000</v>
      </c>
      <c r="G7457">
        <v>1780534438729</v>
      </c>
      <c r="H7457">
        <v>1438729</v>
      </c>
      <c r="I7457">
        <v>1438729</v>
      </c>
      <c r="J7457">
        <v>9125</v>
      </c>
      <c r="K7457">
        <v>59</v>
      </c>
      <c r="L7457">
        <v>65.19</v>
      </c>
      <c r="M7457" t="s">
        <v>925</v>
      </c>
      <c r="N7457" t="s">
        <v>926</v>
      </c>
      <c r="O7457">
        <v>51.43</v>
      </c>
      <c r="S7457">
        <v>27456</v>
      </c>
    </row>
    <row r="7458" spans="1:19" x14ac:dyDescent="0.2">
      <c r="A7458" t="s">
        <v>66</v>
      </c>
      <c r="B7458" t="s">
        <v>13</v>
      </c>
      <c r="C7458" t="s">
        <v>928</v>
      </c>
      <c r="D7458">
        <v>2</v>
      </c>
      <c r="E7458">
        <v>4</v>
      </c>
      <c r="F7458">
        <v>1780533900000</v>
      </c>
      <c r="G7458">
        <v>1780535967757</v>
      </c>
      <c r="H7458">
        <v>2067757</v>
      </c>
      <c r="I7458">
        <v>2067757</v>
      </c>
      <c r="J7458">
        <v>10849</v>
      </c>
      <c r="K7458">
        <v>78</v>
      </c>
      <c r="L7458">
        <v>71.31</v>
      </c>
      <c r="M7458" t="s">
        <v>931</v>
      </c>
      <c r="N7458" t="s">
        <v>926</v>
      </c>
      <c r="O7458">
        <v>45.19</v>
      </c>
      <c r="S7458">
        <v>27457</v>
      </c>
    </row>
    <row r="7459" spans="1:19" x14ac:dyDescent="0.2">
      <c r="A7459" t="s">
        <v>66</v>
      </c>
      <c r="B7459" t="s">
        <v>13</v>
      </c>
      <c r="C7459" t="s">
        <v>927</v>
      </c>
      <c r="D7459">
        <v>2</v>
      </c>
      <c r="E7459">
        <v>4</v>
      </c>
      <c r="F7459">
        <v>1780534800000</v>
      </c>
      <c r="G7459">
        <v>1780536288266</v>
      </c>
      <c r="H7459">
        <v>1488266</v>
      </c>
      <c r="I7459">
        <v>1488266</v>
      </c>
      <c r="J7459">
        <v>9167</v>
      </c>
      <c r="K7459">
        <v>59</v>
      </c>
      <c r="L7459">
        <v>47.48</v>
      </c>
      <c r="M7459" t="s">
        <v>925</v>
      </c>
      <c r="N7459" t="s">
        <v>929</v>
      </c>
      <c r="S7459">
        <v>27458</v>
      </c>
    </row>
    <row r="7460" spans="1:19" x14ac:dyDescent="0.2">
      <c r="A7460" t="s">
        <v>66</v>
      </c>
      <c r="B7460" t="s">
        <v>13</v>
      </c>
      <c r="C7460" t="s">
        <v>924</v>
      </c>
      <c r="D7460">
        <v>2</v>
      </c>
      <c r="E7460">
        <v>4</v>
      </c>
      <c r="F7460">
        <v>1780535700000</v>
      </c>
      <c r="G7460">
        <v>1780538161417</v>
      </c>
      <c r="H7460">
        <v>2461417</v>
      </c>
      <c r="I7460">
        <v>2461417</v>
      </c>
      <c r="J7460">
        <v>10278</v>
      </c>
      <c r="K7460">
        <v>97</v>
      </c>
      <c r="L7460">
        <v>72.69</v>
      </c>
      <c r="M7460" t="s">
        <v>931</v>
      </c>
      <c r="N7460" t="s">
        <v>926</v>
      </c>
      <c r="O7460">
        <v>40.020000000000003</v>
      </c>
      <c r="S7460">
        <v>27459</v>
      </c>
    </row>
    <row r="7461" spans="1:19" x14ac:dyDescent="0.2">
      <c r="A7461" t="s">
        <v>66</v>
      </c>
      <c r="B7461" t="s">
        <v>13</v>
      </c>
      <c r="C7461" t="s">
        <v>928</v>
      </c>
      <c r="D7461">
        <v>2</v>
      </c>
      <c r="E7461">
        <v>4</v>
      </c>
      <c r="F7461">
        <v>1780536600000</v>
      </c>
      <c r="G7461">
        <v>1780538066155</v>
      </c>
      <c r="H7461">
        <v>1466155</v>
      </c>
      <c r="I7461">
        <v>1466155</v>
      </c>
      <c r="J7461">
        <v>10399</v>
      </c>
      <c r="K7461">
        <v>54</v>
      </c>
      <c r="L7461">
        <v>65.94</v>
      </c>
      <c r="M7461" t="s">
        <v>925</v>
      </c>
      <c r="N7461" t="s">
        <v>926</v>
      </c>
      <c r="O7461">
        <v>49.06</v>
      </c>
      <c r="S7461">
        <v>27460</v>
      </c>
    </row>
    <row r="7462" spans="1:19" x14ac:dyDescent="0.2">
      <c r="A7462" t="s">
        <v>66</v>
      </c>
      <c r="B7462" t="s">
        <v>13</v>
      </c>
      <c r="C7462" t="s">
        <v>927</v>
      </c>
      <c r="D7462">
        <v>2</v>
      </c>
      <c r="E7462">
        <v>4</v>
      </c>
      <c r="F7462">
        <v>1780537500000</v>
      </c>
      <c r="G7462">
        <v>1780539537895</v>
      </c>
      <c r="H7462">
        <v>2037895</v>
      </c>
      <c r="I7462">
        <v>2037895</v>
      </c>
      <c r="J7462">
        <v>11021</v>
      </c>
      <c r="K7462">
        <v>86</v>
      </c>
      <c r="L7462">
        <v>70.099999999999994</v>
      </c>
      <c r="M7462" t="s">
        <v>931</v>
      </c>
      <c r="N7462" t="s">
        <v>926</v>
      </c>
      <c r="O7462">
        <v>42.66</v>
      </c>
      <c r="S7462">
        <v>27461</v>
      </c>
    </row>
    <row r="7463" spans="1:19" x14ac:dyDescent="0.2">
      <c r="A7463" t="s">
        <v>66</v>
      </c>
      <c r="B7463" t="s">
        <v>13</v>
      </c>
      <c r="C7463" t="s">
        <v>924</v>
      </c>
      <c r="D7463">
        <v>2</v>
      </c>
      <c r="E7463">
        <v>4</v>
      </c>
      <c r="F7463">
        <v>1780538400000</v>
      </c>
      <c r="G7463">
        <v>1780539880116</v>
      </c>
      <c r="H7463">
        <v>1480116</v>
      </c>
      <c r="I7463">
        <v>1480116</v>
      </c>
      <c r="J7463">
        <v>9704</v>
      </c>
      <c r="K7463">
        <v>65</v>
      </c>
      <c r="L7463">
        <v>63.98</v>
      </c>
      <c r="M7463" t="s">
        <v>925</v>
      </c>
      <c r="N7463" t="s">
        <v>926</v>
      </c>
      <c r="O7463">
        <v>46.01</v>
      </c>
      <c r="S7463">
        <v>27462</v>
      </c>
    </row>
    <row r="7464" spans="1:19" x14ac:dyDescent="0.2">
      <c r="A7464" t="s">
        <v>66</v>
      </c>
      <c r="B7464" t="s">
        <v>13</v>
      </c>
      <c r="C7464" t="s">
        <v>928</v>
      </c>
      <c r="D7464">
        <v>2</v>
      </c>
      <c r="E7464">
        <v>4</v>
      </c>
      <c r="F7464">
        <v>1780539300000</v>
      </c>
      <c r="G7464">
        <v>1780541280302</v>
      </c>
      <c r="H7464">
        <v>1980302</v>
      </c>
      <c r="I7464">
        <v>1980302</v>
      </c>
      <c r="J7464">
        <v>10480</v>
      </c>
      <c r="K7464">
        <v>76</v>
      </c>
      <c r="L7464">
        <v>71.98</v>
      </c>
      <c r="M7464" t="s">
        <v>931</v>
      </c>
      <c r="N7464" t="s">
        <v>926</v>
      </c>
      <c r="O7464">
        <v>49.93</v>
      </c>
      <c r="S7464">
        <v>27463</v>
      </c>
    </row>
    <row r="7465" spans="1:19" x14ac:dyDescent="0.2">
      <c r="A7465" t="s">
        <v>66</v>
      </c>
      <c r="B7465" t="s">
        <v>13</v>
      </c>
      <c r="C7465" t="s">
        <v>927</v>
      </c>
      <c r="D7465">
        <v>2</v>
      </c>
      <c r="E7465">
        <v>4</v>
      </c>
      <c r="F7465">
        <v>1780540200000</v>
      </c>
      <c r="G7465">
        <v>1780542088606</v>
      </c>
      <c r="H7465">
        <v>1888606</v>
      </c>
      <c r="I7465">
        <v>1888606</v>
      </c>
      <c r="J7465">
        <v>8613</v>
      </c>
      <c r="K7465">
        <v>79</v>
      </c>
      <c r="L7465">
        <v>64.510000000000005</v>
      </c>
      <c r="M7465" t="s">
        <v>925</v>
      </c>
      <c r="N7465" t="s">
        <v>926</v>
      </c>
      <c r="O7465">
        <v>39.86</v>
      </c>
      <c r="S7465">
        <v>27464</v>
      </c>
    </row>
    <row r="7466" spans="1:19" x14ac:dyDescent="0.2">
      <c r="A7466" t="s">
        <v>66</v>
      </c>
      <c r="B7466" t="s">
        <v>13</v>
      </c>
      <c r="C7466" t="s">
        <v>924</v>
      </c>
      <c r="D7466">
        <v>2</v>
      </c>
      <c r="E7466">
        <v>4</v>
      </c>
      <c r="F7466">
        <v>1780541100000</v>
      </c>
      <c r="G7466">
        <v>1780543194870</v>
      </c>
      <c r="H7466">
        <v>2094870</v>
      </c>
      <c r="I7466">
        <v>2094870</v>
      </c>
      <c r="J7466">
        <v>10523</v>
      </c>
      <c r="K7466">
        <v>88</v>
      </c>
      <c r="L7466">
        <v>75.84</v>
      </c>
      <c r="M7466" t="s">
        <v>931</v>
      </c>
      <c r="N7466" t="s">
        <v>926</v>
      </c>
      <c r="O7466">
        <v>55.92</v>
      </c>
      <c r="S7466">
        <v>27465</v>
      </c>
    </row>
    <row r="7467" spans="1:19" x14ac:dyDescent="0.2">
      <c r="A7467" t="s">
        <v>66</v>
      </c>
      <c r="B7467" t="s">
        <v>13</v>
      </c>
      <c r="C7467" t="s">
        <v>928</v>
      </c>
      <c r="D7467">
        <v>2</v>
      </c>
      <c r="E7467">
        <v>4</v>
      </c>
      <c r="F7467">
        <v>1780542000000</v>
      </c>
      <c r="G7467">
        <v>1780543658032</v>
      </c>
      <c r="H7467">
        <v>1658032</v>
      </c>
      <c r="I7467">
        <v>1658032</v>
      </c>
      <c r="J7467">
        <v>9171</v>
      </c>
      <c r="K7467">
        <v>62</v>
      </c>
      <c r="L7467">
        <v>69.22</v>
      </c>
      <c r="M7467" t="s">
        <v>931</v>
      </c>
      <c r="N7467" t="s">
        <v>926</v>
      </c>
      <c r="O7467">
        <v>55.15</v>
      </c>
      <c r="S7467">
        <v>27466</v>
      </c>
    </row>
    <row r="7468" spans="1:19" x14ac:dyDescent="0.2">
      <c r="A7468" t="s">
        <v>66</v>
      </c>
      <c r="B7468" t="s">
        <v>13</v>
      </c>
      <c r="C7468" t="s">
        <v>927</v>
      </c>
      <c r="D7468">
        <v>2</v>
      </c>
      <c r="E7468">
        <v>4</v>
      </c>
      <c r="F7468">
        <v>1780542900000</v>
      </c>
      <c r="G7468">
        <v>1780544815281</v>
      </c>
      <c r="H7468">
        <v>1915281</v>
      </c>
      <c r="I7468">
        <v>1915281</v>
      </c>
      <c r="J7468">
        <v>9878</v>
      </c>
      <c r="K7468">
        <v>72</v>
      </c>
      <c r="L7468">
        <v>67.97</v>
      </c>
      <c r="M7468" t="s">
        <v>931</v>
      </c>
      <c r="N7468" t="s">
        <v>926</v>
      </c>
      <c r="O7468">
        <v>43.86</v>
      </c>
      <c r="S7468">
        <v>27467</v>
      </c>
    </row>
    <row r="7469" spans="1:19" x14ac:dyDescent="0.2">
      <c r="A7469" t="s">
        <v>66</v>
      </c>
      <c r="B7469" t="s">
        <v>13</v>
      </c>
      <c r="C7469" t="s">
        <v>924</v>
      </c>
      <c r="D7469">
        <v>2</v>
      </c>
      <c r="E7469">
        <v>4</v>
      </c>
      <c r="F7469">
        <v>1780543800000</v>
      </c>
      <c r="G7469">
        <v>1780545228276</v>
      </c>
      <c r="H7469">
        <v>1428276</v>
      </c>
      <c r="I7469">
        <v>1428276</v>
      </c>
      <c r="J7469">
        <v>10706</v>
      </c>
      <c r="K7469">
        <v>59</v>
      </c>
      <c r="L7469">
        <v>48.38</v>
      </c>
      <c r="M7469" t="s">
        <v>925</v>
      </c>
      <c r="N7469" t="s">
        <v>929</v>
      </c>
      <c r="S7469">
        <v>27468</v>
      </c>
    </row>
    <row r="7470" spans="1:19" x14ac:dyDescent="0.2">
      <c r="A7470" t="s">
        <v>66</v>
      </c>
      <c r="B7470" t="s">
        <v>13</v>
      </c>
      <c r="C7470" t="s">
        <v>928</v>
      </c>
      <c r="D7470">
        <v>2</v>
      </c>
      <c r="E7470">
        <v>4</v>
      </c>
      <c r="F7470">
        <v>1780544700000</v>
      </c>
      <c r="G7470">
        <v>1780546629529</v>
      </c>
      <c r="H7470">
        <v>1929529</v>
      </c>
      <c r="I7470">
        <v>1929529</v>
      </c>
      <c r="J7470">
        <v>8580</v>
      </c>
      <c r="K7470">
        <v>81</v>
      </c>
      <c r="L7470">
        <v>71.790000000000006</v>
      </c>
      <c r="M7470" t="s">
        <v>931</v>
      </c>
      <c r="N7470" t="s">
        <v>926</v>
      </c>
      <c r="O7470">
        <v>55.86</v>
      </c>
      <c r="S7470">
        <v>27469</v>
      </c>
    </row>
    <row r="7471" spans="1:19" x14ac:dyDescent="0.2">
      <c r="A7471" t="s">
        <v>66</v>
      </c>
      <c r="B7471" t="s">
        <v>13</v>
      </c>
      <c r="C7471" t="s">
        <v>927</v>
      </c>
      <c r="D7471">
        <v>2</v>
      </c>
      <c r="E7471">
        <v>4</v>
      </c>
      <c r="F7471">
        <v>1780545600000</v>
      </c>
      <c r="G7471">
        <v>1780547081410</v>
      </c>
      <c r="H7471">
        <v>1481410</v>
      </c>
      <c r="I7471">
        <v>1481410</v>
      </c>
      <c r="J7471">
        <v>11970</v>
      </c>
      <c r="K7471">
        <v>62</v>
      </c>
      <c r="L7471">
        <v>64.430000000000007</v>
      </c>
      <c r="M7471" t="s">
        <v>925</v>
      </c>
      <c r="N7471" t="s">
        <v>926</v>
      </c>
      <c r="O7471">
        <v>40.96</v>
      </c>
      <c r="S7471">
        <v>27470</v>
      </c>
    </row>
    <row r="7472" spans="1:19" x14ac:dyDescent="0.2">
      <c r="A7472" t="s">
        <v>66</v>
      </c>
      <c r="B7472" t="s">
        <v>13</v>
      </c>
      <c r="C7472" t="s">
        <v>924</v>
      </c>
      <c r="D7472">
        <v>2</v>
      </c>
      <c r="E7472">
        <v>4</v>
      </c>
      <c r="F7472">
        <v>1780546500000</v>
      </c>
      <c r="G7472">
        <v>1780548215732</v>
      </c>
      <c r="H7472">
        <v>1715732</v>
      </c>
      <c r="I7472">
        <v>1715732</v>
      </c>
      <c r="J7472">
        <v>11806</v>
      </c>
      <c r="K7472">
        <v>73</v>
      </c>
      <c r="L7472">
        <v>67.16</v>
      </c>
      <c r="M7472" t="s">
        <v>931</v>
      </c>
      <c r="N7472" t="s">
        <v>926</v>
      </c>
      <c r="O7472">
        <v>41.86</v>
      </c>
      <c r="S7472">
        <v>27471</v>
      </c>
    </row>
    <row r="7473" spans="1:19" x14ac:dyDescent="0.2">
      <c r="A7473" t="s">
        <v>66</v>
      </c>
      <c r="B7473" t="s">
        <v>13</v>
      </c>
      <c r="C7473" t="s">
        <v>927</v>
      </c>
      <c r="D7473">
        <v>2</v>
      </c>
      <c r="E7473">
        <v>5</v>
      </c>
      <c r="F7473">
        <v>1780617600000</v>
      </c>
      <c r="G7473">
        <v>1780619823680</v>
      </c>
      <c r="H7473">
        <v>2223680</v>
      </c>
      <c r="I7473">
        <v>2223680</v>
      </c>
      <c r="J7473">
        <v>11673</v>
      </c>
      <c r="K7473">
        <v>83</v>
      </c>
      <c r="L7473">
        <v>77.319999999999993</v>
      </c>
      <c r="M7473" t="s">
        <v>931</v>
      </c>
      <c r="N7473" t="s">
        <v>926</v>
      </c>
      <c r="O7473">
        <v>53.05</v>
      </c>
      <c r="S7473">
        <v>27472</v>
      </c>
    </row>
    <row r="7474" spans="1:19" x14ac:dyDescent="0.2">
      <c r="A7474" t="s">
        <v>66</v>
      </c>
      <c r="B7474" t="s">
        <v>13</v>
      </c>
      <c r="C7474" t="s">
        <v>924</v>
      </c>
      <c r="D7474">
        <v>2</v>
      </c>
      <c r="E7474">
        <v>5</v>
      </c>
      <c r="F7474">
        <v>1780618500000</v>
      </c>
      <c r="G7474">
        <v>1780620987917</v>
      </c>
      <c r="H7474">
        <v>2487917</v>
      </c>
      <c r="I7474">
        <v>2487917</v>
      </c>
      <c r="J7474">
        <v>10212</v>
      </c>
      <c r="K7474">
        <v>91</v>
      </c>
      <c r="L7474">
        <v>74.5</v>
      </c>
      <c r="M7474" t="s">
        <v>931</v>
      </c>
      <c r="N7474" t="s">
        <v>926</v>
      </c>
      <c r="O7474">
        <v>43.72</v>
      </c>
      <c r="S7474">
        <v>27473</v>
      </c>
    </row>
    <row r="7475" spans="1:19" x14ac:dyDescent="0.2">
      <c r="A7475" t="s">
        <v>66</v>
      </c>
      <c r="B7475" t="s">
        <v>13</v>
      </c>
      <c r="C7475" t="s">
        <v>928</v>
      </c>
      <c r="D7475">
        <v>2</v>
      </c>
      <c r="E7475">
        <v>5</v>
      </c>
      <c r="F7475">
        <v>1780619400000</v>
      </c>
      <c r="G7475">
        <v>1780621785606</v>
      </c>
      <c r="H7475">
        <v>2385606</v>
      </c>
      <c r="I7475">
        <v>2385606</v>
      </c>
      <c r="J7475">
        <v>11933</v>
      </c>
      <c r="K7475">
        <v>88</v>
      </c>
      <c r="L7475">
        <v>79.42</v>
      </c>
      <c r="M7475" t="s">
        <v>931</v>
      </c>
      <c r="N7475" t="s">
        <v>926</v>
      </c>
      <c r="O7475">
        <v>53.15</v>
      </c>
      <c r="S7475">
        <v>27474</v>
      </c>
    </row>
    <row r="7476" spans="1:19" x14ac:dyDescent="0.2">
      <c r="A7476" t="s">
        <v>66</v>
      </c>
      <c r="B7476" t="s">
        <v>13</v>
      </c>
      <c r="C7476" t="s">
        <v>927</v>
      </c>
      <c r="D7476">
        <v>2</v>
      </c>
      <c r="E7476">
        <v>5</v>
      </c>
      <c r="F7476">
        <v>1780620300000</v>
      </c>
      <c r="G7476">
        <v>1780621552447</v>
      </c>
      <c r="H7476">
        <v>1252447</v>
      </c>
      <c r="I7476">
        <v>1252447</v>
      </c>
      <c r="J7476">
        <v>11894</v>
      </c>
      <c r="K7476">
        <v>52</v>
      </c>
      <c r="L7476">
        <v>65.64</v>
      </c>
      <c r="M7476" t="s">
        <v>925</v>
      </c>
      <c r="N7476" t="s">
        <v>926</v>
      </c>
      <c r="O7476">
        <v>49.75</v>
      </c>
      <c r="S7476">
        <v>27475</v>
      </c>
    </row>
    <row r="7477" spans="1:19" x14ac:dyDescent="0.2">
      <c r="A7477" t="s">
        <v>66</v>
      </c>
      <c r="B7477" t="s">
        <v>13</v>
      </c>
      <c r="C7477" t="s">
        <v>924</v>
      </c>
      <c r="D7477">
        <v>2</v>
      </c>
      <c r="E7477">
        <v>5</v>
      </c>
      <c r="F7477">
        <v>1780621200000</v>
      </c>
      <c r="G7477">
        <v>1780623643153</v>
      </c>
      <c r="H7477">
        <v>2443153</v>
      </c>
      <c r="I7477">
        <v>2443153</v>
      </c>
      <c r="J7477">
        <v>10620</v>
      </c>
      <c r="K7477">
        <v>101</v>
      </c>
      <c r="L7477">
        <v>73.66</v>
      </c>
      <c r="M7477" t="s">
        <v>931</v>
      </c>
      <c r="N7477" t="s">
        <v>926</v>
      </c>
      <c r="O7477">
        <v>41.81</v>
      </c>
      <c r="S7477">
        <v>27476</v>
      </c>
    </row>
    <row r="7478" spans="1:19" x14ac:dyDescent="0.2">
      <c r="A7478" t="s">
        <v>66</v>
      </c>
      <c r="B7478" t="s">
        <v>13</v>
      </c>
      <c r="C7478" t="s">
        <v>928</v>
      </c>
      <c r="D7478">
        <v>2</v>
      </c>
      <c r="E7478">
        <v>5</v>
      </c>
      <c r="F7478">
        <v>1780622100000</v>
      </c>
      <c r="G7478">
        <v>1780623926473</v>
      </c>
      <c r="H7478">
        <v>1826473</v>
      </c>
      <c r="I7478">
        <v>1826473</v>
      </c>
      <c r="J7478">
        <v>11363</v>
      </c>
      <c r="K7478">
        <v>79</v>
      </c>
      <c r="L7478">
        <v>66.73</v>
      </c>
      <c r="M7478" t="s">
        <v>931</v>
      </c>
      <c r="N7478" t="s">
        <v>926</v>
      </c>
      <c r="O7478">
        <v>39.24</v>
      </c>
      <c r="S7478">
        <v>27477</v>
      </c>
    </row>
    <row r="7479" spans="1:19" x14ac:dyDescent="0.2">
      <c r="A7479" t="s">
        <v>66</v>
      </c>
      <c r="B7479" t="s">
        <v>13</v>
      </c>
      <c r="C7479" t="s">
        <v>927</v>
      </c>
      <c r="D7479">
        <v>2</v>
      </c>
      <c r="E7479">
        <v>5</v>
      </c>
      <c r="F7479">
        <v>1780623000000</v>
      </c>
      <c r="G7479">
        <v>1780625397224</v>
      </c>
      <c r="H7479">
        <v>2397224</v>
      </c>
      <c r="I7479">
        <v>2397224</v>
      </c>
      <c r="J7479">
        <v>9394</v>
      </c>
      <c r="K7479">
        <v>96</v>
      </c>
      <c r="L7479">
        <v>70.959999999999994</v>
      </c>
      <c r="M7479" t="s">
        <v>931</v>
      </c>
      <c r="N7479" t="s">
        <v>926</v>
      </c>
      <c r="O7479">
        <v>39.97</v>
      </c>
      <c r="S7479">
        <v>27478</v>
      </c>
    </row>
    <row r="7480" spans="1:19" x14ac:dyDescent="0.2">
      <c r="A7480" t="s">
        <v>66</v>
      </c>
      <c r="B7480" t="s">
        <v>13</v>
      </c>
      <c r="C7480" t="s">
        <v>924</v>
      </c>
      <c r="D7480">
        <v>2</v>
      </c>
      <c r="E7480">
        <v>5</v>
      </c>
      <c r="F7480">
        <v>1780623900000</v>
      </c>
      <c r="G7480">
        <v>1780626284159</v>
      </c>
      <c r="H7480">
        <v>2384159</v>
      </c>
      <c r="I7480">
        <v>2384159</v>
      </c>
      <c r="J7480">
        <v>11385</v>
      </c>
      <c r="K7480">
        <v>94</v>
      </c>
      <c r="L7480">
        <v>76.63</v>
      </c>
      <c r="M7480" t="s">
        <v>931</v>
      </c>
      <c r="N7480" t="s">
        <v>926</v>
      </c>
      <c r="O7480">
        <v>48.16</v>
      </c>
      <c r="S7480">
        <v>27479</v>
      </c>
    </row>
    <row r="7481" spans="1:19" x14ac:dyDescent="0.2">
      <c r="A7481" t="s">
        <v>66</v>
      </c>
      <c r="B7481" t="s">
        <v>13</v>
      </c>
      <c r="C7481" t="s">
        <v>928</v>
      </c>
      <c r="D7481">
        <v>2</v>
      </c>
      <c r="E7481">
        <v>5</v>
      </c>
      <c r="F7481">
        <v>1780624800000</v>
      </c>
      <c r="G7481">
        <v>1780626761832</v>
      </c>
      <c r="H7481">
        <v>1961832</v>
      </c>
      <c r="I7481">
        <v>1961832</v>
      </c>
      <c r="J7481">
        <v>10666</v>
      </c>
      <c r="K7481">
        <v>76</v>
      </c>
      <c r="L7481">
        <v>74.47</v>
      </c>
      <c r="M7481" t="s">
        <v>931</v>
      </c>
      <c r="N7481" t="s">
        <v>926</v>
      </c>
      <c r="O7481">
        <v>55.71</v>
      </c>
      <c r="S7481">
        <v>27480</v>
      </c>
    </row>
    <row r="7482" spans="1:19" x14ac:dyDescent="0.2">
      <c r="A7482" t="s">
        <v>66</v>
      </c>
      <c r="B7482" t="s">
        <v>13</v>
      </c>
      <c r="C7482" t="s">
        <v>927</v>
      </c>
      <c r="D7482">
        <v>2</v>
      </c>
      <c r="E7482">
        <v>5</v>
      </c>
      <c r="F7482">
        <v>1780625700000</v>
      </c>
      <c r="G7482">
        <v>1780628040335</v>
      </c>
      <c r="H7482">
        <v>2340335</v>
      </c>
      <c r="I7482">
        <v>2340335</v>
      </c>
      <c r="J7482">
        <v>8990</v>
      </c>
      <c r="K7482">
        <v>87</v>
      </c>
      <c r="L7482">
        <v>57.52</v>
      </c>
      <c r="M7482" t="s">
        <v>925</v>
      </c>
      <c r="N7482" t="s">
        <v>929</v>
      </c>
      <c r="S7482">
        <v>27481</v>
      </c>
    </row>
    <row r="7483" spans="1:19" x14ac:dyDescent="0.2">
      <c r="A7483" t="s">
        <v>66</v>
      </c>
      <c r="B7483" t="s">
        <v>13</v>
      </c>
      <c r="C7483" t="s">
        <v>924</v>
      </c>
      <c r="D7483">
        <v>2</v>
      </c>
      <c r="E7483">
        <v>5</v>
      </c>
      <c r="F7483">
        <v>1780626600000</v>
      </c>
      <c r="G7483">
        <v>1780628155382</v>
      </c>
      <c r="H7483">
        <v>1555382</v>
      </c>
      <c r="I7483">
        <v>1555382</v>
      </c>
      <c r="J7483">
        <v>8449</v>
      </c>
      <c r="K7483">
        <v>60</v>
      </c>
      <c r="L7483">
        <v>65.7</v>
      </c>
      <c r="M7483" t="s">
        <v>925</v>
      </c>
      <c r="N7483" t="s">
        <v>926</v>
      </c>
      <c r="O7483">
        <v>51.48</v>
      </c>
      <c r="S7483">
        <v>27482</v>
      </c>
    </row>
    <row r="7484" spans="1:19" x14ac:dyDescent="0.2">
      <c r="A7484" t="s">
        <v>66</v>
      </c>
      <c r="B7484" t="s">
        <v>13</v>
      </c>
      <c r="C7484" t="s">
        <v>928</v>
      </c>
      <c r="D7484">
        <v>2</v>
      </c>
      <c r="E7484">
        <v>5</v>
      </c>
      <c r="F7484">
        <v>1780627500000</v>
      </c>
      <c r="G7484">
        <v>1780629715533</v>
      </c>
      <c r="H7484">
        <v>2215533</v>
      </c>
      <c r="I7484">
        <v>2215533</v>
      </c>
      <c r="J7484">
        <v>8602</v>
      </c>
      <c r="K7484">
        <v>89</v>
      </c>
      <c r="L7484">
        <v>72.13</v>
      </c>
      <c r="M7484" t="s">
        <v>931</v>
      </c>
      <c r="N7484" t="s">
        <v>926</v>
      </c>
      <c r="O7484">
        <v>49.4</v>
      </c>
      <c r="S7484">
        <v>27483</v>
      </c>
    </row>
    <row r="7485" spans="1:19" x14ac:dyDescent="0.2">
      <c r="A7485" t="s">
        <v>66</v>
      </c>
      <c r="B7485" t="s">
        <v>13</v>
      </c>
      <c r="C7485" t="s">
        <v>927</v>
      </c>
      <c r="D7485">
        <v>2</v>
      </c>
      <c r="E7485">
        <v>5</v>
      </c>
      <c r="F7485">
        <v>1780628400000</v>
      </c>
      <c r="G7485">
        <v>1780630377156</v>
      </c>
      <c r="H7485">
        <v>1977156</v>
      </c>
      <c r="I7485">
        <v>1977156</v>
      </c>
      <c r="J7485">
        <v>10332</v>
      </c>
      <c r="K7485">
        <v>82</v>
      </c>
      <c r="L7485">
        <v>70.02</v>
      </c>
      <c r="M7485" t="s">
        <v>931</v>
      </c>
      <c r="N7485" t="s">
        <v>926</v>
      </c>
      <c r="O7485">
        <v>45.87</v>
      </c>
      <c r="S7485">
        <v>27484</v>
      </c>
    </row>
    <row r="7486" spans="1:19" x14ac:dyDescent="0.2">
      <c r="A7486" t="s">
        <v>66</v>
      </c>
      <c r="B7486" t="s">
        <v>13</v>
      </c>
      <c r="C7486" t="s">
        <v>924</v>
      </c>
      <c r="D7486">
        <v>2</v>
      </c>
      <c r="E7486">
        <v>5</v>
      </c>
      <c r="F7486">
        <v>1780629300000</v>
      </c>
      <c r="G7486">
        <v>1780630721377</v>
      </c>
      <c r="H7486">
        <v>1421377</v>
      </c>
      <c r="I7486">
        <v>1421377</v>
      </c>
      <c r="J7486">
        <v>11925</v>
      </c>
      <c r="K7486">
        <v>59</v>
      </c>
      <c r="L7486">
        <v>63.87</v>
      </c>
      <c r="M7486" t="s">
        <v>925</v>
      </c>
      <c r="N7486" t="s">
        <v>926</v>
      </c>
      <c r="O7486">
        <v>41.3</v>
      </c>
      <c r="S7486">
        <v>27485</v>
      </c>
    </row>
    <row r="7487" spans="1:19" x14ac:dyDescent="0.2">
      <c r="A7487" t="s">
        <v>66</v>
      </c>
      <c r="B7487" t="s">
        <v>13</v>
      </c>
      <c r="C7487" t="s">
        <v>928</v>
      </c>
      <c r="D7487">
        <v>2</v>
      </c>
      <c r="E7487">
        <v>5</v>
      </c>
      <c r="F7487">
        <v>1780630200000</v>
      </c>
      <c r="G7487">
        <v>1780631573878</v>
      </c>
      <c r="H7487">
        <v>1373878</v>
      </c>
      <c r="I7487">
        <v>1373878</v>
      </c>
      <c r="J7487">
        <v>12175</v>
      </c>
      <c r="K7487">
        <v>62</v>
      </c>
      <c r="L7487">
        <v>64.84</v>
      </c>
      <c r="M7487" t="s">
        <v>925</v>
      </c>
      <c r="N7487" t="s">
        <v>926</v>
      </c>
      <c r="O7487">
        <v>44.09</v>
      </c>
      <c r="S7487">
        <v>27486</v>
      </c>
    </row>
    <row r="7488" spans="1:19" x14ac:dyDescent="0.2">
      <c r="A7488" t="s">
        <v>66</v>
      </c>
      <c r="B7488" t="s">
        <v>13</v>
      </c>
      <c r="C7488" t="s">
        <v>927</v>
      </c>
      <c r="D7488">
        <v>2</v>
      </c>
      <c r="E7488">
        <v>5</v>
      </c>
      <c r="F7488">
        <v>1780631100000</v>
      </c>
      <c r="G7488">
        <v>1780632392660</v>
      </c>
      <c r="H7488">
        <v>1292660</v>
      </c>
      <c r="I7488">
        <v>1292660</v>
      </c>
      <c r="J7488">
        <v>11033</v>
      </c>
      <c r="K7488">
        <v>54</v>
      </c>
      <c r="L7488">
        <v>65.38</v>
      </c>
      <c r="M7488" t="s">
        <v>925</v>
      </c>
      <c r="N7488" t="s">
        <v>926</v>
      </c>
      <c r="O7488">
        <v>50.45</v>
      </c>
      <c r="S7488">
        <v>27487</v>
      </c>
    </row>
    <row r="7489" spans="1:19" x14ac:dyDescent="0.2">
      <c r="A7489" t="s">
        <v>66</v>
      </c>
      <c r="B7489" t="s">
        <v>13</v>
      </c>
      <c r="C7489" t="s">
        <v>924</v>
      </c>
      <c r="D7489">
        <v>2</v>
      </c>
      <c r="E7489">
        <v>5</v>
      </c>
      <c r="F7489">
        <v>1780632000000</v>
      </c>
      <c r="G7489">
        <v>1780633998252</v>
      </c>
      <c r="H7489">
        <v>1998252</v>
      </c>
      <c r="I7489">
        <v>1998252</v>
      </c>
      <c r="J7489">
        <v>11292</v>
      </c>
      <c r="K7489">
        <v>77</v>
      </c>
      <c r="L7489">
        <v>75.989999999999995</v>
      </c>
      <c r="M7489" t="s">
        <v>931</v>
      </c>
      <c r="N7489" t="s">
        <v>926</v>
      </c>
      <c r="O7489">
        <v>56.63</v>
      </c>
      <c r="S7489">
        <v>27488</v>
      </c>
    </row>
    <row r="7490" spans="1:19" x14ac:dyDescent="0.2">
      <c r="A7490" t="s">
        <v>66</v>
      </c>
      <c r="B7490" t="s">
        <v>13</v>
      </c>
      <c r="C7490" t="s">
        <v>928</v>
      </c>
      <c r="D7490">
        <v>2</v>
      </c>
      <c r="E7490">
        <v>5</v>
      </c>
      <c r="F7490">
        <v>1780632900000</v>
      </c>
      <c r="G7490">
        <v>1780635426651</v>
      </c>
      <c r="H7490">
        <v>2526651</v>
      </c>
      <c r="I7490">
        <v>2526651</v>
      </c>
      <c r="J7490">
        <v>10548</v>
      </c>
      <c r="K7490">
        <v>93</v>
      </c>
      <c r="L7490">
        <v>79.22</v>
      </c>
      <c r="M7490" t="s">
        <v>931</v>
      </c>
      <c r="N7490" t="s">
        <v>926</v>
      </c>
      <c r="O7490">
        <v>52.83</v>
      </c>
      <c r="S7490">
        <v>27489</v>
      </c>
    </row>
    <row r="7491" spans="1:19" x14ac:dyDescent="0.2">
      <c r="A7491" t="s">
        <v>66</v>
      </c>
      <c r="B7491" t="s">
        <v>13</v>
      </c>
      <c r="C7491" t="s">
        <v>927</v>
      </c>
      <c r="D7491">
        <v>2</v>
      </c>
      <c r="E7491">
        <v>5</v>
      </c>
      <c r="F7491">
        <v>1780633800000</v>
      </c>
      <c r="G7491">
        <v>1780636409573</v>
      </c>
      <c r="H7491">
        <v>2609573</v>
      </c>
      <c r="I7491">
        <v>2609573</v>
      </c>
      <c r="J7491">
        <v>9584</v>
      </c>
      <c r="K7491">
        <v>100</v>
      </c>
      <c r="L7491">
        <v>81.819999999999993</v>
      </c>
      <c r="M7491" t="s">
        <v>931</v>
      </c>
      <c r="N7491" t="s">
        <v>926</v>
      </c>
      <c r="O7491">
        <v>59.37</v>
      </c>
      <c r="S7491">
        <v>27490</v>
      </c>
    </row>
    <row r="7492" spans="1:19" x14ac:dyDescent="0.2">
      <c r="A7492" t="s">
        <v>66</v>
      </c>
      <c r="B7492" t="s">
        <v>13</v>
      </c>
      <c r="C7492" t="s">
        <v>924</v>
      </c>
      <c r="D7492">
        <v>2</v>
      </c>
      <c r="E7492">
        <v>6</v>
      </c>
      <c r="F7492">
        <v>1780704000000</v>
      </c>
      <c r="G7492">
        <v>1780706680836</v>
      </c>
      <c r="H7492">
        <v>2680836</v>
      </c>
      <c r="I7492">
        <v>2680836</v>
      </c>
      <c r="J7492">
        <v>10689</v>
      </c>
      <c r="K7492">
        <v>108</v>
      </c>
      <c r="L7492">
        <v>77.7</v>
      </c>
      <c r="M7492" t="s">
        <v>931</v>
      </c>
      <c r="N7492" t="s">
        <v>926</v>
      </c>
      <c r="O7492">
        <v>45.05</v>
      </c>
      <c r="S7492">
        <v>27491</v>
      </c>
    </row>
    <row r="7493" spans="1:19" x14ac:dyDescent="0.2">
      <c r="A7493" t="s">
        <v>66</v>
      </c>
      <c r="B7493" t="s">
        <v>13</v>
      </c>
      <c r="C7493" t="s">
        <v>928</v>
      </c>
      <c r="D7493">
        <v>2</v>
      </c>
      <c r="E7493">
        <v>6</v>
      </c>
      <c r="F7493">
        <v>1780704900000</v>
      </c>
      <c r="G7493">
        <v>1780706546005</v>
      </c>
      <c r="H7493">
        <v>1646005</v>
      </c>
      <c r="I7493">
        <v>1646005</v>
      </c>
      <c r="J7493">
        <v>9664</v>
      </c>
      <c r="K7493">
        <v>69</v>
      </c>
      <c r="L7493">
        <v>63.7</v>
      </c>
      <c r="M7493" t="s">
        <v>925</v>
      </c>
      <c r="N7493" t="s">
        <v>926</v>
      </c>
      <c r="O7493">
        <v>41.28</v>
      </c>
      <c r="S7493">
        <v>27492</v>
      </c>
    </row>
    <row r="7494" spans="1:19" x14ac:dyDescent="0.2">
      <c r="A7494" t="s">
        <v>66</v>
      </c>
      <c r="B7494" t="s">
        <v>13</v>
      </c>
      <c r="C7494" t="s">
        <v>927</v>
      </c>
      <c r="D7494">
        <v>2</v>
      </c>
      <c r="E7494">
        <v>6</v>
      </c>
      <c r="F7494">
        <v>1780705800000</v>
      </c>
      <c r="G7494">
        <v>1780708322243</v>
      </c>
      <c r="H7494">
        <v>2522243</v>
      </c>
      <c r="I7494">
        <v>2522243</v>
      </c>
      <c r="J7494">
        <v>10315</v>
      </c>
      <c r="K7494">
        <v>94</v>
      </c>
      <c r="L7494">
        <v>75.02</v>
      </c>
      <c r="M7494" t="s">
        <v>931</v>
      </c>
      <c r="N7494" t="s">
        <v>926</v>
      </c>
      <c r="O7494">
        <v>43.79</v>
      </c>
      <c r="S7494">
        <v>27493</v>
      </c>
    </row>
    <row r="7495" spans="1:19" x14ac:dyDescent="0.2">
      <c r="A7495" t="s">
        <v>66</v>
      </c>
      <c r="B7495" t="s">
        <v>13</v>
      </c>
      <c r="C7495" t="s">
        <v>924</v>
      </c>
      <c r="D7495">
        <v>2</v>
      </c>
      <c r="E7495">
        <v>6</v>
      </c>
      <c r="F7495">
        <v>1780706700000</v>
      </c>
      <c r="G7495">
        <v>1780709240250</v>
      </c>
      <c r="H7495">
        <v>2540250</v>
      </c>
      <c r="I7495">
        <v>2540250</v>
      </c>
      <c r="J7495">
        <v>10569</v>
      </c>
      <c r="K7495">
        <v>100</v>
      </c>
      <c r="L7495">
        <v>79.8</v>
      </c>
      <c r="M7495" t="s">
        <v>931</v>
      </c>
      <c r="N7495" t="s">
        <v>926</v>
      </c>
      <c r="O7495">
        <v>53.79</v>
      </c>
      <c r="S7495">
        <v>27494</v>
      </c>
    </row>
    <row r="7496" spans="1:19" x14ac:dyDescent="0.2">
      <c r="A7496" t="s">
        <v>66</v>
      </c>
      <c r="B7496" t="s">
        <v>13</v>
      </c>
      <c r="C7496" t="s">
        <v>928</v>
      </c>
      <c r="D7496">
        <v>2</v>
      </c>
      <c r="E7496">
        <v>6</v>
      </c>
      <c r="F7496">
        <v>1780707600000</v>
      </c>
      <c r="G7496">
        <v>1780709956607</v>
      </c>
      <c r="H7496">
        <v>2356607</v>
      </c>
      <c r="I7496">
        <v>2356607</v>
      </c>
      <c r="J7496">
        <v>9386</v>
      </c>
      <c r="K7496">
        <v>91</v>
      </c>
      <c r="L7496">
        <v>76.48</v>
      </c>
      <c r="M7496" t="s">
        <v>931</v>
      </c>
      <c r="N7496" t="s">
        <v>926</v>
      </c>
      <c r="O7496">
        <v>53.86</v>
      </c>
      <c r="S7496">
        <v>27495</v>
      </c>
    </row>
    <row r="7497" spans="1:19" x14ac:dyDescent="0.2">
      <c r="A7497" t="s">
        <v>66</v>
      </c>
      <c r="B7497" t="s">
        <v>13</v>
      </c>
      <c r="C7497" t="s">
        <v>927</v>
      </c>
      <c r="D7497">
        <v>2</v>
      </c>
      <c r="E7497">
        <v>6</v>
      </c>
      <c r="F7497">
        <v>1780708500000</v>
      </c>
      <c r="G7497">
        <v>1780710384884</v>
      </c>
      <c r="H7497">
        <v>1884884</v>
      </c>
      <c r="I7497">
        <v>1884884</v>
      </c>
      <c r="J7497">
        <v>9675</v>
      </c>
      <c r="K7497">
        <v>74</v>
      </c>
      <c r="L7497">
        <v>70.66</v>
      </c>
      <c r="M7497" t="s">
        <v>931</v>
      </c>
      <c r="N7497" t="s">
        <v>926</v>
      </c>
      <c r="O7497">
        <v>51.44</v>
      </c>
      <c r="S7497">
        <v>27496</v>
      </c>
    </row>
    <row r="7498" spans="1:19" x14ac:dyDescent="0.2">
      <c r="A7498" t="s">
        <v>66</v>
      </c>
      <c r="B7498" t="s">
        <v>13</v>
      </c>
      <c r="C7498" t="s">
        <v>924</v>
      </c>
      <c r="D7498">
        <v>2</v>
      </c>
      <c r="E7498">
        <v>6</v>
      </c>
      <c r="F7498">
        <v>1780709400000</v>
      </c>
      <c r="G7498">
        <v>1780711500723</v>
      </c>
      <c r="H7498">
        <v>2100723</v>
      </c>
      <c r="I7498">
        <v>2100723</v>
      </c>
      <c r="J7498">
        <v>8880</v>
      </c>
      <c r="K7498">
        <v>86</v>
      </c>
      <c r="L7498">
        <v>68.06</v>
      </c>
      <c r="M7498" t="s">
        <v>931</v>
      </c>
      <c r="N7498" t="s">
        <v>926</v>
      </c>
      <c r="O7498">
        <v>42.07</v>
      </c>
      <c r="S7498">
        <v>27497</v>
      </c>
    </row>
    <row r="7499" spans="1:19" x14ac:dyDescent="0.2">
      <c r="A7499" t="s">
        <v>66</v>
      </c>
      <c r="B7499" t="s">
        <v>13</v>
      </c>
      <c r="C7499" t="s">
        <v>928</v>
      </c>
      <c r="D7499">
        <v>2</v>
      </c>
      <c r="E7499">
        <v>6</v>
      </c>
      <c r="F7499">
        <v>1780710300000</v>
      </c>
      <c r="G7499">
        <v>1780712484993</v>
      </c>
      <c r="H7499">
        <v>2184993</v>
      </c>
      <c r="I7499">
        <v>2184993</v>
      </c>
      <c r="J7499">
        <v>9409</v>
      </c>
      <c r="K7499">
        <v>91</v>
      </c>
      <c r="L7499">
        <v>72.489999999999995</v>
      </c>
      <c r="M7499" t="s">
        <v>931</v>
      </c>
      <c r="N7499" t="s">
        <v>926</v>
      </c>
      <c r="O7499">
        <v>48.84</v>
      </c>
      <c r="S7499">
        <v>27498</v>
      </c>
    </row>
    <row r="7500" spans="1:19" x14ac:dyDescent="0.2">
      <c r="A7500" t="s">
        <v>66</v>
      </c>
      <c r="B7500" t="s">
        <v>13</v>
      </c>
      <c r="C7500" t="s">
        <v>927</v>
      </c>
      <c r="D7500">
        <v>2</v>
      </c>
      <c r="E7500">
        <v>6</v>
      </c>
      <c r="F7500">
        <v>1780711200000</v>
      </c>
      <c r="G7500">
        <v>1780712992578</v>
      </c>
      <c r="H7500">
        <v>1792578</v>
      </c>
      <c r="I7500">
        <v>1792578</v>
      </c>
      <c r="J7500">
        <v>11521</v>
      </c>
      <c r="K7500">
        <v>72</v>
      </c>
      <c r="L7500">
        <v>69.760000000000005</v>
      </c>
      <c r="M7500" t="s">
        <v>931</v>
      </c>
      <c r="N7500" t="s">
        <v>926</v>
      </c>
      <c r="O7500">
        <v>46.72</v>
      </c>
      <c r="S7500">
        <v>27499</v>
      </c>
    </row>
    <row r="7501" spans="1:19" x14ac:dyDescent="0.2">
      <c r="A7501" t="s">
        <v>66</v>
      </c>
      <c r="B7501" t="s">
        <v>13</v>
      </c>
      <c r="C7501" t="s">
        <v>924</v>
      </c>
      <c r="D7501">
        <v>2</v>
      </c>
      <c r="E7501">
        <v>6</v>
      </c>
      <c r="F7501">
        <v>1780712100000</v>
      </c>
      <c r="G7501">
        <v>1780714120354</v>
      </c>
      <c r="H7501">
        <v>2020354</v>
      </c>
      <c r="I7501">
        <v>2020354</v>
      </c>
      <c r="J7501">
        <v>11535</v>
      </c>
      <c r="K7501">
        <v>83</v>
      </c>
      <c r="L7501">
        <v>72.209999999999994</v>
      </c>
      <c r="M7501" t="s">
        <v>931</v>
      </c>
      <c r="N7501" t="s">
        <v>926</v>
      </c>
      <c r="O7501">
        <v>46.65</v>
      </c>
      <c r="S7501">
        <v>27500</v>
      </c>
    </row>
    <row r="7502" spans="1:19" x14ac:dyDescent="0.2">
      <c r="A7502" t="s">
        <v>66</v>
      </c>
      <c r="B7502" t="s">
        <v>13</v>
      </c>
      <c r="C7502" t="s">
        <v>928</v>
      </c>
      <c r="D7502">
        <v>2</v>
      </c>
      <c r="E7502">
        <v>6</v>
      </c>
      <c r="F7502">
        <v>1780713000000</v>
      </c>
      <c r="G7502">
        <v>1780714624736</v>
      </c>
      <c r="H7502">
        <v>1624736</v>
      </c>
      <c r="I7502">
        <v>1624736</v>
      </c>
      <c r="J7502">
        <v>11023</v>
      </c>
      <c r="K7502">
        <v>67</v>
      </c>
      <c r="L7502">
        <v>69.8</v>
      </c>
      <c r="M7502" t="s">
        <v>931</v>
      </c>
      <c r="N7502" t="s">
        <v>926</v>
      </c>
      <c r="O7502">
        <v>52.39</v>
      </c>
      <c r="S7502">
        <v>27501</v>
      </c>
    </row>
    <row r="7503" spans="1:19" x14ac:dyDescent="0.2">
      <c r="A7503" t="s">
        <v>66</v>
      </c>
      <c r="B7503" t="s">
        <v>13</v>
      </c>
      <c r="C7503" t="s">
        <v>927</v>
      </c>
      <c r="D7503">
        <v>2</v>
      </c>
      <c r="E7503">
        <v>6</v>
      </c>
      <c r="F7503">
        <v>1780713900000</v>
      </c>
      <c r="G7503">
        <v>1780715700258</v>
      </c>
      <c r="H7503">
        <v>1800258</v>
      </c>
      <c r="I7503">
        <v>1800258</v>
      </c>
      <c r="J7503">
        <v>9046</v>
      </c>
      <c r="K7503">
        <v>77</v>
      </c>
      <c r="L7503">
        <v>71.06</v>
      </c>
      <c r="M7503" t="s">
        <v>931</v>
      </c>
      <c r="N7503" t="s">
        <v>926</v>
      </c>
      <c r="O7503">
        <v>56.17</v>
      </c>
      <c r="S7503">
        <v>27502</v>
      </c>
    </row>
    <row r="7504" spans="1:19" x14ac:dyDescent="0.2">
      <c r="A7504" t="s">
        <v>66</v>
      </c>
      <c r="B7504" t="s">
        <v>13</v>
      </c>
      <c r="C7504" t="s">
        <v>924</v>
      </c>
      <c r="D7504">
        <v>2</v>
      </c>
      <c r="E7504">
        <v>6</v>
      </c>
      <c r="F7504">
        <v>1780714800000</v>
      </c>
      <c r="G7504">
        <v>1780717300441</v>
      </c>
      <c r="H7504">
        <v>2500441</v>
      </c>
      <c r="I7504">
        <v>2500441</v>
      </c>
      <c r="J7504">
        <v>10476</v>
      </c>
      <c r="K7504">
        <v>98</v>
      </c>
      <c r="L7504">
        <v>77.319999999999993</v>
      </c>
      <c r="M7504" t="s">
        <v>931</v>
      </c>
      <c r="N7504" t="s">
        <v>926</v>
      </c>
      <c r="O7504">
        <v>49.27</v>
      </c>
      <c r="S7504">
        <v>27503</v>
      </c>
    </row>
    <row r="7505" spans="1:19" x14ac:dyDescent="0.2">
      <c r="A7505" t="s">
        <v>66</v>
      </c>
      <c r="B7505" t="s">
        <v>13</v>
      </c>
      <c r="C7505" t="s">
        <v>928</v>
      </c>
      <c r="D7505">
        <v>2</v>
      </c>
      <c r="E7505">
        <v>6</v>
      </c>
      <c r="F7505">
        <v>1780715700000</v>
      </c>
      <c r="G7505">
        <v>1780718205252</v>
      </c>
      <c r="H7505">
        <v>2505252</v>
      </c>
      <c r="I7505">
        <v>2505252</v>
      </c>
      <c r="J7505">
        <v>10028</v>
      </c>
      <c r="K7505">
        <v>98</v>
      </c>
      <c r="L7505">
        <v>78.569999999999993</v>
      </c>
      <c r="M7505" t="s">
        <v>931</v>
      </c>
      <c r="N7505" t="s">
        <v>926</v>
      </c>
      <c r="O7505">
        <v>53.26</v>
      </c>
      <c r="S7505">
        <v>27504</v>
      </c>
    </row>
    <row r="7506" spans="1:19" x14ac:dyDescent="0.2">
      <c r="A7506" t="s">
        <v>66</v>
      </c>
      <c r="B7506" t="s">
        <v>13</v>
      </c>
      <c r="C7506" t="s">
        <v>927</v>
      </c>
      <c r="D7506">
        <v>2</v>
      </c>
      <c r="E7506">
        <v>6</v>
      </c>
      <c r="F7506">
        <v>1780716600000</v>
      </c>
      <c r="G7506">
        <v>1780719067542</v>
      </c>
      <c r="H7506">
        <v>2467542</v>
      </c>
      <c r="I7506">
        <v>2467542</v>
      </c>
      <c r="J7506">
        <v>10012</v>
      </c>
      <c r="K7506">
        <v>99</v>
      </c>
      <c r="L7506">
        <v>76.989999999999995</v>
      </c>
      <c r="M7506" t="s">
        <v>931</v>
      </c>
      <c r="N7506" t="s">
        <v>926</v>
      </c>
      <c r="O7506">
        <v>50.56</v>
      </c>
      <c r="S7506">
        <v>27505</v>
      </c>
    </row>
    <row r="7507" spans="1:19" x14ac:dyDescent="0.2">
      <c r="A7507" t="s">
        <v>66</v>
      </c>
      <c r="B7507" t="s">
        <v>13</v>
      </c>
      <c r="C7507" t="s">
        <v>924</v>
      </c>
      <c r="D7507">
        <v>2</v>
      </c>
      <c r="E7507">
        <v>6</v>
      </c>
      <c r="F7507">
        <v>1780717500000</v>
      </c>
      <c r="G7507">
        <v>1780719179866</v>
      </c>
      <c r="H7507">
        <v>1679866</v>
      </c>
      <c r="I7507">
        <v>1679866</v>
      </c>
      <c r="J7507">
        <v>11224</v>
      </c>
      <c r="K7507">
        <v>69</v>
      </c>
      <c r="L7507">
        <v>72.02</v>
      </c>
      <c r="M7507" t="s">
        <v>931</v>
      </c>
      <c r="N7507" t="s">
        <v>926</v>
      </c>
      <c r="O7507">
        <v>55.6</v>
      </c>
      <c r="S7507">
        <v>27506</v>
      </c>
    </row>
    <row r="7508" spans="1:19" x14ac:dyDescent="0.2">
      <c r="A7508" t="s">
        <v>66</v>
      </c>
      <c r="B7508" t="s">
        <v>13</v>
      </c>
      <c r="C7508" t="s">
        <v>928</v>
      </c>
      <c r="D7508">
        <v>2</v>
      </c>
      <c r="E7508">
        <v>6</v>
      </c>
      <c r="F7508">
        <v>1780718400000</v>
      </c>
      <c r="G7508">
        <v>1780720686043</v>
      </c>
      <c r="H7508">
        <v>2286043</v>
      </c>
      <c r="I7508">
        <v>2286043</v>
      </c>
      <c r="J7508">
        <v>12722</v>
      </c>
      <c r="K7508">
        <v>96</v>
      </c>
      <c r="L7508">
        <v>78.540000000000006</v>
      </c>
      <c r="M7508" t="s">
        <v>931</v>
      </c>
      <c r="N7508" t="s">
        <v>926</v>
      </c>
      <c r="O7508">
        <v>51.49</v>
      </c>
      <c r="S7508">
        <v>27507</v>
      </c>
    </row>
    <row r="7509" spans="1:19" x14ac:dyDescent="0.2">
      <c r="A7509" t="s">
        <v>66</v>
      </c>
      <c r="B7509" t="s">
        <v>13</v>
      </c>
      <c r="C7509" t="s">
        <v>927</v>
      </c>
      <c r="D7509">
        <v>2</v>
      </c>
      <c r="E7509">
        <v>6</v>
      </c>
      <c r="F7509">
        <v>1780719300000</v>
      </c>
      <c r="G7509">
        <v>1780721437649</v>
      </c>
      <c r="H7509">
        <v>2137649</v>
      </c>
      <c r="I7509">
        <v>2137649</v>
      </c>
      <c r="J7509">
        <v>11265</v>
      </c>
      <c r="K7509">
        <v>87</v>
      </c>
      <c r="L7509">
        <v>75.52</v>
      </c>
      <c r="M7509" t="s">
        <v>931</v>
      </c>
      <c r="N7509" t="s">
        <v>926</v>
      </c>
      <c r="O7509">
        <v>52.1</v>
      </c>
      <c r="S7509">
        <v>27508</v>
      </c>
    </row>
    <row r="7510" spans="1:19" x14ac:dyDescent="0.2">
      <c r="A7510" t="s">
        <v>66</v>
      </c>
      <c r="B7510" t="s">
        <v>13</v>
      </c>
      <c r="C7510" t="s">
        <v>924</v>
      </c>
      <c r="D7510">
        <v>2</v>
      </c>
      <c r="E7510">
        <v>6</v>
      </c>
      <c r="F7510">
        <v>1780720200000</v>
      </c>
      <c r="G7510">
        <v>1780722332260</v>
      </c>
      <c r="H7510">
        <v>2132260</v>
      </c>
      <c r="I7510">
        <v>2132260</v>
      </c>
      <c r="J7510">
        <v>12108</v>
      </c>
      <c r="K7510">
        <v>90</v>
      </c>
      <c r="L7510">
        <v>58.3</v>
      </c>
      <c r="M7510" t="s">
        <v>925</v>
      </c>
      <c r="N7510" t="s">
        <v>929</v>
      </c>
      <c r="S7510">
        <v>27509</v>
      </c>
    </row>
    <row r="7511" spans="1:19" x14ac:dyDescent="0.2">
      <c r="A7511" t="s">
        <v>66</v>
      </c>
      <c r="B7511" t="s">
        <v>13</v>
      </c>
      <c r="C7511" t="s">
        <v>928</v>
      </c>
      <c r="D7511">
        <v>2</v>
      </c>
      <c r="E7511">
        <v>6</v>
      </c>
      <c r="F7511">
        <v>1780721100000</v>
      </c>
      <c r="G7511">
        <v>1780723633987</v>
      </c>
      <c r="H7511">
        <v>2533987</v>
      </c>
      <c r="I7511">
        <v>2533987</v>
      </c>
      <c r="J7511">
        <v>11539</v>
      </c>
      <c r="K7511">
        <v>98</v>
      </c>
      <c r="L7511">
        <v>80.69</v>
      </c>
      <c r="M7511" t="s">
        <v>931</v>
      </c>
      <c r="N7511" t="s">
        <v>926</v>
      </c>
      <c r="O7511">
        <v>53.42</v>
      </c>
      <c r="S7511">
        <v>27510</v>
      </c>
    </row>
    <row r="7512" spans="1:19" x14ac:dyDescent="0.2">
      <c r="A7512" t="s">
        <v>66</v>
      </c>
      <c r="B7512" t="s">
        <v>13</v>
      </c>
      <c r="C7512" t="s">
        <v>927</v>
      </c>
      <c r="D7512">
        <v>2</v>
      </c>
      <c r="E7512">
        <v>6</v>
      </c>
      <c r="F7512">
        <v>1780722000000</v>
      </c>
      <c r="G7512">
        <v>1780724798567</v>
      </c>
      <c r="H7512">
        <v>2798567</v>
      </c>
      <c r="I7512">
        <v>2798567</v>
      </c>
      <c r="J7512">
        <v>12603</v>
      </c>
      <c r="K7512">
        <v>112</v>
      </c>
      <c r="L7512">
        <v>66.819999999999993</v>
      </c>
      <c r="M7512" t="s">
        <v>931</v>
      </c>
      <c r="N7512" t="s">
        <v>929</v>
      </c>
      <c r="S7512">
        <v>27511</v>
      </c>
    </row>
    <row r="7513" spans="1:19" x14ac:dyDescent="0.2">
      <c r="A7513" t="s">
        <v>66</v>
      </c>
      <c r="B7513" t="s">
        <v>13</v>
      </c>
      <c r="C7513" t="s">
        <v>924</v>
      </c>
      <c r="D7513">
        <v>2</v>
      </c>
      <c r="E7513">
        <v>6</v>
      </c>
      <c r="F7513">
        <v>1780722900000</v>
      </c>
      <c r="G7513">
        <v>1780725215608</v>
      </c>
      <c r="H7513">
        <v>2315608</v>
      </c>
      <c r="I7513">
        <v>2315608</v>
      </c>
      <c r="J7513">
        <v>11102</v>
      </c>
      <c r="K7513">
        <v>87</v>
      </c>
      <c r="L7513">
        <v>78.58</v>
      </c>
      <c r="M7513" t="s">
        <v>931</v>
      </c>
      <c r="N7513" t="s">
        <v>926</v>
      </c>
      <c r="O7513">
        <v>55.18</v>
      </c>
      <c r="S7513">
        <v>27512</v>
      </c>
    </row>
    <row r="7514" spans="1:19" x14ac:dyDescent="0.2">
      <c r="A7514" t="s">
        <v>66</v>
      </c>
      <c r="B7514" t="s">
        <v>13</v>
      </c>
      <c r="C7514" t="s">
        <v>928</v>
      </c>
      <c r="D7514">
        <v>2</v>
      </c>
      <c r="E7514">
        <v>6</v>
      </c>
      <c r="F7514">
        <v>1780723800000</v>
      </c>
      <c r="G7514">
        <v>1780726395127</v>
      </c>
      <c r="H7514">
        <v>2595127</v>
      </c>
      <c r="I7514">
        <v>2595127</v>
      </c>
      <c r="J7514">
        <v>11231</v>
      </c>
      <c r="K7514">
        <v>97</v>
      </c>
      <c r="L7514">
        <v>83.5</v>
      </c>
      <c r="M7514" t="s">
        <v>931</v>
      </c>
      <c r="N7514" t="s">
        <v>926</v>
      </c>
      <c r="O7514">
        <v>59.24</v>
      </c>
      <c r="S7514">
        <v>27513</v>
      </c>
    </row>
    <row r="7515" spans="1:19" x14ac:dyDescent="0.2">
      <c r="A7515" t="s">
        <v>66</v>
      </c>
      <c r="B7515" t="s">
        <v>13</v>
      </c>
      <c r="C7515" t="s">
        <v>927</v>
      </c>
      <c r="D7515">
        <v>2</v>
      </c>
      <c r="E7515">
        <v>6</v>
      </c>
      <c r="F7515">
        <v>1780724700000</v>
      </c>
      <c r="G7515">
        <v>1780727106542</v>
      </c>
      <c r="H7515">
        <v>2406542</v>
      </c>
      <c r="I7515">
        <v>2406542</v>
      </c>
      <c r="J7515">
        <v>11962</v>
      </c>
      <c r="K7515">
        <v>96</v>
      </c>
      <c r="L7515">
        <v>78.400000000000006</v>
      </c>
      <c r="M7515" t="s">
        <v>931</v>
      </c>
      <c r="N7515" t="s">
        <v>926</v>
      </c>
      <c r="O7515">
        <v>50.18</v>
      </c>
      <c r="S7515">
        <v>27514</v>
      </c>
    </row>
    <row r="7516" spans="1:19" x14ac:dyDescent="0.2">
      <c r="A7516" t="s">
        <v>66</v>
      </c>
      <c r="B7516" t="s">
        <v>13</v>
      </c>
      <c r="C7516" t="s">
        <v>928</v>
      </c>
      <c r="D7516">
        <v>2</v>
      </c>
      <c r="E7516">
        <v>7</v>
      </c>
      <c r="F7516">
        <v>1780790400000</v>
      </c>
      <c r="G7516">
        <v>1780792448168</v>
      </c>
      <c r="H7516">
        <v>2048168</v>
      </c>
      <c r="I7516">
        <v>2048168</v>
      </c>
      <c r="J7516">
        <v>11616</v>
      </c>
      <c r="K7516">
        <v>85</v>
      </c>
      <c r="L7516">
        <v>73.06</v>
      </c>
      <c r="M7516" t="s">
        <v>931</v>
      </c>
      <c r="N7516" t="s">
        <v>926</v>
      </c>
      <c r="O7516">
        <v>47.7</v>
      </c>
      <c r="S7516">
        <v>27515</v>
      </c>
    </row>
    <row r="7517" spans="1:19" x14ac:dyDescent="0.2">
      <c r="A7517" t="s">
        <v>66</v>
      </c>
      <c r="B7517" t="s">
        <v>13</v>
      </c>
      <c r="C7517" t="s">
        <v>927</v>
      </c>
      <c r="D7517">
        <v>2</v>
      </c>
      <c r="E7517">
        <v>7</v>
      </c>
      <c r="F7517">
        <v>1780791300000</v>
      </c>
      <c r="G7517">
        <v>1780793941842</v>
      </c>
      <c r="H7517">
        <v>2641842</v>
      </c>
      <c r="I7517">
        <v>2641842</v>
      </c>
      <c r="J7517">
        <v>10184</v>
      </c>
      <c r="K7517">
        <v>105</v>
      </c>
      <c r="L7517">
        <v>62.4</v>
      </c>
      <c r="M7517" t="s">
        <v>925</v>
      </c>
      <c r="N7517" t="s">
        <v>929</v>
      </c>
      <c r="S7517">
        <v>27516</v>
      </c>
    </row>
    <row r="7518" spans="1:19" x14ac:dyDescent="0.2">
      <c r="A7518" t="s">
        <v>66</v>
      </c>
      <c r="B7518" t="s">
        <v>13</v>
      </c>
      <c r="C7518" t="s">
        <v>924</v>
      </c>
      <c r="D7518">
        <v>2</v>
      </c>
      <c r="E7518">
        <v>7</v>
      </c>
      <c r="F7518">
        <v>1780792200000</v>
      </c>
      <c r="G7518">
        <v>1780794410461</v>
      </c>
      <c r="H7518">
        <v>2210461</v>
      </c>
      <c r="I7518">
        <v>2210461</v>
      </c>
      <c r="J7518">
        <v>9969</v>
      </c>
      <c r="K7518">
        <v>82</v>
      </c>
      <c r="L7518">
        <v>72.09</v>
      </c>
      <c r="M7518" t="s">
        <v>931</v>
      </c>
      <c r="N7518" t="s">
        <v>926</v>
      </c>
      <c r="O7518">
        <v>45.76</v>
      </c>
      <c r="S7518">
        <v>27517</v>
      </c>
    </row>
    <row r="7519" spans="1:19" x14ac:dyDescent="0.2">
      <c r="A7519" t="s">
        <v>66</v>
      </c>
      <c r="B7519" t="s">
        <v>13</v>
      </c>
      <c r="C7519" t="s">
        <v>928</v>
      </c>
      <c r="D7519">
        <v>2</v>
      </c>
      <c r="E7519">
        <v>7</v>
      </c>
      <c r="F7519">
        <v>1780793100000</v>
      </c>
      <c r="G7519">
        <v>1780795143879</v>
      </c>
      <c r="H7519">
        <v>2043879</v>
      </c>
      <c r="I7519">
        <v>2043879</v>
      </c>
      <c r="J7519">
        <v>9378</v>
      </c>
      <c r="K7519">
        <v>77</v>
      </c>
      <c r="L7519">
        <v>71.400000000000006</v>
      </c>
      <c r="M7519" t="s">
        <v>931</v>
      </c>
      <c r="N7519" t="s">
        <v>926</v>
      </c>
      <c r="O7519">
        <v>49.93</v>
      </c>
      <c r="S7519">
        <v>27518</v>
      </c>
    </row>
    <row r="7520" spans="1:19" x14ac:dyDescent="0.2">
      <c r="A7520" t="s">
        <v>66</v>
      </c>
      <c r="B7520" t="s">
        <v>13</v>
      </c>
      <c r="C7520" t="s">
        <v>927</v>
      </c>
      <c r="D7520">
        <v>2</v>
      </c>
      <c r="E7520">
        <v>7</v>
      </c>
      <c r="F7520">
        <v>1780794000000</v>
      </c>
      <c r="G7520">
        <v>1780796664142</v>
      </c>
      <c r="H7520">
        <v>2664142</v>
      </c>
      <c r="I7520">
        <v>2664142</v>
      </c>
      <c r="J7520">
        <v>8525</v>
      </c>
      <c r="K7520">
        <v>101</v>
      </c>
      <c r="L7520">
        <v>60.92</v>
      </c>
      <c r="M7520" t="s">
        <v>925</v>
      </c>
      <c r="N7520" t="s">
        <v>929</v>
      </c>
      <c r="S7520">
        <v>27519</v>
      </c>
    </row>
    <row r="7521" spans="1:19" x14ac:dyDescent="0.2">
      <c r="A7521" t="s">
        <v>66</v>
      </c>
      <c r="B7521" t="s">
        <v>13</v>
      </c>
      <c r="C7521" t="s">
        <v>924</v>
      </c>
      <c r="D7521">
        <v>2</v>
      </c>
      <c r="E7521">
        <v>7</v>
      </c>
      <c r="F7521">
        <v>1780794900000</v>
      </c>
      <c r="G7521">
        <v>1780796957354</v>
      </c>
      <c r="H7521">
        <v>2057354</v>
      </c>
      <c r="I7521">
        <v>2057354</v>
      </c>
      <c r="J7521">
        <v>10234</v>
      </c>
      <c r="K7521">
        <v>87</v>
      </c>
      <c r="L7521">
        <v>73.41</v>
      </c>
      <c r="M7521" t="s">
        <v>931</v>
      </c>
      <c r="N7521" t="s">
        <v>926</v>
      </c>
      <c r="O7521">
        <v>51.99</v>
      </c>
      <c r="S7521">
        <v>27520</v>
      </c>
    </row>
    <row r="7522" spans="1:19" x14ac:dyDescent="0.2">
      <c r="A7522" t="s">
        <v>66</v>
      </c>
      <c r="B7522" t="s">
        <v>13</v>
      </c>
      <c r="C7522" t="s">
        <v>928</v>
      </c>
      <c r="D7522">
        <v>2</v>
      </c>
      <c r="E7522">
        <v>7</v>
      </c>
      <c r="F7522">
        <v>1780795800000</v>
      </c>
      <c r="G7522">
        <v>1780797785933</v>
      </c>
      <c r="H7522">
        <v>1985933</v>
      </c>
      <c r="I7522">
        <v>1985933</v>
      </c>
      <c r="J7522">
        <v>9220</v>
      </c>
      <c r="K7522">
        <v>80</v>
      </c>
      <c r="L7522">
        <v>66.87</v>
      </c>
      <c r="M7522" t="s">
        <v>931</v>
      </c>
      <c r="N7522" t="s">
        <v>926</v>
      </c>
      <c r="O7522">
        <v>41.29</v>
      </c>
      <c r="S7522">
        <v>27521</v>
      </c>
    </row>
    <row r="7523" spans="1:19" x14ac:dyDescent="0.2">
      <c r="A7523" t="s">
        <v>66</v>
      </c>
      <c r="B7523" t="s">
        <v>13</v>
      </c>
      <c r="C7523" t="s">
        <v>927</v>
      </c>
      <c r="D7523">
        <v>2</v>
      </c>
      <c r="E7523">
        <v>7</v>
      </c>
      <c r="F7523">
        <v>1780796700000</v>
      </c>
      <c r="G7523">
        <v>1780798490008</v>
      </c>
      <c r="H7523">
        <v>1790008</v>
      </c>
      <c r="I7523">
        <v>1790008</v>
      </c>
      <c r="J7523">
        <v>9826</v>
      </c>
      <c r="K7523">
        <v>67</v>
      </c>
      <c r="L7523">
        <v>65.61</v>
      </c>
      <c r="M7523" t="s">
        <v>925</v>
      </c>
      <c r="N7523" t="s">
        <v>926</v>
      </c>
      <c r="O7523">
        <v>41.67</v>
      </c>
      <c r="S7523">
        <v>27522</v>
      </c>
    </row>
    <row r="7524" spans="1:19" x14ac:dyDescent="0.2">
      <c r="A7524" t="s">
        <v>66</v>
      </c>
      <c r="B7524" t="s">
        <v>13</v>
      </c>
      <c r="C7524" t="s">
        <v>924</v>
      </c>
      <c r="D7524">
        <v>2</v>
      </c>
      <c r="E7524">
        <v>7</v>
      </c>
      <c r="F7524">
        <v>1780797600000</v>
      </c>
      <c r="G7524">
        <v>1780799107251</v>
      </c>
      <c r="H7524">
        <v>1507251</v>
      </c>
      <c r="I7524">
        <v>1507251</v>
      </c>
      <c r="J7524">
        <v>10705</v>
      </c>
      <c r="K7524">
        <v>61</v>
      </c>
      <c r="L7524">
        <v>64.760000000000005</v>
      </c>
      <c r="M7524" t="s">
        <v>925</v>
      </c>
      <c r="N7524" t="s">
        <v>926</v>
      </c>
      <c r="O7524">
        <v>44.48</v>
      </c>
      <c r="S7524">
        <v>27523</v>
      </c>
    </row>
    <row r="7525" spans="1:19" x14ac:dyDescent="0.2">
      <c r="A7525" t="s">
        <v>66</v>
      </c>
      <c r="B7525" t="s">
        <v>13</v>
      </c>
      <c r="C7525" t="s">
        <v>928</v>
      </c>
      <c r="D7525">
        <v>2</v>
      </c>
      <c r="E7525">
        <v>7</v>
      </c>
      <c r="F7525">
        <v>1780798500000</v>
      </c>
      <c r="G7525">
        <v>1780800705927</v>
      </c>
      <c r="H7525">
        <v>2205927</v>
      </c>
      <c r="I7525">
        <v>2205927</v>
      </c>
      <c r="J7525">
        <v>11561</v>
      </c>
      <c r="K7525">
        <v>82</v>
      </c>
      <c r="L7525">
        <v>78.36</v>
      </c>
      <c r="M7525" t="s">
        <v>931</v>
      </c>
      <c r="N7525" t="s">
        <v>926</v>
      </c>
      <c r="O7525">
        <v>56.21</v>
      </c>
      <c r="S7525">
        <v>27524</v>
      </c>
    </row>
    <row r="7526" spans="1:19" x14ac:dyDescent="0.2">
      <c r="A7526" t="s">
        <v>66</v>
      </c>
      <c r="B7526" t="s">
        <v>13</v>
      </c>
      <c r="C7526" t="s">
        <v>927</v>
      </c>
      <c r="D7526">
        <v>2</v>
      </c>
      <c r="E7526">
        <v>7</v>
      </c>
      <c r="F7526">
        <v>1780799400000</v>
      </c>
      <c r="G7526">
        <v>1780801137725</v>
      </c>
      <c r="H7526">
        <v>1737725</v>
      </c>
      <c r="I7526">
        <v>1737725</v>
      </c>
      <c r="J7526">
        <v>11139</v>
      </c>
      <c r="K7526">
        <v>74</v>
      </c>
      <c r="L7526">
        <v>70.05</v>
      </c>
      <c r="M7526" t="s">
        <v>931</v>
      </c>
      <c r="N7526" t="s">
        <v>926</v>
      </c>
      <c r="O7526">
        <v>49.81</v>
      </c>
      <c r="S7526">
        <v>27525</v>
      </c>
    </row>
    <row r="7527" spans="1:19" x14ac:dyDescent="0.2">
      <c r="A7527" t="s">
        <v>66</v>
      </c>
      <c r="B7527" t="s">
        <v>13</v>
      </c>
      <c r="C7527" t="s">
        <v>924</v>
      </c>
      <c r="D7527">
        <v>2</v>
      </c>
      <c r="E7527">
        <v>7</v>
      </c>
      <c r="F7527">
        <v>1780800300000</v>
      </c>
      <c r="G7527">
        <v>1780802238464</v>
      </c>
      <c r="H7527">
        <v>1938464</v>
      </c>
      <c r="I7527">
        <v>1938464</v>
      </c>
      <c r="J7527">
        <v>8881</v>
      </c>
      <c r="K7527">
        <v>79</v>
      </c>
      <c r="L7527">
        <v>52.59</v>
      </c>
      <c r="M7527" t="s">
        <v>925</v>
      </c>
      <c r="N7527" t="s">
        <v>929</v>
      </c>
      <c r="S7527">
        <v>27526</v>
      </c>
    </row>
    <row r="7528" spans="1:19" x14ac:dyDescent="0.2">
      <c r="A7528" t="s">
        <v>66</v>
      </c>
      <c r="B7528" t="s">
        <v>13</v>
      </c>
      <c r="C7528" t="s">
        <v>928</v>
      </c>
      <c r="D7528">
        <v>2</v>
      </c>
      <c r="E7528">
        <v>7</v>
      </c>
      <c r="F7528">
        <v>1780801200000</v>
      </c>
      <c r="G7528">
        <v>1780803430043</v>
      </c>
      <c r="H7528">
        <v>2230043</v>
      </c>
      <c r="I7528">
        <v>2230043</v>
      </c>
      <c r="J7528">
        <v>8961</v>
      </c>
      <c r="K7528">
        <v>83</v>
      </c>
      <c r="L7528">
        <v>72.03</v>
      </c>
      <c r="M7528" t="s">
        <v>931</v>
      </c>
      <c r="N7528" t="s">
        <v>926</v>
      </c>
      <c r="O7528">
        <v>47.84</v>
      </c>
      <c r="S7528">
        <v>27527</v>
      </c>
    </row>
    <row r="7529" spans="1:19" x14ac:dyDescent="0.2">
      <c r="A7529" t="s">
        <v>66</v>
      </c>
      <c r="B7529" t="s">
        <v>13</v>
      </c>
      <c r="C7529" t="s">
        <v>927</v>
      </c>
      <c r="D7529">
        <v>2</v>
      </c>
      <c r="E7529">
        <v>7</v>
      </c>
      <c r="F7529">
        <v>1780802100000</v>
      </c>
      <c r="G7529">
        <v>1780804613875</v>
      </c>
      <c r="H7529">
        <v>2513875</v>
      </c>
      <c r="I7529">
        <v>2513875</v>
      </c>
      <c r="J7529">
        <v>9554</v>
      </c>
      <c r="K7529">
        <v>102</v>
      </c>
      <c r="L7529">
        <v>72.510000000000005</v>
      </c>
      <c r="M7529" t="s">
        <v>931</v>
      </c>
      <c r="N7529" t="s">
        <v>926</v>
      </c>
      <c r="O7529">
        <v>40.21</v>
      </c>
      <c r="S7529">
        <v>27528</v>
      </c>
    </row>
    <row r="7530" spans="1:19" x14ac:dyDescent="0.2">
      <c r="A7530" t="s">
        <v>66</v>
      </c>
      <c r="B7530" t="s">
        <v>13</v>
      </c>
      <c r="C7530" t="s">
        <v>924</v>
      </c>
      <c r="D7530">
        <v>2</v>
      </c>
      <c r="E7530">
        <v>7</v>
      </c>
      <c r="F7530">
        <v>1780803000000</v>
      </c>
      <c r="G7530">
        <v>1780805506093</v>
      </c>
      <c r="H7530">
        <v>2506093</v>
      </c>
      <c r="I7530">
        <v>2506093</v>
      </c>
      <c r="J7530">
        <v>12031</v>
      </c>
      <c r="K7530">
        <v>96</v>
      </c>
      <c r="L7530">
        <v>81.319999999999993</v>
      </c>
      <c r="M7530" t="s">
        <v>931</v>
      </c>
      <c r="N7530" t="s">
        <v>926</v>
      </c>
      <c r="O7530">
        <v>54.27</v>
      </c>
      <c r="S7530">
        <v>27529</v>
      </c>
    </row>
    <row r="7531" spans="1:19" x14ac:dyDescent="0.2">
      <c r="A7531" t="s">
        <v>66</v>
      </c>
      <c r="B7531" t="s">
        <v>13</v>
      </c>
      <c r="C7531" t="s">
        <v>928</v>
      </c>
      <c r="D7531">
        <v>2</v>
      </c>
      <c r="E7531">
        <v>7</v>
      </c>
      <c r="F7531">
        <v>1780803900000</v>
      </c>
      <c r="G7531">
        <v>1780805525202</v>
      </c>
      <c r="H7531">
        <v>1625202</v>
      </c>
      <c r="I7531">
        <v>1625202</v>
      </c>
      <c r="J7531">
        <v>10680</v>
      </c>
      <c r="K7531">
        <v>69</v>
      </c>
      <c r="L7531">
        <v>69.150000000000006</v>
      </c>
      <c r="M7531" t="s">
        <v>931</v>
      </c>
      <c r="N7531" t="s">
        <v>926</v>
      </c>
      <c r="O7531">
        <v>51.76</v>
      </c>
      <c r="S7531">
        <v>27530</v>
      </c>
    </row>
    <row r="7532" spans="1:19" x14ac:dyDescent="0.2">
      <c r="A7532" t="s">
        <v>66</v>
      </c>
      <c r="B7532" t="s">
        <v>13</v>
      </c>
      <c r="C7532" t="s">
        <v>927</v>
      </c>
      <c r="D7532">
        <v>2</v>
      </c>
      <c r="E7532">
        <v>7</v>
      </c>
      <c r="F7532">
        <v>1780804800000</v>
      </c>
      <c r="G7532">
        <v>1780806583826</v>
      </c>
      <c r="H7532">
        <v>1783826</v>
      </c>
      <c r="I7532">
        <v>1783826</v>
      </c>
      <c r="J7532">
        <v>9583</v>
      </c>
      <c r="K7532">
        <v>67</v>
      </c>
      <c r="L7532">
        <v>66.099999999999994</v>
      </c>
      <c r="M7532" t="s">
        <v>925</v>
      </c>
      <c r="N7532" t="s">
        <v>926</v>
      </c>
      <c r="O7532">
        <v>43.61</v>
      </c>
      <c r="S7532">
        <v>27531</v>
      </c>
    </row>
    <row r="7533" spans="1:19" x14ac:dyDescent="0.2">
      <c r="A7533" t="s">
        <v>66</v>
      </c>
      <c r="B7533" t="s">
        <v>13</v>
      </c>
      <c r="C7533" t="s">
        <v>924</v>
      </c>
      <c r="D7533">
        <v>2</v>
      </c>
      <c r="E7533">
        <v>7</v>
      </c>
      <c r="F7533">
        <v>1780805700000</v>
      </c>
      <c r="G7533">
        <v>1780807680310</v>
      </c>
      <c r="H7533">
        <v>1980310</v>
      </c>
      <c r="I7533">
        <v>1980310</v>
      </c>
      <c r="J7533">
        <v>10963</v>
      </c>
      <c r="K7533">
        <v>82</v>
      </c>
      <c r="L7533">
        <v>75.59</v>
      </c>
      <c r="M7533" t="s">
        <v>931</v>
      </c>
      <c r="N7533" t="s">
        <v>926</v>
      </c>
      <c r="O7533">
        <v>57.04</v>
      </c>
      <c r="S7533">
        <v>27532</v>
      </c>
    </row>
    <row r="7534" spans="1:19" x14ac:dyDescent="0.2">
      <c r="A7534" t="s">
        <v>66</v>
      </c>
      <c r="B7534" t="s">
        <v>13</v>
      </c>
      <c r="C7534" t="s">
        <v>928</v>
      </c>
      <c r="D7534">
        <v>2</v>
      </c>
      <c r="E7534">
        <v>7</v>
      </c>
      <c r="F7534">
        <v>1780806600000</v>
      </c>
      <c r="G7534">
        <v>1780809401817</v>
      </c>
      <c r="H7534">
        <v>2801817</v>
      </c>
      <c r="I7534">
        <v>2801817</v>
      </c>
      <c r="J7534">
        <v>9352</v>
      </c>
      <c r="K7534">
        <v>106</v>
      </c>
      <c r="L7534">
        <v>79.099999999999994</v>
      </c>
      <c r="M7534" t="s">
        <v>931</v>
      </c>
      <c r="N7534" t="s">
        <v>926</v>
      </c>
      <c r="O7534">
        <v>48.81</v>
      </c>
      <c r="S7534">
        <v>27533</v>
      </c>
    </row>
    <row r="7535" spans="1:19" x14ac:dyDescent="0.2">
      <c r="A7535" t="s">
        <v>66</v>
      </c>
      <c r="B7535" t="s">
        <v>13</v>
      </c>
      <c r="C7535" t="s">
        <v>927</v>
      </c>
      <c r="D7535">
        <v>2</v>
      </c>
      <c r="E7535">
        <v>7</v>
      </c>
      <c r="F7535">
        <v>1780807500000</v>
      </c>
      <c r="G7535">
        <v>1780809853809</v>
      </c>
      <c r="H7535">
        <v>2353809</v>
      </c>
      <c r="I7535">
        <v>2353809</v>
      </c>
      <c r="J7535">
        <v>12321</v>
      </c>
      <c r="K7535">
        <v>93</v>
      </c>
      <c r="L7535">
        <v>81.010000000000005</v>
      </c>
      <c r="M7535" t="s">
        <v>931</v>
      </c>
      <c r="N7535" t="s">
        <v>926</v>
      </c>
      <c r="O7535">
        <v>56.62</v>
      </c>
      <c r="S7535">
        <v>27534</v>
      </c>
    </row>
    <row r="7536" spans="1:19" x14ac:dyDescent="0.2">
      <c r="A7536" t="s">
        <v>66</v>
      </c>
      <c r="B7536" t="s">
        <v>13</v>
      </c>
      <c r="C7536" t="s">
        <v>924</v>
      </c>
      <c r="D7536">
        <v>2</v>
      </c>
      <c r="E7536">
        <v>7</v>
      </c>
      <c r="F7536">
        <v>1780808400000</v>
      </c>
      <c r="G7536">
        <v>1780810157904</v>
      </c>
      <c r="H7536">
        <v>1757904</v>
      </c>
      <c r="I7536">
        <v>1757904</v>
      </c>
      <c r="J7536">
        <v>11792</v>
      </c>
      <c r="K7536">
        <v>67</v>
      </c>
      <c r="L7536">
        <v>68.709999999999994</v>
      </c>
      <c r="M7536" t="s">
        <v>931</v>
      </c>
      <c r="N7536" t="s">
        <v>926</v>
      </c>
      <c r="O7536">
        <v>44.44</v>
      </c>
      <c r="S7536">
        <v>27535</v>
      </c>
    </row>
    <row r="7537" spans="1:19" x14ac:dyDescent="0.2">
      <c r="A7537" t="s">
        <v>66</v>
      </c>
      <c r="B7537" t="s">
        <v>13</v>
      </c>
      <c r="C7537" t="s">
        <v>928</v>
      </c>
      <c r="D7537">
        <v>2</v>
      </c>
      <c r="E7537">
        <v>7</v>
      </c>
      <c r="F7537">
        <v>1780809300000</v>
      </c>
      <c r="G7537">
        <v>1780811515540</v>
      </c>
      <c r="H7537">
        <v>2215540</v>
      </c>
      <c r="I7537">
        <v>2215540</v>
      </c>
      <c r="J7537">
        <v>9438</v>
      </c>
      <c r="K7537">
        <v>88</v>
      </c>
      <c r="L7537">
        <v>56.5</v>
      </c>
      <c r="M7537" t="s">
        <v>925</v>
      </c>
      <c r="N7537" t="s">
        <v>929</v>
      </c>
      <c r="S7537">
        <v>27536</v>
      </c>
    </row>
    <row r="7538" spans="1:19" x14ac:dyDescent="0.2">
      <c r="A7538" t="s">
        <v>66</v>
      </c>
      <c r="B7538" t="s">
        <v>13</v>
      </c>
      <c r="C7538" t="s">
        <v>927</v>
      </c>
      <c r="D7538">
        <v>2</v>
      </c>
      <c r="E7538">
        <v>7</v>
      </c>
      <c r="F7538">
        <v>1780810200000</v>
      </c>
      <c r="G7538">
        <v>1780811881404</v>
      </c>
      <c r="H7538">
        <v>1681404</v>
      </c>
      <c r="I7538">
        <v>1681404</v>
      </c>
      <c r="J7538">
        <v>12272</v>
      </c>
      <c r="K7538">
        <v>73</v>
      </c>
      <c r="L7538">
        <v>69.489999999999995</v>
      </c>
      <c r="M7538" t="s">
        <v>931</v>
      </c>
      <c r="N7538" t="s">
        <v>926</v>
      </c>
      <c r="O7538">
        <v>46.88</v>
      </c>
      <c r="S7538">
        <v>27537</v>
      </c>
    </row>
    <row r="7539" spans="1:19" x14ac:dyDescent="0.2">
      <c r="A7539" t="s">
        <v>66</v>
      </c>
      <c r="B7539" t="s">
        <v>13</v>
      </c>
      <c r="C7539" t="s">
        <v>924</v>
      </c>
      <c r="D7539">
        <v>2</v>
      </c>
      <c r="E7539">
        <v>7</v>
      </c>
      <c r="F7539">
        <v>1780811100000</v>
      </c>
      <c r="G7539">
        <v>1780813765828</v>
      </c>
      <c r="H7539">
        <v>2665828</v>
      </c>
      <c r="I7539">
        <v>2665828</v>
      </c>
      <c r="J7539">
        <v>10535</v>
      </c>
      <c r="K7539">
        <v>100</v>
      </c>
      <c r="L7539">
        <v>80.25</v>
      </c>
      <c r="M7539" t="s">
        <v>931</v>
      </c>
      <c r="N7539" t="s">
        <v>926</v>
      </c>
      <c r="O7539">
        <v>51.76</v>
      </c>
      <c r="S7539">
        <v>27538</v>
      </c>
    </row>
    <row r="7540" spans="1:19" x14ac:dyDescent="0.2">
      <c r="A7540" t="s">
        <v>66</v>
      </c>
      <c r="B7540" t="s">
        <v>13</v>
      </c>
      <c r="C7540" t="s">
        <v>928</v>
      </c>
      <c r="D7540">
        <v>2</v>
      </c>
      <c r="E7540">
        <v>7</v>
      </c>
      <c r="F7540">
        <v>1780812000000</v>
      </c>
      <c r="G7540">
        <v>1780814490231</v>
      </c>
      <c r="H7540">
        <v>2490231</v>
      </c>
      <c r="I7540">
        <v>2490231</v>
      </c>
      <c r="J7540">
        <v>12183</v>
      </c>
      <c r="K7540">
        <v>96</v>
      </c>
      <c r="L7540">
        <v>77.87</v>
      </c>
      <c r="M7540" t="s">
        <v>931</v>
      </c>
      <c r="N7540" t="s">
        <v>926</v>
      </c>
      <c r="O7540">
        <v>46.24</v>
      </c>
      <c r="S7540">
        <v>27539</v>
      </c>
    </row>
    <row r="7541" spans="1:19" x14ac:dyDescent="0.2">
      <c r="A7541" t="s">
        <v>67</v>
      </c>
      <c r="B7541" t="s">
        <v>8</v>
      </c>
      <c r="C7541" t="s">
        <v>927</v>
      </c>
      <c r="D7541">
        <v>1</v>
      </c>
      <c r="E7541">
        <v>1</v>
      </c>
      <c r="F7541">
        <v>1779667200000</v>
      </c>
      <c r="G7541">
        <v>1779669641438</v>
      </c>
      <c r="H7541">
        <v>2441438</v>
      </c>
      <c r="I7541">
        <v>2441438</v>
      </c>
      <c r="J7541">
        <v>11273</v>
      </c>
      <c r="K7541">
        <v>90</v>
      </c>
      <c r="L7541">
        <v>73.92</v>
      </c>
      <c r="M7541" t="s">
        <v>931</v>
      </c>
      <c r="N7541" t="s">
        <v>926</v>
      </c>
      <c r="O7541">
        <v>40.700000000000003</v>
      </c>
      <c r="S7541">
        <v>27540</v>
      </c>
    </row>
    <row r="7542" spans="1:19" x14ac:dyDescent="0.2">
      <c r="A7542" t="s">
        <v>67</v>
      </c>
      <c r="B7542" t="s">
        <v>8</v>
      </c>
      <c r="C7542" t="s">
        <v>924</v>
      </c>
      <c r="D7542">
        <v>1</v>
      </c>
      <c r="E7542">
        <v>1</v>
      </c>
      <c r="F7542">
        <v>1779668100000</v>
      </c>
      <c r="G7542">
        <v>1779669390160</v>
      </c>
      <c r="H7542">
        <v>1290160</v>
      </c>
      <c r="I7542">
        <v>1290160</v>
      </c>
      <c r="J7542">
        <v>9214</v>
      </c>
      <c r="K7542">
        <v>50</v>
      </c>
      <c r="L7542">
        <v>60.93</v>
      </c>
      <c r="M7542" t="s">
        <v>925</v>
      </c>
      <c r="N7542" t="s">
        <v>926</v>
      </c>
      <c r="O7542">
        <v>45.02</v>
      </c>
      <c r="S7542">
        <v>27541</v>
      </c>
    </row>
    <row r="7543" spans="1:19" x14ac:dyDescent="0.2">
      <c r="A7543" t="s">
        <v>67</v>
      </c>
      <c r="B7543" t="s">
        <v>8</v>
      </c>
      <c r="C7543" t="s">
        <v>928</v>
      </c>
      <c r="D7543">
        <v>1</v>
      </c>
      <c r="E7543">
        <v>1</v>
      </c>
      <c r="F7543">
        <v>1779669000000</v>
      </c>
      <c r="G7543">
        <v>1779671379054</v>
      </c>
      <c r="H7543">
        <v>2379054</v>
      </c>
      <c r="I7543">
        <v>2379054</v>
      </c>
      <c r="J7543">
        <v>11284</v>
      </c>
      <c r="K7543">
        <v>90</v>
      </c>
      <c r="L7543">
        <v>77.569999999999993</v>
      </c>
      <c r="M7543" t="s">
        <v>931</v>
      </c>
      <c r="N7543" t="s">
        <v>926</v>
      </c>
      <c r="O7543">
        <v>50.74</v>
      </c>
      <c r="S7543">
        <v>27542</v>
      </c>
    </row>
    <row r="7544" spans="1:19" x14ac:dyDescent="0.2">
      <c r="A7544" t="s">
        <v>67</v>
      </c>
      <c r="B7544" t="s">
        <v>8</v>
      </c>
      <c r="C7544" t="s">
        <v>927</v>
      </c>
      <c r="D7544">
        <v>1</v>
      </c>
      <c r="E7544">
        <v>1</v>
      </c>
      <c r="F7544">
        <v>1779669900000</v>
      </c>
      <c r="G7544">
        <v>1779671823709</v>
      </c>
      <c r="H7544">
        <v>1923709</v>
      </c>
      <c r="I7544">
        <v>1923709</v>
      </c>
      <c r="J7544">
        <v>11052</v>
      </c>
      <c r="K7544">
        <v>81</v>
      </c>
      <c r="L7544">
        <v>54.69</v>
      </c>
      <c r="M7544" t="s">
        <v>925</v>
      </c>
      <c r="N7544" t="s">
        <v>929</v>
      </c>
      <c r="S7544">
        <v>27543</v>
      </c>
    </row>
    <row r="7545" spans="1:19" x14ac:dyDescent="0.2">
      <c r="A7545" t="s">
        <v>67</v>
      </c>
      <c r="B7545" t="s">
        <v>8</v>
      </c>
      <c r="C7545" t="s">
        <v>924</v>
      </c>
      <c r="D7545">
        <v>1</v>
      </c>
      <c r="E7545">
        <v>1</v>
      </c>
      <c r="F7545">
        <v>1779670800000</v>
      </c>
      <c r="G7545">
        <v>1779673114749</v>
      </c>
      <c r="H7545">
        <v>2314749</v>
      </c>
      <c r="I7545">
        <v>2314749</v>
      </c>
      <c r="J7545">
        <v>10739</v>
      </c>
      <c r="K7545">
        <v>88</v>
      </c>
      <c r="L7545">
        <v>71.34</v>
      </c>
      <c r="M7545" t="s">
        <v>931</v>
      </c>
      <c r="N7545" t="s">
        <v>926</v>
      </c>
      <c r="O7545">
        <v>39.32</v>
      </c>
      <c r="S7545">
        <v>27544</v>
      </c>
    </row>
    <row r="7546" spans="1:19" x14ac:dyDescent="0.2">
      <c r="A7546" t="s">
        <v>67</v>
      </c>
      <c r="B7546" t="s">
        <v>8</v>
      </c>
      <c r="C7546" t="s">
        <v>928</v>
      </c>
      <c r="D7546">
        <v>1</v>
      </c>
      <c r="E7546">
        <v>1</v>
      </c>
      <c r="F7546">
        <v>1779671700000</v>
      </c>
      <c r="G7546">
        <v>1779673199829</v>
      </c>
      <c r="H7546">
        <v>1499829</v>
      </c>
      <c r="I7546">
        <v>1499829</v>
      </c>
      <c r="J7546">
        <v>8760</v>
      </c>
      <c r="K7546">
        <v>65</v>
      </c>
      <c r="L7546">
        <v>61.81</v>
      </c>
      <c r="M7546" t="s">
        <v>925</v>
      </c>
      <c r="N7546" t="s">
        <v>926</v>
      </c>
      <c r="O7546">
        <v>43</v>
      </c>
      <c r="S7546">
        <v>27545</v>
      </c>
    </row>
    <row r="7547" spans="1:19" x14ac:dyDescent="0.2">
      <c r="A7547" t="s">
        <v>67</v>
      </c>
      <c r="B7547" t="s">
        <v>8</v>
      </c>
      <c r="C7547" t="s">
        <v>927</v>
      </c>
      <c r="D7547">
        <v>1</v>
      </c>
      <c r="E7547">
        <v>1</v>
      </c>
      <c r="F7547">
        <v>1779672600000</v>
      </c>
      <c r="G7547">
        <v>1779674786309</v>
      </c>
      <c r="H7547">
        <v>2186309</v>
      </c>
      <c r="I7547">
        <v>2186309</v>
      </c>
      <c r="J7547">
        <v>9672</v>
      </c>
      <c r="K7547">
        <v>92</v>
      </c>
      <c r="L7547">
        <v>56.39</v>
      </c>
      <c r="M7547" t="s">
        <v>925</v>
      </c>
      <c r="N7547" t="s">
        <v>929</v>
      </c>
      <c r="S7547">
        <v>27546</v>
      </c>
    </row>
    <row r="7548" spans="1:19" x14ac:dyDescent="0.2">
      <c r="A7548" t="s">
        <v>67</v>
      </c>
      <c r="B7548" t="s">
        <v>8</v>
      </c>
      <c r="C7548" t="s">
        <v>924</v>
      </c>
      <c r="D7548">
        <v>1</v>
      </c>
      <c r="E7548">
        <v>1</v>
      </c>
      <c r="F7548">
        <v>1779673500000</v>
      </c>
      <c r="G7548">
        <v>1779675609245</v>
      </c>
      <c r="H7548">
        <v>2109245</v>
      </c>
      <c r="I7548">
        <v>2109245</v>
      </c>
      <c r="J7548">
        <v>10879</v>
      </c>
      <c r="K7548">
        <v>89</v>
      </c>
      <c r="L7548">
        <v>56.73</v>
      </c>
      <c r="M7548" t="s">
        <v>925</v>
      </c>
      <c r="N7548" t="s">
        <v>929</v>
      </c>
      <c r="S7548">
        <v>27547</v>
      </c>
    </row>
    <row r="7549" spans="1:19" x14ac:dyDescent="0.2">
      <c r="A7549" t="s">
        <v>67</v>
      </c>
      <c r="B7549" t="s">
        <v>8</v>
      </c>
      <c r="C7549" t="s">
        <v>928</v>
      </c>
      <c r="D7549">
        <v>1</v>
      </c>
      <c r="E7549">
        <v>1</v>
      </c>
      <c r="F7549">
        <v>1779674400000</v>
      </c>
      <c r="G7549">
        <v>1779676405724</v>
      </c>
      <c r="H7549">
        <v>2005724</v>
      </c>
      <c r="I7549">
        <v>2005724</v>
      </c>
      <c r="J7549">
        <v>10262</v>
      </c>
      <c r="K7549">
        <v>75</v>
      </c>
      <c r="L7549">
        <v>69.31</v>
      </c>
      <c r="M7549" t="s">
        <v>931</v>
      </c>
      <c r="N7549" t="s">
        <v>926</v>
      </c>
      <c r="O7549">
        <v>43.68</v>
      </c>
      <c r="S7549">
        <v>27548</v>
      </c>
    </row>
    <row r="7550" spans="1:19" x14ac:dyDescent="0.2">
      <c r="A7550" t="s">
        <v>67</v>
      </c>
      <c r="B7550" t="s">
        <v>8</v>
      </c>
      <c r="C7550" t="s">
        <v>927</v>
      </c>
      <c r="D7550">
        <v>1</v>
      </c>
      <c r="E7550">
        <v>1</v>
      </c>
      <c r="F7550">
        <v>1779675300000</v>
      </c>
      <c r="G7550">
        <v>1779676781263</v>
      </c>
      <c r="H7550">
        <v>1481263</v>
      </c>
      <c r="I7550">
        <v>1481263</v>
      </c>
      <c r="J7550">
        <v>8468</v>
      </c>
      <c r="K7550">
        <v>62</v>
      </c>
      <c r="L7550">
        <v>66.22</v>
      </c>
      <c r="M7550" t="s">
        <v>925</v>
      </c>
      <c r="N7550" t="s">
        <v>926</v>
      </c>
      <c r="O7550">
        <v>54.49</v>
      </c>
      <c r="S7550">
        <v>27549</v>
      </c>
    </row>
    <row r="7551" spans="1:19" x14ac:dyDescent="0.2">
      <c r="A7551" t="s">
        <v>67</v>
      </c>
      <c r="B7551" t="s">
        <v>8</v>
      </c>
      <c r="C7551" t="s">
        <v>924</v>
      </c>
      <c r="D7551">
        <v>1</v>
      </c>
      <c r="E7551">
        <v>1</v>
      </c>
      <c r="F7551">
        <v>1779676200000</v>
      </c>
      <c r="G7551">
        <v>1779677851659</v>
      </c>
      <c r="H7551">
        <v>1651659</v>
      </c>
      <c r="I7551">
        <v>1651659</v>
      </c>
      <c r="J7551">
        <v>9245</v>
      </c>
      <c r="K7551">
        <v>66</v>
      </c>
      <c r="L7551">
        <v>69.64</v>
      </c>
      <c r="M7551" t="s">
        <v>931</v>
      </c>
      <c r="N7551" t="s">
        <v>926</v>
      </c>
      <c r="O7551">
        <v>56.08</v>
      </c>
      <c r="S7551">
        <v>27550</v>
      </c>
    </row>
    <row r="7552" spans="1:19" x14ac:dyDescent="0.2">
      <c r="A7552" t="s">
        <v>67</v>
      </c>
      <c r="B7552" t="s">
        <v>8</v>
      </c>
      <c r="C7552" t="s">
        <v>928</v>
      </c>
      <c r="D7552">
        <v>1</v>
      </c>
      <c r="E7552">
        <v>1</v>
      </c>
      <c r="F7552">
        <v>1779677100000</v>
      </c>
      <c r="G7552">
        <v>1779679151902</v>
      </c>
      <c r="H7552">
        <v>2051902</v>
      </c>
      <c r="I7552">
        <v>2051902</v>
      </c>
      <c r="J7552">
        <v>9412</v>
      </c>
      <c r="K7552">
        <v>76</v>
      </c>
      <c r="L7552">
        <v>74.209999999999994</v>
      </c>
      <c r="M7552" t="s">
        <v>931</v>
      </c>
      <c r="N7552" t="s">
        <v>926</v>
      </c>
      <c r="O7552">
        <v>56.18</v>
      </c>
      <c r="S7552">
        <v>27551</v>
      </c>
    </row>
    <row r="7553" spans="1:19" x14ac:dyDescent="0.2">
      <c r="A7553" t="s">
        <v>67</v>
      </c>
      <c r="B7553" t="s">
        <v>8</v>
      </c>
      <c r="C7553" t="s">
        <v>927</v>
      </c>
      <c r="D7553">
        <v>1</v>
      </c>
      <c r="E7553">
        <v>1</v>
      </c>
      <c r="F7553">
        <v>1779678000000</v>
      </c>
      <c r="G7553">
        <v>1779679847274</v>
      </c>
      <c r="H7553">
        <v>1847274</v>
      </c>
      <c r="I7553">
        <v>1847274</v>
      </c>
      <c r="J7553">
        <v>11819</v>
      </c>
      <c r="K7553">
        <v>76</v>
      </c>
      <c r="L7553">
        <v>68.56</v>
      </c>
      <c r="M7553" t="s">
        <v>931</v>
      </c>
      <c r="N7553" t="s">
        <v>926</v>
      </c>
      <c r="O7553">
        <v>41.77</v>
      </c>
      <c r="S7553">
        <v>27552</v>
      </c>
    </row>
    <row r="7554" spans="1:19" x14ac:dyDescent="0.2">
      <c r="A7554" t="s">
        <v>67</v>
      </c>
      <c r="B7554" t="s">
        <v>8</v>
      </c>
      <c r="C7554" t="s">
        <v>924</v>
      </c>
      <c r="D7554">
        <v>1</v>
      </c>
      <c r="E7554">
        <v>1</v>
      </c>
      <c r="F7554">
        <v>1779678900000</v>
      </c>
      <c r="G7554">
        <v>1779680152526</v>
      </c>
      <c r="H7554">
        <v>1252526</v>
      </c>
      <c r="I7554">
        <v>1252526</v>
      </c>
      <c r="J7554">
        <v>9387</v>
      </c>
      <c r="K7554">
        <v>50</v>
      </c>
      <c r="L7554">
        <v>62.84</v>
      </c>
      <c r="M7554" t="s">
        <v>925</v>
      </c>
      <c r="N7554" t="s">
        <v>926</v>
      </c>
      <c r="O7554">
        <v>49.94</v>
      </c>
      <c r="S7554">
        <v>27553</v>
      </c>
    </row>
    <row r="7555" spans="1:19" x14ac:dyDescent="0.2">
      <c r="A7555" t="s">
        <v>67</v>
      </c>
      <c r="B7555" t="s">
        <v>8</v>
      </c>
      <c r="C7555" t="s">
        <v>928</v>
      </c>
      <c r="D7555">
        <v>1</v>
      </c>
      <c r="E7555">
        <v>1</v>
      </c>
      <c r="F7555">
        <v>1779679800000</v>
      </c>
      <c r="G7555">
        <v>1779681442148</v>
      </c>
      <c r="H7555">
        <v>1642148</v>
      </c>
      <c r="I7555">
        <v>1642148</v>
      </c>
      <c r="J7555">
        <v>11670</v>
      </c>
      <c r="K7555">
        <v>72</v>
      </c>
      <c r="L7555">
        <v>68.22</v>
      </c>
      <c r="M7555" t="s">
        <v>931</v>
      </c>
      <c r="N7555" t="s">
        <v>926</v>
      </c>
      <c r="O7555">
        <v>46.53</v>
      </c>
      <c r="S7555">
        <v>27554</v>
      </c>
    </row>
    <row r="7556" spans="1:19" x14ac:dyDescent="0.2">
      <c r="A7556" t="s">
        <v>67</v>
      </c>
      <c r="B7556" t="s">
        <v>8</v>
      </c>
      <c r="C7556" t="s">
        <v>927</v>
      </c>
      <c r="D7556">
        <v>1</v>
      </c>
      <c r="E7556">
        <v>1</v>
      </c>
      <c r="F7556">
        <v>1779680700000</v>
      </c>
      <c r="G7556">
        <v>1779682265522</v>
      </c>
      <c r="H7556">
        <v>1565522</v>
      </c>
      <c r="I7556">
        <v>1565522</v>
      </c>
      <c r="J7556">
        <v>12006</v>
      </c>
      <c r="K7556">
        <v>65</v>
      </c>
      <c r="L7556">
        <v>64.75</v>
      </c>
      <c r="M7556" t="s">
        <v>925</v>
      </c>
      <c r="N7556" t="s">
        <v>926</v>
      </c>
      <c r="O7556">
        <v>39.5</v>
      </c>
      <c r="S7556">
        <v>27555</v>
      </c>
    </row>
    <row r="7557" spans="1:19" x14ac:dyDescent="0.2">
      <c r="A7557" t="s">
        <v>67</v>
      </c>
      <c r="B7557" t="s">
        <v>8</v>
      </c>
      <c r="C7557" t="s">
        <v>924</v>
      </c>
      <c r="D7557">
        <v>1</v>
      </c>
      <c r="E7557">
        <v>1</v>
      </c>
      <c r="F7557">
        <v>1779681600000</v>
      </c>
      <c r="G7557">
        <v>1779683963761</v>
      </c>
      <c r="H7557">
        <v>2363761</v>
      </c>
      <c r="I7557">
        <v>2363761</v>
      </c>
      <c r="J7557">
        <v>12026</v>
      </c>
      <c r="K7557">
        <v>92</v>
      </c>
      <c r="L7557">
        <v>60.99</v>
      </c>
      <c r="M7557" t="s">
        <v>925</v>
      </c>
      <c r="N7557" t="s">
        <v>929</v>
      </c>
      <c r="S7557">
        <v>27556</v>
      </c>
    </row>
    <row r="7558" spans="1:19" x14ac:dyDescent="0.2">
      <c r="A7558" t="s">
        <v>67</v>
      </c>
      <c r="B7558" t="s">
        <v>8</v>
      </c>
      <c r="C7558" t="s">
        <v>928</v>
      </c>
      <c r="D7558">
        <v>1</v>
      </c>
      <c r="E7558">
        <v>1</v>
      </c>
      <c r="F7558">
        <v>1779682500000</v>
      </c>
      <c r="G7558">
        <v>1779684057380</v>
      </c>
      <c r="H7558">
        <v>1557380</v>
      </c>
      <c r="I7558">
        <v>1557380</v>
      </c>
      <c r="J7558">
        <v>8985</v>
      </c>
      <c r="K7558">
        <v>59</v>
      </c>
      <c r="L7558">
        <v>48.12</v>
      </c>
      <c r="M7558" t="s">
        <v>925</v>
      </c>
      <c r="N7558" t="s">
        <v>929</v>
      </c>
      <c r="S7558">
        <v>27557</v>
      </c>
    </row>
    <row r="7559" spans="1:19" x14ac:dyDescent="0.2">
      <c r="A7559" t="s">
        <v>67</v>
      </c>
      <c r="B7559" t="s">
        <v>8</v>
      </c>
      <c r="C7559" t="s">
        <v>927</v>
      </c>
      <c r="D7559">
        <v>1</v>
      </c>
      <c r="E7559">
        <v>1</v>
      </c>
      <c r="F7559">
        <v>1779683400000</v>
      </c>
      <c r="G7559">
        <v>1779685714250</v>
      </c>
      <c r="H7559">
        <v>2314250</v>
      </c>
      <c r="I7559">
        <v>2314250</v>
      </c>
      <c r="J7559">
        <v>10711</v>
      </c>
      <c r="K7559">
        <v>95</v>
      </c>
      <c r="L7559">
        <v>59.02</v>
      </c>
      <c r="M7559" t="s">
        <v>925</v>
      </c>
      <c r="N7559" t="s">
        <v>929</v>
      </c>
      <c r="S7559">
        <v>27558</v>
      </c>
    </row>
    <row r="7560" spans="1:19" x14ac:dyDescent="0.2">
      <c r="A7560" t="s">
        <v>67</v>
      </c>
      <c r="B7560" t="s">
        <v>8</v>
      </c>
      <c r="C7560" t="s">
        <v>924</v>
      </c>
      <c r="D7560">
        <v>1</v>
      </c>
      <c r="E7560">
        <v>1</v>
      </c>
      <c r="F7560">
        <v>1779684300000</v>
      </c>
      <c r="G7560">
        <v>1779686857729</v>
      </c>
      <c r="H7560">
        <v>2557729</v>
      </c>
      <c r="I7560">
        <v>2557729</v>
      </c>
      <c r="J7560">
        <v>9990</v>
      </c>
      <c r="K7560">
        <v>105</v>
      </c>
      <c r="L7560">
        <v>77.56</v>
      </c>
      <c r="M7560" t="s">
        <v>931</v>
      </c>
      <c r="N7560" t="s">
        <v>926</v>
      </c>
      <c r="O7560">
        <v>49.67</v>
      </c>
      <c r="S7560">
        <v>27559</v>
      </c>
    </row>
    <row r="7561" spans="1:19" x14ac:dyDescent="0.2">
      <c r="A7561" t="s">
        <v>67</v>
      </c>
      <c r="B7561" t="s">
        <v>8</v>
      </c>
      <c r="C7561" t="s">
        <v>924</v>
      </c>
      <c r="D7561">
        <v>1</v>
      </c>
      <c r="E7561">
        <v>2</v>
      </c>
      <c r="F7561">
        <v>1779753600000</v>
      </c>
      <c r="G7561">
        <v>1779755561808</v>
      </c>
      <c r="H7561">
        <v>1961808</v>
      </c>
      <c r="I7561">
        <v>1961808</v>
      </c>
      <c r="J7561">
        <v>10221</v>
      </c>
      <c r="K7561">
        <v>75</v>
      </c>
      <c r="L7561">
        <v>74.02</v>
      </c>
      <c r="M7561" t="s">
        <v>931</v>
      </c>
      <c r="N7561" t="s">
        <v>926</v>
      </c>
      <c r="O7561">
        <v>55.84</v>
      </c>
      <c r="S7561">
        <v>27560</v>
      </c>
    </row>
    <row r="7562" spans="1:19" x14ac:dyDescent="0.2">
      <c r="A7562" t="s">
        <v>67</v>
      </c>
      <c r="B7562" t="s">
        <v>8</v>
      </c>
      <c r="C7562" t="s">
        <v>928</v>
      </c>
      <c r="D7562">
        <v>1</v>
      </c>
      <c r="E7562">
        <v>2</v>
      </c>
      <c r="F7562">
        <v>1779754500000</v>
      </c>
      <c r="G7562">
        <v>1779756619378</v>
      </c>
      <c r="H7562">
        <v>2119378</v>
      </c>
      <c r="I7562">
        <v>2119378</v>
      </c>
      <c r="J7562">
        <v>12026</v>
      </c>
      <c r="K7562">
        <v>78</v>
      </c>
      <c r="L7562">
        <v>74.17</v>
      </c>
      <c r="M7562" t="s">
        <v>931</v>
      </c>
      <c r="N7562" t="s">
        <v>926</v>
      </c>
      <c r="O7562">
        <v>47.39</v>
      </c>
      <c r="S7562">
        <v>27561</v>
      </c>
    </row>
    <row r="7563" spans="1:19" x14ac:dyDescent="0.2">
      <c r="A7563" t="s">
        <v>67</v>
      </c>
      <c r="B7563" t="s">
        <v>8</v>
      </c>
      <c r="C7563" t="s">
        <v>927</v>
      </c>
      <c r="D7563">
        <v>1</v>
      </c>
      <c r="E7563">
        <v>2</v>
      </c>
      <c r="F7563">
        <v>1779755400000</v>
      </c>
      <c r="G7563">
        <v>1779757344346</v>
      </c>
      <c r="H7563">
        <v>1944346</v>
      </c>
      <c r="I7563">
        <v>1944346</v>
      </c>
      <c r="J7563">
        <v>10299</v>
      </c>
      <c r="K7563">
        <v>81</v>
      </c>
      <c r="L7563">
        <v>54.15</v>
      </c>
      <c r="M7563" t="s">
        <v>925</v>
      </c>
      <c r="N7563" t="s">
        <v>929</v>
      </c>
      <c r="S7563">
        <v>27562</v>
      </c>
    </row>
    <row r="7564" spans="1:19" x14ac:dyDescent="0.2">
      <c r="A7564" t="s">
        <v>67</v>
      </c>
      <c r="B7564" t="s">
        <v>8</v>
      </c>
      <c r="C7564" t="s">
        <v>924</v>
      </c>
      <c r="D7564">
        <v>1</v>
      </c>
      <c r="E7564">
        <v>2</v>
      </c>
      <c r="F7564">
        <v>1779756300000</v>
      </c>
      <c r="G7564">
        <v>1779758648456</v>
      </c>
      <c r="H7564">
        <v>2348456</v>
      </c>
      <c r="I7564">
        <v>2348456</v>
      </c>
      <c r="J7564">
        <v>8780</v>
      </c>
      <c r="K7564">
        <v>88</v>
      </c>
      <c r="L7564">
        <v>76.569999999999993</v>
      </c>
      <c r="M7564" t="s">
        <v>931</v>
      </c>
      <c r="N7564" t="s">
        <v>926</v>
      </c>
      <c r="O7564">
        <v>55.89</v>
      </c>
      <c r="S7564">
        <v>27563</v>
      </c>
    </row>
    <row r="7565" spans="1:19" x14ac:dyDescent="0.2">
      <c r="A7565" t="s">
        <v>67</v>
      </c>
      <c r="B7565" t="s">
        <v>8</v>
      </c>
      <c r="C7565" t="s">
        <v>928</v>
      </c>
      <c r="D7565">
        <v>1</v>
      </c>
      <c r="E7565">
        <v>2</v>
      </c>
      <c r="F7565">
        <v>1779757200000</v>
      </c>
      <c r="G7565">
        <v>1779759165738</v>
      </c>
      <c r="H7565">
        <v>1965738</v>
      </c>
      <c r="I7565">
        <v>1965738</v>
      </c>
      <c r="J7565">
        <v>11401</v>
      </c>
      <c r="K7565">
        <v>80</v>
      </c>
      <c r="L7565">
        <v>55.56</v>
      </c>
      <c r="M7565" t="s">
        <v>925</v>
      </c>
      <c r="N7565" t="s">
        <v>929</v>
      </c>
      <c r="S7565">
        <v>27564</v>
      </c>
    </row>
    <row r="7566" spans="1:19" x14ac:dyDescent="0.2">
      <c r="A7566" t="s">
        <v>67</v>
      </c>
      <c r="B7566" t="s">
        <v>8</v>
      </c>
      <c r="C7566" t="s">
        <v>927</v>
      </c>
      <c r="D7566">
        <v>1</v>
      </c>
      <c r="E7566">
        <v>2</v>
      </c>
      <c r="F7566">
        <v>1779758100000</v>
      </c>
      <c r="G7566">
        <v>1779760532390</v>
      </c>
      <c r="H7566">
        <v>2432390</v>
      </c>
      <c r="I7566">
        <v>2432390</v>
      </c>
      <c r="J7566">
        <v>11955</v>
      </c>
      <c r="K7566">
        <v>101</v>
      </c>
      <c r="L7566">
        <v>74.260000000000005</v>
      </c>
      <c r="M7566" t="s">
        <v>931</v>
      </c>
      <c r="N7566" t="s">
        <v>926</v>
      </c>
      <c r="O7566">
        <v>39.92</v>
      </c>
      <c r="S7566">
        <v>27565</v>
      </c>
    </row>
    <row r="7567" spans="1:19" x14ac:dyDescent="0.2">
      <c r="A7567" t="s">
        <v>67</v>
      </c>
      <c r="B7567" t="s">
        <v>8</v>
      </c>
      <c r="C7567" t="s">
        <v>924</v>
      </c>
      <c r="D7567">
        <v>1</v>
      </c>
      <c r="E7567">
        <v>2</v>
      </c>
      <c r="F7567">
        <v>1779759000000</v>
      </c>
      <c r="G7567">
        <v>1779760859788</v>
      </c>
      <c r="H7567">
        <v>1859788</v>
      </c>
      <c r="I7567">
        <v>1859788</v>
      </c>
      <c r="J7567">
        <v>10171</v>
      </c>
      <c r="K7567">
        <v>74</v>
      </c>
      <c r="L7567">
        <v>71.7</v>
      </c>
      <c r="M7567" t="s">
        <v>931</v>
      </c>
      <c r="N7567" t="s">
        <v>926</v>
      </c>
      <c r="O7567">
        <v>53.14</v>
      </c>
      <c r="S7567">
        <v>27566</v>
      </c>
    </row>
    <row r="7568" spans="1:19" x14ac:dyDescent="0.2">
      <c r="A7568" t="s">
        <v>67</v>
      </c>
      <c r="B7568" t="s">
        <v>8</v>
      </c>
      <c r="C7568" t="s">
        <v>928</v>
      </c>
      <c r="D7568">
        <v>1</v>
      </c>
      <c r="E7568">
        <v>2</v>
      </c>
      <c r="F7568">
        <v>1779759900000</v>
      </c>
      <c r="G7568">
        <v>1779761256124</v>
      </c>
      <c r="H7568">
        <v>1356124</v>
      </c>
      <c r="I7568">
        <v>1356124</v>
      </c>
      <c r="J7568">
        <v>11963</v>
      </c>
      <c r="K7568">
        <v>52</v>
      </c>
      <c r="L7568">
        <v>63.25</v>
      </c>
      <c r="M7568" t="s">
        <v>925</v>
      </c>
      <c r="N7568" t="s">
        <v>926</v>
      </c>
      <c r="O7568">
        <v>41.4</v>
      </c>
      <c r="S7568">
        <v>27567</v>
      </c>
    </row>
    <row r="7569" spans="1:19" x14ac:dyDescent="0.2">
      <c r="A7569" t="s">
        <v>67</v>
      </c>
      <c r="B7569" t="s">
        <v>8</v>
      </c>
      <c r="C7569" t="s">
        <v>927</v>
      </c>
      <c r="D7569">
        <v>1</v>
      </c>
      <c r="E7569">
        <v>2</v>
      </c>
      <c r="F7569">
        <v>1779760800000</v>
      </c>
      <c r="G7569">
        <v>1779763024996</v>
      </c>
      <c r="H7569">
        <v>2224996</v>
      </c>
      <c r="I7569">
        <v>2224996</v>
      </c>
      <c r="J7569">
        <v>11966</v>
      </c>
      <c r="K7569">
        <v>92</v>
      </c>
      <c r="L7569">
        <v>76.430000000000007</v>
      </c>
      <c r="M7569" t="s">
        <v>931</v>
      </c>
      <c r="N7569" t="s">
        <v>926</v>
      </c>
      <c r="O7569">
        <v>50.15</v>
      </c>
      <c r="S7569">
        <v>27568</v>
      </c>
    </row>
    <row r="7570" spans="1:19" x14ac:dyDescent="0.2">
      <c r="A7570" t="s">
        <v>67</v>
      </c>
      <c r="B7570" t="s">
        <v>8</v>
      </c>
      <c r="C7570" t="s">
        <v>924</v>
      </c>
      <c r="D7570">
        <v>1</v>
      </c>
      <c r="E7570">
        <v>2</v>
      </c>
      <c r="F7570">
        <v>1779761700000</v>
      </c>
      <c r="G7570">
        <v>1779764240687</v>
      </c>
      <c r="H7570">
        <v>2540687</v>
      </c>
      <c r="I7570">
        <v>2540687</v>
      </c>
      <c r="J7570">
        <v>9348</v>
      </c>
      <c r="K7570">
        <v>102</v>
      </c>
      <c r="L7570">
        <v>79.739999999999995</v>
      </c>
      <c r="M7570" t="s">
        <v>931</v>
      </c>
      <c r="N7570" t="s">
        <v>926</v>
      </c>
      <c r="O7570">
        <v>56.91</v>
      </c>
      <c r="S7570">
        <v>27569</v>
      </c>
    </row>
    <row r="7571" spans="1:19" x14ac:dyDescent="0.2">
      <c r="A7571" t="s">
        <v>67</v>
      </c>
      <c r="B7571" t="s">
        <v>8</v>
      </c>
      <c r="C7571" t="s">
        <v>928</v>
      </c>
      <c r="D7571">
        <v>1</v>
      </c>
      <c r="E7571">
        <v>2</v>
      </c>
      <c r="F7571">
        <v>1779762600000</v>
      </c>
      <c r="G7571">
        <v>1779764417189</v>
      </c>
      <c r="H7571">
        <v>1817189</v>
      </c>
      <c r="I7571">
        <v>1817189</v>
      </c>
      <c r="J7571">
        <v>8593</v>
      </c>
      <c r="K7571">
        <v>67</v>
      </c>
      <c r="L7571">
        <v>67.06</v>
      </c>
      <c r="M7571" t="s">
        <v>931</v>
      </c>
      <c r="N7571" t="s">
        <v>926</v>
      </c>
      <c r="O7571">
        <v>47.66</v>
      </c>
      <c r="S7571">
        <v>27570</v>
      </c>
    </row>
    <row r="7572" spans="1:19" x14ac:dyDescent="0.2">
      <c r="A7572" t="s">
        <v>67</v>
      </c>
      <c r="B7572" t="s">
        <v>8</v>
      </c>
      <c r="C7572" t="s">
        <v>927</v>
      </c>
      <c r="D7572">
        <v>1</v>
      </c>
      <c r="E7572">
        <v>2</v>
      </c>
      <c r="F7572">
        <v>1779763500000</v>
      </c>
      <c r="G7572">
        <v>1779765911553</v>
      </c>
      <c r="H7572">
        <v>2411553</v>
      </c>
      <c r="I7572">
        <v>2411553</v>
      </c>
      <c r="J7572">
        <v>11386</v>
      </c>
      <c r="K7572">
        <v>98</v>
      </c>
      <c r="L7572">
        <v>74.56</v>
      </c>
      <c r="M7572" t="s">
        <v>931</v>
      </c>
      <c r="N7572" t="s">
        <v>926</v>
      </c>
      <c r="O7572">
        <v>42.66</v>
      </c>
      <c r="S7572">
        <v>27571</v>
      </c>
    </row>
    <row r="7573" spans="1:19" x14ac:dyDescent="0.2">
      <c r="A7573" t="s">
        <v>67</v>
      </c>
      <c r="B7573" t="s">
        <v>8</v>
      </c>
      <c r="C7573" t="s">
        <v>924</v>
      </c>
      <c r="D7573">
        <v>1</v>
      </c>
      <c r="E7573">
        <v>2</v>
      </c>
      <c r="F7573">
        <v>1779764400000</v>
      </c>
      <c r="G7573">
        <v>1779766812447</v>
      </c>
      <c r="H7573">
        <v>2412447</v>
      </c>
      <c r="I7573">
        <v>2412447</v>
      </c>
      <c r="J7573">
        <v>8908</v>
      </c>
      <c r="K7573">
        <v>89</v>
      </c>
      <c r="L7573">
        <v>76.62</v>
      </c>
      <c r="M7573" t="s">
        <v>931</v>
      </c>
      <c r="N7573" t="s">
        <v>926</v>
      </c>
      <c r="O7573">
        <v>54.05</v>
      </c>
      <c r="S7573">
        <v>27572</v>
      </c>
    </row>
    <row r="7574" spans="1:19" x14ac:dyDescent="0.2">
      <c r="A7574" t="s">
        <v>67</v>
      </c>
      <c r="B7574" t="s">
        <v>8</v>
      </c>
      <c r="C7574" t="s">
        <v>928</v>
      </c>
      <c r="D7574">
        <v>1</v>
      </c>
      <c r="E7574">
        <v>2</v>
      </c>
      <c r="F7574">
        <v>1779765300000</v>
      </c>
      <c r="G7574">
        <v>1779766844399</v>
      </c>
      <c r="H7574">
        <v>1544399</v>
      </c>
      <c r="I7574">
        <v>1544399</v>
      </c>
      <c r="J7574">
        <v>10754</v>
      </c>
      <c r="K7574">
        <v>65</v>
      </c>
      <c r="L7574">
        <v>68.819999999999993</v>
      </c>
      <c r="M7574" t="s">
        <v>931</v>
      </c>
      <c r="N7574" t="s">
        <v>926</v>
      </c>
      <c r="O7574">
        <v>52.84</v>
      </c>
      <c r="S7574">
        <v>27573</v>
      </c>
    </row>
    <row r="7575" spans="1:19" x14ac:dyDescent="0.2">
      <c r="A7575" t="s">
        <v>67</v>
      </c>
      <c r="B7575" t="s">
        <v>8</v>
      </c>
      <c r="C7575" t="s">
        <v>927</v>
      </c>
      <c r="D7575">
        <v>1</v>
      </c>
      <c r="E7575">
        <v>2</v>
      </c>
      <c r="F7575">
        <v>1779766200000</v>
      </c>
      <c r="G7575">
        <v>1779767626092</v>
      </c>
      <c r="H7575">
        <v>1426092</v>
      </c>
      <c r="I7575">
        <v>1426092</v>
      </c>
      <c r="J7575">
        <v>12180</v>
      </c>
      <c r="K7575">
        <v>63</v>
      </c>
      <c r="L7575">
        <v>63.38</v>
      </c>
      <c r="M7575" t="s">
        <v>925</v>
      </c>
      <c r="N7575" t="s">
        <v>926</v>
      </c>
      <c r="O7575">
        <v>39.36</v>
      </c>
      <c r="S7575">
        <v>27574</v>
      </c>
    </row>
    <row r="7576" spans="1:19" x14ac:dyDescent="0.2">
      <c r="A7576" t="s">
        <v>67</v>
      </c>
      <c r="B7576" t="s">
        <v>8</v>
      </c>
      <c r="C7576" t="s">
        <v>924</v>
      </c>
      <c r="D7576">
        <v>1</v>
      </c>
      <c r="E7576">
        <v>2</v>
      </c>
      <c r="F7576">
        <v>1779767100000</v>
      </c>
      <c r="G7576">
        <v>1779769320088</v>
      </c>
      <c r="H7576">
        <v>2220088</v>
      </c>
      <c r="I7576">
        <v>2220088</v>
      </c>
      <c r="J7576">
        <v>10228</v>
      </c>
      <c r="K7576">
        <v>84</v>
      </c>
      <c r="L7576">
        <v>75.91</v>
      </c>
      <c r="M7576" t="s">
        <v>931</v>
      </c>
      <c r="N7576" t="s">
        <v>926</v>
      </c>
      <c r="O7576">
        <v>53.71</v>
      </c>
      <c r="S7576">
        <v>27575</v>
      </c>
    </row>
    <row r="7577" spans="1:19" x14ac:dyDescent="0.2">
      <c r="A7577" t="s">
        <v>67</v>
      </c>
      <c r="B7577" t="s">
        <v>8</v>
      </c>
      <c r="C7577" t="s">
        <v>928</v>
      </c>
      <c r="D7577">
        <v>1</v>
      </c>
      <c r="E7577">
        <v>2</v>
      </c>
      <c r="F7577">
        <v>1779768000000</v>
      </c>
      <c r="G7577">
        <v>1779769398289</v>
      </c>
      <c r="H7577">
        <v>1398289</v>
      </c>
      <c r="I7577">
        <v>1398289</v>
      </c>
      <c r="J7577">
        <v>9172</v>
      </c>
      <c r="K7577">
        <v>56</v>
      </c>
      <c r="L7577">
        <v>59.79</v>
      </c>
      <c r="M7577" t="s">
        <v>925</v>
      </c>
      <c r="N7577" t="s">
        <v>926</v>
      </c>
      <c r="O7577">
        <v>39.75</v>
      </c>
      <c r="S7577">
        <v>27576</v>
      </c>
    </row>
    <row r="7578" spans="1:19" x14ac:dyDescent="0.2">
      <c r="A7578" t="s">
        <v>67</v>
      </c>
      <c r="B7578" t="s">
        <v>8</v>
      </c>
      <c r="C7578" t="s">
        <v>927</v>
      </c>
      <c r="D7578">
        <v>1</v>
      </c>
      <c r="E7578">
        <v>2</v>
      </c>
      <c r="F7578">
        <v>1779768900000</v>
      </c>
      <c r="G7578">
        <v>1779770910598</v>
      </c>
      <c r="H7578">
        <v>2010598</v>
      </c>
      <c r="I7578">
        <v>2010598</v>
      </c>
      <c r="J7578">
        <v>11577</v>
      </c>
      <c r="K7578">
        <v>78</v>
      </c>
      <c r="L7578">
        <v>74.33</v>
      </c>
      <c r="M7578" t="s">
        <v>931</v>
      </c>
      <c r="N7578" t="s">
        <v>926</v>
      </c>
      <c r="O7578">
        <v>51.71</v>
      </c>
      <c r="S7578">
        <v>27577</v>
      </c>
    </row>
    <row r="7579" spans="1:19" x14ac:dyDescent="0.2">
      <c r="A7579" t="s">
        <v>67</v>
      </c>
      <c r="B7579" t="s">
        <v>8</v>
      </c>
      <c r="C7579" t="s">
        <v>924</v>
      </c>
      <c r="D7579">
        <v>1</v>
      </c>
      <c r="E7579">
        <v>2</v>
      </c>
      <c r="F7579">
        <v>1779769800000</v>
      </c>
      <c r="G7579">
        <v>1779772283390</v>
      </c>
      <c r="H7579">
        <v>2483390</v>
      </c>
      <c r="I7579">
        <v>2483390</v>
      </c>
      <c r="J7579">
        <v>11323</v>
      </c>
      <c r="K7579">
        <v>93</v>
      </c>
      <c r="L7579">
        <v>80.790000000000006</v>
      </c>
      <c r="M7579" t="s">
        <v>931</v>
      </c>
      <c r="N7579" t="s">
        <v>926</v>
      </c>
      <c r="O7579">
        <v>55.5</v>
      </c>
      <c r="S7579">
        <v>27578</v>
      </c>
    </row>
    <row r="7580" spans="1:19" x14ac:dyDescent="0.2">
      <c r="A7580" t="s">
        <v>67</v>
      </c>
      <c r="B7580" t="s">
        <v>8</v>
      </c>
      <c r="C7580" t="s">
        <v>928</v>
      </c>
      <c r="D7580">
        <v>1</v>
      </c>
      <c r="E7580">
        <v>2</v>
      </c>
      <c r="F7580">
        <v>1779770700000</v>
      </c>
      <c r="G7580">
        <v>1779772668039</v>
      </c>
      <c r="H7580">
        <v>1968039</v>
      </c>
      <c r="I7580">
        <v>1968039</v>
      </c>
      <c r="J7580">
        <v>8476</v>
      </c>
      <c r="K7580">
        <v>76</v>
      </c>
      <c r="L7580">
        <v>66.81</v>
      </c>
      <c r="M7580" t="s">
        <v>931</v>
      </c>
      <c r="N7580" t="s">
        <v>926</v>
      </c>
      <c r="O7580">
        <v>43.59</v>
      </c>
      <c r="S7580">
        <v>27579</v>
      </c>
    </row>
    <row r="7581" spans="1:19" x14ac:dyDescent="0.2">
      <c r="A7581" t="s">
        <v>67</v>
      </c>
      <c r="B7581" t="s">
        <v>8</v>
      </c>
      <c r="C7581" t="s">
        <v>927</v>
      </c>
      <c r="D7581">
        <v>1</v>
      </c>
      <c r="E7581">
        <v>2</v>
      </c>
      <c r="F7581">
        <v>1779771600000</v>
      </c>
      <c r="G7581">
        <v>1779773085950</v>
      </c>
      <c r="H7581">
        <v>1485950</v>
      </c>
      <c r="I7581">
        <v>1485950</v>
      </c>
      <c r="J7581">
        <v>11506</v>
      </c>
      <c r="K7581">
        <v>58</v>
      </c>
      <c r="L7581">
        <v>66.209999999999994</v>
      </c>
      <c r="M7581" t="s">
        <v>925</v>
      </c>
      <c r="N7581" t="s">
        <v>926</v>
      </c>
      <c r="O7581">
        <v>46.22</v>
      </c>
      <c r="S7581">
        <v>27580</v>
      </c>
    </row>
    <row r="7582" spans="1:19" x14ac:dyDescent="0.2">
      <c r="A7582" t="s">
        <v>67</v>
      </c>
      <c r="B7582" t="s">
        <v>8</v>
      </c>
      <c r="C7582" t="s">
        <v>928</v>
      </c>
      <c r="D7582">
        <v>1</v>
      </c>
      <c r="E7582">
        <v>3</v>
      </c>
      <c r="F7582">
        <v>1779840000000</v>
      </c>
      <c r="G7582">
        <v>1779842267386</v>
      </c>
      <c r="H7582">
        <v>2267386</v>
      </c>
      <c r="I7582">
        <v>2267386</v>
      </c>
      <c r="J7582">
        <v>11797</v>
      </c>
      <c r="K7582">
        <v>88</v>
      </c>
      <c r="L7582">
        <v>72.66</v>
      </c>
      <c r="M7582" t="s">
        <v>931</v>
      </c>
      <c r="N7582" t="s">
        <v>926</v>
      </c>
      <c r="O7582">
        <v>40.78</v>
      </c>
      <c r="S7582">
        <v>27581</v>
      </c>
    </row>
    <row r="7583" spans="1:19" x14ac:dyDescent="0.2">
      <c r="A7583" t="s">
        <v>67</v>
      </c>
      <c r="B7583" t="s">
        <v>8</v>
      </c>
      <c r="C7583" t="s">
        <v>927</v>
      </c>
      <c r="D7583">
        <v>1</v>
      </c>
      <c r="E7583">
        <v>3</v>
      </c>
      <c r="F7583">
        <v>1779840900000</v>
      </c>
      <c r="G7583">
        <v>1779843253893</v>
      </c>
      <c r="H7583">
        <v>2353893</v>
      </c>
      <c r="I7583">
        <v>2353893</v>
      </c>
      <c r="J7583">
        <v>10799</v>
      </c>
      <c r="K7583">
        <v>91</v>
      </c>
      <c r="L7583">
        <v>72.989999999999995</v>
      </c>
      <c r="M7583" t="s">
        <v>931</v>
      </c>
      <c r="N7583" t="s">
        <v>926</v>
      </c>
      <c r="O7583">
        <v>42.03</v>
      </c>
      <c r="S7583">
        <v>27582</v>
      </c>
    </row>
    <row r="7584" spans="1:19" x14ac:dyDescent="0.2">
      <c r="A7584" t="s">
        <v>67</v>
      </c>
      <c r="B7584" t="s">
        <v>8</v>
      </c>
      <c r="C7584" t="s">
        <v>924</v>
      </c>
      <c r="D7584">
        <v>1</v>
      </c>
      <c r="E7584">
        <v>3</v>
      </c>
      <c r="F7584">
        <v>1779841800000</v>
      </c>
      <c r="G7584">
        <v>1779843180073</v>
      </c>
      <c r="H7584">
        <v>1380073</v>
      </c>
      <c r="I7584">
        <v>1380073</v>
      </c>
      <c r="J7584">
        <v>10300</v>
      </c>
      <c r="K7584">
        <v>51</v>
      </c>
      <c r="L7584">
        <v>65.88</v>
      </c>
      <c r="M7584" t="s">
        <v>925</v>
      </c>
      <c r="N7584" t="s">
        <v>926</v>
      </c>
      <c r="O7584">
        <v>51.36</v>
      </c>
      <c r="S7584">
        <v>27583</v>
      </c>
    </row>
    <row r="7585" spans="1:19" x14ac:dyDescent="0.2">
      <c r="A7585" t="s">
        <v>67</v>
      </c>
      <c r="B7585" t="s">
        <v>8</v>
      </c>
      <c r="C7585" t="s">
        <v>928</v>
      </c>
      <c r="D7585">
        <v>1</v>
      </c>
      <c r="E7585">
        <v>3</v>
      </c>
      <c r="F7585">
        <v>1779842700000</v>
      </c>
      <c r="G7585">
        <v>1779844178035</v>
      </c>
      <c r="H7585">
        <v>1478035</v>
      </c>
      <c r="I7585">
        <v>1478035</v>
      </c>
      <c r="J7585">
        <v>9212</v>
      </c>
      <c r="K7585">
        <v>60</v>
      </c>
      <c r="L7585">
        <v>67.290000000000006</v>
      </c>
      <c r="M7585" t="s">
        <v>931</v>
      </c>
      <c r="N7585" t="s">
        <v>926</v>
      </c>
      <c r="O7585">
        <v>55.09</v>
      </c>
      <c r="S7585">
        <v>27584</v>
      </c>
    </row>
    <row r="7586" spans="1:19" x14ac:dyDescent="0.2">
      <c r="A7586" t="s">
        <v>67</v>
      </c>
      <c r="B7586" t="s">
        <v>8</v>
      </c>
      <c r="C7586" t="s">
        <v>927</v>
      </c>
      <c r="D7586">
        <v>1</v>
      </c>
      <c r="E7586">
        <v>3</v>
      </c>
      <c r="F7586">
        <v>1779843600000</v>
      </c>
      <c r="G7586">
        <v>1779846088499</v>
      </c>
      <c r="H7586">
        <v>2488499</v>
      </c>
      <c r="I7586">
        <v>2488499</v>
      </c>
      <c r="J7586">
        <v>11134</v>
      </c>
      <c r="K7586">
        <v>98</v>
      </c>
      <c r="L7586">
        <v>76.760000000000005</v>
      </c>
      <c r="M7586" t="s">
        <v>931</v>
      </c>
      <c r="N7586" t="s">
        <v>926</v>
      </c>
      <c r="O7586">
        <v>46.51</v>
      </c>
      <c r="S7586">
        <v>27585</v>
      </c>
    </row>
    <row r="7587" spans="1:19" x14ac:dyDescent="0.2">
      <c r="A7587" t="s">
        <v>67</v>
      </c>
      <c r="B7587" t="s">
        <v>8</v>
      </c>
      <c r="C7587" t="s">
        <v>924</v>
      </c>
      <c r="D7587">
        <v>1</v>
      </c>
      <c r="E7587">
        <v>3</v>
      </c>
      <c r="F7587">
        <v>1779844500000</v>
      </c>
      <c r="G7587">
        <v>1779846525530</v>
      </c>
      <c r="H7587">
        <v>2025530</v>
      </c>
      <c r="I7587">
        <v>2025530</v>
      </c>
      <c r="J7587">
        <v>8775</v>
      </c>
      <c r="K7587">
        <v>77</v>
      </c>
      <c r="L7587">
        <v>68.790000000000006</v>
      </c>
      <c r="M7587" t="s">
        <v>931</v>
      </c>
      <c r="N7587" t="s">
        <v>926</v>
      </c>
      <c r="O7587">
        <v>45.95</v>
      </c>
      <c r="S7587">
        <v>27586</v>
      </c>
    </row>
    <row r="7588" spans="1:19" x14ac:dyDescent="0.2">
      <c r="A7588" t="s">
        <v>67</v>
      </c>
      <c r="B7588" t="s">
        <v>8</v>
      </c>
      <c r="C7588" t="s">
        <v>928</v>
      </c>
      <c r="D7588">
        <v>1</v>
      </c>
      <c r="E7588">
        <v>3</v>
      </c>
      <c r="F7588">
        <v>1779845400000</v>
      </c>
      <c r="G7588">
        <v>1779847260054</v>
      </c>
      <c r="H7588">
        <v>1860054</v>
      </c>
      <c r="I7588">
        <v>1860054</v>
      </c>
      <c r="J7588">
        <v>9040</v>
      </c>
      <c r="K7588">
        <v>71</v>
      </c>
      <c r="L7588">
        <v>64.319999999999993</v>
      </c>
      <c r="M7588" t="s">
        <v>925</v>
      </c>
      <c r="N7588" t="s">
        <v>926</v>
      </c>
      <c r="O7588">
        <v>39.020000000000003</v>
      </c>
      <c r="S7588">
        <v>27587</v>
      </c>
    </row>
    <row r="7589" spans="1:19" x14ac:dyDescent="0.2">
      <c r="A7589" t="s">
        <v>67</v>
      </c>
      <c r="B7589" t="s">
        <v>8</v>
      </c>
      <c r="C7589" t="s">
        <v>927</v>
      </c>
      <c r="D7589">
        <v>1</v>
      </c>
      <c r="E7589">
        <v>3</v>
      </c>
      <c r="F7589">
        <v>1779846300000</v>
      </c>
      <c r="G7589">
        <v>1779847799127</v>
      </c>
      <c r="H7589">
        <v>1499127</v>
      </c>
      <c r="I7589">
        <v>1499127</v>
      </c>
      <c r="J7589">
        <v>11008</v>
      </c>
      <c r="K7589">
        <v>61</v>
      </c>
      <c r="L7589">
        <v>66.63</v>
      </c>
      <c r="M7589" t="s">
        <v>925</v>
      </c>
      <c r="N7589" t="s">
        <v>926</v>
      </c>
      <c r="O7589">
        <v>48.2</v>
      </c>
      <c r="S7589">
        <v>27588</v>
      </c>
    </row>
    <row r="7590" spans="1:19" x14ac:dyDescent="0.2">
      <c r="A7590" t="s">
        <v>67</v>
      </c>
      <c r="B7590" t="s">
        <v>8</v>
      </c>
      <c r="C7590" t="s">
        <v>924</v>
      </c>
      <c r="D7590">
        <v>1</v>
      </c>
      <c r="E7590">
        <v>3</v>
      </c>
      <c r="F7590">
        <v>1779847200000</v>
      </c>
      <c r="G7590">
        <v>1779849336582</v>
      </c>
      <c r="H7590">
        <v>2136582</v>
      </c>
      <c r="I7590">
        <v>2136582</v>
      </c>
      <c r="J7590">
        <v>11797</v>
      </c>
      <c r="K7590">
        <v>89</v>
      </c>
      <c r="L7590">
        <v>74.55</v>
      </c>
      <c r="M7590" t="s">
        <v>931</v>
      </c>
      <c r="N7590" t="s">
        <v>926</v>
      </c>
      <c r="O7590">
        <v>48.47</v>
      </c>
      <c r="S7590">
        <v>27589</v>
      </c>
    </row>
    <row r="7591" spans="1:19" x14ac:dyDescent="0.2">
      <c r="A7591" t="s">
        <v>67</v>
      </c>
      <c r="B7591" t="s">
        <v>8</v>
      </c>
      <c r="C7591" t="s">
        <v>928</v>
      </c>
      <c r="D7591">
        <v>1</v>
      </c>
      <c r="E7591">
        <v>3</v>
      </c>
      <c r="F7591">
        <v>1779848100000</v>
      </c>
      <c r="G7591">
        <v>1779849586395</v>
      </c>
      <c r="H7591">
        <v>1486395</v>
      </c>
      <c r="I7591">
        <v>1486395</v>
      </c>
      <c r="J7591">
        <v>9986</v>
      </c>
      <c r="K7591">
        <v>64</v>
      </c>
      <c r="L7591">
        <v>63.08</v>
      </c>
      <c r="M7591" t="s">
        <v>925</v>
      </c>
      <c r="N7591" t="s">
        <v>926</v>
      </c>
      <c r="O7591">
        <v>43</v>
      </c>
      <c r="S7591">
        <v>27590</v>
      </c>
    </row>
    <row r="7592" spans="1:19" x14ac:dyDescent="0.2">
      <c r="A7592" t="s">
        <v>67</v>
      </c>
      <c r="B7592" t="s">
        <v>8</v>
      </c>
      <c r="C7592" t="s">
        <v>927</v>
      </c>
      <c r="D7592">
        <v>1</v>
      </c>
      <c r="E7592">
        <v>3</v>
      </c>
      <c r="F7592">
        <v>1779849000000</v>
      </c>
      <c r="G7592">
        <v>1779850442129</v>
      </c>
      <c r="H7592">
        <v>1442129</v>
      </c>
      <c r="I7592">
        <v>1442129</v>
      </c>
      <c r="J7592">
        <v>9867</v>
      </c>
      <c r="K7592">
        <v>60</v>
      </c>
      <c r="L7592">
        <v>62.33</v>
      </c>
      <c r="M7592" t="s">
        <v>925</v>
      </c>
      <c r="N7592" t="s">
        <v>926</v>
      </c>
      <c r="O7592">
        <v>42.69</v>
      </c>
      <c r="S7592">
        <v>27591</v>
      </c>
    </row>
    <row r="7593" spans="1:19" x14ac:dyDescent="0.2">
      <c r="A7593" t="s">
        <v>67</v>
      </c>
      <c r="B7593" t="s">
        <v>8</v>
      </c>
      <c r="C7593" t="s">
        <v>924</v>
      </c>
      <c r="D7593">
        <v>1</v>
      </c>
      <c r="E7593">
        <v>3</v>
      </c>
      <c r="F7593">
        <v>1779849900000</v>
      </c>
      <c r="G7593">
        <v>1779851994888</v>
      </c>
      <c r="H7593">
        <v>2094888</v>
      </c>
      <c r="I7593">
        <v>2094888</v>
      </c>
      <c r="J7593">
        <v>8404</v>
      </c>
      <c r="K7593">
        <v>80</v>
      </c>
      <c r="L7593">
        <v>69.709999999999994</v>
      </c>
      <c r="M7593" t="s">
        <v>931</v>
      </c>
      <c r="N7593" t="s">
        <v>926</v>
      </c>
      <c r="O7593">
        <v>47.34</v>
      </c>
      <c r="S7593">
        <v>27592</v>
      </c>
    </row>
    <row r="7594" spans="1:19" x14ac:dyDescent="0.2">
      <c r="A7594" t="s">
        <v>67</v>
      </c>
      <c r="B7594" t="s">
        <v>8</v>
      </c>
      <c r="C7594" t="s">
        <v>928</v>
      </c>
      <c r="D7594">
        <v>1</v>
      </c>
      <c r="E7594">
        <v>3</v>
      </c>
      <c r="F7594">
        <v>1779850800000</v>
      </c>
      <c r="G7594">
        <v>1779853156254</v>
      </c>
      <c r="H7594">
        <v>2356254</v>
      </c>
      <c r="I7594">
        <v>2356254</v>
      </c>
      <c r="J7594">
        <v>10343</v>
      </c>
      <c r="K7594">
        <v>90</v>
      </c>
      <c r="L7594">
        <v>78.180000000000007</v>
      </c>
      <c r="M7594" t="s">
        <v>931</v>
      </c>
      <c r="N7594" t="s">
        <v>926</v>
      </c>
      <c r="O7594">
        <v>55.26</v>
      </c>
      <c r="S7594">
        <v>27593</v>
      </c>
    </row>
    <row r="7595" spans="1:19" x14ac:dyDescent="0.2">
      <c r="A7595" t="s">
        <v>67</v>
      </c>
      <c r="B7595" t="s">
        <v>8</v>
      </c>
      <c r="C7595" t="s">
        <v>927</v>
      </c>
      <c r="D7595">
        <v>1</v>
      </c>
      <c r="E7595">
        <v>3</v>
      </c>
      <c r="F7595">
        <v>1779851700000</v>
      </c>
      <c r="G7595">
        <v>1779853455945</v>
      </c>
      <c r="H7595">
        <v>1755945</v>
      </c>
      <c r="I7595">
        <v>1755945</v>
      </c>
      <c r="J7595">
        <v>10398</v>
      </c>
      <c r="K7595">
        <v>70</v>
      </c>
      <c r="L7595">
        <v>70.59</v>
      </c>
      <c r="M7595" t="s">
        <v>931</v>
      </c>
      <c r="N7595" t="s">
        <v>926</v>
      </c>
      <c r="O7595">
        <v>52.58</v>
      </c>
      <c r="S7595">
        <v>27594</v>
      </c>
    </row>
    <row r="7596" spans="1:19" x14ac:dyDescent="0.2">
      <c r="A7596" t="s">
        <v>67</v>
      </c>
      <c r="B7596" t="s">
        <v>8</v>
      </c>
      <c r="C7596" t="s">
        <v>924</v>
      </c>
      <c r="D7596">
        <v>1</v>
      </c>
      <c r="E7596">
        <v>3</v>
      </c>
      <c r="F7596">
        <v>1779852600000</v>
      </c>
      <c r="G7596">
        <v>1779854448444</v>
      </c>
      <c r="H7596">
        <v>1848444</v>
      </c>
      <c r="I7596">
        <v>1848444</v>
      </c>
      <c r="J7596">
        <v>9245</v>
      </c>
      <c r="K7596">
        <v>79</v>
      </c>
      <c r="L7596">
        <v>69.06</v>
      </c>
      <c r="M7596" t="s">
        <v>931</v>
      </c>
      <c r="N7596" t="s">
        <v>926</v>
      </c>
      <c r="O7596">
        <v>49.77</v>
      </c>
      <c r="S7596">
        <v>27595</v>
      </c>
    </row>
    <row r="7597" spans="1:19" x14ac:dyDescent="0.2">
      <c r="A7597" t="s">
        <v>67</v>
      </c>
      <c r="B7597" t="s">
        <v>8</v>
      </c>
      <c r="C7597" t="s">
        <v>928</v>
      </c>
      <c r="D7597">
        <v>1</v>
      </c>
      <c r="E7597">
        <v>3</v>
      </c>
      <c r="F7597">
        <v>1779853500000</v>
      </c>
      <c r="G7597">
        <v>1779854731162</v>
      </c>
      <c r="H7597">
        <v>1231162</v>
      </c>
      <c r="I7597">
        <v>1231162</v>
      </c>
      <c r="J7597">
        <v>9180</v>
      </c>
      <c r="K7597">
        <v>48</v>
      </c>
      <c r="L7597">
        <v>59.56</v>
      </c>
      <c r="M7597" t="s">
        <v>925</v>
      </c>
      <c r="N7597" t="s">
        <v>926</v>
      </c>
      <c r="O7597">
        <v>43.4</v>
      </c>
      <c r="S7597">
        <v>27596</v>
      </c>
    </row>
    <row r="7598" spans="1:19" x14ac:dyDescent="0.2">
      <c r="A7598" t="s">
        <v>67</v>
      </c>
      <c r="B7598" t="s">
        <v>8</v>
      </c>
      <c r="C7598" t="s">
        <v>927</v>
      </c>
      <c r="D7598">
        <v>1</v>
      </c>
      <c r="E7598">
        <v>3</v>
      </c>
      <c r="F7598">
        <v>1779854400000</v>
      </c>
      <c r="G7598">
        <v>1779856274106</v>
      </c>
      <c r="H7598">
        <v>1874106</v>
      </c>
      <c r="I7598">
        <v>1874106</v>
      </c>
      <c r="J7598">
        <v>10160</v>
      </c>
      <c r="K7598">
        <v>70</v>
      </c>
      <c r="L7598">
        <v>68.400000000000006</v>
      </c>
      <c r="M7598" t="s">
        <v>931</v>
      </c>
      <c r="N7598" t="s">
        <v>926</v>
      </c>
      <c r="O7598">
        <v>45.14</v>
      </c>
      <c r="S7598">
        <v>27597</v>
      </c>
    </row>
    <row r="7599" spans="1:19" x14ac:dyDescent="0.2">
      <c r="A7599" t="s">
        <v>67</v>
      </c>
      <c r="B7599" t="s">
        <v>8</v>
      </c>
      <c r="C7599" t="s">
        <v>924</v>
      </c>
      <c r="D7599">
        <v>1</v>
      </c>
      <c r="E7599">
        <v>3</v>
      </c>
      <c r="F7599">
        <v>1779855300000</v>
      </c>
      <c r="G7599">
        <v>1779857192658</v>
      </c>
      <c r="H7599">
        <v>1892658</v>
      </c>
      <c r="I7599">
        <v>1892658</v>
      </c>
      <c r="J7599">
        <v>11832</v>
      </c>
      <c r="K7599">
        <v>73</v>
      </c>
      <c r="L7599">
        <v>71.56</v>
      </c>
      <c r="M7599" t="s">
        <v>931</v>
      </c>
      <c r="N7599" t="s">
        <v>926</v>
      </c>
      <c r="O7599">
        <v>47.55</v>
      </c>
      <c r="S7599">
        <v>27598</v>
      </c>
    </row>
    <row r="7600" spans="1:19" x14ac:dyDescent="0.2">
      <c r="A7600" t="s">
        <v>67</v>
      </c>
      <c r="B7600" t="s">
        <v>8</v>
      </c>
      <c r="C7600" t="s">
        <v>928</v>
      </c>
      <c r="D7600">
        <v>1</v>
      </c>
      <c r="E7600">
        <v>3</v>
      </c>
      <c r="F7600">
        <v>1779856200000</v>
      </c>
      <c r="G7600">
        <v>1779857710109</v>
      </c>
      <c r="H7600">
        <v>1510109</v>
      </c>
      <c r="I7600">
        <v>1510109</v>
      </c>
      <c r="J7600">
        <v>11266</v>
      </c>
      <c r="K7600">
        <v>66</v>
      </c>
      <c r="L7600">
        <v>70.400000000000006</v>
      </c>
      <c r="M7600" t="s">
        <v>931</v>
      </c>
      <c r="N7600" t="s">
        <v>926</v>
      </c>
      <c r="O7600">
        <v>56.02</v>
      </c>
      <c r="S7600">
        <v>27599</v>
      </c>
    </row>
    <row r="7601" spans="1:19" x14ac:dyDescent="0.2">
      <c r="A7601" t="s">
        <v>67</v>
      </c>
      <c r="B7601" t="s">
        <v>8</v>
      </c>
      <c r="C7601" t="s">
        <v>927</v>
      </c>
      <c r="D7601">
        <v>1</v>
      </c>
      <c r="E7601">
        <v>3</v>
      </c>
      <c r="F7601">
        <v>1779857100000</v>
      </c>
      <c r="G7601">
        <v>1779858720638</v>
      </c>
      <c r="H7601">
        <v>1620638</v>
      </c>
      <c r="I7601">
        <v>1620638</v>
      </c>
      <c r="J7601">
        <v>10674</v>
      </c>
      <c r="K7601">
        <v>67</v>
      </c>
      <c r="L7601">
        <v>65.7</v>
      </c>
      <c r="M7601" t="s">
        <v>925</v>
      </c>
      <c r="N7601" t="s">
        <v>926</v>
      </c>
      <c r="O7601">
        <v>43.87</v>
      </c>
      <c r="S7601">
        <v>27600</v>
      </c>
    </row>
    <row r="7602" spans="1:19" x14ac:dyDescent="0.2">
      <c r="A7602" t="s">
        <v>67</v>
      </c>
      <c r="B7602" t="s">
        <v>8</v>
      </c>
      <c r="C7602" t="s">
        <v>924</v>
      </c>
      <c r="D7602">
        <v>1</v>
      </c>
      <c r="E7602">
        <v>3</v>
      </c>
      <c r="F7602">
        <v>1779858000000</v>
      </c>
      <c r="G7602">
        <v>1779859813633</v>
      </c>
      <c r="H7602">
        <v>1813633</v>
      </c>
      <c r="I7602">
        <v>1813633</v>
      </c>
      <c r="J7602">
        <v>9328</v>
      </c>
      <c r="K7602">
        <v>68</v>
      </c>
      <c r="L7602">
        <v>64.97</v>
      </c>
      <c r="M7602" t="s">
        <v>925</v>
      </c>
      <c r="N7602" t="s">
        <v>926</v>
      </c>
      <c r="O7602">
        <v>40.909999999999997</v>
      </c>
      <c r="S7602">
        <v>27601</v>
      </c>
    </row>
    <row r="7603" spans="1:19" x14ac:dyDescent="0.2">
      <c r="A7603" t="s">
        <v>67</v>
      </c>
      <c r="B7603" t="s">
        <v>8</v>
      </c>
      <c r="C7603" t="s">
        <v>928</v>
      </c>
      <c r="D7603">
        <v>1</v>
      </c>
      <c r="E7603">
        <v>3</v>
      </c>
      <c r="F7603">
        <v>1779858900000</v>
      </c>
      <c r="G7603">
        <v>1779861268135</v>
      </c>
      <c r="H7603">
        <v>2368135</v>
      </c>
      <c r="I7603">
        <v>2368135</v>
      </c>
      <c r="J7603">
        <v>9697</v>
      </c>
      <c r="K7603">
        <v>99</v>
      </c>
      <c r="L7603">
        <v>72.62</v>
      </c>
      <c r="M7603" t="s">
        <v>931</v>
      </c>
      <c r="N7603" t="s">
        <v>926</v>
      </c>
      <c r="O7603">
        <v>43.75</v>
      </c>
      <c r="S7603">
        <v>27602</v>
      </c>
    </row>
    <row r="7604" spans="1:19" x14ac:dyDescent="0.2">
      <c r="A7604" t="s">
        <v>67</v>
      </c>
      <c r="B7604" t="s">
        <v>8</v>
      </c>
      <c r="C7604" t="s">
        <v>927</v>
      </c>
      <c r="D7604">
        <v>1</v>
      </c>
      <c r="E7604">
        <v>4</v>
      </c>
      <c r="F7604">
        <v>1779926400000</v>
      </c>
      <c r="G7604">
        <v>1779928065419</v>
      </c>
      <c r="H7604">
        <v>1665419</v>
      </c>
      <c r="I7604">
        <v>1665419</v>
      </c>
      <c r="J7604">
        <v>11749</v>
      </c>
      <c r="K7604">
        <v>71</v>
      </c>
      <c r="L7604">
        <v>71.11</v>
      </c>
      <c r="M7604" t="s">
        <v>931</v>
      </c>
      <c r="N7604" t="s">
        <v>926</v>
      </c>
      <c r="O7604">
        <v>52.46</v>
      </c>
      <c r="S7604">
        <v>27603</v>
      </c>
    </row>
    <row r="7605" spans="1:19" x14ac:dyDescent="0.2">
      <c r="A7605" t="s">
        <v>67</v>
      </c>
      <c r="B7605" t="s">
        <v>8</v>
      </c>
      <c r="C7605" t="s">
        <v>924</v>
      </c>
      <c r="D7605">
        <v>1</v>
      </c>
      <c r="E7605">
        <v>4</v>
      </c>
      <c r="F7605">
        <v>1779927300000</v>
      </c>
      <c r="G7605">
        <v>1779929201084</v>
      </c>
      <c r="H7605">
        <v>1901084</v>
      </c>
      <c r="I7605">
        <v>1901084</v>
      </c>
      <c r="J7605">
        <v>11270</v>
      </c>
      <c r="K7605">
        <v>71</v>
      </c>
      <c r="L7605">
        <v>67.98</v>
      </c>
      <c r="M7605" t="s">
        <v>931</v>
      </c>
      <c r="N7605" t="s">
        <v>926</v>
      </c>
      <c r="O7605">
        <v>40.520000000000003</v>
      </c>
      <c r="S7605">
        <v>27604</v>
      </c>
    </row>
    <row r="7606" spans="1:19" x14ac:dyDescent="0.2">
      <c r="A7606" t="s">
        <v>67</v>
      </c>
      <c r="B7606" t="s">
        <v>8</v>
      </c>
      <c r="C7606" t="s">
        <v>928</v>
      </c>
      <c r="D7606">
        <v>1</v>
      </c>
      <c r="E7606">
        <v>4</v>
      </c>
      <c r="F7606">
        <v>1779928200000</v>
      </c>
      <c r="G7606">
        <v>1779930514030</v>
      </c>
      <c r="H7606">
        <v>2314030</v>
      </c>
      <c r="I7606">
        <v>2314030</v>
      </c>
      <c r="J7606">
        <v>11470</v>
      </c>
      <c r="K7606">
        <v>93</v>
      </c>
      <c r="L7606">
        <v>59.81</v>
      </c>
      <c r="M7606" t="s">
        <v>925</v>
      </c>
      <c r="N7606" t="s">
        <v>929</v>
      </c>
      <c r="S7606">
        <v>27605</v>
      </c>
    </row>
    <row r="7607" spans="1:19" x14ac:dyDescent="0.2">
      <c r="A7607" t="s">
        <v>67</v>
      </c>
      <c r="B7607" t="s">
        <v>8</v>
      </c>
      <c r="C7607" t="s">
        <v>927</v>
      </c>
      <c r="D7607">
        <v>1</v>
      </c>
      <c r="E7607">
        <v>4</v>
      </c>
      <c r="F7607">
        <v>1779929100000</v>
      </c>
      <c r="G7607">
        <v>1779931261587</v>
      </c>
      <c r="H7607">
        <v>2161587</v>
      </c>
      <c r="I7607">
        <v>2161587</v>
      </c>
      <c r="J7607">
        <v>9530</v>
      </c>
      <c r="K7607">
        <v>85</v>
      </c>
      <c r="L7607">
        <v>71.02</v>
      </c>
      <c r="M7607" t="s">
        <v>931</v>
      </c>
      <c r="N7607" t="s">
        <v>926</v>
      </c>
      <c r="O7607">
        <v>45.69</v>
      </c>
      <c r="S7607">
        <v>27606</v>
      </c>
    </row>
    <row r="7608" spans="1:19" x14ac:dyDescent="0.2">
      <c r="A7608" t="s">
        <v>67</v>
      </c>
      <c r="B7608" t="s">
        <v>8</v>
      </c>
      <c r="C7608" t="s">
        <v>924</v>
      </c>
      <c r="D7608">
        <v>1</v>
      </c>
      <c r="E7608">
        <v>4</v>
      </c>
      <c r="F7608">
        <v>1779930000000</v>
      </c>
      <c r="G7608">
        <v>1779932472497</v>
      </c>
      <c r="H7608">
        <v>2472497</v>
      </c>
      <c r="I7608">
        <v>2472497</v>
      </c>
      <c r="J7608">
        <v>9420</v>
      </c>
      <c r="K7608">
        <v>99</v>
      </c>
      <c r="L7608">
        <v>77.760000000000005</v>
      </c>
      <c r="M7608" t="s">
        <v>931</v>
      </c>
      <c r="N7608" t="s">
        <v>926</v>
      </c>
      <c r="O7608">
        <v>53.82</v>
      </c>
      <c r="S7608">
        <v>27607</v>
      </c>
    </row>
    <row r="7609" spans="1:19" x14ac:dyDescent="0.2">
      <c r="A7609" t="s">
        <v>67</v>
      </c>
      <c r="B7609" t="s">
        <v>8</v>
      </c>
      <c r="C7609" t="s">
        <v>928</v>
      </c>
      <c r="D7609">
        <v>1</v>
      </c>
      <c r="E7609">
        <v>4</v>
      </c>
      <c r="F7609">
        <v>1779930900000</v>
      </c>
      <c r="G7609">
        <v>1779933081481</v>
      </c>
      <c r="H7609">
        <v>2181481</v>
      </c>
      <c r="I7609">
        <v>2181481</v>
      </c>
      <c r="J7609">
        <v>11243</v>
      </c>
      <c r="K7609">
        <v>81</v>
      </c>
      <c r="L7609">
        <v>71.459999999999994</v>
      </c>
      <c r="M7609" t="s">
        <v>931</v>
      </c>
      <c r="N7609" t="s">
        <v>926</v>
      </c>
      <c r="O7609">
        <v>41.63</v>
      </c>
      <c r="S7609">
        <v>27608</v>
      </c>
    </row>
    <row r="7610" spans="1:19" x14ac:dyDescent="0.2">
      <c r="A7610" t="s">
        <v>67</v>
      </c>
      <c r="B7610" t="s">
        <v>8</v>
      </c>
      <c r="C7610" t="s">
        <v>927</v>
      </c>
      <c r="D7610">
        <v>1</v>
      </c>
      <c r="E7610">
        <v>4</v>
      </c>
      <c r="F7610">
        <v>1779931800000</v>
      </c>
      <c r="G7610">
        <v>1779934048007</v>
      </c>
      <c r="H7610">
        <v>2248007</v>
      </c>
      <c r="I7610">
        <v>2248007</v>
      </c>
      <c r="J7610">
        <v>8721</v>
      </c>
      <c r="K7610">
        <v>87</v>
      </c>
      <c r="L7610">
        <v>73.39</v>
      </c>
      <c r="M7610" t="s">
        <v>931</v>
      </c>
      <c r="N7610" t="s">
        <v>926</v>
      </c>
      <c r="O7610">
        <v>51.17</v>
      </c>
      <c r="S7610">
        <v>27609</v>
      </c>
    </row>
    <row r="7611" spans="1:19" x14ac:dyDescent="0.2">
      <c r="A7611" t="s">
        <v>67</v>
      </c>
      <c r="B7611" t="s">
        <v>8</v>
      </c>
      <c r="C7611" t="s">
        <v>924</v>
      </c>
      <c r="D7611">
        <v>1</v>
      </c>
      <c r="E7611">
        <v>4</v>
      </c>
      <c r="F7611">
        <v>1779932700000</v>
      </c>
      <c r="G7611">
        <v>1779934304665</v>
      </c>
      <c r="H7611">
        <v>1604665</v>
      </c>
      <c r="I7611">
        <v>1604665</v>
      </c>
      <c r="J7611">
        <v>11398</v>
      </c>
      <c r="K7611">
        <v>66</v>
      </c>
      <c r="L7611">
        <v>68.19</v>
      </c>
      <c r="M7611" t="s">
        <v>931</v>
      </c>
      <c r="N7611" t="s">
        <v>926</v>
      </c>
      <c r="O7611">
        <v>48.13</v>
      </c>
      <c r="S7611">
        <v>27610</v>
      </c>
    </row>
    <row r="7612" spans="1:19" x14ac:dyDescent="0.2">
      <c r="A7612" t="s">
        <v>67</v>
      </c>
      <c r="B7612" t="s">
        <v>8</v>
      </c>
      <c r="C7612" t="s">
        <v>928</v>
      </c>
      <c r="D7612">
        <v>1</v>
      </c>
      <c r="E7612">
        <v>4</v>
      </c>
      <c r="F7612">
        <v>1779933600000</v>
      </c>
      <c r="G7612">
        <v>1779935168224</v>
      </c>
      <c r="H7612">
        <v>1568224</v>
      </c>
      <c r="I7612">
        <v>1568224</v>
      </c>
      <c r="J7612">
        <v>9812</v>
      </c>
      <c r="K7612">
        <v>63</v>
      </c>
      <c r="L7612">
        <v>67.540000000000006</v>
      </c>
      <c r="M7612" t="s">
        <v>931</v>
      </c>
      <c r="N7612" t="s">
        <v>926</v>
      </c>
      <c r="O7612">
        <v>51.79</v>
      </c>
      <c r="S7612">
        <v>27611</v>
      </c>
    </row>
    <row r="7613" spans="1:19" x14ac:dyDescent="0.2">
      <c r="A7613" t="s">
        <v>67</v>
      </c>
      <c r="B7613" t="s">
        <v>8</v>
      </c>
      <c r="C7613" t="s">
        <v>927</v>
      </c>
      <c r="D7613">
        <v>1</v>
      </c>
      <c r="E7613">
        <v>4</v>
      </c>
      <c r="F7613">
        <v>1779934500000</v>
      </c>
      <c r="G7613">
        <v>1779936804550</v>
      </c>
      <c r="H7613">
        <v>2304550</v>
      </c>
      <c r="I7613">
        <v>2304550</v>
      </c>
      <c r="J7613">
        <v>11529</v>
      </c>
      <c r="K7613">
        <v>93</v>
      </c>
      <c r="L7613">
        <v>72.42</v>
      </c>
      <c r="M7613" t="s">
        <v>931</v>
      </c>
      <c r="N7613" t="s">
        <v>926</v>
      </c>
      <c r="O7613">
        <v>40</v>
      </c>
      <c r="S7613">
        <v>27612</v>
      </c>
    </row>
    <row r="7614" spans="1:19" x14ac:dyDescent="0.2">
      <c r="A7614" t="s">
        <v>67</v>
      </c>
      <c r="B7614" t="s">
        <v>8</v>
      </c>
      <c r="C7614" t="s">
        <v>924</v>
      </c>
      <c r="D7614">
        <v>1</v>
      </c>
      <c r="E7614">
        <v>4</v>
      </c>
      <c r="F7614">
        <v>1779935400000</v>
      </c>
      <c r="G7614">
        <v>1779936736571</v>
      </c>
      <c r="H7614">
        <v>1336571</v>
      </c>
      <c r="I7614">
        <v>1336571</v>
      </c>
      <c r="J7614">
        <v>8954</v>
      </c>
      <c r="K7614">
        <v>49</v>
      </c>
      <c r="L7614">
        <v>61.22</v>
      </c>
      <c r="M7614" t="s">
        <v>925</v>
      </c>
      <c r="N7614" t="s">
        <v>926</v>
      </c>
      <c r="O7614">
        <v>45.21</v>
      </c>
      <c r="S7614">
        <v>27613</v>
      </c>
    </row>
    <row r="7615" spans="1:19" x14ac:dyDescent="0.2">
      <c r="A7615" t="s">
        <v>67</v>
      </c>
      <c r="B7615" t="s">
        <v>8</v>
      </c>
      <c r="C7615" t="s">
        <v>928</v>
      </c>
      <c r="D7615">
        <v>1</v>
      </c>
      <c r="E7615">
        <v>4</v>
      </c>
      <c r="F7615">
        <v>1779936300000</v>
      </c>
      <c r="G7615">
        <v>1779938523920</v>
      </c>
      <c r="H7615">
        <v>2223920</v>
      </c>
      <c r="I7615">
        <v>2223920</v>
      </c>
      <c r="J7615">
        <v>10969</v>
      </c>
      <c r="K7615">
        <v>90</v>
      </c>
      <c r="L7615">
        <v>75.37</v>
      </c>
      <c r="M7615" t="s">
        <v>931</v>
      </c>
      <c r="N7615" t="s">
        <v>926</v>
      </c>
      <c r="O7615">
        <v>50.38</v>
      </c>
      <c r="S7615">
        <v>27614</v>
      </c>
    </row>
    <row r="7616" spans="1:19" x14ac:dyDescent="0.2">
      <c r="A7616" t="s">
        <v>67</v>
      </c>
      <c r="B7616" t="s">
        <v>8</v>
      </c>
      <c r="C7616" t="s">
        <v>927</v>
      </c>
      <c r="D7616">
        <v>1</v>
      </c>
      <c r="E7616">
        <v>4</v>
      </c>
      <c r="F7616">
        <v>1779937200000</v>
      </c>
      <c r="G7616">
        <v>1779938898197</v>
      </c>
      <c r="H7616">
        <v>1698197</v>
      </c>
      <c r="I7616">
        <v>1698197</v>
      </c>
      <c r="J7616">
        <v>10327</v>
      </c>
      <c r="K7616">
        <v>66</v>
      </c>
      <c r="L7616">
        <v>51.22</v>
      </c>
      <c r="M7616" t="s">
        <v>925</v>
      </c>
      <c r="N7616" t="s">
        <v>929</v>
      </c>
      <c r="S7616">
        <v>27615</v>
      </c>
    </row>
    <row r="7617" spans="1:19" x14ac:dyDescent="0.2">
      <c r="A7617" t="s">
        <v>67</v>
      </c>
      <c r="B7617" t="s">
        <v>8</v>
      </c>
      <c r="C7617" t="s">
        <v>924</v>
      </c>
      <c r="D7617">
        <v>1</v>
      </c>
      <c r="E7617">
        <v>4</v>
      </c>
      <c r="F7617">
        <v>1779938100000</v>
      </c>
      <c r="G7617">
        <v>1779940367350</v>
      </c>
      <c r="H7617">
        <v>2267350</v>
      </c>
      <c r="I7617">
        <v>2267350</v>
      </c>
      <c r="J7617">
        <v>11099</v>
      </c>
      <c r="K7617">
        <v>92</v>
      </c>
      <c r="L7617">
        <v>76.37</v>
      </c>
      <c r="M7617" t="s">
        <v>931</v>
      </c>
      <c r="N7617" t="s">
        <v>926</v>
      </c>
      <c r="O7617">
        <v>51.27</v>
      </c>
      <c r="S7617">
        <v>27616</v>
      </c>
    </row>
    <row r="7618" spans="1:19" x14ac:dyDescent="0.2">
      <c r="A7618" t="s">
        <v>67</v>
      </c>
      <c r="B7618" t="s">
        <v>8</v>
      </c>
      <c r="C7618" t="s">
        <v>928</v>
      </c>
      <c r="D7618">
        <v>1</v>
      </c>
      <c r="E7618">
        <v>4</v>
      </c>
      <c r="F7618">
        <v>1779939000000</v>
      </c>
      <c r="G7618">
        <v>1779940545773</v>
      </c>
      <c r="H7618">
        <v>1545773</v>
      </c>
      <c r="I7618">
        <v>1545773</v>
      </c>
      <c r="J7618">
        <v>8611</v>
      </c>
      <c r="K7618">
        <v>66</v>
      </c>
      <c r="L7618">
        <v>60.49</v>
      </c>
      <c r="M7618" t="s">
        <v>925</v>
      </c>
      <c r="N7618" t="s">
        <v>926</v>
      </c>
      <c r="O7618">
        <v>39.15</v>
      </c>
      <c r="S7618">
        <v>27617</v>
      </c>
    </row>
    <row r="7619" spans="1:19" x14ac:dyDescent="0.2">
      <c r="A7619" t="s">
        <v>67</v>
      </c>
      <c r="B7619" t="s">
        <v>8</v>
      </c>
      <c r="C7619" t="s">
        <v>927</v>
      </c>
      <c r="D7619">
        <v>1</v>
      </c>
      <c r="E7619">
        <v>4</v>
      </c>
      <c r="F7619">
        <v>1779939900000</v>
      </c>
      <c r="G7619">
        <v>1779941981832</v>
      </c>
      <c r="H7619">
        <v>2081832</v>
      </c>
      <c r="I7619">
        <v>2081832</v>
      </c>
      <c r="J7619">
        <v>9711</v>
      </c>
      <c r="K7619">
        <v>85</v>
      </c>
      <c r="L7619">
        <v>73.11</v>
      </c>
      <c r="M7619" t="s">
        <v>931</v>
      </c>
      <c r="N7619" t="s">
        <v>926</v>
      </c>
      <c r="O7619">
        <v>52.07</v>
      </c>
      <c r="S7619">
        <v>27618</v>
      </c>
    </row>
    <row r="7620" spans="1:19" x14ac:dyDescent="0.2">
      <c r="A7620" t="s">
        <v>67</v>
      </c>
      <c r="B7620" t="s">
        <v>8</v>
      </c>
      <c r="C7620" t="s">
        <v>924</v>
      </c>
      <c r="D7620">
        <v>1</v>
      </c>
      <c r="E7620">
        <v>4</v>
      </c>
      <c r="F7620">
        <v>1779940800000</v>
      </c>
      <c r="G7620">
        <v>1779942669013</v>
      </c>
      <c r="H7620">
        <v>1869013</v>
      </c>
      <c r="I7620">
        <v>1869013</v>
      </c>
      <c r="J7620">
        <v>10802</v>
      </c>
      <c r="K7620">
        <v>71</v>
      </c>
      <c r="L7620">
        <v>68.62</v>
      </c>
      <c r="M7620" t="s">
        <v>931</v>
      </c>
      <c r="N7620" t="s">
        <v>926</v>
      </c>
      <c r="O7620">
        <v>44.08</v>
      </c>
      <c r="S7620">
        <v>27619</v>
      </c>
    </row>
    <row r="7621" spans="1:19" x14ac:dyDescent="0.2">
      <c r="A7621" t="s">
        <v>67</v>
      </c>
      <c r="B7621" t="s">
        <v>8</v>
      </c>
      <c r="C7621" t="s">
        <v>928</v>
      </c>
      <c r="D7621">
        <v>1</v>
      </c>
      <c r="E7621">
        <v>4</v>
      </c>
      <c r="F7621">
        <v>1779941700000</v>
      </c>
      <c r="G7621">
        <v>1779943825076</v>
      </c>
      <c r="H7621">
        <v>2125076</v>
      </c>
      <c r="I7621">
        <v>2125076</v>
      </c>
      <c r="J7621">
        <v>10223</v>
      </c>
      <c r="K7621">
        <v>88</v>
      </c>
      <c r="L7621">
        <v>74.06</v>
      </c>
      <c r="M7621" t="s">
        <v>931</v>
      </c>
      <c r="N7621" t="s">
        <v>926</v>
      </c>
      <c r="O7621">
        <v>51.83</v>
      </c>
      <c r="S7621">
        <v>27620</v>
      </c>
    </row>
    <row r="7622" spans="1:19" x14ac:dyDescent="0.2">
      <c r="A7622" t="s">
        <v>67</v>
      </c>
      <c r="B7622" t="s">
        <v>8</v>
      </c>
      <c r="C7622" t="s">
        <v>927</v>
      </c>
      <c r="D7622">
        <v>1</v>
      </c>
      <c r="E7622">
        <v>4</v>
      </c>
      <c r="F7622">
        <v>1779942600000</v>
      </c>
      <c r="G7622">
        <v>1779943900012</v>
      </c>
      <c r="H7622">
        <v>1300012</v>
      </c>
      <c r="I7622">
        <v>1300012</v>
      </c>
      <c r="J7622">
        <v>10990</v>
      </c>
      <c r="K7622">
        <v>52</v>
      </c>
      <c r="L7622">
        <v>66.44</v>
      </c>
      <c r="M7622" t="s">
        <v>925</v>
      </c>
      <c r="N7622" t="s">
        <v>926</v>
      </c>
      <c r="O7622">
        <v>52.84</v>
      </c>
      <c r="S7622">
        <v>27621</v>
      </c>
    </row>
    <row r="7623" spans="1:19" x14ac:dyDescent="0.2">
      <c r="A7623" t="s">
        <v>67</v>
      </c>
      <c r="B7623" t="s">
        <v>8</v>
      </c>
      <c r="C7623" t="s">
        <v>924</v>
      </c>
      <c r="D7623">
        <v>1</v>
      </c>
      <c r="E7623">
        <v>5</v>
      </c>
      <c r="F7623">
        <v>1780012800000</v>
      </c>
      <c r="G7623">
        <v>1780014552533</v>
      </c>
      <c r="H7623">
        <v>1752533</v>
      </c>
      <c r="I7623">
        <v>1752533</v>
      </c>
      <c r="J7623">
        <v>10968</v>
      </c>
      <c r="K7623">
        <v>67</v>
      </c>
      <c r="L7623">
        <v>67.62</v>
      </c>
      <c r="M7623" t="s">
        <v>931</v>
      </c>
      <c r="N7623" t="s">
        <v>926</v>
      </c>
      <c r="O7623">
        <v>44.24</v>
      </c>
      <c r="S7623">
        <v>27622</v>
      </c>
    </row>
    <row r="7624" spans="1:19" x14ac:dyDescent="0.2">
      <c r="A7624" t="s">
        <v>67</v>
      </c>
      <c r="B7624" t="s">
        <v>8</v>
      </c>
      <c r="C7624" t="s">
        <v>928</v>
      </c>
      <c r="D7624">
        <v>1</v>
      </c>
      <c r="E7624">
        <v>5</v>
      </c>
      <c r="F7624">
        <v>1780013700000</v>
      </c>
      <c r="G7624">
        <v>1780015100078</v>
      </c>
      <c r="H7624">
        <v>1400078</v>
      </c>
      <c r="I7624">
        <v>1400078</v>
      </c>
      <c r="J7624">
        <v>9975</v>
      </c>
      <c r="K7624">
        <v>59</v>
      </c>
      <c r="L7624">
        <v>66.069999999999993</v>
      </c>
      <c r="M7624" t="s">
        <v>925</v>
      </c>
      <c r="N7624" t="s">
        <v>926</v>
      </c>
      <c r="O7624">
        <v>52.17</v>
      </c>
      <c r="S7624">
        <v>27623</v>
      </c>
    </row>
    <row r="7625" spans="1:19" x14ac:dyDescent="0.2">
      <c r="A7625" t="s">
        <v>67</v>
      </c>
      <c r="B7625" t="s">
        <v>8</v>
      </c>
      <c r="C7625" t="s">
        <v>927</v>
      </c>
      <c r="D7625">
        <v>1</v>
      </c>
      <c r="E7625">
        <v>5</v>
      </c>
      <c r="F7625">
        <v>1780014600000</v>
      </c>
      <c r="G7625">
        <v>1780016090036</v>
      </c>
      <c r="H7625">
        <v>1490036</v>
      </c>
      <c r="I7625">
        <v>1490036</v>
      </c>
      <c r="J7625">
        <v>11014</v>
      </c>
      <c r="K7625">
        <v>63</v>
      </c>
      <c r="L7625">
        <v>49.45</v>
      </c>
      <c r="M7625" t="s">
        <v>925</v>
      </c>
      <c r="N7625" t="s">
        <v>929</v>
      </c>
      <c r="S7625">
        <v>27624</v>
      </c>
    </row>
    <row r="7626" spans="1:19" x14ac:dyDescent="0.2">
      <c r="A7626" t="s">
        <v>67</v>
      </c>
      <c r="B7626" t="s">
        <v>8</v>
      </c>
      <c r="C7626" t="s">
        <v>924</v>
      </c>
      <c r="D7626">
        <v>1</v>
      </c>
      <c r="E7626">
        <v>5</v>
      </c>
      <c r="F7626">
        <v>1780015500000</v>
      </c>
      <c r="G7626">
        <v>1780017565163</v>
      </c>
      <c r="H7626">
        <v>2065163</v>
      </c>
      <c r="I7626">
        <v>2065163</v>
      </c>
      <c r="J7626">
        <v>11729</v>
      </c>
      <c r="K7626">
        <v>82</v>
      </c>
      <c r="L7626">
        <v>75.7</v>
      </c>
      <c r="M7626" t="s">
        <v>931</v>
      </c>
      <c r="N7626" t="s">
        <v>926</v>
      </c>
      <c r="O7626">
        <v>53.12</v>
      </c>
      <c r="S7626">
        <v>27625</v>
      </c>
    </row>
    <row r="7627" spans="1:19" x14ac:dyDescent="0.2">
      <c r="A7627" t="s">
        <v>67</v>
      </c>
      <c r="B7627" t="s">
        <v>8</v>
      </c>
      <c r="C7627" t="s">
        <v>928</v>
      </c>
      <c r="D7627">
        <v>1</v>
      </c>
      <c r="E7627">
        <v>5</v>
      </c>
      <c r="F7627">
        <v>1780016400000</v>
      </c>
      <c r="G7627">
        <v>1780018613524</v>
      </c>
      <c r="H7627">
        <v>2213524</v>
      </c>
      <c r="I7627">
        <v>2213524</v>
      </c>
      <c r="J7627">
        <v>8655</v>
      </c>
      <c r="K7627">
        <v>90</v>
      </c>
      <c r="L7627">
        <v>69.62</v>
      </c>
      <c r="M7627" t="s">
        <v>931</v>
      </c>
      <c r="N7627" t="s">
        <v>926</v>
      </c>
      <c r="O7627">
        <v>43.46</v>
      </c>
      <c r="S7627">
        <v>27626</v>
      </c>
    </row>
    <row r="7628" spans="1:19" x14ac:dyDescent="0.2">
      <c r="A7628" t="s">
        <v>67</v>
      </c>
      <c r="B7628" t="s">
        <v>8</v>
      </c>
      <c r="C7628" t="s">
        <v>927</v>
      </c>
      <c r="D7628">
        <v>1</v>
      </c>
      <c r="E7628">
        <v>5</v>
      </c>
      <c r="F7628">
        <v>1780017300000</v>
      </c>
      <c r="G7628">
        <v>1780019052237</v>
      </c>
      <c r="H7628">
        <v>1752237</v>
      </c>
      <c r="I7628">
        <v>1752237</v>
      </c>
      <c r="J7628">
        <v>9507</v>
      </c>
      <c r="K7628">
        <v>74</v>
      </c>
      <c r="L7628">
        <v>68.709999999999994</v>
      </c>
      <c r="M7628" t="s">
        <v>931</v>
      </c>
      <c r="N7628" t="s">
        <v>926</v>
      </c>
      <c r="O7628">
        <v>50.7</v>
      </c>
      <c r="S7628">
        <v>27627</v>
      </c>
    </row>
    <row r="7629" spans="1:19" x14ac:dyDescent="0.2">
      <c r="A7629" t="s">
        <v>67</v>
      </c>
      <c r="B7629" t="s">
        <v>8</v>
      </c>
      <c r="C7629" t="s">
        <v>924</v>
      </c>
      <c r="D7629">
        <v>1</v>
      </c>
      <c r="E7629">
        <v>5</v>
      </c>
      <c r="F7629">
        <v>1780018200000</v>
      </c>
      <c r="G7629">
        <v>1780020296761</v>
      </c>
      <c r="H7629">
        <v>2096761</v>
      </c>
      <c r="I7629">
        <v>2096761</v>
      </c>
      <c r="J7629">
        <v>11181</v>
      </c>
      <c r="K7629">
        <v>88</v>
      </c>
      <c r="L7629">
        <v>74.98</v>
      </c>
      <c r="M7629" t="s">
        <v>931</v>
      </c>
      <c r="N7629" t="s">
        <v>926</v>
      </c>
      <c r="O7629">
        <v>52.11</v>
      </c>
      <c r="S7629">
        <v>27628</v>
      </c>
    </row>
    <row r="7630" spans="1:19" x14ac:dyDescent="0.2">
      <c r="A7630" t="s">
        <v>67</v>
      </c>
      <c r="B7630" t="s">
        <v>8</v>
      </c>
      <c r="C7630" t="s">
        <v>928</v>
      </c>
      <c r="D7630">
        <v>1</v>
      </c>
      <c r="E7630">
        <v>5</v>
      </c>
      <c r="F7630">
        <v>1780019100000</v>
      </c>
      <c r="G7630">
        <v>1780021433706</v>
      </c>
      <c r="H7630">
        <v>2333706</v>
      </c>
      <c r="I7630">
        <v>2333706</v>
      </c>
      <c r="J7630">
        <v>11936</v>
      </c>
      <c r="K7630">
        <v>88</v>
      </c>
      <c r="L7630">
        <v>76.59</v>
      </c>
      <c r="M7630" t="s">
        <v>931</v>
      </c>
      <c r="N7630" t="s">
        <v>926</v>
      </c>
      <c r="O7630">
        <v>47.87</v>
      </c>
      <c r="S7630">
        <v>27629</v>
      </c>
    </row>
    <row r="7631" spans="1:19" x14ac:dyDescent="0.2">
      <c r="A7631" t="s">
        <v>67</v>
      </c>
      <c r="B7631" t="s">
        <v>8</v>
      </c>
      <c r="C7631" t="s">
        <v>927</v>
      </c>
      <c r="D7631">
        <v>1</v>
      </c>
      <c r="E7631">
        <v>5</v>
      </c>
      <c r="F7631">
        <v>1780020000000</v>
      </c>
      <c r="G7631">
        <v>1780021314512</v>
      </c>
      <c r="H7631">
        <v>1314512</v>
      </c>
      <c r="I7631">
        <v>1314512</v>
      </c>
      <c r="J7631">
        <v>11380</v>
      </c>
      <c r="K7631">
        <v>50</v>
      </c>
      <c r="L7631">
        <v>67.010000000000005</v>
      </c>
      <c r="M7631" t="s">
        <v>931</v>
      </c>
      <c r="N7631" t="s">
        <v>926</v>
      </c>
      <c r="O7631">
        <v>52.75</v>
      </c>
      <c r="S7631">
        <v>27630</v>
      </c>
    </row>
    <row r="7632" spans="1:19" x14ac:dyDescent="0.2">
      <c r="A7632" t="s">
        <v>67</v>
      </c>
      <c r="B7632" t="s">
        <v>8</v>
      </c>
      <c r="C7632" t="s">
        <v>924</v>
      </c>
      <c r="D7632">
        <v>1</v>
      </c>
      <c r="E7632">
        <v>5</v>
      </c>
      <c r="F7632">
        <v>1780020900000</v>
      </c>
      <c r="G7632">
        <v>1780022628934</v>
      </c>
      <c r="H7632">
        <v>1728934</v>
      </c>
      <c r="I7632">
        <v>1728934</v>
      </c>
      <c r="J7632">
        <v>9341</v>
      </c>
      <c r="K7632">
        <v>68</v>
      </c>
      <c r="L7632">
        <v>69.650000000000006</v>
      </c>
      <c r="M7632" t="s">
        <v>931</v>
      </c>
      <c r="N7632" t="s">
        <v>926</v>
      </c>
      <c r="O7632">
        <v>53.91</v>
      </c>
      <c r="S7632">
        <v>27631</v>
      </c>
    </row>
    <row r="7633" spans="1:19" x14ac:dyDescent="0.2">
      <c r="A7633" t="s">
        <v>67</v>
      </c>
      <c r="B7633" t="s">
        <v>8</v>
      </c>
      <c r="C7633" t="s">
        <v>928</v>
      </c>
      <c r="D7633">
        <v>1</v>
      </c>
      <c r="E7633">
        <v>5</v>
      </c>
      <c r="F7633">
        <v>1780021800000</v>
      </c>
      <c r="G7633">
        <v>1780023952083</v>
      </c>
      <c r="H7633">
        <v>2152083</v>
      </c>
      <c r="I7633">
        <v>2152083</v>
      </c>
      <c r="J7633">
        <v>10869</v>
      </c>
      <c r="K7633">
        <v>89</v>
      </c>
      <c r="L7633">
        <v>77.02</v>
      </c>
      <c r="M7633" t="s">
        <v>931</v>
      </c>
      <c r="N7633" t="s">
        <v>926</v>
      </c>
      <c r="O7633">
        <v>56.3</v>
      </c>
      <c r="S7633">
        <v>27632</v>
      </c>
    </row>
    <row r="7634" spans="1:19" x14ac:dyDescent="0.2">
      <c r="A7634" t="s">
        <v>67</v>
      </c>
      <c r="B7634" t="s">
        <v>8</v>
      </c>
      <c r="C7634" t="s">
        <v>927</v>
      </c>
      <c r="D7634">
        <v>1</v>
      </c>
      <c r="E7634">
        <v>5</v>
      </c>
      <c r="F7634">
        <v>1780022700000</v>
      </c>
      <c r="G7634">
        <v>1780025102565</v>
      </c>
      <c r="H7634">
        <v>2402565</v>
      </c>
      <c r="I7634">
        <v>2402565</v>
      </c>
      <c r="J7634">
        <v>11168</v>
      </c>
      <c r="K7634">
        <v>99</v>
      </c>
      <c r="L7634">
        <v>74.3</v>
      </c>
      <c r="M7634" t="s">
        <v>931</v>
      </c>
      <c r="N7634" t="s">
        <v>926</v>
      </c>
      <c r="O7634">
        <v>42.86</v>
      </c>
      <c r="S7634">
        <v>27633</v>
      </c>
    </row>
    <row r="7635" spans="1:19" x14ac:dyDescent="0.2">
      <c r="A7635" t="s">
        <v>67</v>
      </c>
      <c r="B7635" t="s">
        <v>8</v>
      </c>
      <c r="C7635" t="s">
        <v>924</v>
      </c>
      <c r="D7635">
        <v>1</v>
      </c>
      <c r="E7635">
        <v>5</v>
      </c>
      <c r="F7635">
        <v>1780023600000</v>
      </c>
      <c r="G7635">
        <v>1780025818075</v>
      </c>
      <c r="H7635">
        <v>2218075</v>
      </c>
      <c r="I7635">
        <v>2218075</v>
      </c>
      <c r="J7635">
        <v>10272</v>
      </c>
      <c r="K7635">
        <v>92</v>
      </c>
      <c r="L7635">
        <v>57.4</v>
      </c>
      <c r="M7635" t="s">
        <v>925</v>
      </c>
      <c r="N7635" t="s">
        <v>929</v>
      </c>
      <c r="S7635">
        <v>27634</v>
      </c>
    </row>
    <row r="7636" spans="1:19" x14ac:dyDescent="0.2">
      <c r="A7636" t="s">
        <v>67</v>
      </c>
      <c r="B7636" t="s">
        <v>8</v>
      </c>
      <c r="C7636" t="s">
        <v>928</v>
      </c>
      <c r="D7636">
        <v>1</v>
      </c>
      <c r="E7636">
        <v>5</v>
      </c>
      <c r="F7636">
        <v>1780024500000</v>
      </c>
      <c r="G7636">
        <v>1780026041968</v>
      </c>
      <c r="H7636">
        <v>1541968</v>
      </c>
      <c r="I7636">
        <v>1541968</v>
      </c>
      <c r="J7636">
        <v>11303</v>
      </c>
      <c r="K7636">
        <v>61</v>
      </c>
      <c r="L7636">
        <v>66.349999999999994</v>
      </c>
      <c r="M7636" t="s">
        <v>925</v>
      </c>
      <c r="N7636" t="s">
        <v>926</v>
      </c>
      <c r="O7636">
        <v>45.7</v>
      </c>
      <c r="S7636">
        <v>27635</v>
      </c>
    </row>
    <row r="7637" spans="1:19" x14ac:dyDescent="0.2">
      <c r="A7637" t="s">
        <v>67</v>
      </c>
      <c r="B7637" t="s">
        <v>8</v>
      </c>
      <c r="C7637" t="s">
        <v>927</v>
      </c>
      <c r="D7637">
        <v>1</v>
      </c>
      <c r="E7637">
        <v>5</v>
      </c>
      <c r="F7637">
        <v>1780025400000</v>
      </c>
      <c r="G7637">
        <v>1780027580684</v>
      </c>
      <c r="H7637">
        <v>2180684</v>
      </c>
      <c r="I7637">
        <v>2180684</v>
      </c>
      <c r="J7637">
        <v>11547</v>
      </c>
      <c r="K7637">
        <v>84</v>
      </c>
      <c r="L7637">
        <v>58.29</v>
      </c>
      <c r="M7637" t="s">
        <v>925</v>
      </c>
      <c r="N7637" t="s">
        <v>929</v>
      </c>
      <c r="S7637">
        <v>27636</v>
      </c>
    </row>
    <row r="7638" spans="1:19" x14ac:dyDescent="0.2">
      <c r="A7638" t="s">
        <v>67</v>
      </c>
      <c r="B7638" t="s">
        <v>8</v>
      </c>
      <c r="C7638" t="s">
        <v>924</v>
      </c>
      <c r="D7638">
        <v>1</v>
      </c>
      <c r="E7638">
        <v>5</v>
      </c>
      <c r="F7638">
        <v>1780026300000</v>
      </c>
      <c r="G7638">
        <v>1780028447739</v>
      </c>
      <c r="H7638">
        <v>2147739</v>
      </c>
      <c r="I7638">
        <v>2147739</v>
      </c>
      <c r="J7638">
        <v>12053</v>
      </c>
      <c r="K7638">
        <v>84</v>
      </c>
      <c r="L7638">
        <v>78.11</v>
      </c>
      <c r="M7638" t="s">
        <v>931</v>
      </c>
      <c r="N7638" t="s">
        <v>926</v>
      </c>
      <c r="O7638">
        <v>55.76</v>
      </c>
      <c r="S7638">
        <v>27637</v>
      </c>
    </row>
    <row r="7639" spans="1:19" x14ac:dyDescent="0.2">
      <c r="A7639" t="s">
        <v>67</v>
      </c>
      <c r="B7639" t="s">
        <v>8</v>
      </c>
      <c r="C7639" t="s">
        <v>928</v>
      </c>
      <c r="D7639">
        <v>1</v>
      </c>
      <c r="E7639">
        <v>5</v>
      </c>
      <c r="F7639">
        <v>1780027200000</v>
      </c>
      <c r="G7639">
        <v>1780029182566</v>
      </c>
      <c r="H7639">
        <v>1982566</v>
      </c>
      <c r="I7639">
        <v>1982566</v>
      </c>
      <c r="J7639">
        <v>9914</v>
      </c>
      <c r="K7639">
        <v>79</v>
      </c>
      <c r="L7639">
        <v>54.2</v>
      </c>
      <c r="M7639" t="s">
        <v>925</v>
      </c>
      <c r="N7639" t="s">
        <v>929</v>
      </c>
      <c r="S7639">
        <v>27638</v>
      </c>
    </row>
    <row r="7640" spans="1:19" x14ac:dyDescent="0.2">
      <c r="A7640" t="s">
        <v>67</v>
      </c>
      <c r="B7640" t="s">
        <v>8</v>
      </c>
      <c r="C7640" t="s">
        <v>927</v>
      </c>
      <c r="D7640">
        <v>1</v>
      </c>
      <c r="E7640">
        <v>5</v>
      </c>
      <c r="F7640">
        <v>1780028100000</v>
      </c>
      <c r="G7640">
        <v>1780030424495</v>
      </c>
      <c r="H7640">
        <v>2324495</v>
      </c>
      <c r="I7640">
        <v>2324495</v>
      </c>
      <c r="J7640">
        <v>9643</v>
      </c>
      <c r="K7640">
        <v>91</v>
      </c>
      <c r="L7640">
        <v>73.959999999999994</v>
      </c>
      <c r="M7640" t="s">
        <v>931</v>
      </c>
      <c r="N7640" t="s">
        <v>926</v>
      </c>
      <c r="O7640">
        <v>48.12</v>
      </c>
      <c r="S7640">
        <v>27639</v>
      </c>
    </row>
    <row r="7641" spans="1:19" x14ac:dyDescent="0.2">
      <c r="A7641" t="s">
        <v>67</v>
      </c>
      <c r="B7641" t="s">
        <v>8</v>
      </c>
      <c r="C7641" t="s">
        <v>924</v>
      </c>
      <c r="D7641">
        <v>1</v>
      </c>
      <c r="E7641">
        <v>5</v>
      </c>
      <c r="F7641">
        <v>1780029000000</v>
      </c>
      <c r="G7641">
        <v>1780031405573</v>
      </c>
      <c r="H7641">
        <v>2405573</v>
      </c>
      <c r="I7641">
        <v>2405573</v>
      </c>
      <c r="J7641">
        <v>10514</v>
      </c>
      <c r="K7641">
        <v>94</v>
      </c>
      <c r="L7641">
        <v>76.11</v>
      </c>
      <c r="M7641" t="s">
        <v>931</v>
      </c>
      <c r="N7641" t="s">
        <v>926</v>
      </c>
      <c r="O7641">
        <v>48.75</v>
      </c>
      <c r="S7641">
        <v>27640</v>
      </c>
    </row>
    <row r="7642" spans="1:19" x14ac:dyDescent="0.2">
      <c r="A7642" t="s">
        <v>67</v>
      </c>
      <c r="B7642" t="s">
        <v>8</v>
      </c>
      <c r="C7642" t="s">
        <v>928</v>
      </c>
      <c r="D7642">
        <v>1</v>
      </c>
      <c r="E7642">
        <v>5</v>
      </c>
      <c r="F7642">
        <v>1780029900000</v>
      </c>
      <c r="G7642">
        <v>1780032473171</v>
      </c>
      <c r="H7642">
        <v>2573171</v>
      </c>
      <c r="I7642">
        <v>2573171</v>
      </c>
      <c r="J7642">
        <v>12171</v>
      </c>
      <c r="K7642">
        <v>102</v>
      </c>
      <c r="L7642">
        <v>80.010000000000005</v>
      </c>
      <c r="M7642" t="s">
        <v>931</v>
      </c>
      <c r="N7642" t="s">
        <v>926</v>
      </c>
      <c r="O7642">
        <v>49.15</v>
      </c>
      <c r="S7642">
        <v>27641</v>
      </c>
    </row>
    <row r="7643" spans="1:19" x14ac:dyDescent="0.2">
      <c r="A7643" t="s">
        <v>67</v>
      </c>
      <c r="B7643" t="s">
        <v>8</v>
      </c>
      <c r="C7643" t="s">
        <v>928</v>
      </c>
      <c r="D7643">
        <v>1</v>
      </c>
      <c r="E7643">
        <v>6</v>
      </c>
      <c r="F7643">
        <v>1780099200000</v>
      </c>
      <c r="G7643">
        <v>1780101639447</v>
      </c>
      <c r="H7643">
        <v>2439447</v>
      </c>
      <c r="I7643">
        <v>2439447</v>
      </c>
      <c r="J7643">
        <v>9549</v>
      </c>
      <c r="K7643">
        <v>90</v>
      </c>
      <c r="L7643">
        <v>71.3</v>
      </c>
      <c r="M7643" t="s">
        <v>931</v>
      </c>
      <c r="N7643" t="s">
        <v>926</v>
      </c>
      <c r="O7643">
        <v>39.270000000000003</v>
      </c>
      <c r="S7643">
        <v>27642</v>
      </c>
    </row>
    <row r="7644" spans="1:19" x14ac:dyDescent="0.2">
      <c r="A7644" t="s">
        <v>67</v>
      </c>
      <c r="B7644" t="s">
        <v>8</v>
      </c>
      <c r="C7644" t="s">
        <v>927</v>
      </c>
      <c r="D7644">
        <v>1</v>
      </c>
      <c r="E7644">
        <v>6</v>
      </c>
      <c r="F7644">
        <v>1780100100000</v>
      </c>
      <c r="G7644">
        <v>1780102101856</v>
      </c>
      <c r="H7644">
        <v>2001856</v>
      </c>
      <c r="I7644">
        <v>2001856</v>
      </c>
      <c r="J7644">
        <v>9785</v>
      </c>
      <c r="K7644">
        <v>81</v>
      </c>
      <c r="L7644">
        <v>73.069999999999993</v>
      </c>
      <c r="M7644" t="s">
        <v>931</v>
      </c>
      <c r="N7644" t="s">
        <v>926</v>
      </c>
      <c r="O7644">
        <v>53.8</v>
      </c>
      <c r="S7644">
        <v>27643</v>
      </c>
    </row>
    <row r="7645" spans="1:19" x14ac:dyDescent="0.2">
      <c r="A7645" t="s">
        <v>67</v>
      </c>
      <c r="B7645" t="s">
        <v>8</v>
      </c>
      <c r="C7645" t="s">
        <v>924</v>
      </c>
      <c r="D7645">
        <v>1</v>
      </c>
      <c r="E7645">
        <v>6</v>
      </c>
      <c r="F7645">
        <v>1780101000000</v>
      </c>
      <c r="G7645">
        <v>1780103050877</v>
      </c>
      <c r="H7645">
        <v>2050877</v>
      </c>
      <c r="I7645">
        <v>2050877</v>
      </c>
      <c r="J7645">
        <v>11900</v>
      </c>
      <c r="K7645">
        <v>87</v>
      </c>
      <c r="L7645">
        <v>70.930000000000007</v>
      </c>
      <c r="M7645" t="s">
        <v>931</v>
      </c>
      <c r="N7645" t="s">
        <v>926</v>
      </c>
      <c r="O7645">
        <v>41.92</v>
      </c>
      <c r="S7645">
        <v>27644</v>
      </c>
    </row>
    <row r="7646" spans="1:19" x14ac:dyDescent="0.2">
      <c r="A7646" t="s">
        <v>67</v>
      </c>
      <c r="B7646" t="s">
        <v>8</v>
      </c>
      <c r="C7646" t="s">
        <v>928</v>
      </c>
      <c r="D7646">
        <v>1</v>
      </c>
      <c r="E7646">
        <v>6</v>
      </c>
      <c r="F7646">
        <v>1780101900000</v>
      </c>
      <c r="G7646">
        <v>1780103970584</v>
      </c>
      <c r="H7646">
        <v>2070584</v>
      </c>
      <c r="I7646">
        <v>2070584</v>
      </c>
      <c r="J7646">
        <v>10626</v>
      </c>
      <c r="K7646">
        <v>83</v>
      </c>
      <c r="L7646">
        <v>69.36</v>
      </c>
      <c r="M7646" t="s">
        <v>931</v>
      </c>
      <c r="N7646" t="s">
        <v>926</v>
      </c>
      <c r="O7646">
        <v>41.19</v>
      </c>
      <c r="S7646">
        <v>27645</v>
      </c>
    </row>
    <row r="7647" spans="1:19" x14ac:dyDescent="0.2">
      <c r="A7647" t="s">
        <v>67</v>
      </c>
      <c r="B7647" t="s">
        <v>8</v>
      </c>
      <c r="C7647" t="s">
        <v>927</v>
      </c>
      <c r="D7647">
        <v>1</v>
      </c>
      <c r="E7647">
        <v>6</v>
      </c>
      <c r="F7647">
        <v>1780102800000</v>
      </c>
      <c r="G7647">
        <v>1780104782970</v>
      </c>
      <c r="H7647">
        <v>1982970</v>
      </c>
      <c r="I7647">
        <v>1982970</v>
      </c>
      <c r="J7647">
        <v>9981</v>
      </c>
      <c r="K7647">
        <v>79</v>
      </c>
      <c r="L7647">
        <v>67.09</v>
      </c>
      <c r="M7647" t="s">
        <v>931</v>
      </c>
      <c r="N7647" t="s">
        <v>926</v>
      </c>
      <c r="O7647">
        <v>39.840000000000003</v>
      </c>
      <c r="S7647">
        <v>27646</v>
      </c>
    </row>
    <row r="7648" spans="1:19" x14ac:dyDescent="0.2">
      <c r="A7648" t="s">
        <v>67</v>
      </c>
      <c r="B7648" t="s">
        <v>8</v>
      </c>
      <c r="C7648" t="s">
        <v>924</v>
      </c>
      <c r="D7648">
        <v>1</v>
      </c>
      <c r="E7648">
        <v>6</v>
      </c>
      <c r="F7648">
        <v>1780103700000</v>
      </c>
      <c r="G7648">
        <v>1780105629082</v>
      </c>
      <c r="H7648">
        <v>1929082</v>
      </c>
      <c r="I7648">
        <v>1929082</v>
      </c>
      <c r="J7648">
        <v>8458</v>
      </c>
      <c r="K7648">
        <v>81</v>
      </c>
      <c r="L7648">
        <v>69.16</v>
      </c>
      <c r="M7648" t="s">
        <v>931</v>
      </c>
      <c r="N7648" t="s">
        <v>926</v>
      </c>
      <c r="O7648">
        <v>50.09</v>
      </c>
      <c r="S7648">
        <v>27647</v>
      </c>
    </row>
    <row r="7649" spans="1:19" x14ac:dyDescent="0.2">
      <c r="A7649" t="s">
        <v>67</v>
      </c>
      <c r="B7649" t="s">
        <v>8</v>
      </c>
      <c r="C7649" t="s">
        <v>928</v>
      </c>
      <c r="D7649">
        <v>1</v>
      </c>
      <c r="E7649">
        <v>6</v>
      </c>
      <c r="F7649">
        <v>1780104600000</v>
      </c>
      <c r="G7649">
        <v>1780107230547</v>
      </c>
      <c r="H7649">
        <v>2630547</v>
      </c>
      <c r="I7649">
        <v>2630547</v>
      </c>
      <c r="J7649">
        <v>11524</v>
      </c>
      <c r="K7649">
        <v>103</v>
      </c>
      <c r="L7649">
        <v>83.18</v>
      </c>
      <c r="M7649" t="s">
        <v>931</v>
      </c>
      <c r="N7649" t="s">
        <v>926</v>
      </c>
      <c r="O7649">
        <v>56.82</v>
      </c>
      <c r="S7649">
        <v>27648</v>
      </c>
    </row>
    <row r="7650" spans="1:19" x14ac:dyDescent="0.2">
      <c r="A7650" t="s">
        <v>67</v>
      </c>
      <c r="B7650" t="s">
        <v>8</v>
      </c>
      <c r="C7650" t="s">
        <v>927</v>
      </c>
      <c r="D7650">
        <v>1</v>
      </c>
      <c r="E7650">
        <v>6</v>
      </c>
      <c r="F7650">
        <v>1780105500000</v>
      </c>
      <c r="G7650">
        <v>1780107708056</v>
      </c>
      <c r="H7650">
        <v>2208056</v>
      </c>
      <c r="I7650">
        <v>2208056</v>
      </c>
      <c r="J7650">
        <v>9017</v>
      </c>
      <c r="K7650">
        <v>87</v>
      </c>
      <c r="L7650">
        <v>72.69</v>
      </c>
      <c r="M7650" t="s">
        <v>931</v>
      </c>
      <c r="N7650" t="s">
        <v>926</v>
      </c>
      <c r="O7650">
        <v>49.76</v>
      </c>
      <c r="S7650">
        <v>27649</v>
      </c>
    </row>
    <row r="7651" spans="1:19" x14ac:dyDescent="0.2">
      <c r="A7651" t="s">
        <v>67</v>
      </c>
      <c r="B7651" t="s">
        <v>8</v>
      </c>
      <c r="C7651" t="s">
        <v>924</v>
      </c>
      <c r="D7651">
        <v>1</v>
      </c>
      <c r="E7651">
        <v>6</v>
      </c>
      <c r="F7651">
        <v>1780106400000</v>
      </c>
      <c r="G7651">
        <v>1780108394217</v>
      </c>
      <c r="H7651">
        <v>1994217</v>
      </c>
      <c r="I7651">
        <v>1994217</v>
      </c>
      <c r="J7651">
        <v>8861</v>
      </c>
      <c r="K7651">
        <v>83</v>
      </c>
      <c r="L7651">
        <v>69.78</v>
      </c>
      <c r="M7651" t="s">
        <v>931</v>
      </c>
      <c r="N7651" t="s">
        <v>926</v>
      </c>
      <c r="O7651">
        <v>48.81</v>
      </c>
      <c r="S7651">
        <v>27650</v>
      </c>
    </row>
    <row r="7652" spans="1:19" x14ac:dyDescent="0.2">
      <c r="A7652" t="s">
        <v>67</v>
      </c>
      <c r="B7652" t="s">
        <v>8</v>
      </c>
      <c r="C7652" t="s">
        <v>928</v>
      </c>
      <c r="D7652">
        <v>1</v>
      </c>
      <c r="E7652">
        <v>6</v>
      </c>
      <c r="F7652">
        <v>1780107300000</v>
      </c>
      <c r="G7652">
        <v>1780108921226</v>
      </c>
      <c r="H7652">
        <v>1621226</v>
      </c>
      <c r="I7652">
        <v>1621226</v>
      </c>
      <c r="J7652">
        <v>8577</v>
      </c>
      <c r="K7652">
        <v>69</v>
      </c>
      <c r="L7652">
        <v>67.819999999999993</v>
      </c>
      <c r="M7652" t="s">
        <v>931</v>
      </c>
      <c r="N7652" t="s">
        <v>926</v>
      </c>
      <c r="O7652">
        <v>54.4</v>
      </c>
      <c r="S7652">
        <v>27651</v>
      </c>
    </row>
    <row r="7653" spans="1:19" x14ac:dyDescent="0.2">
      <c r="A7653" t="s">
        <v>67</v>
      </c>
      <c r="B7653" t="s">
        <v>8</v>
      </c>
      <c r="C7653" t="s">
        <v>927</v>
      </c>
      <c r="D7653">
        <v>1</v>
      </c>
      <c r="E7653">
        <v>6</v>
      </c>
      <c r="F7653">
        <v>1780108200000</v>
      </c>
      <c r="G7653">
        <v>1780110705767</v>
      </c>
      <c r="H7653">
        <v>2505767</v>
      </c>
      <c r="I7653">
        <v>2505767</v>
      </c>
      <c r="J7653">
        <v>10741</v>
      </c>
      <c r="K7653">
        <v>94</v>
      </c>
      <c r="L7653">
        <v>77.349999999999994</v>
      </c>
      <c r="M7653" t="s">
        <v>931</v>
      </c>
      <c r="N7653" t="s">
        <v>926</v>
      </c>
      <c r="O7653">
        <v>48.49</v>
      </c>
      <c r="S7653">
        <v>27652</v>
      </c>
    </row>
    <row r="7654" spans="1:19" x14ac:dyDescent="0.2">
      <c r="A7654" t="s">
        <v>67</v>
      </c>
      <c r="B7654" t="s">
        <v>8</v>
      </c>
      <c r="C7654" t="s">
        <v>924</v>
      </c>
      <c r="D7654">
        <v>1</v>
      </c>
      <c r="E7654">
        <v>6</v>
      </c>
      <c r="F7654">
        <v>1780109100000</v>
      </c>
      <c r="G7654">
        <v>1780110774576</v>
      </c>
      <c r="H7654">
        <v>1674576</v>
      </c>
      <c r="I7654">
        <v>1674576</v>
      </c>
      <c r="J7654">
        <v>12161</v>
      </c>
      <c r="K7654">
        <v>71</v>
      </c>
      <c r="L7654">
        <v>69.78</v>
      </c>
      <c r="M7654" t="s">
        <v>931</v>
      </c>
      <c r="N7654" t="s">
        <v>926</v>
      </c>
      <c r="O7654">
        <v>48.03</v>
      </c>
      <c r="S7654">
        <v>27653</v>
      </c>
    </row>
    <row r="7655" spans="1:19" x14ac:dyDescent="0.2">
      <c r="A7655" t="s">
        <v>67</v>
      </c>
      <c r="B7655" t="s">
        <v>8</v>
      </c>
      <c r="C7655" t="s">
        <v>928</v>
      </c>
      <c r="D7655">
        <v>1</v>
      </c>
      <c r="E7655">
        <v>6</v>
      </c>
      <c r="F7655">
        <v>1780110000000</v>
      </c>
      <c r="G7655">
        <v>1780111623023</v>
      </c>
      <c r="H7655">
        <v>1623023</v>
      </c>
      <c r="I7655">
        <v>1623023</v>
      </c>
      <c r="J7655">
        <v>10672</v>
      </c>
      <c r="K7655">
        <v>64</v>
      </c>
      <c r="L7655">
        <v>70.099999999999994</v>
      </c>
      <c r="M7655" t="s">
        <v>931</v>
      </c>
      <c r="N7655" t="s">
        <v>926</v>
      </c>
      <c r="O7655">
        <v>54.06</v>
      </c>
      <c r="S7655">
        <v>27654</v>
      </c>
    </row>
    <row r="7656" spans="1:19" x14ac:dyDescent="0.2">
      <c r="A7656" t="s">
        <v>67</v>
      </c>
      <c r="B7656" t="s">
        <v>8</v>
      </c>
      <c r="C7656" t="s">
        <v>927</v>
      </c>
      <c r="D7656">
        <v>1</v>
      </c>
      <c r="E7656">
        <v>6</v>
      </c>
      <c r="F7656">
        <v>1780110900000</v>
      </c>
      <c r="G7656">
        <v>1780112428681</v>
      </c>
      <c r="H7656">
        <v>1528681</v>
      </c>
      <c r="I7656">
        <v>1528681</v>
      </c>
      <c r="J7656">
        <v>10472</v>
      </c>
      <c r="K7656">
        <v>63</v>
      </c>
      <c r="L7656">
        <v>68.25</v>
      </c>
      <c r="M7656" t="s">
        <v>931</v>
      </c>
      <c r="N7656" t="s">
        <v>926</v>
      </c>
      <c r="O7656">
        <v>52.68</v>
      </c>
      <c r="S7656">
        <v>27655</v>
      </c>
    </row>
    <row r="7657" spans="1:19" x14ac:dyDescent="0.2">
      <c r="A7657" t="s">
        <v>67</v>
      </c>
      <c r="B7657" t="s">
        <v>8</v>
      </c>
      <c r="C7657" t="s">
        <v>924</v>
      </c>
      <c r="D7657">
        <v>1</v>
      </c>
      <c r="E7657">
        <v>6</v>
      </c>
      <c r="F7657">
        <v>1780111800000</v>
      </c>
      <c r="G7657">
        <v>1780114178265</v>
      </c>
      <c r="H7657">
        <v>2378265</v>
      </c>
      <c r="I7657">
        <v>2378265</v>
      </c>
      <c r="J7657">
        <v>11652</v>
      </c>
      <c r="K7657">
        <v>94</v>
      </c>
      <c r="L7657">
        <v>74.11</v>
      </c>
      <c r="M7657" t="s">
        <v>931</v>
      </c>
      <c r="N7657" t="s">
        <v>926</v>
      </c>
      <c r="O7657">
        <v>41.74</v>
      </c>
      <c r="S7657">
        <v>27656</v>
      </c>
    </row>
    <row r="7658" spans="1:19" x14ac:dyDescent="0.2">
      <c r="A7658" t="s">
        <v>67</v>
      </c>
      <c r="B7658" t="s">
        <v>8</v>
      </c>
      <c r="C7658" t="s">
        <v>928</v>
      </c>
      <c r="D7658">
        <v>1</v>
      </c>
      <c r="E7658">
        <v>6</v>
      </c>
      <c r="F7658">
        <v>1780112700000</v>
      </c>
      <c r="G7658">
        <v>1780115417113</v>
      </c>
      <c r="H7658">
        <v>2717113</v>
      </c>
      <c r="I7658">
        <v>2717113</v>
      </c>
      <c r="J7658">
        <v>10403</v>
      </c>
      <c r="K7658">
        <v>104</v>
      </c>
      <c r="L7658">
        <v>81.09</v>
      </c>
      <c r="M7658" t="s">
        <v>931</v>
      </c>
      <c r="N7658" t="s">
        <v>926</v>
      </c>
      <c r="O7658">
        <v>52.77</v>
      </c>
      <c r="S7658">
        <v>27657</v>
      </c>
    </row>
    <row r="7659" spans="1:19" x14ac:dyDescent="0.2">
      <c r="A7659" t="s">
        <v>67</v>
      </c>
      <c r="B7659" t="s">
        <v>8</v>
      </c>
      <c r="C7659" t="s">
        <v>927</v>
      </c>
      <c r="D7659">
        <v>1</v>
      </c>
      <c r="E7659">
        <v>6</v>
      </c>
      <c r="F7659">
        <v>1780113600000</v>
      </c>
      <c r="G7659">
        <v>1780115955395</v>
      </c>
      <c r="H7659">
        <v>2355395</v>
      </c>
      <c r="I7659">
        <v>2355395</v>
      </c>
      <c r="J7659">
        <v>11005</v>
      </c>
      <c r="K7659">
        <v>95</v>
      </c>
      <c r="L7659">
        <v>75.83</v>
      </c>
      <c r="M7659" t="s">
        <v>931</v>
      </c>
      <c r="N7659" t="s">
        <v>926</v>
      </c>
      <c r="O7659">
        <v>48.04</v>
      </c>
      <c r="S7659">
        <v>27658</v>
      </c>
    </row>
    <row r="7660" spans="1:19" x14ac:dyDescent="0.2">
      <c r="A7660" t="s">
        <v>67</v>
      </c>
      <c r="B7660" t="s">
        <v>8</v>
      </c>
      <c r="C7660" t="s">
        <v>924</v>
      </c>
      <c r="D7660">
        <v>1</v>
      </c>
      <c r="E7660">
        <v>6</v>
      </c>
      <c r="F7660">
        <v>1780114500000</v>
      </c>
      <c r="G7660">
        <v>1780116788913</v>
      </c>
      <c r="H7660">
        <v>2288913</v>
      </c>
      <c r="I7660">
        <v>2288913</v>
      </c>
      <c r="J7660">
        <v>12278</v>
      </c>
      <c r="K7660">
        <v>86</v>
      </c>
      <c r="L7660">
        <v>78.63</v>
      </c>
      <c r="M7660" t="s">
        <v>931</v>
      </c>
      <c r="N7660" t="s">
        <v>926</v>
      </c>
      <c r="O7660">
        <v>52.81</v>
      </c>
      <c r="S7660">
        <v>27659</v>
      </c>
    </row>
    <row r="7661" spans="1:19" x14ac:dyDescent="0.2">
      <c r="A7661" t="s">
        <v>67</v>
      </c>
      <c r="B7661" t="s">
        <v>8</v>
      </c>
      <c r="C7661" t="s">
        <v>928</v>
      </c>
      <c r="D7661">
        <v>1</v>
      </c>
      <c r="E7661">
        <v>6</v>
      </c>
      <c r="F7661">
        <v>1780115400000</v>
      </c>
      <c r="G7661">
        <v>1780118080144</v>
      </c>
      <c r="H7661">
        <v>2680144</v>
      </c>
      <c r="I7661">
        <v>2680144</v>
      </c>
      <c r="J7661">
        <v>11988</v>
      </c>
      <c r="K7661">
        <v>105</v>
      </c>
      <c r="L7661">
        <v>82.57</v>
      </c>
      <c r="M7661" t="s">
        <v>931</v>
      </c>
      <c r="N7661" t="s">
        <v>926</v>
      </c>
      <c r="O7661">
        <v>52.91</v>
      </c>
      <c r="S7661">
        <v>27660</v>
      </c>
    </row>
    <row r="7662" spans="1:19" x14ac:dyDescent="0.2">
      <c r="A7662" t="s">
        <v>67</v>
      </c>
      <c r="B7662" t="s">
        <v>8</v>
      </c>
      <c r="C7662" t="s">
        <v>927</v>
      </c>
      <c r="D7662">
        <v>1</v>
      </c>
      <c r="E7662">
        <v>6</v>
      </c>
      <c r="F7662">
        <v>1780116300000</v>
      </c>
      <c r="G7662">
        <v>1780118566305</v>
      </c>
      <c r="H7662">
        <v>2266305</v>
      </c>
      <c r="I7662">
        <v>2266305</v>
      </c>
      <c r="J7662">
        <v>9678</v>
      </c>
      <c r="K7662">
        <v>85</v>
      </c>
      <c r="L7662">
        <v>73.53</v>
      </c>
      <c r="M7662" t="s">
        <v>931</v>
      </c>
      <c r="N7662" t="s">
        <v>926</v>
      </c>
      <c r="O7662">
        <v>48.49</v>
      </c>
      <c r="S7662">
        <v>27661</v>
      </c>
    </row>
    <row r="7663" spans="1:19" x14ac:dyDescent="0.2">
      <c r="A7663" t="s">
        <v>67</v>
      </c>
      <c r="B7663" t="s">
        <v>8</v>
      </c>
      <c r="C7663" t="s">
        <v>924</v>
      </c>
      <c r="D7663">
        <v>1</v>
      </c>
      <c r="E7663">
        <v>6</v>
      </c>
      <c r="F7663">
        <v>1780117200000</v>
      </c>
      <c r="G7663">
        <v>1780119433762</v>
      </c>
      <c r="H7663">
        <v>2233762</v>
      </c>
      <c r="I7663">
        <v>2233762</v>
      </c>
      <c r="J7663">
        <v>12007</v>
      </c>
      <c r="K7663">
        <v>90</v>
      </c>
      <c r="L7663">
        <v>78.91</v>
      </c>
      <c r="M7663" t="s">
        <v>931</v>
      </c>
      <c r="N7663" t="s">
        <v>926</v>
      </c>
      <c r="O7663">
        <v>55.58</v>
      </c>
      <c r="S7663">
        <v>27662</v>
      </c>
    </row>
    <row r="7664" spans="1:19" x14ac:dyDescent="0.2">
      <c r="A7664" t="s">
        <v>67</v>
      </c>
      <c r="B7664" t="s">
        <v>8</v>
      </c>
      <c r="C7664" t="s">
        <v>928</v>
      </c>
      <c r="D7664">
        <v>1</v>
      </c>
      <c r="E7664">
        <v>6</v>
      </c>
      <c r="F7664">
        <v>1780118100000</v>
      </c>
      <c r="G7664">
        <v>1780120755877</v>
      </c>
      <c r="H7664">
        <v>2655877</v>
      </c>
      <c r="I7664">
        <v>2655877</v>
      </c>
      <c r="J7664">
        <v>10376</v>
      </c>
      <c r="K7664">
        <v>109</v>
      </c>
      <c r="L7664">
        <v>77.06</v>
      </c>
      <c r="M7664" t="s">
        <v>931</v>
      </c>
      <c r="N7664" t="s">
        <v>926</v>
      </c>
      <c r="O7664">
        <v>45.01</v>
      </c>
      <c r="S7664">
        <v>27663</v>
      </c>
    </row>
    <row r="7665" spans="1:19" x14ac:dyDescent="0.2">
      <c r="A7665" t="s">
        <v>67</v>
      </c>
      <c r="B7665" t="s">
        <v>8</v>
      </c>
      <c r="C7665" t="s">
        <v>927</v>
      </c>
      <c r="D7665">
        <v>1</v>
      </c>
      <c r="E7665">
        <v>6</v>
      </c>
      <c r="F7665">
        <v>1780119000000</v>
      </c>
      <c r="G7665">
        <v>1780121559454</v>
      </c>
      <c r="H7665">
        <v>2559454</v>
      </c>
      <c r="I7665">
        <v>2559454</v>
      </c>
      <c r="J7665">
        <v>11383</v>
      </c>
      <c r="K7665">
        <v>102</v>
      </c>
      <c r="L7665">
        <v>62.67</v>
      </c>
      <c r="M7665" t="s">
        <v>925</v>
      </c>
      <c r="N7665" t="s">
        <v>929</v>
      </c>
      <c r="S7665">
        <v>27664</v>
      </c>
    </row>
    <row r="7666" spans="1:19" x14ac:dyDescent="0.2">
      <c r="A7666" t="s">
        <v>67</v>
      </c>
      <c r="B7666" t="s">
        <v>8</v>
      </c>
      <c r="C7666" t="s">
        <v>924</v>
      </c>
      <c r="D7666">
        <v>1</v>
      </c>
      <c r="E7666">
        <v>6</v>
      </c>
      <c r="F7666">
        <v>1780119900000</v>
      </c>
      <c r="G7666">
        <v>1780121693718</v>
      </c>
      <c r="H7666">
        <v>1793718</v>
      </c>
      <c r="I7666">
        <v>1793718</v>
      </c>
      <c r="J7666">
        <v>11402</v>
      </c>
      <c r="K7666">
        <v>69</v>
      </c>
      <c r="L7666">
        <v>69.12</v>
      </c>
      <c r="M7666" t="s">
        <v>931</v>
      </c>
      <c r="N7666" t="s">
        <v>926</v>
      </c>
      <c r="O7666">
        <v>45.51</v>
      </c>
      <c r="S7666">
        <v>27665</v>
      </c>
    </row>
    <row r="7667" spans="1:19" x14ac:dyDescent="0.2">
      <c r="A7667" t="s">
        <v>67</v>
      </c>
      <c r="B7667" t="s">
        <v>8</v>
      </c>
      <c r="C7667" t="s">
        <v>928</v>
      </c>
      <c r="D7667">
        <v>1</v>
      </c>
      <c r="E7667">
        <v>6</v>
      </c>
      <c r="F7667">
        <v>1780120800000</v>
      </c>
      <c r="G7667">
        <v>1780123366001</v>
      </c>
      <c r="H7667">
        <v>2566001</v>
      </c>
      <c r="I7667">
        <v>2566001</v>
      </c>
      <c r="J7667">
        <v>10470</v>
      </c>
      <c r="K7667">
        <v>100</v>
      </c>
      <c r="L7667">
        <v>79.95</v>
      </c>
      <c r="M7667" t="s">
        <v>931</v>
      </c>
      <c r="N7667" t="s">
        <v>926</v>
      </c>
      <c r="O7667">
        <v>53.75</v>
      </c>
      <c r="S7667">
        <v>27666</v>
      </c>
    </row>
    <row r="7668" spans="1:19" x14ac:dyDescent="0.2">
      <c r="A7668" t="s">
        <v>67</v>
      </c>
      <c r="B7668" t="s">
        <v>8</v>
      </c>
      <c r="C7668" t="s">
        <v>927</v>
      </c>
      <c r="D7668">
        <v>1</v>
      </c>
      <c r="E7668">
        <v>7</v>
      </c>
      <c r="F7668">
        <v>1780185600000</v>
      </c>
      <c r="G7668">
        <v>1780187998732</v>
      </c>
      <c r="H7668">
        <v>2398732</v>
      </c>
      <c r="I7668">
        <v>2398732</v>
      </c>
      <c r="J7668">
        <v>11000</v>
      </c>
      <c r="K7668">
        <v>88</v>
      </c>
      <c r="L7668">
        <v>78.819999999999993</v>
      </c>
      <c r="M7668" t="s">
        <v>931</v>
      </c>
      <c r="N7668" t="s">
        <v>926</v>
      </c>
      <c r="O7668">
        <v>53.93</v>
      </c>
      <c r="S7668">
        <v>27667</v>
      </c>
    </row>
    <row r="7669" spans="1:19" x14ac:dyDescent="0.2">
      <c r="A7669" t="s">
        <v>67</v>
      </c>
      <c r="B7669" t="s">
        <v>8</v>
      </c>
      <c r="C7669" t="s">
        <v>924</v>
      </c>
      <c r="D7669">
        <v>1</v>
      </c>
      <c r="E7669">
        <v>7</v>
      </c>
      <c r="F7669">
        <v>1780186500000</v>
      </c>
      <c r="G7669">
        <v>1780188136514</v>
      </c>
      <c r="H7669">
        <v>1636514</v>
      </c>
      <c r="I7669">
        <v>1636514</v>
      </c>
      <c r="J7669">
        <v>9320</v>
      </c>
      <c r="K7669">
        <v>70</v>
      </c>
      <c r="L7669">
        <v>65.97</v>
      </c>
      <c r="M7669" t="s">
        <v>925</v>
      </c>
      <c r="N7669" t="s">
        <v>926</v>
      </c>
      <c r="O7669">
        <v>47.73</v>
      </c>
      <c r="S7669">
        <v>27668</v>
      </c>
    </row>
    <row r="7670" spans="1:19" x14ac:dyDescent="0.2">
      <c r="A7670" t="s">
        <v>67</v>
      </c>
      <c r="B7670" t="s">
        <v>8</v>
      </c>
      <c r="C7670" t="s">
        <v>928</v>
      </c>
      <c r="D7670">
        <v>1</v>
      </c>
      <c r="E7670">
        <v>7</v>
      </c>
      <c r="F7670">
        <v>1780187400000</v>
      </c>
      <c r="G7670">
        <v>1780189170828</v>
      </c>
      <c r="H7670">
        <v>1770828</v>
      </c>
      <c r="I7670">
        <v>1770828</v>
      </c>
      <c r="J7670">
        <v>8536</v>
      </c>
      <c r="K7670">
        <v>74</v>
      </c>
      <c r="L7670">
        <v>50.21</v>
      </c>
      <c r="M7670" t="s">
        <v>925</v>
      </c>
      <c r="N7670" t="s">
        <v>929</v>
      </c>
      <c r="S7670">
        <v>27669</v>
      </c>
    </row>
    <row r="7671" spans="1:19" x14ac:dyDescent="0.2">
      <c r="A7671" t="s">
        <v>67</v>
      </c>
      <c r="B7671" t="s">
        <v>8</v>
      </c>
      <c r="C7671" t="s">
        <v>927</v>
      </c>
      <c r="D7671">
        <v>1</v>
      </c>
      <c r="E7671">
        <v>7</v>
      </c>
      <c r="F7671">
        <v>1780188300000</v>
      </c>
      <c r="G7671">
        <v>1780189793418</v>
      </c>
      <c r="H7671">
        <v>1493418</v>
      </c>
      <c r="I7671">
        <v>1493418</v>
      </c>
      <c r="J7671">
        <v>10196</v>
      </c>
      <c r="K7671">
        <v>57</v>
      </c>
      <c r="L7671">
        <v>68.28</v>
      </c>
      <c r="M7671" t="s">
        <v>931</v>
      </c>
      <c r="N7671" t="s">
        <v>926</v>
      </c>
      <c r="O7671">
        <v>54.37</v>
      </c>
      <c r="S7671">
        <v>27670</v>
      </c>
    </row>
    <row r="7672" spans="1:19" x14ac:dyDescent="0.2">
      <c r="A7672" t="s">
        <v>67</v>
      </c>
      <c r="B7672" t="s">
        <v>8</v>
      </c>
      <c r="C7672" t="s">
        <v>924</v>
      </c>
      <c r="D7672">
        <v>1</v>
      </c>
      <c r="E7672">
        <v>7</v>
      </c>
      <c r="F7672">
        <v>1780189200000</v>
      </c>
      <c r="G7672">
        <v>1780191663986</v>
      </c>
      <c r="H7672">
        <v>2463986</v>
      </c>
      <c r="I7672">
        <v>2463986</v>
      </c>
      <c r="J7672">
        <v>8940</v>
      </c>
      <c r="K7672">
        <v>101</v>
      </c>
      <c r="L7672">
        <v>71.06</v>
      </c>
      <c r="M7672" t="s">
        <v>931</v>
      </c>
      <c r="N7672" t="s">
        <v>926</v>
      </c>
      <c r="O7672">
        <v>39.729999999999997</v>
      </c>
      <c r="S7672">
        <v>27671</v>
      </c>
    </row>
    <row r="7673" spans="1:19" x14ac:dyDescent="0.2">
      <c r="A7673" t="s">
        <v>67</v>
      </c>
      <c r="B7673" t="s">
        <v>8</v>
      </c>
      <c r="C7673" t="s">
        <v>928</v>
      </c>
      <c r="D7673">
        <v>1</v>
      </c>
      <c r="E7673">
        <v>7</v>
      </c>
      <c r="F7673">
        <v>1780190100000</v>
      </c>
      <c r="G7673">
        <v>1780191875009</v>
      </c>
      <c r="H7673">
        <v>1775009</v>
      </c>
      <c r="I7673">
        <v>1775009</v>
      </c>
      <c r="J7673">
        <v>11551</v>
      </c>
      <c r="K7673">
        <v>70</v>
      </c>
      <c r="L7673">
        <v>72.53</v>
      </c>
      <c r="M7673" t="s">
        <v>931</v>
      </c>
      <c r="N7673" t="s">
        <v>926</v>
      </c>
      <c r="O7673">
        <v>53.53</v>
      </c>
      <c r="S7673">
        <v>27672</v>
      </c>
    </row>
    <row r="7674" spans="1:19" x14ac:dyDescent="0.2">
      <c r="A7674" t="s">
        <v>67</v>
      </c>
      <c r="B7674" t="s">
        <v>8</v>
      </c>
      <c r="C7674" t="s">
        <v>927</v>
      </c>
      <c r="D7674">
        <v>1</v>
      </c>
      <c r="E7674">
        <v>7</v>
      </c>
      <c r="F7674">
        <v>1780191000000</v>
      </c>
      <c r="G7674">
        <v>1780192515025</v>
      </c>
      <c r="H7674">
        <v>1515025</v>
      </c>
      <c r="I7674">
        <v>1515025</v>
      </c>
      <c r="J7674">
        <v>10243</v>
      </c>
      <c r="K7674">
        <v>61</v>
      </c>
      <c r="L7674">
        <v>67.92</v>
      </c>
      <c r="M7674" t="s">
        <v>931</v>
      </c>
      <c r="N7674" t="s">
        <v>926</v>
      </c>
      <c r="O7674">
        <v>52.84</v>
      </c>
      <c r="S7674">
        <v>27673</v>
      </c>
    </row>
    <row r="7675" spans="1:19" x14ac:dyDescent="0.2">
      <c r="A7675" t="s">
        <v>67</v>
      </c>
      <c r="B7675" t="s">
        <v>8</v>
      </c>
      <c r="C7675" t="s">
        <v>924</v>
      </c>
      <c r="D7675">
        <v>1</v>
      </c>
      <c r="E7675">
        <v>7</v>
      </c>
      <c r="F7675">
        <v>1780191900000</v>
      </c>
      <c r="G7675">
        <v>1780193965367</v>
      </c>
      <c r="H7675">
        <v>2065367</v>
      </c>
      <c r="I7675">
        <v>2065367</v>
      </c>
      <c r="J7675">
        <v>8673</v>
      </c>
      <c r="K7675">
        <v>87</v>
      </c>
      <c r="L7675">
        <v>53.89</v>
      </c>
      <c r="M7675" t="s">
        <v>925</v>
      </c>
      <c r="N7675" t="s">
        <v>929</v>
      </c>
      <c r="S7675">
        <v>27674</v>
      </c>
    </row>
    <row r="7676" spans="1:19" x14ac:dyDescent="0.2">
      <c r="A7676" t="s">
        <v>67</v>
      </c>
      <c r="B7676" t="s">
        <v>8</v>
      </c>
      <c r="C7676" t="s">
        <v>928</v>
      </c>
      <c r="D7676">
        <v>1</v>
      </c>
      <c r="E7676">
        <v>7</v>
      </c>
      <c r="F7676">
        <v>1780192800000</v>
      </c>
      <c r="G7676">
        <v>1780194449128</v>
      </c>
      <c r="H7676">
        <v>1649128</v>
      </c>
      <c r="I7676">
        <v>1649128</v>
      </c>
      <c r="J7676">
        <v>11645</v>
      </c>
      <c r="K7676">
        <v>64</v>
      </c>
      <c r="L7676">
        <v>71.930000000000007</v>
      </c>
      <c r="M7676" t="s">
        <v>931</v>
      </c>
      <c r="N7676" t="s">
        <v>926</v>
      </c>
      <c r="O7676">
        <v>55.05</v>
      </c>
      <c r="S7676">
        <v>27675</v>
      </c>
    </row>
    <row r="7677" spans="1:19" x14ac:dyDescent="0.2">
      <c r="A7677" t="s">
        <v>67</v>
      </c>
      <c r="B7677" t="s">
        <v>8</v>
      </c>
      <c r="C7677" t="s">
        <v>927</v>
      </c>
      <c r="D7677">
        <v>1</v>
      </c>
      <c r="E7677">
        <v>7</v>
      </c>
      <c r="F7677">
        <v>1780193700000</v>
      </c>
      <c r="G7677">
        <v>1780196346774</v>
      </c>
      <c r="H7677">
        <v>2646774</v>
      </c>
      <c r="I7677">
        <v>2646774</v>
      </c>
      <c r="J7677">
        <v>8555</v>
      </c>
      <c r="K7677">
        <v>105</v>
      </c>
      <c r="L7677">
        <v>60.74</v>
      </c>
      <c r="M7677" t="s">
        <v>925</v>
      </c>
      <c r="N7677" t="s">
        <v>929</v>
      </c>
      <c r="S7677">
        <v>27676</v>
      </c>
    </row>
    <row r="7678" spans="1:19" x14ac:dyDescent="0.2">
      <c r="A7678" t="s">
        <v>67</v>
      </c>
      <c r="B7678" t="s">
        <v>8</v>
      </c>
      <c r="C7678" t="s">
        <v>924</v>
      </c>
      <c r="D7678">
        <v>1</v>
      </c>
      <c r="E7678">
        <v>7</v>
      </c>
      <c r="F7678">
        <v>1780194600000</v>
      </c>
      <c r="G7678">
        <v>1780196681216</v>
      </c>
      <c r="H7678">
        <v>2081216</v>
      </c>
      <c r="I7678">
        <v>2081216</v>
      </c>
      <c r="J7678">
        <v>11468</v>
      </c>
      <c r="K7678">
        <v>77</v>
      </c>
      <c r="L7678">
        <v>72.849999999999994</v>
      </c>
      <c r="M7678" t="s">
        <v>931</v>
      </c>
      <c r="N7678" t="s">
        <v>926</v>
      </c>
      <c r="O7678">
        <v>46.77</v>
      </c>
      <c r="S7678">
        <v>27677</v>
      </c>
    </row>
    <row r="7679" spans="1:19" x14ac:dyDescent="0.2">
      <c r="A7679" t="s">
        <v>67</v>
      </c>
      <c r="B7679" t="s">
        <v>8</v>
      </c>
      <c r="C7679" t="s">
        <v>928</v>
      </c>
      <c r="D7679">
        <v>1</v>
      </c>
      <c r="E7679">
        <v>7</v>
      </c>
      <c r="F7679">
        <v>1780195500000</v>
      </c>
      <c r="G7679">
        <v>1780197060527</v>
      </c>
      <c r="H7679">
        <v>1560527</v>
      </c>
      <c r="I7679">
        <v>1560527</v>
      </c>
      <c r="J7679">
        <v>11323</v>
      </c>
      <c r="K7679">
        <v>59</v>
      </c>
      <c r="L7679">
        <v>71.150000000000006</v>
      </c>
      <c r="M7679" t="s">
        <v>931</v>
      </c>
      <c r="N7679" t="s">
        <v>926</v>
      </c>
      <c r="O7679">
        <v>56.33</v>
      </c>
      <c r="S7679">
        <v>27678</v>
      </c>
    </row>
    <row r="7680" spans="1:19" x14ac:dyDescent="0.2">
      <c r="A7680" t="s">
        <v>67</v>
      </c>
      <c r="B7680" t="s">
        <v>8</v>
      </c>
      <c r="C7680" t="s">
        <v>927</v>
      </c>
      <c r="D7680">
        <v>1</v>
      </c>
      <c r="E7680">
        <v>7</v>
      </c>
      <c r="F7680">
        <v>1780196400000</v>
      </c>
      <c r="G7680">
        <v>1780198945833</v>
      </c>
      <c r="H7680">
        <v>2545833</v>
      </c>
      <c r="I7680">
        <v>2545833</v>
      </c>
      <c r="J7680">
        <v>9023</v>
      </c>
      <c r="K7680">
        <v>96</v>
      </c>
      <c r="L7680">
        <v>74.02</v>
      </c>
      <c r="M7680" t="s">
        <v>931</v>
      </c>
      <c r="N7680" t="s">
        <v>926</v>
      </c>
      <c r="O7680">
        <v>44.32</v>
      </c>
      <c r="S7680">
        <v>27679</v>
      </c>
    </row>
    <row r="7681" spans="1:19" x14ac:dyDescent="0.2">
      <c r="A7681" t="s">
        <v>67</v>
      </c>
      <c r="B7681" t="s">
        <v>8</v>
      </c>
      <c r="C7681" t="s">
        <v>924</v>
      </c>
      <c r="D7681">
        <v>1</v>
      </c>
      <c r="E7681">
        <v>7</v>
      </c>
      <c r="F7681">
        <v>1780197300000</v>
      </c>
      <c r="G7681">
        <v>1780198821325</v>
      </c>
      <c r="H7681">
        <v>1521325</v>
      </c>
      <c r="I7681">
        <v>1521325</v>
      </c>
      <c r="J7681">
        <v>11789</v>
      </c>
      <c r="K7681">
        <v>63</v>
      </c>
      <c r="L7681">
        <v>69.25</v>
      </c>
      <c r="M7681" t="s">
        <v>931</v>
      </c>
      <c r="N7681" t="s">
        <v>926</v>
      </c>
      <c r="O7681">
        <v>51.66</v>
      </c>
      <c r="S7681">
        <v>27680</v>
      </c>
    </row>
    <row r="7682" spans="1:19" x14ac:dyDescent="0.2">
      <c r="A7682" t="s">
        <v>67</v>
      </c>
      <c r="B7682" t="s">
        <v>8</v>
      </c>
      <c r="C7682" t="s">
        <v>928</v>
      </c>
      <c r="D7682">
        <v>1</v>
      </c>
      <c r="E7682">
        <v>7</v>
      </c>
      <c r="F7682">
        <v>1780198200000</v>
      </c>
      <c r="G7682">
        <v>1780200819391</v>
      </c>
      <c r="H7682">
        <v>2619391</v>
      </c>
      <c r="I7682">
        <v>2619391</v>
      </c>
      <c r="J7682">
        <v>9916</v>
      </c>
      <c r="K7682">
        <v>99</v>
      </c>
      <c r="L7682">
        <v>61.84</v>
      </c>
      <c r="M7682" t="s">
        <v>925</v>
      </c>
      <c r="N7682" t="s">
        <v>929</v>
      </c>
      <c r="S7682">
        <v>27681</v>
      </c>
    </row>
    <row r="7683" spans="1:19" x14ac:dyDescent="0.2">
      <c r="A7683" t="s">
        <v>67</v>
      </c>
      <c r="B7683" t="s">
        <v>8</v>
      </c>
      <c r="C7683" t="s">
        <v>927</v>
      </c>
      <c r="D7683">
        <v>1</v>
      </c>
      <c r="E7683">
        <v>7</v>
      </c>
      <c r="F7683">
        <v>1780199100000</v>
      </c>
      <c r="G7683">
        <v>1780201539057</v>
      </c>
      <c r="H7683">
        <v>2439057</v>
      </c>
      <c r="I7683">
        <v>2439057</v>
      </c>
      <c r="J7683">
        <v>10041</v>
      </c>
      <c r="K7683">
        <v>91</v>
      </c>
      <c r="L7683">
        <v>59.81</v>
      </c>
      <c r="M7683" t="s">
        <v>925</v>
      </c>
      <c r="N7683" t="s">
        <v>929</v>
      </c>
      <c r="S7683">
        <v>27682</v>
      </c>
    </row>
    <row r="7684" spans="1:19" x14ac:dyDescent="0.2">
      <c r="A7684" t="s">
        <v>67</v>
      </c>
      <c r="B7684" t="s">
        <v>8</v>
      </c>
      <c r="C7684" t="s">
        <v>924</v>
      </c>
      <c r="D7684">
        <v>1</v>
      </c>
      <c r="E7684">
        <v>7</v>
      </c>
      <c r="F7684">
        <v>1780200000000</v>
      </c>
      <c r="G7684">
        <v>1780201808561</v>
      </c>
      <c r="H7684">
        <v>1808561</v>
      </c>
      <c r="I7684">
        <v>1808561</v>
      </c>
      <c r="J7684">
        <v>12759</v>
      </c>
      <c r="K7684">
        <v>69</v>
      </c>
      <c r="L7684">
        <v>71.05</v>
      </c>
      <c r="M7684" t="s">
        <v>931</v>
      </c>
      <c r="N7684" t="s">
        <v>926</v>
      </c>
      <c r="O7684">
        <v>46</v>
      </c>
      <c r="S7684">
        <v>27683</v>
      </c>
    </row>
    <row r="7685" spans="1:19" x14ac:dyDescent="0.2">
      <c r="A7685" t="s">
        <v>67</v>
      </c>
      <c r="B7685" t="s">
        <v>8</v>
      </c>
      <c r="C7685" t="s">
        <v>928</v>
      </c>
      <c r="D7685">
        <v>1</v>
      </c>
      <c r="E7685">
        <v>7</v>
      </c>
      <c r="F7685">
        <v>1780200900000</v>
      </c>
      <c r="G7685">
        <v>1780203625783</v>
      </c>
      <c r="H7685">
        <v>2725783</v>
      </c>
      <c r="I7685">
        <v>2725783</v>
      </c>
      <c r="J7685">
        <v>10224</v>
      </c>
      <c r="K7685">
        <v>104</v>
      </c>
      <c r="L7685">
        <v>81.099999999999994</v>
      </c>
      <c r="M7685" t="s">
        <v>931</v>
      </c>
      <c r="N7685" t="s">
        <v>926</v>
      </c>
      <c r="O7685">
        <v>53.06</v>
      </c>
      <c r="S7685">
        <v>27684</v>
      </c>
    </row>
    <row r="7686" spans="1:19" x14ac:dyDescent="0.2">
      <c r="A7686" t="s">
        <v>67</v>
      </c>
      <c r="B7686" t="s">
        <v>8</v>
      </c>
      <c r="C7686" t="s">
        <v>927</v>
      </c>
      <c r="D7686">
        <v>1</v>
      </c>
      <c r="E7686">
        <v>7</v>
      </c>
      <c r="F7686">
        <v>1780201800000</v>
      </c>
      <c r="G7686">
        <v>1780203904800</v>
      </c>
      <c r="H7686">
        <v>2104800</v>
      </c>
      <c r="I7686">
        <v>2104800</v>
      </c>
      <c r="J7686">
        <v>11772</v>
      </c>
      <c r="K7686">
        <v>81</v>
      </c>
      <c r="L7686">
        <v>73.430000000000007</v>
      </c>
      <c r="M7686" t="s">
        <v>931</v>
      </c>
      <c r="N7686" t="s">
        <v>926</v>
      </c>
      <c r="O7686">
        <v>46.71</v>
      </c>
      <c r="S7686">
        <v>27685</v>
      </c>
    </row>
    <row r="7687" spans="1:19" x14ac:dyDescent="0.2">
      <c r="A7687" t="s">
        <v>67</v>
      </c>
      <c r="B7687" t="s">
        <v>8</v>
      </c>
      <c r="C7687" t="s">
        <v>924</v>
      </c>
      <c r="D7687">
        <v>1</v>
      </c>
      <c r="E7687">
        <v>7</v>
      </c>
      <c r="F7687">
        <v>1780202700000</v>
      </c>
      <c r="G7687">
        <v>1780204845995</v>
      </c>
      <c r="H7687">
        <v>2145995</v>
      </c>
      <c r="I7687">
        <v>2145995</v>
      </c>
      <c r="J7687">
        <v>9335</v>
      </c>
      <c r="K7687">
        <v>81</v>
      </c>
      <c r="L7687">
        <v>55.55</v>
      </c>
      <c r="M7687" t="s">
        <v>925</v>
      </c>
      <c r="N7687" t="s">
        <v>929</v>
      </c>
      <c r="S7687">
        <v>27686</v>
      </c>
    </row>
    <row r="7688" spans="1:19" x14ac:dyDescent="0.2">
      <c r="A7688" t="s">
        <v>67</v>
      </c>
      <c r="B7688" t="s">
        <v>8</v>
      </c>
      <c r="C7688" t="s">
        <v>928</v>
      </c>
      <c r="D7688">
        <v>1</v>
      </c>
      <c r="E7688">
        <v>7</v>
      </c>
      <c r="F7688">
        <v>1780203600000</v>
      </c>
      <c r="G7688">
        <v>1780206415253</v>
      </c>
      <c r="H7688">
        <v>2815253</v>
      </c>
      <c r="I7688">
        <v>2815253</v>
      </c>
      <c r="J7688">
        <v>9754</v>
      </c>
      <c r="K7688">
        <v>106</v>
      </c>
      <c r="L7688">
        <v>78.44</v>
      </c>
      <c r="M7688" t="s">
        <v>931</v>
      </c>
      <c r="N7688" t="s">
        <v>926</v>
      </c>
      <c r="O7688">
        <v>45.86</v>
      </c>
      <c r="S7688">
        <v>27687</v>
      </c>
    </row>
    <row r="7689" spans="1:19" x14ac:dyDescent="0.2">
      <c r="A7689" t="s">
        <v>67</v>
      </c>
      <c r="B7689" t="s">
        <v>8</v>
      </c>
      <c r="C7689" t="s">
        <v>927</v>
      </c>
      <c r="D7689">
        <v>1</v>
      </c>
      <c r="E7689">
        <v>7</v>
      </c>
      <c r="F7689">
        <v>1780204500000</v>
      </c>
      <c r="G7689">
        <v>1780206474722</v>
      </c>
      <c r="H7689">
        <v>1974722</v>
      </c>
      <c r="I7689">
        <v>1974722</v>
      </c>
      <c r="J7689">
        <v>9945</v>
      </c>
      <c r="K7689">
        <v>82</v>
      </c>
      <c r="L7689">
        <v>70.819999999999993</v>
      </c>
      <c r="M7689" t="s">
        <v>931</v>
      </c>
      <c r="N7689" t="s">
        <v>926</v>
      </c>
      <c r="O7689">
        <v>48.82</v>
      </c>
      <c r="S7689">
        <v>27688</v>
      </c>
    </row>
    <row r="7690" spans="1:19" x14ac:dyDescent="0.2">
      <c r="A7690" t="s">
        <v>67</v>
      </c>
      <c r="B7690" t="s">
        <v>8</v>
      </c>
      <c r="C7690" t="s">
        <v>924</v>
      </c>
      <c r="D7690">
        <v>1</v>
      </c>
      <c r="E7690">
        <v>7</v>
      </c>
      <c r="F7690">
        <v>1780205400000</v>
      </c>
      <c r="G7690">
        <v>1780207888097</v>
      </c>
      <c r="H7690">
        <v>2488097</v>
      </c>
      <c r="I7690">
        <v>2488097</v>
      </c>
      <c r="J7690">
        <v>11435</v>
      </c>
      <c r="K7690">
        <v>92</v>
      </c>
      <c r="L7690">
        <v>77.709999999999994</v>
      </c>
      <c r="M7690" t="s">
        <v>931</v>
      </c>
      <c r="N7690" t="s">
        <v>926</v>
      </c>
      <c r="O7690">
        <v>47.91</v>
      </c>
      <c r="S7690">
        <v>27689</v>
      </c>
    </row>
    <row r="7691" spans="1:19" x14ac:dyDescent="0.2">
      <c r="A7691" t="s">
        <v>67</v>
      </c>
      <c r="B7691" t="s">
        <v>8</v>
      </c>
      <c r="C7691" t="s">
        <v>928</v>
      </c>
      <c r="D7691">
        <v>1</v>
      </c>
      <c r="E7691">
        <v>7</v>
      </c>
      <c r="F7691">
        <v>1780206300000</v>
      </c>
      <c r="G7691">
        <v>1780207980030</v>
      </c>
      <c r="H7691">
        <v>1680030</v>
      </c>
      <c r="I7691">
        <v>1680030</v>
      </c>
      <c r="J7691">
        <v>10094</v>
      </c>
      <c r="K7691">
        <v>63</v>
      </c>
      <c r="L7691">
        <v>66.27</v>
      </c>
      <c r="M7691" t="s">
        <v>925</v>
      </c>
      <c r="N7691" t="s">
        <v>926</v>
      </c>
      <c r="O7691">
        <v>45.27</v>
      </c>
      <c r="S7691">
        <v>27690</v>
      </c>
    </row>
    <row r="7692" spans="1:19" x14ac:dyDescent="0.2">
      <c r="A7692" t="s">
        <v>67</v>
      </c>
      <c r="B7692" t="s">
        <v>8</v>
      </c>
      <c r="C7692" t="s">
        <v>927</v>
      </c>
      <c r="D7692">
        <v>1</v>
      </c>
      <c r="E7692">
        <v>7</v>
      </c>
      <c r="F7692">
        <v>1780207200000</v>
      </c>
      <c r="G7692">
        <v>1780209018949</v>
      </c>
      <c r="H7692">
        <v>1818949</v>
      </c>
      <c r="I7692">
        <v>1818949</v>
      </c>
      <c r="J7692">
        <v>9453</v>
      </c>
      <c r="K7692">
        <v>69</v>
      </c>
      <c r="L7692">
        <v>67.53</v>
      </c>
      <c r="M7692" t="s">
        <v>931</v>
      </c>
      <c r="N7692" t="s">
        <v>926</v>
      </c>
      <c r="O7692">
        <v>46.41</v>
      </c>
      <c r="S7692">
        <v>27691</v>
      </c>
    </row>
    <row r="7693" spans="1:19" x14ac:dyDescent="0.2">
      <c r="A7693" t="s">
        <v>67</v>
      </c>
      <c r="B7693" t="s">
        <v>8</v>
      </c>
      <c r="C7693" t="s">
        <v>924</v>
      </c>
      <c r="D7693">
        <v>1</v>
      </c>
      <c r="E7693">
        <v>7</v>
      </c>
      <c r="F7693">
        <v>1780208100000</v>
      </c>
      <c r="G7693">
        <v>1780209982058</v>
      </c>
      <c r="H7693">
        <v>1882058</v>
      </c>
      <c r="I7693">
        <v>1882058</v>
      </c>
      <c r="J7693">
        <v>9915</v>
      </c>
      <c r="K7693">
        <v>76</v>
      </c>
      <c r="L7693">
        <v>73.260000000000005</v>
      </c>
      <c r="M7693" t="s">
        <v>931</v>
      </c>
      <c r="N7693" t="s">
        <v>926</v>
      </c>
      <c r="O7693">
        <v>56.91</v>
      </c>
      <c r="S7693">
        <v>27692</v>
      </c>
    </row>
    <row r="7694" spans="1:19" x14ac:dyDescent="0.2">
      <c r="A7694" t="s">
        <v>67</v>
      </c>
      <c r="B7694" t="s">
        <v>8</v>
      </c>
      <c r="C7694" t="s">
        <v>927</v>
      </c>
      <c r="D7694">
        <v>2</v>
      </c>
      <c r="E7694">
        <v>1</v>
      </c>
      <c r="F7694">
        <v>1780272000000</v>
      </c>
      <c r="G7694">
        <v>1780274034093</v>
      </c>
      <c r="H7694">
        <v>2034093</v>
      </c>
      <c r="I7694">
        <v>1984093</v>
      </c>
      <c r="J7694">
        <v>8953</v>
      </c>
      <c r="K7694">
        <v>79</v>
      </c>
      <c r="L7694">
        <v>64.239999999999995</v>
      </c>
      <c r="M7694" t="s">
        <v>925</v>
      </c>
      <c r="N7694" t="s">
        <v>926</v>
      </c>
      <c r="O7694">
        <v>34.659999999999997</v>
      </c>
      <c r="S7694">
        <v>27693</v>
      </c>
    </row>
    <row r="7695" spans="1:19" x14ac:dyDescent="0.2">
      <c r="A7695" t="s">
        <v>67</v>
      </c>
      <c r="B7695" t="s">
        <v>8</v>
      </c>
      <c r="C7695" t="s">
        <v>924</v>
      </c>
      <c r="D7695">
        <v>2</v>
      </c>
      <c r="E7695">
        <v>1</v>
      </c>
      <c r="F7695">
        <v>1780272900000</v>
      </c>
      <c r="G7695">
        <v>1780274838178</v>
      </c>
      <c r="H7695">
        <v>1938178</v>
      </c>
      <c r="I7695">
        <v>1873178</v>
      </c>
      <c r="J7695">
        <v>8325</v>
      </c>
      <c r="K7695">
        <v>80</v>
      </c>
      <c r="L7695">
        <v>52</v>
      </c>
      <c r="M7695" t="s">
        <v>925</v>
      </c>
      <c r="N7695" t="s">
        <v>929</v>
      </c>
      <c r="S7695">
        <v>27694</v>
      </c>
    </row>
    <row r="7696" spans="1:19" x14ac:dyDescent="0.2">
      <c r="A7696" t="s">
        <v>67</v>
      </c>
      <c r="B7696" t="s">
        <v>8</v>
      </c>
      <c r="C7696" t="s">
        <v>928</v>
      </c>
      <c r="D7696">
        <v>2</v>
      </c>
      <c r="E7696">
        <v>1</v>
      </c>
      <c r="F7696">
        <v>1780273800000</v>
      </c>
      <c r="G7696">
        <v>1780276019410</v>
      </c>
      <c r="H7696">
        <v>2219410</v>
      </c>
      <c r="I7696">
        <v>2139410</v>
      </c>
      <c r="J7696">
        <v>10985</v>
      </c>
      <c r="K7696">
        <v>92</v>
      </c>
      <c r="L7696">
        <v>75.45</v>
      </c>
      <c r="M7696" t="s">
        <v>931</v>
      </c>
      <c r="N7696" t="s">
        <v>926</v>
      </c>
      <c r="O7696">
        <v>50.65</v>
      </c>
      <c r="S7696">
        <v>27695</v>
      </c>
    </row>
    <row r="7697" spans="1:19" x14ac:dyDescent="0.2">
      <c r="A7697" t="s">
        <v>67</v>
      </c>
      <c r="B7697" t="s">
        <v>8</v>
      </c>
      <c r="C7697" t="s">
        <v>927</v>
      </c>
      <c r="D7697">
        <v>2</v>
      </c>
      <c r="E7697">
        <v>1</v>
      </c>
      <c r="F7697">
        <v>1780274700000</v>
      </c>
      <c r="G7697">
        <v>1780276378899</v>
      </c>
      <c r="H7697">
        <v>1678899</v>
      </c>
      <c r="I7697">
        <v>1643899</v>
      </c>
      <c r="J7697">
        <v>10625</v>
      </c>
      <c r="K7697">
        <v>63</v>
      </c>
      <c r="L7697">
        <v>64</v>
      </c>
      <c r="M7697" t="s">
        <v>925</v>
      </c>
      <c r="N7697" t="s">
        <v>926</v>
      </c>
      <c r="O7697">
        <v>38.58</v>
      </c>
      <c r="S7697">
        <v>27696</v>
      </c>
    </row>
    <row r="7698" spans="1:19" x14ac:dyDescent="0.2">
      <c r="A7698" t="s">
        <v>67</v>
      </c>
      <c r="B7698" t="s">
        <v>8</v>
      </c>
      <c r="C7698" t="s">
        <v>924</v>
      </c>
      <c r="D7698">
        <v>2</v>
      </c>
      <c r="E7698">
        <v>1</v>
      </c>
      <c r="F7698">
        <v>1780275600000</v>
      </c>
      <c r="G7698">
        <v>1780277130533</v>
      </c>
      <c r="H7698">
        <v>1530533</v>
      </c>
      <c r="I7698">
        <v>1480533</v>
      </c>
      <c r="J7698">
        <v>11476</v>
      </c>
      <c r="K7698">
        <v>62</v>
      </c>
      <c r="L7698">
        <v>64.05</v>
      </c>
      <c r="M7698" t="s">
        <v>925</v>
      </c>
      <c r="N7698" t="s">
        <v>926</v>
      </c>
      <c r="O7698">
        <v>40.159999999999997</v>
      </c>
      <c r="S7698">
        <v>27697</v>
      </c>
    </row>
    <row r="7699" spans="1:19" x14ac:dyDescent="0.2">
      <c r="A7699" t="s">
        <v>67</v>
      </c>
      <c r="B7699" t="s">
        <v>8</v>
      </c>
      <c r="C7699" t="s">
        <v>928</v>
      </c>
      <c r="D7699">
        <v>2</v>
      </c>
      <c r="E7699">
        <v>1</v>
      </c>
      <c r="F7699">
        <v>1780276500000</v>
      </c>
      <c r="G7699">
        <v>1780277690094</v>
      </c>
      <c r="H7699">
        <v>1190094</v>
      </c>
      <c r="I7699">
        <v>1125094</v>
      </c>
      <c r="J7699">
        <v>7931</v>
      </c>
      <c r="K7699">
        <v>48</v>
      </c>
      <c r="L7699">
        <v>59.09</v>
      </c>
      <c r="M7699" t="s">
        <v>925</v>
      </c>
      <c r="N7699" t="s">
        <v>926</v>
      </c>
      <c r="O7699">
        <v>46.69</v>
      </c>
      <c r="S7699">
        <v>27698</v>
      </c>
    </row>
    <row r="7700" spans="1:19" x14ac:dyDescent="0.2">
      <c r="A7700" t="s">
        <v>67</v>
      </c>
      <c r="B7700" t="s">
        <v>8</v>
      </c>
      <c r="C7700" t="s">
        <v>927</v>
      </c>
      <c r="D7700">
        <v>2</v>
      </c>
      <c r="E7700">
        <v>1</v>
      </c>
      <c r="F7700">
        <v>1780277400000</v>
      </c>
      <c r="G7700">
        <v>1780279472123</v>
      </c>
      <c r="H7700">
        <v>2072123</v>
      </c>
      <c r="I7700">
        <v>1992123</v>
      </c>
      <c r="J7700">
        <v>7923</v>
      </c>
      <c r="K7700">
        <v>80</v>
      </c>
      <c r="L7700">
        <v>53.18</v>
      </c>
      <c r="M7700" t="s">
        <v>925</v>
      </c>
      <c r="N7700" t="s">
        <v>929</v>
      </c>
      <c r="S7700">
        <v>27699</v>
      </c>
    </row>
    <row r="7701" spans="1:19" x14ac:dyDescent="0.2">
      <c r="A7701" t="s">
        <v>67</v>
      </c>
      <c r="B7701" t="s">
        <v>8</v>
      </c>
      <c r="C7701" t="s">
        <v>924</v>
      </c>
      <c r="D7701">
        <v>2</v>
      </c>
      <c r="E7701">
        <v>1</v>
      </c>
      <c r="F7701">
        <v>1780278300000</v>
      </c>
      <c r="G7701">
        <v>1780280252820</v>
      </c>
      <c r="H7701">
        <v>1952820</v>
      </c>
      <c r="I7701">
        <v>1917820</v>
      </c>
      <c r="J7701">
        <v>11307</v>
      </c>
      <c r="K7701">
        <v>79</v>
      </c>
      <c r="L7701">
        <v>66.88</v>
      </c>
      <c r="M7701" t="s">
        <v>931</v>
      </c>
      <c r="N7701" t="s">
        <v>926</v>
      </c>
      <c r="O7701">
        <v>36.56</v>
      </c>
      <c r="S7701">
        <v>27700</v>
      </c>
    </row>
    <row r="7702" spans="1:19" x14ac:dyDescent="0.2">
      <c r="A7702" t="s">
        <v>67</v>
      </c>
      <c r="B7702" t="s">
        <v>8</v>
      </c>
      <c r="C7702" t="s">
        <v>928</v>
      </c>
      <c r="D7702">
        <v>2</v>
      </c>
      <c r="E7702">
        <v>1</v>
      </c>
      <c r="F7702">
        <v>1780279200000</v>
      </c>
      <c r="G7702">
        <v>1780281434951</v>
      </c>
      <c r="H7702">
        <v>2234951</v>
      </c>
      <c r="I7702">
        <v>2184951</v>
      </c>
      <c r="J7702">
        <v>8759</v>
      </c>
      <c r="K7702">
        <v>85</v>
      </c>
      <c r="L7702">
        <v>69.8</v>
      </c>
      <c r="M7702" t="s">
        <v>931</v>
      </c>
      <c r="N7702" t="s">
        <v>926</v>
      </c>
      <c r="O7702">
        <v>43.06</v>
      </c>
      <c r="S7702">
        <v>27701</v>
      </c>
    </row>
    <row r="7703" spans="1:19" x14ac:dyDescent="0.2">
      <c r="A7703" t="s">
        <v>67</v>
      </c>
      <c r="B7703" t="s">
        <v>8</v>
      </c>
      <c r="C7703" t="s">
        <v>927</v>
      </c>
      <c r="D7703">
        <v>2</v>
      </c>
      <c r="E7703">
        <v>1</v>
      </c>
      <c r="F7703">
        <v>1780280100000</v>
      </c>
      <c r="G7703">
        <v>1780281291779</v>
      </c>
      <c r="H7703">
        <v>1191779</v>
      </c>
      <c r="I7703">
        <v>1126779</v>
      </c>
      <c r="J7703">
        <v>9093</v>
      </c>
      <c r="K7703">
        <v>45</v>
      </c>
      <c r="L7703">
        <v>57.63</v>
      </c>
      <c r="M7703" t="s">
        <v>925</v>
      </c>
      <c r="N7703" t="s">
        <v>926</v>
      </c>
      <c r="O7703">
        <v>40.130000000000003</v>
      </c>
      <c r="S7703">
        <v>27702</v>
      </c>
    </row>
    <row r="7704" spans="1:19" x14ac:dyDescent="0.2">
      <c r="A7704" t="s">
        <v>67</v>
      </c>
      <c r="B7704" t="s">
        <v>8</v>
      </c>
      <c r="C7704" t="s">
        <v>924</v>
      </c>
      <c r="D7704">
        <v>2</v>
      </c>
      <c r="E7704">
        <v>1</v>
      </c>
      <c r="F7704">
        <v>1780281000000</v>
      </c>
      <c r="G7704">
        <v>1780282056898</v>
      </c>
      <c r="H7704">
        <v>1056898</v>
      </c>
      <c r="I7704">
        <v>976898</v>
      </c>
      <c r="J7704">
        <v>10471</v>
      </c>
      <c r="K7704">
        <v>46</v>
      </c>
      <c r="L7704">
        <v>57.74</v>
      </c>
      <c r="M7704" t="s">
        <v>925</v>
      </c>
      <c r="N7704" t="s">
        <v>926</v>
      </c>
      <c r="O7704">
        <v>40.11</v>
      </c>
      <c r="S7704">
        <v>27703</v>
      </c>
    </row>
    <row r="7705" spans="1:19" x14ac:dyDescent="0.2">
      <c r="A7705" t="s">
        <v>67</v>
      </c>
      <c r="B7705" t="s">
        <v>8</v>
      </c>
      <c r="C7705" t="s">
        <v>928</v>
      </c>
      <c r="D7705">
        <v>2</v>
      </c>
      <c r="E7705">
        <v>1</v>
      </c>
      <c r="F7705">
        <v>1780281900000</v>
      </c>
      <c r="G7705">
        <v>1780284078913</v>
      </c>
      <c r="H7705">
        <v>2178913</v>
      </c>
      <c r="I7705">
        <v>2143913</v>
      </c>
      <c r="J7705">
        <v>11056</v>
      </c>
      <c r="K7705">
        <v>84</v>
      </c>
      <c r="L7705">
        <v>72.77</v>
      </c>
      <c r="M7705" t="s">
        <v>931</v>
      </c>
      <c r="N7705" t="s">
        <v>926</v>
      </c>
      <c r="O7705">
        <v>45.23</v>
      </c>
      <c r="S7705">
        <v>27704</v>
      </c>
    </row>
    <row r="7706" spans="1:19" x14ac:dyDescent="0.2">
      <c r="A7706" t="s">
        <v>67</v>
      </c>
      <c r="B7706" t="s">
        <v>8</v>
      </c>
      <c r="C7706" t="s">
        <v>927</v>
      </c>
      <c r="D7706">
        <v>2</v>
      </c>
      <c r="E7706">
        <v>1</v>
      </c>
      <c r="F7706">
        <v>1780282800000</v>
      </c>
      <c r="G7706">
        <v>1780284134322</v>
      </c>
      <c r="H7706">
        <v>1334322</v>
      </c>
      <c r="I7706">
        <v>1284322</v>
      </c>
      <c r="J7706">
        <v>8333</v>
      </c>
      <c r="K7706">
        <v>60</v>
      </c>
      <c r="L7706">
        <v>57.39</v>
      </c>
      <c r="M7706" t="s">
        <v>925</v>
      </c>
      <c r="N7706" t="s">
        <v>926</v>
      </c>
      <c r="O7706">
        <v>38.020000000000003</v>
      </c>
      <c r="S7706">
        <v>27705</v>
      </c>
    </row>
    <row r="7707" spans="1:19" x14ac:dyDescent="0.2">
      <c r="A7707" t="s">
        <v>67</v>
      </c>
      <c r="B7707" t="s">
        <v>8</v>
      </c>
      <c r="C7707" t="s">
        <v>924</v>
      </c>
      <c r="D7707">
        <v>2</v>
      </c>
      <c r="E7707">
        <v>1</v>
      </c>
      <c r="F7707">
        <v>1780283700000</v>
      </c>
      <c r="G7707">
        <v>1780285144991</v>
      </c>
      <c r="H7707">
        <v>1444991</v>
      </c>
      <c r="I7707">
        <v>1379991</v>
      </c>
      <c r="J7707">
        <v>9706</v>
      </c>
      <c r="K7707">
        <v>56</v>
      </c>
      <c r="L7707">
        <v>58.97</v>
      </c>
      <c r="M7707" t="s">
        <v>925</v>
      </c>
      <c r="N7707" t="s">
        <v>926</v>
      </c>
      <c r="O7707">
        <v>35.24</v>
      </c>
      <c r="S7707">
        <v>27706</v>
      </c>
    </row>
    <row r="7708" spans="1:19" x14ac:dyDescent="0.2">
      <c r="A7708" t="s">
        <v>67</v>
      </c>
      <c r="B7708" t="s">
        <v>8</v>
      </c>
      <c r="C7708" t="s">
        <v>928</v>
      </c>
      <c r="D7708">
        <v>2</v>
      </c>
      <c r="E7708">
        <v>1</v>
      </c>
      <c r="F7708">
        <v>1780284600000</v>
      </c>
      <c r="G7708">
        <v>1780286633946</v>
      </c>
      <c r="H7708">
        <v>2033946</v>
      </c>
      <c r="I7708">
        <v>1953946</v>
      </c>
      <c r="J7708">
        <v>9087</v>
      </c>
      <c r="K7708">
        <v>76</v>
      </c>
      <c r="L7708">
        <v>68.66</v>
      </c>
      <c r="M7708" t="s">
        <v>931</v>
      </c>
      <c r="N7708" t="s">
        <v>926</v>
      </c>
      <c r="O7708">
        <v>44.58</v>
      </c>
      <c r="S7708">
        <v>27707</v>
      </c>
    </row>
    <row r="7709" spans="1:19" x14ac:dyDescent="0.2">
      <c r="A7709" t="s">
        <v>67</v>
      </c>
      <c r="B7709" t="s">
        <v>8</v>
      </c>
      <c r="C7709" t="s">
        <v>927</v>
      </c>
      <c r="D7709">
        <v>2</v>
      </c>
      <c r="E7709">
        <v>1</v>
      </c>
      <c r="F7709">
        <v>1780285500000</v>
      </c>
      <c r="G7709">
        <v>1780287595780</v>
      </c>
      <c r="H7709">
        <v>2095780</v>
      </c>
      <c r="I7709">
        <v>2060780</v>
      </c>
      <c r="J7709">
        <v>9083</v>
      </c>
      <c r="K7709">
        <v>82</v>
      </c>
      <c r="L7709">
        <v>67.2</v>
      </c>
      <c r="M7709" t="s">
        <v>931</v>
      </c>
      <c r="N7709" t="s">
        <v>926</v>
      </c>
      <c r="O7709">
        <v>39.659999999999997</v>
      </c>
      <c r="S7709">
        <v>27708</v>
      </c>
    </row>
    <row r="7710" spans="1:19" x14ac:dyDescent="0.2">
      <c r="A7710" t="s">
        <v>67</v>
      </c>
      <c r="B7710" t="s">
        <v>8</v>
      </c>
      <c r="C7710" t="s">
        <v>924</v>
      </c>
      <c r="D7710">
        <v>2</v>
      </c>
      <c r="E7710">
        <v>1</v>
      </c>
      <c r="F7710">
        <v>1780286400000</v>
      </c>
      <c r="G7710">
        <v>1780287592879</v>
      </c>
      <c r="H7710">
        <v>1192879</v>
      </c>
      <c r="I7710">
        <v>1142879</v>
      </c>
      <c r="J7710">
        <v>10163</v>
      </c>
      <c r="K7710">
        <v>45</v>
      </c>
      <c r="L7710">
        <v>63.11</v>
      </c>
      <c r="M7710" t="s">
        <v>925</v>
      </c>
      <c r="N7710" t="s">
        <v>926</v>
      </c>
      <c r="O7710">
        <v>50</v>
      </c>
      <c r="S7710">
        <v>27709</v>
      </c>
    </row>
    <row r="7711" spans="1:19" x14ac:dyDescent="0.2">
      <c r="A7711" t="s">
        <v>67</v>
      </c>
      <c r="B7711" t="s">
        <v>8</v>
      </c>
      <c r="C7711" t="s">
        <v>924</v>
      </c>
      <c r="D7711">
        <v>2</v>
      </c>
      <c r="E7711">
        <v>2</v>
      </c>
      <c r="F7711">
        <v>1780358400000</v>
      </c>
      <c r="G7711">
        <v>1780360117560</v>
      </c>
      <c r="H7711">
        <v>1717560</v>
      </c>
      <c r="I7711">
        <v>1667560</v>
      </c>
      <c r="J7711">
        <v>8646</v>
      </c>
      <c r="K7711">
        <v>73</v>
      </c>
      <c r="L7711">
        <v>65.16</v>
      </c>
      <c r="M7711" t="s">
        <v>925</v>
      </c>
      <c r="N7711" t="s">
        <v>926</v>
      </c>
      <c r="O7711">
        <v>45.6</v>
      </c>
      <c r="S7711">
        <v>27710</v>
      </c>
    </row>
    <row r="7712" spans="1:19" x14ac:dyDescent="0.2">
      <c r="A7712" t="s">
        <v>67</v>
      </c>
      <c r="B7712" t="s">
        <v>8</v>
      </c>
      <c r="C7712" t="s">
        <v>928</v>
      </c>
      <c r="D7712">
        <v>2</v>
      </c>
      <c r="E7712">
        <v>2</v>
      </c>
      <c r="F7712">
        <v>1780359300000</v>
      </c>
      <c r="G7712">
        <v>1780360721110</v>
      </c>
      <c r="H7712">
        <v>1421110</v>
      </c>
      <c r="I7712">
        <v>1356110</v>
      </c>
      <c r="J7712">
        <v>7943</v>
      </c>
      <c r="K7712">
        <v>64</v>
      </c>
      <c r="L7712">
        <v>60.36</v>
      </c>
      <c r="M7712" t="s">
        <v>925</v>
      </c>
      <c r="N7712" t="s">
        <v>926</v>
      </c>
      <c r="O7712">
        <v>43.78</v>
      </c>
      <c r="S7712">
        <v>27711</v>
      </c>
    </row>
    <row r="7713" spans="1:19" x14ac:dyDescent="0.2">
      <c r="A7713" t="s">
        <v>67</v>
      </c>
      <c r="B7713" t="s">
        <v>8</v>
      </c>
      <c r="C7713" t="s">
        <v>927</v>
      </c>
      <c r="D7713">
        <v>2</v>
      </c>
      <c r="E7713">
        <v>2</v>
      </c>
      <c r="F7713">
        <v>1780360200000</v>
      </c>
      <c r="G7713">
        <v>1780362257266</v>
      </c>
      <c r="H7713">
        <v>2057266</v>
      </c>
      <c r="I7713">
        <v>1977266</v>
      </c>
      <c r="J7713">
        <v>8512</v>
      </c>
      <c r="K7713">
        <v>83</v>
      </c>
      <c r="L7713">
        <v>68.33</v>
      </c>
      <c r="M7713" t="s">
        <v>931</v>
      </c>
      <c r="N7713" t="s">
        <v>926</v>
      </c>
      <c r="O7713">
        <v>44.78</v>
      </c>
      <c r="S7713">
        <v>27712</v>
      </c>
    </row>
    <row r="7714" spans="1:19" x14ac:dyDescent="0.2">
      <c r="A7714" t="s">
        <v>67</v>
      </c>
      <c r="B7714" t="s">
        <v>8</v>
      </c>
      <c r="C7714" t="s">
        <v>924</v>
      </c>
      <c r="D7714">
        <v>2</v>
      </c>
      <c r="E7714">
        <v>2</v>
      </c>
      <c r="F7714">
        <v>1780361100000</v>
      </c>
      <c r="G7714">
        <v>1780362766520</v>
      </c>
      <c r="H7714">
        <v>1666520</v>
      </c>
      <c r="I7714">
        <v>1631520</v>
      </c>
      <c r="J7714">
        <v>10070</v>
      </c>
      <c r="K7714">
        <v>67</v>
      </c>
      <c r="L7714">
        <v>65.33</v>
      </c>
      <c r="M7714" t="s">
        <v>925</v>
      </c>
      <c r="N7714" t="s">
        <v>926</v>
      </c>
      <c r="O7714">
        <v>43.49</v>
      </c>
      <c r="S7714">
        <v>27713</v>
      </c>
    </row>
    <row r="7715" spans="1:19" x14ac:dyDescent="0.2">
      <c r="A7715" t="s">
        <v>67</v>
      </c>
      <c r="B7715" t="s">
        <v>8</v>
      </c>
      <c r="C7715" t="s">
        <v>928</v>
      </c>
      <c r="D7715">
        <v>2</v>
      </c>
      <c r="E7715">
        <v>2</v>
      </c>
      <c r="F7715">
        <v>1780362000000</v>
      </c>
      <c r="G7715">
        <v>1780363428830</v>
      </c>
      <c r="H7715">
        <v>1428830</v>
      </c>
      <c r="I7715">
        <v>1378830</v>
      </c>
      <c r="J7715">
        <v>10014</v>
      </c>
      <c r="K7715">
        <v>64</v>
      </c>
      <c r="L7715">
        <v>64.900000000000006</v>
      </c>
      <c r="M7715" t="s">
        <v>925</v>
      </c>
      <c r="N7715" t="s">
        <v>926</v>
      </c>
      <c r="O7715">
        <v>48.62</v>
      </c>
      <c r="S7715">
        <v>27714</v>
      </c>
    </row>
    <row r="7716" spans="1:19" x14ac:dyDescent="0.2">
      <c r="A7716" t="s">
        <v>67</v>
      </c>
      <c r="B7716" t="s">
        <v>8</v>
      </c>
      <c r="C7716" t="s">
        <v>927</v>
      </c>
      <c r="D7716">
        <v>2</v>
      </c>
      <c r="E7716">
        <v>2</v>
      </c>
      <c r="F7716">
        <v>1780362900000</v>
      </c>
      <c r="G7716">
        <v>1780363963463</v>
      </c>
      <c r="H7716">
        <v>1063463</v>
      </c>
      <c r="I7716">
        <v>998463</v>
      </c>
      <c r="J7716">
        <v>10241</v>
      </c>
      <c r="K7716">
        <v>42</v>
      </c>
      <c r="L7716">
        <v>62.31</v>
      </c>
      <c r="M7716" t="s">
        <v>925</v>
      </c>
      <c r="N7716" t="s">
        <v>926</v>
      </c>
      <c r="O7716">
        <v>51.2</v>
      </c>
      <c r="S7716">
        <v>27715</v>
      </c>
    </row>
    <row r="7717" spans="1:19" x14ac:dyDescent="0.2">
      <c r="A7717" t="s">
        <v>67</v>
      </c>
      <c r="B7717" t="s">
        <v>8</v>
      </c>
      <c r="C7717" t="s">
        <v>924</v>
      </c>
      <c r="D7717">
        <v>2</v>
      </c>
      <c r="E7717">
        <v>2</v>
      </c>
      <c r="F7717">
        <v>1780363800000</v>
      </c>
      <c r="G7717">
        <v>1780365052346</v>
      </c>
      <c r="H7717">
        <v>1252346</v>
      </c>
      <c r="I7717">
        <v>1172346</v>
      </c>
      <c r="J7717">
        <v>9858</v>
      </c>
      <c r="K7717">
        <v>47</v>
      </c>
      <c r="L7717">
        <v>61.4</v>
      </c>
      <c r="M7717" t="s">
        <v>925</v>
      </c>
      <c r="N7717" t="s">
        <v>926</v>
      </c>
      <c r="O7717">
        <v>45.33</v>
      </c>
      <c r="S7717">
        <v>27716</v>
      </c>
    </row>
    <row r="7718" spans="1:19" x14ac:dyDescent="0.2">
      <c r="A7718" t="s">
        <v>67</v>
      </c>
      <c r="B7718" t="s">
        <v>8</v>
      </c>
      <c r="C7718" t="s">
        <v>928</v>
      </c>
      <c r="D7718">
        <v>2</v>
      </c>
      <c r="E7718">
        <v>2</v>
      </c>
      <c r="F7718">
        <v>1780364700000</v>
      </c>
      <c r="G7718">
        <v>1780366468702</v>
      </c>
      <c r="H7718">
        <v>1768702</v>
      </c>
      <c r="I7718">
        <v>1733702</v>
      </c>
      <c r="J7718">
        <v>10068</v>
      </c>
      <c r="K7718">
        <v>68</v>
      </c>
      <c r="L7718">
        <v>65.989999999999995</v>
      </c>
      <c r="M7718" t="s">
        <v>925</v>
      </c>
      <c r="N7718" t="s">
        <v>926</v>
      </c>
      <c r="O7718">
        <v>42.45</v>
      </c>
      <c r="S7718">
        <v>27717</v>
      </c>
    </row>
    <row r="7719" spans="1:19" x14ac:dyDescent="0.2">
      <c r="A7719" t="s">
        <v>67</v>
      </c>
      <c r="B7719" t="s">
        <v>8</v>
      </c>
      <c r="C7719" t="s">
        <v>927</v>
      </c>
      <c r="D7719">
        <v>2</v>
      </c>
      <c r="E7719">
        <v>2</v>
      </c>
      <c r="F7719">
        <v>1780365600000</v>
      </c>
      <c r="G7719">
        <v>1780367350323</v>
      </c>
      <c r="H7719">
        <v>1750323</v>
      </c>
      <c r="I7719">
        <v>1700323</v>
      </c>
      <c r="J7719">
        <v>9795</v>
      </c>
      <c r="K7719">
        <v>67</v>
      </c>
      <c r="L7719">
        <v>69.47</v>
      </c>
      <c r="M7719" t="s">
        <v>931</v>
      </c>
      <c r="N7719" t="s">
        <v>926</v>
      </c>
      <c r="O7719">
        <v>51.74</v>
      </c>
      <c r="S7719">
        <v>27718</v>
      </c>
    </row>
    <row r="7720" spans="1:19" x14ac:dyDescent="0.2">
      <c r="A7720" t="s">
        <v>67</v>
      </c>
      <c r="B7720" t="s">
        <v>8</v>
      </c>
      <c r="C7720" t="s">
        <v>924</v>
      </c>
      <c r="D7720">
        <v>2</v>
      </c>
      <c r="E7720">
        <v>2</v>
      </c>
      <c r="F7720">
        <v>1780366500000</v>
      </c>
      <c r="G7720">
        <v>1780368457489</v>
      </c>
      <c r="H7720">
        <v>1957489</v>
      </c>
      <c r="I7720">
        <v>1892489</v>
      </c>
      <c r="J7720">
        <v>10879</v>
      </c>
      <c r="K7720">
        <v>74</v>
      </c>
      <c r="L7720">
        <v>67.349999999999994</v>
      </c>
      <c r="M7720" t="s">
        <v>931</v>
      </c>
      <c r="N7720" t="s">
        <v>926</v>
      </c>
      <c r="O7720">
        <v>38.69</v>
      </c>
      <c r="S7720">
        <v>27719</v>
      </c>
    </row>
    <row r="7721" spans="1:19" x14ac:dyDescent="0.2">
      <c r="A7721" t="s">
        <v>67</v>
      </c>
      <c r="B7721" t="s">
        <v>8</v>
      </c>
      <c r="C7721" t="s">
        <v>928</v>
      </c>
      <c r="D7721">
        <v>2</v>
      </c>
      <c r="E7721">
        <v>2</v>
      </c>
      <c r="F7721">
        <v>1780367400000</v>
      </c>
      <c r="G7721">
        <v>1780369098432</v>
      </c>
      <c r="H7721">
        <v>1698432</v>
      </c>
      <c r="I7721">
        <v>1618432</v>
      </c>
      <c r="J7721">
        <v>11423</v>
      </c>
      <c r="K7721">
        <v>68</v>
      </c>
      <c r="L7721">
        <v>52.38</v>
      </c>
      <c r="M7721" t="s">
        <v>925</v>
      </c>
      <c r="N7721" t="s">
        <v>929</v>
      </c>
      <c r="S7721">
        <v>27720</v>
      </c>
    </row>
    <row r="7722" spans="1:19" x14ac:dyDescent="0.2">
      <c r="A7722" t="s">
        <v>67</v>
      </c>
      <c r="B7722" t="s">
        <v>8</v>
      </c>
      <c r="C7722" t="s">
        <v>927</v>
      </c>
      <c r="D7722">
        <v>2</v>
      </c>
      <c r="E7722">
        <v>2</v>
      </c>
      <c r="F7722">
        <v>1780368300000</v>
      </c>
      <c r="G7722">
        <v>1780370068199</v>
      </c>
      <c r="H7722">
        <v>1768199</v>
      </c>
      <c r="I7722">
        <v>1733199</v>
      </c>
      <c r="J7722">
        <v>10184</v>
      </c>
      <c r="K7722">
        <v>73</v>
      </c>
      <c r="L7722">
        <v>64.58</v>
      </c>
      <c r="M7722" t="s">
        <v>925</v>
      </c>
      <c r="N7722" t="s">
        <v>926</v>
      </c>
      <c r="O7722">
        <v>38.86</v>
      </c>
      <c r="S7722">
        <v>27721</v>
      </c>
    </row>
    <row r="7723" spans="1:19" x14ac:dyDescent="0.2">
      <c r="A7723" t="s">
        <v>67</v>
      </c>
      <c r="B7723" t="s">
        <v>8</v>
      </c>
      <c r="C7723" t="s">
        <v>924</v>
      </c>
      <c r="D7723">
        <v>2</v>
      </c>
      <c r="E7723">
        <v>2</v>
      </c>
      <c r="F7723">
        <v>1780369200000</v>
      </c>
      <c r="G7723">
        <v>1780370877832</v>
      </c>
      <c r="H7723">
        <v>1677832</v>
      </c>
      <c r="I7723">
        <v>1627832</v>
      </c>
      <c r="J7723">
        <v>9577</v>
      </c>
      <c r="K7723">
        <v>64</v>
      </c>
      <c r="L7723">
        <v>62.65</v>
      </c>
      <c r="M7723" t="s">
        <v>925</v>
      </c>
      <c r="N7723" t="s">
        <v>926</v>
      </c>
      <c r="O7723">
        <v>38.270000000000003</v>
      </c>
      <c r="S7723">
        <v>27722</v>
      </c>
    </row>
    <row r="7724" spans="1:19" x14ac:dyDescent="0.2">
      <c r="A7724" t="s">
        <v>67</v>
      </c>
      <c r="B7724" t="s">
        <v>8</v>
      </c>
      <c r="C7724" t="s">
        <v>928</v>
      </c>
      <c r="D7724">
        <v>2</v>
      </c>
      <c r="E7724">
        <v>2</v>
      </c>
      <c r="F7724">
        <v>1780370100000</v>
      </c>
      <c r="G7724">
        <v>1780372137025</v>
      </c>
      <c r="H7724">
        <v>2037025</v>
      </c>
      <c r="I7724">
        <v>1972025</v>
      </c>
      <c r="J7724">
        <v>11537</v>
      </c>
      <c r="K7724">
        <v>84</v>
      </c>
      <c r="L7724">
        <v>68.31</v>
      </c>
      <c r="M7724" t="s">
        <v>931</v>
      </c>
      <c r="N7724" t="s">
        <v>926</v>
      </c>
      <c r="O7724">
        <v>37.15</v>
      </c>
      <c r="S7724">
        <v>27723</v>
      </c>
    </row>
    <row r="7725" spans="1:19" x14ac:dyDescent="0.2">
      <c r="A7725" t="s">
        <v>67</v>
      </c>
      <c r="B7725" t="s">
        <v>8</v>
      </c>
      <c r="C7725" t="s">
        <v>927</v>
      </c>
      <c r="D7725">
        <v>2</v>
      </c>
      <c r="E7725">
        <v>2</v>
      </c>
      <c r="F7725">
        <v>1780371000000</v>
      </c>
      <c r="G7725">
        <v>1780373349635</v>
      </c>
      <c r="H7725">
        <v>2349635</v>
      </c>
      <c r="I7725">
        <v>2269635</v>
      </c>
      <c r="J7725">
        <v>8782</v>
      </c>
      <c r="K7725">
        <v>94</v>
      </c>
      <c r="L7725">
        <v>70.8</v>
      </c>
      <c r="M7725" t="s">
        <v>931</v>
      </c>
      <c r="N7725" t="s">
        <v>926</v>
      </c>
      <c r="O7725">
        <v>42.43</v>
      </c>
      <c r="S7725">
        <v>27724</v>
      </c>
    </row>
    <row r="7726" spans="1:19" x14ac:dyDescent="0.2">
      <c r="A7726" t="s">
        <v>67</v>
      </c>
      <c r="B7726" t="s">
        <v>8</v>
      </c>
      <c r="C7726" t="s">
        <v>924</v>
      </c>
      <c r="D7726">
        <v>2</v>
      </c>
      <c r="E7726">
        <v>2</v>
      </c>
      <c r="F7726">
        <v>1780371900000</v>
      </c>
      <c r="G7726">
        <v>1780373706754</v>
      </c>
      <c r="H7726">
        <v>1806754</v>
      </c>
      <c r="I7726">
        <v>1771754</v>
      </c>
      <c r="J7726">
        <v>8027</v>
      </c>
      <c r="K7726">
        <v>69</v>
      </c>
      <c r="L7726">
        <v>65.28</v>
      </c>
      <c r="M7726" t="s">
        <v>925</v>
      </c>
      <c r="N7726" t="s">
        <v>926</v>
      </c>
      <c r="O7726">
        <v>45.3</v>
      </c>
      <c r="S7726">
        <v>27725</v>
      </c>
    </row>
    <row r="7727" spans="1:19" x14ac:dyDescent="0.2">
      <c r="A7727" t="s">
        <v>67</v>
      </c>
      <c r="B7727" t="s">
        <v>8</v>
      </c>
      <c r="C7727" t="s">
        <v>928</v>
      </c>
      <c r="D7727">
        <v>2</v>
      </c>
      <c r="E7727">
        <v>2</v>
      </c>
      <c r="F7727">
        <v>1780372800000</v>
      </c>
      <c r="G7727">
        <v>1780374405393</v>
      </c>
      <c r="H7727">
        <v>1605393</v>
      </c>
      <c r="I7727">
        <v>1555393</v>
      </c>
      <c r="J7727">
        <v>8818</v>
      </c>
      <c r="K7727">
        <v>67</v>
      </c>
      <c r="L7727">
        <v>60.39</v>
      </c>
      <c r="M7727" t="s">
        <v>925</v>
      </c>
      <c r="N7727" t="s">
        <v>926</v>
      </c>
      <c r="O7727">
        <v>36.89</v>
      </c>
      <c r="S7727">
        <v>27726</v>
      </c>
    </row>
    <row r="7728" spans="1:19" x14ac:dyDescent="0.2">
      <c r="A7728" t="s">
        <v>67</v>
      </c>
      <c r="B7728" t="s">
        <v>8</v>
      </c>
      <c r="C7728" t="s">
        <v>927</v>
      </c>
      <c r="D7728">
        <v>2</v>
      </c>
      <c r="E7728">
        <v>2</v>
      </c>
      <c r="F7728">
        <v>1780373700000</v>
      </c>
      <c r="G7728">
        <v>1780375955378</v>
      </c>
      <c r="H7728">
        <v>2255378</v>
      </c>
      <c r="I7728">
        <v>2190378</v>
      </c>
      <c r="J7728">
        <v>8694</v>
      </c>
      <c r="K7728">
        <v>90</v>
      </c>
      <c r="L7728">
        <v>72.260000000000005</v>
      </c>
      <c r="M7728" t="s">
        <v>931</v>
      </c>
      <c r="N7728" t="s">
        <v>926</v>
      </c>
      <c r="O7728">
        <v>48.44</v>
      </c>
      <c r="S7728">
        <v>27727</v>
      </c>
    </row>
    <row r="7729" spans="1:19" x14ac:dyDescent="0.2">
      <c r="A7729" t="s">
        <v>67</v>
      </c>
      <c r="B7729" t="s">
        <v>8</v>
      </c>
      <c r="C7729" t="s">
        <v>928</v>
      </c>
      <c r="D7729">
        <v>2</v>
      </c>
      <c r="E7729">
        <v>3</v>
      </c>
      <c r="F7729">
        <v>1780444800000</v>
      </c>
      <c r="G7729">
        <v>1780446304272</v>
      </c>
      <c r="H7729">
        <v>1504272</v>
      </c>
      <c r="I7729">
        <v>1454272</v>
      </c>
      <c r="J7729">
        <v>10781</v>
      </c>
      <c r="K7729">
        <v>59</v>
      </c>
      <c r="L7729">
        <v>61.98</v>
      </c>
      <c r="M7729" t="s">
        <v>925</v>
      </c>
      <c r="N7729" t="s">
        <v>926</v>
      </c>
      <c r="O7729">
        <v>37.880000000000003</v>
      </c>
      <c r="S7729">
        <v>27728</v>
      </c>
    </row>
    <row r="7730" spans="1:19" x14ac:dyDescent="0.2">
      <c r="A7730" t="s">
        <v>67</v>
      </c>
      <c r="B7730" t="s">
        <v>8</v>
      </c>
      <c r="C7730" t="s">
        <v>927</v>
      </c>
      <c r="D7730">
        <v>2</v>
      </c>
      <c r="E7730">
        <v>3</v>
      </c>
      <c r="F7730">
        <v>1780445700000</v>
      </c>
      <c r="G7730">
        <v>1780447000417</v>
      </c>
      <c r="H7730">
        <v>1300417</v>
      </c>
      <c r="I7730">
        <v>1235417</v>
      </c>
      <c r="J7730">
        <v>7791</v>
      </c>
      <c r="K7730">
        <v>51</v>
      </c>
      <c r="L7730">
        <v>56.39</v>
      </c>
      <c r="M7730" t="s">
        <v>925</v>
      </c>
      <c r="N7730" t="s">
        <v>926</v>
      </c>
      <c r="O7730">
        <v>38</v>
      </c>
      <c r="S7730">
        <v>27729</v>
      </c>
    </row>
    <row r="7731" spans="1:19" x14ac:dyDescent="0.2">
      <c r="A7731" t="s">
        <v>67</v>
      </c>
      <c r="B7731" t="s">
        <v>8</v>
      </c>
      <c r="C7731" t="s">
        <v>924</v>
      </c>
      <c r="D7731">
        <v>2</v>
      </c>
      <c r="E7731">
        <v>3</v>
      </c>
      <c r="F7731">
        <v>1780446600000</v>
      </c>
      <c r="G7731">
        <v>1780447647722</v>
      </c>
      <c r="H7731">
        <v>1047722</v>
      </c>
      <c r="I7731">
        <v>967722</v>
      </c>
      <c r="J7731">
        <v>11062</v>
      </c>
      <c r="K7731">
        <v>43</v>
      </c>
      <c r="L7731">
        <v>60.58</v>
      </c>
      <c r="M7731" t="s">
        <v>925</v>
      </c>
      <c r="N7731" t="s">
        <v>926</v>
      </c>
      <c r="O7731">
        <v>45.37</v>
      </c>
      <c r="S7731">
        <v>27730</v>
      </c>
    </row>
    <row r="7732" spans="1:19" x14ac:dyDescent="0.2">
      <c r="A7732" t="s">
        <v>67</v>
      </c>
      <c r="B7732" t="s">
        <v>8</v>
      </c>
      <c r="C7732" t="s">
        <v>928</v>
      </c>
      <c r="D7732">
        <v>2</v>
      </c>
      <c r="E7732">
        <v>3</v>
      </c>
      <c r="F7732">
        <v>1780447500000</v>
      </c>
      <c r="G7732">
        <v>1780448712451</v>
      </c>
      <c r="H7732">
        <v>1212451</v>
      </c>
      <c r="I7732">
        <v>1177451</v>
      </c>
      <c r="J7732">
        <v>10278</v>
      </c>
      <c r="K7732">
        <v>45</v>
      </c>
      <c r="L7732">
        <v>63.46</v>
      </c>
      <c r="M7732" t="s">
        <v>925</v>
      </c>
      <c r="N7732" t="s">
        <v>926</v>
      </c>
      <c r="O7732">
        <v>50.01</v>
      </c>
      <c r="S7732">
        <v>27731</v>
      </c>
    </row>
    <row r="7733" spans="1:19" x14ac:dyDescent="0.2">
      <c r="A7733" t="s">
        <v>67</v>
      </c>
      <c r="B7733" t="s">
        <v>8</v>
      </c>
      <c r="C7733" t="s">
        <v>927</v>
      </c>
      <c r="D7733">
        <v>2</v>
      </c>
      <c r="E7733">
        <v>3</v>
      </c>
      <c r="F7733">
        <v>1780448400000</v>
      </c>
      <c r="G7733">
        <v>1780450536478</v>
      </c>
      <c r="H7733">
        <v>2136478</v>
      </c>
      <c r="I7733">
        <v>2086478</v>
      </c>
      <c r="J7733">
        <v>9267</v>
      </c>
      <c r="K7733">
        <v>89</v>
      </c>
      <c r="L7733">
        <v>67.680000000000007</v>
      </c>
      <c r="M7733" t="s">
        <v>931</v>
      </c>
      <c r="N7733" t="s">
        <v>926</v>
      </c>
      <c r="O7733">
        <v>39.25</v>
      </c>
      <c r="S7733">
        <v>27732</v>
      </c>
    </row>
    <row r="7734" spans="1:19" x14ac:dyDescent="0.2">
      <c r="A7734" t="s">
        <v>67</v>
      </c>
      <c r="B7734" t="s">
        <v>8</v>
      </c>
      <c r="C7734" t="s">
        <v>924</v>
      </c>
      <c r="D7734">
        <v>2</v>
      </c>
      <c r="E7734">
        <v>3</v>
      </c>
      <c r="F7734">
        <v>1780449300000</v>
      </c>
      <c r="G7734">
        <v>1780450313131</v>
      </c>
      <c r="H7734">
        <v>1013131</v>
      </c>
      <c r="I7734">
        <v>948131</v>
      </c>
      <c r="J7734">
        <v>8611</v>
      </c>
      <c r="K7734">
        <v>48</v>
      </c>
      <c r="L7734">
        <v>54.82</v>
      </c>
      <c r="M7734" t="s">
        <v>925</v>
      </c>
      <c r="N7734" t="s">
        <v>926</v>
      </c>
      <c r="O7734">
        <v>39.39</v>
      </c>
      <c r="S7734">
        <v>27733</v>
      </c>
    </row>
    <row r="7735" spans="1:19" x14ac:dyDescent="0.2">
      <c r="A7735" t="s">
        <v>67</v>
      </c>
      <c r="B7735" t="s">
        <v>8</v>
      </c>
      <c r="C7735" t="s">
        <v>928</v>
      </c>
      <c r="D7735">
        <v>2</v>
      </c>
      <c r="E7735">
        <v>3</v>
      </c>
      <c r="F7735">
        <v>1780450200000</v>
      </c>
      <c r="G7735">
        <v>1780452297656</v>
      </c>
      <c r="H7735">
        <v>2097656</v>
      </c>
      <c r="I7735">
        <v>2017656</v>
      </c>
      <c r="J7735">
        <v>8637</v>
      </c>
      <c r="K7735">
        <v>84</v>
      </c>
      <c r="L7735">
        <v>54.24</v>
      </c>
      <c r="M7735" t="s">
        <v>925</v>
      </c>
      <c r="N7735" t="s">
        <v>929</v>
      </c>
      <c r="S7735">
        <v>27734</v>
      </c>
    </row>
    <row r="7736" spans="1:19" x14ac:dyDescent="0.2">
      <c r="A7736" t="s">
        <v>67</v>
      </c>
      <c r="B7736" t="s">
        <v>8</v>
      </c>
      <c r="C7736" t="s">
        <v>927</v>
      </c>
      <c r="D7736">
        <v>2</v>
      </c>
      <c r="E7736">
        <v>3</v>
      </c>
      <c r="F7736">
        <v>1780451100000</v>
      </c>
      <c r="G7736">
        <v>1780452937940</v>
      </c>
      <c r="H7736">
        <v>1837940</v>
      </c>
      <c r="I7736">
        <v>1802940</v>
      </c>
      <c r="J7736">
        <v>10192</v>
      </c>
      <c r="K7736">
        <v>75</v>
      </c>
      <c r="L7736">
        <v>52.76</v>
      </c>
      <c r="M7736" t="s">
        <v>925</v>
      </c>
      <c r="N7736" t="s">
        <v>929</v>
      </c>
      <c r="S7736">
        <v>27735</v>
      </c>
    </row>
    <row r="7737" spans="1:19" x14ac:dyDescent="0.2">
      <c r="A7737" t="s">
        <v>67</v>
      </c>
      <c r="B7737" t="s">
        <v>8</v>
      </c>
      <c r="C7737" t="s">
        <v>924</v>
      </c>
      <c r="D7737">
        <v>2</v>
      </c>
      <c r="E7737">
        <v>3</v>
      </c>
      <c r="F7737">
        <v>1780452000000</v>
      </c>
      <c r="G7737">
        <v>1780453502456</v>
      </c>
      <c r="H7737">
        <v>1502456</v>
      </c>
      <c r="I7737">
        <v>1452456</v>
      </c>
      <c r="J7737">
        <v>11172</v>
      </c>
      <c r="K7737">
        <v>64</v>
      </c>
      <c r="L7737">
        <v>67.52</v>
      </c>
      <c r="M7737" t="s">
        <v>931</v>
      </c>
      <c r="N7737" t="s">
        <v>926</v>
      </c>
      <c r="O7737">
        <v>49.75</v>
      </c>
      <c r="S7737">
        <v>27736</v>
      </c>
    </row>
    <row r="7738" spans="1:19" x14ac:dyDescent="0.2">
      <c r="A7738" t="s">
        <v>67</v>
      </c>
      <c r="B7738" t="s">
        <v>8</v>
      </c>
      <c r="C7738" t="s">
        <v>928</v>
      </c>
      <c r="D7738">
        <v>2</v>
      </c>
      <c r="E7738">
        <v>3</v>
      </c>
      <c r="F7738">
        <v>1780452900000</v>
      </c>
      <c r="G7738">
        <v>1780454317184</v>
      </c>
      <c r="H7738">
        <v>1417184</v>
      </c>
      <c r="I7738">
        <v>1352184</v>
      </c>
      <c r="J7738">
        <v>8900</v>
      </c>
      <c r="K7738">
        <v>54</v>
      </c>
      <c r="L7738">
        <v>63.93</v>
      </c>
      <c r="M7738" t="s">
        <v>925</v>
      </c>
      <c r="N7738" t="s">
        <v>926</v>
      </c>
      <c r="O7738">
        <v>49.62</v>
      </c>
      <c r="S7738">
        <v>27737</v>
      </c>
    </row>
    <row r="7739" spans="1:19" x14ac:dyDescent="0.2">
      <c r="A7739" t="s">
        <v>67</v>
      </c>
      <c r="B7739" t="s">
        <v>8</v>
      </c>
      <c r="C7739" t="s">
        <v>927</v>
      </c>
      <c r="D7739">
        <v>2</v>
      </c>
      <c r="E7739">
        <v>3</v>
      </c>
      <c r="F7739">
        <v>1780453800000</v>
      </c>
      <c r="G7739">
        <v>1780455093546</v>
      </c>
      <c r="H7739">
        <v>1293546</v>
      </c>
      <c r="I7739">
        <v>1293546</v>
      </c>
      <c r="J7739">
        <v>8930</v>
      </c>
      <c r="K7739">
        <v>51</v>
      </c>
      <c r="L7739">
        <v>44.9</v>
      </c>
      <c r="M7739" t="s">
        <v>925</v>
      </c>
      <c r="N7739" t="s">
        <v>929</v>
      </c>
      <c r="S7739">
        <v>27738</v>
      </c>
    </row>
    <row r="7740" spans="1:19" x14ac:dyDescent="0.2">
      <c r="A7740" t="s">
        <v>67</v>
      </c>
      <c r="B7740" t="s">
        <v>8</v>
      </c>
      <c r="C7740" t="s">
        <v>924</v>
      </c>
      <c r="D7740">
        <v>2</v>
      </c>
      <c r="E7740">
        <v>3</v>
      </c>
      <c r="F7740">
        <v>1780454700000</v>
      </c>
      <c r="G7740">
        <v>1780456509423</v>
      </c>
      <c r="H7740">
        <v>1809423</v>
      </c>
      <c r="I7740">
        <v>1774423</v>
      </c>
      <c r="J7740">
        <v>9145</v>
      </c>
      <c r="K7740">
        <v>68</v>
      </c>
      <c r="L7740">
        <v>66.510000000000005</v>
      </c>
      <c r="M7740" t="s">
        <v>925</v>
      </c>
      <c r="N7740" t="s">
        <v>926</v>
      </c>
      <c r="O7740">
        <v>45.11</v>
      </c>
      <c r="S7740">
        <v>27739</v>
      </c>
    </row>
    <row r="7741" spans="1:19" x14ac:dyDescent="0.2">
      <c r="A7741" t="s">
        <v>67</v>
      </c>
      <c r="B7741" t="s">
        <v>8</v>
      </c>
      <c r="C7741" t="s">
        <v>928</v>
      </c>
      <c r="D7741">
        <v>2</v>
      </c>
      <c r="E7741">
        <v>3</v>
      </c>
      <c r="F7741">
        <v>1780455600000</v>
      </c>
      <c r="G7741">
        <v>1780457734169</v>
      </c>
      <c r="H7741">
        <v>2134169</v>
      </c>
      <c r="I7741">
        <v>2084169</v>
      </c>
      <c r="J7741">
        <v>7981</v>
      </c>
      <c r="K7741">
        <v>82</v>
      </c>
      <c r="L7741">
        <v>69.33</v>
      </c>
      <c r="M7741" t="s">
        <v>931</v>
      </c>
      <c r="N7741" t="s">
        <v>926</v>
      </c>
      <c r="O7741">
        <v>46.58</v>
      </c>
      <c r="S7741">
        <v>27740</v>
      </c>
    </row>
    <row r="7742" spans="1:19" x14ac:dyDescent="0.2">
      <c r="A7742" t="s">
        <v>67</v>
      </c>
      <c r="B7742" t="s">
        <v>8</v>
      </c>
      <c r="C7742" t="s">
        <v>927</v>
      </c>
      <c r="D7742">
        <v>2</v>
      </c>
      <c r="E7742">
        <v>3</v>
      </c>
      <c r="F7742">
        <v>1780456500000</v>
      </c>
      <c r="G7742">
        <v>1780457881010</v>
      </c>
      <c r="H7742">
        <v>1381010</v>
      </c>
      <c r="I7742">
        <v>1316010</v>
      </c>
      <c r="J7742">
        <v>11118</v>
      </c>
      <c r="K7742">
        <v>57</v>
      </c>
      <c r="L7742">
        <v>48.25</v>
      </c>
      <c r="M7742" t="s">
        <v>925</v>
      </c>
      <c r="N7742" t="s">
        <v>929</v>
      </c>
      <c r="S7742">
        <v>27741</v>
      </c>
    </row>
    <row r="7743" spans="1:19" x14ac:dyDescent="0.2">
      <c r="A7743" t="s">
        <v>67</v>
      </c>
      <c r="B7743" t="s">
        <v>8</v>
      </c>
      <c r="C7743" t="s">
        <v>924</v>
      </c>
      <c r="D7743">
        <v>2</v>
      </c>
      <c r="E7743">
        <v>3</v>
      </c>
      <c r="F7743">
        <v>1780457400000</v>
      </c>
      <c r="G7743">
        <v>1780458922765</v>
      </c>
      <c r="H7743">
        <v>1522765</v>
      </c>
      <c r="I7743">
        <v>1442765</v>
      </c>
      <c r="J7743">
        <v>11091</v>
      </c>
      <c r="K7743">
        <v>56</v>
      </c>
      <c r="L7743">
        <v>63.1</v>
      </c>
      <c r="M7743" t="s">
        <v>925</v>
      </c>
      <c r="N7743" t="s">
        <v>926</v>
      </c>
      <c r="O7743">
        <v>39.19</v>
      </c>
      <c r="S7743">
        <v>27742</v>
      </c>
    </row>
    <row r="7744" spans="1:19" x14ac:dyDescent="0.2">
      <c r="A7744" t="s">
        <v>67</v>
      </c>
      <c r="B7744" t="s">
        <v>8</v>
      </c>
      <c r="C7744" t="s">
        <v>928</v>
      </c>
      <c r="D7744">
        <v>2</v>
      </c>
      <c r="E7744">
        <v>3</v>
      </c>
      <c r="F7744">
        <v>1780458300000</v>
      </c>
      <c r="G7744">
        <v>1780459762171</v>
      </c>
      <c r="H7744">
        <v>1462171</v>
      </c>
      <c r="I7744">
        <v>1427171</v>
      </c>
      <c r="J7744">
        <v>9984</v>
      </c>
      <c r="K7744">
        <v>54</v>
      </c>
      <c r="L7744">
        <v>60.16</v>
      </c>
      <c r="M7744" t="s">
        <v>925</v>
      </c>
      <c r="N7744" t="s">
        <v>926</v>
      </c>
      <c r="O7744">
        <v>36.840000000000003</v>
      </c>
      <c r="S7744">
        <v>27743</v>
      </c>
    </row>
    <row r="7745" spans="1:19" x14ac:dyDescent="0.2">
      <c r="A7745" t="s">
        <v>67</v>
      </c>
      <c r="B7745" t="s">
        <v>8</v>
      </c>
      <c r="C7745" t="s">
        <v>927</v>
      </c>
      <c r="D7745">
        <v>2</v>
      </c>
      <c r="E7745">
        <v>3</v>
      </c>
      <c r="F7745">
        <v>1780459200000</v>
      </c>
      <c r="G7745">
        <v>1780460276254</v>
      </c>
      <c r="H7745">
        <v>1076254</v>
      </c>
      <c r="I7745">
        <v>1026254</v>
      </c>
      <c r="J7745">
        <v>10137</v>
      </c>
      <c r="K7745">
        <v>46</v>
      </c>
      <c r="L7745">
        <v>57.22</v>
      </c>
      <c r="M7745" t="s">
        <v>925</v>
      </c>
      <c r="N7745" t="s">
        <v>926</v>
      </c>
      <c r="O7745">
        <v>39.32</v>
      </c>
      <c r="S7745">
        <v>27744</v>
      </c>
    </row>
    <row r="7746" spans="1:19" x14ac:dyDescent="0.2">
      <c r="A7746" t="s">
        <v>67</v>
      </c>
      <c r="B7746" t="s">
        <v>8</v>
      </c>
      <c r="C7746" t="s">
        <v>924</v>
      </c>
      <c r="D7746">
        <v>2</v>
      </c>
      <c r="E7746">
        <v>3</v>
      </c>
      <c r="F7746">
        <v>1780460100000</v>
      </c>
      <c r="G7746">
        <v>1780462216356</v>
      </c>
      <c r="H7746">
        <v>2116356</v>
      </c>
      <c r="I7746">
        <v>2051356</v>
      </c>
      <c r="J7746">
        <v>10447</v>
      </c>
      <c r="K7746">
        <v>82</v>
      </c>
      <c r="L7746">
        <v>70.48</v>
      </c>
      <c r="M7746" t="s">
        <v>931</v>
      </c>
      <c r="N7746" t="s">
        <v>926</v>
      </c>
      <c r="O7746">
        <v>43.12</v>
      </c>
      <c r="S7746">
        <v>27745</v>
      </c>
    </row>
    <row r="7747" spans="1:19" x14ac:dyDescent="0.2">
      <c r="A7747" t="s">
        <v>67</v>
      </c>
      <c r="B7747" t="s">
        <v>8</v>
      </c>
      <c r="C7747" t="s">
        <v>928</v>
      </c>
      <c r="D7747">
        <v>2</v>
      </c>
      <c r="E7747">
        <v>3</v>
      </c>
      <c r="F7747">
        <v>1780461000000</v>
      </c>
      <c r="G7747">
        <v>1780463107312</v>
      </c>
      <c r="H7747">
        <v>2107312</v>
      </c>
      <c r="I7747">
        <v>2027312</v>
      </c>
      <c r="J7747">
        <v>8240</v>
      </c>
      <c r="K7747">
        <v>78</v>
      </c>
      <c r="L7747">
        <v>64.040000000000006</v>
      </c>
      <c r="M7747" t="s">
        <v>925</v>
      </c>
      <c r="N7747" t="s">
        <v>926</v>
      </c>
      <c r="O7747">
        <v>34.28</v>
      </c>
      <c r="S7747">
        <v>27746</v>
      </c>
    </row>
    <row r="7748" spans="1:19" x14ac:dyDescent="0.2">
      <c r="A7748" t="s">
        <v>67</v>
      </c>
      <c r="B7748" t="s">
        <v>8</v>
      </c>
      <c r="C7748" t="s">
        <v>927</v>
      </c>
      <c r="D7748">
        <v>2</v>
      </c>
      <c r="E7748">
        <v>4</v>
      </c>
      <c r="F7748">
        <v>1780531200000</v>
      </c>
      <c r="G7748">
        <v>1780532894526</v>
      </c>
      <c r="H7748">
        <v>1694526</v>
      </c>
      <c r="I7748">
        <v>1644526</v>
      </c>
      <c r="J7748">
        <v>11225</v>
      </c>
      <c r="K7748">
        <v>64</v>
      </c>
      <c r="L7748">
        <v>69.25</v>
      </c>
      <c r="M7748" t="s">
        <v>931</v>
      </c>
      <c r="N7748" t="s">
        <v>926</v>
      </c>
      <c r="O7748">
        <v>48.8</v>
      </c>
      <c r="S7748">
        <v>27747</v>
      </c>
    </row>
    <row r="7749" spans="1:19" x14ac:dyDescent="0.2">
      <c r="A7749" t="s">
        <v>67</v>
      </c>
      <c r="B7749" t="s">
        <v>8</v>
      </c>
      <c r="C7749" t="s">
        <v>924</v>
      </c>
      <c r="D7749">
        <v>2</v>
      </c>
      <c r="E7749">
        <v>4</v>
      </c>
      <c r="F7749">
        <v>1780532100000</v>
      </c>
      <c r="G7749">
        <v>1780534212070</v>
      </c>
      <c r="H7749">
        <v>2112070</v>
      </c>
      <c r="I7749">
        <v>2047070</v>
      </c>
      <c r="J7749">
        <v>8233</v>
      </c>
      <c r="K7749">
        <v>87</v>
      </c>
      <c r="L7749">
        <v>53.99</v>
      </c>
      <c r="M7749" t="s">
        <v>925</v>
      </c>
      <c r="N7749" t="s">
        <v>929</v>
      </c>
      <c r="S7749">
        <v>27748</v>
      </c>
    </row>
    <row r="7750" spans="1:19" x14ac:dyDescent="0.2">
      <c r="A7750" t="s">
        <v>67</v>
      </c>
      <c r="B7750" t="s">
        <v>8</v>
      </c>
      <c r="C7750" t="s">
        <v>928</v>
      </c>
      <c r="D7750">
        <v>2</v>
      </c>
      <c r="E7750">
        <v>4</v>
      </c>
      <c r="F7750">
        <v>1780533000000</v>
      </c>
      <c r="G7750">
        <v>1780535089775</v>
      </c>
      <c r="H7750">
        <v>2089775</v>
      </c>
      <c r="I7750">
        <v>2009775</v>
      </c>
      <c r="J7750">
        <v>9115</v>
      </c>
      <c r="K7750">
        <v>86</v>
      </c>
      <c r="L7750">
        <v>67.989999999999995</v>
      </c>
      <c r="M7750" t="s">
        <v>931</v>
      </c>
      <c r="N7750" t="s">
        <v>926</v>
      </c>
      <c r="O7750">
        <v>41.56</v>
      </c>
      <c r="S7750">
        <v>27749</v>
      </c>
    </row>
    <row r="7751" spans="1:19" x14ac:dyDescent="0.2">
      <c r="A7751" t="s">
        <v>67</v>
      </c>
      <c r="B7751" t="s">
        <v>8</v>
      </c>
      <c r="C7751" t="s">
        <v>927</v>
      </c>
      <c r="D7751">
        <v>2</v>
      </c>
      <c r="E7751">
        <v>4</v>
      </c>
      <c r="F7751">
        <v>1780533900000</v>
      </c>
      <c r="G7751">
        <v>1780534903237</v>
      </c>
      <c r="H7751">
        <v>1003237</v>
      </c>
      <c r="I7751">
        <v>968237</v>
      </c>
      <c r="J7751">
        <v>9779</v>
      </c>
      <c r="K7751">
        <v>48</v>
      </c>
      <c r="L7751">
        <v>55.97</v>
      </c>
      <c r="M7751" t="s">
        <v>925</v>
      </c>
      <c r="N7751" t="s">
        <v>926</v>
      </c>
      <c r="O7751">
        <v>39.200000000000003</v>
      </c>
      <c r="S7751">
        <v>27750</v>
      </c>
    </row>
    <row r="7752" spans="1:19" x14ac:dyDescent="0.2">
      <c r="A7752" t="s">
        <v>67</v>
      </c>
      <c r="B7752" t="s">
        <v>8</v>
      </c>
      <c r="C7752" t="s">
        <v>924</v>
      </c>
      <c r="D7752">
        <v>2</v>
      </c>
      <c r="E7752">
        <v>4</v>
      </c>
      <c r="F7752">
        <v>1780534800000</v>
      </c>
      <c r="G7752">
        <v>1780537083952</v>
      </c>
      <c r="H7752">
        <v>2283952</v>
      </c>
      <c r="I7752">
        <v>2233952</v>
      </c>
      <c r="J7752">
        <v>10484</v>
      </c>
      <c r="K7752">
        <v>85</v>
      </c>
      <c r="L7752">
        <v>69.39</v>
      </c>
      <c r="M7752" t="s">
        <v>931</v>
      </c>
      <c r="N7752" t="s">
        <v>926</v>
      </c>
      <c r="O7752">
        <v>36.26</v>
      </c>
      <c r="S7752">
        <v>27751</v>
      </c>
    </row>
    <row r="7753" spans="1:19" x14ac:dyDescent="0.2">
      <c r="A7753" t="s">
        <v>67</v>
      </c>
      <c r="B7753" t="s">
        <v>8</v>
      </c>
      <c r="C7753" t="s">
        <v>928</v>
      </c>
      <c r="D7753">
        <v>2</v>
      </c>
      <c r="E7753">
        <v>4</v>
      </c>
      <c r="F7753">
        <v>1780535700000</v>
      </c>
      <c r="G7753">
        <v>1780536859837</v>
      </c>
      <c r="H7753">
        <v>1159837</v>
      </c>
      <c r="I7753">
        <v>1094837</v>
      </c>
      <c r="J7753">
        <v>10917</v>
      </c>
      <c r="K7753">
        <v>43</v>
      </c>
      <c r="L7753">
        <v>63.06</v>
      </c>
      <c r="M7753" t="s">
        <v>925</v>
      </c>
      <c r="N7753" t="s">
        <v>926</v>
      </c>
      <c r="O7753">
        <v>48.71</v>
      </c>
      <c r="S7753">
        <v>27752</v>
      </c>
    </row>
    <row r="7754" spans="1:19" x14ac:dyDescent="0.2">
      <c r="A7754" t="s">
        <v>67</v>
      </c>
      <c r="B7754" t="s">
        <v>8</v>
      </c>
      <c r="C7754" t="s">
        <v>927</v>
      </c>
      <c r="D7754">
        <v>2</v>
      </c>
      <c r="E7754">
        <v>4</v>
      </c>
      <c r="F7754">
        <v>1780536600000</v>
      </c>
      <c r="G7754">
        <v>1780538052167</v>
      </c>
      <c r="H7754">
        <v>1452167</v>
      </c>
      <c r="I7754">
        <v>1372167</v>
      </c>
      <c r="J7754">
        <v>10339</v>
      </c>
      <c r="K7754">
        <v>65</v>
      </c>
      <c r="L7754">
        <v>65.42</v>
      </c>
      <c r="M7754" t="s">
        <v>925</v>
      </c>
      <c r="N7754" t="s">
        <v>926</v>
      </c>
      <c r="O7754">
        <v>48.36</v>
      </c>
      <c r="S7754">
        <v>27753</v>
      </c>
    </row>
    <row r="7755" spans="1:19" x14ac:dyDescent="0.2">
      <c r="A7755" t="s">
        <v>67</v>
      </c>
      <c r="B7755" t="s">
        <v>8</v>
      </c>
      <c r="C7755" t="s">
        <v>924</v>
      </c>
      <c r="D7755">
        <v>2</v>
      </c>
      <c r="E7755">
        <v>4</v>
      </c>
      <c r="F7755">
        <v>1780537500000</v>
      </c>
      <c r="G7755">
        <v>1780539172250</v>
      </c>
      <c r="H7755">
        <v>1672250</v>
      </c>
      <c r="I7755">
        <v>1637250</v>
      </c>
      <c r="J7755">
        <v>9389</v>
      </c>
      <c r="K7755">
        <v>63</v>
      </c>
      <c r="L7755">
        <v>67.41</v>
      </c>
      <c r="M7755" t="s">
        <v>931</v>
      </c>
      <c r="N7755" t="s">
        <v>926</v>
      </c>
      <c r="O7755">
        <v>50</v>
      </c>
      <c r="S7755">
        <v>27754</v>
      </c>
    </row>
    <row r="7756" spans="1:19" x14ac:dyDescent="0.2">
      <c r="A7756" t="s">
        <v>67</v>
      </c>
      <c r="B7756" t="s">
        <v>8</v>
      </c>
      <c r="C7756" t="s">
        <v>928</v>
      </c>
      <c r="D7756">
        <v>2</v>
      </c>
      <c r="E7756">
        <v>4</v>
      </c>
      <c r="F7756">
        <v>1780538400000</v>
      </c>
      <c r="G7756">
        <v>1780540306193</v>
      </c>
      <c r="H7756">
        <v>1906193</v>
      </c>
      <c r="I7756">
        <v>1856193</v>
      </c>
      <c r="J7756">
        <v>8889</v>
      </c>
      <c r="K7756">
        <v>80</v>
      </c>
      <c r="L7756">
        <v>63.22</v>
      </c>
      <c r="M7756" t="s">
        <v>925</v>
      </c>
      <c r="N7756" t="s">
        <v>926</v>
      </c>
      <c r="O7756">
        <v>35.68</v>
      </c>
      <c r="S7756">
        <v>27755</v>
      </c>
    </row>
    <row r="7757" spans="1:19" x14ac:dyDescent="0.2">
      <c r="A7757" t="s">
        <v>67</v>
      </c>
      <c r="B7757" t="s">
        <v>8</v>
      </c>
      <c r="C7757" t="s">
        <v>927</v>
      </c>
      <c r="D7757">
        <v>2</v>
      </c>
      <c r="E7757">
        <v>4</v>
      </c>
      <c r="F7757">
        <v>1780539300000</v>
      </c>
      <c r="G7757">
        <v>1780541481627</v>
      </c>
      <c r="H7757">
        <v>2181627</v>
      </c>
      <c r="I7757">
        <v>2116627</v>
      </c>
      <c r="J7757">
        <v>8268</v>
      </c>
      <c r="K7757">
        <v>80</v>
      </c>
      <c r="L7757">
        <v>65.03</v>
      </c>
      <c r="M7757" t="s">
        <v>925</v>
      </c>
      <c r="N7757" t="s">
        <v>926</v>
      </c>
      <c r="O7757">
        <v>34.619999999999997</v>
      </c>
      <c r="S7757">
        <v>27756</v>
      </c>
    </row>
    <row r="7758" spans="1:19" x14ac:dyDescent="0.2">
      <c r="A7758" t="s">
        <v>67</v>
      </c>
      <c r="B7758" t="s">
        <v>8</v>
      </c>
      <c r="C7758" t="s">
        <v>924</v>
      </c>
      <c r="D7758">
        <v>2</v>
      </c>
      <c r="E7758">
        <v>4</v>
      </c>
      <c r="F7758">
        <v>1780540200000</v>
      </c>
      <c r="G7758">
        <v>1780542058179</v>
      </c>
      <c r="H7758">
        <v>1858179</v>
      </c>
      <c r="I7758">
        <v>1778179</v>
      </c>
      <c r="J7758">
        <v>10897</v>
      </c>
      <c r="K7758">
        <v>80</v>
      </c>
      <c r="L7758">
        <v>71.489999999999995</v>
      </c>
      <c r="M7758" t="s">
        <v>931</v>
      </c>
      <c r="N7758" t="s">
        <v>926</v>
      </c>
      <c r="O7758">
        <v>50.77</v>
      </c>
      <c r="S7758">
        <v>27757</v>
      </c>
    </row>
    <row r="7759" spans="1:19" x14ac:dyDescent="0.2">
      <c r="A7759" t="s">
        <v>67</v>
      </c>
      <c r="B7759" t="s">
        <v>8</v>
      </c>
      <c r="C7759" t="s">
        <v>928</v>
      </c>
      <c r="D7759">
        <v>2</v>
      </c>
      <c r="E7759">
        <v>4</v>
      </c>
      <c r="F7759">
        <v>1780541100000</v>
      </c>
      <c r="G7759">
        <v>1780542643149</v>
      </c>
      <c r="H7759">
        <v>1543149</v>
      </c>
      <c r="I7759">
        <v>1508149</v>
      </c>
      <c r="J7759">
        <v>10823</v>
      </c>
      <c r="K7759">
        <v>60</v>
      </c>
      <c r="L7759">
        <v>62.04</v>
      </c>
      <c r="M7759" t="s">
        <v>925</v>
      </c>
      <c r="N7759" t="s">
        <v>926</v>
      </c>
      <c r="O7759">
        <v>36.909999999999997</v>
      </c>
      <c r="S7759">
        <v>27758</v>
      </c>
    </row>
    <row r="7760" spans="1:19" x14ac:dyDescent="0.2">
      <c r="A7760" t="s">
        <v>67</v>
      </c>
      <c r="B7760" t="s">
        <v>8</v>
      </c>
      <c r="C7760" t="s">
        <v>927</v>
      </c>
      <c r="D7760">
        <v>2</v>
      </c>
      <c r="E7760">
        <v>4</v>
      </c>
      <c r="F7760">
        <v>1780542000000</v>
      </c>
      <c r="G7760">
        <v>1780543377388</v>
      </c>
      <c r="H7760">
        <v>1377388</v>
      </c>
      <c r="I7760">
        <v>1327388</v>
      </c>
      <c r="J7760">
        <v>11170</v>
      </c>
      <c r="K7760">
        <v>61</v>
      </c>
      <c r="L7760">
        <v>65.599999999999994</v>
      </c>
      <c r="M7760" t="s">
        <v>925</v>
      </c>
      <c r="N7760" t="s">
        <v>926</v>
      </c>
      <c r="O7760">
        <v>48.45</v>
      </c>
      <c r="S7760">
        <v>27759</v>
      </c>
    </row>
    <row r="7761" spans="1:19" x14ac:dyDescent="0.2">
      <c r="A7761" t="s">
        <v>67</v>
      </c>
      <c r="B7761" t="s">
        <v>8</v>
      </c>
      <c r="C7761" t="s">
        <v>924</v>
      </c>
      <c r="D7761">
        <v>2</v>
      </c>
      <c r="E7761">
        <v>4</v>
      </c>
      <c r="F7761">
        <v>1780542900000</v>
      </c>
      <c r="G7761">
        <v>1780544071462</v>
      </c>
      <c r="H7761">
        <v>1171462</v>
      </c>
      <c r="I7761">
        <v>1171462</v>
      </c>
      <c r="J7761">
        <v>8147</v>
      </c>
      <c r="K7761">
        <v>46</v>
      </c>
      <c r="L7761">
        <v>42.61</v>
      </c>
      <c r="M7761" t="s">
        <v>925</v>
      </c>
      <c r="N7761" t="s">
        <v>929</v>
      </c>
      <c r="S7761">
        <v>27760</v>
      </c>
    </row>
    <row r="7762" spans="1:19" x14ac:dyDescent="0.2">
      <c r="A7762" t="s">
        <v>67</v>
      </c>
      <c r="B7762" t="s">
        <v>8</v>
      </c>
      <c r="C7762" t="s">
        <v>928</v>
      </c>
      <c r="D7762">
        <v>2</v>
      </c>
      <c r="E7762">
        <v>4</v>
      </c>
      <c r="F7762">
        <v>1780543800000</v>
      </c>
      <c r="G7762">
        <v>1780545975177</v>
      </c>
      <c r="H7762">
        <v>2175177</v>
      </c>
      <c r="I7762">
        <v>2095177</v>
      </c>
      <c r="J7762">
        <v>7923</v>
      </c>
      <c r="K7762">
        <v>91</v>
      </c>
      <c r="L7762">
        <v>71.58</v>
      </c>
      <c r="M7762" t="s">
        <v>931</v>
      </c>
      <c r="N7762" t="s">
        <v>926</v>
      </c>
      <c r="O7762">
        <v>50.94</v>
      </c>
      <c r="S7762">
        <v>27761</v>
      </c>
    </row>
    <row r="7763" spans="1:19" x14ac:dyDescent="0.2">
      <c r="A7763" t="s">
        <v>67</v>
      </c>
      <c r="B7763" t="s">
        <v>8</v>
      </c>
      <c r="C7763" t="s">
        <v>927</v>
      </c>
      <c r="D7763">
        <v>2</v>
      </c>
      <c r="E7763">
        <v>4</v>
      </c>
      <c r="F7763">
        <v>1780544700000</v>
      </c>
      <c r="G7763">
        <v>1780546718608</v>
      </c>
      <c r="H7763">
        <v>2018608</v>
      </c>
      <c r="I7763">
        <v>1983608</v>
      </c>
      <c r="J7763">
        <v>11333</v>
      </c>
      <c r="K7763">
        <v>76</v>
      </c>
      <c r="L7763">
        <v>56.12</v>
      </c>
      <c r="M7763" t="s">
        <v>925</v>
      </c>
      <c r="N7763" t="s">
        <v>929</v>
      </c>
      <c r="S7763">
        <v>27762</v>
      </c>
    </row>
    <row r="7764" spans="1:19" x14ac:dyDescent="0.2">
      <c r="A7764" t="s">
        <v>67</v>
      </c>
      <c r="B7764" t="s">
        <v>8</v>
      </c>
      <c r="C7764" t="s">
        <v>924</v>
      </c>
      <c r="D7764">
        <v>2</v>
      </c>
      <c r="E7764">
        <v>5</v>
      </c>
      <c r="F7764">
        <v>1780617600000</v>
      </c>
      <c r="G7764">
        <v>1780619550382</v>
      </c>
      <c r="H7764">
        <v>1950382</v>
      </c>
      <c r="I7764">
        <v>1900382</v>
      </c>
      <c r="J7764">
        <v>11196</v>
      </c>
      <c r="K7764">
        <v>81</v>
      </c>
      <c r="L7764">
        <v>72.67</v>
      </c>
      <c r="M7764" t="s">
        <v>931</v>
      </c>
      <c r="N7764" t="s">
        <v>926</v>
      </c>
      <c r="O7764">
        <v>50.38</v>
      </c>
      <c r="S7764">
        <v>27763</v>
      </c>
    </row>
    <row r="7765" spans="1:19" x14ac:dyDescent="0.2">
      <c r="A7765" t="s">
        <v>67</v>
      </c>
      <c r="B7765" t="s">
        <v>8</v>
      </c>
      <c r="C7765" t="s">
        <v>928</v>
      </c>
      <c r="D7765">
        <v>2</v>
      </c>
      <c r="E7765">
        <v>5</v>
      </c>
      <c r="F7765">
        <v>1780618500000</v>
      </c>
      <c r="G7765">
        <v>1780619998248</v>
      </c>
      <c r="H7765">
        <v>1498248</v>
      </c>
      <c r="I7765">
        <v>1433248</v>
      </c>
      <c r="J7765">
        <v>10708</v>
      </c>
      <c r="K7765">
        <v>63</v>
      </c>
      <c r="L7765">
        <v>60.9</v>
      </c>
      <c r="M7765" t="s">
        <v>925</v>
      </c>
      <c r="N7765" t="s">
        <v>926</v>
      </c>
      <c r="O7765">
        <v>35.71</v>
      </c>
      <c r="S7765">
        <v>27764</v>
      </c>
    </row>
    <row r="7766" spans="1:19" x14ac:dyDescent="0.2">
      <c r="A7766" t="s">
        <v>67</v>
      </c>
      <c r="B7766" t="s">
        <v>8</v>
      </c>
      <c r="C7766" t="s">
        <v>927</v>
      </c>
      <c r="D7766">
        <v>2</v>
      </c>
      <c r="E7766">
        <v>5</v>
      </c>
      <c r="F7766">
        <v>1780619400000</v>
      </c>
      <c r="G7766">
        <v>1780621243767</v>
      </c>
      <c r="H7766">
        <v>1843767</v>
      </c>
      <c r="I7766">
        <v>1763767</v>
      </c>
      <c r="J7766">
        <v>10166</v>
      </c>
      <c r="K7766">
        <v>76</v>
      </c>
      <c r="L7766">
        <v>63.4</v>
      </c>
      <c r="M7766" t="s">
        <v>925</v>
      </c>
      <c r="N7766" t="s">
        <v>926</v>
      </c>
      <c r="O7766">
        <v>34.26</v>
      </c>
      <c r="S7766">
        <v>27765</v>
      </c>
    </row>
    <row r="7767" spans="1:19" x14ac:dyDescent="0.2">
      <c r="A7767" t="s">
        <v>67</v>
      </c>
      <c r="B7767" t="s">
        <v>8</v>
      </c>
      <c r="C7767" t="s">
        <v>924</v>
      </c>
      <c r="D7767">
        <v>2</v>
      </c>
      <c r="E7767">
        <v>5</v>
      </c>
      <c r="F7767">
        <v>1780620300000</v>
      </c>
      <c r="G7767">
        <v>1780622403925</v>
      </c>
      <c r="H7767">
        <v>2103925</v>
      </c>
      <c r="I7767">
        <v>2068925</v>
      </c>
      <c r="J7767">
        <v>10388</v>
      </c>
      <c r="K7767">
        <v>80</v>
      </c>
      <c r="L7767">
        <v>69.86</v>
      </c>
      <c r="M7767" t="s">
        <v>931</v>
      </c>
      <c r="N7767" t="s">
        <v>926</v>
      </c>
      <c r="O7767">
        <v>42.13</v>
      </c>
      <c r="S7767">
        <v>27766</v>
      </c>
    </row>
    <row r="7768" spans="1:19" x14ac:dyDescent="0.2">
      <c r="A7768" t="s">
        <v>67</v>
      </c>
      <c r="B7768" t="s">
        <v>8</v>
      </c>
      <c r="C7768" t="s">
        <v>928</v>
      </c>
      <c r="D7768">
        <v>2</v>
      </c>
      <c r="E7768">
        <v>5</v>
      </c>
      <c r="F7768">
        <v>1780621200000</v>
      </c>
      <c r="G7768">
        <v>1780623474146</v>
      </c>
      <c r="H7768">
        <v>2274146</v>
      </c>
      <c r="I7768">
        <v>2224146</v>
      </c>
      <c r="J7768">
        <v>8745</v>
      </c>
      <c r="K7768">
        <v>84</v>
      </c>
      <c r="L7768">
        <v>72.430000000000007</v>
      </c>
      <c r="M7768" t="s">
        <v>931</v>
      </c>
      <c r="N7768" t="s">
        <v>926</v>
      </c>
      <c r="O7768">
        <v>48.22</v>
      </c>
      <c r="S7768">
        <v>27767</v>
      </c>
    </row>
    <row r="7769" spans="1:19" x14ac:dyDescent="0.2">
      <c r="A7769" t="s">
        <v>67</v>
      </c>
      <c r="B7769" t="s">
        <v>8</v>
      </c>
      <c r="C7769" t="s">
        <v>927</v>
      </c>
      <c r="D7769">
        <v>2</v>
      </c>
      <c r="E7769">
        <v>5</v>
      </c>
      <c r="F7769">
        <v>1780622100000</v>
      </c>
      <c r="G7769">
        <v>1780624080326</v>
      </c>
      <c r="H7769">
        <v>1980326</v>
      </c>
      <c r="I7769">
        <v>1915326</v>
      </c>
      <c r="J7769">
        <v>11250</v>
      </c>
      <c r="K7769">
        <v>74</v>
      </c>
      <c r="L7769">
        <v>70.84</v>
      </c>
      <c r="M7769" t="s">
        <v>931</v>
      </c>
      <c r="N7769" t="s">
        <v>926</v>
      </c>
      <c r="O7769">
        <v>45.23</v>
      </c>
      <c r="S7769">
        <v>27768</v>
      </c>
    </row>
    <row r="7770" spans="1:19" x14ac:dyDescent="0.2">
      <c r="A7770" t="s">
        <v>67</v>
      </c>
      <c r="B7770" t="s">
        <v>8</v>
      </c>
      <c r="C7770" t="s">
        <v>924</v>
      </c>
      <c r="D7770">
        <v>2</v>
      </c>
      <c r="E7770">
        <v>5</v>
      </c>
      <c r="F7770">
        <v>1780623000000</v>
      </c>
      <c r="G7770">
        <v>1780624800811</v>
      </c>
      <c r="H7770">
        <v>1800811</v>
      </c>
      <c r="I7770">
        <v>1720811</v>
      </c>
      <c r="J7770">
        <v>8154</v>
      </c>
      <c r="K7770">
        <v>72</v>
      </c>
      <c r="L7770">
        <v>50.17</v>
      </c>
      <c r="M7770" t="s">
        <v>925</v>
      </c>
      <c r="N7770" t="s">
        <v>929</v>
      </c>
      <c r="S7770">
        <v>27769</v>
      </c>
    </row>
    <row r="7771" spans="1:19" x14ac:dyDescent="0.2">
      <c r="A7771" t="s">
        <v>67</v>
      </c>
      <c r="B7771" t="s">
        <v>8</v>
      </c>
      <c r="C7771" t="s">
        <v>928</v>
      </c>
      <c r="D7771">
        <v>2</v>
      </c>
      <c r="E7771">
        <v>5</v>
      </c>
      <c r="F7771">
        <v>1780623900000</v>
      </c>
      <c r="G7771">
        <v>1780625774183</v>
      </c>
      <c r="H7771">
        <v>1874183</v>
      </c>
      <c r="I7771">
        <v>1839183</v>
      </c>
      <c r="J7771">
        <v>7847</v>
      </c>
      <c r="K7771">
        <v>73</v>
      </c>
      <c r="L7771">
        <v>63</v>
      </c>
      <c r="M7771" t="s">
        <v>925</v>
      </c>
      <c r="N7771" t="s">
        <v>926</v>
      </c>
      <c r="O7771">
        <v>38.78</v>
      </c>
      <c r="S7771">
        <v>27770</v>
      </c>
    </row>
    <row r="7772" spans="1:19" x14ac:dyDescent="0.2">
      <c r="A7772" t="s">
        <v>67</v>
      </c>
      <c r="B7772" t="s">
        <v>8</v>
      </c>
      <c r="C7772" t="s">
        <v>927</v>
      </c>
      <c r="D7772">
        <v>2</v>
      </c>
      <c r="E7772">
        <v>5</v>
      </c>
      <c r="F7772">
        <v>1780624800000</v>
      </c>
      <c r="G7772">
        <v>1780626129642</v>
      </c>
      <c r="H7772">
        <v>1329642</v>
      </c>
      <c r="I7772">
        <v>1279642</v>
      </c>
      <c r="J7772">
        <v>9509</v>
      </c>
      <c r="K7772">
        <v>50</v>
      </c>
      <c r="L7772">
        <v>45.94</v>
      </c>
      <c r="M7772" t="s">
        <v>925</v>
      </c>
      <c r="N7772" t="s">
        <v>929</v>
      </c>
      <c r="S7772">
        <v>27771</v>
      </c>
    </row>
    <row r="7773" spans="1:19" x14ac:dyDescent="0.2">
      <c r="A7773" t="s">
        <v>67</v>
      </c>
      <c r="B7773" t="s">
        <v>8</v>
      </c>
      <c r="C7773" t="s">
        <v>924</v>
      </c>
      <c r="D7773">
        <v>2</v>
      </c>
      <c r="E7773">
        <v>5</v>
      </c>
      <c r="F7773">
        <v>1780625700000</v>
      </c>
      <c r="G7773">
        <v>1780627992040</v>
      </c>
      <c r="H7773">
        <v>2292040</v>
      </c>
      <c r="I7773">
        <v>2227040</v>
      </c>
      <c r="J7773">
        <v>10795</v>
      </c>
      <c r="K7773">
        <v>95</v>
      </c>
      <c r="L7773">
        <v>69.510000000000005</v>
      </c>
      <c r="M7773" t="s">
        <v>931</v>
      </c>
      <c r="N7773" t="s">
        <v>926</v>
      </c>
      <c r="O7773">
        <v>35.5</v>
      </c>
      <c r="S7773">
        <v>27772</v>
      </c>
    </row>
    <row r="7774" spans="1:19" x14ac:dyDescent="0.2">
      <c r="A7774" t="s">
        <v>67</v>
      </c>
      <c r="B7774" t="s">
        <v>8</v>
      </c>
      <c r="C7774" t="s">
        <v>928</v>
      </c>
      <c r="D7774">
        <v>2</v>
      </c>
      <c r="E7774">
        <v>5</v>
      </c>
      <c r="F7774">
        <v>1780626600000</v>
      </c>
      <c r="G7774">
        <v>1780627733500</v>
      </c>
      <c r="H7774">
        <v>1133500</v>
      </c>
      <c r="I7774">
        <v>1053500</v>
      </c>
      <c r="J7774">
        <v>10162</v>
      </c>
      <c r="K7774">
        <v>48</v>
      </c>
      <c r="L7774">
        <v>59.62</v>
      </c>
      <c r="M7774" t="s">
        <v>925</v>
      </c>
      <c r="N7774" t="s">
        <v>926</v>
      </c>
      <c r="O7774">
        <v>43.37</v>
      </c>
      <c r="S7774">
        <v>27773</v>
      </c>
    </row>
    <row r="7775" spans="1:19" x14ac:dyDescent="0.2">
      <c r="A7775" t="s">
        <v>67</v>
      </c>
      <c r="B7775" t="s">
        <v>8</v>
      </c>
      <c r="C7775" t="s">
        <v>927</v>
      </c>
      <c r="D7775">
        <v>2</v>
      </c>
      <c r="E7775">
        <v>5</v>
      </c>
      <c r="F7775">
        <v>1780627500000</v>
      </c>
      <c r="G7775">
        <v>1780628531909</v>
      </c>
      <c r="H7775">
        <v>1031909</v>
      </c>
      <c r="I7775">
        <v>996909</v>
      </c>
      <c r="J7775">
        <v>10521</v>
      </c>
      <c r="K7775">
        <v>48</v>
      </c>
      <c r="L7775">
        <v>57.71</v>
      </c>
      <c r="M7775" t="s">
        <v>925</v>
      </c>
      <c r="N7775" t="s">
        <v>926</v>
      </c>
      <c r="O7775">
        <v>40.54</v>
      </c>
      <c r="S7775">
        <v>27774</v>
      </c>
    </row>
    <row r="7776" spans="1:19" x14ac:dyDescent="0.2">
      <c r="A7776" t="s">
        <v>67</v>
      </c>
      <c r="B7776" t="s">
        <v>8</v>
      </c>
      <c r="C7776" t="s">
        <v>924</v>
      </c>
      <c r="D7776">
        <v>2</v>
      </c>
      <c r="E7776">
        <v>5</v>
      </c>
      <c r="F7776">
        <v>1780628400000</v>
      </c>
      <c r="G7776">
        <v>1780629982949</v>
      </c>
      <c r="H7776">
        <v>1582949</v>
      </c>
      <c r="I7776">
        <v>1532949</v>
      </c>
      <c r="J7776">
        <v>8801</v>
      </c>
      <c r="K7776">
        <v>65</v>
      </c>
      <c r="L7776">
        <v>59.75</v>
      </c>
      <c r="M7776" t="s">
        <v>925</v>
      </c>
      <c r="N7776" t="s">
        <v>926</v>
      </c>
      <c r="O7776">
        <v>35.99</v>
      </c>
      <c r="S7776">
        <v>27775</v>
      </c>
    </row>
    <row r="7777" spans="1:19" x14ac:dyDescent="0.2">
      <c r="A7777" t="s">
        <v>67</v>
      </c>
      <c r="B7777" t="s">
        <v>8</v>
      </c>
      <c r="C7777" t="s">
        <v>928</v>
      </c>
      <c r="D7777">
        <v>2</v>
      </c>
      <c r="E7777">
        <v>5</v>
      </c>
      <c r="F7777">
        <v>1780629300000</v>
      </c>
      <c r="G7777">
        <v>1780631309274</v>
      </c>
      <c r="H7777">
        <v>2009274</v>
      </c>
      <c r="I7777">
        <v>1944274</v>
      </c>
      <c r="J7777">
        <v>7846</v>
      </c>
      <c r="K7777">
        <v>85</v>
      </c>
      <c r="L7777">
        <v>69.2</v>
      </c>
      <c r="M7777" t="s">
        <v>931</v>
      </c>
      <c r="N7777" t="s">
        <v>926</v>
      </c>
      <c r="O7777">
        <v>49.78</v>
      </c>
      <c r="S7777">
        <v>27776</v>
      </c>
    </row>
    <row r="7778" spans="1:19" x14ac:dyDescent="0.2">
      <c r="A7778" t="s">
        <v>67</v>
      </c>
      <c r="B7778" t="s">
        <v>8</v>
      </c>
      <c r="C7778" t="s">
        <v>927</v>
      </c>
      <c r="D7778">
        <v>2</v>
      </c>
      <c r="E7778">
        <v>5</v>
      </c>
      <c r="F7778">
        <v>1780630200000</v>
      </c>
      <c r="G7778">
        <v>1780632131364</v>
      </c>
      <c r="H7778">
        <v>1931364</v>
      </c>
      <c r="I7778">
        <v>1851364</v>
      </c>
      <c r="J7778">
        <v>8109</v>
      </c>
      <c r="K7778">
        <v>72</v>
      </c>
      <c r="L7778">
        <v>66.19</v>
      </c>
      <c r="M7778" t="s">
        <v>925</v>
      </c>
      <c r="N7778" t="s">
        <v>926</v>
      </c>
      <c r="O7778">
        <v>44.05</v>
      </c>
      <c r="S7778">
        <v>27777</v>
      </c>
    </row>
    <row r="7779" spans="1:19" x14ac:dyDescent="0.2">
      <c r="A7779" t="s">
        <v>67</v>
      </c>
      <c r="B7779" t="s">
        <v>8</v>
      </c>
      <c r="C7779" t="s">
        <v>924</v>
      </c>
      <c r="D7779">
        <v>2</v>
      </c>
      <c r="E7779">
        <v>5</v>
      </c>
      <c r="F7779">
        <v>1780631100000</v>
      </c>
      <c r="G7779">
        <v>1780633018334</v>
      </c>
      <c r="H7779">
        <v>1918334</v>
      </c>
      <c r="I7779">
        <v>1883334</v>
      </c>
      <c r="J7779">
        <v>9771</v>
      </c>
      <c r="K7779">
        <v>73</v>
      </c>
      <c r="L7779">
        <v>70.33</v>
      </c>
      <c r="M7779" t="s">
        <v>931</v>
      </c>
      <c r="N7779" t="s">
        <v>926</v>
      </c>
      <c r="O7779">
        <v>49.56</v>
      </c>
      <c r="S7779">
        <v>27778</v>
      </c>
    </row>
    <row r="7780" spans="1:19" x14ac:dyDescent="0.2">
      <c r="A7780" t="s">
        <v>67</v>
      </c>
      <c r="B7780" t="s">
        <v>8</v>
      </c>
      <c r="C7780" t="s">
        <v>928</v>
      </c>
      <c r="D7780">
        <v>2</v>
      </c>
      <c r="E7780">
        <v>5</v>
      </c>
      <c r="F7780">
        <v>1780632000000</v>
      </c>
      <c r="G7780">
        <v>1780633480246</v>
      </c>
      <c r="H7780">
        <v>1480246</v>
      </c>
      <c r="I7780">
        <v>1430246</v>
      </c>
      <c r="J7780">
        <v>9874</v>
      </c>
      <c r="K7780">
        <v>55</v>
      </c>
      <c r="L7780">
        <v>64.5</v>
      </c>
      <c r="M7780" t="s">
        <v>925</v>
      </c>
      <c r="N7780" t="s">
        <v>926</v>
      </c>
      <c r="O7780">
        <v>46.76</v>
      </c>
      <c r="S7780">
        <v>27779</v>
      </c>
    </row>
    <row r="7781" spans="1:19" x14ac:dyDescent="0.2">
      <c r="A7781" t="s">
        <v>67</v>
      </c>
      <c r="B7781" t="s">
        <v>8</v>
      </c>
      <c r="C7781" t="s">
        <v>928</v>
      </c>
      <c r="D7781">
        <v>2</v>
      </c>
      <c r="E7781">
        <v>6</v>
      </c>
      <c r="F7781">
        <v>1780704000000</v>
      </c>
      <c r="G7781">
        <v>1780706059014</v>
      </c>
      <c r="H7781">
        <v>2059014</v>
      </c>
      <c r="I7781">
        <v>2009014</v>
      </c>
      <c r="J7781">
        <v>11193</v>
      </c>
      <c r="K7781">
        <v>82</v>
      </c>
      <c r="L7781">
        <v>69.849999999999994</v>
      </c>
      <c r="M7781" t="s">
        <v>931</v>
      </c>
      <c r="N7781" t="s">
        <v>926</v>
      </c>
      <c r="O7781">
        <v>41.11</v>
      </c>
      <c r="S7781">
        <v>27780</v>
      </c>
    </row>
    <row r="7782" spans="1:19" x14ac:dyDescent="0.2">
      <c r="A7782" t="s">
        <v>67</v>
      </c>
      <c r="B7782" t="s">
        <v>8</v>
      </c>
      <c r="C7782" t="s">
        <v>927</v>
      </c>
      <c r="D7782">
        <v>2</v>
      </c>
      <c r="E7782">
        <v>6</v>
      </c>
      <c r="F7782">
        <v>1780704900000</v>
      </c>
      <c r="G7782">
        <v>1780706708910</v>
      </c>
      <c r="H7782">
        <v>1808910</v>
      </c>
      <c r="I7782">
        <v>1743910</v>
      </c>
      <c r="J7782">
        <v>9725</v>
      </c>
      <c r="K7782">
        <v>68</v>
      </c>
      <c r="L7782">
        <v>65.33</v>
      </c>
      <c r="M7782" t="s">
        <v>925</v>
      </c>
      <c r="N7782" t="s">
        <v>926</v>
      </c>
      <c r="O7782">
        <v>40.82</v>
      </c>
      <c r="S7782">
        <v>27781</v>
      </c>
    </row>
    <row r="7783" spans="1:19" x14ac:dyDescent="0.2">
      <c r="A7783" t="s">
        <v>67</v>
      </c>
      <c r="B7783" t="s">
        <v>8</v>
      </c>
      <c r="C7783" t="s">
        <v>924</v>
      </c>
      <c r="D7783">
        <v>2</v>
      </c>
      <c r="E7783">
        <v>6</v>
      </c>
      <c r="F7783">
        <v>1780705800000</v>
      </c>
      <c r="G7783">
        <v>1780708089799</v>
      </c>
      <c r="H7783">
        <v>2289799</v>
      </c>
      <c r="I7783">
        <v>2209799</v>
      </c>
      <c r="J7783">
        <v>9642</v>
      </c>
      <c r="K7783">
        <v>85</v>
      </c>
      <c r="L7783">
        <v>74.959999999999994</v>
      </c>
      <c r="M7783" t="s">
        <v>931</v>
      </c>
      <c r="N7783" t="s">
        <v>926</v>
      </c>
      <c r="O7783">
        <v>51.33</v>
      </c>
      <c r="S7783">
        <v>27782</v>
      </c>
    </row>
    <row r="7784" spans="1:19" x14ac:dyDescent="0.2">
      <c r="A7784" t="s">
        <v>67</v>
      </c>
      <c r="B7784" t="s">
        <v>8</v>
      </c>
      <c r="C7784" t="s">
        <v>928</v>
      </c>
      <c r="D7784">
        <v>2</v>
      </c>
      <c r="E7784">
        <v>6</v>
      </c>
      <c r="F7784">
        <v>1780706700000</v>
      </c>
      <c r="G7784">
        <v>1780709143875</v>
      </c>
      <c r="H7784">
        <v>2443875</v>
      </c>
      <c r="I7784">
        <v>2408875</v>
      </c>
      <c r="J7784">
        <v>7960</v>
      </c>
      <c r="K7784">
        <v>94</v>
      </c>
      <c r="L7784">
        <v>71.75</v>
      </c>
      <c r="M7784" t="s">
        <v>931</v>
      </c>
      <c r="N7784" t="s">
        <v>926</v>
      </c>
      <c r="O7784">
        <v>44.46</v>
      </c>
      <c r="S7784">
        <v>27783</v>
      </c>
    </row>
    <row r="7785" spans="1:19" x14ac:dyDescent="0.2">
      <c r="A7785" t="s">
        <v>67</v>
      </c>
      <c r="B7785" t="s">
        <v>8</v>
      </c>
      <c r="C7785" t="s">
        <v>927</v>
      </c>
      <c r="D7785">
        <v>2</v>
      </c>
      <c r="E7785">
        <v>6</v>
      </c>
      <c r="F7785">
        <v>1780707600000</v>
      </c>
      <c r="G7785">
        <v>1780710113164</v>
      </c>
      <c r="H7785">
        <v>2513164</v>
      </c>
      <c r="I7785">
        <v>2463164</v>
      </c>
      <c r="J7785">
        <v>9307</v>
      </c>
      <c r="K7785">
        <v>93</v>
      </c>
      <c r="L7785">
        <v>73.52</v>
      </c>
      <c r="M7785" t="s">
        <v>931</v>
      </c>
      <c r="N7785" t="s">
        <v>926</v>
      </c>
      <c r="O7785">
        <v>43.25</v>
      </c>
      <c r="S7785">
        <v>27784</v>
      </c>
    </row>
    <row r="7786" spans="1:19" x14ac:dyDescent="0.2">
      <c r="A7786" t="s">
        <v>67</v>
      </c>
      <c r="B7786" t="s">
        <v>8</v>
      </c>
      <c r="C7786" t="s">
        <v>924</v>
      </c>
      <c r="D7786">
        <v>2</v>
      </c>
      <c r="E7786">
        <v>6</v>
      </c>
      <c r="F7786">
        <v>1780708500000</v>
      </c>
      <c r="G7786">
        <v>1780710394327</v>
      </c>
      <c r="H7786">
        <v>1894327</v>
      </c>
      <c r="I7786">
        <v>1829327</v>
      </c>
      <c r="J7786">
        <v>9293</v>
      </c>
      <c r="K7786">
        <v>72</v>
      </c>
      <c r="L7786">
        <v>63.77</v>
      </c>
      <c r="M7786" t="s">
        <v>925</v>
      </c>
      <c r="N7786" t="s">
        <v>926</v>
      </c>
      <c r="O7786">
        <v>36.18</v>
      </c>
      <c r="S7786">
        <v>27785</v>
      </c>
    </row>
    <row r="7787" spans="1:19" x14ac:dyDescent="0.2">
      <c r="A7787" t="s">
        <v>67</v>
      </c>
      <c r="B7787" t="s">
        <v>8</v>
      </c>
      <c r="C7787" t="s">
        <v>928</v>
      </c>
      <c r="D7787">
        <v>2</v>
      </c>
      <c r="E7787">
        <v>6</v>
      </c>
      <c r="F7787">
        <v>1780709400000</v>
      </c>
      <c r="G7787">
        <v>1780711266862</v>
      </c>
      <c r="H7787">
        <v>1866862</v>
      </c>
      <c r="I7787">
        <v>1786862</v>
      </c>
      <c r="J7787">
        <v>9233</v>
      </c>
      <c r="K7787">
        <v>77</v>
      </c>
      <c r="L7787">
        <v>63.29</v>
      </c>
      <c r="M7787" t="s">
        <v>925</v>
      </c>
      <c r="N7787" t="s">
        <v>926</v>
      </c>
      <c r="O7787">
        <v>35.93</v>
      </c>
      <c r="S7787">
        <v>27786</v>
      </c>
    </row>
    <row r="7788" spans="1:19" x14ac:dyDescent="0.2">
      <c r="A7788" t="s">
        <v>67</v>
      </c>
      <c r="B7788" t="s">
        <v>8</v>
      </c>
      <c r="C7788" t="s">
        <v>927</v>
      </c>
      <c r="D7788">
        <v>2</v>
      </c>
      <c r="E7788">
        <v>6</v>
      </c>
      <c r="F7788">
        <v>1780710300000</v>
      </c>
      <c r="G7788">
        <v>1780711609388</v>
      </c>
      <c r="H7788">
        <v>1309388</v>
      </c>
      <c r="I7788">
        <v>1274388</v>
      </c>
      <c r="J7788">
        <v>11450</v>
      </c>
      <c r="K7788">
        <v>48</v>
      </c>
      <c r="L7788">
        <v>47.74</v>
      </c>
      <c r="M7788" t="s">
        <v>925</v>
      </c>
      <c r="N7788" t="s">
        <v>929</v>
      </c>
      <c r="S7788">
        <v>27787</v>
      </c>
    </row>
    <row r="7789" spans="1:19" x14ac:dyDescent="0.2">
      <c r="A7789" t="s">
        <v>67</v>
      </c>
      <c r="B7789" t="s">
        <v>8</v>
      </c>
      <c r="C7789" t="s">
        <v>924</v>
      </c>
      <c r="D7789">
        <v>2</v>
      </c>
      <c r="E7789">
        <v>6</v>
      </c>
      <c r="F7789">
        <v>1780711200000</v>
      </c>
      <c r="G7789">
        <v>1780712955787</v>
      </c>
      <c r="H7789">
        <v>1755787</v>
      </c>
      <c r="I7789">
        <v>1705787</v>
      </c>
      <c r="J7789">
        <v>10001</v>
      </c>
      <c r="K7789">
        <v>71</v>
      </c>
      <c r="L7789">
        <v>62.55</v>
      </c>
      <c r="M7789" t="s">
        <v>925</v>
      </c>
      <c r="N7789" t="s">
        <v>926</v>
      </c>
      <c r="O7789">
        <v>34.94</v>
      </c>
      <c r="S7789">
        <v>27788</v>
      </c>
    </row>
    <row r="7790" spans="1:19" x14ac:dyDescent="0.2">
      <c r="A7790" t="s">
        <v>67</v>
      </c>
      <c r="B7790" t="s">
        <v>8</v>
      </c>
      <c r="C7790" t="s">
        <v>928</v>
      </c>
      <c r="D7790">
        <v>2</v>
      </c>
      <c r="E7790">
        <v>6</v>
      </c>
      <c r="F7790">
        <v>1780712100000</v>
      </c>
      <c r="G7790">
        <v>1780713983244</v>
      </c>
      <c r="H7790">
        <v>1883244</v>
      </c>
      <c r="I7790">
        <v>1818244</v>
      </c>
      <c r="J7790">
        <v>9744</v>
      </c>
      <c r="K7790">
        <v>75</v>
      </c>
      <c r="L7790">
        <v>64.94</v>
      </c>
      <c r="M7790" t="s">
        <v>925</v>
      </c>
      <c r="N7790" t="s">
        <v>926</v>
      </c>
      <c r="O7790">
        <v>37.979999999999997</v>
      </c>
      <c r="S7790">
        <v>27789</v>
      </c>
    </row>
    <row r="7791" spans="1:19" x14ac:dyDescent="0.2">
      <c r="A7791" t="s">
        <v>67</v>
      </c>
      <c r="B7791" t="s">
        <v>8</v>
      </c>
      <c r="C7791" t="s">
        <v>927</v>
      </c>
      <c r="D7791">
        <v>2</v>
      </c>
      <c r="E7791">
        <v>6</v>
      </c>
      <c r="F7791">
        <v>1780713000000</v>
      </c>
      <c r="G7791">
        <v>1780714731255</v>
      </c>
      <c r="H7791">
        <v>1731255</v>
      </c>
      <c r="I7791">
        <v>1651255</v>
      </c>
      <c r="J7791">
        <v>8253</v>
      </c>
      <c r="K7791">
        <v>69</v>
      </c>
      <c r="L7791">
        <v>65.44</v>
      </c>
      <c r="M7791" t="s">
        <v>925</v>
      </c>
      <c r="N7791" t="s">
        <v>926</v>
      </c>
      <c r="O7791">
        <v>46.95</v>
      </c>
      <c r="S7791">
        <v>27790</v>
      </c>
    </row>
    <row r="7792" spans="1:19" x14ac:dyDescent="0.2">
      <c r="A7792" t="s">
        <v>67</v>
      </c>
      <c r="B7792" t="s">
        <v>8</v>
      </c>
      <c r="C7792" t="s">
        <v>924</v>
      </c>
      <c r="D7792">
        <v>2</v>
      </c>
      <c r="E7792">
        <v>6</v>
      </c>
      <c r="F7792">
        <v>1780713900000</v>
      </c>
      <c r="G7792">
        <v>1780716366457</v>
      </c>
      <c r="H7792">
        <v>2466457</v>
      </c>
      <c r="I7792">
        <v>2431457</v>
      </c>
      <c r="J7792">
        <v>8200</v>
      </c>
      <c r="K7792">
        <v>93</v>
      </c>
      <c r="L7792">
        <v>67.88</v>
      </c>
      <c r="M7792" t="s">
        <v>931</v>
      </c>
      <c r="N7792" t="s">
        <v>926</v>
      </c>
      <c r="O7792">
        <v>34.26</v>
      </c>
      <c r="S7792">
        <v>27791</v>
      </c>
    </row>
    <row r="7793" spans="1:19" x14ac:dyDescent="0.2">
      <c r="A7793" t="s">
        <v>67</v>
      </c>
      <c r="B7793" t="s">
        <v>8</v>
      </c>
      <c r="C7793" t="s">
        <v>928</v>
      </c>
      <c r="D7793">
        <v>2</v>
      </c>
      <c r="E7793">
        <v>6</v>
      </c>
      <c r="F7793">
        <v>1780714800000</v>
      </c>
      <c r="G7793">
        <v>1780716785956</v>
      </c>
      <c r="H7793">
        <v>1985956</v>
      </c>
      <c r="I7793">
        <v>1935956</v>
      </c>
      <c r="J7793">
        <v>9015</v>
      </c>
      <c r="K7793">
        <v>79</v>
      </c>
      <c r="L7793">
        <v>67.44</v>
      </c>
      <c r="M7793" t="s">
        <v>931</v>
      </c>
      <c r="N7793" t="s">
        <v>926</v>
      </c>
      <c r="O7793">
        <v>43.16</v>
      </c>
      <c r="S7793">
        <v>27792</v>
      </c>
    </row>
    <row r="7794" spans="1:19" x14ac:dyDescent="0.2">
      <c r="A7794" t="s">
        <v>67</v>
      </c>
      <c r="B7794" t="s">
        <v>8</v>
      </c>
      <c r="C7794" t="s">
        <v>927</v>
      </c>
      <c r="D7794">
        <v>2</v>
      </c>
      <c r="E7794">
        <v>6</v>
      </c>
      <c r="F7794">
        <v>1780715700000</v>
      </c>
      <c r="G7794">
        <v>1780717600838</v>
      </c>
      <c r="H7794">
        <v>1900838</v>
      </c>
      <c r="I7794">
        <v>1835838</v>
      </c>
      <c r="J7794">
        <v>7990</v>
      </c>
      <c r="K7794">
        <v>72</v>
      </c>
      <c r="L7794">
        <v>65.02</v>
      </c>
      <c r="M7794" t="s">
        <v>925</v>
      </c>
      <c r="N7794" t="s">
        <v>926</v>
      </c>
      <c r="O7794">
        <v>42.41</v>
      </c>
      <c r="S7794">
        <v>27793</v>
      </c>
    </row>
    <row r="7795" spans="1:19" x14ac:dyDescent="0.2">
      <c r="A7795" t="s">
        <v>67</v>
      </c>
      <c r="B7795" t="s">
        <v>8</v>
      </c>
      <c r="C7795" t="s">
        <v>924</v>
      </c>
      <c r="D7795">
        <v>2</v>
      </c>
      <c r="E7795">
        <v>6</v>
      </c>
      <c r="F7795">
        <v>1780716600000</v>
      </c>
      <c r="G7795">
        <v>1780718138507</v>
      </c>
      <c r="H7795">
        <v>1538507</v>
      </c>
      <c r="I7795">
        <v>1458507</v>
      </c>
      <c r="J7795">
        <v>8633</v>
      </c>
      <c r="K7795">
        <v>66</v>
      </c>
      <c r="L7795">
        <v>61.77</v>
      </c>
      <c r="M7795" t="s">
        <v>925</v>
      </c>
      <c r="N7795" t="s">
        <v>926</v>
      </c>
      <c r="O7795">
        <v>42.26</v>
      </c>
      <c r="S7795">
        <v>27794</v>
      </c>
    </row>
    <row r="7796" spans="1:19" x14ac:dyDescent="0.2">
      <c r="A7796" t="s">
        <v>67</v>
      </c>
      <c r="B7796" t="s">
        <v>8</v>
      </c>
      <c r="C7796" t="s">
        <v>928</v>
      </c>
      <c r="D7796">
        <v>2</v>
      </c>
      <c r="E7796">
        <v>6</v>
      </c>
      <c r="F7796">
        <v>1780717500000</v>
      </c>
      <c r="G7796">
        <v>1780718888811</v>
      </c>
      <c r="H7796">
        <v>1388811</v>
      </c>
      <c r="I7796">
        <v>1353811</v>
      </c>
      <c r="J7796">
        <v>10527</v>
      </c>
      <c r="K7796">
        <v>58</v>
      </c>
      <c r="L7796">
        <v>60.19</v>
      </c>
      <c r="M7796" t="s">
        <v>925</v>
      </c>
      <c r="N7796" t="s">
        <v>926</v>
      </c>
      <c r="O7796">
        <v>37.29</v>
      </c>
      <c r="S7796">
        <v>27795</v>
      </c>
    </row>
    <row r="7797" spans="1:19" x14ac:dyDescent="0.2">
      <c r="A7797" t="s">
        <v>67</v>
      </c>
      <c r="B7797" t="s">
        <v>8</v>
      </c>
      <c r="C7797" t="s">
        <v>927</v>
      </c>
      <c r="D7797">
        <v>2</v>
      </c>
      <c r="E7797">
        <v>6</v>
      </c>
      <c r="F7797">
        <v>1780718400000</v>
      </c>
      <c r="G7797">
        <v>1780720190938</v>
      </c>
      <c r="H7797">
        <v>1790938</v>
      </c>
      <c r="I7797">
        <v>1740938</v>
      </c>
      <c r="J7797">
        <v>8547</v>
      </c>
      <c r="K7797">
        <v>71</v>
      </c>
      <c r="L7797">
        <v>50.47</v>
      </c>
      <c r="M7797" t="s">
        <v>925</v>
      </c>
      <c r="N7797" t="s">
        <v>929</v>
      </c>
      <c r="S7797">
        <v>27796</v>
      </c>
    </row>
    <row r="7798" spans="1:19" x14ac:dyDescent="0.2">
      <c r="A7798" t="s">
        <v>67</v>
      </c>
      <c r="B7798" t="s">
        <v>8</v>
      </c>
      <c r="C7798" t="s">
        <v>924</v>
      </c>
      <c r="D7798">
        <v>2</v>
      </c>
      <c r="E7798">
        <v>6</v>
      </c>
      <c r="F7798">
        <v>1780719300000</v>
      </c>
      <c r="G7798">
        <v>1780720751214</v>
      </c>
      <c r="H7798">
        <v>1451214</v>
      </c>
      <c r="I7798">
        <v>1386214</v>
      </c>
      <c r="J7798">
        <v>10427</v>
      </c>
      <c r="K7798">
        <v>60</v>
      </c>
      <c r="L7798">
        <v>48.36</v>
      </c>
      <c r="M7798" t="s">
        <v>925</v>
      </c>
      <c r="N7798" t="s">
        <v>929</v>
      </c>
      <c r="S7798">
        <v>27797</v>
      </c>
    </row>
    <row r="7799" spans="1:19" x14ac:dyDescent="0.2">
      <c r="A7799" t="s">
        <v>67</v>
      </c>
      <c r="B7799" t="s">
        <v>8</v>
      </c>
      <c r="C7799" t="s">
        <v>928</v>
      </c>
      <c r="D7799">
        <v>2</v>
      </c>
      <c r="E7799">
        <v>6</v>
      </c>
      <c r="F7799">
        <v>1780720200000</v>
      </c>
      <c r="G7799">
        <v>1780721864428</v>
      </c>
      <c r="H7799">
        <v>1664428</v>
      </c>
      <c r="I7799">
        <v>1584428</v>
      </c>
      <c r="J7799">
        <v>10268</v>
      </c>
      <c r="K7799">
        <v>67</v>
      </c>
      <c r="L7799">
        <v>68.900000000000006</v>
      </c>
      <c r="M7799" t="s">
        <v>931</v>
      </c>
      <c r="N7799" t="s">
        <v>926</v>
      </c>
      <c r="O7799">
        <v>51.3</v>
      </c>
      <c r="S7799">
        <v>27798</v>
      </c>
    </row>
    <row r="7800" spans="1:19" x14ac:dyDescent="0.2">
      <c r="A7800" t="s">
        <v>67</v>
      </c>
      <c r="B7800" t="s">
        <v>8</v>
      </c>
      <c r="C7800" t="s">
        <v>927</v>
      </c>
      <c r="D7800">
        <v>2</v>
      </c>
      <c r="E7800">
        <v>6</v>
      </c>
      <c r="F7800">
        <v>1780721100000</v>
      </c>
      <c r="G7800">
        <v>1780723392266</v>
      </c>
      <c r="H7800">
        <v>2292266</v>
      </c>
      <c r="I7800">
        <v>2257266</v>
      </c>
      <c r="J7800">
        <v>10236</v>
      </c>
      <c r="K7800">
        <v>86</v>
      </c>
      <c r="L7800">
        <v>73.680000000000007</v>
      </c>
      <c r="M7800" t="s">
        <v>931</v>
      </c>
      <c r="N7800" t="s">
        <v>926</v>
      </c>
      <c r="O7800">
        <v>46.69</v>
      </c>
      <c r="S7800">
        <v>27799</v>
      </c>
    </row>
    <row r="7801" spans="1:19" x14ac:dyDescent="0.2">
      <c r="A7801" t="s">
        <v>67</v>
      </c>
      <c r="B7801" t="s">
        <v>8</v>
      </c>
      <c r="C7801" t="s">
        <v>924</v>
      </c>
      <c r="D7801">
        <v>2</v>
      </c>
      <c r="E7801">
        <v>6</v>
      </c>
      <c r="F7801">
        <v>1780722000000</v>
      </c>
      <c r="G7801">
        <v>1780723403759</v>
      </c>
      <c r="H7801">
        <v>1403759</v>
      </c>
      <c r="I7801">
        <v>1353759</v>
      </c>
      <c r="J7801">
        <v>9188</v>
      </c>
      <c r="K7801">
        <v>63</v>
      </c>
      <c r="L7801">
        <v>61.81</v>
      </c>
      <c r="M7801" t="s">
        <v>925</v>
      </c>
      <c r="N7801" t="s">
        <v>926</v>
      </c>
      <c r="O7801">
        <v>44.28</v>
      </c>
      <c r="S7801">
        <v>27800</v>
      </c>
    </row>
    <row r="7802" spans="1:19" x14ac:dyDescent="0.2">
      <c r="A7802" t="s">
        <v>67</v>
      </c>
      <c r="B7802" t="s">
        <v>8</v>
      </c>
      <c r="C7802" t="s">
        <v>928</v>
      </c>
      <c r="D7802">
        <v>2</v>
      </c>
      <c r="E7802">
        <v>6</v>
      </c>
      <c r="F7802">
        <v>1780722900000</v>
      </c>
      <c r="G7802">
        <v>1780724927062</v>
      </c>
      <c r="H7802">
        <v>2027062</v>
      </c>
      <c r="I7802">
        <v>1962062</v>
      </c>
      <c r="J7802">
        <v>10298</v>
      </c>
      <c r="K7802">
        <v>81</v>
      </c>
      <c r="L7802">
        <v>70.900000000000006</v>
      </c>
      <c r="M7802" t="s">
        <v>931</v>
      </c>
      <c r="N7802" t="s">
        <v>926</v>
      </c>
      <c r="O7802">
        <v>46.73</v>
      </c>
      <c r="S7802">
        <v>27801</v>
      </c>
    </row>
    <row r="7803" spans="1:19" x14ac:dyDescent="0.2">
      <c r="A7803" t="s">
        <v>67</v>
      </c>
      <c r="B7803" t="s">
        <v>8</v>
      </c>
      <c r="C7803" t="s">
        <v>927</v>
      </c>
      <c r="D7803">
        <v>2</v>
      </c>
      <c r="E7803">
        <v>7</v>
      </c>
      <c r="F7803">
        <v>1780790400000</v>
      </c>
      <c r="G7803">
        <v>1780792839785</v>
      </c>
      <c r="H7803">
        <v>2439785</v>
      </c>
      <c r="I7803">
        <v>2389785</v>
      </c>
      <c r="J7803">
        <v>8513</v>
      </c>
      <c r="K7803">
        <v>97</v>
      </c>
      <c r="L7803">
        <v>75.260000000000005</v>
      </c>
      <c r="M7803" t="s">
        <v>931</v>
      </c>
      <c r="N7803" t="s">
        <v>926</v>
      </c>
      <c r="O7803">
        <v>51.26</v>
      </c>
      <c r="S7803">
        <v>27802</v>
      </c>
    </row>
    <row r="7804" spans="1:19" x14ac:dyDescent="0.2">
      <c r="A7804" t="s">
        <v>67</v>
      </c>
      <c r="B7804" t="s">
        <v>8</v>
      </c>
      <c r="C7804" t="s">
        <v>924</v>
      </c>
      <c r="D7804">
        <v>2</v>
      </c>
      <c r="E7804">
        <v>7</v>
      </c>
      <c r="F7804">
        <v>1780791300000</v>
      </c>
      <c r="G7804">
        <v>1780792783232</v>
      </c>
      <c r="H7804">
        <v>1483232</v>
      </c>
      <c r="I7804">
        <v>1418232</v>
      </c>
      <c r="J7804">
        <v>9593</v>
      </c>
      <c r="K7804">
        <v>57</v>
      </c>
      <c r="L7804">
        <v>64.319999999999993</v>
      </c>
      <c r="M7804" t="s">
        <v>925</v>
      </c>
      <c r="N7804" t="s">
        <v>926</v>
      </c>
      <c r="O7804">
        <v>47.03</v>
      </c>
      <c r="S7804">
        <v>27803</v>
      </c>
    </row>
    <row r="7805" spans="1:19" x14ac:dyDescent="0.2">
      <c r="A7805" t="s">
        <v>67</v>
      </c>
      <c r="B7805" t="s">
        <v>8</v>
      </c>
      <c r="C7805" t="s">
        <v>928</v>
      </c>
      <c r="D7805">
        <v>2</v>
      </c>
      <c r="E7805">
        <v>7</v>
      </c>
      <c r="F7805">
        <v>1780792200000</v>
      </c>
      <c r="G7805">
        <v>1780794381528</v>
      </c>
      <c r="H7805">
        <v>2181528</v>
      </c>
      <c r="I7805">
        <v>2101528</v>
      </c>
      <c r="J7805">
        <v>9600</v>
      </c>
      <c r="K7805">
        <v>82</v>
      </c>
      <c r="L7805">
        <v>69.61</v>
      </c>
      <c r="M7805" t="s">
        <v>931</v>
      </c>
      <c r="N7805" t="s">
        <v>926</v>
      </c>
      <c r="O7805">
        <v>41.71</v>
      </c>
      <c r="S7805">
        <v>27804</v>
      </c>
    </row>
    <row r="7806" spans="1:19" x14ac:dyDescent="0.2">
      <c r="A7806" t="s">
        <v>67</v>
      </c>
      <c r="B7806" t="s">
        <v>8</v>
      </c>
      <c r="C7806" t="s">
        <v>927</v>
      </c>
      <c r="D7806">
        <v>2</v>
      </c>
      <c r="E7806">
        <v>7</v>
      </c>
      <c r="F7806">
        <v>1780793100000</v>
      </c>
      <c r="G7806">
        <v>1780795308688</v>
      </c>
      <c r="H7806">
        <v>2208688</v>
      </c>
      <c r="I7806">
        <v>2173688</v>
      </c>
      <c r="J7806">
        <v>9832</v>
      </c>
      <c r="K7806">
        <v>86</v>
      </c>
      <c r="L7806">
        <v>71.88</v>
      </c>
      <c r="M7806" t="s">
        <v>931</v>
      </c>
      <c r="N7806" t="s">
        <v>926</v>
      </c>
      <c r="O7806">
        <v>45.68</v>
      </c>
      <c r="S7806">
        <v>27805</v>
      </c>
    </row>
    <row r="7807" spans="1:19" x14ac:dyDescent="0.2">
      <c r="A7807" t="s">
        <v>67</v>
      </c>
      <c r="B7807" t="s">
        <v>8</v>
      </c>
      <c r="C7807" t="s">
        <v>924</v>
      </c>
      <c r="D7807">
        <v>2</v>
      </c>
      <c r="E7807">
        <v>7</v>
      </c>
      <c r="F7807">
        <v>1780794000000</v>
      </c>
      <c r="G7807">
        <v>1780795624483</v>
      </c>
      <c r="H7807">
        <v>1624483</v>
      </c>
      <c r="I7807">
        <v>1574483</v>
      </c>
      <c r="J7807">
        <v>11432</v>
      </c>
      <c r="K7807">
        <v>62</v>
      </c>
      <c r="L7807">
        <v>67.040000000000006</v>
      </c>
      <c r="M7807" t="s">
        <v>931</v>
      </c>
      <c r="N7807" t="s">
        <v>926</v>
      </c>
      <c r="O7807">
        <v>44.87</v>
      </c>
      <c r="S7807">
        <v>27806</v>
      </c>
    </row>
    <row r="7808" spans="1:19" x14ac:dyDescent="0.2">
      <c r="A7808" t="s">
        <v>67</v>
      </c>
      <c r="B7808" t="s">
        <v>8</v>
      </c>
      <c r="C7808" t="s">
        <v>928</v>
      </c>
      <c r="D7808">
        <v>2</v>
      </c>
      <c r="E7808">
        <v>7</v>
      </c>
      <c r="F7808">
        <v>1780794900000</v>
      </c>
      <c r="G7808">
        <v>1780796750858</v>
      </c>
      <c r="H7808">
        <v>1850858</v>
      </c>
      <c r="I7808">
        <v>1785858</v>
      </c>
      <c r="J7808">
        <v>11436</v>
      </c>
      <c r="K7808">
        <v>76</v>
      </c>
      <c r="L7808">
        <v>66.59</v>
      </c>
      <c r="M7808" t="s">
        <v>925</v>
      </c>
      <c r="N7808" t="s">
        <v>926</v>
      </c>
      <c r="O7808">
        <v>38.119999999999997</v>
      </c>
      <c r="S7808">
        <v>27807</v>
      </c>
    </row>
    <row r="7809" spans="1:19" x14ac:dyDescent="0.2">
      <c r="A7809" t="s">
        <v>67</v>
      </c>
      <c r="B7809" t="s">
        <v>8</v>
      </c>
      <c r="C7809" t="s">
        <v>927</v>
      </c>
      <c r="D7809">
        <v>2</v>
      </c>
      <c r="E7809">
        <v>7</v>
      </c>
      <c r="F7809">
        <v>1780795800000</v>
      </c>
      <c r="G7809">
        <v>1780797652996</v>
      </c>
      <c r="H7809">
        <v>1852996</v>
      </c>
      <c r="I7809">
        <v>1772996</v>
      </c>
      <c r="J7809">
        <v>10544</v>
      </c>
      <c r="K7809">
        <v>75</v>
      </c>
      <c r="L7809">
        <v>64.739999999999995</v>
      </c>
      <c r="M7809" t="s">
        <v>925</v>
      </c>
      <c r="N7809" t="s">
        <v>926</v>
      </c>
      <c r="O7809">
        <v>36.15</v>
      </c>
      <c r="S7809">
        <v>27808</v>
      </c>
    </row>
    <row r="7810" spans="1:19" x14ac:dyDescent="0.2">
      <c r="A7810" t="s">
        <v>67</v>
      </c>
      <c r="B7810" t="s">
        <v>8</v>
      </c>
      <c r="C7810" t="s">
        <v>924</v>
      </c>
      <c r="D7810">
        <v>2</v>
      </c>
      <c r="E7810">
        <v>7</v>
      </c>
      <c r="F7810">
        <v>1780796700000</v>
      </c>
      <c r="G7810">
        <v>1780798630071</v>
      </c>
      <c r="H7810">
        <v>1930071</v>
      </c>
      <c r="I7810">
        <v>1895071</v>
      </c>
      <c r="J7810">
        <v>9420</v>
      </c>
      <c r="K7810">
        <v>80</v>
      </c>
      <c r="L7810">
        <v>66.22</v>
      </c>
      <c r="M7810" t="s">
        <v>925</v>
      </c>
      <c r="N7810" t="s">
        <v>926</v>
      </c>
      <c r="O7810">
        <v>40.65</v>
      </c>
      <c r="S7810">
        <v>27809</v>
      </c>
    </row>
    <row r="7811" spans="1:19" x14ac:dyDescent="0.2">
      <c r="A7811" t="s">
        <v>67</v>
      </c>
      <c r="B7811" t="s">
        <v>8</v>
      </c>
      <c r="C7811" t="s">
        <v>928</v>
      </c>
      <c r="D7811">
        <v>2</v>
      </c>
      <c r="E7811">
        <v>7</v>
      </c>
      <c r="F7811">
        <v>1780797600000</v>
      </c>
      <c r="G7811">
        <v>1780800060435</v>
      </c>
      <c r="H7811">
        <v>2460435</v>
      </c>
      <c r="I7811">
        <v>2410435</v>
      </c>
      <c r="J7811">
        <v>10257</v>
      </c>
      <c r="K7811">
        <v>99</v>
      </c>
      <c r="L7811">
        <v>71.7</v>
      </c>
      <c r="M7811" t="s">
        <v>931</v>
      </c>
      <c r="N7811" t="s">
        <v>926</v>
      </c>
      <c r="O7811">
        <v>37.79</v>
      </c>
      <c r="S7811">
        <v>27810</v>
      </c>
    </row>
    <row r="7812" spans="1:19" x14ac:dyDescent="0.2">
      <c r="A7812" t="s">
        <v>67</v>
      </c>
      <c r="B7812" t="s">
        <v>8</v>
      </c>
      <c r="C7812" t="s">
        <v>927</v>
      </c>
      <c r="D7812">
        <v>2</v>
      </c>
      <c r="E7812">
        <v>7</v>
      </c>
      <c r="F7812">
        <v>1780798500000</v>
      </c>
      <c r="G7812">
        <v>1780801093941</v>
      </c>
      <c r="H7812">
        <v>2593941</v>
      </c>
      <c r="I7812">
        <v>2528941</v>
      </c>
      <c r="J7812">
        <v>10087</v>
      </c>
      <c r="K7812">
        <v>97</v>
      </c>
      <c r="L7812">
        <v>76.31</v>
      </c>
      <c r="M7812" t="s">
        <v>931</v>
      </c>
      <c r="N7812" t="s">
        <v>926</v>
      </c>
      <c r="O7812">
        <v>45.61</v>
      </c>
      <c r="S7812">
        <v>27811</v>
      </c>
    </row>
    <row r="7813" spans="1:19" x14ac:dyDescent="0.2">
      <c r="A7813" t="s">
        <v>67</v>
      </c>
      <c r="B7813" t="s">
        <v>8</v>
      </c>
      <c r="C7813" t="s">
        <v>924</v>
      </c>
      <c r="D7813">
        <v>2</v>
      </c>
      <c r="E7813">
        <v>7</v>
      </c>
      <c r="F7813">
        <v>1780799400000</v>
      </c>
      <c r="G7813">
        <v>1780801565902</v>
      </c>
      <c r="H7813">
        <v>2165902</v>
      </c>
      <c r="I7813">
        <v>2085902</v>
      </c>
      <c r="J7813">
        <v>8661</v>
      </c>
      <c r="K7813">
        <v>90</v>
      </c>
      <c r="L7813">
        <v>69.400000000000006</v>
      </c>
      <c r="M7813" t="s">
        <v>931</v>
      </c>
      <c r="N7813" t="s">
        <v>926</v>
      </c>
      <c r="O7813">
        <v>44.13</v>
      </c>
      <c r="S7813">
        <v>27812</v>
      </c>
    </row>
    <row r="7814" spans="1:19" x14ac:dyDescent="0.2">
      <c r="A7814" t="s">
        <v>67</v>
      </c>
      <c r="B7814" t="s">
        <v>8</v>
      </c>
      <c r="C7814" t="s">
        <v>928</v>
      </c>
      <c r="D7814">
        <v>2</v>
      </c>
      <c r="E7814">
        <v>7</v>
      </c>
      <c r="F7814">
        <v>1780800300000</v>
      </c>
      <c r="G7814">
        <v>1780802093447</v>
      </c>
      <c r="H7814">
        <v>1793447</v>
      </c>
      <c r="I7814">
        <v>1758447</v>
      </c>
      <c r="J7814">
        <v>8245</v>
      </c>
      <c r="K7814">
        <v>73</v>
      </c>
      <c r="L7814">
        <v>66.58</v>
      </c>
      <c r="M7814" t="s">
        <v>925</v>
      </c>
      <c r="N7814" t="s">
        <v>926</v>
      </c>
      <c r="O7814">
        <v>48.08</v>
      </c>
      <c r="S7814">
        <v>27813</v>
      </c>
    </row>
    <row r="7815" spans="1:19" x14ac:dyDescent="0.2">
      <c r="A7815" t="s">
        <v>67</v>
      </c>
      <c r="B7815" t="s">
        <v>8</v>
      </c>
      <c r="C7815" t="s">
        <v>927</v>
      </c>
      <c r="D7815">
        <v>2</v>
      </c>
      <c r="E7815">
        <v>7</v>
      </c>
      <c r="F7815">
        <v>1780801200000</v>
      </c>
      <c r="G7815">
        <v>1780803270967</v>
      </c>
      <c r="H7815">
        <v>2070967</v>
      </c>
      <c r="I7815">
        <v>2020967</v>
      </c>
      <c r="J7815">
        <v>9196</v>
      </c>
      <c r="K7815">
        <v>83</v>
      </c>
      <c r="L7815">
        <v>54.51</v>
      </c>
      <c r="M7815" t="s">
        <v>925</v>
      </c>
      <c r="N7815" t="s">
        <v>929</v>
      </c>
      <c r="S7815">
        <v>27814</v>
      </c>
    </row>
    <row r="7816" spans="1:19" x14ac:dyDescent="0.2">
      <c r="A7816" t="s">
        <v>67</v>
      </c>
      <c r="B7816" t="s">
        <v>8</v>
      </c>
      <c r="C7816" t="s">
        <v>924</v>
      </c>
      <c r="D7816">
        <v>2</v>
      </c>
      <c r="E7816">
        <v>7</v>
      </c>
      <c r="F7816">
        <v>1780802100000</v>
      </c>
      <c r="G7816">
        <v>1780804114391</v>
      </c>
      <c r="H7816">
        <v>2014391</v>
      </c>
      <c r="I7816">
        <v>1949391</v>
      </c>
      <c r="J7816">
        <v>8593</v>
      </c>
      <c r="K7816">
        <v>83</v>
      </c>
      <c r="L7816">
        <v>64.25</v>
      </c>
      <c r="M7816" t="s">
        <v>925</v>
      </c>
      <c r="N7816" t="s">
        <v>926</v>
      </c>
      <c r="O7816">
        <v>36.14</v>
      </c>
      <c r="S7816">
        <v>27815</v>
      </c>
    </row>
    <row r="7817" spans="1:19" x14ac:dyDescent="0.2">
      <c r="A7817" t="s">
        <v>67</v>
      </c>
      <c r="B7817" t="s">
        <v>8</v>
      </c>
      <c r="C7817" t="s">
        <v>928</v>
      </c>
      <c r="D7817">
        <v>2</v>
      </c>
      <c r="E7817">
        <v>7</v>
      </c>
      <c r="F7817">
        <v>1780803000000</v>
      </c>
      <c r="G7817">
        <v>1780804673730</v>
      </c>
      <c r="H7817">
        <v>1673730</v>
      </c>
      <c r="I7817">
        <v>1593730</v>
      </c>
      <c r="J7817">
        <v>10244</v>
      </c>
      <c r="K7817">
        <v>67</v>
      </c>
      <c r="L7817">
        <v>68.349999999999994</v>
      </c>
      <c r="M7817" t="s">
        <v>931</v>
      </c>
      <c r="N7817" t="s">
        <v>926</v>
      </c>
      <c r="O7817">
        <v>49.86</v>
      </c>
      <c r="S7817">
        <v>27816</v>
      </c>
    </row>
    <row r="7818" spans="1:19" x14ac:dyDescent="0.2">
      <c r="A7818" t="s">
        <v>67</v>
      </c>
      <c r="B7818" t="s">
        <v>8</v>
      </c>
      <c r="C7818" t="s">
        <v>927</v>
      </c>
      <c r="D7818">
        <v>2</v>
      </c>
      <c r="E7818">
        <v>7</v>
      </c>
      <c r="F7818">
        <v>1780803900000</v>
      </c>
      <c r="G7818">
        <v>1780805303821</v>
      </c>
      <c r="H7818">
        <v>1403821</v>
      </c>
      <c r="I7818">
        <v>1368821</v>
      </c>
      <c r="J7818">
        <v>9931</v>
      </c>
      <c r="K7818">
        <v>55</v>
      </c>
      <c r="L7818">
        <v>62.85</v>
      </c>
      <c r="M7818" t="s">
        <v>925</v>
      </c>
      <c r="N7818" t="s">
        <v>926</v>
      </c>
      <c r="O7818">
        <v>44.71</v>
      </c>
      <c r="S7818">
        <v>27817</v>
      </c>
    </row>
    <row r="7819" spans="1:19" x14ac:dyDescent="0.2">
      <c r="A7819" t="s">
        <v>67</v>
      </c>
      <c r="B7819" t="s">
        <v>8</v>
      </c>
      <c r="C7819" t="s">
        <v>924</v>
      </c>
      <c r="D7819">
        <v>2</v>
      </c>
      <c r="E7819">
        <v>7</v>
      </c>
      <c r="F7819">
        <v>1780804800000</v>
      </c>
      <c r="G7819">
        <v>1780806651015</v>
      </c>
      <c r="H7819">
        <v>1851015</v>
      </c>
      <c r="I7819">
        <v>1801015</v>
      </c>
      <c r="J7819">
        <v>11464</v>
      </c>
      <c r="K7819">
        <v>73</v>
      </c>
      <c r="L7819">
        <v>70.91</v>
      </c>
      <c r="M7819" t="s">
        <v>931</v>
      </c>
      <c r="N7819" t="s">
        <v>926</v>
      </c>
      <c r="O7819">
        <v>48.08</v>
      </c>
      <c r="S7819">
        <v>27818</v>
      </c>
    </row>
    <row r="7820" spans="1:19" x14ac:dyDescent="0.2">
      <c r="A7820" t="s">
        <v>67</v>
      </c>
      <c r="B7820" t="s">
        <v>8</v>
      </c>
      <c r="C7820" t="s">
        <v>928</v>
      </c>
      <c r="D7820">
        <v>2</v>
      </c>
      <c r="E7820">
        <v>7</v>
      </c>
      <c r="F7820">
        <v>1780805700000</v>
      </c>
      <c r="G7820">
        <v>1780807351198</v>
      </c>
      <c r="H7820">
        <v>1651198</v>
      </c>
      <c r="I7820">
        <v>1586198</v>
      </c>
      <c r="J7820">
        <v>11245</v>
      </c>
      <c r="K7820">
        <v>67</v>
      </c>
      <c r="L7820">
        <v>69.489999999999995</v>
      </c>
      <c r="M7820" t="s">
        <v>931</v>
      </c>
      <c r="N7820" t="s">
        <v>926</v>
      </c>
      <c r="O7820">
        <v>50.39</v>
      </c>
      <c r="S7820">
        <v>27819</v>
      </c>
    </row>
    <row r="7821" spans="1:19" x14ac:dyDescent="0.2">
      <c r="A7821" t="s">
        <v>67</v>
      </c>
      <c r="B7821" t="s">
        <v>8</v>
      </c>
      <c r="C7821" t="s">
        <v>927</v>
      </c>
      <c r="D7821">
        <v>2</v>
      </c>
      <c r="E7821">
        <v>7</v>
      </c>
      <c r="F7821">
        <v>1780806600000</v>
      </c>
      <c r="G7821">
        <v>1780808798501</v>
      </c>
      <c r="H7821">
        <v>2198501</v>
      </c>
      <c r="I7821">
        <v>2118501</v>
      </c>
      <c r="J7821">
        <v>8944</v>
      </c>
      <c r="K7821">
        <v>87</v>
      </c>
      <c r="L7821">
        <v>70.790000000000006</v>
      </c>
      <c r="M7821" t="s">
        <v>931</v>
      </c>
      <c r="N7821" t="s">
        <v>926</v>
      </c>
      <c r="O7821">
        <v>45.79</v>
      </c>
      <c r="S7821">
        <v>27820</v>
      </c>
    </row>
    <row r="7822" spans="1:19" x14ac:dyDescent="0.2">
      <c r="A7822" t="s">
        <v>67</v>
      </c>
      <c r="B7822" t="s">
        <v>8</v>
      </c>
      <c r="C7822" t="s">
        <v>924</v>
      </c>
      <c r="D7822">
        <v>2</v>
      </c>
      <c r="E7822">
        <v>7</v>
      </c>
      <c r="F7822">
        <v>1780807500000</v>
      </c>
      <c r="G7822">
        <v>1780809594881</v>
      </c>
      <c r="H7822">
        <v>2094881</v>
      </c>
      <c r="I7822">
        <v>2059881</v>
      </c>
      <c r="J7822">
        <v>11841</v>
      </c>
      <c r="K7822">
        <v>88</v>
      </c>
      <c r="L7822">
        <v>71.44</v>
      </c>
      <c r="M7822" t="s">
        <v>931</v>
      </c>
      <c r="N7822" t="s">
        <v>926</v>
      </c>
      <c r="O7822">
        <v>42.17</v>
      </c>
      <c r="S7822">
        <v>27821</v>
      </c>
    </row>
    <row r="7823" spans="1:19" x14ac:dyDescent="0.2">
      <c r="A7823" t="s">
        <v>67</v>
      </c>
      <c r="B7823" t="s">
        <v>8</v>
      </c>
      <c r="C7823" t="s">
        <v>928</v>
      </c>
      <c r="D7823">
        <v>2</v>
      </c>
      <c r="E7823">
        <v>7</v>
      </c>
      <c r="F7823">
        <v>1780808400000</v>
      </c>
      <c r="G7823">
        <v>1780810771029</v>
      </c>
      <c r="H7823">
        <v>2371029</v>
      </c>
      <c r="I7823">
        <v>2321029</v>
      </c>
      <c r="J7823">
        <v>10753</v>
      </c>
      <c r="K7823">
        <v>88</v>
      </c>
      <c r="L7823">
        <v>74.13</v>
      </c>
      <c r="M7823" t="s">
        <v>931</v>
      </c>
      <c r="N7823" t="s">
        <v>926</v>
      </c>
      <c r="O7823">
        <v>44.36</v>
      </c>
      <c r="S7823">
        <v>27822</v>
      </c>
    </row>
    <row r="7824" spans="1:19" x14ac:dyDescent="0.2">
      <c r="A7824" t="s">
        <v>67</v>
      </c>
      <c r="B7824" t="s">
        <v>8</v>
      </c>
      <c r="C7824" t="s">
        <v>927</v>
      </c>
      <c r="D7824">
        <v>2</v>
      </c>
      <c r="E7824">
        <v>7</v>
      </c>
      <c r="F7824">
        <v>1780809300000</v>
      </c>
      <c r="G7824">
        <v>1780811598427</v>
      </c>
      <c r="H7824">
        <v>2298427</v>
      </c>
      <c r="I7824">
        <v>2233427</v>
      </c>
      <c r="J7824">
        <v>10832</v>
      </c>
      <c r="K7824">
        <v>94</v>
      </c>
      <c r="L7824">
        <v>74.16</v>
      </c>
      <c r="M7824" t="s">
        <v>931</v>
      </c>
      <c r="N7824" t="s">
        <v>926</v>
      </c>
      <c r="O7824">
        <v>46.06</v>
      </c>
      <c r="S7824">
        <v>27823</v>
      </c>
    </row>
    <row r="7825" spans="1:19" x14ac:dyDescent="0.2">
      <c r="A7825" t="s">
        <v>67</v>
      </c>
      <c r="B7825" t="s">
        <v>8</v>
      </c>
      <c r="C7825" t="s">
        <v>924</v>
      </c>
      <c r="D7825">
        <v>2</v>
      </c>
      <c r="E7825">
        <v>7</v>
      </c>
      <c r="F7825">
        <v>1780810200000</v>
      </c>
      <c r="G7825">
        <v>1780811735472</v>
      </c>
      <c r="H7825">
        <v>1535472</v>
      </c>
      <c r="I7825">
        <v>1455472</v>
      </c>
      <c r="J7825">
        <v>11319</v>
      </c>
      <c r="K7825">
        <v>66</v>
      </c>
      <c r="L7825">
        <v>66.72</v>
      </c>
      <c r="M7825" t="s">
        <v>931</v>
      </c>
      <c r="N7825" t="s">
        <v>926</v>
      </c>
      <c r="O7825">
        <v>46.68</v>
      </c>
      <c r="S7825">
        <v>27824</v>
      </c>
    </row>
    <row r="7826" spans="1:19" x14ac:dyDescent="0.2">
      <c r="A7826" t="s">
        <v>68</v>
      </c>
      <c r="B7826" t="s">
        <v>13</v>
      </c>
      <c r="C7826" t="s">
        <v>924</v>
      </c>
      <c r="D7826">
        <v>1</v>
      </c>
      <c r="E7826">
        <v>1</v>
      </c>
      <c r="F7826">
        <v>1779667200000</v>
      </c>
      <c r="G7826">
        <v>1779668904458</v>
      </c>
      <c r="H7826">
        <v>1704458</v>
      </c>
      <c r="I7826">
        <v>1704458</v>
      </c>
      <c r="J7826">
        <v>11877</v>
      </c>
      <c r="K7826">
        <v>72</v>
      </c>
      <c r="L7826">
        <v>67.03</v>
      </c>
      <c r="M7826" t="s">
        <v>931</v>
      </c>
      <c r="N7826" t="s">
        <v>926</v>
      </c>
      <c r="O7826">
        <v>41.65</v>
      </c>
      <c r="S7826">
        <v>27825</v>
      </c>
    </row>
    <row r="7827" spans="1:19" x14ac:dyDescent="0.2">
      <c r="A7827" t="s">
        <v>68</v>
      </c>
      <c r="B7827" t="s">
        <v>13</v>
      </c>
      <c r="C7827" t="s">
        <v>928</v>
      </c>
      <c r="D7827">
        <v>1</v>
      </c>
      <c r="E7827">
        <v>1</v>
      </c>
      <c r="F7827">
        <v>1779668100000</v>
      </c>
      <c r="G7827">
        <v>1779670070045</v>
      </c>
      <c r="H7827">
        <v>1970045</v>
      </c>
      <c r="I7827">
        <v>1970045</v>
      </c>
      <c r="J7827">
        <v>11832</v>
      </c>
      <c r="K7827">
        <v>81</v>
      </c>
      <c r="L7827">
        <v>74.099999999999994</v>
      </c>
      <c r="M7827" t="s">
        <v>931</v>
      </c>
      <c r="N7827" t="s">
        <v>926</v>
      </c>
      <c r="O7827">
        <v>51.52</v>
      </c>
      <c r="S7827">
        <v>27826</v>
      </c>
    </row>
    <row r="7828" spans="1:19" x14ac:dyDescent="0.2">
      <c r="A7828" t="s">
        <v>68</v>
      </c>
      <c r="B7828" t="s">
        <v>13</v>
      </c>
      <c r="C7828" t="s">
        <v>927</v>
      </c>
      <c r="D7828">
        <v>1</v>
      </c>
      <c r="E7828">
        <v>1</v>
      </c>
      <c r="F7828">
        <v>1779669000000</v>
      </c>
      <c r="G7828">
        <v>1779670566102</v>
      </c>
      <c r="H7828">
        <v>1566102</v>
      </c>
      <c r="I7828">
        <v>1566102</v>
      </c>
      <c r="J7828">
        <v>11906</v>
      </c>
      <c r="K7828">
        <v>64</v>
      </c>
      <c r="L7828">
        <v>51.29</v>
      </c>
      <c r="M7828" t="s">
        <v>925</v>
      </c>
      <c r="N7828" t="s">
        <v>929</v>
      </c>
      <c r="S7828">
        <v>27827</v>
      </c>
    </row>
    <row r="7829" spans="1:19" x14ac:dyDescent="0.2">
      <c r="A7829" t="s">
        <v>68</v>
      </c>
      <c r="B7829" t="s">
        <v>13</v>
      </c>
      <c r="C7829" t="s">
        <v>924</v>
      </c>
      <c r="D7829">
        <v>1</v>
      </c>
      <c r="E7829">
        <v>1</v>
      </c>
      <c r="F7829">
        <v>1779669900000</v>
      </c>
      <c r="G7829">
        <v>1779672243472</v>
      </c>
      <c r="H7829">
        <v>2343472</v>
      </c>
      <c r="I7829">
        <v>2343472</v>
      </c>
      <c r="J7829">
        <v>10775</v>
      </c>
      <c r="K7829">
        <v>86</v>
      </c>
      <c r="L7829">
        <v>77.08</v>
      </c>
      <c r="M7829" t="s">
        <v>931</v>
      </c>
      <c r="N7829" t="s">
        <v>926</v>
      </c>
      <c r="O7829">
        <v>51.85</v>
      </c>
      <c r="S7829">
        <v>27828</v>
      </c>
    </row>
    <row r="7830" spans="1:19" x14ac:dyDescent="0.2">
      <c r="A7830" t="s">
        <v>68</v>
      </c>
      <c r="B7830" t="s">
        <v>13</v>
      </c>
      <c r="C7830" t="s">
        <v>928</v>
      </c>
      <c r="D7830">
        <v>1</v>
      </c>
      <c r="E7830">
        <v>1</v>
      </c>
      <c r="F7830">
        <v>1779670800000</v>
      </c>
      <c r="G7830">
        <v>1779673314919</v>
      </c>
      <c r="H7830">
        <v>2514919</v>
      </c>
      <c r="I7830">
        <v>2514919</v>
      </c>
      <c r="J7830">
        <v>9599</v>
      </c>
      <c r="K7830">
        <v>93</v>
      </c>
      <c r="L7830">
        <v>78.48</v>
      </c>
      <c r="M7830" t="s">
        <v>931</v>
      </c>
      <c r="N7830" t="s">
        <v>926</v>
      </c>
      <c r="O7830">
        <v>53.93</v>
      </c>
      <c r="S7830">
        <v>27829</v>
      </c>
    </row>
    <row r="7831" spans="1:19" x14ac:dyDescent="0.2">
      <c r="A7831" t="s">
        <v>68</v>
      </c>
      <c r="B7831" t="s">
        <v>13</v>
      </c>
      <c r="C7831" t="s">
        <v>927</v>
      </c>
      <c r="D7831">
        <v>1</v>
      </c>
      <c r="E7831">
        <v>1</v>
      </c>
      <c r="F7831">
        <v>1779671700000</v>
      </c>
      <c r="G7831">
        <v>1779674067918</v>
      </c>
      <c r="H7831">
        <v>2367918</v>
      </c>
      <c r="I7831">
        <v>2367918</v>
      </c>
      <c r="J7831">
        <v>8960</v>
      </c>
      <c r="K7831">
        <v>93</v>
      </c>
      <c r="L7831">
        <v>57.82</v>
      </c>
      <c r="M7831" t="s">
        <v>925</v>
      </c>
      <c r="N7831" t="s">
        <v>929</v>
      </c>
      <c r="S7831">
        <v>27830</v>
      </c>
    </row>
    <row r="7832" spans="1:19" x14ac:dyDescent="0.2">
      <c r="A7832" t="s">
        <v>68</v>
      </c>
      <c r="B7832" t="s">
        <v>13</v>
      </c>
      <c r="C7832" t="s">
        <v>924</v>
      </c>
      <c r="D7832">
        <v>1</v>
      </c>
      <c r="E7832">
        <v>1</v>
      </c>
      <c r="F7832">
        <v>1779672600000</v>
      </c>
      <c r="G7832">
        <v>1779674992604</v>
      </c>
      <c r="H7832">
        <v>2392604</v>
      </c>
      <c r="I7832">
        <v>2392604</v>
      </c>
      <c r="J7832">
        <v>11043</v>
      </c>
      <c r="K7832">
        <v>89</v>
      </c>
      <c r="L7832">
        <v>76.72</v>
      </c>
      <c r="M7832" t="s">
        <v>931</v>
      </c>
      <c r="N7832" t="s">
        <v>926</v>
      </c>
      <c r="O7832">
        <v>49.07</v>
      </c>
      <c r="S7832">
        <v>27831</v>
      </c>
    </row>
    <row r="7833" spans="1:19" x14ac:dyDescent="0.2">
      <c r="A7833" t="s">
        <v>68</v>
      </c>
      <c r="B7833" t="s">
        <v>13</v>
      </c>
      <c r="C7833" t="s">
        <v>928</v>
      </c>
      <c r="D7833">
        <v>1</v>
      </c>
      <c r="E7833">
        <v>1</v>
      </c>
      <c r="F7833">
        <v>1779673500000</v>
      </c>
      <c r="G7833">
        <v>1779675517483</v>
      </c>
      <c r="H7833">
        <v>2017483</v>
      </c>
      <c r="I7833">
        <v>2017483</v>
      </c>
      <c r="J7833">
        <v>11116</v>
      </c>
      <c r="K7833">
        <v>82</v>
      </c>
      <c r="L7833">
        <v>68.42</v>
      </c>
      <c r="M7833" t="s">
        <v>931</v>
      </c>
      <c r="N7833" t="s">
        <v>926</v>
      </c>
      <c r="O7833">
        <v>39.03</v>
      </c>
      <c r="S7833">
        <v>27832</v>
      </c>
    </row>
    <row r="7834" spans="1:19" x14ac:dyDescent="0.2">
      <c r="A7834" t="s">
        <v>68</v>
      </c>
      <c r="B7834" t="s">
        <v>13</v>
      </c>
      <c r="C7834" t="s">
        <v>927</v>
      </c>
      <c r="D7834">
        <v>1</v>
      </c>
      <c r="E7834">
        <v>1</v>
      </c>
      <c r="F7834">
        <v>1779674400000</v>
      </c>
      <c r="G7834">
        <v>1779676027693</v>
      </c>
      <c r="H7834">
        <v>1627693</v>
      </c>
      <c r="I7834">
        <v>1627693</v>
      </c>
      <c r="J7834">
        <v>11113</v>
      </c>
      <c r="K7834">
        <v>69</v>
      </c>
      <c r="L7834">
        <v>64.48</v>
      </c>
      <c r="M7834" t="s">
        <v>925</v>
      </c>
      <c r="N7834" t="s">
        <v>926</v>
      </c>
      <c r="O7834">
        <v>39.69</v>
      </c>
      <c r="S7834">
        <v>27833</v>
      </c>
    </row>
    <row r="7835" spans="1:19" x14ac:dyDescent="0.2">
      <c r="A7835" t="s">
        <v>68</v>
      </c>
      <c r="B7835" t="s">
        <v>13</v>
      </c>
      <c r="C7835" t="s">
        <v>924</v>
      </c>
      <c r="D7835">
        <v>1</v>
      </c>
      <c r="E7835">
        <v>1</v>
      </c>
      <c r="F7835">
        <v>1779675300000</v>
      </c>
      <c r="G7835">
        <v>1779676847698</v>
      </c>
      <c r="H7835">
        <v>1547698</v>
      </c>
      <c r="I7835">
        <v>1547698</v>
      </c>
      <c r="J7835">
        <v>11553</v>
      </c>
      <c r="K7835">
        <v>67</v>
      </c>
      <c r="L7835">
        <v>67.709999999999994</v>
      </c>
      <c r="M7835" t="s">
        <v>931</v>
      </c>
      <c r="N7835" t="s">
        <v>926</v>
      </c>
      <c r="O7835">
        <v>48.04</v>
      </c>
      <c r="S7835">
        <v>27834</v>
      </c>
    </row>
    <row r="7836" spans="1:19" x14ac:dyDescent="0.2">
      <c r="A7836" t="s">
        <v>68</v>
      </c>
      <c r="B7836" t="s">
        <v>13</v>
      </c>
      <c r="C7836" t="s">
        <v>928</v>
      </c>
      <c r="D7836">
        <v>1</v>
      </c>
      <c r="E7836">
        <v>1</v>
      </c>
      <c r="F7836">
        <v>1779676200000</v>
      </c>
      <c r="G7836">
        <v>1779678306279</v>
      </c>
      <c r="H7836">
        <v>2106279</v>
      </c>
      <c r="I7836">
        <v>2106279</v>
      </c>
      <c r="J7836">
        <v>11069</v>
      </c>
      <c r="K7836">
        <v>87</v>
      </c>
      <c r="L7836">
        <v>70.180000000000007</v>
      </c>
      <c r="M7836" t="s">
        <v>931</v>
      </c>
      <c r="N7836" t="s">
        <v>926</v>
      </c>
      <c r="O7836">
        <v>41.01</v>
      </c>
      <c r="S7836">
        <v>27835</v>
      </c>
    </row>
    <row r="7837" spans="1:19" x14ac:dyDescent="0.2">
      <c r="A7837" t="s">
        <v>68</v>
      </c>
      <c r="B7837" t="s">
        <v>13</v>
      </c>
      <c r="C7837" t="s">
        <v>927</v>
      </c>
      <c r="D7837">
        <v>1</v>
      </c>
      <c r="E7837">
        <v>1</v>
      </c>
      <c r="F7837">
        <v>1779677100000</v>
      </c>
      <c r="G7837">
        <v>1779679230495</v>
      </c>
      <c r="H7837">
        <v>2130495</v>
      </c>
      <c r="I7837">
        <v>2130495</v>
      </c>
      <c r="J7837">
        <v>10526</v>
      </c>
      <c r="K7837">
        <v>86</v>
      </c>
      <c r="L7837">
        <v>74.400000000000006</v>
      </c>
      <c r="M7837" t="s">
        <v>931</v>
      </c>
      <c r="N7837" t="s">
        <v>926</v>
      </c>
      <c r="O7837">
        <v>51.66</v>
      </c>
      <c r="S7837">
        <v>27836</v>
      </c>
    </row>
    <row r="7838" spans="1:19" x14ac:dyDescent="0.2">
      <c r="A7838" t="s">
        <v>68</v>
      </c>
      <c r="B7838" t="s">
        <v>13</v>
      </c>
      <c r="C7838" t="s">
        <v>924</v>
      </c>
      <c r="D7838">
        <v>1</v>
      </c>
      <c r="E7838">
        <v>1</v>
      </c>
      <c r="F7838">
        <v>1779678000000</v>
      </c>
      <c r="G7838">
        <v>1779680129680</v>
      </c>
      <c r="H7838">
        <v>2129680</v>
      </c>
      <c r="I7838">
        <v>2129680</v>
      </c>
      <c r="J7838">
        <v>8407</v>
      </c>
      <c r="K7838">
        <v>88</v>
      </c>
      <c r="L7838">
        <v>54.38</v>
      </c>
      <c r="M7838" t="s">
        <v>925</v>
      </c>
      <c r="N7838" t="s">
        <v>929</v>
      </c>
      <c r="S7838">
        <v>27837</v>
      </c>
    </row>
    <row r="7839" spans="1:19" x14ac:dyDescent="0.2">
      <c r="A7839" t="s">
        <v>68</v>
      </c>
      <c r="B7839" t="s">
        <v>13</v>
      </c>
      <c r="C7839" t="s">
        <v>928</v>
      </c>
      <c r="D7839">
        <v>1</v>
      </c>
      <c r="E7839">
        <v>1</v>
      </c>
      <c r="F7839">
        <v>1779678900000</v>
      </c>
      <c r="G7839">
        <v>1779681175368</v>
      </c>
      <c r="H7839">
        <v>2275368</v>
      </c>
      <c r="I7839">
        <v>2275368</v>
      </c>
      <c r="J7839">
        <v>8545</v>
      </c>
      <c r="K7839">
        <v>87</v>
      </c>
      <c r="L7839">
        <v>74.709999999999994</v>
      </c>
      <c r="M7839" t="s">
        <v>931</v>
      </c>
      <c r="N7839" t="s">
        <v>926</v>
      </c>
      <c r="O7839">
        <v>54.04</v>
      </c>
      <c r="S7839">
        <v>27838</v>
      </c>
    </row>
    <row r="7840" spans="1:19" x14ac:dyDescent="0.2">
      <c r="A7840" t="s">
        <v>68</v>
      </c>
      <c r="B7840" t="s">
        <v>13</v>
      </c>
      <c r="C7840" t="s">
        <v>927</v>
      </c>
      <c r="D7840">
        <v>1</v>
      </c>
      <c r="E7840">
        <v>1</v>
      </c>
      <c r="F7840">
        <v>1779679800000</v>
      </c>
      <c r="G7840">
        <v>1779682047124</v>
      </c>
      <c r="H7840">
        <v>2247124</v>
      </c>
      <c r="I7840">
        <v>2247124</v>
      </c>
      <c r="J7840">
        <v>10308</v>
      </c>
      <c r="K7840">
        <v>87</v>
      </c>
      <c r="L7840">
        <v>76.55</v>
      </c>
      <c r="M7840" t="s">
        <v>931</v>
      </c>
      <c r="N7840" t="s">
        <v>926</v>
      </c>
      <c r="O7840">
        <v>54.3</v>
      </c>
      <c r="S7840">
        <v>27839</v>
      </c>
    </row>
    <row r="7841" spans="1:19" x14ac:dyDescent="0.2">
      <c r="A7841" t="s">
        <v>68</v>
      </c>
      <c r="B7841" t="s">
        <v>13</v>
      </c>
      <c r="C7841" t="s">
        <v>924</v>
      </c>
      <c r="D7841">
        <v>1</v>
      </c>
      <c r="E7841">
        <v>1</v>
      </c>
      <c r="F7841">
        <v>1779680700000</v>
      </c>
      <c r="G7841">
        <v>1779682634880</v>
      </c>
      <c r="H7841">
        <v>1934880</v>
      </c>
      <c r="I7841">
        <v>1934880</v>
      </c>
      <c r="J7841">
        <v>8824</v>
      </c>
      <c r="K7841">
        <v>72</v>
      </c>
      <c r="L7841">
        <v>52.48</v>
      </c>
      <c r="M7841" t="s">
        <v>925</v>
      </c>
      <c r="N7841" t="s">
        <v>929</v>
      </c>
      <c r="S7841">
        <v>27840</v>
      </c>
    </row>
    <row r="7842" spans="1:19" x14ac:dyDescent="0.2">
      <c r="A7842" t="s">
        <v>68</v>
      </c>
      <c r="B7842" t="s">
        <v>13</v>
      </c>
      <c r="C7842" t="s">
        <v>928</v>
      </c>
      <c r="D7842">
        <v>1</v>
      </c>
      <c r="E7842">
        <v>1</v>
      </c>
      <c r="F7842">
        <v>1779681600000</v>
      </c>
      <c r="G7842">
        <v>1779682832414</v>
      </c>
      <c r="H7842">
        <v>1232414</v>
      </c>
      <c r="I7842">
        <v>1232414</v>
      </c>
      <c r="J7842">
        <v>11073</v>
      </c>
      <c r="K7842">
        <v>50</v>
      </c>
      <c r="L7842">
        <v>66.38</v>
      </c>
      <c r="M7842" t="s">
        <v>925</v>
      </c>
      <c r="N7842" t="s">
        <v>926</v>
      </c>
      <c r="O7842">
        <v>54.17</v>
      </c>
      <c r="S7842">
        <v>27841</v>
      </c>
    </row>
    <row r="7843" spans="1:19" x14ac:dyDescent="0.2">
      <c r="A7843" t="s">
        <v>68</v>
      </c>
      <c r="B7843" t="s">
        <v>13</v>
      </c>
      <c r="C7843" t="s">
        <v>927</v>
      </c>
      <c r="D7843">
        <v>1</v>
      </c>
      <c r="E7843">
        <v>1</v>
      </c>
      <c r="F7843">
        <v>1779682500000</v>
      </c>
      <c r="G7843">
        <v>1779683777956</v>
      </c>
      <c r="H7843">
        <v>1277956</v>
      </c>
      <c r="I7843">
        <v>1277956</v>
      </c>
      <c r="J7843">
        <v>11279</v>
      </c>
      <c r="K7843">
        <v>57</v>
      </c>
      <c r="L7843">
        <v>62.9</v>
      </c>
      <c r="M7843" t="s">
        <v>925</v>
      </c>
      <c r="N7843" t="s">
        <v>926</v>
      </c>
      <c r="O7843">
        <v>44.38</v>
      </c>
      <c r="S7843">
        <v>27842</v>
      </c>
    </row>
    <row r="7844" spans="1:19" x14ac:dyDescent="0.2">
      <c r="A7844" t="s">
        <v>68</v>
      </c>
      <c r="B7844" t="s">
        <v>13</v>
      </c>
      <c r="C7844" t="s">
        <v>924</v>
      </c>
      <c r="D7844">
        <v>1</v>
      </c>
      <c r="E7844">
        <v>1</v>
      </c>
      <c r="F7844">
        <v>1779683400000</v>
      </c>
      <c r="G7844">
        <v>1779685262632</v>
      </c>
      <c r="H7844">
        <v>1862632</v>
      </c>
      <c r="I7844">
        <v>1862632</v>
      </c>
      <c r="J7844">
        <v>11576</v>
      </c>
      <c r="K7844">
        <v>72</v>
      </c>
      <c r="L7844">
        <v>69.95</v>
      </c>
      <c r="M7844" t="s">
        <v>931</v>
      </c>
      <c r="N7844" t="s">
        <v>926</v>
      </c>
      <c r="O7844">
        <v>45.27</v>
      </c>
      <c r="S7844">
        <v>27843</v>
      </c>
    </row>
    <row r="7845" spans="1:19" x14ac:dyDescent="0.2">
      <c r="A7845" t="s">
        <v>68</v>
      </c>
      <c r="B7845" t="s">
        <v>13</v>
      </c>
      <c r="C7845" t="s">
        <v>928</v>
      </c>
      <c r="D7845">
        <v>1</v>
      </c>
      <c r="E7845">
        <v>1</v>
      </c>
      <c r="F7845">
        <v>1779684300000</v>
      </c>
      <c r="G7845">
        <v>1779685802695</v>
      </c>
      <c r="H7845">
        <v>1502695</v>
      </c>
      <c r="I7845">
        <v>1502695</v>
      </c>
      <c r="J7845">
        <v>11630</v>
      </c>
      <c r="K7845">
        <v>59</v>
      </c>
      <c r="L7845">
        <v>64.290000000000006</v>
      </c>
      <c r="M7845" t="s">
        <v>925</v>
      </c>
      <c r="N7845" t="s">
        <v>926</v>
      </c>
      <c r="O7845">
        <v>41</v>
      </c>
      <c r="S7845">
        <v>27844</v>
      </c>
    </row>
    <row r="7846" spans="1:19" x14ac:dyDescent="0.2">
      <c r="A7846" t="s">
        <v>68</v>
      </c>
      <c r="B7846" t="s">
        <v>13</v>
      </c>
      <c r="C7846" t="s">
        <v>927</v>
      </c>
      <c r="D7846">
        <v>1</v>
      </c>
      <c r="E7846">
        <v>1</v>
      </c>
      <c r="F7846">
        <v>1779685200000</v>
      </c>
      <c r="G7846">
        <v>1779687316308</v>
      </c>
      <c r="H7846">
        <v>2116308</v>
      </c>
      <c r="I7846">
        <v>2116308</v>
      </c>
      <c r="J7846">
        <v>10954</v>
      </c>
      <c r="K7846">
        <v>87</v>
      </c>
      <c r="L7846">
        <v>72.59</v>
      </c>
      <c r="M7846" t="s">
        <v>931</v>
      </c>
      <c r="N7846" t="s">
        <v>926</v>
      </c>
      <c r="O7846">
        <v>46.66</v>
      </c>
      <c r="S7846">
        <v>27845</v>
      </c>
    </row>
    <row r="7847" spans="1:19" x14ac:dyDescent="0.2">
      <c r="A7847" t="s">
        <v>68</v>
      </c>
      <c r="B7847" t="s">
        <v>13</v>
      </c>
      <c r="C7847" t="s">
        <v>928</v>
      </c>
      <c r="D7847">
        <v>1</v>
      </c>
      <c r="E7847">
        <v>2</v>
      </c>
      <c r="F7847">
        <v>1779753600000</v>
      </c>
      <c r="G7847">
        <v>1779755991161</v>
      </c>
      <c r="H7847">
        <v>2391161</v>
      </c>
      <c r="I7847">
        <v>2391161</v>
      </c>
      <c r="J7847">
        <v>11308</v>
      </c>
      <c r="K7847">
        <v>91</v>
      </c>
      <c r="L7847">
        <v>74.56</v>
      </c>
      <c r="M7847" t="s">
        <v>931</v>
      </c>
      <c r="N7847" t="s">
        <v>926</v>
      </c>
      <c r="O7847">
        <v>43.37</v>
      </c>
      <c r="S7847">
        <v>27846</v>
      </c>
    </row>
    <row r="7848" spans="1:19" x14ac:dyDescent="0.2">
      <c r="A7848" t="s">
        <v>68</v>
      </c>
      <c r="B7848" t="s">
        <v>13</v>
      </c>
      <c r="C7848" t="s">
        <v>927</v>
      </c>
      <c r="D7848">
        <v>1</v>
      </c>
      <c r="E7848">
        <v>2</v>
      </c>
      <c r="F7848">
        <v>1779754500000</v>
      </c>
      <c r="G7848">
        <v>1779755781847</v>
      </c>
      <c r="H7848">
        <v>1281847</v>
      </c>
      <c r="I7848">
        <v>1281847</v>
      </c>
      <c r="J7848">
        <v>9590</v>
      </c>
      <c r="K7848">
        <v>57</v>
      </c>
      <c r="L7848">
        <v>63.3</v>
      </c>
      <c r="M7848" t="s">
        <v>925</v>
      </c>
      <c r="N7848" t="s">
        <v>926</v>
      </c>
      <c r="O7848">
        <v>49.74</v>
      </c>
      <c r="S7848">
        <v>27847</v>
      </c>
    </row>
    <row r="7849" spans="1:19" x14ac:dyDescent="0.2">
      <c r="A7849" t="s">
        <v>68</v>
      </c>
      <c r="B7849" t="s">
        <v>13</v>
      </c>
      <c r="C7849" t="s">
        <v>924</v>
      </c>
      <c r="D7849">
        <v>1</v>
      </c>
      <c r="E7849">
        <v>2</v>
      </c>
      <c r="F7849">
        <v>1779755400000</v>
      </c>
      <c r="G7849">
        <v>1779757454341</v>
      </c>
      <c r="H7849">
        <v>2054341</v>
      </c>
      <c r="I7849">
        <v>2054341</v>
      </c>
      <c r="J7849">
        <v>10787</v>
      </c>
      <c r="K7849">
        <v>77</v>
      </c>
      <c r="L7849">
        <v>55.98</v>
      </c>
      <c r="M7849" t="s">
        <v>925</v>
      </c>
      <c r="N7849" t="s">
        <v>929</v>
      </c>
      <c r="S7849">
        <v>27848</v>
      </c>
    </row>
    <row r="7850" spans="1:19" x14ac:dyDescent="0.2">
      <c r="A7850" t="s">
        <v>68</v>
      </c>
      <c r="B7850" t="s">
        <v>13</v>
      </c>
      <c r="C7850" t="s">
        <v>928</v>
      </c>
      <c r="D7850">
        <v>1</v>
      </c>
      <c r="E7850">
        <v>2</v>
      </c>
      <c r="F7850">
        <v>1779756300000</v>
      </c>
      <c r="G7850">
        <v>1779758389434</v>
      </c>
      <c r="H7850">
        <v>2089434</v>
      </c>
      <c r="I7850">
        <v>2089434</v>
      </c>
      <c r="J7850">
        <v>9239</v>
      </c>
      <c r="K7850">
        <v>81</v>
      </c>
      <c r="L7850">
        <v>69.569999999999993</v>
      </c>
      <c r="M7850" t="s">
        <v>931</v>
      </c>
      <c r="N7850" t="s">
        <v>926</v>
      </c>
      <c r="O7850">
        <v>44.91</v>
      </c>
      <c r="S7850">
        <v>27849</v>
      </c>
    </row>
    <row r="7851" spans="1:19" x14ac:dyDescent="0.2">
      <c r="A7851" t="s">
        <v>68</v>
      </c>
      <c r="B7851" t="s">
        <v>13</v>
      </c>
      <c r="C7851" t="s">
        <v>927</v>
      </c>
      <c r="D7851">
        <v>1</v>
      </c>
      <c r="E7851">
        <v>2</v>
      </c>
      <c r="F7851">
        <v>1779757200000</v>
      </c>
      <c r="G7851">
        <v>1779759526228</v>
      </c>
      <c r="H7851">
        <v>2326228</v>
      </c>
      <c r="I7851">
        <v>2326228</v>
      </c>
      <c r="J7851">
        <v>10375</v>
      </c>
      <c r="K7851">
        <v>90</v>
      </c>
      <c r="L7851">
        <v>72.84</v>
      </c>
      <c r="M7851" t="s">
        <v>931</v>
      </c>
      <c r="N7851" t="s">
        <v>926</v>
      </c>
      <c r="O7851">
        <v>43.5</v>
      </c>
      <c r="S7851">
        <v>27850</v>
      </c>
    </row>
    <row r="7852" spans="1:19" x14ac:dyDescent="0.2">
      <c r="A7852" t="s">
        <v>68</v>
      </c>
      <c r="B7852" t="s">
        <v>13</v>
      </c>
      <c r="C7852" t="s">
        <v>924</v>
      </c>
      <c r="D7852">
        <v>1</v>
      </c>
      <c r="E7852">
        <v>2</v>
      </c>
      <c r="F7852">
        <v>1779758100000</v>
      </c>
      <c r="G7852">
        <v>1779759724594</v>
      </c>
      <c r="H7852">
        <v>1624594</v>
      </c>
      <c r="I7852">
        <v>1624594</v>
      </c>
      <c r="J7852">
        <v>9322</v>
      </c>
      <c r="K7852">
        <v>60</v>
      </c>
      <c r="L7852">
        <v>68.73</v>
      </c>
      <c r="M7852" t="s">
        <v>931</v>
      </c>
      <c r="N7852" t="s">
        <v>926</v>
      </c>
      <c r="O7852">
        <v>54.44</v>
      </c>
      <c r="S7852">
        <v>27851</v>
      </c>
    </row>
    <row r="7853" spans="1:19" x14ac:dyDescent="0.2">
      <c r="A7853" t="s">
        <v>68</v>
      </c>
      <c r="B7853" t="s">
        <v>13</v>
      </c>
      <c r="C7853" t="s">
        <v>928</v>
      </c>
      <c r="D7853">
        <v>1</v>
      </c>
      <c r="E7853">
        <v>2</v>
      </c>
      <c r="F7853">
        <v>1779759000000</v>
      </c>
      <c r="G7853">
        <v>1779761021370</v>
      </c>
      <c r="H7853">
        <v>2021370</v>
      </c>
      <c r="I7853">
        <v>2021370</v>
      </c>
      <c r="J7853">
        <v>10667</v>
      </c>
      <c r="K7853">
        <v>80</v>
      </c>
      <c r="L7853">
        <v>69.13</v>
      </c>
      <c r="M7853" t="s">
        <v>931</v>
      </c>
      <c r="N7853" t="s">
        <v>926</v>
      </c>
      <c r="O7853">
        <v>41.78</v>
      </c>
      <c r="S7853">
        <v>27852</v>
      </c>
    </row>
    <row r="7854" spans="1:19" x14ac:dyDescent="0.2">
      <c r="A7854" t="s">
        <v>68</v>
      </c>
      <c r="B7854" t="s">
        <v>13</v>
      </c>
      <c r="C7854" t="s">
        <v>927</v>
      </c>
      <c r="D7854">
        <v>1</v>
      </c>
      <c r="E7854">
        <v>2</v>
      </c>
      <c r="F7854">
        <v>1779759900000</v>
      </c>
      <c r="G7854">
        <v>1779761408074</v>
      </c>
      <c r="H7854">
        <v>1508074</v>
      </c>
      <c r="I7854">
        <v>1508074</v>
      </c>
      <c r="J7854">
        <v>10052</v>
      </c>
      <c r="K7854">
        <v>66</v>
      </c>
      <c r="L7854">
        <v>64.48</v>
      </c>
      <c r="M7854" t="s">
        <v>925</v>
      </c>
      <c r="N7854" t="s">
        <v>926</v>
      </c>
      <c r="O7854">
        <v>45.53</v>
      </c>
      <c r="S7854">
        <v>27853</v>
      </c>
    </row>
    <row r="7855" spans="1:19" x14ac:dyDescent="0.2">
      <c r="A7855" t="s">
        <v>68</v>
      </c>
      <c r="B7855" t="s">
        <v>13</v>
      </c>
      <c r="C7855" t="s">
        <v>924</v>
      </c>
      <c r="D7855">
        <v>1</v>
      </c>
      <c r="E7855">
        <v>2</v>
      </c>
      <c r="F7855">
        <v>1779760800000</v>
      </c>
      <c r="G7855">
        <v>1779762685002</v>
      </c>
      <c r="H7855">
        <v>1885002</v>
      </c>
      <c r="I7855">
        <v>1885002</v>
      </c>
      <c r="J7855">
        <v>9648</v>
      </c>
      <c r="K7855">
        <v>77</v>
      </c>
      <c r="L7855">
        <v>68.260000000000005</v>
      </c>
      <c r="M7855" t="s">
        <v>931</v>
      </c>
      <c r="N7855" t="s">
        <v>926</v>
      </c>
      <c r="O7855">
        <v>45.92</v>
      </c>
      <c r="S7855">
        <v>27854</v>
      </c>
    </row>
    <row r="7856" spans="1:19" x14ac:dyDescent="0.2">
      <c r="A7856" t="s">
        <v>68</v>
      </c>
      <c r="B7856" t="s">
        <v>13</v>
      </c>
      <c r="C7856" t="s">
        <v>928</v>
      </c>
      <c r="D7856">
        <v>1</v>
      </c>
      <c r="E7856">
        <v>2</v>
      </c>
      <c r="F7856">
        <v>1779761700000</v>
      </c>
      <c r="G7856">
        <v>1779763367570</v>
      </c>
      <c r="H7856">
        <v>1667570</v>
      </c>
      <c r="I7856">
        <v>1667570</v>
      </c>
      <c r="J7856">
        <v>9349</v>
      </c>
      <c r="K7856">
        <v>67</v>
      </c>
      <c r="L7856">
        <v>63.01</v>
      </c>
      <c r="M7856" t="s">
        <v>925</v>
      </c>
      <c r="N7856" t="s">
        <v>926</v>
      </c>
      <c r="O7856">
        <v>39.99</v>
      </c>
      <c r="S7856">
        <v>27855</v>
      </c>
    </row>
    <row r="7857" spans="1:19" x14ac:dyDescent="0.2">
      <c r="A7857" t="s">
        <v>68</v>
      </c>
      <c r="B7857" t="s">
        <v>13</v>
      </c>
      <c r="C7857" t="s">
        <v>927</v>
      </c>
      <c r="D7857">
        <v>1</v>
      </c>
      <c r="E7857">
        <v>2</v>
      </c>
      <c r="F7857">
        <v>1779762600000</v>
      </c>
      <c r="G7857">
        <v>1779764581813</v>
      </c>
      <c r="H7857">
        <v>1981813</v>
      </c>
      <c r="I7857">
        <v>1981813</v>
      </c>
      <c r="J7857">
        <v>11660</v>
      </c>
      <c r="K7857">
        <v>74</v>
      </c>
      <c r="L7857">
        <v>72.599999999999994</v>
      </c>
      <c r="M7857" t="s">
        <v>931</v>
      </c>
      <c r="N7857" t="s">
        <v>926</v>
      </c>
      <c r="O7857">
        <v>48.18</v>
      </c>
      <c r="S7857">
        <v>27856</v>
      </c>
    </row>
    <row r="7858" spans="1:19" x14ac:dyDescent="0.2">
      <c r="A7858" t="s">
        <v>68</v>
      </c>
      <c r="B7858" t="s">
        <v>13</v>
      </c>
      <c r="C7858" t="s">
        <v>924</v>
      </c>
      <c r="D7858">
        <v>1</v>
      </c>
      <c r="E7858">
        <v>2</v>
      </c>
      <c r="F7858">
        <v>1779763500000</v>
      </c>
      <c r="G7858">
        <v>1779765277702</v>
      </c>
      <c r="H7858">
        <v>1777702</v>
      </c>
      <c r="I7858">
        <v>1777702</v>
      </c>
      <c r="J7858">
        <v>8987</v>
      </c>
      <c r="K7858">
        <v>71</v>
      </c>
      <c r="L7858">
        <v>69.97</v>
      </c>
      <c r="M7858" t="s">
        <v>931</v>
      </c>
      <c r="N7858" t="s">
        <v>926</v>
      </c>
      <c r="O7858">
        <v>54.36</v>
      </c>
      <c r="S7858">
        <v>27857</v>
      </c>
    </row>
    <row r="7859" spans="1:19" x14ac:dyDescent="0.2">
      <c r="A7859" t="s">
        <v>68</v>
      </c>
      <c r="B7859" t="s">
        <v>13</v>
      </c>
      <c r="C7859" t="s">
        <v>928</v>
      </c>
      <c r="D7859">
        <v>1</v>
      </c>
      <c r="E7859">
        <v>2</v>
      </c>
      <c r="F7859">
        <v>1779764400000</v>
      </c>
      <c r="G7859">
        <v>1779766043712</v>
      </c>
      <c r="H7859">
        <v>1643712</v>
      </c>
      <c r="I7859">
        <v>1643712</v>
      </c>
      <c r="J7859">
        <v>9779</v>
      </c>
      <c r="K7859">
        <v>63</v>
      </c>
      <c r="L7859">
        <v>68.09</v>
      </c>
      <c r="M7859" t="s">
        <v>931</v>
      </c>
      <c r="N7859" t="s">
        <v>926</v>
      </c>
      <c r="O7859">
        <v>51.25</v>
      </c>
      <c r="S7859">
        <v>27858</v>
      </c>
    </row>
    <row r="7860" spans="1:19" x14ac:dyDescent="0.2">
      <c r="A7860" t="s">
        <v>68</v>
      </c>
      <c r="B7860" t="s">
        <v>13</v>
      </c>
      <c r="C7860" t="s">
        <v>927</v>
      </c>
      <c r="D7860">
        <v>1</v>
      </c>
      <c r="E7860">
        <v>2</v>
      </c>
      <c r="F7860">
        <v>1779765300000</v>
      </c>
      <c r="G7860">
        <v>1779766844660</v>
      </c>
      <c r="H7860">
        <v>1544660</v>
      </c>
      <c r="I7860">
        <v>1544660</v>
      </c>
      <c r="J7860">
        <v>9862</v>
      </c>
      <c r="K7860">
        <v>62</v>
      </c>
      <c r="L7860">
        <v>65.59</v>
      </c>
      <c r="M7860" t="s">
        <v>925</v>
      </c>
      <c r="N7860" t="s">
        <v>926</v>
      </c>
      <c r="O7860">
        <v>47.72</v>
      </c>
      <c r="S7860">
        <v>27859</v>
      </c>
    </row>
    <row r="7861" spans="1:19" x14ac:dyDescent="0.2">
      <c r="A7861" t="s">
        <v>68</v>
      </c>
      <c r="B7861" t="s">
        <v>13</v>
      </c>
      <c r="C7861" t="s">
        <v>924</v>
      </c>
      <c r="D7861">
        <v>1</v>
      </c>
      <c r="E7861">
        <v>2</v>
      </c>
      <c r="F7861">
        <v>1779766200000</v>
      </c>
      <c r="G7861">
        <v>1779768642998</v>
      </c>
      <c r="H7861">
        <v>2442998</v>
      </c>
      <c r="I7861">
        <v>2442998</v>
      </c>
      <c r="J7861">
        <v>8609</v>
      </c>
      <c r="K7861">
        <v>95</v>
      </c>
      <c r="L7861">
        <v>70.900000000000006</v>
      </c>
      <c r="M7861" t="s">
        <v>931</v>
      </c>
      <c r="N7861" t="s">
        <v>926</v>
      </c>
      <c r="O7861">
        <v>40.76</v>
      </c>
      <c r="S7861">
        <v>27860</v>
      </c>
    </row>
    <row r="7862" spans="1:19" x14ac:dyDescent="0.2">
      <c r="A7862" t="s">
        <v>68</v>
      </c>
      <c r="B7862" t="s">
        <v>13</v>
      </c>
      <c r="C7862" t="s">
        <v>928</v>
      </c>
      <c r="D7862">
        <v>1</v>
      </c>
      <c r="E7862">
        <v>2</v>
      </c>
      <c r="F7862">
        <v>1779767100000</v>
      </c>
      <c r="G7862">
        <v>1779768524735</v>
      </c>
      <c r="H7862">
        <v>1424735</v>
      </c>
      <c r="I7862">
        <v>1424735</v>
      </c>
      <c r="J7862">
        <v>10339</v>
      </c>
      <c r="K7862">
        <v>60</v>
      </c>
      <c r="L7862">
        <v>64.63</v>
      </c>
      <c r="M7862" t="s">
        <v>925</v>
      </c>
      <c r="N7862" t="s">
        <v>926</v>
      </c>
      <c r="O7862">
        <v>47.23</v>
      </c>
      <c r="S7862">
        <v>27861</v>
      </c>
    </row>
    <row r="7863" spans="1:19" x14ac:dyDescent="0.2">
      <c r="A7863" t="s">
        <v>68</v>
      </c>
      <c r="B7863" t="s">
        <v>13</v>
      </c>
      <c r="C7863" t="s">
        <v>927</v>
      </c>
      <c r="D7863">
        <v>1</v>
      </c>
      <c r="E7863">
        <v>2</v>
      </c>
      <c r="F7863">
        <v>1779768000000</v>
      </c>
      <c r="G7863">
        <v>1779769687240</v>
      </c>
      <c r="H7863">
        <v>1687240</v>
      </c>
      <c r="I7863">
        <v>1687240</v>
      </c>
      <c r="J7863">
        <v>11644</v>
      </c>
      <c r="K7863">
        <v>67</v>
      </c>
      <c r="L7863">
        <v>67.150000000000006</v>
      </c>
      <c r="M7863" t="s">
        <v>931</v>
      </c>
      <c r="N7863" t="s">
        <v>926</v>
      </c>
      <c r="O7863">
        <v>42.98</v>
      </c>
      <c r="S7863">
        <v>27862</v>
      </c>
    </row>
    <row r="7864" spans="1:19" x14ac:dyDescent="0.2">
      <c r="A7864" t="s">
        <v>68</v>
      </c>
      <c r="B7864" t="s">
        <v>13</v>
      </c>
      <c r="C7864" t="s">
        <v>924</v>
      </c>
      <c r="D7864">
        <v>1</v>
      </c>
      <c r="E7864">
        <v>2</v>
      </c>
      <c r="F7864">
        <v>1779768900000</v>
      </c>
      <c r="G7864">
        <v>1779770614624</v>
      </c>
      <c r="H7864">
        <v>1714624</v>
      </c>
      <c r="I7864">
        <v>1714624</v>
      </c>
      <c r="J7864">
        <v>10987</v>
      </c>
      <c r="K7864">
        <v>72</v>
      </c>
      <c r="L7864">
        <v>68.459999999999994</v>
      </c>
      <c r="M7864" t="s">
        <v>931</v>
      </c>
      <c r="N7864" t="s">
        <v>926</v>
      </c>
      <c r="O7864">
        <v>47.1</v>
      </c>
      <c r="S7864">
        <v>27863</v>
      </c>
    </row>
    <row r="7865" spans="1:19" x14ac:dyDescent="0.2">
      <c r="A7865" t="s">
        <v>68</v>
      </c>
      <c r="B7865" t="s">
        <v>13</v>
      </c>
      <c r="C7865" t="s">
        <v>928</v>
      </c>
      <c r="D7865">
        <v>1</v>
      </c>
      <c r="E7865">
        <v>2</v>
      </c>
      <c r="F7865">
        <v>1779769800000</v>
      </c>
      <c r="G7865">
        <v>1779771099397</v>
      </c>
      <c r="H7865">
        <v>1299397</v>
      </c>
      <c r="I7865">
        <v>1299397</v>
      </c>
      <c r="J7865">
        <v>10241</v>
      </c>
      <c r="K7865">
        <v>53</v>
      </c>
      <c r="L7865">
        <v>63.07</v>
      </c>
      <c r="M7865" t="s">
        <v>925</v>
      </c>
      <c r="N7865" t="s">
        <v>926</v>
      </c>
      <c r="O7865">
        <v>47.01</v>
      </c>
      <c r="S7865">
        <v>27864</v>
      </c>
    </row>
    <row r="7866" spans="1:19" x14ac:dyDescent="0.2">
      <c r="A7866" t="s">
        <v>68</v>
      </c>
      <c r="B7866" t="s">
        <v>13</v>
      </c>
      <c r="C7866" t="s">
        <v>927</v>
      </c>
      <c r="D7866">
        <v>1</v>
      </c>
      <c r="E7866">
        <v>2</v>
      </c>
      <c r="F7866">
        <v>1779770700000</v>
      </c>
      <c r="G7866">
        <v>1779772704789</v>
      </c>
      <c r="H7866">
        <v>2004789</v>
      </c>
      <c r="I7866">
        <v>2004789</v>
      </c>
      <c r="J7866">
        <v>8772</v>
      </c>
      <c r="K7866">
        <v>77</v>
      </c>
      <c r="L7866">
        <v>70.58</v>
      </c>
      <c r="M7866" t="s">
        <v>931</v>
      </c>
      <c r="N7866" t="s">
        <v>926</v>
      </c>
      <c r="O7866">
        <v>50.62</v>
      </c>
      <c r="S7866">
        <v>27865</v>
      </c>
    </row>
    <row r="7867" spans="1:19" x14ac:dyDescent="0.2">
      <c r="A7867" t="s">
        <v>68</v>
      </c>
      <c r="B7867" t="s">
        <v>13</v>
      </c>
      <c r="C7867" t="s">
        <v>924</v>
      </c>
      <c r="D7867">
        <v>1</v>
      </c>
      <c r="E7867">
        <v>2</v>
      </c>
      <c r="F7867">
        <v>1779771600000</v>
      </c>
      <c r="G7867">
        <v>1779773905495</v>
      </c>
      <c r="H7867">
        <v>2305495</v>
      </c>
      <c r="I7867">
        <v>2305495</v>
      </c>
      <c r="J7867">
        <v>10137</v>
      </c>
      <c r="K7867">
        <v>87</v>
      </c>
      <c r="L7867">
        <v>73.42</v>
      </c>
      <c r="M7867" t="s">
        <v>931</v>
      </c>
      <c r="N7867" t="s">
        <v>926</v>
      </c>
      <c r="O7867">
        <v>46.01</v>
      </c>
      <c r="S7867">
        <v>27866</v>
      </c>
    </row>
    <row r="7868" spans="1:19" x14ac:dyDescent="0.2">
      <c r="A7868" t="s">
        <v>68</v>
      </c>
      <c r="B7868" t="s">
        <v>13</v>
      </c>
      <c r="C7868" t="s">
        <v>928</v>
      </c>
      <c r="D7868">
        <v>1</v>
      </c>
      <c r="E7868">
        <v>2</v>
      </c>
      <c r="F7868">
        <v>1779772500000</v>
      </c>
      <c r="G7868">
        <v>1779774587760</v>
      </c>
      <c r="H7868">
        <v>2087760</v>
      </c>
      <c r="I7868">
        <v>2087760</v>
      </c>
      <c r="J7868">
        <v>9239</v>
      </c>
      <c r="K7868">
        <v>88</v>
      </c>
      <c r="L7868">
        <v>72.92</v>
      </c>
      <c r="M7868" t="s">
        <v>931</v>
      </c>
      <c r="N7868" t="s">
        <v>926</v>
      </c>
      <c r="O7868">
        <v>52.74</v>
      </c>
      <c r="S7868">
        <v>27867</v>
      </c>
    </row>
    <row r="7869" spans="1:19" x14ac:dyDescent="0.2">
      <c r="A7869" t="s">
        <v>68</v>
      </c>
      <c r="B7869" t="s">
        <v>13</v>
      </c>
      <c r="C7869" t="s">
        <v>927</v>
      </c>
      <c r="D7869">
        <v>1</v>
      </c>
      <c r="E7869">
        <v>3</v>
      </c>
      <c r="F7869">
        <v>1779840000000</v>
      </c>
      <c r="G7869">
        <v>1779842192992</v>
      </c>
      <c r="H7869">
        <v>2192992</v>
      </c>
      <c r="I7869">
        <v>2192992</v>
      </c>
      <c r="J7869">
        <v>10776</v>
      </c>
      <c r="K7869">
        <v>84</v>
      </c>
      <c r="L7869">
        <v>70.31</v>
      </c>
      <c r="M7869" t="s">
        <v>931</v>
      </c>
      <c r="N7869" t="s">
        <v>926</v>
      </c>
      <c r="O7869">
        <v>39.9</v>
      </c>
      <c r="S7869">
        <v>27868</v>
      </c>
    </row>
    <row r="7870" spans="1:19" x14ac:dyDescent="0.2">
      <c r="A7870" t="s">
        <v>68</v>
      </c>
      <c r="B7870" t="s">
        <v>13</v>
      </c>
      <c r="C7870" t="s">
        <v>924</v>
      </c>
      <c r="D7870">
        <v>1</v>
      </c>
      <c r="E7870">
        <v>3</v>
      </c>
      <c r="F7870">
        <v>1779840900000</v>
      </c>
      <c r="G7870">
        <v>1779842645457</v>
      </c>
      <c r="H7870">
        <v>1745457</v>
      </c>
      <c r="I7870">
        <v>1745457</v>
      </c>
      <c r="J7870">
        <v>11128</v>
      </c>
      <c r="K7870">
        <v>76</v>
      </c>
      <c r="L7870">
        <v>72.400000000000006</v>
      </c>
      <c r="M7870" t="s">
        <v>931</v>
      </c>
      <c r="N7870" t="s">
        <v>926</v>
      </c>
      <c r="O7870">
        <v>55.1</v>
      </c>
      <c r="S7870">
        <v>27869</v>
      </c>
    </row>
    <row r="7871" spans="1:19" x14ac:dyDescent="0.2">
      <c r="A7871" t="s">
        <v>68</v>
      </c>
      <c r="B7871" t="s">
        <v>13</v>
      </c>
      <c r="C7871" t="s">
        <v>928</v>
      </c>
      <c r="D7871">
        <v>1</v>
      </c>
      <c r="E7871">
        <v>3</v>
      </c>
      <c r="F7871">
        <v>1779841800000</v>
      </c>
      <c r="G7871">
        <v>1779844018725</v>
      </c>
      <c r="H7871">
        <v>2218725</v>
      </c>
      <c r="I7871">
        <v>2218725</v>
      </c>
      <c r="J7871">
        <v>8775</v>
      </c>
      <c r="K7871">
        <v>82</v>
      </c>
      <c r="L7871">
        <v>71.84</v>
      </c>
      <c r="M7871" t="s">
        <v>931</v>
      </c>
      <c r="N7871" t="s">
        <v>926</v>
      </c>
      <c r="O7871">
        <v>48.17</v>
      </c>
      <c r="S7871">
        <v>27870</v>
      </c>
    </row>
    <row r="7872" spans="1:19" x14ac:dyDescent="0.2">
      <c r="A7872" t="s">
        <v>68</v>
      </c>
      <c r="B7872" t="s">
        <v>13</v>
      </c>
      <c r="C7872" t="s">
        <v>927</v>
      </c>
      <c r="D7872">
        <v>1</v>
      </c>
      <c r="E7872">
        <v>3</v>
      </c>
      <c r="F7872">
        <v>1779842700000</v>
      </c>
      <c r="G7872">
        <v>1779844693591</v>
      </c>
      <c r="H7872">
        <v>1993591</v>
      </c>
      <c r="I7872">
        <v>1993591</v>
      </c>
      <c r="J7872">
        <v>9505</v>
      </c>
      <c r="K7872">
        <v>84</v>
      </c>
      <c r="L7872">
        <v>66.959999999999994</v>
      </c>
      <c r="M7872" t="s">
        <v>931</v>
      </c>
      <c r="N7872" t="s">
        <v>926</v>
      </c>
      <c r="O7872">
        <v>40.53</v>
      </c>
      <c r="S7872">
        <v>27871</v>
      </c>
    </row>
    <row r="7873" spans="1:19" x14ac:dyDescent="0.2">
      <c r="A7873" t="s">
        <v>68</v>
      </c>
      <c r="B7873" t="s">
        <v>13</v>
      </c>
      <c r="C7873" t="s">
        <v>924</v>
      </c>
      <c r="D7873">
        <v>1</v>
      </c>
      <c r="E7873">
        <v>3</v>
      </c>
      <c r="F7873">
        <v>1779843600000</v>
      </c>
      <c r="G7873">
        <v>1779845749903</v>
      </c>
      <c r="H7873">
        <v>2149903</v>
      </c>
      <c r="I7873">
        <v>2149903</v>
      </c>
      <c r="J7873">
        <v>8607</v>
      </c>
      <c r="K7873">
        <v>83</v>
      </c>
      <c r="L7873">
        <v>69.33</v>
      </c>
      <c r="M7873" t="s">
        <v>931</v>
      </c>
      <c r="N7873" t="s">
        <v>926</v>
      </c>
      <c r="O7873">
        <v>44.52</v>
      </c>
      <c r="S7873">
        <v>27872</v>
      </c>
    </row>
    <row r="7874" spans="1:19" x14ac:dyDescent="0.2">
      <c r="A7874" t="s">
        <v>68</v>
      </c>
      <c r="B7874" t="s">
        <v>13</v>
      </c>
      <c r="C7874" t="s">
        <v>928</v>
      </c>
      <c r="D7874">
        <v>1</v>
      </c>
      <c r="E7874">
        <v>3</v>
      </c>
      <c r="F7874">
        <v>1779844500000</v>
      </c>
      <c r="G7874">
        <v>1779846634628</v>
      </c>
      <c r="H7874">
        <v>2134628</v>
      </c>
      <c r="I7874">
        <v>2134628</v>
      </c>
      <c r="J7874">
        <v>8591</v>
      </c>
      <c r="K7874">
        <v>80</v>
      </c>
      <c r="L7874">
        <v>74.27</v>
      </c>
      <c r="M7874" t="s">
        <v>931</v>
      </c>
      <c r="N7874" t="s">
        <v>926</v>
      </c>
      <c r="O7874">
        <v>56.43</v>
      </c>
      <c r="S7874">
        <v>27873</v>
      </c>
    </row>
    <row r="7875" spans="1:19" x14ac:dyDescent="0.2">
      <c r="A7875" t="s">
        <v>68</v>
      </c>
      <c r="B7875" t="s">
        <v>13</v>
      </c>
      <c r="C7875" t="s">
        <v>927</v>
      </c>
      <c r="D7875">
        <v>1</v>
      </c>
      <c r="E7875">
        <v>3</v>
      </c>
      <c r="F7875">
        <v>1779845400000</v>
      </c>
      <c r="G7875">
        <v>1779846754446</v>
      </c>
      <c r="H7875">
        <v>1354446</v>
      </c>
      <c r="I7875">
        <v>1354446</v>
      </c>
      <c r="J7875">
        <v>11799</v>
      </c>
      <c r="K7875">
        <v>59</v>
      </c>
      <c r="L7875">
        <v>62.32</v>
      </c>
      <c r="M7875" t="s">
        <v>925</v>
      </c>
      <c r="N7875" t="s">
        <v>926</v>
      </c>
      <c r="O7875">
        <v>39.71</v>
      </c>
      <c r="S7875">
        <v>27874</v>
      </c>
    </row>
    <row r="7876" spans="1:19" x14ac:dyDescent="0.2">
      <c r="A7876" t="s">
        <v>68</v>
      </c>
      <c r="B7876" t="s">
        <v>13</v>
      </c>
      <c r="C7876" t="s">
        <v>924</v>
      </c>
      <c r="D7876">
        <v>1</v>
      </c>
      <c r="E7876">
        <v>3</v>
      </c>
      <c r="F7876">
        <v>1779846300000</v>
      </c>
      <c r="G7876">
        <v>1779847896489</v>
      </c>
      <c r="H7876">
        <v>1596489</v>
      </c>
      <c r="I7876">
        <v>1596489</v>
      </c>
      <c r="J7876">
        <v>10336</v>
      </c>
      <c r="K7876">
        <v>70</v>
      </c>
      <c r="L7876">
        <v>69.72</v>
      </c>
      <c r="M7876" t="s">
        <v>931</v>
      </c>
      <c r="N7876" t="s">
        <v>926</v>
      </c>
      <c r="O7876">
        <v>54.75</v>
      </c>
      <c r="S7876">
        <v>27875</v>
      </c>
    </row>
    <row r="7877" spans="1:19" x14ac:dyDescent="0.2">
      <c r="A7877" t="s">
        <v>68</v>
      </c>
      <c r="B7877" t="s">
        <v>13</v>
      </c>
      <c r="C7877" t="s">
        <v>928</v>
      </c>
      <c r="D7877">
        <v>1</v>
      </c>
      <c r="E7877">
        <v>3</v>
      </c>
      <c r="F7877">
        <v>1779847200000</v>
      </c>
      <c r="G7877">
        <v>1779848498558</v>
      </c>
      <c r="H7877">
        <v>1298558</v>
      </c>
      <c r="I7877">
        <v>1298558</v>
      </c>
      <c r="J7877">
        <v>8724</v>
      </c>
      <c r="K7877">
        <v>54</v>
      </c>
      <c r="L7877">
        <v>60.32</v>
      </c>
      <c r="M7877" t="s">
        <v>925</v>
      </c>
      <c r="N7877" t="s">
        <v>926</v>
      </c>
      <c r="O7877">
        <v>44.69</v>
      </c>
      <c r="S7877">
        <v>27876</v>
      </c>
    </row>
    <row r="7878" spans="1:19" x14ac:dyDescent="0.2">
      <c r="A7878" t="s">
        <v>68</v>
      </c>
      <c r="B7878" t="s">
        <v>13</v>
      </c>
      <c r="C7878" t="s">
        <v>927</v>
      </c>
      <c r="D7878">
        <v>1</v>
      </c>
      <c r="E7878">
        <v>3</v>
      </c>
      <c r="F7878">
        <v>1779848100000</v>
      </c>
      <c r="G7878">
        <v>1779849525270</v>
      </c>
      <c r="H7878">
        <v>1425270</v>
      </c>
      <c r="I7878">
        <v>1425270</v>
      </c>
      <c r="J7878">
        <v>9566</v>
      </c>
      <c r="K7878">
        <v>59</v>
      </c>
      <c r="L7878">
        <v>61.34</v>
      </c>
      <c r="M7878" t="s">
        <v>925</v>
      </c>
      <c r="N7878" t="s">
        <v>926</v>
      </c>
      <c r="O7878">
        <v>41.63</v>
      </c>
      <c r="S7878">
        <v>27877</v>
      </c>
    </row>
    <row r="7879" spans="1:19" x14ac:dyDescent="0.2">
      <c r="A7879" t="s">
        <v>68</v>
      </c>
      <c r="B7879" t="s">
        <v>13</v>
      </c>
      <c r="C7879" t="s">
        <v>924</v>
      </c>
      <c r="D7879">
        <v>1</v>
      </c>
      <c r="E7879">
        <v>3</v>
      </c>
      <c r="F7879">
        <v>1779849000000</v>
      </c>
      <c r="G7879">
        <v>1779851357189</v>
      </c>
      <c r="H7879">
        <v>2357189</v>
      </c>
      <c r="I7879">
        <v>2357189</v>
      </c>
      <c r="J7879">
        <v>12081</v>
      </c>
      <c r="K7879">
        <v>93</v>
      </c>
      <c r="L7879">
        <v>79.52</v>
      </c>
      <c r="M7879" t="s">
        <v>931</v>
      </c>
      <c r="N7879" t="s">
        <v>926</v>
      </c>
      <c r="O7879">
        <v>53.69</v>
      </c>
      <c r="S7879">
        <v>27878</v>
      </c>
    </row>
    <row r="7880" spans="1:19" x14ac:dyDescent="0.2">
      <c r="A7880" t="s">
        <v>68</v>
      </c>
      <c r="B7880" t="s">
        <v>13</v>
      </c>
      <c r="C7880" t="s">
        <v>928</v>
      </c>
      <c r="D7880">
        <v>1</v>
      </c>
      <c r="E7880">
        <v>3</v>
      </c>
      <c r="F7880">
        <v>1779849900000</v>
      </c>
      <c r="G7880">
        <v>1779851771824</v>
      </c>
      <c r="H7880">
        <v>1871824</v>
      </c>
      <c r="I7880">
        <v>1871824</v>
      </c>
      <c r="J7880">
        <v>8549</v>
      </c>
      <c r="K7880">
        <v>76</v>
      </c>
      <c r="L7880">
        <v>71.44</v>
      </c>
      <c r="M7880" t="s">
        <v>931</v>
      </c>
      <c r="N7880" t="s">
        <v>926</v>
      </c>
      <c r="O7880">
        <v>56.58</v>
      </c>
      <c r="S7880">
        <v>27879</v>
      </c>
    </row>
    <row r="7881" spans="1:19" x14ac:dyDescent="0.2">
      <c r="A7881" t="s">
        <v>68</v>
      </c>
      <c r="B7881" t="s">
        <v>13</v>
      </c>
      <c r="C7881" t="s">
        <v>927</v>
      </c>
      <c r="D7881">
        <v>1</v>
      </c>
      <c r="E7881">
        <v>3</v>
      </c>
      <c r="F7881">
        <v>1779850800000</v>
      </c>
      <c r="G7881">
        <v>1779852137288</v>
      </c>
      <c r="H7881">
        <v>1337288</v>
      </c>
      <c r="I7881">
        <v>1337288</v>
      </c>
      <c r="J7881">
        <v>11725</v>
      </c>
      <c r="K7881">
        <v>57</v>
      </c>
      <c r="L7881">
        <v>65.56</v>
      </c>
      <c r="M7881" t="s">
        <v>925</v>
      </c>
      <c r="N7881" t="s">
        <v>926</v>
      </c>
      <c r="O7881">
        <v>47.88</v>
      </c>
      <c r="S7881">
        <v>27880</v>
      </c>
    </row>
    <row r="7882" spans="1:19" x14ac:dyDescent="0.2">
      <c r="A7882" t="s">
        <v>68</v>
      </c>
      <c r="B7882" t="s">
        <v>13</v>
      </c>
      <c r="C7882" t="s">
        <v>924</v>
      </c>
      <c r="D7882">
        <v>1</v>
      </c>
      <c r="E7882">
        <v>3</v>
      </c>
      <c r="F7882">
        <v>1779851700000</v>
      </c>
      <c r="G7882">
        <v>1779853316521</v>
      </c>
      <c r="H7882">
        <v>1616521</v>
      </c>
      <c r="I7882">
        <v>1616521</v>
      </c>
      <c r="J7882">
        <v>9601</v>
      </c>
      <c r="K7882">
        <v>66</v>
      </c>
      <c r="L7882">
        <v>66.930000000000007</v>
      </c>
      <c r="M7882" t="s">
        <v>931</v>
      </c>
      <c r="N7882" t="s">
        <v>926</v>
      </c>
      <c r="O7882">
        <v>49.71</v>
      </c>
      <c r="S7882">
        <v>27881</v>
      </c>
    </row>
    <row r="7883" spans="1:19" x14ac:dyDescent="0.2">
      <c r="A7883" t="s">
        <v>68</v>
      </c>
      <c r="B7883" t="s">
        <v>13</v>
      </c>
      <c r="C7883" t="s">
        <v>928</v>
      </c>
      <c r="D7883">
        <v>1</v>
      </c>
      <c r="E7883">
        <v>3</v>
      </c>
      <c r="F7883">
        <v>1779852600000</v>
      </c>
      <c r="G7883">
        <v>1779855182430</v>
      </c>
      <c r="H7883">
        <v>2582430</v>
      </c>
      <c r="I7883">
        <v>2582430</v>
      </c>
      <c r="J7883">
        <v>8956</v>
      </c>
      <c r="K7883">
        <v>103</v>
      </c>
      <c r="L7883">
        <v>76.37</v>
      </c>
      <c r="M7883" t="s">
        <v>931</v>
      </c>
      <c r="N7883" t="s">
        <v>926</v>
      </c>
      <c r="O7883">
        <v>49.05</v>
      </c>
      <c r="S7883">
        <v>27882</v>
      </c>
    </row>
    <row r="7884" spans="1:19" x14ac:dyDescent="0.2">
      <c r="A7884" t="s">
        <v>68</v>
      </c>
      <c r="B7884" t="s">
        <v>13</v>
      </c>
      <c r="C7884" t="s">
        <v>927</v>
      </c>
      <c r="D7884">
        <v>1</v>
      </c>
      <c r="E7884">
        <v>3</v>
      </c>
      <c r="F7884">
        <v>1779853500000</v>
      </c>
      <c r="G7884">
        <v>1779854779555</v>
      </c>
      <c r="H7884">
        <v>1279555</v>
      </c>
      <c r="I7884">
        <v>1279555</v>
      </c>
      <c r="J7884">
        <v>11502</v>
      </c>
      <c r="K7884">
        <v>51</v>
      </c>
      <c r="L7884">
        <v>65.489999999999995</v>
      </c>
      <c r="M7884" t="s">
        <v>925</v>
      </c>
      <c r="N7884" t="s">
        <v>926</v>
      </c>
      <c r="O7884">
        <v>49.77</v>
      </c>
      <c r="S7884">
        <v>27883</v>
      </c>
    </row>
    <row r="7885" spans="1:19" x14ac:dyDescent="0.2">
      <c r="A7885" t="s">
        <v>68</v>
      </c>
      <c r="B7885" t="s">
        <v>13</v>
      </c>
      <c r="C7885" t="s">
        <v>924</v>
      </c>
      <c r="D7885">
        <v>1</v>
      </c>
      <c r="E7885">
        <v>3</v>
      </c>
      <c r="F7885">
        <v>1779854400000</v>
      </c>
      <c r="G7885">
        <v>1779856732640</v>
      </c>
      <c r="H7885">
        <v>2332640</v>
      </c>
      <c r="I7885">
        <v>2332640</v>
      </c>
      <c r="J7885">
        <v>12110</v>
      </c>
      <c r="K7885">
        <v>90</v>
      </c>
      <c r="L7885">
        <v>77.91</v>
      </c>
      <c r="M7885" t="s">
        <v>931</v>
      </c>
      <c r="N7885" t="s">
        <v>926</v>
      </c>
      <c r="O7885">
        <v>50.5</v>
      </c>
      <c r="S7885">
        <v>27884</v>
      </c>
    </row>
    <row r="7886" spans="1:19" x14ac:dyDescent="0.2">
      <c r="A7886" t="s">
        <v>68</v>
      </c>
      <c r="B7886" t="s">
        <v>13</v>
      </c>
      <c r="C7886" t="s">
        <v>928</v>
      </c>
      <c r="D7886">
        <v>1</v>
      </c>
      <c r="E7886">
        <v>3</v>
      </c>
      <c r="F7886">
        <v>1779855300000</v>
      </c>
      <c r="G7886">
        <v>1779856928324</v>
      </c>
      <c r="H7886">
        <v>1628324</v>
      </c>
      <c r="I7886">
        <v>1628324</v>
      </c>
      <c r="J7886">
        <v>10274</v>
      </c>
      <c r="K7886">
        <v>67</v>
      </c>
      <c r="L7886">
        <v>67.7</v>
      </c>
      <c r="M7886" t="s">
        <v>931</v>
      </c>
      <c r="N7886" t="s">
        <v>926</v>
      </c>
      <c r="O7886">
        <v>49.41</v>
      </c>
      <c r="S7886">
        <v>27885</v>
      </c>
    </row>
    <row r="7887" spans="1:19" x14ac:dyDescent="0.2">
      <c r="A7887" t="s">
        <v>68</v>
      </c>
      <c r="B7887" t="s">
        <v>13</v>
      </c>
      <c r="C7887" t="s">
        <v>927</v>
      </c>
      <c r="D7887">
        <v>1</v>
      </c>
      <c r="E7887">
        <v>3</v>
      </c>
      <c r="F7887">
        <v>1779856200000</v>
      </c>
      <c r="G7887">
        <v>1779857614228</v>
      </c>
      <c r="H7887">
        <v>1414228</v>
      </c>
      <c r="I7887">
        <v>1414228</v>
      </c>
      <c r="J7887">
        <v>10661</v>
      </c>
      <c r="K7887">
        <v>63</v>
      </c>
      <c r="L7887">
        <v>66.69</v>
      </c>
      <c r="M7887" t="s">
        <v>931</v>
      </c>
      <c r="N7887" t="s">
        <v>926</v>
      </c>
      <c r="O7887">
        <v>51.42</v>
      </c>
      <c r="S7887">
        <v>27886</v>
      </c>
    </row>
    <row r="7888" spans="1:19" x14ac:dyDescent="0.2">
      <c r="A7888" t="s">
        <v>68</v>
      </c>
      <c r="B7888" t="s">
        <v>13</v>
      </c>
      <c r="C7888" t="s">
        <v>924</v>
      </c>
      <c r="D7888">
        <v>1</v>
      </c>
      <c r="E7888">
        <v>3</v>
      </c>
      <c r="F7888">
        <v>1779857100000</v>
      </c>
      <c r="G7888">
        <v>1779859490481</v>
      </c>
      <c r="H7888">
        <v>2390481</v>
      </c>
      <c r="I7888">
        <v>2390481</v>
      </c>
      <c r="J7888">
        <v>10523</v>
      </c>
      <c r="K7888">
        <v>95</v>
      </c>
      <c r="L7888">
        <v>74.34</v>
      </c>
      <c r="M7888" t="s">
        <v>931</v>
      </c>
      <c r="N7888" t="s">
        <v>926</v>
      </c>
      <c r="O7888">
        <v>44.99</v>
      </c>
      <c r="S7888">
        <v>27887</v>
      </c>
    </row>
    <row r="7889" spans="1:19" x14ac:dyDescent="0.2">
      <c r="A7889" t="s">
        <v>68</v>
      </c>
      <c r="B7889" t="s">
        <v>13</v>
      </c>
      <c r="C7889" t="s">
        <v>928</v>
      </c>
      <c r="D7889">
        <v>1</v>
      </c>
      <c r="E7889">
        <v>3</v>
      </c>
      <c r="F7889">
        <v>1779858000000</v>
      </c>
      <c r="G7889">
        <v>1779860460293</v>
      </c>
      <c r="H7889">
        <v>2460293</v>
      </c>
      <c r="I7889">
        <v>2460293</v>
      </c>
      <c r="J7889">
        <v>10673</v>
      </c>
      <c r="K7889">
        <v>93</v>
      </c>
      <c r="L7889">
        <v>75.33</v>
      </c>
      <c r="M7889" t="s">
        <v>931</v>
      </c>
      <c r="N7889" t="s">
        <v>926</v>
      </c>
      <c r="O7889">
        <v>45.12</v>
      </c>
      <c r="S7889">
        <v>27888</v>
      </c>
    </row>
    <row r="7890" spans="1:19" x14ac:dyDescent="0.2">
      <c r="A7890" t="s">
        <v>68</v>
      </c>
      <c r="B7890" t="s">
        <v>13</v>
      </c>
      <c r="C7890" t="s">
        <v>927</v>
      </c>
      <c r="D7890">
        <v>1</v>
      </c>
      <c r="E7890">
        <v>3</v>
      </c>
      <c r="F7890">
        <v>1779858900000</v>
      </c>
      <c r="G7890">
        <v>1779860751337</v>
      </c>
      <c r="H7890">
        <v>1851337</v>
      </c>
      <c r="I7890">
        <v>1851337</v>
      </c>
      <c r="J7890">
        <v>10829</v>
      </c>
      <c r="K7890">
        <v>76</v>
      </c>
      <c r="L7890">
        <v>71.099999999999994</v>
      </c>
      <c r="M7890" t="s">
        <v>931</v>
      </c>
      <c r="N7890" t="s">
        <v>926</v>
      </c>
      <c r="O7890">
        <v>50.21</v>
      </c>
      <c r="S7890">
        <v>27889</v>
      </c>
    </row>
    <row r="7891" spans="1:19" x14ac:dyDescent="0.2">
      <c r="A7891" t="s">
        <v>68</v>
      </c>
      <c r="B7891" t="s">
        <v>13</v>
      </c>
      <c r="C7891" t="s">
        <v>924</v>
      </c>
      <c r="D7891">
        <v>1</v>
      </c>
      <c r="E7891">
        <v>3</v>
      </c>
      <c r="F7891">
        <v>1779859800000</v>
      </c>
      <c r="G7891">
        <v>1779861779687</v>
      </c>
      <c r="H7891">
        <v>1979687</v>
      </c>
      <c r="I7891">
        <v>1979687</v>
      </c>
      <c r="J7891">
        <v>10598</v>
      </c>
      <c r="K7891">
        <v>76</v>
      </c>
      <c r="L7891">
        <v>74.3</v>
      </c>
      <c r="M7891" t="s">
        <v>931</v>
      </c>
      <c r="N7891" t="s">
        <v>926</v>
      </c>
      <c r="O7891">
        <v>55.04</v>
      </c>
      <c r="S7891">
        <v>27890</v>
      </c>
    </row>
    <row r="7892" spans="1:19" x14ac:dyDescent="0.2">
      <c r="A7892" t="s">
        <v>68</v>
      </c>
      <c r="B7892" t="s">
        <v>13</v>
      </c>
      <c r="C7892" t="s">
        <v>924</v>
      </c>
      <c r="D7892">
        <v>1</v>
      </c>
      <c r="E7892">
        <v>4</v>
      </c>
      <c r="F7892">
        <v>1779926400000</v>
      </c>
      <c r="G7892">
        <v>1779928559941</v>
      </c>
      <c r="H7892">
        <v>2159941</v>
      </c>
      <c r="I7892">
        <v>2159941</v>
      </c>
      <c r="J7892">
        <v>8917</v>
      </c>
      <c r="K7892">
        <v>85</v>
      </c>
      <c r="L7892">
        <v>74.69</v>
      </c>
      <c r="M7892" t="s">
        <v>931</v>
      </c>
      <c r="N7892" t="s">
        <v>926</v>
      </c>
      <c r="O7892">
        <v>55.89</v>
      </c>
      <c r="S7892">
        <v>27891</v>
      </c>
    </row>
    <row r="7893" spans="1:19" x14ac:dyDescent="0.2">
      <c r="A7893" t="s">
        <v>68</v>
      </c>
      <c r="B7893" t="s">
        <v>13</v>
      </c>
      <c r="C7893" t="s">
        <v>928</v>
      </c>
      <c r="D7893">
        <v>1</v>
      </c>
      <c r="E7893">
        <v>4</v>
      </c>
      <c r="F7893">
        <v>1779927300000</v>
      </c>
      <c r="G7893">
        <v>1779929233204</v>
      </c>
      <c r="H7893">
        <v>1933204</v>
      </c>
      <c r="I7893">
        <v>1933204</v>
      </c>
      <c r="J7893">
        <v>11702</v>
      </c>
      <c r="K7893">
        <v>77</v>
      </c>
      <c r="L7893">
        <v>73.83</v>
      </c>
      <c r="M7893" t="s">
        <v>931</v>
      </c>
      <c r="N7893" t="s">
        <v>926</v>
      </c>
      <c r="O7893">
        <v>52.16</v>
      </c>
      <c r="S7893">
        <v>27892</v>
      </c>
    </row>
    <row r="7894" spans="1:19" x14ac:dyDescent="0.2">
      <c r="A7894" t="s">
        <v>68</v>
      </c>
      <c r="B7894" t="s">
        <v>13</v>
      </c>
      <c r="C7894" t="s">
        <v>927</v>
      </c>
      <c r="D7894">
        <v>1</v>
      </c>
      <c r="E7894">
        <v>4</v>
      </c>
      <c r="F7894">
        <v>1779928200000</v>
      </c>
      <c r="G7894">
        <v>1779929582372</v>
      </c>
      <c r="H7894">
        <v>1382372</v>
      </c>
      <c r="I7894">
        <v>1382372</v>
      </c>
      <c r="J7894">
        <v>8767</v>
      </c>
      <c r="K7894">
        <v>56</v>
      </c>
      <c r="L7894">
        <v>60.92</v>
      </c>
      <c r="M7894" t="s">
        <v>925</v>
      </c>
      <c r="N7894" t="s">
        <v>926</v>
      </c>
      <c r="O7894">
        <v>43.88</v>
      </c>
      <c r="S7894">
        <v>27893</v>
      </c>
    </row>
    <row r="7895" spans="1:19" x14ac:dyDescent="0.2">
      <c r="A7895" t="s">
        <v>68</v>
      </c>
      <c r="B7895" t="s">
        <v>13</v>
      </c>
      <c r="C7895" t="s">
        <v>924</v>
      </c>
      <c r="D7895">
        <v>1</v>
      </c>
      <c r="E7895">
        <v>4</v>
      </c>
      <c r="F7895">
        <v>1779929100000</v>
      </c>
      <c r="G7895">
        <v>1779930948394</v>
      </c>
      <c r="H7895">
        <v>1848394</v>
      </c>
      <c r="I7895">
        <v>1848394</v>
      </c>
      <c r="J7895">
        <v>12022</v>
      </c>
      <c r="K7895">
        <v>74</v>
      </c>
      <c r="L7895">
        <v>75.09</v>
      </c>
      <c r="M7895" t="s">
        <v>931</v>
      </c>
      <c r="N7895" t="s">
        <v>926</v>
      </c>
      <c r="O7895">
        <v>56.38</v>
      </c>
      <c r="S7895">
        <v>27894</v>
      </c>
    </row>
    <row r="7896" spans="1:19" x14ac:dyDescent="0.2">
      <c r="A7896" t="s">
        <v>68</v>
      </c>
      <c r="B7896" t="s">
        <v>13</v>
      </c>
      <c r="C7896" t="s">
        <v>928</v>
      </c>
      <c r="D7896">
        <v>1</v>
      </c>
      <c r="E7896">
        <v>4</v>
      </c>
      <c r="F7896">
        <v>1779930000000</v>
      </c>
      <c r="G7896">
        <v>1779931533568</v>
      </c>
      <c r="H7896">
        <v>1533568</v>
      </c>
      <c r="I7896">
        <v>1533568</v>
      </c>
      <c r="J7896">
        <v>11858</v>
      </c>
      <c r="K7896">
        <v>59</v>
      </c>
      <c r="L7896">
        <v>67.52</v>
      </c>
      <c r="M7896" t="s">
        <v>931</v>
      </c>
      <c r="N7896" t="s">
        <v>926</v>
      </c>
      <c r="O7896">
        <v>47.14</v>
      </c>
      <c r="S7896">
        <v>27895</v>
      </c>
    </row>
    <row r="7897" spans="1:19" x14ac:dyDescent="0.2">
      <c r="A7897" t="s">
        <v>68</v>
      </c>
      <c r="B7897" t="s">
        <v>13</v>
      </c>
      <c r="C7897" t="s">
        <v>927</v>
      </c>
      <c r="D7897">
        <v>1</v>
      </c>
      <c r="E7897">
        <v>4</v>
      </c>
      <c r="F7897">
        <v>1779930900000</v>
      </c>
      <c r="G7897">
        <v>1779933224793</v>
      </c>
      <c r="H7897">
        <v>2324793</v>
      </c>
      <c r="I7897">
        <v>2324793</v>
      </c>
      <c r="J7897">
        <v>11965</v>
      </c>
      <c r="K7897">
        <v>90</v>
      </c>
      <c r="L7897">
        <v>76.87</v>
      </c>
      <c r="M7897" t="s">
        <v>931</v>
      </c>
      <c r="N7897" t="s">
        <v>926</v>
      </c>
      <c r="O7897">
        <v>48.66</v>
      </c>
      <c r="S7897">
        <v>27896</v>
      </c>
    </row>
    <row r="7898" spans="1:19" x14ac:dyDescent="0.2">
      <c r="A7898" t="s">
        <v>68</v>
      </c>
      <c r="B7898" t="s">
        <v>13</v>
      </c>
      <c r="C7898" t="s">
        <v>924</v>
      </c>
      <c r="D7898">
        <v>1</v>
      </c>
      <c r="E7898">
        <v>4</v>
      </c>
      <c r="F7898">
        <v>1779931800000</v>
      </c>
      <c r="G7898">
        <v>1779933151604</v>
      </c>
      <c r="H7898">
        <v>1351604</v>
      </c>
      <c r="I7898">
        <v>1351604</v>
      </c>
      <c r="J7898">
        <v>11179</v>
      </c>
      <c r="K7898">
        <v>50</v>
      </c>
      <c r="L7898">
        <v>64.55</v>
      </c>
      <c r="M7898" t="s">
        <v>925</v>
      </c>
      <c r="N7898" t="s">
        <v>926</v>
      </c>
      <c r="O7898">
        <v>46.63</v>
      </c>
      <c r="S7898">
        <v>27897</v>
      </c>
    </row>
    <row r="7899" spans="1:19" x14ac:dyDescent="0.2">
      <c r="A7899" t="s">
        <v>68</v>
      </c>
      <c r="B7899" t="s">
        <v>13</v>
      </c>
      <c r="C7899" t="s">
        <v>928</v>
      </c>
      <c r="D7899">
        <v>1</v>
      </c>
      <c r="E7899">
        <v>4</v>
      </c>
      <c r="F7899">
        <v>1779932700000</v>
      </c>
      <c r="G7899">
        <v>1779935131111</v>
      </c>
      <c r="H7899">
        <v>2431111</v>
      </c>
      <c r="I7899">
        <v>2431111</v>
      </c>
      <c r="J7899">
        <v>9429</v>
      </c>
      <c r="K7899">
        <v>94</v>
      </c>
      <c r="L7899">
        <v>74.72</v>
      </c>
      <c r="M7899" t="s">
        <v>931</v>
      </c>
      <c r="N7899" t="s">
        <v>926</v>
      </c>
      <c r="O7899">
        <v>47.76</v>
      </c>
      <c r="S7899">
        <v>27898</v>
      </c>
    </row>
    <row r="7900" spans="1:19" x14ac:dyDescent="0.2">
      <c r="A7900" t="s">
        <v>68</v>
      </c>
      <c r="B7900" t="s">
        <v>13</v>
      </c>
      <c r="C7900" t="s">
        <v>927</v>
      </c>
      <c r="D7900">
        <v>1</v>
      </c>
      <c r="E7900">
        <v>4</v>
      </c>
      <c r="F7900">
        <v>1779933600000</v>
      </c>
      <c r="G7900">
        <v>1779935976550</v>
      </c>
      <c r="H7900">
        <v>2376550</v>
      </c>
      <c r="I7900">
        <v>2376550</v>
      </c>
      <c r="J7900">
        <v>12069</v>
      </c>
      <c r="K7900">
        <v>95</v>
      </c>
      <c r="L7900">
        <v>75.2</v>
      </c>
      <c r="M7900" t="s">
        <v>931</v>
      </c>
      <c r="N7900" t="s">
        <v>926</v>
      </c>
      <c r="O7900">
        <v>43.2</v>
      </c>
      <c r="S7900">
        <v>27899</v>
      </c>
    </row>
    <row r="7901" spans="1:19" x14ac:dyDescent="0.2">
      <c r="A7901" t="s">
        <v>68</v>
      </c>
      <c r="B7901" t="s">
        <v>13</v>
      </c>
      <c r="C7901" t="s">
        <v>924</v>
      </c>
      <c r="D7901">
        <v>1</v>
      </c>
      <c r="E7901">
        <v>4</v>
      </c>
      <c r="F7901">
        <v>1779934500000</v>
      </c>
      <c r="G7901">
        <v>1779937044207</v>
      </c>
      <c r="H7901">
        <v>2544207</v>
      </c>
      <c r="I7901">
        <v>2544207</v>
      </c>
      <c r="J7901">
        <v>10118</v>
      </c>
      <c r="K7901">
        <v>98</v>
      </c>
      <c r="L7901">
        <v>76.069999999999993</v>
      </c>
      <c r="M7901" t="s">
        <v>931</v>
      </c>
      <c r="N7901" t="s">
        <v>926</v>
      </c>
      <c r="O7901">
        <v>46.21</v>
      </c>
      <c r="S7901">
        <v>27900</v>
      </c>
    </row>
    <row r="7902" spans="1:19" x14ac:dyDescent="0.2">
      <c r="A7902" t="s">
        <v>68</v>
      </c>
      <c r="B7902" t="s">
        <v>13</v>
      </c>
      <c r="C7902" t="s">
        <v>928</v>
      </c>
      <c r="D7902">
        <v>1</v>
      </c>
      <c r="E7902">
        <v>4</v>
      </c>
      <c r="F7902">
        <v>1779935400000</v>
      </c>
      <c r="G7902">
        <v>1779937551476</v>
      </c>
      <c r="H7902">
        <v>2151476</v>
      </c>
      <c r="I7902">
        <v>2151476</v>
      </c>
      <c r="J7902">
        <v>10439</v>
      </c>
      <c r="K7902">
        <v>81</v>
      </c>
      <c r="L7902">
        <v>69.25</v>
      </c>
      <c r="M7902" t="s">
        <v>931</v>
      </c>
      <c r="N7902" t="s">
        <v>926</v>
      </c>
      <c r="O7902">
        <v>39.4</v>
      </c>
      <c r="S7902">
        <v>27901</v>
      </c>
    </row>
    <row r="7903" spans="1:19" x14ac:dyDescent="0.2">
      <c r="A7903" t="s">
        <v>68</v>
      </c>
      <c r="B7903" t="s">
        <v>13</v>
      </c>
      <c r="C7903" t="s">
        <v>927</v>
      </c>
      <c r="D7903">
        <v>1</v>
      </c>
      <c r="E7903">
        <v>4</v>
      </c>
      <c r="F7903">
        <v>1779936300000</v>
      </c>
      <c r="G7903">
        <v>1779937871306</v>
      </c>
      <c r="H7903">
        <v>1571306</v>
      </c>
      <c r="I7903">
        <v>1571306</v>
      </c>
      <c r="J7903">
        <v>10011</v>
      </c>
      <c r="K7903">
        <v>59</v>
      </c>
      <c r="L7903">
        <v>65.12</v>
      </c>
      <c r="M7903" t="s">
        <v>925</v>
      </c>
      <c r="N7903" t="s">
        <v>926</v>
      </c>
      <c r="O7903">
        <v>45.54</v>
      </c>
      <c r="S7903">
        <v>27902</v>
      </c>
    </row>
    <row r="7904" spans="1:19" x14ac:dyDescent="0.2">
      <c r="A7904" t="s">
        <v>68</v>
      </c>
      <c r="B7904" t="s">
        <v>13</v>
      </c>
      <c r="C7904" t="s">
        <v>924</v>
      </c>
      <c r="D7904">
        <v>1</v>
      </c>
      <c r="E7904">
        <v>4</v>
      </c>
      <c r="F7904">
        <v>1779937200000</v>
      </c>
      <c r="G7904">
        <v>1779939646535</v>
      </c>
      <c r="H7904">
        <v>2446535</v>
      </c>
      <c r="I7904">
        <v>2446535</v>
      </c>
      <c r="J7904">
        <v>10249</v>
      </c>
      <c r="K7904">
        <v>100</v>
      </c>
      <c r="L7904">
        <v>77.349999999999994</v>
      </c>
      <c r="M7904" t="s">
        <v>931</v>
      </c>
      <c r="N7904" t="s">
        <v>926</v>
      </c>
      <c r="O7904">
        <v>51.3</v>
      </c>
      <c r="S7904">
        <v>27903</v>
      </c>
    </row>
    <row r="7905" spans="1:19" x14ac:dyDescent="0.2">
      <c r="A7905" t="s">
        <v>68</v>
      </c>
      <c r="B7905" t="s">
        <v>13</v>
      </c>
      <c r="C7905" t="s">
        <v>928</v>
      </c>
      <c r="D7905">
        <v>1</v>
      </c>
      <c r="E7905">
        <v>4</v>
      </c>
      <c r="F7905">
        <v>1779938100000</v>
      </c>
      <c r="G7905">
        <v>1779939899670</v>
      </c>
      <c r="H7905">
        <v>1799670</v>
      </c>
      <c r="I7905">
        <v>1799670</v>
      </c>
      <c r="J7905">
        <v>9286</v>
      </c>
      <c r="K7905">
        <v>76</v>
      </c>
      <c r="L7905">
        <v>67.14</v>
      </c>
      <c r="M7905" t="s">
        <v>931</v>
      </c>
      <c r="N7905" t="s">
        <v>926</v>
      </c>
      <c r="O7905">
        <v>46.44</v>
      </c>
      <c r="S7905">
        <v>27904</v>
      </c>
    </row>
    <row r="7906" spans="1:19" x14ac:dyDescent="0.2">
      <c r="A7906" t="s">
        <v>68</v>
      </c>
      <c r="B7906" t="s">
        <v>13</v>
      </c>
      <c r="C7906" t="s">
        <v>927</v>
      </c>
      <c r="D7906">
        <v>1</v>
      </c>
      <c r="E7906">
        <v>4</v>
      </c>
      <c r="F7906">
        <v>1779939000000</v>
      </c>
      <c r="G7906">
        <v>1779941038186</v>
      </c>
      <c r="H7906">
        <v>2038186</v>
      </c>
      <c r="I7906">
        <v>2038186</v>
      </c>
      <c r="J7906">
        <v>9923</v>
      </c>
      <c r="K7906">
        <v>85</v>
      </c>
      <c r="L7906">
        <v>54.88</v>
      </c>
      <c r="M7906" t="s">
        <v>925</v>
      </c>
      <c r="N7906" t="s">
        <v>929</v>
      </c>
      <c r="S7906">
        <v>27905</v>
      </c>
    </row>
    <row r="7907" spans="1:19" x14ac:dyDescent="0.2">
      <c r="A7907" t="s">
        <v>68</v>
      </c>
      <c r="B7907" t="s">
        <v>13</v>
      </c>
      <c r="C7907" t="s">
        <v>924</v>
      </c>
      <c r="D7907">
        <v>1</v>
      </c>
      <c r="E7907">
        <v>4</v>
      </c>
      <c r="F7907">
        <v>1779939900000</v>
      </c>
      <c r="G7907">
        <v>1779941664094</v>
      </c>
      <c r="H7907">
        <v>1764094</v>
      </c>
      <c r="I7907">
        <v>1764094</v>
      </c>
      <c r="J7907">
        <v>8484</v>
      </c>
      <c r="K7907">
        <v>69</v>
      </c>
      <c r="L7907">
        <v>63.46</v>
      </c>
      <c r="M7907" t="s">
        <v>925</v>
      </c>
      <c r="N7907" t="s">
        <v>926</v>
      </c>
      <c r="O7907">
        <v>40.9</v>
      </c>
      <c r="S7907">
        <v>27906</v>
      </c>
    </row>
    <row r="7908" spans="1:19" x14ac:dyDescent="0.2">
      <c r="A7908" t="s">
        <v>68</v>
      </c>
      <c r="B7908" t="s">
        <v>13</v>
      </c>
      <c r="C7908" t="s">
        <v>928</v>
      </c>
      <c r="D7908">
        <v>1</v>
      </c>
      <c r="E7908">
        <v>4</v>
      </c>
      <c r="F7908">
        <v>1779940800000</v>
      </c>
      <c r="G7908">
        <v>1779942643076</v>
      </c>
      <c r="H7908">
        <v>1843076</v>
      </c>
      <c r="I7908">
        <v>1843076</v>
      </c>
      <c r="J7908">
        <v>9781</v>
      </c>
      <c r="K7908">
        <v>77</v>
      </c>
      <c r="L7908">
        <v>71.680000000000007</v>
      </c>
      <c r="M7908" t="s">
        <v>931</v>
      </c>
      <c r="N7908" t="s">
        <v>926</v>
      </c>
      <c r="O7908">
        <v>54.58</v>
      </c>
      <c r="S7908">
        <v>27907</v>
      </c>
    </row>
    <row r="7909" spans="1:19" x14ac:dyDescent="0.2">
      <c r="A7909" t="s">
        <v>68</v>
      </c>
      <c r="B7909" t="s">
        <v>13</v>
      </c>
      <c r="C7909" t="s">
        <v>927</v>
      </c>
      <c r="D7909">
        <v>1</v>
      </c>
      <c r="E7909">
        <v>4</v>
      </c>
      <c r="F7909">
        <v>1779941700000</v>
      </c>
      <c r="G7909">
        <v>1779943223789</v>
      </c>
      <c r="H7909">
        <v>1523789</v>
      </c>
      <c r="I7909">
        <v>1523789</v>
      </c>
      <c r="J7909">
        <v>10996</v>
      </c>
      <c r="K7909">
        <v>65</v>
      </c>
      <c r="L7909">
        <v>69.69</v>
      </c>
      <c r="M7909" t="s">
        <v>931</v>
      </c>
      <c r="N7909" t="s">
        <v>926</v>
      </c>
      <c r="O7909">
        <v>54.74</v>
      </c>
      <c r="S7909">
        <v>27908</v>
      </c>
    </row>
    <row r="7910" spans="1:19" x14ac:dyDescent="0.2">
      <c r="A7910" t="s">
        <v>68</v>
      </c>
      <c r="B7910" t="s">
        <v>13</v>
      </c>
      <c r="C7910" t="s">
        <v>924</v>
      </c>
      <c r="D7910">
        <v>1</v>
      </c>
      <c r="E7910">
        <v>4</v>
      </c>
      <c r="F7910">
        <v>1779942600000</v>
      </c>
      <c r="G7910">
        <v>1779944335015</v>
      </c>
      <c r="H7910">
        <v>1735015</v>
      </c>
      <c r="I7910">
        <v>1735015</v>
      </c>
      <c r="J7910">
        <v>9970</v>
      </c>
      <c r="K7910">
        <v>74</v>
      </c>
      <c r="L7910">
        <v>70.88</v>
      </c>
      <c r="M7910" t="s">
        <v>931</v>
      </c>
      <c r="N7910" t="s">
        <v>926</v>
      </c>
      <c r="O7910">
        <v>54.93</v>
      </c>
      <c r="S7910">
        <v>27909</v>
      </c>
    </row>
    <row r="7911" spans="1:19" x14ac:dyDescent="0.2">
      <c r="A7911" t="s">
        <v>68</v>
      </c>
      <c r="B7911" t="s">
        <v>13</v>
      </c>
      <c r="C7911" t="s">
        <v>928</v>
      </c>
      <c r="D7911">
        <v>1</v>
      </c>
      <c r="E7911">
        <v>4</v>
      </c>
      <c r="F7911">
        <v>1779943500000</v>
      </c>
      <c r="G7911">
        <v>1779944889889</v>
      </c>
      <c r="H7911">
        <v>1389889</v>
      </c>
      <c r="I7911">
        <v>1389889</v>
      </c>
      <c r="J7911">
        <v>9205</v>
      </c>
      <c r="K7911">
        <v>58</v>
      </c>
      <c r="L7911">
        <v>62.24</v>
      </c>
      <c r="M7911" t="s">
        <v>925</v>
      </c>
      <c r="N7911" t="s">
        <v>926</v>
      </c>
      <c r="O7911">
        <v>45.57</v>
      </c>
      <c r="S7911">
        <v>27910</v>
      </c>
    </row>
    <row r="7912" spans="1:19" x14ac:dyDescent="0.2">
      <c r="A7912" t="s">
        <v>68</v>
      </c>
      <c r="B7912" t="s">
        <v>13</v>
      </c>
      <c r="C7912" t="s">
        <v>928</v>
      </c>
      <c r="D7912">
        <v>1</v>
      </c>
      <c r="E7912">
        <v>5</v>
      </c>
      <c r="F7912">
        <v>1780012800000</v>
      </c>
      <c r="G7912">
        <v>1780014451655</v>
      </c>
      <c r="H7912">
        <v>1651655</v>
      </c>
      <c r="I7912">
        <v>1651655</v>
      </c>
      <c r="J7912">
        <v>11661</v>
      </c>
      <c r="K7912">
        <v>71</v>
      </c>
      <c r="L7912">
        <v>68.06</v>
      </c>
      <c r="M7912" t="s">
        <v>931</v>
      </c>
      <c r="N7912" t="s">
        <v>926</v>
      </c>
      <c r="O7912">
        <v>45.94</v>
      </c>
      <c r="S7912">
        <v>27911</v>
      </c>
    </row>
    <row r="7913" spans="1:19" x14ac:dyDescent="0.2">
      <c r="A7913" t="s">
        <v>68</v>
      </c>
      <c r="B7913" t="s">
        <v>13</v>
      </c>
      <c r="C7913" t="s">
        <v>927</v>
      </c>
      <c r="D7913">
        <v>1</v>
      </c>
      <c r="E7913">
        <v>5</v>
      </c>
      <c r="F7913">
        <v>1780013700000</v>
      </c>
      <c r="G7913">
        <v>1780015159618</v>
      </c>
      <c r="H7913">
        <v>1459618</v>
      </c>
      <c r="I7913">
        <v>1459618</v>
      </c>
      <c r="J7913">
        <v>9247</v>
      </c>
      <c r="K7913">
        <v>56</v>
      </c>
      <c r="L7913">
        <v>60.82</v>
      </c>
      <c r="M7913" t="s">
        <v>925</v>
      </c>
      <c r="N7913" t="s">
        <v>926</v>
      </c>
      <c r="O7913">
        <v>40.39</v>
      </c>
      <c r="S7913">
        <v>27912</v>
      </c>
    </row>
    <row r="7914" spans="1:19" x14ac:dyDescent="0.2">
      <c r="A7914" t="s">
        <v>68</v>
      </c>
      <c r="B7914" t="s">
        <v>13</v>
      </c>
      <c r="C7914" t="s">
        <v>924</v>
      </c>
      <c r="D7914">
        <v>1</v>
      </c>
      <c r="E7914">
        <v>5</v>
      </c>
      <c r="F7914">
        <v>1780014600000</v>
      </c>
      <c r="G7914">
        <v>1780017070490</v>
      </c>
      <c r="H7914">
        <v>2470490</v>
      </c>
      <c r="I7914">
        <v>2470490</v>
      </c>
      <c r="J7914">
        <v>10892</v>
      </c>
      <c r="K7914">
        <v>92</v>
      </c>
      <c r="L7914">
        <v>73.16</v>
      </c>
      <c r="M7914" t="s">
        <v>931</v>
      </c>
      <c r="N7914" t="s">
        <v>926</v>
      </c>
      <c r="O7914">
        <v>39.22</v>
      </c>
      <c r="S7914">
        <v>27913</v>
      </c>
    </row>
    <row r="7915" spans="1:19" x14ac:dyDescent="0.2">
      <c r="A7915" t="s">
        <v>68</v>
      </c>
      <c r="B7915" t="s">
        <v>13</v>
      </c>
      <c r="C7915" t="s">
        <v>928</v>
      </c>
      <c r="D7915">
        <v>1</v>
      </c>
      <c r="E7915">
        <v>5</v>
      </c>
      <c r="F7915">
        <v>1780015500000</v>
      </c>
      <c r="G7915">
        <v>1780017298375</v>
      </c>
      <c r="H7915">
        <v>1798375</v>
      </c>
      <c r="I7915">
        <v>1798375</v>
      </c>
      <c r="J7915">
        <v>11754</v>
      </c>
      <c r="K7915">
        <v>73</v>
      </c>
      <c r="L7915">
        <v>68.709999999999994</v>
      </c>
      <c r="M7915" t="s">
        <v>931</v>
      </c>
      <c r="N7915" t="s">
        <v>926</v>
      </c>
      <c r="O7915">
        <v>43.5</v>
      </c>
      <c r="S7915">
        <v>27914</v>
      </c>
    </row>
    <row r="7916" spans="1:19" x14ac:dyDescent="0.2">
      <c r="A7916" t="s">
        <v>68</v>
      </c>
      <c r="B7916" t="s">
        <v>13</v>
      </c>
      <c r="C7916" t="s">
        <v>927</v>
      </c>
      <c r="D7916">
        <v>1</v>
      </c>
      <c r="E7916">
        <v>5</v>
      </c>
      <c r="F7916">
        <v>1780016400000</v>
      </c>
      <c r="G7916">
        <v>1780018843133</v>
      </c>
      <c r="H7916">
        <v>2443133</v>
      </c>
      <c r="I7916">
        <v>2443133</v>
      </c>
      <c r="J7916">
        <v>11166</v>
      </c>
      <c r="K7916">
        <v>96</v>
      </c>
      <c r="L7916">
        <v>61.04</v>
      </c>
      <c r="M7916" t="s">
        <v>925</v>
      </c>
      <c r="N7916" t="s">
        <v>929</v>
      </c>
      <c r="S7916">
        <v>27915</v>
      </c>
    </row>
    <row r="7917" spans="1:19" x14ac:dyDescent="0.2">
      <c r="A7917" t="s">
        <v>68</v>
      </c>
      <c r="B7917" t="s">
        <v>13</v>
      </c>
      <c r="C7917" t="s">
        <v>924</v>
      </c>
      <c r="D7917">
        <v>1</v>
      </c>
      <c r="E7917">
        <v>5</v>
      </c>
      <c r="F7917">
        <v>1780017300000</v>
      </c>
      <c r="G7917">
        <v>1780018810848</v>
      </c>
      <c r="H7917">
        <v>1510848</v>
      </c>
      <c r="I7917">
        <v>1510848</v>
      </c>
      <c r="J7917">
        <v>9865</v>
      </c>
      <c r="K7917">
        <v>60</v>
      </c>
      <c r="L7917">
        <v>63.18</v>
      </c>
      <c r="M7917" t="s">
        <v>925</v>
      </c>
      <c r="N7917" t="s">
        <v>926</v>
      </c>
      <c r="O7917">
        <v>42.95</v>
      </c>
      <c r="S7917">
        <v>27916</v>
      </c>
    </row>
    <row r="7918" spans="1:19" x14ac:dyDescent="0.2">
      <c r="A7918" t="s">
        <v>68</v>
      </c>
      <c r="B7918" t="s">
        <v>13</v>
      </c>
      <c r="C7918" t="s">
        <v>928</v>
      </c>
      <c r="D7918">
        <v>1</v>
      </c>
      <c r="E7918">
        <v>5</v>
      </c>
      <c r="F7918">
        <v>1780018200000</v>
      </c>
      <c r="G7918">
        <v>1780020256232</v>
      </c>
      <c r="H7918">
        <v>2056232</v>
      </c>
      <c r="I7918">
        <v>2056232</v>
      </c>
      <c r="J7918">
        <v>8694</v>
      </c>
      <c r="K7918">
        <v>86</v>
      </c>
      <c r="L7918">
        <v>66.81</v>
      </c>
      <c r="M7918" t="s">
        <v>931</v>
      </c>
      <c r="N7918" t="s">
        <v>926</v>
      </c>
      <c r="O7918">
        <v>40.79</v>
      </c>
      <c r="S7918">
        <v>27917</v>
      </c>
    </row>
    <row r="7919" spans="1:19" x14ac:dyDescent="0.2">
      <c r="A7919" t="s">
        <v>68</v>
      </c>
      <c r="B7919" t="s">
        <v>13</v>
      </c>
      <c r="C7919" t="s">
        <v>927</v>
      </c>
      <c r="D7919">
        <v>1</v>
      </c>
      <c r="E7919">
        <v>5</v>
      </c>
      <c r="F7919">
        <v>1780019100000</v>
      </c>
      <c r="G7919">
        <v>1780021442188</v>
      </c>
      <c r="H7919">
        <v>2342188</v>
      </c>
      <c r="I7919">
        <v>2342188</v>
      </c>
      <c r="J7919">
        <v>8447</v>
      </c>
      <c r="K7919">
        <v>94</v>
      </c>
      <c r="L7919">
        <v>73.38</v>
      </c>
      <c r="M7919" t="s">
        <v>931</v>
      </c>
      <c r="N7919" t="s">
        <v>926</v>
      </c>
      <c r="O7919">
        <v>49.52</v>
      </c>
      <c r="S7919">
        <v>27918</v>
      </c>
    </row>
    <row r="7920" spans="1:19" x14ac:dyDescent="0.2">
      <c r="A7920" t="s">
        <v>68</v>
      </c>
      <c r="B7920" t="s">
        <v>13</v>
      </c>
      <c r="C7920" t="s">
        <v>924</v>
      </c>
      <c r="D7920">
        <v>1</v>
      </c>
      <c r="E7920">
        <v>5</v>
      </c>
      <c r="F7920">
        <v>1780020000000</v>
      </c>
      <c r="G7920">
        <v>1780022147059</v>
      </c>
      <c r="H7920">
        <v>2147059</v>
      </c>
      <c r="I7920">
        <v>2147059</v>
      </c>
      <c r="J7920">
        <v>9351</v>
      </c>
      <c r="K7920">
        <v>82</v>
      </c>
      <c r="L7920">
        <v>72.05</v>
      </c>
      <c r="M7920" t="s">
        <v>931</v>
      </c>
      <c r="N7920" t="s">
        <v>926</v>
      </c>
      <c r="O7920">
        <v>48.93</v>
      </c>
      <c r="S7920">
        <v>27919</v>
      </c>
    </row>
    <row r="7921" spans="1:19" x14ac:dyDescent="0.2">
      <c r="A7921" t="s">
        <v>68</v>
      </c>
      <c r="B7921" t="s">
        <v>13</v>
      </c>
      <c r="C7921" t="s">
        <v>928</v>
      </c>
      <c r="D7921">
        <v>1</v>
      </c>
      <c r="E7921">
        <v>5</v>
      </c>
      <c r="F7921">
        <v>1780020900000</v>
      </c>
      <c r="G7921">
        <v>1780022747743</v>
      </c>
      <c r="H7921">
        <v>1847743</v>
      </c>
      <c r="I7921">
        <v>1847743</v>
      </c>
      <c r="J7921">
        <v>11833</v>
      </c>
      <c r="K7921">
        <v>74</v>
      </c>
      <c r="L7921">
        <v>70.12</v>
      </c>
      <c r="M7921" t="s">
        <v>931</v>
      </c>
      <c r="N7921" t="s">
        <v>926</v>
      </c>
      <c r="O7921">
        <v>45.33</v>
      </c>
      <c r="S7921">
        <v>27920</v>
      </c>
    </row>
    <row r="7922" spans="1:19" x14ac:dyDescent="0.2">
      <c r="A7922" t="s">
        <v>68</v>
      </c>
      <c r="B7922" t="s">
        <v>13</v>
      </c>
      <c r="C7922" t="s">
        <v>927</v>
      </c>
      <c r="D7922">
        <v>1</v>
      </c>
      <c r="E7922">
        <v>5</v>
      </c>
      <c r="F7922">
        <v>1780021800000</v>
      </c>
      <c r="G7922">
        <v>1780023127496</v>
      </c>
      <c r="H7922">
        <v>1327496</v>
      </c>
      <c r="I7922">
        <v>1327496</v>
      </c>
      <c r="J7922">
        <v>9233</v>
      </c>
      <c r="K7922">
        <v>52</v>
      </c>
      <c r="L7922">
        <v>45.62</v>
      </c>
      <c r="M7922" t="s">
        <v>925</v>
      </c>
      <c r="N7922" t="s">
        <v>929</v>
      </c>
      <c r="S7922">
        <v>27921</v>
      </c>
    </row>
    <row r="7923" spans="1:19" x14ac:dyDescent="0.2">
      <c r="A7923" t="s">
        <v>68</v>
      </c>
      <c r="B7923" t="s">
        <v>13</v>
      </c>
      <c r="C7923" t="s">
        <v>924</v>
      </c>
      <c r="D7923">
        <v>1</v>
      </c>
      <c r="E7923">
        <v>5</v>
      </c>
      <c r="F7923">
        <v>1780022700000</v>
      </c>
      <c r="G7923">
        <v>1780023945641</v>
      </c>
      <c r="H7923">
        <v>1245641</v>
      </c>
      <c r="I7923">
        <v>1245641</v>
      </c>
      <c r="J7923">
        <v>8778</v>
      </c>
      <c r="K7923">
        <v>53</v>
      </c>
      <c r="L7923">
        <v>62.53</v>
      </c>
      <c r="M7923" t="s">
        <v>925</v>
      </c>
      <c r="N7923" t="s">
        <v>926</v>
      </c>
      <c r="O7923">
        <v>51.03</v>
      </c>
      <c r="S7923">
        <v>27922</v>
      </c>
    </row>
    <row r="7924" spans="1:19" x14ac:dyDescent="0.2">
      <c r="A7924" t="s">
        <v>68</v>
      </c>
      <c r="B7924" t="s">
        <v>13</v>
      </c>
      <c r="C7924" t="s">
        <v>928</v>
      </c>
      <c r="D7924">
        <v>1</v>
      </c>
      <c r="E7924">
        <v>5</v>
      </c>
      <c r="F7924">
        <v>1780023600000</v>
      </c>
      <c r="G7924">
        <v>1780025145219</v>
      </c>
      <c r="H7924">
        <v>1545219</v>
      </c>
      <c r="I7924">
        <v>1545219</v>
      </c>
      <c r="J7924">
        <v>10621</v>
      </c>
      <c r="K7924">
        <v>57</v>
      </c>
      <c r="L7924">
        <v>64.67</v>
      </c>
      <c r="M7924" t="s">
        <v>925</v>
      </c>
      <c r="N7924" t="s">
        <v>926</v>
      </c>
      <c r="O7924">
        <v>43.52</v>
      </c>
      <c r="S7924">
        <v>27923</v>
      </c>
    </row>
    <row r="7925" spans="1:19" x14ac:dyDescent="0.2">
      <c r="A7925" t="s">
        <v>68</v>
      </c>
      <c r="B7925" t="s">
        <v>13</v>
      </c>
      <c r="C7925" t="s">
        <v>927</v>
      </c>
      <c r="D7925">
        <v>1</v>
      </c>
      <c r="E7925">
        <v>5</v>
      </c>
      <c r="F7925">
        <v>1780024500000</v>
      </c>
      <c r="G7925">
        <v>1780026868319</v>
      </c>
      <c r="H7925">
        <v>2368319</v>
      </c>
      <c r="I7925">
        <v>2368319</v>
      </c>
      <c r="J7925">
        <v>10496</v>
      </c>
      <c r="K7925">
        <v>96</v>
      </c>
      <c r="L7925">
        <v>59.44</v>
      </c>
      <c r="M7925" t="s">
        <v>925</v>
      </c>
      <c r="N7925" t="s">
        <v>929</v>
      </c>
      <c r="S7925">
        <v>27924</v>
      </c>
    </row>
    <row r="7926" spans="1:19" x14ac:dyDescent="0.2">
      <c r="A7926" t="s">
        <v>68</v>
      </c>
      <c r="B7926" t="s">
        <v>13</v>
      </c>
      <c r="C7926" t="s">
        <v>924</v>
      </c>
      <c r="D7926">
        <v>1</v>
      </c>
      <c r="E7926">
        <v>5</v>
      </c>
      <c r="F7926">
        <v>1780025400000</v>
      </c>
      <c r="G7926">
        <v>1780027038291</v>
      </c>
      <c r="H7926">
        <v>1638291</v>
      </c>
      <c r="I7926">
        <v>1638291</v>
      </c>
      <c r="J7926">
        <v>9736</v>
      </c>
      <c r="K7926">
        <v>72</v>
      </c>
      <c r="L7926">
        <v>65.069999999999993</v>
      </c>
      <c r="M7926" t="s">
        <v>925</v>
      </c>
      <c r="N7926" t="s">
        <v>926</v>
      </c>
      <c r="O7926">
        <v>44.49</v>
      </c>
      <c r="S7926">
        <v>27925</v>
      </c>
    </row>
    <row r="7927" spans="1:19" x14ac:dyDescent="0.2">
      <c r="A7927" t="s">
        <v>68</v>
      </c>
      <c r="B7927" t="s">
        <v>13</v>
      </c>
      <c r="C7927" t="s">
        <v>928</v>
      </c>
      <c r="D7927">
        <v>1</v>
      </c>
      <c r="E7927">
        <v>5</v>
      </c>
      <c r="F7927">
        <v>1780026300000</v>
      </c>
      <c r="G7927">
        <v>1780027655193</v>
      </c>
      <c r="H7927">
        <v>1355193</v>
      </c>
      <c r="I7927">
        <v>1355193</v>
      </c>
      <c r="J7927">
        <v>11649</v>
      </c>
      <c r="K7927">
        <v>59</v>
      </c>
      <c r="L7927">
        <v>66.349999999999994</v>
      </c>
      <c r="M7927" t="s">
        <v>925</v>
      </c>
      <c r="N7927" t="s">
        <v>926</v>
      </c>
      <c r="O7927">
        <v>49.48</v>
      </c>
      <c r="S7927">
        <v>27926</v>
      </c>
    </row>
    <row r="7928" spans="1:19" x14ac:dyDescent="0.2">
      <c r="A7928" t="s">
        <v>68</v>
      </c>
      <c r="B7928" t="s">
        <v>13</v>
      </c>
      <c r="C7928" t="s">
        <v>927</v>
      </c>
      <c r="D7928">
        <v>1</v>
      </c>
      <c r="E7928">
        <v>5</v>
      </c>
      <c r="F7928">
        <v>1780027200000</v>
      </c>
      <c r="G7928">
        <v>1780029298471</v>
      </c>
      <c r="H7928">
        <v>2098471</v>
      </c>
      <c r="I7928">
        <v>2098471</v>
      </c>
      <c r="J7928">
        <v>11639</v>
      </c>
      <c r="K7928">
        <v>82</v>
      </c>
      <c r="L7928">
        <v>71.52</v>
      </c>
      <c r="M7928" t="s">
        <v>931</v>
      </c>
      <c r="N7928" t="s">
        <v>926</v>
      </c>
      <c r="O7928">
        <v>42.79</v>
      </c>
      <c r="S7928">
        <v>27927</v>
      </c>
    </row>
    <row r="7929" spans="1:19" x14ac:dyDescent="0.2">
      <c r="A7929" t="s">
        <v>68</v>
      </c>
      <c r="B7929" t="s">
        <v>13</v>
      </c>
      <c r="C7929" t="s">
        <v>924</v>
      </c>
      <c r="D7929">
        <v>1</v>
      </c>
      <c r="E7929">
        <v>5</v>
      </c>
      <c r="F7929">
        <v>1780028100000</v>
      </c>
      <c r="G7929">
        <v>1780030157086</v>
      </c>
      <c r="H7929">
        <v>2057086</v>
      </c>
      <c r="I7929">
        <v>2057086</v>
      </c>
      <c r="J7929">
        <v>10054</v>
      </c>
      <c r="K7929">
        <v>84</v>
      </c>
      <c r="L7929">
        <v>55.24</v>
      </c>
      <c r="M7929" t="s">
        <v>925</v>
      </c>
      <c r="N7929" t="s">
        <v>929</v>
      </c>
      <c r="S7929">
        <v>27928</v>
      </c>
    </row>
    <row r="7930" spans="1:19" x14ac:dyDescent="0.2">
      <c r="A7930" t="s">
        <v>68</v>
      </c>
      <c r="B7930" t="s">
        <v>13</v>
      </c>
      <c r="C7930" t="s">
        <v>928</v>
      </c>
      <c r="D7930">
        <v>1</v>
      </c>
      <c r="E7930">
        <v>5</v>
      </c>
      <c r="F7930">
        <v>1780029000000</v>
      </c>
      <c r="G7930">
        <v>1780030804842</v>
      </c>
      <c r="H7930">
        <v>1804842</v>
      </c>
      <c r="I7930">
        <v>1804842</v>
      </c>
      <c r="J7930">
        <v>10969</v>
      </c>
      <c r="K7930">
        <v>67</v>
      </c>
      <c r="L7930">
        <v>74.86</v>
      </c>
      <c r="M7930" t="s">
        <v>931</v>
      </c>
      <c r="N7930" t="s">
        <v>926</v>
      </c>
      <c r="O7930">
        <v>59.76</v>
      </c>
      <c r="S7930">
        <v>27929</v>
      </c>
    </row>
    <row r="7931" spans="1:19" x14ac:dyDescent="0.2">
      <c r="A7931" t="s">
        <v>68</v>
      </c>
      <c r="B7931" t="s">
        <v>13</v>
      </c>
      <c r="C7931" t="s">
        <v>927</v>
      </c>
      <c r="D7931">
        <v>1</v>
      </c>
      <c r="E7931">
        <v>5</v>
      </c>
      <c r="F7931">
        <v>1780029900000</v>
      </c>
      <c r="G7931">
        <v>1780032339375</v>
      </c>
      <c r="H7931">
        <v>2439375</v>
      </c>
      <c r="I7931">
        <v>2439375</v>
      </c>
      <c r="J7931">
        <v>10259</v>
      </c>
      <c r="K7931">
        <v>97</v>
      </c>
      <c r="L7931">
        <v>79.13</v>
      </c>
      <c r="M7931" t="s">
        <v>931</v>
      </c>
      <c r="N7931" t="s">
        <v>926</v>
      </c>
      <c r="O7931">
        <v>55.59</v>
      </c>
      <c r="S7931">
        <v>27930</v>
      </c>
    </row>
    <row r="7932" spans="1:19" x14ac:dyDescent="0.2">
      <c r="A7932" t="s">
        <v>68</v>
      </c>
      <c r="B7932" t="s">
        <v>13</v>
      </c>
      <c r="C7932" t="s">
        <v>924</v>
      </c>
      <c r="D7932">
        <v>1</v>
      </c>
      <c r="E7932">
        <v>5</v>
      </c>
      <c r="F7932">
        <v>1780030800000</v>
      </c>
      <c r="G7932">
        <v>1780033003887</v>
      </c>
      <c r="H7932">
        <v>2203887</v>
      </c>
      <c r="I7932">
        <v>2203887</v>
      </c>
      <c r="J7932">
        <v>11313</v>
      </c>
      <c r="K7932">
        <v>85</v>
      </c>
      <c r="L7932">
        <v>74.97</v>
      </c>
      <c r="M7932" t="s">
        <v>931</v>
      </c>
      <c r="N7932" t="s">
        <v>926</v>
      </c>
      <c r="O7932">
        <v>49.04</v>
      </c>
      <c r="S7932">
        <v>27931</v>
      </c>
    </row>
    <row r="7933" spans="1:19" x14ac:dyDescent="0.2">
      <c r="A7933" t="s">
        <v>68</v>
      </c>
      <c r="B7933" t="s">
        <v>13</v>
      </c>
      <c r="C7933" t="s">
        <v>927</v>
      </c>
      <c r="D7933">
        <v>1</v>
      </c>
      <c r="E7933">
        <v>6</v>
      </c>
      <c r="F7933">
        <v>1780099200000</v>
      </c>
      <c r="G7933">
        <v>1780101815686</v>
      </c>
      <c r="H7933">
        <v>2615686</v>
      </c>
      <c r="I7933">
        <v>2615686</v>
      </c>
      <c r="J7933">
        <v>10056</v>
      </c>
      <c r="K7933">
        <v>104</v>
      </c>
      <c r="L7933">
        <v>80.540000000000006</v>
      </c>
      <c r="M7933" t="s">
        <v>931</v>
      </c>
      <c r="N7933" t="s">
        <v>926</v>
      </c>
      <c r="O7933">
        <v>54.97</v>
      </c>
      <c r="S7933">
        <v>27932</v>
      </c>
    </row>
    <row r="7934" spans="1:19" x14ac:dyDescent="0.2">
      <c r="A7934" t="s">
        <v>68</v>
      </c>
      <c r="B7934" t="s">
        <v>13</v>
      </c>
      <c r="C7934" t="s">
        <v>924</v>
      </c>
      <c r="D7934">
        <v>1</v>
      </c>
      <c r="E7934">
        <v>6</v>
      </c>
      <c r="F7934">
        <v>1780100100000</v>
      </c>
      <c r="G7934">
        <v>1780102391751</v>
      </c>
      <c r="H7934">
        <v>2291751</v>
      </c>
      <c r="I7934">
        <v>2291751</v>
      </c>
      <c r="J7934">
        <v>12174</v>
      </c>
      <c r="K7934">
        <v>88</v>
      </c>
      <c r="L7934">
        <v>72.62</v>
      </c>
      <c r="M7934" t="s">
        <v>931</v>
      </c>
      <c r="N7934" t="s">
        <v>926</v>
      </c>
      <c r="O7934">
        <v>39.049999999999997</v>
      </c>
      <c r="S7934">
        <v>27933</v>
      </c>
    </row>
    <row r="7935" spans="1:19" x14ac:dyDescent="0.2">
      <c r="A7935" t="s">
        <v>68</v>
      </c>
      <c r="B7935" t="s">
        <v>13</v>
      </c>
      <c r="C7935" t="s">
        <v>928</v>
      </c>
      <c r="D7935">
        <v>1</v>
      </c>
      <c r="E7935">
        <v>6</v>
      </c>
      <c r="F7935">
        <v>1780101000000</v>
      </c>
      <c r="G7935">
        <v>1780103485458</v>
      </c>
      <c r="H7935">
        <v>2485458</v>
      </c>
      <c r="I7935">
        <v>2485458</v>
      </c>
      <c r="J7935">
        <v>10334</v>
      </c>
      <c r="K7935">
        <v>101</v>
      </c>
      <c r="L7935">
        <v>74.83</v>
      </c>
      <c r="M7935" t="s">
        <v>931</v>
      </c>
      <c r="N7935" t="s">
        <v>926</v>
      </c>
      <c r="O7935">
        <v>44.24</v>
      </c>
      <c r="S7935">
        <v>27934</v>
      </c>
    </row>
    <row r="7936" spans="1:19" x14ac:dyDescent="0.2">
      <c r="A7936" t="s">
        <v>68</v>
      </c>
      <c r="B7936" t="s">
        <v>13</v>
      </c>
      <c r="C7936" t="s">
        <v>927</v>
      </c>
      <c r="D7936">
        <v>1</v>
      </c>
      <c r="E7936">
        <v>6</v>
      </c>
      <c r="F7936">
        <v>1780101900000</v>
      </c>
      <c r="G7936">
        <v>1780103753538</v>
      </c>
      <c r="H7936">
        <v>1853538</v>
      </c>
      <c r="I7936">
        <v>1853538</v>
      </c>
      <c r="J7936">
        <v>9147</v>
      </c>
      <c r="K7936">
        <v>71</v>
      </c>
      <c r="L7936">
        <v>67.260000000000005</v>
      </c>
      <c r="M7936" t="s">
        <v>931</v>
      </c>
      <c r="N7936" t="s">
        <v>926</v>
      </c>
      <c r="O7936">
        <v>45.73</v>
      </c>
      <c r="S7936">
        <v>27935</v>
      </c>
    </row>
    <row r="7937" spans="1:19" x14ac:dyDescent="0.2">
      <c r="A7937" t="s">
        <v>68</v>
      </c>
      <c r="B7937" t="s">
        <v>13</v>
      </c>
      <c r="C7937" t="s">
        <v>924</v>
      </c>
      <c r="D7937">
        <v>1</v>
      </c>
      <c r="E7937">
        <v>6</v>
      </c>
      <c r="F7937">
        <v>1780102800000</v>
      </c>
      <c r="G7937">
        <v>1780104951213</v>
      </c>
      <c r="H7937">
        <v>2151213</v>
      </c>
      <c r="I7937">
        <v>2151213</v>
      </c>
      <c r="J7937">
        <v>12082</v>
      </c>
      <c r="K7937">
        <v>81</v>
      </c>
      <c r="L7937">
        <v>76</v>
      </c>
      <c r="M7937" t="s">
        <v>931</v>
      </c>
      <c r="N7937" t="s">
        <v>926</v>
      </c>
      <c r="O7937">
        <v>50.7</v>
      </c>
      <c r="S7937">
        <v>27936</v>
      </c>
    </row>
    <row r="7938" spans="1:19" x14ac:dyDescent="0.2">
      <c r="A7938" t="s">
        <v>68</v>
      </c>
      <c r="B7938" t="s">
        <v>13</v>
      </c>
      <c r="C7938" t="s">
        <v>928</v>
      </c>
      <c r="D7938">
        <v>1</v>
      </c>
      <c r="E7938">
        <v>6</v>
      </c>
      <c r="F7938">
        <v>1780103700000</v>
      </c>
      <c r="G7938">
        <v>1780106421284</v>
      </c>
      <c r="H7938">
        <v>2721284</v>
      </c>
      <c r="I7938">
        <v>2721284</v>
      </c>
      <c r="J7938">
        <v>11772</v>
      </c>
      <c r="K7938">
        <v>105</v>
      </c>
      <c r="L7938">
        <v>65.02</v>
      </c>
      <c r="M7938" t="s">
        <v>925</v>
      </c>
      <c r="N7938" t="s">
        <v>929</v>
      </c>
      <c r="S7938">
        <v>27937</v>
      </c>
    </row>
    <row r="7939" spans="1:19" x14ac:dyDescent="0.2">
      <c r="A7939" t="s">
        <v>68</v>
      </c>
      <c r="B7939" t="s">
        <v>13</v>
      </c>
      <c r="C7939" t="s">
        <v>927</v>
      </c>
      <c r="D7939">
        <v>1</v>
      </c>
      <c r="E7939">
        <v>6</v>
      </c>
      <c r="F7939">
        <v>1780104600000</v>
      </c>
      <c r="G7939">
        <v>1780106711290</v>
      </c>
      <c r="H7939">
        <v>2111290</v>
      </c>
      <c r="I7939">
        <v>2111290</v>
      </c>
      <c r="J7939">
        <v>8411</v>
      </c>
      <c r="K7939">
        <v>84</v>
      </c>
      <c r="L7939">
        <v>72.8</v>
      </c>
      <c r="M7939" t="s">
        <v>931</v>
      </c>
      <c r="N7939" t="s">
        <v>926</v>
      </c>
      <c r="O7939">
        <v>54.08</v>
      </c>
      <c r="S7939">
        <v>27938</v>
      </c>
    </row>
    <row r="7940" spans="1:19" x14ac:dyDescent="0.2">
      <c r="A7940" t="s">
        <v>68</v>
      </c>
      <c r="B7940" t="s">
        <v>13</v>
      </c>
      <c r="C7940" t="s">
        <v>924</v>
      </c>
      <c r="D7940">
        <v>1</v>
      </c>
      <c r="E7940">
        <v>6</v>
      </c>
      <c r="F7940">
        <v>1780105500000</v>
      </c>
      <c r="G7940">
        <v>1780107217800</v>
      </c>
      <c r="H7940">
        <v>1717800</v>
      </c>
      <c r="I7940">
        <v>1717800</v>
      </c>
      <c r="J7940">
        <v>9505</v>
      </c>
      <c r="K7940">
        <v>67</v>
      </c>
      <c r="L7940">
        <v>65.319999999999993</v>
      </c>
      <c r="M7940" t="s">
        <v>925</v>
      </c>
      <c r="N7940" t="s">
        <v>926</v>
      </c>
      <c r="O7940">
        <v>43.67</v>
      </c>
      <c r="S7940">
        <v>27939</v>
      </c>
    </row>
    <row r="7941" spans="1:19" x14ac:dyDescent="0.2">
      <c r="A7941" t="s">
        <v>68</v>
      </c>
      <c r="B7941" t="s">
        <v>13</v>
      </c>
      <c r="C7941" t="s">
        <v>928</v>
      </c>
      <c r="D7941">
        <v>1</v>
      </c>
      <c r="E7941">
        <v>6</v>
      </c>
      <c r="F7941">
        <v>1780106400000</v>
      </c>
      <c r="G7941">
        <v>1780109091036</v>
      </c>
      <c r="H7941">
        <v>2691036</v>
      </c>
      <c r="I7941">
        <v>2691036</v>
      </c>
      <c r="J7941">
        <v>9820</v>
      </c>
      <c r="K7941">
        <v>108</v>
      </c>
      <c r="L7941">
        <v>75.56</v>
      </c>
      <c r="M7941" t="s">
        <v>931</v>
      </c>
      <c r="N7941" t="s">
        <v>926</v>
      </c>
      <c r="O7941">
        <v>42.12</v>
      </c>
      <c r="S7941">
        <v>27940</v>
      </c>
    </row>
    <row r="7942" spans="1:19" x14ac:dyDescent="0.2">
      <c r="A7942" t="s">
        <v>68</v>
      </c>
      <c r="B7942" t="s">
        <v>13</v>
      </c>
      <c r="C7942" t="s">
        <v>927</v>
      </c>
      <c r="D7942">
        <v>1</v>
      </c>
      <c r="E7942">
        <v>6</v>
      </c>
      <c r="F7942">
        <v>1780107300000</v>
      </c>
      <c r="G7942">
        <v>1780110019927</v>
      </c>
      <c r="H7942">
        <v>2719927</v>
      </c>
      <c r="I7942">
        <v>2719927</v>
      </c>
      <c r="J7942">
        <v>10871</v>
      </c>
      <c r="K7942">
        <v>105</v>
      </c>
      <c r="L7942">
        <v>78.87</v>
      </c>
      <c r="M7942" t="s">
        <v>931</v>
      </c>
      <c r="N7942" t="s">
        <v>926</v>
      </c>
      <c r="O7942">
        <v>46.28</v>
      </c>
      <c r="S7942">
        <v>27941</v>
      </c>
    </row>
    <row r="7943" spans="1:19" x14ac:dyDescent="0.2">
      <c r="A7943" t="s">
        <v>68</v>
      </c>
      <c r="B7943" t="s">
        <v>13</v>
      </c>
      <c r="C7943" t="s">
        <v>924</v>
      </c>
      <c r="D7943">
        <v>1</v>
      </c>
      <c r="E7943">
        <v>6</v>
      </c>
      <c r="F7943">
        <v>1780108200000</v>
      </c>
      <c r="G7943">
        <v>1780109673781</v>
      </c>
      <c r="H7943">
        <v>1473781</v>
      </c>
      <c r="I7943">
        <v>1473781</v>
      </c>
      <c r="J7943">
        <v>9654</v>
      </c>
      <c r="K7943">
        <v>65</v>
      </c>
      <c r="L7943">
        <v>65.11</v>
      </c>
      <c r="M7943" t="s">
        <v>925</v>
      </c>
      <c r="N7943" t="s">
        <v>926</v>
      </c>
      <c r="O7943">
        <v>48.94</v>
      </c>
      <c r="S7943">
        <v>27942</v>
      </c>
    </row>
    <row r="7944" spans="1:19" x14ac:dyDescent="0.2">
      <c r="A7944" t="s">
        <v>68</v>
      </c>
      <c r="B7944" t="s">
        <v>13</v>
      </c>
      <c r="C7944" t="s">
        <v>928</v>
      </c>
      <c r="D7944">
        <v>1</v>
      </c>
      <c r="E7944">
        <v>6</v>
      </c>
      <c r="F7944">
        <v>1780109100000</v>
      </c>
      <c r="G7944">
        <v>1780110936505</v>
      </c>
      <c r="H7944">
        <v>1836505</v>
      </c>
      <c r="I7944">
        <v>1836505</v>
      </c>
      <c r="J7944">
        <v>11584</v>
      </c>
      <c r="K7944">
        <v>75</v>
      </c>
      <c r="L7944">
        <v>69.83</v>
      </c>
      <c r="M7944" t="s">
        <v>931</v>
      </c>
      <c r="N7944" t="s">
        <v>926</v>
      </c>
      <c r="O7944">
        <v>45.61</v>
      </c>
      <c r="S7944">
        <v>27943</v>
      </c>
    </row>
    <row r="7945" spans="1:19" x14ac:dyDescent="0.2">
      <c r="A7945" t="s">
        <v>68</v>
      </c>
      <c r="B7945" t="s">
        <v>13</v>
      </c>
      <c r="C7945" t="s">
        <v>927</v>
      </c>
      <c r="D7945">
        <v>1</v>
      </c>
      <c r="E7945">
        <v>6</v>
      </c>
      <c r="F7945">
        <v>1780110000000</v>
      </c>
      <c r="G7945">
        <v>1780111940757</v>
      </c>
      <c r="H7945">
        <v>1940757</v>
      </c>
      <c r="I7945">
        <v>1940757</v>
      </c>
      <c r="J7945">
        <v>9385</v>
      </c>
      <c r="K7945">
        <v>80</v>
      </c>
      <c r="L7945">
        <v>71.45</v>
      </c>
      <c r="M7945" t="s">
        <v>931</v>
      </c>
      <c r="N7945" t="s">
        <v>926</v>
      </c>
      <c r="O7945">
        <v>52.64</v>
      </c>
      <c r="S7945">
        <v>27944</v>
      </c>
    </row>
    <row r="7946" spans="1:19" x14ac:dyDescent="0.2">
      <c r="A7946" t="s">
        <v>68</v>
      </c>
      <c r="B7946" t="s">
        <v>13</v>
      </c>
      <c r="C7946" t="s">
        <v>924</v>
      </c>
      <c r="D7946">
        <v>1</v>
      </c>
      <c r="E7946">
        <v>6</v>
      </c>
      <c r="F7946">
        <v>1780110900000</v>
      </c>
      <c r="G7946">
        <v>1780113189271</v>
      </c>
      <c r="H7946">
        <v>2289271</v>
      </c>
      <c r="I7946">
        <v>2289271</v>
      </c>
      <c r="J7946">
        <v>9059</v>
      </c>
      <c r="K7946">
        <v>85</v>
      </c>
      <c r="L7946">
        <v>72.48</v>
      </c>
      <c r="M7946" t="s">
        <v>931</v>
      </c>
      <c r="N7946" t="s">
        <v>926</v>
      </c>
      <c r="O7946">
        <v>47.13</v>
      </c>
      <c r="S7946">
        <v>27945</v>
      </c>
    </row>
    <row r="7947" spans="1:19" x14ac:dyDescent="0.2">
      <c r="A7947" t="s">
        <v>68</v>
      </c>
      <c r="B7947" t="s">
        <v>13</v>
      </c>
      <c r="C7947" t="s">
        <v>928</v>
      </c>
      <c r="D7947">
        <v>1</v>
      </c>
      <c r="E7947">
        <v>6</v>
      </c>
      <c r="F7947">
        <v>1780111800000</v>
      </c>
      <c r="G7947">
        <v>1780113817752</v>
      </c>
      <c r="H7947">
        <v>2017752</v>
      </c>
      <c r="I7947">
        <v>2017752</v>
      </c>
      <c r="J7947">
        <v>9938</v>
      </c>
      <c r="K7947">
        <v>76</v>
      </c>
      <c r="L7947">
        <v>73.97</v>
      </c>
      <c r="M7947" t="s">
        <v>931</v>
      </c>
      <c r="N7947" t="s">
        <v>926</v>
      </c>
      <c r="O7947">
        <v>55.08</v>
      </c>
      <c r="S7947">
        <v>27946</v>
      </c>
    </row>
    <row r="7948" spans="1:19" x14ac:dyDescent="0.2">
      <c r="A7948" t="s">
        <v>68</v>
      </c>
      <c r="B7948" t="s">
        <v>13</v>
      </c>
      <c r="C7948" t="s">
        <v>927</v>
      </c>
      <c r="D7948">
        <v>1</v>
      </c>
      <c r="E7948">
        <v>6</v>
      </c>
      <c r="F7948">
        <v>1780112700000</v>
      </c>
      <c r="G7948">
        <v>1780115225732</v>
      </c>
      <c r="H7948">
        <v>2525732</v>
      </c>
      <c r="I7948">
        <v>2525732</v>
      </c>
      <c r="J7948">
        <v>10499</v>
      </c>
      <c r="K7948">
        <v>101</v>
      </c>
      <c r="L7948">
        <v>78.02</v>
      </c>
      <c r="M7948" t="s">
        <v>931</v>
      </c>
      <c r="N7948" t="s">
        <v>926</v>
      </c>
      <c r="O7948">
        <v>50.19</v>
      </c>
      <c r="S7948">
        <v>27947</v>
      </c>
    </row>
    <row r="7949" spans="1:19" x14ac:dyDescent="0.2">
      <c r="A7949" t="s">
        <v>68</v>
      </c>
      <c r="B7949" t="s">
        <v>13</v>
      </c>
      <c r="C7949" t="s">
        <v>924</v>
      </c>
      <c r="D7949">
        <v>1</v>
      </c>
      <c r="E7949">
        <v>6</v>
      </c>
      <c r="F7949">
        <v>1780113600000</v>
      </c>
      <c r="G7949">
        <v>1780115528766</v>
      </c>
      <c r="H7949">
        <v>1928766</v>
      </c>
      <c r="I7949">
        <v>1928766</v>
      </c>
      <c r="J7949">
        <v>10496</v>
      </c>
      <c r="K7949">
        <v>76</v>
      </c>
      <c r="L7949">
        <v>73.459999999999994</v>
      </c>
      <c r="M7949" t="s">
        <v>931</v>
      </c>
      <c r="N7949" t="s">
        <v>926</v>
      </c>
      <c r="O7949">
        <v>54.63</v>
      </c>
      <c r="S7949">
        <v>27948</v>
      </c>
    </row>
    <row r="7950" spans="1:19" x14ac:dyDescent="0.2">
      <c r="A7950" t="s">
        <v>68</v>
      </c>
      <c r="B7950" t="s">
        <v>13</v>
      </c>
      <c r="C7950" t="s">
        <v>928</v>
      </c>
      <c r="D7950">
        <v>1</v>
      </c>
      <c r="E7950">
        <v>6</v>
      </c>
      <c r="F7950">
        <v>1780114500000</v>
      </c>
      <c r="G7950">
        <v>1780116320428</v>
      </c>
      <c r="H7950">
        <v>1820428</v>
      </c>
      <c r="I7950">
        <v>1820428</v>
      </c>
      <c r="J7950">
        <v>11979</v>
      </c>
      <c r="K7950">
        <v>74</v>
      </c>
      <c r="L7950">
        <v>69.27</v>
      </c>
      <c r="M7950" t="s">
        <v>931</v>
      </c>
      <c r="N7950" t="s">
        <v>926</v>
      </c>
      <c r="O7950">
        <v>43.66</v>
      </c>
      <c r="S7950">
        <v>27949</v>
      </c>
    </row>
    <row r="7951" spans="1:19" x14ac:dyDescent="0.2">
      <c r="A7951" t="s">
        <v>68</v>
      </c>
      <c r="B7951" t="s">
        <v>13</v>
      </c>
      <c r="C7951" t="s">
        <v>927</v>
      </c>
      <c r="D7951">
        <v>1</v>
      </c>
      <c r="E7951">
        <v>6</v>
      </c>
      <c r="F7951">
        <v>1780115400000</v>
      </c>
      <c r="G7951">
        <v>1780117511900</v>
      </c>
      <c r="H7951">
        <v>2111900</v>
      </c>
      <c r="I7951">
        <v>2111900</v>
      </c>
      <c r="J7951">
        <v>10817</v>
      </c>
      <c r="K7951">
        <v>88</v>
      </c>
      <c r="L7951">
        <v>71.59</v>
      </c>
      <c r="M7951" t="s">
        <v>931</v>
      </c>
      <c r="N7951" t="s">
        <v>926</v>
      </c>
      <c r="O7951">
        <v>44.83</v>
      </c>
      <c r="S7951">
        <v>27950</v>
      </c>
    </row>
    <row r="7952" spans="1:19" x14ac:dyDescent="0.2">
      <c r="A7952" t="s">
        <v>68</v>
      </c>
      <c r="B7952" t="s">
        <v>13</v>
      </c>
      <c r="C7952" t="s">
        <v>924</v>
      </c>
      <c r="D7952">
        <v>1</v>
      </c>
      <c r="E7952">
        <v>6</v>
      </c>
      <c r="F7952">
        <v>1780116300000</v>
      </c>
      <c r="G7952">
        <v>1780118597994</v>
      </c>
      <c r="H7952">
        <v>2297994</v>
      </c>
      <c r="I7952">
        <v>2297994</v>
      </c>
      <c r="J7952">
        <v>12494</v>
      </c>
      <c r="K7952">
        <v>96</v>
      </c>
      <c r="L7952">
        <v>79.760000000000005</v>
      </c>
      <c r="M7952" t="s">
        <v>931</v>
      </c>
      <c r="N7952" t="s">
        <v>926</v>
      </c>
      <c r="O7952">
        <v>54.64</v>
      </c>
      <c r="S7952">
        <v>27951</v>
      </c>
    </row>
    <row r="7953" spans="1:19" x14ac:dyDescent="0.2">
      <c r="A7953" t="s">
        <v>68</v>
      </c>
      <c r="B7953" t="s">
        <v>13</v>
      </c>
      <c r="C7953" t="s">
        <v>928</v>
      </c>
      <c r="D7953">
        <v>1</v>
      </c>
      <c r="E7953">
        <v>6</v>
      </c>
      <c r="F7953">
        <v>1780117200000</v>
      </c>
      <c r="G7953">
        <v>1780119265047</v>
      </c>
      <c r="H7953">
        <v>2065047</v>
      </c>
      <c r="I7953">
        <v>2065047</v>
      </c>
      <c r="J7953">
        <v>11463</v>
      </c>
      <c r="K7953">
        <v>78</v>
      </c>
      <c r="L7953">
        <v>74.02</v>
      </c>
      <c r="M7953" t="s">
        <v>931</v>
      </c>
      <c r="N7953" t="s">
        <v>926</v>
      </c>
      <c r="O7953">
        <v>49.92</v>
      </c>
      <c r="S7953">
        <v>27952</v>
      </c>
    </row>
    <row r="7954" spans="1:19" x14ac:dyDescent="0.2">
      <c r="A7954" t="s">
        <v>68</v>
      </c>
      <c r="B7954" t="s">
        <v>13</v>
      </c>
      <c r="C7954" t="s">
        <v>927</v>
      </c>
      <c r="D7954">
        <v>1</v>
      </c>
      <c r="E7954">
        <v>6</v>
      </c>
      <c r="F7954">
        <v>1780118100000</v>
      </c>
      <c r="G7954">
        <v>1780120656662</v>
      </c>
      <c r="H7954">
        <v>2556662</v>
      </c>
      <c r="I7954">
        <v>2556662</v>
      </c>
      <c r="J7954">
        <v>11766</v>
      </c>
      <c r="K7954">
        <v>98</v>
      </c>
      <c r="L7954">
        <v>81.12</v>
      </c>
      <c r="M7954" t="s">
        <v>931</v>
      </c>
      <c r="N7954" t="s">
        <v>926</v>
      </c>
      <c r="O7954">
        <v>53.23</v>
      </c>
      <c r="S7954">
        <v>27953</v>
      </c>
    </row>
    <row r="7955" spans="1:19" x14ac:dyDescent="0.2">
      <c r="A7955" t="s">
        <v>68</v>
      </c>
      <c r="B7955" t="s">
        <v>13</v>
      </c>
      <c r="C7955" t="s">
        <v>924</v>
      </c>
      <c r="D7955">
        <v>1</v>
      </c>
      <c r="E7955">
        <v>6</v>
      </c>
      <c r="F7955">
        <v>1780119000000</v>
      </c>
      <c r="G7955">
        <v>1780121171195</v>
      </c>
      <c r="H7955">
        <v>2171195</v>
      </c>
      <c r="I7955">
        <v>2171195</v>
      </c>
      <c r="J7955">
        <v>9450</v>
      </c>
      <c r="K7955">
        <v>91</v>
      </c>
      <c r="L7955">
        <v>76.42</v>
      </c>
      <c r="M7955" t="s">
        <v>931</v>
      </c>
      <c r="N7955" t="s">
        <v>926</v>
      </c>
      <c r="O7955">
        <v>58.22</v>
      </c>
      <c r="S7955">
        <v>27954</v>
      </c>
    </row>
    <row r="7956" spans="1:19" x14ac:dyDescent="0.2">
      <c r="A7956" t="s">
        <v>68</v>
      </c>
      <c r="B7956" t="s">
        <v>13</v>
      </c>
      <c r="C7956" t="s">
        <v>928</v>
      </c>
      <c r="D7956">
        <v>1</v>
      </c>
      <c r="E7956">
        <v>6</v>
      </c>
      <c r="F7956">
        <v>1780119900000</v>
      </c>
      <c r="G7956">
        <v>1780122627346</v>
      </c>
      <c r="H7956">
        <v>2727346</v>
      </c>
      <c r="I7956">
        <v>2727346</v>
      </c>
      <c r="J7956">
        <v>9697</v>
      </c>
      <c r="K7956">
        <v>104</v>
      </c>
      <c r="L7956">
        <v>83.29</v>
      </c>
      <c r="M7956" t="s">
        <v>931</v>
      </c>
      <c r="N7956" t="s">
        <v>926</v>
      </c>
      <c r="O7956">
        <v>59.52</v>
      </c>
      <c r="S7956">
        <v>27955</v>
      </c>
    </row>
    <row r="7957" spans="1:19" x14ac:dyDescent="0.2">
      <c r="A7957" t="s">
        <v>68</v>
      </c>
      <c r="B7957" t="s">
        <v>13</v>
      </c>
      <c r="C7957" t="s">
        <v>927</v>
      </c>
      <c r="D7957">
        <v>1</v>
      </c>
      <c r="E7957">
        <v>6</v>
      </c>
      <c r="F7957">
        <v>1780120800000</v>
      </c>
      <c r="G7957">
        <v>1780123185566</v>
      </c>
      <c r="H7957">
        <v>2385566</v>
      </c>
      <c r="I7957">
        <v>2385566</v>
      </c>
      <c r="J7957">
        <v>11768</v>
      </c>
      <c r="K7957">
        <v>96</v>
      </c>
      <c r="L7957">
        <v>75.66</v>
      </c>
      <c r="M7957" t="s">
        <v>931</v>
      </c>
      <c r="N7957" t="s">
        <v>926</v>
      </c>
      <c r="O7957">
        <v>44.84</v>
      </c>
      <c r="S7957">
        <v>27956</v>
      </c>
    </row>
    <row r="7958" spans="1:19" x14ac:dyDescent="0.2">
      <c r="A7958" t="s">
        <v>68</v>
      </c>
      <c r="B7958" t="s">
        <v>13</v>
      </c>
      <c r="C7958" t="s">
        <v>924</v>
      </c>
      <c r="D7958">
        <v>1</v>
      </c>
      <c r="E7958">
        <v>6</v>
      </c>
      <c r="F7958">
        <v>1780121700000</v>
      </c>
      <c r="G7958">
        <v>1780124185870</v>
      </c>
      <c r="H7958">
        <v>2485870</v>
      </c>
      <c r="I7958">
        <v>2485870</v>
      </c>
      <c r="J7958">
        <v>10772</v>
      </c>
      <c r="K7958">
        <v>102</v>
      </c>
      <c r="L7958">
        <v>77.36</v>
      </c>
      <c r="M7958" t="s">
        <v>931</v>
      </c>
      <c r="N7958" t="s">
        <v>926</v>
      </c>
      <c r="O7958">
        <v>48.93</v>
      </c>
      <c r="S7958">
        <v>27957</v>
      </c>
    </row>
    <row r="7959" spans="1:19" x14ac:dyDescent="0.2">
      <c r="A7959" t="s">
        <v>68</v>
      </c>
      <c r="B7959" t="s">
        <v>13</v>
      </c>
      <c r="C7959" t="s">
        <v>924</v>
      </c>
      <c r="D7959">
        <v>1</v>
      </c>
      <c r="E7959">
        <v>7</v>
      </c>
      <c r="F7959">
        <v>1780185600000</v>
      </c>
      <c r="G7959">
        <v>1780187396529</v>
      </c>
      <c r="H7959">
        <v>1796529</v>
      </c>
      <c r="I7959">
        <v>1796529</v>
      </c>
      <c r="J7959">
        <v>10452</v>
      </c>
      <c r="K7959">
        <v>72</v>
      </c>
      <c r="L7959">
        <v>67.78</v>
      </c>
      <c r="M7959" t="s">
        <v>931</v>
      </c>
      <c r="N7959" t="s">
        <v>926</v>
      </c>
      <c r="O7959">
        <v>44.89</v>
      </c>
      <c r="S7959">
        <v>27958</v>
      </c>
    </row>
    <row r="7960" spans="1:19" x14ac:dyDescent="0.2">
      <c r="A7960" t="s">
        <v>68</v>
      </c>
      <c r="B7960" t="s">
        <v>13</v>
      </c>
      <c r="C7960" t="s">
        <v>928</v>
      </c>
      <c r="D7960">
        <v>1</v>
      </c>
      <c r="E7960">
        <v>7</v>
      </c>
      <c r="F7960">
        <v>1780186500000</v>
      </c>
      <c r="G7960">
        <v>1780188742897</v>
      </c>
      <c r="H7960">
        <v>2242897</v>
      </c>
      <c r="I7960">
        <v>2242897</v>
      </c>
      <c r="J7960">
        <v>9675</v>
      </c>
      <c r="K7960">
        <v>88</v>
      </c>
      <c r="L7960">
        <v>74.95</v>
      </c>
      <c r="M7960" t="s">
        <v>931</v>
      </c>
      <c r="N7960" t="s">
        <v>926</v>
      </c>
      <c r="O7960">
        <v>52.39</v>
      </c>
      <c r="S7960">
        <v>27959</v>
      </c>
    </row>
    <row r="7961" spans="1:19" x14ac:dyDescent="0.2">
      <c r="A7961" t="s">
        <v>68</v>
      </c>
      <c r="B7961" t="s">
        <v>13</v>
      </c>
      <c r="C7961" t="s">
        <v>927</v>
      </c>
      <c r="D7961">
        <v>1</v>
      </c>
      <c r="E7961">
        <v>7</v>
      </c>
      <c r="F7961">
        <v>1780187400000</v>
      </c>
      <c r="G7961">
        <v>1780189215112</v>
      </c>
      <c r="H7961">
        <v>1815112</v>
      </c>
      <c r="I7961">
        <v>1815112</v>
      </c>
      <c r="J7961">
        <v>9318</v>
      </c>
      <c r="K7961">
        <v>73</v>
      </c>
      <c r="L7961">
        <v>65.290000000000006</v>
      </c>
      <c r="M7961" t="s">
        <v>925</v>
      </c>
      <c r="N7961" t="s">
        <v>926</v>
      </c>
      <c r="O7961">
        <v>41.65</v>
      </c>
      <c r="S7961">
        <v>27960</v>
      </c>
    </row>
    <row r="7962" spans="1:19" x14ac:dyDescent="0.2">
      <c r="A7962" t="s">
        <v>68</v>
      </c>
      <c r="B7962" t="s">
        <v>13</v>
      </c>
      <c r="C7962" t="s">
        <v>924</v>
      </c>
      <c r="D7962">
        <v>1</v>
      </c>
      <c r="E7962">
        <v>7</v>
      </c>
      <c r="F7962">
        <v>1780188300000</v>
      </c>
      <c r="G7962">
        <v>1780189830533</v>
      </c>
      <c r="H7962">
        <v>1530533</v>
      </c>
      <c r="I7962">
        <v>1530533</v>
      </c>
      <c r="J7962">
        <v>11286</v>
      </c>
      <c r="K7962">
        <v>59</v>
      </c>
      <c r="L7962">
        <v>64.2</v>
      </c>
      <c r="M7962" t="s">
        <v>925</v>
      </c>
      <c r="N7962" t="s">
        <v>926</v>
      </c>
      <c r="O7962">
        <v>41.02</v>
      </c>
      <c r="S7962">
        <v>27961</v>
      </c>
    </row>
    <row r="7963" spans="1:19" x14ac:dyDescent="0.2">
      <c r="A7963" t="s">
        <v>68</v>
      </c>
      <c r="B7963" t="s">
        <v>13</v>
      </c>
      <c r="C7963" t="s">
        <v>928</v>
      </c>
      <c r="D7963">
        <v>1</v>
      </c>
      <c r="E7963">
        <v>7</v>
      </c>
      <c r="F7963">
        <v>1780189200000</v>
      </c>
      <c r="G7963">
        <v>1780191482469</v>
      </c>
      <c r="H7963">
        <v>2282469</v>
      </c>
      <c r="I7963">
        <v>2282469</v>
      </c>
      <c r="J7963">
        <v>9207</v>
      </c>
      <c r="K7963">
        <v>93</v>
      </c>
      <c r="L7963">
        <v>73.209999999999994</v>
      </c>
      <c r="M7963" t="s">
        <v>931</v>
      </c>
      <c r="N7963" t="s">
        <v>926</v>
      </c>
      <c r="O7963">
        <v>48.59</v>
      </c>
      <c r="S7963">
        <v>27962</v>
      </c>
    </row>
    <row r="7964" spans="1:19" x14ac:dyDescent="0.2">
      <c r="A7964" t="s">
        <v>68</v>
      </c>
      <c r="B7964" t="s">
        <v>13</v>
      </c>
      <c r="C7964" t="s">
        <v>927</v>
      </c>
      <c r="D7964">
        <v>1</v>
      </c>
      <c r="E7964">
        <v>7</v>
      </c>
      <c r="F7964">
        <v>1780190100000</v>
      </c>
      <c r="G7964">
        <v>1780191992756</v>
      </c>
      <c r="H7964">
        <v>1892756</v>
      </c>
      <c r="I7964">
        <v>1892756</v>
      </c>
      <c r="J7964">
        <v>9643</v>
      </c>
      <c r="K7964">
        <v>79</v>
      </c>
      <c r="L7964">
        <v>69.03</v>
      </c>
      <c r="M7964" t="s">
        <v>931</v>
      </c>
      <c r="N7964" t="s">
        <v>926</v>
      </c>
      <c r="O7964">
        <v>47.52</v>
      </c>
      <c r="S7964">
        <v>27963</v>
      </c>
    </row>
    <row r="7965" spans="1:19" x14ac:dyDescent="0.2">
      <c r="A7965" t="s">
        <v>68</v>
      </c>
      <c r="B7965" t="s">
        <v>13</v>
      </c>
      <c r="C7965" t="s">
        <v>924</v>
      </c>
      <c r="D7965">
        <v>1</v>
      </c>
      <c r="E7965">
        <v>7</v>
      </c>
      <c r="F7965">
        <v>1780191000000</v>
      </c>
      <c r="G7965">
        <v>1780192774272</v>
      </c>
      <c r="H7965">
        <v>1774272</v>
      </c>
      <c r="I7965">
        <v>1774272</v>
      </c>
      <c r="J7965">
        <v>11228</v>
      </c>
      <c r="K7965">
        <v>74</v>
      </c>
      <c r="L7965">
        <v>69.77</v>
      </c>
      <c r="M7965" t="s">
        <v>931</v>
      </c>
      <c r="N7965" t="s">
        <v>926</v>
      </c>
      <c r="O7965">
        <v>48</v>
      </c>
      <c r="S7965">
        <v>27964</v>
      </c>
    </row>
    <row r="7966" spans="1:19" x14ac:dyDescent="0.2">
      <c r="A7966" t="s">
        <v>68</v>
      </c>
      <c r="B7966" t="s">
        <v>13</v>
      </c>
      <c r="C7966" t="s">
        <v>928</v>
      </c>
      <c r="D7966">
        <v>1</v>
      </c>
      <c r="E7966">
        <v>7</v>
      </c>
      <c r="F7966">
        <v>1780191900000</v>
      </c>
      <c r="G7966">
        <v>1780194326986</v>
      </c>
      <c r="H7966">
        <v>2426986</v>
      </c>
      <c r="I7966">
        <v>2426986</v>
      </c>
      <c r="J7966">
        <v>8958</v>
      </c>
      <c r="K7966">
        <v>97</v>
      </c>
      <c r="L7966">
        <v>72.33</v>
      </c>
      <c r="M7966" t="s">
        <v>931</v>
      </c>
      <c r="N7966" t="s">
        <v>926</v>
      </c>
      <c r="O7966">
        <v>43.56</v>
      </c>
      <c r="S7966">
        <v>27965</v>
      </c>
    </row>
    <row r="7967" spans="1:19" x14ac:dyDescent="0.2">
      <c r="A7967" t="s">
        <v>68</v>
      </c>
      <c r="B7967" t="s">
        <v>13</v>
      </c>
      <c r="C7967" t="s">
        <v>927</v>
      </c>
      <c r="D7967">
        <v>1</v>
      </c>
      <c r="E7967">
        <v>7</v>
      </c>
      <c r="F7967">
        <v>1780192800000</v>
      </c>
      <c r="G7967">
        <v>1780194537527</v>
      </c>
      <c r="H7967">
        <v>1737527</v>
      </c>
      <c r="I7967">
        <v>1737527</v>
      </c>
      <c r="J7967">
        <v>8826</v>
      </c>
      <c r="K7967">
        <v>73</v>
      </c>
      <c r="L7967">
        <v>50.12</v>
      </c>
      <c r="M7967" t="s">
        <v>925</v>
      </c>
      <c r="N7967" t="s">
        <v>929</v>
      </c>
      <c r="S7967">
        <v>27966</v>
      </c>
    </row>
    <row r="7968" spans="1:19" x14ac:dyDescent="0.2">
      <c r="A7968" t="s">
        <v>68</v>
      </c>
      <c r="B7968" t="s">
        <v>13</v>
      </c>
      <c r="C7968" t="s">
        <v>924</v>
      </c>
      <c r="D7968">
        <v>1</v>
      </c>
      <c r="E7968">
        <v>7</v>
      </c>
      <c r="F7968">
        <v>1780193700000</v>
      </c>
      <c r="G7968">
        <v>1780195714184</v>
      </c>
      <c r="H7968">
        <v>2014184</v>
      </c>
      <c r="I7968">
        <v>2014184</v>
      </c>
      <c r="J7968">
        <v>10425</v>
      </c>
      <c r="K7968">
        <v>78</v>
      </c>
      <c r="L7968">
        <v>73.83</v>
      </c>
      <c r="M7968" t="s">
        <v>931</v>
      </c>
      <c r="N7968" t="s">
        <v>926</v>
      </c>
      <c r="O7968">
        <v>53.54</v>
      </c>
      <c r="S7968">
        <v>27967</v>
      </c>
    </row>
    <row r="7969" spans="1:19" x14ac:dyDescent="0.2">
      <c r="A7969" t="s">
        <v>68</v>
      </c>
      <c r="B7969" t="s">
        <v>13</v>
      </c>
      <c r="C7969" t="s">
        <v>928</v>
      </c>
      <c r="D7969">
        <v>1</v>
      </c>
      <c r="E7969">
        <v>7</v>
      </c>
      <c r="F7969">
        <v>1780194600000</v>
      </c>
      <c r="G7969">
        <v>1780197007614</v>
      </c>
      <c r="H7969">
        <v>2407614</v>
      </c>
      <c r="I7969">
        <v>2407614</v>
      </c>
      <c r="J7969">
        <v>10199</v>
      </c>
      <c r="K7969">
        <v>97</v>
      </c>
      <c r="L7969">
        <v>77.319999999999993</v>
      </c>
      <c r="M7969" t="s">
        <v>931</v>
      </c>
      <c r="N7969" t="s">
        <v>926</v>
      </c>
      <c r="O7969">
        <v>52.35</v>
      </c>
      <c r="S7969">
        <v>27968</v>
      </c>
    </row>
    <row r="7970" spans="1:19" x14ac:dyDescent="0.2">
      <c r="A7970" t="s">
        <v>68</v>
      </c>
      <c r="B7970" t="s">
        <v>13</v>
      </c>
      <c r="C7970" t="s">
        <v>927</v>
      </c>
      <c r="D7970">
        <v>1</v>
      </c>
      <c r="E7970">
        <v>7</v>
      </c>
      <c r="F7970">
        <v>1780195500000</v>
      </c>
      <c r="G7970">
        <v>1780197155155</v>
      </c>
      <c r="H7970">
        <v>1655155</v>
      </c>
      <c r="I7970">
        <v>1655155</v>
      </c>
      <c r="J7970">
        <v>10300</v>
      </c>
      <c r="K7970">
        <v>62</v>
      </c>
      <c r="L7970">
        <v>68.73</v>
      </c>
      <c r="M7970" t="s">
        <v>931</v>
      </c>
      <c r="N7970" t="s">
        <v>926</v>
      </c>
      <c r="O7970">
        <v>51.06</v>
      </c>
      <c r="S7970">
        <v>27969</v>
      </c>
    </row>
    <row r="7971" spans="1:19" x14ac:dyDescent="0.2">
      <c r="A7971" t="s">
        <v>68</v>
      </c>
      <c r="B7971" t="s">
        <v>13</v>
      </c>
      <c r="C7971" t="s">
        <v>924</v>
      </c>
      <c r="D7971">
        <v>1</v>
      </c>
      <c r="E7971">
        <v>7</v>
      </c>
      <c r="F7971">
        <v>1780196400000</v>
      </c>
      <c r="G7971">
        <v>1780198011245</v>
      </c>
      <c r="H7971">
        <v>1611245</v>
      </c>
      <c r="I7971">
        <v>1611245</v>
      </c>
      <c r="J7971">
        <v>9363</v>
      </c>
      <c r="K7971">
        <v>69</v>
      </c>
      <c r="L7971">
        <v>68.06</v>
      </c>
      <c r="M7971" t="s">
        <v>931</v>
      </c>
      <c r="N7971" t="s">
        <v>926</v>
      </c>
      <c r="O7971">
        <v>53.12</v>
      </c>
      <c r="S7971">
        <v>27970</v>
      </c>
    </row>
    <row r="7972" spans="1:19" x14ac:dyDescent="0.2">
      <c r="A7972" t="s">
        <v>68</v>
      </c>
      <c r="B7972" t="s">
        <v>13</v>
      </c>
      <c r="C7972" t="s">
        <v>928</v>
      </c>
      <c r="D7972">
        <v>1</v>
      </c>
      <c r="E7972">
        <v>7</v>
      </c>
      <c r="F7972">
        <v>1780197300000</v>
      </c>
      <c r="G7972">
        <v>1780199441475</v>
      </c>
      <c r="H7972">
        <v>2141475</v>
      </c>
      <c r="I7972">
        <v>2141475</v>
      </c>
      <c r="J7972">
        <v>11197</v>
      </c>
      <c r="K7972">
        <v>82</v>
      </c>
      <c r="L7972">
        <v>72.34</v>
      </c>
      <c r="M7972" t="s">
        <v>931</v>
      </c>
      <c r="N7972" t="s">
        <v>926</v>
      </c>
      <c r="O7972">
        <v>44.81</v>
      </c>
      <c r="S7972">
        <v>27971</v>
      </c>
    </row>
    <row r="7973" spans="1:19" x14ac:dyDescent="0.2">
      <c r="A7973" t="s">
        <v>68</v>
      </c>
      <c r="B7973" t="s">
        <v>13</v>
      </c>
      <c r="C7973" t="s">
        <v>927</v>
      </c>
      <c r="D7973">
        <v>1</v>
      </c>
      <c r="E7973">
        <v>7</v>
      </c>
      <c r="F7973">
        <v>1780198200000</v>
      </c>
      <c r="G7973">
        <v>1780200398547</v>
      </c>
      <c r="H7973">
        <v>2198547</v>
      </c>
      <c r="I7973">
        <v>2198547</v>
      </c>
      <c r="J7973">
        <v>11469</v>
      </c>
      <c r="K7973">
        <v>90</v>
      </c>
      <c r="L7973">
        <v>76.33</v>
      </c>
      <c r="M7973" t="s">
        <v>931</v>
      </c>
      <c r="N7973" t="s">
        <v>926</v>
      </c>
      <c r="O7973">
        <v>51.91</v>
      </c>
      <c r="S7973">
        <v>27972</v>
      </c>
    </row>
    <row r="7974" spans="1:19" x14ac:dyDescent="0.2">
      <c r="A7974" t="s">
        <v>68</v>
      </c>
      <c r="B7974" t="s">
        <v>13</v>
      </c>
      <c r="C7974" t="s">
        <v>924</v>
      </c>
      <c r="D7974">
        <v>1</v>
      </c>
      <c r="E7974">
        <v>7</v>
      </c>
      <c r="F7974">
        <v>1780199100000</v>
      </c>
      <c r="G7974">
        <v>1780201200049</v>
      </c>
      <c r="H7974">
        <v>2100049</v>
      </c>
      <c r="I7974">
        <v>2100049</v>
      </c>
      <c r="J7974">
        <v>11219</v>
      </c>
      <c r="K7974">
        <v>85</v>
      </c>
      <c r="L7974">
        <v>70.55</v>
      </c>
      <c r="M7974" t="s">
        <v>931</v>
      </c>
      <c r="N7974" t="s">
        <v>926</v>
      </c>
      <c r="O7974">
        <v>41.62</v>
      </c>
      <c r="S7974">
        <v>27973</v>
      </c>
    </row>
    <row r="7975" spans="1:19" x14ac:dyDescent="0.2">
      <c r="A7975" t="s">
        <v>68</v>
      </c>
      <c r="B7975" t="s">
        <v>13</v>
      </c>
      <c r="C7975" t="s">
        <v>928</v>
      </c>
      <c r="D7975">
        <v>1</v>
      </c>
      <c r="E7975">
        <v>7</v>
      </c>
      <c r="F7975">
        <v>1780200000000</v>
      </c>
      <c r="G7975">
        <v>1780201921229</v>
      </c>
      <c r="H7975">
        <v>1921229</v>
      </c>
      <c r="I7975">
        <v>1921229</v>
      </c>
      <c r="J7975">
        <v>11646</v>
      </c>
      <c r="K7975">
        <v>71</v>
      </c>
      <c r="L7975">
        <v>55.28</v>
      </c>
      <c r="M7975" t="s">
        <v>925</v>
      </c>
      <c r="N7975" t="s">
        <v>929</v>
      </c>
      <c r="S7975">
        <v>27974</v>
      </c>
    </row>
    <row r="7976" spans="1:19" x14ac:dyDescent="0.2">
      <c r="A7976" t="s">
        <v>68</v>
      </c>
      <c r="B7976" t="s">
        <v>13</v>
      </c>
      <c r="C7976" t="s">
        <v>927</v>
      </c>
      <c r="D7976">
        <v>1</v>
      </c>
      <c r="E7976">
        <v>7</v>
      </c>
      <c r="F7976">
        <v>1780200900000</v>
      </c>
      <c r="G7976">
        <v>1780203429447</v>
      </c>
      <c r="H7976">
        <v>2529447</v>
      </c>
      <c r="I7976">
        <v>2529447</v>
      </c>
      <c r="J7976">
        <v>12080</v>
      </c>
      <c r="K7976">
        <v>97</v>
      </c>
      <c r="L7976">
        <v>78.319999999999993</v>
      </c>
      <c r="M7976" t="s">
        <v>931</v>
      </c>
      <c r="N7976" t="s">
        <v>926</v>
      </c>
      <c r="O7976">
        <v>46.57</v>
      </c>
      <c r="S7976">
        <v>27975</v>
      </c>
    </row>
    <row r="7977" spans="1:19" x14ac:dyDescent="0.2">
      <c r="A7977" t="s">
        <v>68</v>
      </c>
      <c r="B7977" t="s">
        <v>13</v>
      </c>
      <c r="C7977" t="s">
        <v>924</v>
      </c>
      <c r="D7977">
        <v>1</v>
      </c>
      <c r="E7977">
        <v>7</v>
      </c>
      <c r="F7977">
        <v>1780201800000</v>
      </c>
      <c r="G7977">
        <v>1780204419728</v>
      </c>
      <c r="H7977">
        <v>2619728</v>
      </c>
      <c r="I7977">
        <v>2619728</v>
      </c>
      <c r="J7977">
        <v>10326</v>
      </c>
      <c r="K7977">
        <v>99</v>
      </c>
      <c r="L7977">
        <v>81.58</v>
      </c>
      <c r="M7977" t="s">
        <v>931</v>
      </c>
      <c r="N7977" t="s">
        <v>926</v>
      </c>
      <c r="O7977">
        <v>56.57</v>
      </c>
      <c r="S7977">
        <v>27976</v>
      </c>
    </row>
    <row r="7978" spans="1:19" x14ac:dyDescent="0.2">
      <c r="A7978" t="s">
        <v>68</v>
      </c>
      <c r="B7978" t="s">
        <v>13</v>
      </c>
      <c r="C7978" t="s">
        <v>928</v>
      </c>
      <c r="D7978">
        <v>1</v>
      </c>
      <c r="E7978">
        <v>7</v>
      </c>
      <c r="F7978">
        <v>1780202700000</v>
      </c>
      <c r="G7978">
        <v>1780205236645</v>
      </c>
      <c r="H7978">
        <v>2536645</v>
      </c>
      <c r="I7978">
        <v>2536645</v>
      </c>
      <c r="J7978">
        <v>11825</v>
      </c>
      <c r="K7978">
        <v>96</v>
      </c>
      <c r="L7978">
        <v>81.040000000000006</v>
      </c>
      <c r="M7978" t="s">
        <v>931</v>
      </c>
      <c r="N7978" t="s">
        <v>926</v>
      </c>
      <c r="O7978">
        <v>53.39</v>
      </c>
      <c r="S7978">
        <v>27977</v>
      </c>
    </row>
    <row r="7979" spans="1:19" x14ac:dyDescent="0.2">
      <c r="A7979" t="s">
        <v>68</v>
      </c>
      <c r="B7979" t="s">
        <v>13</v>
      </c>
      <c r="C7979" t="s">
        <v>927</v>
      </c>
      <c r="D7979">
        <v>1</v>
      </c>
      <c r="E7979">
        <v>7</v>
      </c>
      <c r="F7979">
        <v>1780203600000</v>
      </c>
      <c r="G7979">
        <v>1780206046172</v>
      </c>
      <c r="H7979">
        <v>2446172</v>
      </c>
      <c r="I7979">
        <v>2446172</v>
      </c>
      <c r="J7979">
        <v>9652</v>
      </c>
      <c r="K7979">
        <v>93</v>
      </c>
      <c r="L7979">
        <v>73.11</v>
      </c>
      <c r="M7979" t="s">
        <v>931</v>
      </c>
      <c r="N7979" t="s">
        <v>926</v>
      </c>
      <c r="O7979">
        <v>43.04</v>
      </c>
      <c r="S7979">
        <v>27978</v>
      </c>
    </row>
    <row r="7980" spans="1:19" x14ac:dyDescent="0.2">
      <c r="A7980" t="s">
        <v>68</v>
      </c>
      <c r="B7980" t="s">
        <v>13</v>
      </c>
      <c r="C7980" t="s">
        <v>924</v>
      </c>
      <c r="D7980">
        <v>1</v>
      </c>
      <c r="E7980">
        <v>7</v>
      </c>
      <c r="F7980">
        <v>1780204500000</v>
      </c>
      <c r="G7980">
        <v>1780207090180</v>
      </c>
      <c r="H7980">
        <v>2590180</v>
      </c>
      <c r="I7980">
        <v>2590180</v>
      </c>
      <c r="J7980">
        <v>12333</v>
      </c>
      <c r="K7980">
        <v>102</v>
      </c>
      <c r="L7980">
        <v>79.78</v>
      </c>
      <c r="M7980" t="s">
        <v>931</v>
      </c>
      <c r="N7980" t="s">
        <v>926</v>
      </c>
      <c r="O7980">
        <v>47.76</v>
      </c>
      <c r="S7980">
        <v>27979</v>
      </c>
    </row>
    <row r="7981" spans="1:19" x14ac:dyDescent="0.2">
      <c r="A7981" t="s">
        <v>68</v>
      </c>
      <c r="B7981" t="s">
        <v>13</v>
      </c>
      <c r="C7981" t="s">
        <v>928</v>
      </c>
      <c r="D7981">
        <v>1</v>
      </c>
      <c r="E7981">
        <v>7</v>
      </c>
      <c r="F7981">
        <v>1780205400000</v>
      </c>
      <c r="G7981">
        <v>1780207408385</v>
      </c>
      <c r="H7981">
        <v>2008385</v>
      </c>
      <c r="I7981">
        <v>2008385</v>
      </c>
      <c r="J7981">
        <v>10064</v>
      </c>
      <c r="K7981">
        <v>83</v>
      </c>
      <c r="L7981">
        <v>69.97</v>
      </c>
      <c r="M7981" t="s">
        <v>931</v>
      </c>
      <c r="N7981" t="s">
        <v>926</v>
      </c>
      <c r="O7981">
        <v>45.67</v>
      </c>
      <c r="S7981">
        <v>27980</v>
      </c>
    </row>
    <row r="7982" spans="1:19" x14ac:dyDescent="0.2">
      <c r="A7982" t="s">
        <v>68</v>
      </c>
      <c r="B7982" t="s">
        <v>13</v>
      </c>
      <c r="C7982" t="s">
        <v>927</v>
      </c>
      <c r="D7982">
        <v>1</v>
      </c>
      <c r="E7982">
        <v>7</v>
      </c>
      <c r="F7982">
        <v>1780206300000</v>
      </c>
      <c r="G7982">
        <v>1780208805702</v>
      </c>
      <c r="H7982">
        <v>2505702</v>
      </c>
      <c r="I7982">
        <v>2505702</v>
      </c>
      <c r="J7982">
        <v>12177</v>
      </c>
      <c r="K7982">
        <v>102</v>
      </c>
      <c r="L7982">
        <v>62.85</v>
      </c>
      <c r="M7982" t="s">
        <v>925</v>
      </c>
      <c r="N7982" t="s">
        <v>929</v>
      </c>
      <c r="S7982">
        <v>27981</v>
      </c>
    </row>
    <row r="7983" spans="1:19" x14ac:dyDescent="0.2">
      <c r="A7983" t="s">
        <v>68</v>
      </c>
      <c r="B7983" t="s">
        <v>13</v>
      </c>
      <c r="C7983" t="s">
        <v>924</v>
      </c>
      <c r="D7983">
        <v>1</v>
      </c>
      <c r="E7983">
        <v>7</v>
      </c>
      <c r="F7983">
        <v>1780207200000</v>
      </c>
      <c r="G7983">
        <v>1780208985057</v>
      </c>
      <c r="H7983">
        <v>1785057</v>
      </c>
      <c r="I7983">
        <v>1785057</v>
      </c>
      <c r="J7983">
        <v>11505</v>
      </c>
      <c r="K7983">
        <v>71</v>
      </c>
      <c r="L7983">
        <v>69.59</v>
      </c>
      <c r="M7983" t="s">
        <v>931</v>
      </c>
      <c r="N7983" t="s">
        <v>926</v>
      </c>
      <c r="O7983">
        <v>46.55</v>
      </c>
      <c r="S7983">
        <v>27982</v>
      </c>
    </row>
    <row r="7984" spans="1:19" x14ac:dyDescent="0.2">
      <c r="A7984" t="s">
        <v>68</v>
      </c>
      <c r="B7984" t="s">
        <v>13</v>
      </c>
      <c r="C7984" t="s">
        <v>928</v>
      </c>
      <c r="D7984">
        <v>1</v>
      </c>
      <c r="E7984">
        <v>7</v>
      </c>
      <c r="F7984">
        <v>1780208100000</v>
      </c>
      <c r="G7984">
        <v>1780210774149</v>
      </c>
      <c r="H7984">
        <v>2674149</v>
      </c>
      <c r="I7984">
        <v>2674149</v>
      </c>
      <c r="J7984">
        <v>9319</v>
      </c>
      <c r="K7984">
        <v>101</v>
      </c>
      <c r="L7984">
        <v>79.05</v>
      </c>
      <c r="M7984" t="s">
        <v>931</v>
      </c>
      <c r="N7984" t="s">
        <v>926</v>
      </c>
      <c r="O7984">
        <v>52.02</v>
      </c>
      <c r="S7984">
        <v>27983</v>
      </c>
    </row>
    <row r="7985" spans="1:19" x14ac:dyDescent="0.2">
      <c r="A7985" t="s">
        <v>68</v>
      </c>
      <c r="B7985" t="s">
        <v>13</v>
      </c>
      <c r="C7985" t="s">
        <v>927</v>
      </c>
      <c r="D7985">
        <v>1</v>
      </c>
      <c r="E7985">
        <v>7</v>
      </c>
      <c r="F7985">
        <v>1780209000000</v>
      </c>
      <c r="G7985">
        <v>1780210921641</v>
      </c>
      <c r="H7985">
        <v>1921641</v>
      </c>
      <c r="I7985">
        <v>1921641</v>
      </c>
      <c r="J7985">
        <v>10316</v>
      </c>
      <c r="K7985">
        <v>82</v>
      </c>
      <c r="L7985">
        <v>53.89</v>
      </c>
      <c r="M7985" t="s">
        <v>925</v>
      </c>
      <c r="N7985" t="s">
        <v>929</v>
      </c>
      <c r="S7985">
        <v>27984</v>
      </c>
    </row>
    <row r="7986" spans="1:19" x14ac:dyDescent="0.2">
      <c r="A7986" t="s">
        <v>68</v>
      </c>
      <c r="B7986" t="s">
        <v>13</v>
      </c>
      <c r="C7986" t="s">
        <v>924</v>
      </c>
      <c r="D7986">
        <v>2</v>
      </c>
      <c r="E7986">
        <v>1</v>
      </c>
      <c r="F7986">
        <v>1780272000000</v>
      </c>
      <c r="G7986">
        <v>1780273335175</v>
      </c>
      <c r="H7986">
        <v>1335175</v>
      </c>
      <c r="I7986">
        <v>1335175</v>
      </c>
      <c r="J7986">
        <v>11598</v>
      </c>
      <c r="K7986">
        <v>50</v>
      </c>
      <c r="L7986">
        <v>66.67</v>
      </c>
      <c r="M7986" t="s">
        <v>931</v>
      </c>
      <c r="N7986" t="s">
        <v>926</v>
      </c>
      <c r="O7986">
        <v>50.86</v>
      </c>
      <c r="S7986">
        <v>27985</v>
      </c>
    </row>
    <row r="7987" spans="1:19" x14ac:dyDescent="0.2">
      <c r="A7987" t="s">
        <v>68</v>
      </c>
      <c r="B7987" t="s">
        <v>13</v>
      </c>
      <c r="C7987" t="s">
        <v>928</v>
      </c>
      <c r="D7987">
        <v>2</v>
      </c>
      <c r="E7987">
        <v>1</v>
      </c>
      <c r="F7987">
        <v>1780272900000</v>
      </c>
      <c r="G7987">
        <v>1780274213430</v>
      </c>
      <c r="H7987">
        <v>1313430</v>
      </c>
      <c r="I7987">
        <v>1313430</v>
      </c>
      <c r="J7987">
        <v>8762</v>
      </c>
      <c r="K7987">
        <v>50</v>
      </c>
      <c r="L7987">
        <v>58.6</v>
      </c>
      <c r="M7987" t="s">
        <v>925</v>
      </c>
      <c r="N7987" t="s">
        <v>926</v>
      </c>
      <c r="O7987">
        <v>40.229999999999997</v>
      </c>
      <c r="S7987">
        <v>27986</v>
      </c>
    </row>
    <row r="7988" spans="1:19" x14ac:dyDescent="0.2">
      <c r="A7988" t="s">
        <v>68</v>
      </c>
      <c r="B7988" t="s">
        <v>13</v>
      </c>
      <c r="C7988" t="s">
        <v>927</v>
      </c>
      <c r="D7988">
        <v>2</v>
      </c>
      <c r="E7988">
        <v>1</v>
      </c>
      <c r="F7988">
        <v>1780273800000</v>
      </c>
      <c r="G7988">
        <v>1780275121873</v>
      </c>
      <c r="H7988">
        <v>1321873</v>
      </c>
      <c r="I7988">
        <v>1321873</v>
      </c>
      <c r="J7988">
        <v>9909</v>
      </c>
      <c r="K7988">
        <v>59</v>
      </c>
      <c r="L7988">
        <v>63.44</v>
      </c>
      <c r="M7988" t="s">
        <v>925</v>
      </c>
      <c r="N7988" t="s">
        <v>926</v>
      </c>
      <c r="O7988">
        <v>48.18</v>
      </c>
      <c r="S7988">
        <v>27987</v>
      </c>
    </row>
    <row r="7989" spans="1:19" x14ac:dyDescent="0.2">
      <c r="A7989" t="s">
        <v>68</v>
      </c>
      <c r="B7989" t="s">
        <v>13</v>
      </c>
      <c r="C7989" t="s">
        <v>924</v>
      </c>
      <c r="D7989">
        <v>2</v>
      </c>
      <c r="E7989">
        <v>1</v>
      </c>
      <c r="F7989">
        <v>1780274700000</v>
      </c>
      <c r="G7989">
        <v>1780276416997</v>
      </c>
      <c r="H7989">
        <v>1716997</v>
      </c>
      <c r="I7989">
        <v>1716997</v>
      </c>
      <c r="J7989">
        <v>9225</v>
      </c>
      <c r="K7989">
        <v>64</v>
      </c>
      <c r="L7989">
        <v>50.29</v>
      </c>
      <c r="M7989" t="s">
        <v>925</v>
      </c>
      <c r="N7989" t="s">
        <v>929</v>
      </c>
      <c r="S7989">
        <v>27988</v>
      </c>
    </row>
    <row r="7990" spans="1:19" x14ac:dyDescent="0.2">
      <c r="A7990" t="s">
        <v>68</v>
      </c>
      <c r="B7990" t="s">
        <v>13</v>
      </c>
      <c r="C7990" t="s">
        <v>928</v>
      </c>
      <c r="D7990">
        <v>2</v>
      </c>
      <c r="E7990">
        <v>1</v>
      </c>
      <c r="F7990">
        <v>1780275600000</v>
      </c>
      <c r="G7990">
        <v>1780278017963</v>
      </c>
      <c r="H7990">
        <v>2417963</v>
      </c>
      <c r="I7990">
        <v>2417963</v>
      </c>
      <c r="J7990">
        <v>11682</v>
      </c>
      <c r="K7990">
        <v>93</v>
      </c>
      <c r="L7990">
        <v>73.930000000000007</v>
      </c>
      <c r="M7990" t="s">
        <v>931</v>
      </c>
      <c r="N7990" t="s">
        <v>926</v>
      </c>
      <c r="O7990">
        <v>40.22</v>
      </c>
      <c r="S7990">
        <v>27989</v>
      </c>
    </row>
    <row r="7991" spans="1:19" x14ac:dyDescent="0.2">
      <c r="A7991" t="s">
        <v>68</v>
      </c>
      <c r="B7991" t="s">
        <v>13</v>
      </c>
      <c r="C7991" t="s">
        <v>927</v>
      </c>
      <c r="D7991">
        <v>2</v>
      </c>
      <c r="E7991">
        <v>1</v>
      </c>
      <c r="F7991">
        <v>1780276500000</v>
      </c>
      <c r="G7991">
        <v>1780277845882</v>
      </c>
      <c r="H7991">
        <v>1345882</v>
      </c>
      <c r="I7991">
        <v>1345882</v>
      </c>
      <c r="J7991">
        <v>10901</v>
      </c>
      <c r="K7991">
        <v>57</v>
      </c>
      <c r="L7991">
        <v>47.6</v>
      </c>
      <c r="M7991" t="s">
        <v>925</v>
      </c>
      <c r="N7991" t="s">
        <v>929</v>
      </c>
      <c r="S7991">
        <v>27990</v>
      </c>
    </row>
    <row r="7992" spans="1:19" x14ac:dyDescent="0.2">
      <c r="A7992" t="s">
        <v>68</v>
      </c>
      <c r="B7992" t="s">
        <v>13</v>
      </c>
      <c r="C7992" t="s">
        <v>924</v>
      </c>
      <c r="D7992">
        <v>2</v>
      </c>
      <c r="E7992">
        <v>1</v>
      </c>
      <c r="F7992">
        <v>1780277400000</v>
      </c>
      <c r="G7992">
        <v>1780279126185</v>
      </c>
      <c r="H7992">
        <v>1726185</v>
      </c>
      <c r="I7992">
        <v>1726185</v>
      </c>
      <c r="J7992">
        <v>8657</v>
      </c>
      <c r="K7992">
        <v>70</v>
      </c>
      <c r="L7992">
        <v>69.37</v>
      </c>
      <c r="M7992" t="s">
        <v>931</v>
      </c>
      <c r="N7992" t="s">
        <v>926</v>
      </c>
      <c r="O7992">
        <v>55.15</v>
      </c>
      <c r="S7992">
        <v>27991</v>
      </c>
    </row>
    <row r="7993" spans="1:19" x14ac:dyDescent="0.2">
      <c r="A7993" t="s">
        <v>68</v>
      </c>
      <c r="B7993" t="s">
        <v>13</v>
      </c>
      <c r="C7993" t="s">
        <v>928</v>
      </c>
      <c r="D7993">
        <v>2</v>
      </c>
      <c r="E7993">
        <v>1</v>
      </c>
      <c r="F7993">
        <v>1780278300000</v>
      </c>
      <c r="G7993">
        <v>1780279799337</v>
      </c>
      <c r="H7993">
        <v>1499337</v>
      </c>
      <c r="I7993">
        <v>1499337</v>
      </c>
      <c r="J7993">
        <v>10337</v>
      </c>
      <c r="K7993">
        <v>56</v>
      </c>
      <c r="L7993">
        <v>62.57</v>
      </c>
      <c r="M7993" t="s">
        <v>925</v>
      </c>
      <c r="N7993" t="s">
        <v>926</v>
      </c>
      <c r="O7993">
        <v>40.549999999999997</v>
      </c>
      <c r="S7993">
        <v>27992</v>
      </c>
    </row>
    <row r="7994" spans="1:19" x14ac:dyDescent="0.2">
      <c r="A7994" t="s">
        <v>68</v>
      </c>
      <c r="B7994" t="s">
        <v>13</v>
      </c>
      <c r="C7994" t="s">
        <v>927</v>
      </c>
      <c r="D7994">
        <v>2</v>
      </c>
      <c r="E7994">
        <v>1</v>
      </c>
      <c r="F7994">
        <v>1780279200000</v>
      </c>
      <c r="G7994">
        <v>1780281513819</v>
      </c>
      <c r="H7994">
        <v>2313819</v>
      </c>
      <c r="I7994">
        <v>2313819</v>
      </c>
      <c r="J7994">
        <v>10550</v>
      </c>
      <c r="K7994">
        <v>88</v>
      </c>
      <c r="L7994">
        <v>73.8</v>
      </c>
      <c r="M7994" t="s">
        <v>931</v>
      </c>
      <c r="N7994" t="s">
        <v>926</v>
      </c>
      <c r="O7994">
        <v>45.58</v>
      </c>
      <c r="S7994">
        <v>27993</v>
      </c>
    </row>
    <row r="7995" spans="1:19" x14ac:dyDescent="0.2">
      <c r="A7995" t="s">
        <v>68</v>
      </c>
      <c r="B7995" t="s">
        <v>13</v>
      </c>
      <c r="C7995" t="s">
        <v>924</v>
      </c>
      <c r="D7995">
        <v>2</v>
      </c>
      <c r="E7995">
        <v>1</v>
      </c>
      <c r="F7995">
        <v>1780280100000</v>
      </c>
      <c r="G7995">
        <v>1780282286986</v>
      </c>
      <c r="H7995">
        <v>2186986</v>
      </c>
      <c r="I7995">
        <v>2186986</v>
      </c>
      <c r="J7995">
        <v>8656</v>
      </c>
      <c r="K7995">
        <v>84</v>
      </c>
      <c r="L7995">
        <v>72.69</v>
      </c>
      <c r="M7995" t="s">
        <v>931</v>
      </c>
      <c r="N7995" t="s">
        <v>926</v>
      </c>
      <c r="O7995">
        <v>51.27</v>
      </c>
      <c r="S7995">
        <v>27994</v>
      </c>
    </row>
    <row r="7996" spans="1:19" x14ac:dyDescent="0.2">
      <c r="A7996" t="s">
        <v>68</v>
      </c>
      <c r="B7996" t="s">
        <v>13</v>
      </c>
      <c r="C7996" t="s">
        <v>928</v>
      </c>
      <c r="D7996">
        <v>2</v>
      </c>
      <c r="E7996">
        <v>1</v>
      </c>
      <c r="F7996">
        <v>1780281000000</v>
      </c>
      <c r="G7996">
        <v>1780282311030</v>
      </c>
      <c r="H7996">
        <v>1311030</v>
      </c>
      <c r="I7996">
        <v>1311030</v>
      </c>
      <c r="J7996">
        <v>8936</v>
      </c>
      <c r="K7996">
        <v>60</v>
      </c>
      <c r="L7996">
        <v>62.39</v>
      </c>
      <c r="M7996" t="s">
        <v>925</v>
      </c>
      <c r="N7996" t="s">
        <v>926</v>
      </c>
      <c r="O7996">
        <v>48.62</v>
      </c>
      <c r="S7996">
        <v>27995</v>
      </c>
    </row>
    <row r="7997" spans="1:19" x14ac:dyDescent="0.2">
      <c r="A7997" t="s">
        <v>68</v>
      </c>
      <c r="B7997" t="s">
        <v>13</v>
      </c>
      <c r="C7997" t="s">
        <v>927</v>
      </c>
      <c r="D7997">
        <v>2</v>
      </c>
      <c r="E7997">
        <v>1</v>
      </c>
      <c r="F7997">
        <v>1780281900000</v>
      </c>
      <c r="G7997">
        <v>1780283767875</v>
      </c>
      <c r="H7997">
        <v>1867875</v>
      </c>
      <c r="I7997">
        <v>1867875</v>
      </c>
      <c r="J7997">
        <v>11807</v>
      </c>
      <c r="K7997">
        <v>69</v>
      </c>
      <c r="L7997">
        <v>68.45</v>
      </c>
      <c r="M7997" t="s">
        <v>931</v>
      </c>
      <c r="N7997" t="s">
        <v>926</v>
      </c>
      <c r="O7997">
        <v>41.02</v>
      </c>
      <c r="S7997">
        <v>27996</v>
      </c>
    </row>
    <row r="7998" spans="1:19" x14ac:dyDescent="0.2">
      <c r="A7998" t="s">
        <v>68</v>
      </c>
      <c r="B7998" t="s">
        <v>13</v>
      </c>
      <c r="C7998" t="s">
        <v>924</v>
      </c>
      <c r="D7998">
        <v>2</v>
      </c>
      <c r="E7998">
        <v>1</v>
      </c>
      <c r="F7998">
        <v>1780282800000</v>
      </c>
      <c r="G7998">
        <v>1780284738588</v>
      </c>
      <c r="H7998">
        <v>1938588</v>
      </c>
      <c r="I7998">
        <v>1938588</v>
      </c>
      <c r="J7998">
        <v>8725</v>
      </c>
      <c r="K7998">
        <v>74</v>
      </c>
      <c r="L7998">
        <v>52.42</v>
      </c>
      <c r="M7998" t="s">
        <v>925</v>
      </c>
      <c r="N7998" t="s">
        <v>929</v>
      </c>
      <c r="S7998">
        <v>27997</v>
      </c>
    </row>
    <row r="7999" spans="1:19" x14ac:dyDescent="0.2">
      <c r="A7999" t="s">
        <v>68</v>
      </c>
      <c r="B7999" t="s">
        <v>13</v>
      </c>
      <c r="C7999" t="s">
        <v>928</v>
      </c>
      <c r="D7999">
        <v>2</v>
      </c>
      <c r="E7999">
        <v>1</v>
      </c>
      <c r="F7999">
        <v>1780283700000</v>
      </c>
      <c r="G7999">
        <v>1780285010746</v>
      </c>
      <c r="H7999">
        <v>1310746</v>
      </c>
      <c r="I7999">
        <v>1310746</v>
      </c>
      <c r="J7999">
        <v>9787</v>
      </c>
      <c r="K7999">
        <v>60</v>
      </c>
      <c r="L7999">
        <v>61.98</v>
      </c>
      <c r="M7999" t="s">
        <v>925</v>
      </c>
      <c r="N7999" t="s">
        <v>926</v>
      </c>
      <c r="O7999">
        <v>45.4</v>
      </c>
      <c r="S7999">
        <v>27998</v>
      </c>
    </row>
    <row r="8000" spans="1:19" x14ac:dyDescent="0.2">
      <c r="A8000" t="s">
        <v>68</v>
      </c>
      <c r="B8000" t="s">
        <v>13</v>
      </c>
      <c r="C8000" t="s">
        <v>927</v>
      </c>
      <c r="D8000">
        <v>2</v>
      </c>
      <c r="E8000">
        <v>1</v>
      </c>
      <c r="F8000">
        <v>1780284600000</v>
      </c>
      <c r="G8000">
        <v>1780286135370</v>
      </c>
      <c r="H8000">
        <v>1535370</v>
      </c>
      <c r="I8000">
        <v>1535370</v>
      </c>
      <c r="J8000">
        <v>10987</v>
      </c>
      <c r="K8000">
        <v>58</v>
      </c>
      <c r="L8000">
        <v>70.81</v>
      </c>
      <c r="M8000" t="s">
        <v>931</v>
      </c>
      <c r="N8000" t="s">
        <v>926</v>
      </c>
      <c r="O8000">
        <v>57.08</v>
      </c>
      <c r="S8000">
        <v>27999</v>
      </c>
    </row>
    <row r="8001" spans="1:19" x14ac:dyDescent="0.2">
      <c r="A8001" t="s">
        <v>68</v>
      </c>
      <c r="B8001" t="s">
        <v>13</v>
      </c>
      <c r="C8001" t="s">
        <v>924</v>
      </c>
      <c r="D8001">
        <v>2</v>
      </c>
      <c r="E8001">
        <v>1</v>
      </c>
      <c r="F8001">
        <v>1780285500000</v>
      </c>
      <c r="G8001">
        <v>1780287855570</v>
      </c>
      <c r="H8001">
        <v>2355570</v>
      </c>
      <c r="I8001">
        <v>2355570</v>
      </c>
      <c r="J8001">
        <v>10429</v>
      </c>
      <c r="K8001">
        <v>98</v>
      </c>
      <c r="L8001">
        <v>59.22</v>
      </c>
      <c r="M8001" t="s">
        <v>925</v>
      </c>
      <c r="N8001" t="s">
        <v>929</v>
      </c>
      <c r="S8001">
        <v>28000</v>
      </c>
    </row>
    <row r="8002" spans="1:19" x14ac:dyDescent="0.2">
      <c r="A8002" t="s">
        <v>68</v>
      </c>
      <c r="B8002" t="s">
        <v>13</v>
      </c>
      <c r="C8002" t="s">
        <v>928</v>
      </c>
      <c r="D8002">
        <v>2</v>
      </c>
      <c r="E8002">
        <v>1</v>
      </c>
      <c r="F8002">
        <v>1780286400000</v>
      </c>
      <c r="G8002">
        <v>1780287733595</v>
      </c>
      <c r="H8002">
        <v>1333595</v>
      </c>
      <c r="I8002">
        <v>1333595</v>
      </c>
      <c r="J8002">
        <v>8824</v>
      </c>
      <c r="K8002">
        <v>58</v>
      </c>
      <c r="L8002">
        <v>60.49</v>
      </c>
      <c r="M8002" t="s">
        <v>925</v>
      </c>
      <c r="N8002" t="s">
        <v>926</v>
      </c>
      <c r="O8002">
        <v>43.94</v>
      </c>
      <c r="S8002">
        <v>28001</v>
      </c>
    </row>
    <row r="8003" spans="1:19" x14ac:dyDescent="0.2">
      <c r="A8003" t="s">
        <v>68</v>
      </c>
      <c r="B8003" t="s">
        <v>13</v>
      </c>
      <c r="C8003" t="s">
        <v>927</v>
      </c>
      <c r="D8003">
        <v>2</v>
      </c>
      <c r="E8003">
        <v>1</v>
      </c>
      <c r="F8003">
        <v>1780287300000</v>
      </c>
      <c r="G8003">
        <v>1780288985747</v>
      </c>
      <c r="H8003">
        <v>1685747</v>
      </c>
      <c r="I8003">
        <v>1685747</v>
      </c>
      <c r="J8003">
        <v>9406</v>
      </c>
      <c r="K8003">
        <v>69</v>
      </c>
      <c r="L8003">
        <v>70.67</v>
      </c>
      <c r="M8003" t="s">
        <v>931</v>
      </c>
      <c r="N8003" t="s">
        <v>926</v>
      </c>
      <c r="O8003">
        <v>57.18</v>
      </c>
      <c r="S8003">
        <v>28002</v>
      </c>
    </row>
    <row r="8004" spans="1:19" x14ac:dyDescent="0.2">
      <c r="A8004" t="s">
        <v>68</v>
      </c>
      <c r="B8004" t="s">
        <v>13</v>
      </c>
      <c r="C8004" t="s">
        <v>924</v>
      </c>
      <c r="D8004">
        <v>2</v>
      </c>
      <c r="E8004">
        <v>1</v>
      </c>
      <c r="F8004">
        <v>1780288200000</v>
      </c>
      <c r="G8004">
        <v>1780290283651</v>
      </c>
      <c r="H8004">
        <v>2083651</v>
      </c>
      <c r="I8004">
        <v>2083651</v>
      </c>
      <c r="J8004">
        <v>9749</v>
      </c>
      <c r="K8004">
        <v>83</v>
      </c>
      <c r="L8004">
        <v>68.540000000000006</v>
      </c>
      <c r="M8004" t="s">
        <v>931</v>
      </c>
      <c r="N8004" t="s">
        <v>926</v>
      </c>
      <c r="O8004">
        <v>41.28</v>
      </c>
      <c r="S8004">
        <v>28003</v>
      </c>
    </row>
    <row r="8005" spans="1:19" x14ac:dyDescent="0.2">
      <c r="A8005" t="s">
        <v>68</v>
      </c>
      <c r="B8005" t="s">
        <v>13</v>
      </c>
      <c r="C8005" t="s">
        <v>928</v>
      </c>
      <c r="D8005">
        <v>2</v>
      </c>
      <c r="E8005">
        <v>1</v>
      </c>
      <c r="F8005">
        <v>1780289100000</v>
      </c>
      <c r="G8005">
        <v>1780291130354</v>
      </c>
      <c r="H8005">
        <v>2030354</v>
      </c>
      <c r="I8005">
        <v>2030354</v>
      </c>
      <c r="J8005">
        <v>12215</v>
      </c>
      <c r="K8005">
        <v>77</v>
      </c>
      <c r="L8005">
        <v>57.19</v>
      </c>
      <c r="M8005" t="s">
        <v>925</v>
      </c>
      <c r="N8005" t="s">
        <v>929</v>
      </c>
      <c r="S8005">
        <v>28004</v>
      </c>
    </row>
    <row r="8006" spans="1:19" x14ac:dyDescent="0.2">
      <c r="A8006" t="s">
        <v>68</v>
      </c>
      <c r="B8006" t="s">
        <v>13</v>
      </c>
      <c r="C8006" t="s">
        <v>927</v>
      </c>
      <c r="D8006">
        <v>2</v>
      </c>
      <c r="E8006">
        <v>1</v>
      </c>
      <c r="F8006">
        <v>1780290000000</v>
      </c>
      <c r="G8006">
        <v>1780291366245</v>
      </c>
      <c r="H8006">
        <v>1366245</v>
      </c>
      <c r="I8006">
        <v>1366245</v>
      </c>
      <c r="J8006">
        <v>8693</v>
      </c>
      <c r="K8006">
        <v>51</v>
      </c>
      <c r="L8006">
        <v>64.33</v>
      </c>
      <c r="M8006" t="s">
        <v>925</v>
      </c>
      <c r="N8006" t="s">
        <v>926</v>
      </c>
      <c r="O8006">
        <v>52.41</v>
      </c>
      <c r="S8006">
        <v>28005</v>
      </c>
    </row>
    <row r="8007" spans="1:19" x14ac:dyDescent="0.2">
      <c r="A8007" t="s">
        <v>68</v>
      </c>
      <c r="B8007" t="s">
        <v>13</v>
      </c>
      <c r="C8007" t="s">
        <v>928</v>
      </c>
      <c r="D8007">
        <v>2</v>
      </c>
      <c r="E8007">
        <v>2</v>
      </c>
      <c r="F8007">
        <v>1780358400000</v>
      </c>
      <c r="G8007">
        <v>1780360732705</v>
      </c>
      <c r="H8007">
        <v>2332705</v>
      </c>
      <c r="I8007">
        <v>2332705</v>
      </c>
      <c r="J8007">
        <v>10981</v>
      </c>
      <c r="K8007">
        <v>97</v>
      </c>
      <c r="L8007">
        <v>77.19</v>
      </c>
      <c r="M8007" t="s">
        <v>931</v>
      </c>
      <c r="N8007" t="s">
        <v>926</v>
      </c>
      <c r="O8007">
        <v>51.85</v>
      </c>
      <c r="S8007">
        <v>28006</v>
      </c>
    </row>
    <row r="8008" spans="1:19" x14ac:dyDescent="0.2">
      <c r="A8008" t="s">
        <v>68</v>
      </c>
      <c r="B8008" t="s">
        <v>13</v>
      </c>
      <c r="C8008" t="s">
        <v>927</v>
      </c>
      <c r="D8008">
        <v>2</v>
      </c>
      <c r="E8008">
        <v>2</v>
      </c>
      <c r="F8008">
        <v>1780359300000</v>
      </c>
      <c r="G8008">
        <v>1780361048145</v>
      </c>
      <c r="H8008">
        <v>1748145</v>
      </c>
      <c r="I8008">
        <v>1748145</v>
      </c>
      <c r="J8008">
        <v>9897</v>
      </c>
      <c r="K8008">
        <v>72</v>
      </c>
      <c r="L8008">
        <v>64.2</v>
      </c>
      <c r="M8008" t="s">
        <v>925</v>
      </c>
      <c r="N8008" t="s">
        <v>926</v>
      </c>
      <c r="O8008">
        <v>39.26</v>
      </c>
      <c r="S8008">
        <v>28007</v>
      </c>
    </row>
    <row r="8009" spans="1:19" x14ac:dyDescent="0.2">
      <c r="A8009" t="s">
        <v>68</v>
      </c>
      <c r="B8009" t="s">
        <v>13</v>
      </c>
      <c r="C8009" t="s">
        <v>924</v>
      </c>
      <c r="D8009">
        <v>2</v>
      </c>
      <c r="E8009">
        <v>2</v>
      </c>
      <c r="F8009">
        <v>1780360200000</v>
      </c>
      <c r="G8009">
        <v>1780362387207</v>
      </c>
      <c r="H8009">
        <v>2187207</v>
      </c>
      <c r="I8009">
        <v>2187207</v>
      </c>
      <c r="J8009">
        <v>12068</v>
      </c>
      <c r="K8009">
        <v>90</v>
      </c>
      <c r="L8009">
        <v>76.209999999999994</v>
      </c>
      <c r="M8009" t="s">
        <v>931</v>
      </c>
      <c r="N8009" t="s">
        <v>926</v>
      </c>
      <c r="O8009">
        <v>50.32</v>
      </c>
      <c r="S8009">
        <v>28008</v>
      </c>
    </row>
    <row r="8010" spans="1:19" x14ac:dyDescent="0.2">
      <c r="A8010" t="s">
        <v>68</v>
      </c>
      <c r="B8010" t="s">
        <v>13</v>
      </c>
      <c r="C8010" t="s">
        <v>928</v>
      </c>
      <c r="D8010">
        <v>2</v>
      </c>
      <c r="E8010">
        <v>2</v>
      </c>
      <c r="F8010">
        <v>1780361100000</v>
      </c>
      <c r="G8010">
        <v>1780363350649</v>
      </c>
      <c r="H8010">
        <v>2250649</v>
      </c>
      <c r="I8010">
        <v>2250649</v>
      </c>
      <c r="J8010">
        <v>11361</v>
      </c>
      <c r="K8010">
        <v>91</v>
      </c>
      <c r="L8010">
        <v>78.42</v>
      </c>
      <c r="M8010" t="s">
        <v>931</v>
      </c>
      <c r="N8010" t="s">
        <v>926</v>
      </c>
      <c r="O8010">
        <v>55.75</v>
      </c>
      <c r="S8010">
        <v>28009</v>
      </c>
    </row>
    <row r="8011" spans="1:19" x14ac:dyDescent="0.2">
      <c r="A8011" t="s">
        <v>68</v>
      </c>
      <c r="B8011" t="s">
        <v>13</v>
      </c>
      <c r="C8011" t="s">
        <v>927</v>
      </c>
      <c r="D8011">
        <v>2</v>
      </c>
      <c r="E8011">
        <v>2</v>
      </c>
      <c r="F8011">
        <v>1780362000000</v>
      </c>
      <c r="G8011">
        <v>1780364213669</v>
      </c>
      <c r="H8011">
        <v>2213669</v>
      </c>
      <c r="I8011">
        <v>2213669</v>
      </c>
      <c r="J8011">
        <v>9191</v>
      </c>
      <c r="K8011">
        <v>82</v>
      </c>
      <c r="L8011">
        <v>75.86</v>
      </c>
      <c r="M8011" t="s">
        <v>931</v>
      </c>
      <c r="N8011" t="s">
        <v>926</v>
      </c>
      <c r="O8011">
        <v>56.53</v>
      </c>
      <c r="S8011">
        <v>28010</v>
      </c>
    </row>
    <row r="8012" spans="1:19" x14ac:dyDescent="0.2">
      <c r="A8012" t="s">
        <v>68</v>
      </c>
      <c r="B8012" t="s">
        <v>13</v>
      </c>
      <c r="C8012" t="s">
        <v>924</v>
      </c>
      <c r="D8012">
        <v>2</v>
      </c>
      <c r="E8012">
        <v>2</v>
      </c>
      <c r="F8012">
        <v>1780362900000</v>
      </c>
      <c r="G8012">
        <v>1780364622258</v>
      </c>
      <c r="H8012">
        <v>1722258</v>
      </c>
      <c r="I8012">
        <v>1722258</v>
      </c>
      <c r="J8012">
        <v>11110</v>
      </c>
      <c r="K8012">
        <v>68</v>
      </c>
      <c r="L8012">
        <v>52.33</v>
      </c>
      <c r="M8012" t="s">
        <v>925</v>
      </c>
      <c r="N8012" t="s">
        <v>929</v>
      </c>
      <c r="S8012">
        <v>28011</v>
      </c>
    </row>
    <row r="8013" spans="1:19" x14ac:dyDescent="0.2">
      <c r="A8013" t="s">
        <v>68</v>
      </c>
      <c r="B8013" t="s">
        <v>13</v>
      </c>
      <c r="C8013" t="s">
        <v>928</v>
      </c>
      <c r="D8013">
        <v>2</v>
      </c>
      <c r="E8013">
        <v>2</v>
      </c>
      <c r="F8013">
        <v>1780363800000</v>
      </c>
      <c r="G8013">
        <v>1780366241984</v>
      </c>
      <c r="H8013">
        <v>2441984</v>
      </c>
      <c r="I8013">
        <v>2441984</v>
      </c>
      <c r="J8013">
        <v>8453</v>
      </c>
      <c r="K8013">
        <v>99</v>
      </c>
      <c r="L8013">
        <v>76.28</v>
      </c>
      <c r="M8013" t="s">
        <v>931</v>
      </c>
      <c r="N8013" t="s">
        <v>926</v>
      </c>
      <c r="O8013">
        <v>53.74</v>
      </c>
      <c r="S8013">
        <v>28012</v>
      </c>
    </row>
    <row r="8014" spans="1:19" x14ac:dyDescent="0.2">
      <c r="A8014" t="s">
        <v>68</v>
      </c>
      <c r="B8014" t="s">
        <v>13</v>
      </c>
      <c r="C8014" t="s">
        <v>927</v>
      </c>
      <c r="D8014">
        <v>2</v>
      </c>
      <c r="E8014">
        <v>2</v>
      </c>
      <c r="F8014">
        <v>1780364700000</v>
      </c>
      <c r="G8014">
        <v>1780366907498</v>
      </c>
      <c r="H8014">
        <v>2207498</v>
      </c>
      <c r="I8014">
        <v>2207498</v>
      </c>
      <c r="J8014">
        <v>10787</v>
      </c>
      <c r="K8014">
        <v>88</v>
      </c>
      <c r="L8014">
        <v>75.94</v>
      </c>
      <c r="M8014" t="s">
        <v>931</v>
      </c>
      <c r="N8014" t="s">
        <v>926</v>
      </c>
      <c r="O8014">
        <v>52.61</v>
      </c>
      <c r="S8014">
        <v>28013</v>
      </c>
    </row>
    <row r="8015" spans="1:19" x14ac:dyDescent="0.2">
      <c r="A8015" t="s">
        <v>68</v>
      </c>
      <c r="B8015" t="s">
        <v>13</v>
      </c>
      <c r="C8015" t="s">
        <v>924</v>
      </c>
      <c r="D8015">
        <v>2</v>
      </c>
      <c r="E8015">
        <v>2</v>
      </c>
      <c r="F8015">
        <v>1780365600000</v>
      </c>
      <c r="G8015">
        <v>1780367087932</v>
      </c>
      <c r="H8015">
        <v>1487932</v>
      </c>
      <c r="I8015">
        <v>1487932</v>
      </c>
      <c r="J8015">
        <v>11934</v>
      </c>
      <c r="K8015">
        <v>65</v>
      </c>
      <c r="L8015">
        <v>63.93</v>
      </c>
      <c r="M8015" t="s">
        <v>925</v>
      </c>
      <c r="N8015" t="s">
        <v>926</v>
      </c>
      <c r="O8015">
        <v>39.74</v>
      </c>
      <c r="S8015">
        <v>28014</v>
      </c>
    </row>
    <row r="8016" spans="1:19" x14ac:dyDescent="0.2">
      <c r="A8016" t="s">
        <v>68</v>
      </c>
      <c r="B8016" t="s">
        <v>13</v>
      </c>
      <c r="C8016" t="s">
        <v>928</v>
      </c>
      <c r="D8016">
        <v>2</v>
      </c>
      <c r="E8016">
        <v>2</v>
      </c>
      <c r="F8016">
        <v>1780366500000</v>
      </c>
      <c r="G8016">
        <v>1780368756227</v>
      </c>
      <c r="H8016">
        <v>2256227</v>
      </c>
      <c r="I8016">
        <v>2256227</v>
      </c>
      <c r="J8016">
        <v>12098</v>
      </c>
      <c r="K8016">
        <v>85</v>
      </c>
      <c r="L8016">
        <v>75.44</v>
      </c>
      <c r="M8016" t="s">
        <v>931</v>
      </c>
      <c r="N8016" t="s">
        <v>926</v>
      </c>
      <c r="O8016">
        <v>46.72</v>
      </c>
      <c r="S8016">
        <v>28015</v>
      </c>
    </row>
    <row r="8017" spans="1:19" x14ac:dyDescent="0.2">
      <c r="A8017" t="s">
        <v>68</v>
      </c>
      <c r="B8017" t="s">
        <v>13</v>
      </c>
      <c r="C8017" t="s">
        <v>927</v>
      </c>
      <c r="D8017">
        <v>2</v>
      </c>
      <c r="E8017">
        <v>2</v>
      </c>
      <c r="F8017">
        <v>1780367400000</v>
      </c>
      <c r="G8017">
        <v>1780368643188</v>
      </c>
      <c r="H8017">
        <v>1243188</v>
      </c>
      <c r="I8017">
        <v>1243188</v>
      </c>
      <c r="J8017">
        <v>10920</v>
      </c>
      <c r="K8017">
        <v>51</v>
      </c>
      <c r="L8017">
        <v>65.87</v>
      </c>
      <c r="M8017" t="s">
        <v>925</v>
      </c>
      <c r="N8017" t="s">
        <v>926</v>
      </c>
      <c r="O8017">
        <v>53.12</v>
      </c>
      <c r="S8017">
        <v>28016</v>
      </c>
    </row>
    <row r="8018" spans="1:19" x14ac:dyDescent="0.2">
      <c r="A8018" t="s">
        <v>68</v>
      </c>
      <c r="B8018" t="s">
        <v>13</v>
      </c>
      <c r="C8018" t="s">
        <v>924</v>
      </c>
      <c r="D8018">
        <v>2</v>
      </c>
      <c r="E8018">
        <v>2</v>
      </c>
      <c r="F8018">
        <v>1780368300000</v>
      </c>
      <c r="G8018">
        <v>1780370317351</v>
      </c>
      <c r="H8018">
        <v>2017351</v>
      </c>
      <c r="I8018">
        <v>2017351</v>
      </c>
      <c r="J8018">
        <v>11510</v>
      </c>
      <c r="K8018">
        <v>78</v>
      </c>
      <c r="L8018">
        <v>73.72</v>
      </c>
      <c r="M8018" t="s">
        <v>931</v>
      </c>
      <c r="N8018" t="s">
        <v>926</v>
      </c>
      <c r="O8018">
        <v>50.3</v>
      </c>
      <c r="S8018">
        <v>28017</v>
      </c>
    </row>
    <row r="8019" spans="1:19" x14ac:dyDescent="0.2">
      <c r="A8019" t="s">
        <v>68</v>
      </c>
      <c r="B8019" t="s">
        <v>13</v>
      </c>
      <c r="C8019" t="s">
        <v>928</v>
      </c>
      <c r="D8019">
        <v>2</v>
      </c>
      <c r="E8019">
        <v>2</v>
      </c>
      <c r="F8019">
        <v>1780369200000</v>
      </c>
      <c r="G8019">
        <v>1780371597616</v>
      </c>
      <c r="H8019">
        <v>2397616</v>
      </c>
      <c r="I8019">
        <v>2397616</v>
      </c>
      <c r="J8019">
        <v>11270</v>
      </c>
      <c r="K8019">
        <v>89</v>
      </c>
      <c r="L8019">
        <v>60.61</v>
      </c>
      <c r="M8019" t="s">
        <v>925</v>
      </c>
      <c r="N8019" t="s">
        <v>929</v>
      </c>
      <c r="S8019">
        <v>28018</v>
      </c>
    </row>
    <row r="8020" spans="1:19" x14ac:dyDescent="0.2">
      <c r="A8020" t="s">
        <v>68</v>
      </c>
      <c r="B8020" t="s">
        <v>13</v>
      </c>
      <c r="C8020" t="s">
        <v>927</v>
      </c>
      <c r="D8020">
        <v>2</v>
      </c>
      <c r="E8020">
        <v>2</v>
      </c>
      <c r="F8020">
        <v>1780370100000</v>
      </c>
      <c r="G8020">
        <v>1780372551785</v>
      </c>
      <c r="H8020">
        <v>2451785</v>
      </c>
      <c r="I8020">
        <v>2451785</v>
      </c>
      <c r="J8020">
        <v>8553</v>
      </c>
      <c r="K8020">
        <v>90</v>
      </c>
      <c r="L8020">
        <v>71.680000000000007</v>
      </c>
      <c r="M8020" t="s">
        <v>931</v>
      </c>
      <c r="N8020" t="s">
        <v>926</v>
      </c>
      <c r="O8020">
        <v>42.51</v>
      </c>
      <c r="S8020">
        <v>28019</v>
      </c>
    </row>
    <row r="8021" spans="1:19" x14ac:dyDescent="0.2">
      <c r="A8021" t="s">
        <v>68</v>
      </c>
      <c r="B8021" t="s">
        <v>13</v>
      </c>
      <c r="C8021" t="s">
        <v>924</v>
      </c>
      <c r="D8021">
        <v>2</v>
      </c>
      <c r="E8021">
        <v>2</v>
      </c>
      <c r="F8021">
        <v>1780371000000</v>
      </c>
      <c r="G8021">
        <v>1780373193298</v>
      </c>
      <c r="H8021">
        <v>2193298</v>
      </c>
      <c r="I8021">
        <v>2193298</v>
      </c>
      <c r="J8021">
        <v>10027</v>
      </c>
      <c r="K8021">
        <v>91</v>
      </c>
      <c r="L8021">
        <v>72.489999999999995</v>
      </c>
      <c r="M8021" t="s">
        <v>931</v>
      </c>
      <c r="N8021" t="s">
        <v>926</v>
      </c>
      <c r="O8021">
        <v>46.96</v>
      </c>
      <c r="S8021">
        <v>28020</v>
      </c>
    </row>
    <row r="8022" spans="1:19" x14ac:dyDescent="0.2">
      <c r="A8022" t="s">
        <v>68</v>
      </c>
      <c r="B8022" t="s">
        <v>13</v>
      </c>
      <c r="C8022" t="s">
        <v>928</v>
      </c>
      <c r="D8022">
        <v>2</v>
      </c>
      <c r="E8022">
        <v>2</v>
      </c>
      <c r="F8022">
        <v>1780371900000</v>
      </c>
      <c r="G8022">
        <v>1780374156973</v>
      </c>
      <c r="H8022">
        <v>2256973</v>
      </c>
      <c r="I8022">
        <v>2256973</v>
      </c>
      <c r="J8022">
        <v>11379</v>
      </c>
      <c r="K8022">
        <v>93</v>
      </c>
      <c r="L8022">
        <v>74.23</v>
      </c>
      <c r="M8022" t="s">
        <v>931</v>
      </c>
      <c r="N8022" t="s">
        <v>926</v>
      </c>
      <c r="O8022">
        <v>45.8</v>
      </c>
      <c r="S8022">
        <v>28021</v>
      </c>
    </row>
    <row r="8023" spans="1:19" x14ac:dyDescent="0.2">
      <c r="A8023" t="s">
        <v>68</v>
      </c>
      <c r="B8023" t="s">
        <v>13</v>
      </c>
      <c r="C8023" t="s">
        <v>927</v>
      </c>
      <c r="D8023">
        <v>2</v>
      </c>
      <c r="E8023">
        <v>2</v>
      </c>
      <c r="F8023">
        <v>1780372800000</v>
      </c>
      <c r="G8023">
        <v>1780374977455</v>
      </c>
      <c r="H8023">
        <v>2177455</v>
      </c>
      <c r="I8023">
        <v>2177455</v>
      </c>
      <c r="J8023">
        <v>10782</v>
      </c>
      <c r="K8023">
        <v>90</v>
      </c>
      <c r="L8023">
        <v>70.709999999999994</v>
      </c>
      <c r="M8023" t="s">
        <v>931</v>
      </c>
      <c r="N8023" t="s">
        <v>926</v>
      </c>
      <c r="O8023">
        <v>41.21</v>
      </c>
      <c r="S8023">
        <v>28022</v>
      </c>
    </row>
    <row r="8024" spans="1:19" x14ac:dyDescent="0.2">
      <c r="A8024" t="s">
        <v>68</v>
      </c>
      <c r="B8024" t="s">
        <v>13</v>
      </c>
      <c r="C8024" t="s">
        <v>924</v>
      </c>
      <c r="D8024">
        <v>2</v>
      </c>
      <c r="E8024">
        <v>2</v>
      </c>
      <c r="F8024">
        <v>1780373700000</v>
      </c>
      <c r="G8024">
        <v>1780374976502</v>
      </c>
      <c r="H8024">
        <v>1276502</v>
      </c>
      <c r="I8024">
        <v>1276502</v>
      </c>
      <c r="J8024">
        <v>11617</v>
      </c>
      <c r="K8024">
        <v>51</v>
      </c>
      <c r="L8024">
        <v>61.21</v>
      </c>
      <c r="M8024" t="s">
        <v>925</v>
      </c>
      <c r="N8024" t="s">
        <v>926</v>
      </c>
      <c r="O8024">
        <v>39.590000000000003</v>
      </c>
      <c r="S8024">
        <v>28023</v>
      </c>
    </row>
    <row r="8025" spans="1:19" x14ac:dyDescent="0.2">
      <c r="A8025" t="s">
        <v>68</v>
      </c>
      <c r="B8025" t="s">
        <v>13</v>
      </c>
      <c r="C8025" t="s">
        <v>928</v>
      </c>
      <c r="D8025">
        <v>2</v>
      </c>
      <c r="E8025">
        <v>2</v>
      </c>
      <c r="F8025">
        <v>1780374600000</v>
      </c>
      <c r="G8025">
        <v>1780376365324</v>
      </c>
      <c r="H8025">
        <v>1765324</v>
      </c>
      <c r="I8025">
        <v>1765324</v>
      </c>
      <c r="J8025">
        <v>9138</v>
      </c>
      <c r="K8025">
        <v>75</v>
      </c>
      <c r="L8025">
        <v>70.099999999999994</v>
      </c>
      <c r="M8025" t="s">
        <v>931</v>
      </c>
      <c r="N8025" t="s">
        <v>926</v>
      </c>
      <c r="O8025">
        <v>54.57</v>
      </c>
      <c r="S8025">
        <v>28024</v>
      </c>
    </row>
    <row r="8026" spans="1:19" x14ac:dyDescent="0.2">
      <c r="A8026" t="s">
        <v>68</v>
      </c>
      <c r="B8026" t="s">
        <v>13</v>
      </c>
      <c r="C8026" t="s">
        <v>927</v>
      </c>
      <c r="D8026">
        <v>2</v>
      </c>
      <c r="E8026">
        <v>2</v>
      </c>
      <c r="F8026">
        <v>1780375500000</v>
      </c>
      <c r="G8026">
        <v>1780377845429</v>
      </c>
      <c r="H8026">
        <v>2345429</v>
      </c>
      <c r="I8026">
        <v>2345429</v>
      </c>
      <c r="J8026">
        <v>10079</v>
      </c>
      <c r="K8026">
        <v>95</v>
      </c>
      <c r="L8026">
        <v>77.63</v>
      </c>
      <c r="M8026" t="s">
        <v>931</v>
      </c>
      <c r="N8026" t="s">
        <v>926</v>
      </c>
      <c r="O8026">
        <v>54.95</v>
      </c>
      <c r="S8026">
        <v>28025</v>
      </c>
    </row>
    <row r="8027" spans="1:19" x14ac:dyDescent="0.2">
      <c r="A8027" t="s">
        <v>68</v>
      </c>
      <c r="B8027" t="s">
        <v>13</v>
      </c>
      <c r="C8027" t="s">
        <v>924</v>
      </c>
      <c r="D8027">
        <v>2</v>
      </c>
      <c r="E8027">
        <v>2</v>
      </c>
      <c r="F8027">
        <v>1780376400000</v>
      </c>
      <c r="G8027">
        <v>1780378415692</v>
      </c>
      <c r="H8027">
        <v>2015692</v>
      </c>
      <c r="I8027">
        <v>2015692</v>
      </c>
      <c r="J8027">
        <v>9834</v>
      </c>
      <c r="K8027">
        <v>74</v>
      </c>
      <c r="L8027">
        <v>73.290000000000006</v>
      </c>
      <c r="M8027" t="s">
        <v>931</v>
      </c>
      <c r="N8027" t="s">
        <v>926</v>
      </c>
      <c r="O8027">
        <v>53.83</v>
      </c>
      <c r="S8027">
        <v>28026</v>
      </c>
    </row>
    <row r="8028" spans="1:19" x14ac:dyDescent="0.2">
      <c r="A8028" t="s">
        <v>68</v>
      </c>
      <c r="B8028" t="s">
        <v>13</v>
      </c>
      <c r="C8028" t="s">
        <v>928</v>
      </c>
      <c r="D8028">
        <v>2</v>
      </c>
      <c r="E8028">
        <v>2</v>
      </c>
      <c r="F8028">
        <v>1780377300000</v>
      </c>
      <c r="G8028">
        <v>1780379592339</v>
      </c>
      <c r="H8028">
        <v>2292339</v>
      </c>
      <c r="I8028">
        <v>2292339</v>
      </c>
      <c r="J8028">
        <v>8865</v>
      </c>
      <c r="K8028">
        <v>90</v>
      </c>
      <c r="L8028">
        <v>71.55</v>
      </c>
      <c r="M8028" t="s">
        <v>931</v>
      </c>
      <c r="N8028" t="s">
        <v>926</v>
      </c>
      <c r="O8028">
        <v>45.4</v>
      </c>
      <c r="S8028">
        <v>28027</v>
      </c>
    </row>
    <row r="8029" spans="1:19" x14ac:dyDescent="0.2">
      <c r="A8029" t="s">
        <v>68</v>
      </c>
      <c r="B8029" t="s">
        <v>13</v>
      </c>
      <c r="C8029" t="s">
        <v>927</v>
      </c>
      <c r="D8029">
        <v>2</v>
      </c>
      <c r="E8029">
        <v>3</v>
      </c>
      <c r="F8029">
        <v>1780444800000</v>
      </c>
      <c r="G8029">
        <v>1780447289094</v>
      </c>
      <c r="H8029">
        <v>2489094</v>
      </c>
      <c r="I8029">
        <v>2489094</v>
      </c>
      <c r="J8029">
        <v>8800</v>
      </c>
      <c r="K8029">
        <v>100</v>
      </c>
      <c r="L8029">
        <v>74.58</v>
      </c>
      <c r="M8029" t="s">
        <v>931</v>
      </c>
      <c r="N8029" t="s">
        <v>926</v>
      </c>
      <c r="O8029">
        <v>47.67</v>
      </c>
      <c r="S8029">
        <v>28028</v>
      </c>
    </row>
    <row r="8030" spans="1:19" x14ac:dyDescent="0.2">
      <c r="A8030" t="s">
        <v>68</v>
      </c>
      <c r="B8030" t="s">
        <v>13</v>
      </c>
      <c r="C8030" t="s">
        <v>924</v>
      </c>
      <c r="D8030">
        <v>2</v>
      </c>
      <c r="E8030">
        <v>3</v>
      </c>
      <c r="F8030">
        <v>1780445700000</v>
      </c>
      <c r="G8030">
        <v>1780448125158</v>
      </c>
      <c r="H8030">
        <v>2425158</v>
      </c>
      <c r="I8030">
        <v>2425158</v>
      </c>
      <c r="J8030">
        <v>8812</v>
      </c>
      <c r="K8030">
        <v>91</v>
      </c>
      <c r="L8030">
        <v>70.680000000000007</v>
      </c>
      <c r="M8030" t="s">
        <v>931</v>
      </c>
      <c r="N8030" t="s">
        <v>926</v>
      </c>
      <c r="O8030">
        <v>40.17</v>
      </c>
      <c r="S8030">
        <v>28029</v>
      </c>
    </row>
    <row r="8031" spans="1:19" x14ac:dyDescent="0.2">
      <c r="A8031" t="s">
        <v>68</v>
      </c>
      <c r="B8031" t="s">
        <v>13</v>
      </c>
      <c r="C8031" t="s">
        <v>928</v>
      </c>
      <c r="D8031">
        <v>2</v>
      </c>
      <c r="E8031">
        <v>3</v>
      </c>
      <c r="F8031">
        <v>1780446600000</v>
      </c>
      <c r="G8031">
        <v>1780449088600</v>
      </c>
      <c r="H8031">
        <v>2488600</v>
      </c>
      <c r="I8031">
        <v>2488600</v>
      </c>
      <c r="J8031">
        <v>8508</v>
      </c>
      <c r="K8031">
        <v>99</v>
      </c>
      <c r="L8031">
        <v>58.8</v>
      </c>
      <c r="M8031" t="s">
        <v>925</v>
      </c>
      <c r="N8031" t="s">
        <v>929</v>
      </c>
      <c r="S8031">
        <v>28030</v>
      </c>
    </row>
    <row r="8032" spans="1:19" x14ac:dyDescent="0.2">
      <c r="A8032" t="s">
        <v>68</v>
      </c>
      <c r="B8032" t="s">
        <v>13</v>
      </c>
      <c r="C8032" t="s">
        <v>927</v>
      </c>
      <c r="D8032">
        <v>2</v>
      </c>
      <c r="E8032">
        <v>3</v>
      </c>
      <c r="F8032">
        <v>1780447500000</v>
      </c>
      <c r="G8032">
        <v>1780449497924</v>
      </c>
      <c r="H8032">
        <v>1997924</v>
      </c>
      <c r="I8032">
        <v>1997924</v>
      </c>
      <c r="J8032">
        <v>10913</v>
      </c>
      <c r="K8032">
        <v>81</v>
      </c>
      <c r="L8032">
        <v>55.43</v>
      </c>
      <c r="M8032" t="s">
        <v>925</v>
      </c>
      <c r="N8032" t="s">
        <v>929</v>
      </c>
      <c r="S8032">
        <v>28031</v>
      </c>
    </row>
    <row r="8033" spans="1:19" x14ac:dyDescent="0.2">
      <c r="A8033" t="s">
        <v>68</v>
      </c>
      <c r="B8033" t="s">
        <v>13</v>
      </c>
      <c r="C8033" t="s">
        <v>924</v>
      </c>
      <c r="D8033">
        <v>2</v>
      </c>
      <c r="E8033">
        <v>3</v>
      </c>
      <c r="F8033">
        <v>1780448400000</v>
      </c>
      <c r="G8033">
        <v>1780449890217</v>
      </c>
      <c r="H8033">
        <v>1490217</v>
      </c>
      <c r="I8033">
        <v>1490217</v>
      </c>
      <c r="J8033">
        <v>9064</v>
      </c>
      <c r="K8033">
        <v>66</v>
      </c>
      <c r="L8033">
        <v>47.4</v>
      </c>
      <c r="M8033" t="s">
        <v>925</v>
      </c>
      <c r="N8033" t="s">
        <v>929</v>
      </c>
      <c r="S8033">
        <v>28032</v>
      </c>
    </row>
    <row r="8034" spans="1:19" x14ac:dyDescent="0.2">
      <c r="A8034" t="s">
        <v>68</v>
      </c>
      <c r="B8034" t="s">
        <v>13</v>
      </c>
      <c r="C8034" t="s">
        <v>928</v>
      </c>
      <c r="D8034">
        <v>2</v>
      </c>
      <c r="E8034">
        <v>3</v>
      </c>
      <c r="F8034">
        <v>1780449300000</v>
      </c>
      <c r="G8034">
        <v>1780450662427</v>
      </c>
      <c r="H8034">
        <v>1362427</v>
      </c>
      <c r="I8034">
        <v>1362427</v>
      </c>
      <c r="J8034">
        <v>10228</v>
      </c>
      <c r="K8034">
        <v>52</v>
      </c>
      <c r="L8034">
        <v>47.09</v>
      </c>
      <c r="M8034" t="s">
        <v>925</v>
      </c>
      <c r="N8034" t="s">
        <v>929</v>
      </c>
      <c r="S8034">
        <v>28033</v>
      </c>
    </row>
    <row r="8035" spans="1:19" x14ac:dyDescent="0.2">
      <c r="A8035" t="s">
        <v>68</v>
      </c>
      <c r="B8035" t="s">
        <v>13</v>
      </c>
      <c r="C8035" t="s">
        <v>927</v>
      </c>
      <c r="D8035">
        <v>2</v>
      </c>
      <c r="E8035">
        <v>3</v>
      </c>
      <c r="F8035">
        <v>1780450200000</v>
      </c>
      <c r="G8035">
        <v>1780451461530</v>
      </c>
      <c r="H8035">
        <v>1261530</v>
      </c>
      <c r="I8035">
        <v>1261530</v>
      </c>
      <c r="J8035">
        <v>8645</v>
      </c>
      <c r="K8035">
        <v>47</v>
      </c>
      <c r="L8035">
        <v>44.22</v>
      </c>
      <c r="M8035" t="s">
        <v>925</v>
      </c>
      <c r="N8035" t="s">
        <v>929</v>
      </c>
      <c r="S8035">
        <v>28034</v>
      </c>
    </row>
    <row r="8036" spans="1:19" x14ac:dyDescent="0.2">
      <c r="A8036" t="s">
        <v>68</v>
      </c>
      <c r="B8036" t="s">
        <v>13</v>
      </c>
      <c r="C8036" t="s">
        <v>924</v>
      </c>
      <c r="D8036">
        <v>2</v>
      </c>
      <c r="E8036">
        <v>3</v>
      </c>
      <c r="F8036">
        <v>1780451100000</v>
      </c>
      <c r="G8036">
        <v>1780453158964</v>
      </c>
      <c r="H8036">
        <v>2058964</v>
      </c>
      <c r="I8036">
        <v>2058964</v>
      </c>
      <c r="J8036">
        <v>9240</v>
      </c>
      <c r="K8036">
        <v>78</v>
      </c>
      <c r="L8036">
        <v>71.94</v>
      </c>
      <c r="M8036" t="s">
        <v>931</v>
      </c>
      <c r="N8036" t="s">
        <v>926</v>
      </c>
      <c r="O8036">
        <v>51.18</v>
      </c>
      <c r="S8036">
        <v>28035</v>
      </c>
    </row>
    <row r="8037" spans="1:19" x14ac:dyDescent="0.2">
      <c r="A8037" t="s">
        <v>68</v>
      </c>
      <c r="B8037" t="s">
        <v>13</v>
      </c>
      <c r="C8037" t="s">
        <v>928</v>
      </c>
      <c r="D8037">
        <v>2</v>
      </c>
      <c r="E8037">
        <v>3</v>
      </c>
      <c r="F8037">
        <v>1780452000000</v>
      </c>
      <c r="G8037">
        <v>1780453445841</v>
      </c>
      <c r="H8037">
        <v>1445841</v>
      </c>
      <c r="I8037">
        <v>1445841</v>
      </c>
      <c r="J8037">
        <v>11120</v>
      </c>
      <c r="K8037">
        <v>64</v>
      </c>
      <c r="L8037">
        <v>69.53</v>
      </c>
      <c r="M8037" t="s">
        <v>931</v>
      </c>
      <c r="N8037" t="s">
        <v>926</v>
      </c>
      <c r="O8037">
        <v>56</v>
      </c>
      <c r="S8037">
        <v>28036</v>
      </c>
    </row>
    <row r="8038" spans="1:19" x14ac:dyDescent="0.2">
      <c r="A8038" t="s">
        <v>68</v>
      </c>
      <c r="B8038" t="s">
        <v>13</v>
      </c>
      <c r="C8038" t="s">
        <v>927</v>
      </c>
      <c r="D8038">
        <v>2</v>
      </c>
      <c r="E8038">
        <v>3</v>
      </c>
      <c r="F8038">
        <v>1780452900000</v>
      </c>
      <c r="G8038">
        <v>1780454863861</v>
      </c>
      <c r="H8038">
        <v>1963861</v>
      </c>
      <c r="I8038">
        <v>1963861</v>
      </c>
      <c r="J8038">
        <v>11168</v>
      </c>
      <c r="K8038">
        <v>78</v>
      </c>
      <c r="L8038">
        <v>69.040000000000006</v>
      </c>
      <c r="M8038" t="s">
        <v>931</v>
      </c>
      <c r="N8038" t="s">
        <v>926</v>
      </c>
      <c r="O8038">
        <v>41.67</v>
      </c>
      <c r="S8038">
        <v>28037</v>
      </c>
    </row>
    <row r="8039" spans="1:19" x14ac:dyDescent="0.2">
      <c r="A8039" t="s">
        <v>68</v>
      </c>
      <c r="B8039" t="s">
        <v>13</v>
      </c>
      <c r="C8039" t="s">
        <v>924</v>
      </c>
      <c r="D8039">
        <v>2</v>
      </c>
      <c r="E8039">
        <v>3</v>
      </c>
      <c r="F8039">
        <v>1780453800000</v>
      </c>
      <c r="G8039">
        <v>1780455106898</v>
      </c>
      <c r="H8039">
        <v>1306898</v>
      </c>
      <c r="I8039">
        <v>1306898</v>
      </c>
      <c r="J8039">
        <v>9028</v>
      </c>
      <c r="K8039">
        <v>49</v>
      </c>
      <c r="L8039">
        <v>58.73</v>
      </c>
      <c r="M8039" t="s">
        <v>925</v>
      </c>
      <c r="N8039" t="s">
        <v>926</v>
      </c>
      <c r="O8039">
        <v>39.979999999999997</v>
      </c>
      <c r="S8039">
        <v>28038</v>
      </c>
    </row>
    <row r="8040" spans="1:19" x14ac:dyDescent="0.2">
      <c r="A8040" t="s">
        <v>68</v>
      </c>
      <c r="B8040" t="s">
        <v>13</v>
      </c>
      <c r="C8040" t="s">
        <v>928</v>
      </c>
      <c r="D8040">
        <v>2</v>
      </c>
      <c r="E8040">
        <v>3</v>
      </c>
      <c r="F8040">
        <v>1780454700000</v>
      </c>
      <c r="G8040">
        <v>1780456204350</v>
      </c>
      <c r="H8040">
        <v>1504350</v>
      </c>
      <c r="I8040">
        <v>1504350</v>
      </c>
      <c r="J8040">
        <v>11043</v>
      </c>
      <c r="K8040">
        <v>56</v>
      </c>
      <c r="L8040">
        <v>64.59</v>
      </c>
      <c r="M8040" t="s">
        <v>925</v>
      </c>
      <c r="N8040" t="s">
        <v>926</v>
      </c>
      <c r="O8040">
        <v>43.24</v>
      </c>
      <c r="S8040">
        <v>28039</v>
      </c>
    </row>
    <row r="8041" spans="1:19" x14ac:dyDescent="0.2">
      <c r="A8041" t="s">
        <v>68</v>
      </c>
      <c r="B8041" t="s">
        <v>13</v>
      </c>
      <c r="C8041" t="s">
        <v>927</v>
      </c>
      <c r="D8041">
        <v>2</v>
      </c>
      <c r="E8041">
        <v>3</v>
      </c>
      <c r="F8041">
        <v>1780455600000</v>
      </c>
      <c r="G8041">
        <v>1780457727782</v>
      </c>
      <c r="H8041">
        <v>2127782</v>
      </c>
      <c r="I8041">
        <v>2127782</v>
      </c>
      <c r="J8041">
        <v>10969</v>
      </c>
      <c r="K8041">
        <v>79</v>
      </c>
      <c r="L8041">
        <v>76.58</v>
      </c>
      <c r="M8041" t="s">
        <v>931</v>
      </c>
      <c r="N8041" t="s">
        <v>926</v>
      </c>
      <c r="O8041">
        <v>55.6</v>
      </c>
      <c r="S8041">
        <v>28040</v>
      </c>
    </row>
    <row r="8042" spans="1:19" x14ac:dyDescent="0.2">
      <c r="A8042" t="s">
        <v>68</v>
      </c>
      <c r="B8042" t="s">
        <v>13</v>
      </c>
      <c r="C8042" t="s">
        <v>924</v>
      </c>
      <c r="D8042">
        <v>2</v>
      </c>
      <c r="E8042">
        <v>3</v>
      </c>
      <c r="F8042">
        <v>1780456500000</v>
      </c>
      <c r="G8042">
        <v>1780458643550</v>
      </c>
      <c r="H8042">
        <v>2143550</v>
      </c>
      <c r="I8042">
        <v>2143550</v>
      </c>
      <c r="J8042">
        <v>11988</v>
      </c>
      <c r="K8042">
        <v>79</v>
      </c>
      <c r="L8042">
        <v>74.8</v>
      </c>
      <c r="M8042" t="s">
        <v>931</v>
      </c>
      <c r="N8042" t="s">
        <v>926</v>
      </c>
      <c r="O8042">
        <v>48.36</v>
      </c>
      <c r="S8042">
        <v>28041</v>
      </c>
    </row>
    <row r="8043" spans="1:19" x14ac:dyDescent="0.2">
      <c r="A8043" t="s">
        <v>68</v>
      </c>
      <c r="B8043" t="s">
        <v>13</v>
      </c>
      <c r="C8043" t="s">
        <v>928</v>
      </c>
      <c r="D8043">
        <v>2</v>
      </c>
      <c r="E8043">
        <v>3</v>
      </c>
      <c r="F8043">
        <v>1780457400000</v>
      </c>
      <c r="G8043">
        <v>1780458966082</v>
      </c>
      <c r="H8043">
        <v>1566082</v>
      </c>
      <c r="I8043">
        <v>1566082</v>
      </c>
      <c r="J8043">
        <v>8961</v>
      </c>
      <c r="K8043">
        <v>58</v>
      </c>
      <c r="L8043">
        <v>61.89</v>
      </c>
      <c r="M8043" t="s">
        <v>925</v>
      </c>
      <c r="N8043" t="s">
        <v>926</v>
      </c>
      <c r="O8043">
        <v>40.96</v>
      </c>
      <c r="S8043">
        <v>28042</v>
      </c>
    </row>
    <row r="8044" spans="1:19" x14ac:dyDescent="0.2">
      <c r="A8044" t="s">
        <v>68</v>
      </c>
      <c r="B8044" t="s">
        <v>13</v>
      </c>
      <c r="C8044" t="s">
        <v>927</v>
      </c>
      <c r="D8044">
        <v>2</v>
      </c>
      <c r="E8044">
        <v>3</v>
      </c>
      <c r="F8044">
        <v>1780458300000</v>
      </c>
      <c r="G8044">
        <v>1780460402007</v>
      </c>
      <c r="H8044">
        <v>2102007</v>
      </c>
      <c r="I8044">
        <v>2102007</v>
      </c>
      <c r="J8044">
        <v>8606</v>
      </c>
      <c r="K8044">
        <v>88</v>
      </c>
      <c r="L8044">
        <v>54.26</v>
      </c>
      <c r="M8044" t="s">
        <v>925</v>
      </c>
      <c r="N8044" t="s">
        <v>929</v>
      </c>
      <c r="S8044">
        <v>28043</v>
      </c>
    </row>
    <row r="8045" spans="1:19" x14ac:dyDescent="0.2">
      <c r="A8045" t="s">
        <v>68</v>
      </c>
      <c r="B8045" t="s">
        <v>13</v>
      </c>
      <c r="C8045" t="s">
        <v>924</v>
      </c>
      <c r="D8045">
        <v>2</v>
      </c>
      <c r="E8045">
        <v>3</v>
      </c>
      <c r="F8045">
        <v>1780459200000</v>
      </c>
      <c r="G8045">
        <v>1780461277566</v>
      </c>
      <c r="H8045">
        <v>2077566</v>
      </c>
      <c r="I8045">
        <v>2077566</v>
      </c>
      <c r="J8045">
        <v>9292</v>
      </c>
      <c r="K8045">
        <v>84</v>
      </c>
      <c r="L8045">
        <v>67.849999999999994</v>
      </c>
      <c r="M8045" t="s">
        <v>931</v>
      </c>
      <c r="N8045" t="s">
        <v>926</v>
      </c>
      <c r="O8045">
        <v>41.07</v>
      </c>
      <c r="S8045">
        <v>28044</v>
      </c>
    </row>
    <row r="8046" spans="1:19" x14ac:dyDescent="0.2">
      <c r="A8046" t="s">
        <v>68</v>
      </c>
      <c r="B8046" t="s">
        <v>13</v>
      </c>
      <c r="C8046" t="s">
        <v>928</v>
      </c>
      <c r="D8046">
        <v>2</v>
      </c>
      <c r="E8046">
        <v>3</v>
      </c>
      <c r="F8046">
        <v>1780460100000</v>
      </c>
      <c r="G8046">
        <v>1780462515327</v>
      </c>
      <c r="H8046">
        <v>2415327</v>
      </c>
      <c r="I8046">
        <v>2415327</v>
      </c>
      <c r="J8046">
        <v>11903</v>
      </c>
      <c r="K8046">
        <v>91</v>
      </c>
      <c r="L8046">
        <v>73.94</v>
      </c>
      <c r="M8046" t="s">
        <v>931</v>
      </c>
      <c r="N8046" t="s">
        <v>926</v>
      </c>
      <c r="O8046">
        <v>39.729999999999997</v>
      </c>
      <c r="S8046">
        <v>28045</v>
      </c>
    </row>
    <row r="8047" spans="1:19" x14ac:dyDescent="0.2">
      <c r="A8047" t="s">
        <v>68</v>
      </c>
      <c r="B8047" t="s">
        <v>13</v>
      </c>
      <c r="C8047" t="s">
        <v>927</v>
      </c>
      <c r="D8047">
        <v>2</v>
      </c>
      <c r="E8047">
        <v>3</v>
      </c>
      <c r="F8047">
        <v>1780461000000</v>
      </c>
      <c r="G8047">
        <v>1780462411818</v>
      </c>
      <c r="H8047">
        <v>1411818</v>
      </c>
      <c r="I8047">
        <v>1411818</v>
      </c>
      <c r="J8047">
        <v>10375</v>
      </c>
      <c r="K8047">
        <v>55</v>
      </c>
      <c r="L8047">
        <v>61.55</v>
      </c>
      <c r="M8047" t="s">
        <v>925</v>
      </c>
      <c r="N8047" t="s">
        <v>926</v>
      </c>
      <c r="O8047">
        <v>40.28</v>
      </c>
      <c r="S8047">
        <v>28046</v>
      </c>
    </row>
    <row r="8048" spans="1:19" x14ac:dyDescent="0.2">
      <c r="A8048" t="s">
        <v>68</v>
      </c>
      <c r="B8048" t="s">
        <v>13</v>
      </c>
      <c r="C8048" t="s">
        <v>924</v>
      </c>
      <c r="D8048">
        <v>2</v>
      </c>
      <c r="E8048">
        <v>3</v>
      </c>
      <c r="F8048">
        <v>1780461900000</v>
      </c>
      <c r="G8048">
        <v>1780463325887</v>
      </c>
      <c r="H8048">
        <v>1425887</v>
      </c>
      <c r="I8048">
        <v>1425887</v>
      </c>
      <c r="J8048">
        <v>8812</v>
      </c>
      <c r="K8048">
        <v>57</v>
      </c>
      <c r="L8048">
        <v>66.599999999999994</v>
      </c>
      <c r="M8048" t="s">
        <v>925</v>
      </c>
      <c r="N8048" t="s">
        <v>926</v>
      </c>
      <c r="O8048">
        <v>55.85</v>
      </c>
      <c r="S8048">
        <v>28047</v>
      </c>
    </row>
    <row r="8049" spans="1:19" x14ac:dyDescent="0.2">
      <c r="A8049" t="s">
        <v>68</v>
      </c>
      <c r="B8049" t="s">
        <v>13</v>
      </c>
      <c r="C8049" t="s">
        <v>928</v>
      </c>
      <c r="D8049">
        <v>2</v>
      </c>
      <c r="E8049">
        <v>3</v>
      </c>
      <c r="F8049">
        <v>1780462800000</v>
      </c>
      <c r="G8049">
        <v>1780464321572</v>
      </c>
      <c r="H8049">
        <v>1521572</v>
      </c>
      <c r="I8049">
        <v>1521572</v>
      </c>
      <c r="J8049">
        <v>8612</v>
      </c>
      <c r="K8049">
        <v>68</v>
      </c>
      <c r="L8049">
        <v>65.510000000000005</v>
      </c>
      <c r="M8049" t="s">
        <v>925</v>
      </c>
      <c r="N8049" t="s">
        <v>926</v>
      </c>
      <c r="O8049">
        <v>51.45</v>
      </c>
      <c r="S8049">
        <v>28048</v>
      </c>
    </row>
    <row r="8050" spans="1:19" x14ac:dyDescent="0.2">
      <c r="A8050" t="s">
        <v>68</v>
      </c>
      <c r="B8050" t="s">
        <v>13</v>
      </c>
      <c r="C8050" t="s">
        <v>927</v>
      </c>
      <c r="D8050">
        <v>2</v>
      </c>
      <c r="E8050">
        <v>3</v>
      </c>
      <c r="F8050">
        <v>1780463700000</v>
      </c>
      <c r="G8050">
        <v>1780466087318</v>
      </c>
      <c r="H8050">
        <v>2387318</v>
      </c>
      <c r="I8050">
        <v>2387318</v>
      </c>
      <c r="J8050">
        <v>8835</v>
      </c>
      <c r="K8050">
        <v>98</v>
      </c>
      <c r="L8050">
        <v>71.239999999999995</v>
      </c>
      <c r="M8050" t="s">
        <v>931</v>
      </c>
      <c r="N8050" t="s">
        <v>926</v>
      </c>
      <c r="O8050">
        <v>42.37</v>
      </c>
      <c r="S8050">
        <v>28049</v>
      </c>
    </row>
    <row r="8051" spans="1:19" x14ac:dyDescent="0.2">
      <c r="A8051" t="s">
        <v>68</v>
      </c>
      <c r="B8051" t="s">
        <v>13</v>
      </c>
      <c r="C8051" t="s">
        <v>924</v>
      </c>
      <c r="D8051">
        <v>2</v>
      </c>
      <c r="E8051">
        <v>3</v>
      </c>
      <c r="F8051">
        <v>1780464600000</v>
      </c>
      <c r="G8051">
        <v>1780466480440</v>
      </c>
      <c r="H8051">
        <v>1880440</v>
      </c>
      <c r="I8051">
        <v>1880440</v>
      </c>
      <c r="J8051">
        <v>8551</v>
      </c>
      <c r="K8051">
        <v>80</v>
      </c>
      <c r="L8051">
        <v>66.349999999999994</v>
      </c>
      <c r="M8051" t="s">
        <v>925</v>
      </c>
      <c r="N8051" t="s">
        <v>926</v>
      </c>
      <c r="O8051">
        <v>44.53</v>
      </c>
      <c r="S8051">
        <v>28050</v>
      </c>
    </row>
    <row r="8052" spans="1:19" x14ac:dyDescent="0.2">
      <c r="A8052" t="s">
        <v>68</v>
      </c>
      <c r="B8052" t="s">
        <v>13</v>
      </c>
      <c r="C8052" t="s">
        <v>924</v>
      </c>
      <c r="D8052">
        <v>2</v>
      </c>
      <c r="E8052">
        <v>4</v>
      </c>
      <c r="F8052">
        <v>1780531200000</v>
      </c>
      <c r="G8052">
        <v>1780532590203</v>
      </c>
      <c r="H8052">
        <v>1390203</v>
      </c>
      <c r="I8052">
        <v>1390203</v>
      </c>
      <c r="J8052">
        <v>8526</v>
      </c>
      <c r="K8052">
        <v>56</v>
      </c>
      <c r="L8052">
        <v>64.03</v>
      </c>
      <c r="M8052" t="s">
        <v>925</v>
      </c>
      <c r="N8052" t="s">
        <v>926</v>
      </c>
      <c r="O8052">
        <v>51.55</v>
      </c>
      <c r="S8052">
        <v>28051</v>
      </c>
    </row>
    <row r="8053" spans="1:19" x14ac:dyDescent="0.2">
      <c r="A8053" t="s">
        <v>68</v>
      </c>
      <c r="B8053" t="s">
        <v>13</v>
      </c>
      <c r="C8053" t="s">
        <v>928</v>
      </c>
      <c r="D8053">
        <v>2</v>
      </c>
      <c r="E8053">
        <v>4</v>
      </c>
      <c r="F8053">
        <v>1780532100000</v>
      </c>
      <c r="G8053">
        <v>1780534024114</v>
      </c>
      <c r="H8053">
        <v>1924114</v>
      </c>
      <c r="I8053">
        <v>1924114</v>
      </c>
      <c r="J8053">
        <v>9403</v>
      </c>
      <c r="K8053">
        <v>73</v>
      </c>
      <c r="L8053">
        <v>52.96</v>
      </c>
      <c r="M8053" t="s">
        <v>925</v>
      </c>
      <c r="N8053" t="s">
        <v>929</v>
      </c>
      <c r="S8053">
        <v>28052</v>
      </c>
    </row>
    <row r="8054" spans="1:19" x14ac:dyDescent="0.2">
      <c r="A8054" t="s">
        <v>68</v>
      </c>
      <c r="B8054" t="s">
        <v>13</v>
      </c>
      <c r="C8054" t="s">
        <v>927</v>
      </c>
      <c r="D8054">
        <v>2</v>
      </c>
      <c r="E8054">
        <v>4</v>
      </c>
      <c r="F8054">
        <v>1780533000000</v>
      </c>
      <c r="G8054">
        <v>1780534808063</v>
      </c>
      <c r="H8054">
        <v>1808063</v>
      </c>
      <c r="I8054">
        <v>1808063</v>
      </c>
      <c r="J8054">
        <v>12124</v>
      </c>
      <c r="K8054">
        <v>72</v>
      </c>
      <c r="L8054">
        <v>67.959999999999994</v>
      </c>
      <c r="M8054" t="s">
        <v>931</v>
      </c>
      <c r="N8054" t="s">
        <v>926</v>
      </c>
      <c r="O8054">
        <v>40.54</v>
      </c>
      <c r="S8054">
        <v>28053</v>
      </c>
    </row>
    <row r="8055" spans="1:19" x14ac:dyDescent="0.2">
      <c r="A8055" t="s">
        <v>68</v>
      </c>
      <c r="B8055" t="s">
        <v>13</v>
      </c>
      <c r="C8055" t="s">
        <v>924</v>
      </c>
      <c r="D8055">
        <v>2</v>
      </c>
      <c r="E8055">
        <v>4</v>
      </c>
      <c r="F8055">
        <v>1780533900000</v>
      </c>
      <c r="G8055">
        <v>1780535186801</v>
      </c>
      <c r="H8055">
        <v>1286801</v>
      </c>
      <c r="I8055">
        <v>1286801</v>
      </c>
      <c r="J8055">
        <v>8657</v>
      </c>
      <c r="K8055">
        <v>56</v>
      </c>
      <c r="L8055">
        <v>62.32</v>
      </c>
      <c r="M8055" t="s">
        <v>925</v>
      </c>
      <c r="N8055" t="s">
        <v>926</v>
      </c>
      <c r="O8055">
        <v>49.83</v>
      </c>
      <c r="S8055">
        <v>28054</v>
      </c>
    </row>
    <row r="8056" spans="1:19" x14ac:dyDescent="0.2">
      <c r="A8056" t="s">
        <v>68</v>
      </c>
      <c r="B8056" t="s">
        <v>13</v>
      </c>
      <c r="C8056" t="s">
        <v>928</v>
      </c>
      <c r="D8056">
        <v>2</v>
      </c>
      <c r="E8056">
        <v>4</v>
      </c>
      <c r="F8056">
        <v>1780534800000</v>
      </c>
      <c r="G8056">
        <v>1780536199462</v>
      </c>
      <c r="H8056">
        <v>1399462</v>
      </c>
      <c r="I8056">
        <v>1399462</v>
      </c>
      <c r="J8056">
        <v>10115</v>
      </c>
      <c r="K8056">
        <v>56</v>
      </c>
      <c r="L8056">
        <v>63.72</v>
      </c>
      <c r="M8056" t="s">
        <v>925</v>
      </c>
      <c r="N8056" t="s">
        <v>926</v>
      </c>
      <c r="O8056">
        <v>46.34</v>
      </c>
      <c r="S8056">
        <v>28055</v>
      </c>
    </row>
    <row r="8057" spans="1:19" x14ac:dyDescent="0.2">
      <c r="A8057" t="s">
        <v>68</v>
      </c>
      <c r="B8057" t="s">
        <v>13</v>
      </c>
      <c r="C8057" t="s">
        <v>927</v>
      </c>
      <c r="D8057">
        <v>2</v>
      </c>
      <c r="E8057">
        <v>4</v>
      </c>
      <c r="F8057">
        <v>1780535700000</v>
      </c>
      <c r="G8057">
        <v>1780537258438</v>
      </c>
      <c r="H8057">
        <v>1558438</v>
      </c>
      <c r="I8057">
        <v>1558438</v>
      </c>
      <c r="J8057">
        <v>11048</v>
      </c>
      <c r="K8057">
        <v>59</v>
      </c>
      <c r="L8057">
        <v>64.849999999999994</v>
      </c>
      <c r="M8057" t="s">
        <v>925</v>
      </c>
      <c r="N8057" t="s">
        <v>926</v>
      </c>
      <c r="O8057">
        <v>42.46</v>
      </c>
      <c r="S8057">
        <v>28056</v>
      </c>
    </row>
    <row r="8058" spans="1:19" x14ac:dyDescent="0.2">
      <c r="A8058" t="s">
        <v>68</v>
      </c>
      <c r="B8058" t="s">
        <v>13</v>
      </c>
      <c r="C8058" t="s">
        <v>924</v>
      </c>
      <c r="D8058">
        <v>2</v>
      </c>
      <c r="E8058">
        <v>4</v>
      </c>
      <c r="F8058">
        <v>1780536600000</v>
      </c>
      <c r="G8058">
        <v>1780539060385</v>
      </c>
      <c r="H8058">
        <v>2460385</v>
      </c>
      <c r="I8058">
        <v>2460385</v>
      </c>
      <c r="J8058">
        <v>10169</v>
      </c>
      <c r="K8058">
        <v>101</v>
      </c>
      <c r="L8058">
        <v>75.87</v>
      </c>
      <c r="M8058" t="s">
        <v>931</v>
      </c>
      <c r="N8058" t="s">
        <v>926</v>
      </c>
      <c r="O8058">
        <v>47.72</v>
      </c>
      <c r="S8058">
        <v>28057</v>
      </c>
    </row>
    <row r="8059" spans="1:19" x14ac:dyDescent="0.2">
      <c r="A8059" t="s">
        <v>68</v>
      </c>
      <c r="B8059" t="s">
        <v>13</v>
      </c>
      <c r="C8059" t="s">
        <v>928</v>
      </c>
      <c r="D8059">
        <v>2</v>
      </c>
      <c r="E8059">
        <v>4</v>
      </c>
      <c r="F8059">
        <v>1780537500000</v>
      </c>
      <c r="G8059">
        <v>1780538810962</v>
      </c>
      <c r="H8059">
        <v>1310962</v>
      </c>
      <c r="I8059">
        <v>1310962</v>
      </c>
      <c r="J8059">
        <v>8723</v>
      </c>
      <c r="K8059">
        <v>50</v>
      </c>
      <c r="L8059">
        <v>63.98</v>
      </c>
      <c r="M8059" t="s">
        <v>925</v>
      </c>
      <c r="N8059" t="s">
        <v>926</v>
      </c>
      <c r="O8059">
        <v>52.89</v>
      </c>
      <c r="S8059">
        <v>28058</v>
      </c>
    </row>
    <row r="8060" spans="1:19" x14ac:dyDescent="0.2">
      <c r="A8060" t="s">
        <v>68</v>
      </c>
      <c r="B8060" t="s">
        <v>13</v>
      </c>
      <c r="C8060" t="s">
        <v>927</v>
      </c>
      <c r="D8060">
        <v>2</v>
      </c>
      <c r="E8060">
        <v>4</v>
      </c>
      <c r="F8060">
        <v>1780538400000</v>
      </c>
      <c r="G8060">
        <v>1780540194304</v>
      </c>
      <c r="H8060">
        <v>1794304</v>
      </c>
      <c r="I8060">
        <v>1794304</v>
      </c>
      <c r="J8060">
        <v>10684</v>
      </c>
      <c r="K8060">
        <v>68</v>
      </c>
      <c r="L8060">
        <v>68.650000000000006</v>
      </c>
      <c r="M8060" t="s">
        <v>931</v>
      </c>
      <c r="N8060" t="s">
        <v>926</v>
      </c>
      <c r="O8060">
        <v>46.34</v>
      </c>
      <c r="S8060">
        <v>28059</v>
      </c>
    </row>
    <row r="8061" spans="1:19" x14ac:dyDescent="0.2">
      <c r="A8061" t="s">
        <v>68</v>
      </c>
      <c r="B8061" t="s">
        <v>13</v>
      </c>
      <c r="C8061" t="s">
        <v>924</v>
      </c>
      <c r="D8061">
        <v>2</v>
      </c>
      <c r="E8061">
        <v>4</v>
      </c>
      <c r="F8061">
        <v>1780539300000</v>
      </c>
      <c r="G8061">
        <v>1780541535783</v>
      </c>
      <c r="H8061">
        <v>2235783</v>
      </c>
      <c r="I8061">
        <v>2235783</v>
      </c>
      <c r="J8061">
        <v>9947</v>
      </c>
      <c r="K8061">
        <v>83</v>
      </c>
      <c r="L8061">
        <v>70.599999999999994</v>
      </c>
      <c r="M8061" t="s">
        <v>931</v>
      </c>
      <c r="N8061" t="s">
        <v>926</v>
      </c>
      <c r="O8061">
        <v>41.72</v>
      </c>
      <c r="S8061">
        <v>28060</v>
      </c>
    </row>
    <row r="8062" spans="1:19" x14ac:dyDescent="0.2">
      <c r="A8062" t="s">
        <v>68</v>
      </c>
      <c r="B8062" t="s">
        <v>13</v>
      </c>
      <c r="C8062" t="s">
        <v>928</v>
      </c>
      <c r="D8062">
        <v>2</v>
      </c>
      <c r="E8062">
        <v>4</v>
      </c>
      <c r="F8062">
        <v>1780540200000</v>
      </c>
      <c r="G8062">
        <v>1780542012273</v>
      </c>
      <c r="H8062">
        <v>1812273</v>
      </c>
      <c r="I8062">
        <v>1812273</v>
      </c>
      <c r="J8062">
        <v>9129</v>
      </c>
      <c r="K8062">
        <v>73</v>
      </c>
      <c r="L8062">
        <v>70.77</v>
      </c>
      <c r="M8062" t="s">
        <v>931</v>
      </c>
      <c r="N8062" t="s">
        <v>926</v>
      </c>
      <c r="O8062">
        <v>54.97</v>
      </c>
      <c r="S8062">
        <v>28061</v>
      </c>
    </row>
    <row r="8063" spans="1:19" x14ac:dyDescent="0.2">
      <c r="A8063" t="s">
        <v>68</v>
      </c>
      <c r="B8063" t="s">
        <v>13</v>
      </c>
      <c r="C8063" t="s">
        <v>927</v>
      </c>
      <c r="D8063">
        <v>2</v>
      </c>
      <c r="E8063">
        <v>4</v>
      </c>
      <c r="F8063">
        <v>1780541100000</v>
      </c>
      <c r="G8063">
        <v>1780542432976</v>
      </c>
      <c r="H8063">
        <v>1332976</v>
      </c>
      <c r="I8063">
        <v>1332976</v>
      </c>
      <c r="J8063">
        <v>10239</v>
      </c>
      <c r="K8063">
        <v>56</v>
      </c>
      <c r="L8063">
        <v>61.62</v>
      </c>
      <c r="M8063" t="s">
        <v>925</v>
      </c>
      <c r="N8063" t="s">
        <v>926</v>
      </c>
      <c r="O8063">
        <v>42.79</v>
      </c>
      <c r="S8063">
        <v>28062</v>
      </c>
    </row>
    <row r="8064" spans="1:19" x14ac:dyDescent="0.2">
      <c r="A8064" t="s">
        <v>68</v>
      </c>
      <c r="B8064" t="s">
        <v>13</v>
      </c>
      <c r="C8064" t="s">
        <v>924</v>
      </c>
      <c r="D8064">
        <v>2</v>
      </c>
      <c r="E8064">
        <v>4</v>
      </c>
      <c r="F8064">
        <v>1780542000000</v>
      </c>
      <c r="G8064">
        <v>1780543983176</v>
      </c>
      <c r="H8064">
        <v>1983176</v>
      </c>
      <c r="I8064">
        <v>1983176</v>
      </c>
      <c r="J8064">
        <v>11330</v>
      </c>
      <c r="K8064">
        <v>79</v>
      </c>
      <c r="L8064">
        <v>55.69</v>
      </c>
      <c r="M8064" t="s">
        <v>925</v>
      </c>
      <c r="N8064" t="s">
        <v>929</v>
      </c>
      <c r="S8064">
        <v>28063</v>
      </c>
    </row>
    <row r="8065" spans="1:19" x14ac:dyDescent="0.2">
      <c r="A8065" t="s">
        <v>68</v>
      </c>
      <c r="B8065" t="s">
        <v>13</v>
      </c>
      <c r="C8065" t="s">
        <v>928</v>
      </c>
      <c r="D8065">
        <v>2</v>
      </c>
      <c r="E8065">
        <v>4</v>
      </c>
      <c r="F8065">
        <v>1780542900000</v>
      </c>
      <c r="G8065">
        <v>1780544638764</v>
      </c>
      <c r="H8065">
        <v>1738764</v>
      </c>
      <c r="I8065">
        <v>1738764</v>
      </c>
      <c r="J8065">
        <v>9947</v>
      </c>
      <c r="K8065">
        <v>70</v>
      </c>
      <c r="L8065">
        <v>64.52</v>
      </c>
      <c r="M8065" t="s">
        <v>925</v>
      </c>
      <c r="N8065" t="s">
        <v>926</v>
      </c>
      <c r="O8065">
        <v>40.1</v>
      </c>
      <c r="S8065">
        <v>28064</v>
      </c>
    </row>
    <row r="8066" spans="1:19" x14ac:dyDescent="0.2">
      <c r="A8066" t="s">
        <v>68</v>
      </c>
      <c r="B8066" t="s">
        <v>13</v>
      </c>
      <c r="C8066" t="s">
        <v>927</v>
      </c>
      <c r="D8066">
        <v>2</v>
      </c>
      <c r="E8066">
        <v>4</v>
      </c>
      <c r="F8066">
        <v>1780543800000</v>
      </c>
      <c r="G8066">
        <v>1780545399360</v>
      </c>
      <c r="H8066">
        <v>1599360</v>
      </c>
      <c r="I8066">
        <v>1599360</v>
      </c>
      <c r="J8066">
        <v>8973</v>
      </c>
      <c r="K8066">
        <v>60</v>
      </c>
      <c r="L8066">
        <v>65.959999999999994</v>
      </c>
      <c r="M8066" t="s">
        <v>925</v>
      </c>
      <c r="N8066" t="s">
        <v>926</v>
      </c>
      <c r="O8066">
        <v>49.57</v>
      </c>
      <c r="S8066">
        <v>28065</v>
      </c>
    </row>
    <row r="8067" spans="1:19" x14ac:dyDescent="0.2">
      <c r="A8067" t="s">
        <v>68</v>
      </c>
      <c r="B8067" t="s">
        <v>13</v>
      </c>
      <c r="C8067" t="s">
        <v>924</v>
      </c>
      <c r="D8067">
        <v>2</v>
      </c>
      <c r="E8067">
        <v>4</v>
      </c>
      <c r="F8067">
        <v>1780544700000</v>
      </c>
      <c r="G8067">
        <v>1780546535539</v>
      </c>
      <c r="H8067">
        <v>1835539</v>
      </c>
      <c r="I8067">
        <v>1835539</v>
      </c>
      <c r="J8067">
        <v>11770</v>
      </c>
      <c r="K8067">
        <v>77</v>
      </c>
      <c r="L8067">
        <v>71.91</v>
      </c>
      <c r="M8067" t="s">
        <v>931</v>
      </c>
      <c r="N8067" t="s">
        <v>926</v>
      </c>
      <c r="O8067">
        <v>49.99</v>
      </c>
      <c r="S8067">
        <v>28066</v>
      </c>
    </row>
    <row r="8068" spans="1:19" x14ac:dyDescent="0.2">
      <c r="A8068" t="s">
        <v>68</v>
      </c>
      <c r="B8068" t="s">
        <v>13</v>
      </c>
      <c r="C8068" t="s">
        <v>928</v>
      </c>
      <c r="D8068">
        <v>2</v>
      </c>
      <c r="E8068">
        <v>4</v>
      </c>
      <c r="F8068">
        <v>1780545600000</v>
      </c>
      <c r="G8068">
        <v>1780547797186</v>
      </c>
      <c r="H8068">
        <v>2197186</v>
      </c>
      <c r="I8068">
        <v>2197186</v>
      </c>
      <c r="J8068">
        <v>9199</v>
      </c>
      <c r="K8068">
        <v>86</v>
      </c>
      <c r="L8068">
        <v>72.52</v>
      </c>
      <c r="M8068" t="s">
        <v>931</v>
      </c>
      <c r="N8068" t="s">
        <v>926</v>
      </c>
      <c r="O8068">
        <v>49.15</v>
      </c>
      <c r="S8068">
        <v>28067</v>
      </c>
    </row>
    <row r="8069" spans="1:19" x14ac:dyDescent="0.2">
      <c r="A8069" t="s">
        <v>68</v>
      </c>
      <c r="B8069" t="s">
        <v>13</v>
      </c>
      <c r="C8069" t="s">
        <v>927</v>
      </c>
      <c r="D8069">
        <v>2</v>
      </c>
      <c r="E8069">
        <v>4</v>
      </c>
      <c r="F8069">
        <v>1780546500000</v>
      </c>
      <c r="G8069">
        <v>1780548238691</v>
      </c>
      <c r="H8069">
        <v>1738691</v>
      </c>
      <c r="I8069">
        <v>1738691</v>
      </c>
      <c r="J8069">
        <v>9101</v>
      </c>
      <c r="K8069">
        <v>69</v>
      </c>
      <c r="L8069">
        <v>67.17</v>
      </c>
      <c r="M8069" t="s">
        <v>931</v>
      </c>
      <c r="N8069" t="s">
        <v>926</v>
      </c>
      <c r="O8069">
        <v>48.53</v>
      </c>
      <c r="S8069">
        <v>28068</v>
      </c>
    </row>
    <row r="8070" spans="1:19" x14ac:dyDescent="0.2">
      <c r="A8070" t="s">
        <v>68</v>
      </c>
      <c r="B8070" t="s">
        <v>13</v>
      </c>
      <c r="C8070" t="s">
        <v>924</v>
      </c>
      <c r="D8070">
        <v>2</v>
      </c>
      <c r="E8070">
        <v>4</v>
      </c>
      <c r="F8070">
        <v>1780547400000</v>
      </c>
      <c r="G8070">
        <v>1780548815625</v>
      </c>
      <c r="H8070">
        <v>1415625</v>
      </c>
      <c r="I8070">
        <v>1415625</v>
      </c>
      <c r="J8070">
        <v>8630</v>
      </c>
      <c r="K8070">
        <v>54</v>
      </c>
      <c r="L8070">
        <v>60.31</v>
      </c>
      <c r="M8070" t="s">
        <v>925</v>
      </c>
      <c r="N8070" t="s">
        <v>926</v>
      </c>
      <c r="O8070">
        <v>41.98</v>
      </c>
      <c r="S8070">
        <v>28069</v>
      </c>
    </row>
    <row r="8071" spans="1:19" x14ac:dyDescent="0.2">
      <c r="A8071" t="s">
        <v>68</v>
      </c>
      <c r="B8071" t="s">
        <v>13</v>
      </c>
      <c r="C8071" t="s">
        <v>928</v>
      </c>
      <c r="D8071">
        <v>2</v>
      </c>
      <c r="E8071">
        <v>4</v>
      </c>
      <c r="F8071">
        <v>1780548300000</v>
      </c>
      <c r="G8071">
        <v>1780550775205</v>
      </c>
      <c r="H8071">
        <v>2475205</v>
      </c>
      <c r="I8071">
        <v>2475205</v>
      </c>
      <c r="J8071">
        <v>10629</v>
      </c>
      <c r="K8071">
        <v>94</v>
      </c>
      <c r="L8071">
        <v>79.430000000000007</v>
      </c>
      <c r="M8071" t="s">
        <v>931</v>
      </c>
      <c r="N8071" t="s">
        <v>926</v>
      </c>
      <c r="O8071">
        <v>54.41</v>
      </c>
      <c r="S8071">
        <v>28070</v>
      </c>
    </row>
    <row r="8072" spans="1:19" x14ac:dyDescent="0.2">
      <c r="A8072" t="s">
        <v>68</v>
      </c>
      <c r="B8072" t="s">
        <v>13</v>
      </c>
      <c r="C8072" t="s">
        <v>928</v>
      </c>
      <c r="D8072">
        <v>2</v>
      </c>
      <c r="E8072">
        <v>5</v>
      </c>
      <c r="F8072">
        <v>1780617600000</v>
      </c>
      <c r="G8072">
        <v>1780619914501</v>
      </c>
      <c r="H8072">
        <v>2314501</v>
      </c>
      <c r="I8072">
        <v>2314501</v>
      </c>
      <c r="J8072">
        <v>12011</v>
      </c>
      <c r="K8072">
        <v>93</v>
      </c>
      <c r="L8072">
        <v>77.22</v>
      </c>
      <c r="M8072" t="s">
        <v>931</v>
      </c>
      <c r="N8072" t="s">
        <v>926</v>
      </c>
      <c r="O8072">
        <v>49.6</v>
      </c>
      <c r="S8072">
        <v>28071</v>
      </c>
    </row>
    <row r="8073" spans="1:19" x14ac:dyDescent="0.2">
      <c r="A8073" t="s">
        <v>68</v>
      </c>
      <c r="B8073" t="s">
        <v>13</v>
      </c>
      <c r="C8073" t="s">
        <v>927</v>
      </c>
      <c r="D8073">
        <v>2</v>
      </c>
      <c r="E8073">
        <v>5</v>
      </c>
      <c r="F8073">
        <v>1780618500000</v>
      </c>
      <c r="G8073">
        <v>1780619815770</v>
      </c>
      <c r="H8073">
        <v>1315770</v>
      </c>
      <c r="I8073">
        <v>1315770</v>
      </c>
      <c r="J8073">
        <v>9702</v>
      </c>
      <c r="K8073">
        <v>59</v>
      </c>
      <c r="L8073">
        <v>65.400000000000006</v>
      </c>
      <c r="M8073" t="s">
        <v>925</v>
      </c>
      <c r="N8073" t="s">
        <v>926</v>
      </c>
      <c r="O8073">
        <v>53.46</v>
      </c>
      <c r="S8073">
        <v>28072</v>
      </c>
    </row>
    <row r="8074" spans="1:19" x14ac:dyDescent="0.2">
      <c r="A8074" t="s">
        <v>68</v>
      </c>
      <c r="B8074" t="s">
        <v>13</v>
      </c>
      <c r="C8074" t="s">
        <v>924</v>
      </c>
      <c r="D8074">
        <v>2</v>
      </c>
      <c r="E8074">
        <v>5</v>
      </c>
      <c r="F8074">
        <v>1780619400000</v>
      </c>
      <c r="G8074">
        <v>1780621113996</v>
      </c>
      <c r="H8074">
        <v>1713996</v>
      </c>
      <c r="I8074">
        <v>1713996</v>
      </c>
      <c r="J8074">
        <v>10991</v>
      </c>
      <c r="K8074">
        <v>65</v>
      </c>
      <c r="L8074">
        <v>70.989999999999995</v>
      </c>
      <c r="M8074" t="s">
        <v>931</v>
      </c>
      <c r="N8074" t="s">
        <v>926</v>
      </c>
      <c r="O8074">
        <v>52.99</v>
      </c>
      <c r="S8074">
        <v>28073</v>
      </c>
    </row>
    <row r="8075" spans="1:19" x14ac:dyDescent="0.2">
      <c r="A8075" t="s">
        <v>68</v>
      </c>
      <c r="B8075" t="s">
        <v>13</v>
      </c>
      <c r="C8075" t="s">
        <v>928</v>
      </c>
      <c r="D8075">
        <v>2</v>
      </c>
      <c r="E8075">
        <v>5</v>
      </c>
      <c r="F8075">
        <v>1780620300000</v>
      </c>
      <c r="G8075">
        <v>1780622598096</v>
      </c>
      <c r="H8075">
        <v>2298096</v>
      </c>
      <c r="I8075">
        <v>2298096</v>
      </c>
      <c r="J8075">
        <v>9581</v>
      </c>
      <c r="K8075">
        <v>86</v>
      </c>
      <c r="L8075">
        <v>71.239999999999995</v>
      </c>
      <c r="M8075" t="s">
        <v>931</v>
      </c>
      <c r="N8075" t="s">
        <v>926</v>
      </c>
      <c r="O8075">
        <v>42.63</v>
      </c>
      <c r="S8075">
        <v>28074</v>
      </c>
    </row>
    <row r="8076" spans="1:19" x14ac:dyDescent="0.2">
      <c r="A8076" t="s">
        <v>68</v>
      </c>
      <c r="B8076" t="s">
        <v>13</v>
      </c>
      <c r="C8076" t="s">
        <v>927</v>
      </c>
      <c r="D8076">
        <v>2</v>
      </c>
      <c r="E8076">
        <v>5</v>
      </c>
      <c r="F8076">
        <v>1780621200000</v>
      </c>
      <c r="G8076">
        <v>1780623755162</v>
      </c>
      <c r="H8076">
        <v>2555162</v>
      </c>
      <c r="I8076">
        <v>2555162</v>
      </c>
      <c r="J8076">
        <v>11608</v>
      </c>
      <c r="K8076">
        <v>100</v>
      </c>
      <c r="L8076">
        <v>80.42</v>
      </c>
      <c r="M8076" t="s">
        <v>931</v>
      </c>
      <c r="N8076" t="s">
        <v>926</v>
      </c>
      <c r="O8076">
        <v>52.08</v>
      </c>
      <c r="S8076">
        <v>28075</v>
      </c>
    </row>
    <row r="8077" spans="1:19" x14ac:dyDescent="0.2">
      <c r="A8077" t="s">
        <v>68</v>
      </c>
      <c r="B8077" t="s">
        <v>13</v>
      </c>
      <c r="C8077" t="s">
        <v>924</v>
      </c>
      <c r="D8077">
        <v>2</v>
      </c>
      <c r="E8077">
        <v>5</v>
      </c>
      <c r="F8077">
        <v>1780622100000</v>
      </c>
      <c r="G8077">
        <v>1780623757462</v>
      </c>
      <c r="H8077">
        <v>1657462</v>
      </c>
      <c r="I8077">
        <v>1657462</v>
      </c>
      <c r="J8077">
        <v>10637</v>
      </c>
      <c r="K8077">
        <v>67</v>
      </c>
      <c r="L8077">
        <v>70.95</v>
      </c>
      <c r="M8077" t="s">
        <v>931</v>
      </c>
      <c r="N8077" t="s">
        <v>926</v>
      </c>
      <c r="O8077">
        <v>55.27</v>
      </c>
      <c r="S8077">
        <v>28076</v>
      </c>
    </row>
    <row r="8078" spans="1:19" x14ac:dyDescent="0.2">
      <c r="A8078" t="s">
        <v>68</v>
      </c>
      <c r="B8078" t="s">
        <v>13</v>
      </c>
      <c r="C8078" t="s">
        <v>928</v>
      </c>
      <c r="D8078">
        <v>2</v>
      </c>
      <c r="E8078">
        <v>5</v>
      </c>
      <c r="F8078">
        <v>1780623000000</v>
      </c>
      <c r="G8078">
        <v>1780625084786</v>
      </c>
      <c r="H8078">
        <v>2084786</v>
      </c>
      <c r="I8078">
        <v>2084786</v>
      </c>
      <c r="J8078">
        <v>11450</v>
      </c>
      <c r="K8078">
        <v>85</v>
      </c>
      <c r="L8078">
        <v>70.92</v>
      </c>
      <c r="M8078" t="s">
        <v>931</v>
      </c>
      <c r="N8078" t="s">
        <v>926</v>
      </c>
      <c r="O8078">
        <v>42.24</v>
      </c>
      <c r="S8078">
        <v>28077</v>
      </c>
    </row>
    <row r="8079" spans="1:19" x14ac:dyDescent="0.2">
      <c r="A8079" t="s">
        <v>68</v>
      </c>
      <c r="B8079" t="s">
        <v>13</v>
      </c>
      <c r="C8079" t="s">
        <v>927</v>
      </c>
      <c r="D8079">
        <v>2</v>
      </c>
      <c r="E8079">
        <v>5</v>
      </c>
      <c r="F8079">
        <v>1780623900000</v>
      </c>
      <c r="G8079">
        <v>1780625517232</v>
      </c>
      <c r="H8079">
        <v>1617232</v>
      </c>
      <c r="I8079">
        <v>1617232</v>
      </c>
      <c r="J8079">
        <v>11351</v>
      </c>
      <c r="K8079">
        <v>60</v>
      </c>
      <c r="L8079">
        <v>65.87</v>
      </c>
      <c r="M8079" t="s">
        <v>925</v>
      </c>
      <c r="N8079" t="s">
        <v>926</v>
      </c>
      <c r="O8079">
        <v>42.55</v>
      </c>
      <c r="S8079">
        <v>28078</v>
      </c>
    </row>
    <row r="8080" spans="1:19" x14ac:dyDescent="0.2">
      <c r="A8080" t="s">
        <v>68</v>
      </c>
      <c r="B8080" t="s">
        <v>13</v>
      </c>
      <c r="C8080" t="s">
        <v>924</v>
      </c>
      <c r="D8080">
        <v>2</v>
      </c>
      <c r="E8080">
        <v>5</v>
      </c>
      <c r="F8080">
        <v>1780624800000</v>
      </c>
      <c r="G8080">
        <v>1780627089300</v>
      </c>
      <c r="H8080">
        <v>2289300</v>
      </c>
      <c r="I8080">
        <v>2289300</v>
      </c>
      <c r="J8080">
        <v>9163</v>
      </c>
      <c r="K8080">
        <v>86</v>
      </c>
      <c r="L8080">
        <v>73.540000000000006</v>
      </c>
      <c r="M8080" t="s">
        <v>931</v>
      </c>
      <c r="N8080" t="s">
        <v>926</v>
      </c>
      <c r="O8080">
        <v>49.3</v>
      </c>
      <c r="S8080">
        <v>28079</v>
      </c>
    </row>
    <row r="8081" spans="1:19" x14ac:dyDescent="0.2">
      <c r="A8081" t="s">
        <v>68</v>
      </c>
      <c r="B8081" t="s">
        <v>13</v>
      </c>
      <c r="C8081" t="s">
        <v>928</v>
      </c>
      <c r="D8081">
        <v>2</v>
      </c>
      <c r="E8081">
        <v>5</v>
      </c>
      <c r="F8081">
        <v>1780625700000</v>
      </c>
      <c r="G8081">
        <v>1780627799314</v>
      </c>
      <c r="H8081">
        <v>2099314</v>
      </c>
      <c r="I8081">
        <v>2099314</v>
      </c>
      <c r="J8081">
        <v>11159</v>
      </c>
      <c r="K8081">
        <v>87</v>
      </c>
      <c r="L8081">
        <v>73.56</v>
      </c>
      <c r="M8081" t="s">
        <v>931</v>
      </c>
      <c r="N8081" t="s">
        <v>926</v>
      </c>
      <c r="O8081">
        <v>48.79</v>
      </c>
      <c r="S8081">
        <v>28080</v>
      </c>
    </row>
    <row r="8082" spans="1:19" x14ac:dyDescent="0.2">
      <c r="A8082" t="s">
        <v>68</v>
      </c>
      <c r="B8082" t="s">
        <v>13</v>
      </c>
      <c r="C8082" t="s">
        <v>927</v>
      </c>
      <c r="D8082">
        <v>2</v>
      </c>
      <c r="E8082">
        <v>5</v>
      </c>
      <c r="F8082">
        <v>1780626600000</v>
      </c>
      <c r="G8082">
        <v>1780628837127</v>
      </c>
      <c r="H8082">
        <v>2237127</v>
      </c>
      <c r="I8082">
        <v>2237127</v>
      </c>
      <c r="J8082">
        <v>11832</v>
      </c>
      <c r="K8082">
        <v>92</v>
      </c>
      <c r="L8082">
        <v>77.06</v>
      </c>
      <c r="M8082" t="s">
        <v>931</v>
      </c>
      <c r="N8082" t="s">
        <v>926</v>
      </c>
      <c r="O8082">
        <v>51.66</v>
      </c>
      <c r="S8082">
        <v>28081</v>
      </c>
    </row>
    <row r="8083" spans="1:19" x14ac:dyDescent="0.2">
      <c r="A8083" t="s">
        <v>68</v>
      </c>
      <c r="B8083" t="s">
        <v>13</v>
      </c>
      <c r="C8083" t="s">
        <v>924</v>
      </c>
      <c r="D8083">
        <v>2</v>
      </c>
      <c r="E8083">
        <v>5</v>
      </c>
      <c r="F8083">
        <v>1780627500000</v>
      </c>
      <c r="G8083">
        <v>1780629704304</v>
      </c>
      <c r="H8083">
        <v>2204304</v>
      </c>
      <c r="I8083">
        <v>2204304</v>
      </c>
      <c r="J8083">
        <v>9083</v>
      </c>
      <c r="K8083">
        <v>92</v>
      </c>
      <c r="L8083">
        <v>68.64</v>
      </c>
      <c r="M8083" t="s">
        <v>931</v>
      </c>
      <c r="N8083" t="s">
        <v>926</v>
      </c>
      <c r="O8083">
        <v>40.28</v>
      </c>
      <c r="S8083">
        <v>28082</v>
      </c>
    </row>
    <row r="8084" spans="1:19" x14ac:dyDescent="0.2">
      <c r="A8084" t="s">
        <v>68</v>
      </c>
      <c r="B8084" t="s">
        <v>13</v>
      </c>
      <c r="C8084" t="s">
        <v>928</v>
      </c>
      <c r="D8084">
        <v>2</v>
      </c>
      <c r="E8084">
        <v>5</v>
      </c>
      <c r="F8084">
        <v>1780628400000</v>
      </c>
      <c r="G8084">
        <v>1780629878822</v>
      </c>
      <c r="H8084">
        <v>1478822</v>
      </c>
      <c r="I8084">
        <v>1478822</v>
      </c>
      <c r="J8084">
        <v>9148</v>
      </c>
      <c r="K8084">
        <v>62</v>
      </c>
      <c r="L8084">
        <v>61.7</v>
      </c>
      <c r="M8084" t="s">
        <v>925</v>
      </c>
      <c r="N8084" t="s">
        <v>926</v>
      </c>
      <c r="O8084">
        <v>42.22</v>
      </c>
      <c r="S8084">
        <v>28083</v>
      </c>
    </row>
    <row r="8085" spans="1:19" x14ac:dyDescent="0.2">
      <c r="A8085" t="s">
        <v>68</v>
      </c>
      <c r="B8085" t="s">
        <v>13</v>
      </c>
      <c r="C8085" t="s">
        <v>927</v>
      </c>
      <c r="D8085">
        <v>2</v>
      </c>
      <c r="E8085">
        <v>5</v>
      </c>
      <c r="F8085">
        <v>1780629300000</v>
      </c>
      <c r="G8085">
        <v>1780631440413</v>
      </c>
      <c r="H8085">
        <v>2140413</v>
      </c>
      <c r="I8085">
        <v>2140413</v>
      </c>
      <c r="J8085">
        <v>10572</v>
      </c>
      <c r="K8085">
        <v>82</v>
      </c>
      <c r="L8085">
        <v>75.83</v>
      </c>
      <c r="M8085" t="s">
        <v>931</v>
      </c>
      <c r="N8085" t="s">
        <v>926</v>
      </c>
      <c r="O8085">
        <v>54.6</v>
      </c>
      <c r="S8085">
        <v>28084</v>
      </c>
    </row>
    <row r="8086" spans="1:19" x14ac:dyDescent="0.2">
      <c r="A8086" t="s">
        <v>68</v>
      </c>
      <c r="B8086" t="s">
        <v>13</v>
      </c>
      <c r="C8086" t="s">
        <v>924</v>
      </c>
      <c r="D8086">
        <v>2</v>
      </c>
      <c r="E8086">
        <v>5</v>
      </c>
      <c r="F8086">
        <v>1780630200000</v>
      </c>
      <c r="G8086">
        <v>1780632695658</v>
      </c>
      <c r="H8086">
        <v>2495658</v>
      </c>
      <c r="I8086">
        <v>2495658</v>
      </c>
      <c r="J8086">
        <v>10465</v>
      </c>
      <c r="K8086">
        <v>93</v>
      </c>
      <c r="L8086">
        <v>79.2</v>
      </c>
      <c r="M8086" t="s">
        <v>931</v>
      </c>
      <c r="N8086" t="s">
        <v>926</v>
      </c>
      <c r="O8086">
        <v>53.79</v>
      </c>
      <c r="S8086">
        <v>28085</v>
      </c>
    </row>
    <row r="8087" spans="1:19" x14ac:dyDescent="0.2">
      <c r="A8087" t="s">
        <v>68</v>
      </c>
      <c r="B8087" t="s">
        <v>13</v>
      </c>
      <c r="C8087" t="s">
        <v>928</v>
      </c>
      <c r="D8087">
        <v>2</v>
      </c>
      <c r="E8087">
        <v>5</v>
      </c>
      <c r="F8087">
        <v>1780631100000</v>
      </c>
      <c r="G8087">
        <v>1780632552102</v>
      </c>
      <c r="H8087">
        <v>1452102</v>
      </c>
      <c r="I8087">
        <v>1452102</v>
      </c>
      <c r="J8087">
        <v>11071</v>
      </c>
      <c r="K8087">
        <v>62</v>
      </c>
      <c r="L8087">
        <v>69.38</v>
      </c>
      <c r="M8087" t="s">
        <v>931</v>
      </c>
      <c r="N8087" t="s">
        <v>926</v>
      </c>
      <c r="O8087">
        <v>55.61</v>
      </c>
      <c r="S8087">
        <v>28086</v>
      </c>
    </row>
    <row r="8088" spans="1:19" x14ac:dyDescent="0.2">
      <c r="A8088" t="s">
        <v>68</v>
      </c>
      <c r="B8088" t="s">
        <v>13</v>
      </c>
      <c r="C8088" t="s">
        <v>927</v>
      </c>
      <c r="D8088">
        <v>2</v>
      </c>
      <c r="E8088">
        <v>5</v>
      </c>
      <c r="F8088">
        <v>1780632000000</v>
      </c>
      <c r="G8088">
        <v>1780633605695</v>
      </c>
      <c r="H8088">
        <v>1605695</v>
      </c>
      <c r="I8088">
        <v>1605695</v>
      </c>
      <c r="J8088">
        <v>9367</v>
      </c>
      <c r="K8088">
        <v>69</v>
      </c>
      <c r="L8088">
        <v>68.42</v>
      </c>
      <c r="M8088" t="s">
        <v>931</v>
      </c>
      <c r="N8088" t="s">
        <v>926</v>
      </c>
      <c r="O8088">
        <v>54.07</v>
      </c>
      <c r="S8088">
        <v>28087</v>
      </c>
    </row>
    <row r="8089" spans="1:19" x14ac:dyDescent="0.2">
      <c r="A8089" t="s">
        <v>68</v>
      </c>
      <c r="B8089" t="s">
        <v>13</v>
      </c>
      <c r="C8089" t="s">
        <v>924</v>
      </c>
      <c r="D8089">
        <v>2</v>
      </c>
      <c r="E8089">
        <v>5</v>
      </c>
      <c r="F8089">
        <v>1780632900000</v>
      </c>
      <c r="G8089">
        <v>1780634977815</v>
      </c>
      <c r="H8089">
        <v>2077815</v>
      </c>
      <c r="I8089">
        <v>2077815</v>
      </c>
      <c r="J8089">
        <v>9778</v>
      </c>
      <c r="K8089">
        <v>84</v>
      </c>
      <c r="L8089">
        <v>71.3</v>
      </c>
      <c r="M8089" t="s">
        <v>931</v>
      </c>
      <c r="N8089" t="s">
        <v>926</v>
      </c>
      <c r="O8089">
        <v>47.78</v>
      </c>
      <c r="S8089">
        <v>28088</v>
      </c>
    </row>
    <row r="8090" spans="1:19" x14ac:dyDescent="0.2">
      <c r="A8090" t="s">
        <v>68</v>
      </c>
      <c r="B8090" t="s">
        <v>13</v>
      </c>
      <c r="C8090" t="s">
        <v>928</v>
      </c>
      <c r="D8090">
        <v>2</v>
      </c>
      <c r="E8090">
        <v>5</v>
      </c>
      <c r="F8090">
        <v>1780633800000</v>
      </c>
      <c r="G8090">
        <v>1780635842442</v>
      </c>
      <c r="H8090">
        <v>2042442</v>
      </c>
      <c r="I8090">
        <v>2042442</v>
      </c>
      <c r="J8090">
        <v>12392</v>
      </c>
      <c r="K8090">
        <v>81</v>
      </c>
      <c r="L8090">
        <v>57.52</v>
      </c>
      <c r="M8090" t="s">
        <v>925</v>
      </c>
      <c r="N8090" t="s">
        <v>929</v>
      </c>
      <c r="S8090">
        <v>28089</v>
      </c>
    </row>
    <row r="8091" spans="1:19" x14ac:dyDescent="0.2">
      <c r="A8091" t="s">
        <v>68</v>
      </c>
      <c r="B8091" t="s">
        <v>13</v>
      </c>
      <c r="C8091" t="s">
        <v>927</v>
      </c>
      <c r="D8091">
        <v>2</v>
      </c>
      <c r="E8091">
        <v>5</v>
      </c>
      <c r="F8091">
        <v>1780634700000</v>
      </c>
      <c r="G8091">
        <v>1780636943273</v>
      </c>
      <c r="H8091">
        <v>2243273</v>
      </c>
      <c r="I8091">
        <v>2243273</v>
      </c>
      <c r="J8091">
        <v>12220</v>
      </c>
      <c r="K8091">
        <v>92</v>
      </c>
      <c r="L8091">
        <v>78.900000000000006</v>
      </c>
      <c r="M8091" t="s">
        <v>931</v>
      </c>
      <c r="N8091" t="s">
        <v>926</v>
      </c>
      <c r="O8091">
        <v>54.75</v>
      </c>
      <c r="S8091">
        <v>28090</v>
      </c>
    </row>
    <row r="8092" spans="1:19" x14ac:dyDescent="0.2">
      <c r="A8092" t="s">
        <v>68</v>
      </c>
      <c r="B8092" t="s">
        <v>13</v>
      </c>
      <c r="C8092" t="s">
        <v>924</v>
      </c>
      <c r="D8092">
        <v>2</v>
      </c>
      <c r="E8092">
        <v>5</v>
      </c>
      <c r="F8092">
        <v>1780635600000</v>
      </c>
      <c r="G8092">
        <v>1780637046390</v>
      </c>
      <c r="H8092">
        <v>1446390</v>
      </c>
      <c r="I8092">
        <v>1446390</v>
      </c>
      <c r="J8092">
        <v>12605</v>
      </c>
      <c r="K8092">
        <v>60</v>
      </c>
      <c r="L8092">
        <v>72.12</v>
      </c>
      <c r="M8092" t="s">
        <v>931</v>
      </c>
      <c r="N8092" t="s">
        <v>926</v>
      </c>
      <c r="O8092">
        <v>58.04</v>
      </c>
      <c r="S8092">
        <v>28091</v>
      </c>
    </row>
    <row r="8093" spans="1:19" x14ac:dyDescent="0.2">
      <c r="A8093" t="s">
        <v>68</v>
      </c>
      <c r="B8093" t="s">
        <v>13</v>
      </c>
      <c r="C8093" t="s">
        <v>927</v>
      </c>
      <c r="D8093">
        <v>2</v>
      </c>
      <c r="E8093">
        <v>6</v>
      </c>
      <c r="F8093">
        <v>1780704000000</v>
      </c>
      <c r="G8093">
        <v>1780705630272</v>
      </c>
      <c r="H8093">
        <v>1630272</v>
      </c>
      <c r="I8093">
        <v>1630272</v>
      </c>
      <c r="J8093">
        <v>10673</v>
      </c>
      <c r="K8093">
        <v>63</v>
      </c>
      <c r="L8093">
        <v>64.849999999999994</v>
      </c>
      <c r="M8093" t="s">
        <v>925</v>
      </c>
      <c r="N8093" t="s">
        <v>926</v>
      </c>
      <c r="O8093">
        <v>41.67</v>
      </c>
      <c r="S8093">
        <v>28092</v>
      </c>
    </row>
    <row r="8094" spans="1:19" x14ac:dyDescent="0.2">
      <c r="A8094" t="s">
        <v>68</v>
      </c>
      <c r="B8094" t="s">
        <v>13</v>
      </c>
      <c r="C8094" t="s">
        <v>924</v>
      </c>
      <c r="D8094">
        <v>2</v>
      </c>
      <c r="E8094">
        <v>6</v>
      </c>
      <c r="F8094">
        <v>1780704900000</v>
      </c>
      <c r="G8094">
        <v>1780707236707</v>
      </c>
      <c r="H8094">
        <v>2336707</v>
      </c>
      <c r="I8094">
        <v>2336707</v>
      </c>
      <c r="J8094">
        <v>11609</v>
      </c>
      <c r="K8094">
        <v>90</v>
      </c>
      <c r="L8094">
        <v>75.040000000000006</v>
      </c>
      <c r="M8094" t="s">
        <v>931</v>
      </c>
      <c r="N8094" t="s">
        <v>926</v>
      </c>
      <c r="O8094">
        <v>45.06</v>
      </c>
      <c r="S8094">
        <v>28093</v>
      </c>
    </row>
    <row r="8095" spans="1:19" x14ac:dyDescent="0.2">
      <c r="A8095" t="s">
        <v>68</v>
      </c>
      <c r="B8095" t="s">
        <v>13</v>
      </c>
      <c r="C8095" t="s">
        <v>928</v>
      </c>
      <c r="D8095">
        <v>2</v>
      </c>
      <c r="E8095">
        <v>6</v>
      </c>
      <c r="F8095">
        <v>1780705800000</v>
      </c>
      <c r="G8095">
        <v>1780707536418</v>
      </c>
      <c r="H8095">
        <v>1736418</v>
      </c>
      <c r="I8095">
        <v>1736418</v>
      </c>
      <c r="J8095">
        <v>11071</v>
      </c>
      <c r="K8095">
        <v>70</v>
      </c>
      <c r="L8095">
        <v>72.010000000000005</v>
      </c>
      <c r="M8095" t="s">
        <v>931</v>
      </c>
      <c r="N8095" t="s">
        <v>926</v>
      </c>
      <c r="O8095">
        <v>54.58</v>
      </c>
      <c r="S8095">
        <v>28094</v>
      </c>
    </row>
    <row r="8096" spans="1:19" x14ac:dyDescent="0.2">
      <c r="A8096" t="s">
        <v>68</v>
      </c>
      <c r="B8096" t="s">
        <v>13</v>
      </c>
      <c r="C8096" t="s">
        <v>927</v>
      </c>
      <c r="D8096">
        <v>2</v>
      </c>
      <c r="E8096">
        <v>6</v>
      </c>
      <c r="F8096">
        <v>1780706700000</v>
      </c>
      <c r="G8096">
        <v>1780709336992</v>
      </c>
      <c r="H8096">
        <v>2636992</v>
      </c>
      <c r="I8096">
        <v>2636992</v>
      </c>
      <c r="J8096">
        <v>9080</v>
      </c>
      <c r="K8096">
        <v>108</v>
      </c>
      <c r="L8096">
        <v>72.89</v>
      </c>
      <c r="M8096" t="s">
        <v>931</v>
      </c>
      <c r="N8096" t="s">
        <v>926</v>
      </c>
      <c r="O8096">
        <v>39.26</v>
      </c>
      <c r="S8096">
        <v>28095</v>
      </c>
    </row>
    <row r="8097" spans="1:19" x14ac:dyDescent="0.2">
      <c r="A8097" t="s">
        <v>68</v>
      </c>
      <c r="B8097" t="s">
        <v>13</v>
      </c>
      <c r="C8097" t="s">
        <v>924</v>
      </c>
      <c r="D8097">
        <v>2</v>
      </c>
      <c r="E8097">
        <v>6</v>
      </c>
      <c r="F8097">
        <v>1780707600000</v>
      </c>
      <c r="G8097">
        <v>1780709951298</v>
      </c>
      <c r="H8097">
        <v>2351298</v>
      </c>
      <c r="I8097">
        <v>2351298</v>
      </c>
      <c r="J8097">
        <v>8954</v>
      </c>
      <c r="K8097">
        <v>98</v>
      </c>
      <c r="L8097">
        <v>71.42</v>
      </c>
      <c r="M8097" t="s">
        <v>931</v>
      </c>
      <c r="N8097" t="s">
        <v>926</v>
      </c>
      <c r="O8097">
        <v>43.37</v>
      </c>
      <c r="S8097">
        <v>28096</v>
      </c>
    </row>
    <row r="8098" spans="1:19" x14ac:dyDescent="0.2">
      <c r="A8098" t="s">
        <v>68</v>
      </c>
      <c r="B8098" t="s">
        <v>13</v>
      </c>
      <c r="C8098" t="s">
        <v>928</v>
      </c>
      <c r="D8098">
        <v>2</v>
      </c>
      <c r="E8098">
        <v>6</v>
      </c>
      <c r="F8098">
        <v>1780708500000</v>
      </c>
      <c r="G8098">
        <v>1780711029629</v>
      </c>
      <c r="H8098">
        <v>2529629</v>
      </c>
      <c r="I8098">
        <v>2529629</v>
      </c>
      <c r="J8098">
        <v>8961</v>
      </c>
      <c r="K8098">
        <v>96</v>
      </c>
      <c r="L8098">
        <v>74.22</v>
      </c>
      <c r="M8098" t="s">
        <v>931</v>
      </c>
      <c r="N8098" t="s">
        <v>926</v>
      </c>
      <c r="O8098">
        <v>45.37</v>
      </c>
      <c r="S8098">
        <v>28097</v>
      </c>
    </row>
    <row r="8099" spans="1:19" x14ac:dyDescent="0.2">
      <c r="A8099" t="s">
        <v>68</v>
      </c>
      <c r="B8099" t="s">
        <v>13</v>
      </c>
      <c r="C8099" t="s">
        <v>927</v>
      </c>
      <c r="D8099">
        <v>2</v>
      </c>
      <c r="E8099">
        <v>6</v>
      </c>
      <c r="F8099">
        <v>1780709400000</v>
      </c>
      <c r="G8099">
        <v>1780711751542</v>
      </c>
      <c r="H8099">
        <v>2351542</v>
      </c>
      <c r="I8099">
        <v>2351542</v>
      </c>
      <c r="J8099">
        <v>9676</v>
      </c>
      <c r="K8099">
        <v>88</v>
      </c>
      <c r="L8099">
        <v>74.73</v>
      </c>
      <c r="M8099" t="s">
        <v>931</v>
      </c>
      <c r="N8099" t="s">
        <v>926</v>
      </c>
      <c r="O8099">
        <v>49.13</v>
      </c>
      <c r="S8099">
        <v>28098</v>
      </c>
    </row>
    <row r="8100" spans="1:19" x14ac:dyDescent="0.2">
      <c r="A8100" t="s">
        <v>68</v>
      </c>
      <c r="B8100" t="s">
        <v>13</v>
      </c>
      <c r="C8100" t="s">
        <v>924</v>
      </c>
      <c r="D8100">
        <v>2</v>
      </c>
      <c r="E8100">
        <v>6</v>
      </c>
      <c r="F8100">
        <v>1780710300000</v>
      </c>
      <c r="G8100">
        <v>1780711991140</v>
      </c>
      <c r="H8100">
        <v>1691140</v>
      </c>
      <c r="I8100">
        <v>1691140</v>
      </c>
      <c r="J8100">
        <v>11688</v>
      </c>
      <c r="K8100">
        <v>67</v>
      </c>
      <c r="L8100">
        <v>73.05</v>
      </c>
      <c r="M8100" t="s">
        <v>931</v>
      </c>
      <c r="N8100" t="s">
        <v>926</v>
      </c>
      <c r="O8100">
        <v>56.48</v>
      </c>
      <c r="S8100">
        <v>28099</v>
      </c>
    </row>
    <row r="8101" spans="1:19" x14ac:dyDescent="0.2">
      <c r="A8101" t="s">
        <v>68</v>
      </c>
      <c r="B8101" t="s">
        <v>13</v>
      </c>
      <c r="C8101" t="s">
        <v>928</v>
      </c>
      <c r="D8101">
        <v>2</v>
      </c>
      <c r="E8101">
        <v>6</v>
      </c>
      <c r="F8101">
        <v>1780711200000</v>
      </c>
      <c r="G8101">
        <v>1780712849370</v>
      </c>
      <c r="H8101">
        <v>1649370</v>
      </c>
      <c r="I8101">
        <v>1649370</v>
      </c>
      <c r="J8101">
        <v>8452</v>
      </c>
      <c r="K8101">
        <v>69</v>
      </c>
      <c r="L8101">
        <v>68.86</v>
      </c>
      <c r="M8101" t="s">
        <v>931</v>
      </c>
      <c r="N8101" t="s">
        <v>926</v>
      </c>
      <c r="O8101">
        <v>56.44</v>
      </c>
      <c r="S8101">
        <v>28100</v>
      </c>
    </row>
    <row r="8102" spans="1:19" x14ac:dyDescent="0.2">
      <c r="A8102" t="s">
        <v>68</v>
      </c>
      <c r="B8102" t="s">
        <v>13</v>
      </c>
      <c r="C8102" t="s">
        <v>927</v>
      </c>
      <c r="D8102">
        <v>2</v>
      </c>
      <c r="E8102">
        <v>6</v>
      </c>
      <c r="F8102">
        <v>1780712100000</v>
      </c>
      <c r="G8102">
        <v>1780713883716</v>
      </c>
      <c r="H8102">
        <v>1783716</v>
      </c>
      <c r="I8102">
        <v>1783716</v>
      </c>
      <c r="J8102">
        <v>9320</v>
      </c>
      <c r="K8102">
        <v>74</v>
      </c>
      <c r="L8102">
        <v>65.75</v>
      </c>
      <c r="M8102" t="s">
        <v>925</v>
      </c>
      <c r="N8102" t="s">
        <v>926</v>
      </c>
      <c r="O8102">
        <v>43.51</v>
      </c>
      <c r="S8102">
        <v>28101</v>
      </c>
    </row>
    <row r="8103" spans="1:19" x14ac:dyDescent="0.2">
      <c r="A8103" t="s">
        <v>68</v>
      </c>
      <c r="B8103" t="s">
        <v>13</v>
      </c>
      <c r="C8103" t="s">
        <v>924</v>
      </c>
      <c r="D8103">
        <v>2</v>
      </c>
      <c r="E8103">
        <v>6</v>
      </c>
      <c r="F8103">
        <v>1780713000000</v>
      </c>
      <c r="G8103">
        <v>1780714888939</v>
      </c>
      <c r="H8103">
        <v>1888939</v>
      </c>
      <c r="I8103">
        <v>1888939</v>
      </c>
      <c r="J8103">
        <v>9742</v>
      </c>
      <c r="K8103">
        <v>74</v>
      </c>
      <c r="L8103">
        <v>66.37</v>
      </c>
      <c r="M8103" t="s">
        <v>925</v>
      </c>
      <c r="N8103" t="s">
        <v>926</v>
      </c>
      <c r="O8103">
        <v>41.18</v>
      </c>
      <c r="S8103">
        <v>28102</v>
      </c>
    </row>
    <row r="8104" spans="1:19" x14ac:dyDescent="0.2">
      <c r="A8104" t="s">
        <v>68</v>
      </c>
      <c r="B8104" t="s">
        <v>13</v>
      </c>
      <c r="C8104" t="s">
        <v>928</v>
      </c>
      <c r="D8104">
        <v>2</v>
      </c>
      <c r="E8104">
        <v>6</v>
      </c>
      <c r="F8104">
        <v>1780713900000</v>
      </c>
      <c r="G8104">
        <v>1780716455837</v>
      </c>
      <c r="H8104">
        <v>2555837</v>
      </c>
      <c r="I8104">
        <v>2555837</v>
      </c>
      <c r="J8104">
        <v>10535</v>
      </c>
      <c r="K8104">
        <v>101</v>
      </c>
      <c r="L8104">
        <v>76.88</v>
      </c>
      <c r="M8104" t="s">
        <v>931</v>
      </c>
      <c r="N8104" t="s">
        <v>926</v>
      </c>
      <c r="O8104">
        <v>46.69</v>
      </c>
      <c r="S8104">
        <v>28103</v>
      </c>
    </row>
    <row r="8105" spans="1:19" x14ac:dyDescent="0.2">
      <c r="A8105" t="s">
        <v>68</v>
      </c>
      <c r="B8105" t="s">
        <v>13</v>
      </c>
      <c r="C8105" t="s">
        <v>927</v>
      </c>
      <c r="D8105">
        <v>2</v>
      </c>
      <c r="E8105">
        <v>6</v>
      </c>
      <c r="F8105">
        <v>1780714800000</v>
      </c>
      <c r="G8105">
        <v>1780716283132</v>
      </c>
      <c r="H8105">
        <v>1483132</v>
      </c>
      <c r="I8105">
        <v>1483132</v>
      </c>
      <c r="J8105">
        <v>12088</v>
      </c>
      <c r="K8105">
        <v>62</v>
      </c>
      <c r="L8105">
        <v>69.209999999999994</v>
      </c>
      <c r="M8105" t="s">
        <v>931</v>
      </c>
      <c r="N8105" t="s">
        <v>926</v>
      </c>
      <c r="O8105">
        <v>51.72</v>
      </c>
      <c r="S8105">
        <v>28104</v>
      </c>
    </row>
    <row r="8106" spans="1:19" x14ac:dyDescent="0.2">
      <c r="A8106" t="s">
        <v>68</v>
      </c>
      <c r="B8106" t="s">
        <v>13</v>
      </c>
      <c r="C8106" t="s">
        <v>924</v>
      </c>
      <c r="D8106">
        <v>2</v>
      </c>
      <c r="E8106">
        <v>6</v>
      </c>
      <c r="F8106">
        <v>1780715700000</v>
      </c>
      <c r="G8106">
        <v>1780717470808</v>
      </c>
      <c r="H8106">
        <v>1770808</v>
      </c>
      <c r="I8106">
        <v>1770808</v>
      </c>
      <c r="J8106">
        <v>12079</v>
      </c>
      <c r="K8106">
        <v>77</v>
      </c>
      <c r="L8106">
        <v>72.23</v>
      </c>
      <c r="M8106" t="s">
        <v>931</v>
      </c>
      <c r="N8106" t="s">
        <v>926</v>
      </c>
      <c r="O8106">
        <v>51.54</v>
      </c>
      <c r="S8106">
        <v>28105</v>
      </c>
    </row>
    <row r="8107" spans="1:19" x14ac:dyDescent="0.2">
      <c r="A8107" t="s">
        <v>68</v>
      </c>
      <c r="B8107" t="s">
        <v>13</v>
      </c>
      <c r="C8107" t="s">
        <v>928</v>
      </c>
      <c r="D8107">
        <v>2</v>
      </c>
      <c r="E8107">
        <v>6</v>
      </c>
      <c r="F8107">
        <v>1780716600000</v>
      </c>
      <c r="G8107">
        <v>1780718642651</v>
      </c>
      <c r="H8107">
        <v>2042651</v>
      </c>
      <c r="I8107">
        <v>2042651</v>
      </c>
      <c r="J8107">
        <v>9349</v>
      </c>
      <c r="K8107">
        <v>78</v>
      </c>
      <c r="L8107">
        <v>69.540000000000006</v>
      </c>
      <c r="M8107" t="s">
        <v>931</v>
      </c>
      <c r="N8107" t="s">
        <v>926</v>
      </c>
      <c r="O8107">
        <v>45.73</v>
      </c>
      <c r="S8107">
        <v>28106</v>
      </c>
    </row>
    <row r="8108" spans="1:19" x14ac:dyDescent="0.2">
      <c r="A8108" t="s">
        <v>68</v>
      </c>
      <c r="B8108" t="s">
        <v>13</v>
      </c>
      <c r="C8108" t="s">
        <v>927</v>
      </c>
      <c r="D8108">
        <v>2</v>
      </c>
      <c r="E8108">
        <v>6</v>
      </c>
      <c r="F8108">
        <v>1780717500000</v>
      </c>
      <c r="G8108">
        <v>1780719673821</v>
      </c>
      <c r="H8108">
        <v>2173821</v>
      </c>
      <c r="I8108">
        <v>2173821</v>
      </c>
      <c r="J8108">
        <v>8858</v>
      </c>
      <c r="K8108">
        <v>86</v>
      </c>
      <c r="L8108">
        <v>72.06</v>
      </c>
      <c r="M8108" t="s">
        <v>931</v>
      </c>
      <c r="N8108" t="s">
        <v>926</v>
      </c>
      <c r="O8108">
        <v>49.59</v>
      </c>
      <c r="S8108">
        <v>28107</v>
      </c>
    </row>
    <row r="8109" spans="1:19" x14ac:dyDescent="0.2">
      <c r="A8109" t="s">
        <v>68</v>
      </c>
      <c r="B8109" t="s">
        <v>13</v>
      </c>
      <c r="C8109" t="s">
        <v>924</v>
      </c>
      <c r="D8109">
        <v>2</v>
      </c>
      <c r="E8109">
        <v>6</v>
      </c>
      <c r="F8109">
        <v>1780718400000</v>
      </c>
      <c r="G8109">
        <v>1780721220709</v>
      </c>
      <c r="H8109">
        <v>2820709</v>
      </c>
      <c r="I8109">
        <v>2820709</v>
      </c>
      <c r="J8109">
        <v>10722</v>
      </c>
      <c r="K8109">
        <v>112</v>
      </c>
      <c r="L8109">
        <v>82.72</v>
      </c>
      <c r="M8109" t="s">
        <v>931</v>
      </c>
      <c r="N8109" t="s">
        <v>926</v>
      </c>
      <c r="O8109">
        <v>53.1</v>
      </c>
      <c r="S8109">
        <v>28108</v>
      </c>
    </row>
    <row r="8110" spans="1:19" x14ac:dyDescent="0.2">
      <c r="A8110" t="s">
        <v>68</v>
      </c>
      <c r="B8110" t="s">
        <v>13</v>
      </c>
      <c r="C8110" t="s">
        <v>928</v>
      </c>
      <c r="D8110">
        <v>2</v>
      </c>
      <c r="E8110">
        <v>6</v>
      </c>
      <c r="F8110">
        <v>1780719300000</v>
      </c>
      <c r="G8110">
        <v>1780722117490</v>
      </c>
      <c r="H8110">
        <v>2817490</v>
      </c>
      <c r="I8110">
        <v>2817490</v>
      </c>
      <c r="J8110">
        <v>11784</v>
      </c>
      <c r="K8110">
        <v>106</v>
      </c>
      <c r="L8110">
        <v>84</v>
      </c>
      <c r="M8110" t="s">
        <v>931</v>
      </c>
      <c r="N8110" t="s">
        <v>926</v>
      </c>
      <c r="O8110">
        <v>59.84</v>
      </c>
      <c r="S8110">
        <v>28109</v>
      </c>
    </row>
    <row r="8111" spans="1:19" x14ac:dyDescent="0.2">
      <c r="A8111" t="s">
        <v>68</v>
      </c>
      <c r="B8111" t="s">
        <v>13</v>
      </c>
      <c r="C8111" t="s">
        <v>927</v>
      </c>
      <c r="D8111">
        <v>2</v>
      </c>
      <c r="E8111">
        <v>6</v>
      </c>
      <c r="F8111">
        <v>1780720200000</v>
      </c>
      <c r="G8111">
        <v>1780722112404</v>
      </c>
      <c r="H8111">
        <v>1912404</v>
      </c>
      <c r="I8111">
        <v>1912404</v>
      </c>
      <c r="J8111">
        <v>11744</v>
      </c>
      <c r="K8111">
        <v>78</v>
      </c>
      <c r="L8111">
        <v>71.5</v>
      </c>
      <c r="M8111" t="s">
        <v>931</v>
      </c>
      <c r="N8111" t="s">
        <v>926</v>
      </c>
      <c r="O8111">
        <v>47.15</v>
      </c>
      <c r="S8111">
        <v>28110</v>
      </c>
    </row>
    <row r="8112" spans="1:19" x14ac:dyDescent="0.2">
      <c r="A8112" t="s">
        <v>68</v>
      </c>
      <c r="B8112" t="s">
        <v>13</v>
      </c>
      <c r="C8112" t="s">
        <v>924</v>
      </c>
      <c r="D8112">
        <v>2</v>
      </c>
      <c r="E8112">
        <v>6</v>
      </c>
      <c r="F8112">
        <v>1780721100000</v>
      </c>
      <c r="G8112">
        <v>1780722849639</v>
      </c>
      <c r="H8112">
        <v>1749639</v>
      </c>
      <c r="I8112">
        <v>1749639</v>
      </c>
      <c r="J8112">
        <v>10518</v>
      </c>
      <c r="K8112">
        <v>71</v>
      </c>
      <c r="L8112">
        <v>69.97</v>
      </c>
      <c r="M8112" t="s">
        <v>931</v>
      </c>
      <c r="N8112" t="s">
        <v>926</v>
      </c>
      <c r="O8112">
        <v>50.96</v>
      </c>
      <c r="S8112">
        <v>28111</v>
      </c>
    </row>
    <row r="8113" spans="1:19" x14ac:dyDescent="0.2">
      <c r="A8113" t="s">
        <v>68</v>
      </c>
      <c r="B8113" t="s">
        <v>13</v>
      </c>
      <c r="C8113" t="s">
        <v>928</v>
      </c>
      <c r="D8113">
        <v>2</v>
      </c>
      <c r="E8113">
        <v>6</v>
      </c>
      <c r="F8113">
        <v>1780722000000</v>
      </c>
      <c r="G8113">
        <v>1780724135400</v>
      </c>
      <c r="H8113">
        <v>2135400</v>
      </c>
      <c r="I8113">
        <v>2135400</v>
      </c>
      <c r="J8113">
        <v>11334</v>
      </c>
      <c r="K8113">
        <v>89</v>
      </c>
      <c r="L8113">
        <v>76.989999999999995</v>
      </c>
      <c r="M8113" t="s">
        <v>931</v>
      </c>
      <c r="N8113" t="s">
        <v>926</v>
      </c>
      <c r="O8113">
        <v>55.41</v>
      </c>
      <c r="S8113">
        <v>28112</v>
      </c>
    </row>
    <row r="8114" spans="1:19" x14ac:dyDescent="0.2">
      <c r="A8114" t="s">
        <v>68</v>
      </c>
      <c r="B8114" t="s">
        <v>13</v>
      </c>
      <c r="C8114" t="s">
        <v>927</v>
      </c>
      <c r="D8114">
        <v>2</v>
      </c>
      <c r="E8114">
        <v>6</v>
      </c>
      <c r="F8114">
        <v>1780722900000</v>
      </c>
      <c r="G8114">
        <v>1780725387612</v>
      </c>
      <c r="H8114">
        <v>2487612</v>
      </c>
      <c r="I8114">
        <v>2487612</v>
      </c>
      <c r="J8114">
        <v>11440</v>
      </c>
      <c r="K8114">
        <v>94</v>
      </c>
      <c r="L8114">
        <v>76.900000000000006</v>
      </c>
      <c r="M8114" t="s">
        <v>931</v>
      </c>
      <c r="N8114" t="s">
        <v>926</v>
      </c>
      <c r="O8114">
        <v>46.04</v>
      </c>
      <c r="S8114">
        <v>28113</v>
      </c>
    </row>
    <row r="8115" spans="1:19" x14ac:dyDescent="0.2">
      <c r="A8115" t="s">
        <v>68</v>
      </c>
      <c r="B8115" t="s">
        <v>13</v>
      </c>
      <c r="C8115" t="s">
        <v>924</v>
      </c>
      <c r="D8115">
        <v>2</v>
      </c>
      <c r="E8115">
        <v>6</v>
      </c>
      <c r="F8115">
        <v>1780723800000</v>
      </c>
      <c r="G8115">
        <v>1780726274553</v>
      </c>
      <c r="H8115">
        <v>2474553</v>
      </c>
      <c r="I8115">
        <v>2474553</v>
      </c>
      <c r="J8115">
        <v>12863</v>
      </c>
      <c r="K8115">
        <v>101</v>
      </c>
      <c r="L8115">
        <v>81.78</v>
      </c>
      <c r="M8115" t="s">
        <v>931</v>
      </c>
      <c r="N8115" t="s">
        <v>926</v>
      </c>
      <c r="O8115">
        <v>53.91</v>
      </c>
      <c r="S8115">
        <v>28114</v>
      </c>
    </row>
    <row r="8116" spans="1:19" x14ac:dyDescent="0.2">
      <c r="A8116" t="s">
        <v>68</v>
      </c>
      <c r="B8116" t="s">
        <v>13</v>
      </c>
      <c r="C8116" t="s">
        <v>928</v>
      </c>
      <c r="D8116">
        <v>2</v>
      </c>
      <c r="E8116">
        <v>6</v>
      </c>
      <c r="F8116">
        <v>1780724700000</v>
      </c>
      <c r="G8116">
        <v>1780726768043</v>
      </c>
      <c r="H8116">
        <v>2068043</v>
      </c>
      <c r="I8116">
        <v>2068043</v>
      </c>
      <c r="J8116">
        <v>10184</v>
      </c>
      <c r="K8116">
        <v>78</v>
      </c>
      <c r="L8116">
        <v>73.52</v>
      </c>
      <c r="M8116" t="s">
        <v>931</v>
      </c>
      <c r="N8116" t="s">
        <v>926</v>
      </c>
      <c r="O8116">
        <v>52.11</v>
      </c>
      <c r="S8116">
        <v>28115</v>
      </c>
    </row>
    <row r="8117" spans="1:19" x14ac:dyDescent="0.2">
      <c r="A8117" t="s">
        <v>68</v>
      </c>
      <c r="B8117" t="s">
        <v>13</v>
      </c>
      <c r="C8117" t="s">
        <v>927</v>
      </c>
      <c r="D8117">
        <v>2</v>
      </c>
      <c r="E8117">
        <v>6</v>
      </c>
      <c r="F8117">
        <v>1780725600000</v>
      </c>
      <c r="G8117">
        <v>1780727938520</v>
      </c>
      <c r="H8117">
        <v>2338520</v>
      </c>
      <c r="I8117">
        <v>2338520</v>
      </c>
      <c r="J8117">
        <v>10990</v>
      </c>
      <c r="K8117">
        <v>91</v>
      </c>
      <c r="L8117">
        <v>79.87</v>
      </c>
      <c r="M8117" t="s">
        <v>931</v>
      </c>
      <c r="N8117" t="s">
        <v>926</v>
      </c>
      <c r="O8117">
        <v>57.89</v>
      </c>
      <c r="S8117">
        <v>28116</v>
      </c>
    </row>
    <row r="8118" spans="1:19" x14ac:dyDescent="0.2">
      <c r="A8118" t="s">
        <v>68</v>
      </c>
      <c r="B8118" t="s">
        <v>13</v>
      </c>
      <c r="C8118" t="s">
        <v>924</v>
      </c>
      <c r="D8118">
        <v>2</v>
      </c>
      <c r="E8118">
        <v>6</v>
      </c>
      <c r="F8118">
        <v>1780726500000</v>
      </c>
      <c r="G8118">
        <v>1780728873741</v>
      </c>
      <c r="H8118">
        <v>2373741</v>
      </c>
      <c r="I8118">
        <v>2373741</v>
      </c>
      <c r="J8118">
        <v>11928</v>
      </c>
      <c r="K8118">
        <v>95</v>
      </c>
      <c r="L8118">
        <v>76.069999999999993</v>
      </c>
      <c r="M8118" t="s">
        <v>931</v>
      </c>
      <c r="N8118" t="s">
        <v>926</v>
      </c>
      <c r="O8118">
        <v>45.68</v>
      </c>
      <c r="S8118">
        <v>28117</v>
      </c>
    </row>
    <row r="8119" spans="1:19" x14ac:dyDescent="0.2">
      <c r="A8119" t="s">
        <v>68</v>
      </c>
      <c r="B8119" t="s">
        <v>13</v>
      </c>
      <c r="C8119" t="s">
        <v>924</v>
      </c>
      <c r="D8119">
        <v>2</v>
      </c>
      <c r="E8119">
        <v>7</v>
      </c>
      <c r="F8119">
        <v>1780790400000</v>
      </c>
      <c r="G8119">
        <v>1780792147008</v>
      </c>
      <c r="H8119">
        <v>1747008</v>
      </c>
      <c r="I8119">
        <v>1747008</v>
      </c>
      <c r="J8119">
        <v>10375</v>
      </c>
      <c r="K8119">
        <v>74</v>
      </c>
      <c r="L8119">
        <v>69.62</v>
      </c>
      <c r="M8119" t="s">
        <v>931</v>
      </c>
      <c r="N8119" t="s">
        <v>926</v>
      </c>
      <c r="O8119">
        <v>50.6</v>
      </c>
      <c r="S8119">
        <v>28118</v>
      </c>
    </row>
    <row r="8120" spans="1:19" x14ac:dyDescent="0.2">
      <c r="A8120" t="s">
        <v>68</v>
      </c>
      <c r="B8120" t="s">
        <v>13</v>
      </c>
      <c r="C8120" t="s">
        <v>928</v>
      </c>
      <c r="D8120">
        <v>2</v>
      </c>
      <c r="E8120">
        <v>7</v>
      </c>
      <c r="F8120">
        <v>1780791300000</v>
      </c>
      <c r="G8120">
        <v>1780792967837</v>
      </c>
      <c r="H8120">
        <v>1667837</v>
      </c>
      <c r="I8120">
        <v>1667837</v>
      </c>
      <c r="J8120">
        <v>12044</v>
      </c>
      <c r="K8120">
        <v>73</v>
      </c>
      <c r="L8120">
        <v>71.819999999999993</v>
      </c>
      <c r="M8120" t="s">
        <v>931</v>
      </c>
      <c r="N8120" t="s">
        <v>926</v>
      </c>
      <c r="O8120">
        <v>53.27</v>
      </c>
      <c r="S8120">
        <v>28119</v>
      </c>
    </row>
    <row r="8121" spans="1:19" x14ac:dyDescent="0.2">
      <c r="A8121" t="s">
        <v>68</v>
      </c>
      <c r="B8121" t="s">
        <v>13</v>
      </c>
      <c r="C8121" t="s">
        <v>927</v>
      </c>
      <c r="D8121">
        <v>2</v>
      </c>
      <c r="E8121">
        <v>7</v>
      </c>
      <c r="F8121">
        <v>1780792200000</v>
      </c>
      <c r="G8121">
        <v>1780794705012</v>
      </c>
      <c r="H8121">
        <v>2505012</v>
      </c>
      <c r="I8121">
        <v>2505012</v>
      </c>
      <c r="J8121">
        <v>12170</v>
      </c>
      <c r="K8121">
        <v>99</v>
      </c>
      <c r="L8121">
        <v>77.84</v>
      </c>
      <c r="M8121" t="s">
        <v>931</v>
      </c>
      <c r="N8121" t="s">
        <v>926</v>
      </c>
      <c r="O8121">
        <v>45.84</v>
      </c>
      <c r="S8121">
        <v>28120</v>
      </c>
    </row>
    <row r="8122" spans="1:19" x14ac:dyDescent="0.2">
      <c r="A8122" t="s">
        <v>68</v>
      </c>
      <c r="B8122" t="s">
        <v>13</v>
      </c>
      <c r="C8122" t="s">
        <v>924</v>
      </c>
      <c r="D8122">
        <v>2</v>
      </c>
      <c r="E8122">
        <v>7</v>
      </c>
      <c r="F8122">
        <v>1780793100000</v>
      </c>
      <c r="G8122">
        <v>1780795571883</v>
      </c>
      <c r="H8122">
        <v>2471883</v>
      </c>
      <c r="I8122">
        <v>2471883</v>
      </c>
      <c r="J8122">
        <v>11255</v>
      </c>
      <c r="K8122">
        <v>94</v>
      </c>
      <c r="L8122">
        <v>74.430000000000007</v>
      </c>
      <c r="M8122" t="s">
        <v>931</v>
      </c>
      <c r="N8122" t="s">
        <v>926</v>
      </c>
      <c r="O8122">
        <v>41.19</v>
      </c>
      <c r="S8122">
        <v>28121</v>
      </c>
    </row>
    <row r="8123" spans="1:19" x14ac:dyDescent="0.2">
      <c r="A8123" t="s">
        <v>68</v>
      </c>
      <c r="B8123" t="s">
        <v>13</v>
      </c>
      <c r="C8123" t="s">
        <v>928</v>
      </c>
      <c r="D8123">
        <v>2</v>
      </c>
      <c r="E8123">
        <v>7</v>
      </c>
      <c r="F8123">
        <v>1780794000000</v>
      </c>
      <c r="G8123">
        <v>1780796252442</v>
      </c>
      <c r="H8123">
        <v>2252442</v>
      </c>
      <c r="I8123">
        <v>2252442</v>
      </c>
      <c r="J8123">
        <v>11874</v>
      </c>
      <c r="K8123">
        <v>92</v>
      </c>
      <c r="L8123">
        <v>78.59</v>
      </c>
      <c r="M8123" t="s">
        <v>931</v>
      </c>
      <c r="N8123" t="s">
        <v>926</v>
      </c>
      <c r="O8123">
        <v>54.74</v>
      </c>
      <c r="S8123">
        <v>28122</v>
      </c>
    </row>
    <row r="8124" spans="1:19" x14ac:dyDescent="0.2">
      <c r="A8124" t="s">
        <v>68</v>
      </c>
      <c r="B8124" t="s">
        <v>13</v>
      </c>
      <c r="C8124" t="s">
        <v>927</v>
      </c>
      <c r="D8124">
        <v>2</v>
      </c>
      <c r="E8124">
        <v>7</v>
      </c>
      <c r="F8124">
        <v>1780794900000</v>
      </c>
      <c r="G8124">
        <v>1780797573966</v>
      </c>
      <c r="H8124">
        <v>2673966</v>
      </c>
      <c r="I8124">
        <v>2673966</v>
      </c>
      <c r="J8124">
        <v>10847</v>
      </c>
      <c r="K8124">
        <v>108</v>
      </c>
      <c r="L8124">
        <v>82.67</v>
      </c>
      <c r="M8124" t="s">
        <v>931</v>
      </c>
      <c r="N8124" t="s">
        <v>926</v>
      </c>
      <c r="O8124">
        <v>56.35</v>
      </c>
      <c r="S8124">
        <v>28123</v>
      </c>
    </row>
    <row r="8125" spans="1:19" x14ac:dyDescent="0.2">
      <c r="A8125" t="s">
        <v>68</v>
      </c>
      <c r="B8125" t="s">
        <v>13</v>
      </c>
      <c r="C8125" t="s">
        <v>924</v>
      </c>
      <c r="D8125">
        <v>2</v>
      </c>
      <c r="E8125">
        <v>7</v>
      </c>
      <c r="F8125">
        <v>1780795800000</v>
      </c>
      <c r="G8125">
        <v>1780798515785</v>
      </c>
      <c r="H8125">
        <v>2715785</v>
      </c>
      <c r="I8125">
        <v>2715785</v>
      </c>
      <c r="J8125">
        <v>11410</v>
      </c>
      <c r="K8125">
        <v>107</v>
      </c>
      <c r="L8125">
        <v>81.099999999999994</v>
      </c>
      <c r="M8125" t="s">
        <v>931</v>
      </c>
      <c r="N8125" t="s">
        <v>926</v>
      </c>
      <c r="O8125">
        <v>50.14</v>
      </c>
      <c r="S8125">
        <v>28124</v>
      </c>
    </row>
    <row r="8126" spans="1:19" x14ac:dyDescent="0.2">
      <c r="A8126" t="s">
        <v>68</v>
      </c>
      <c r="B8126" t="s">
        <v>13</v>
      </c>
      <c r="C8126" t="s">
        <v>928</v>
      </c>
      <c r="D8126">
        <v>2</v>
      </c>
      <c r="E8126">
        <v>7</v>
      </c>
      <c r="F8126">
        <v>1780796700000</v>
      </c>
      <c r="G8126">
        <v>1780799112416</v>
      </c>
      <c r="H8126">
        <v>2412416</v>
      </c>
      <c r="I8126">
        <v>2412416</v>
      </c>
      <c r="J8126">
        <v>9842</v>
      </c>
      <c r="K8126">
        <v>97</v>
      </c>
      <c r="L8126">
        <v>73.430000000000007</v>
      </c>
      <c r="M8126" t="s">
        <v>931</v>
      </c>
      <c r="N8126" t="s">
        <v>926</v>
      </c>
      <c r="O8126">
        <v>44.14</v>
      </c>
      <c r="S8126">
        <v>28125</v>
      </c>
    </row>
    <row r="8127" spans="1:19" x14ac:dyDescent="0.2">
      <c r="A8127" t="s">
        <v>68</v>
      </c>
      <c r="B8127" t="s">
        <v>13</v>
      </c>
      <c r="C8127" t="s">
        <v>927</v>
      </c>
      <c r="D8127">
        <v>2</v>
      </c>
      <c r="E8127">
        <v>7</v>
      </c>
      <c r="F8127">
        <v>1780797600000</v>
      </c>
      <c r="G8127">
        <v>1780800217631</v>
      </c>
      <c r="H8127">
        <v>2617631</v>
      </c>
      <c r="I8127">
        <v>2617631</v>
      </c>
      <c r="J8127">
        <v>8859</v>
      </c>
      <c r="K8127">
        <v>101</v>
      </c>
      <c r="L8127">
        <v>78.77</v>
      </c>
      <c r="M8127" t="s">
        <v>931</v>
      </c>
      <c r="N8127" t="s">
        <v>926</v>
      </c>
      <c r="O8127">
        <v>54</v>
      </c>
      <c r="S8127">
        <v>28126</v>
      </c>
    </row>
    <row r="8128" spans="1:19" x14ac:dyDescent="0.2">
      <c r="A8128" t="s">
        <v>68</v>
      </c>
      <c r="B8128" t="s">
        <v>13</v>
      </c>
      <c r="C8128" t="s">
        <v>924</v>
      </c>
      <c r="D8128">
        <v>2</v>
      </c>
      <c r="E8128">
        <v>7</v>
      </c>
      <c r="F8128">
        <v>1780798500000</v>
      </c>
      <c r="G8128">
        <v>1780800909167</v>
      </c>
      <c r="H8128">
        <v>2409167</v>
      </c>
      <c r="I8128">
        <v>2409167</v>
      </c>
      <c r="J8128">
        <v>11720</v>
      </c>
      <c r="K8128">
        <v>94</v>
      </c>
      <c r="L8128">
        <v>80.17</v>
      </c>
      <c r="M8128" t="s">
        <v>931</v>
      </c>
      <c r="N8128" t="s">
        <v>926</v>
      </c>
      <c r="O8128">
        <v>54.86</v>
      </c>
      <c r="S8128">
        <v>28127</v>
      </c>
    </row>
    <row r="8129" spans="1:19" x14ac:dyDescent="0.2">
      <c r="A8129" t="s">
        <v>68</v>
      </c>
      <c r="B8129" t="s">
        <v>13</v>
      </c>
      <c r="C8129" t="s">
        <v>928</v>
      </c>
      <c r="D8129">
        <v>2</v>
      </c>
      <c r="E8129">
        <v>7</v>
      </c>
      <c r="F8129">
        <v>1780799400000</v>
      </c>
      <c r="G8129">
        <v>1780801863778</v>
      </c>
      <c r="H8129">
        <v>2463778</v>
      </c>
      <c r="I8129">
        <v>2463778</v>
      </c>
      <c r="J8129">
        <v>12060</v>
      </c>
      <c r="K8129">
        <v>92</v>
      </c>
      <c r="L8129">
        <v>79.16</v>
      </c>
      <c r="M8129" t="s">
        <v>931</v>
      </c>
      <c r="N8129" t="s">
        <v>926</v>
      </c>
      <c r="O8129">
        <v>50.24</v>
      </c>
      <c r="S8129">
        <v>28128</v>
      </c>
    </row>
    <row r="8130" spans="1:19" x14ac:dyDescent="0.2">
      <c r="A8130" t="s">
        <v>68</v>
      </c>
      <c r="B8130" t="s">
        <v>13</v>
      </c>
      <c r="C8130" t="s">
        <v>927</v>
      </c>
      <c r="D8130">
        <v>2</v>
      </c>
      <c r="E8130">
        <v>7</v>
      </c>
      <c r="F8130">
        <v>1780800300000</v>
      </c>
      <c r="G8130">
        <v>1780802243904</v>
      </c>
      <c r="H8130">
        <v>1943904</v>
      </c>
      <c r="I8130">
        <v>1943904</v>
      </c>
      <c r="J8130">
        <v>10749</v>
      </c>
      <c r="K8130">
        <v>83</v>
      </c>
      <c r="L8130">
        <v>72.61</v>
      </c>
      <c r="M8130" t="s">
        <v>931</v>
      </c>
      <c r="N8130" t="s">
        <v>926</v>
      </c>
      <c r="O8130">
        <v>51.59</v>
      </c>
      <c r="S8130">
        <v>28129</v>
      </c>
    </row>
    <row r="8131" spans="1:19" x14ac:dyDescent="0.2">
      <c r="A8131" t="s">
        <v>68</v>
      </c>
      <c r="B8131" t="s">
        <v>13</v>
      </c>
      <c r="C8131" t="s">
        <v>924</v>
      </c>
      <c r="D8131">
        <v>2</v>
      </c>
      <c r="E8131">
        <v>7</v>
      </c>
      <c r="F8131">
        <v>1780801200000</v>
      </c>
      <c r="G8131">
        <v>1780802817992</v>
      </c>
      <c r="H8131">
        <v>1617992</v>
      </c>
      <c r="I8131">
        <v>1617992</v>
      </c>
      <c r="J8131">
        <v>9482</v>
      </c>
      <c r="K8131">
        <v>70</v>
      </c>
      <c r="L8131">
        <v>65.34</v>
      </c>
      <c r="M8131" t="s">
        <v>925</v>
      </c>
      <c r="N8131" t="s">
        <v>926</v>
      </c>
      <c r="O8131">
        <v>46.3</v>
      </c>
      <c r="S8131">
        <v>28130</v>
      </c>
    </row>
    <row r="8132" spans="1:19" x14ac:dyDescent="0.2">
      <c r="A8132" t="s">
        <v>68</v>
      </c>
      <c r="B8132" t="s">
        <v>13</v>
      </c>
      <c r="C8132" t="s">
        <v>928</v>
      </c>
      <c r="D8132">
        <v>2</v>
      </c>
      <c r="E8132">
        <v>7</v>
      </c>
      <c r="F8132">
        <v>1780802100000</v>
      </c>
      <c r="G8132">
        <v>1780804666538</v>
      </c>
      <c r="H8132">
        <v>2566538</v>
      </c>
      <c r="I8132">
        <v>2566538</v>
      </c>
      <c r="J8132">
        <v>11565</v>
      </c>
      <c r="K8132">
        <v>101</v>
      </c>
      <c r="L8132">
        <v>78.540000000000006</v>
      </c>
      <c r="M8132" t="s">
        <v>931</v>
      </c>
      <c r="N8132" t="s">
        <v>926</v>
      </c>
      <c r="O8132">
        <v>47.53</v>
      </c>
      <c r="S8132">
        <v>28131</v>
      </c>
    </row>
    <row r="8133" spans="1:19" x14ac:dyDescent="0.2">
      <c r="A8133" t="s">
        <v>68</v>
      </c>
      <c r="B8133" t="s">
        <v>13</v>
      </c>
      <c r="C8133" t="s">
        <v>927</v>
      </c>
      <c r="D8133">
        <v>2</v>
      </c>
      <c r="E8133">
        <v>7</v>
      </c>
      <c r="F8133">
        <v>1780803000000</v>
      </c>
      <c r="G8133">
        <v>1780805811153</v>
      </c>
      <c r="H8133">
        <v>2811153</v>
      </c>
      <c r="I8133">
        <v>2811153</v>
      </c>
      <c r="J8133">
        <v>11746</v>
      </c>
      <c r="K8133">
        <v>107</v>
      </c>
      <c r="L8133">
        <v>79.16</v>
      </c>
      <c r="M8133" t="s">
        <v>931</v>
      </c>
      <c r="N8133" t="s">
        <v>926</v>
      </c>
      <c r="O8133">
        <v>42.33</v>
      </c>
      <c r="S8133">
        <v>28132</v>
      </c>
    </row>
    <row r="8134" spans="1:19" x14ac:dyDescent="0.2">
      <c r="A8134" t="s">
        <v>68</v>
      </c>
      <c r="B8134" t="s">
        <v>13</v>
      </c>
      <c r="C8134" t="s">
        <v>924</v>
      </c>
      <c r="D8134">
        <v>2</v>
      </c>
      <c r="E8134">
        <v>7</v>
      </c>
      <c r="F8134">
        <v>1780803900000</v>
      </c>
      <c r="G8134">
        <v>1780806144499</v>
      </c>
      <c r="H8134">
        <v>2244499</v>
      </c>
      <c r="I8134">
        <v>2244499</v>
      </c>
      <c r="J8134">
        <v>10770</v>
      </c>
      <c r="K8134">
        <v>89</v>
      </c>
      <c r="L8134">
        <v>78.209999999999994</v>
      </c>
      <c r="M8134" t="s">
        <v>931</v>
      </c>
      <c r="N8134" t="s">
        <v>926</v>
      </c>
      <c r="O8134">
        <v>57</v>
      </c>
      <c r="S8134">
        <v>28133</v>
      </c>
    </row>
    <row r="8135" spans="1:19" x14ac:dyDescent="0.2">
      <c r="A8135" t="s">
        <v>68</v>
      </c>
      <c r="B8135" t="s">
        <v>13</v>
      </c>
      <c r="C8135" t="s">
        <v>928</v>
      </c>
      <c r="D8135">
        <v>2</v>
      </c>
      <c r="E8135">
        <v>7</v>
      </c>
      <c r="F8135">
        <v>1780804800000</v>
      </c>
      <c r="G8135">
        <v>1780806756598</v>
      </c>
      <c r="H8135">
        <v>1956598</v>
      </c>
      <c r="I8135">
        <v>1956598</v>
      </c>
      <c r="J8135">
        <v>11757</v>
      </c>
      <c r="K8135">
        <v>77</v>
      </c>
      <c r="L8135">
        <v>76.64</v>
      </c>
      <c r="M8135" t="s">
        <v>931</v>
      </c>
      <c r="N8135" t="s">
        <v>926</v>
      </c>
      <c r="O8135">
        <v>57.97</v>
      </c>
      <c r="S8135">
        <v>28134</v>
      </c>
    </row>
    <row r="8136" spans="1:19" x14ac:dyDescent="0.2">
      <c r="A8136" t="s">
        <v>68</v>
      </c>
      <c r="B8136" t="s">
        <v>13</v>
      </c>
      <c r="C8136" t="s">
        <v>927</v>
      </c>
      <c r="D8136">
        <v>2</v>
      </c>
      <c r="E8136">
        <v>7</v>
      </c>
      <c r="F8136">
        <v>1780805700000</v>
      </c>
      <c r="G8136">
        <v>1780808347219</v>
      </c>
      <c r="H8136">
        <v>2647219</v>
      </c>
      <c r="I8136">
        <v>2647219</v>
      </c>
      <c r="J8136">
        <v>10638</v>
      </c>
      <c r="K8136">
        <v>103</v>
      </c>
      <c r="L8136">
        <v>80.680000000000007</v>
      </c>
      <c r="M8136" t="s">
        <v>931</v>
      </c>
      <c r="N8136" t="s">
        <v>926</v>
      </c>
      <c r="O8136">
        <v>52.94</v>
      </c>
      <c r="S8136">
        <v>28135</v>
      </c>
    </row>
    <row r="8137" spans="1:19" x14ac:dyDescent="0.2">
      <c r="A8137" t="s">
        <v>68</v>
      </c>
      <c r="B8137" t="s">
        <v>13</v>
      </c>
      <c r="C8137" t="s">
        <v>924</v>
      </c>
      <c r="D8137">
        <v>2</v>
      </c>
      <c r="E8137">
        <v>7</v>
      </c>
      <c r="F8137">
        <v>1780806600000</v>
      </c>
      <c r="G8137">
        <v>1780809307333</v>
      </c>
      <c r="H8137">
        <v>2707333</v>
      </c>
      <c r="I8137">
        <v>2707333</v>
      </c>
      <c r="J8137">
        <v>10898</v>
      </c>
      <c r="K8137">
        <v>102</v>
      </c>
      <c r="L8137">
        <v>79.59</v>
      </c>
      <c r="M8137" t="s">
        <v>931</v>
      </c>
      <c r="N8137" t="s">
        <v>926</v>
      </c>
      <c r="O8137">
        <v>48.2</v>
      </c>
      <c r="S8137">
        <v>28136</v>
      </c>
    </row>
    <row r="8138" spans="1:19" x14ac:dyDescent="0.2">
      <c r="A8138" t="s">
        <v>68</v>
      </c>
      <c r="B8138" t="s">
        <v>13</v>
      </c>
      <c r="C8138" t="s">
        <v>928</v>
      </c>
      <c r="D8138">
        <v>2</v>
      </c>
      <c r="E8138">
        <v>7</v>
      </c>
      <c r="F8138">
        <v>1780807500000</v>
      </c>
      <c r="G8138">
        <v>1780809883546</v>
      </c>
      <c r="H8138">
        <v>2383546</v>
      </c>
      <c r="I8138">
        <v>2383546</v>
      </c>
      <c r="J8138">
        <v>9800</v>
      </c>
      <c r="K8138">
        <v>98</v>
      </c>
      <c r="L8138">
        <v>76.489999999999995</v>
      </c>
      <c r="M8138" t="s">
        <v>931</v>
      </c>
      <c r="N8138" t="s">
        <v>926</v>
      </c>
      <c r="O8138">
        <v>52.09</v>
      </c>
      <c r="S8138">
        <v>28137</v>
      </c>
    </row>
    <row r="8139" spans="1:19" x14ac:dyDescent="0.2">
      <c r="A8139" t="s">
        <v>68</v>
      </c>
      <c r="B8139" t="s">
        <v>13</v>
      </c>
      <c r="C8139" t="s">
        <v>927</v>
      </c>
      <c r="D8139">
        <v>2</v>
      </c>
      <c r="E8139">
        <v>7</v>
      </c>
      <c r="F8139">
        <v>1780808400000</v>
      </c>
      <c r="G8139">
        <v>1780810878644</v>
      </c>
      <c r="H8139">
        <v>2478644</v>
      </c>
      <c r="I8139">
        <v>2478644</v>
      </c>
      <c r="J8139">
        <v>12897</v>
      </c>
      <c r="K8139">
        <v>92</v>
      </c>
      <c r="L8139">
        <v>79.989999999999995</v>
      </c>
      <c r="M8139" t="s">
        <v>931</v>
      </c>
      <c r="N8139" t="s">
        <v>926</v>
      </c>
      <c r="O8139">
        <v>49.54</v>
      </c>
      <c r="S8139">
        <v>28138</v>
      </c>
    </row>
    <row r="8140" spans="1:19" x14ac:dyDescent="0.2">
      <c r="A8140" t="s">
        <v>68</v>
      </c>
      <c r="B8140" t="s">
        <v>13</v>
      </c>
      <c r="C8140" t="s">
        <v>924</v>
      </c>
      <c r="D8140">
        <v>2</v>
      </c>
      <c r="E8140">
        <v>7</v>
      </c>
      <c r="F8140">
        <v>1780809300000</v>
      </c>
      <c r="G8140">
        <v>1780811407674</v>
      </c>
      <c r="H8140">
        <v>2107674</v>
      </c>
      <c r="I8140">
        <v>2107674</v>
      </c>
      <c r="J8140">
        <v>12468</v>
      </c>
      <c r="K8140">
        <v>82</v>
      </c>
      <c r="L8140">
        <v>76.45</v>
      </c>
      <c r="M8140" t="s">
        <v>931</v>
      </c>
      <c r="N8140" t="s">
        <v>926</v>
      </c>
      <c r="O8140">
        <v>51.81</v>
      </c>
      <c r="S8140">
        <v>28139</v>
      </c>
    </row>
    <row r="8141" spans="1:19" x14ac:dyDescent="0.2">
      <c r="A8141" t="s">
        <v>68</v>
      </c>
      <c r="B8141" t="s">
        <v>13</v>
      </c>
      <c r="C8141" t="s">
        <v>928</v>
      </c>
      <c r="D8141">
        <v>2</v>
      </c>
      <c r="E8141">
        <v>7</v>
      </c>
      <c r="F8141">
        <v>1780810200000</v>
      </c>
      <c r="G8141">
        <v>1780812394015</v>
      </c>
      <c r="H8141">
        <v>2194015</v>
      </c>
      <c r="I8141">
        <v>2194015</v>
      </c>
      <c r="J8141">
        <v>11408</v>
      </c>
      <c r="K8141">
        <v>87</v>
      </c>
      <c r="L8141">
        <v>73.930000000000007</v>
      </c>
      <c r="M8141" t="s">
        <v>931</v>
      </c>
      <c r="N8141" t="s">
        <v>926</v>
      </c>
      <c r="O8141">
        <v>46.6</v>
      </c>
      <c r="S8141">
        <v>28140</v>
      </c>
    </row>
    <row r="8142" spans="1:19" x14ac:dyDescent="0.2">
      <c r="A8142" t="s">
        <v>68</v>
      </c>
      <c r="B8142" t="s">
        <v>13</v>
      </c>
      <c r="C8142" t="s">
        <v>927</v>
      </c>
      <c r="D8142">
        <v>2</v>
      </c>
      <c r="E8142">
        <v>7</v>
      </c>
      <c r="F8142">
        <v>1780811100000</v>
      </c>
      <c r="G8142">
        <v>1780812929960</v>
      </c>
      <c r="H8142">
        <v>1829960</v>
      </c>
      <c r="I8142">
        <v>1829960</v>
      </c>
      <c r="J8142">
        <v>10408</v>
      </c>
      <c r="K8142">
        <v>72</v>
      </c>
      <c r="L8142">
        <v>74.040000000000006</v>
      </c>
      <c r="M8142" t="s">
        <v>931</v>
      </c>
      <c r="N8142" t="s">
        <v>926</v>
      </c>
      <c r="O8142">
        <v>58.71</v>
      </c>
      <c r="S8142">
        <v>28141</v>
      </c>
    </row>
    <row r="8143" spans="1:19" x14ac:dyDescent="0.2">
      <c r="A8143" t="s">
        <v>68</v>
      </c>
      <c r="B8143" t="s">
        <v>13</v>
      </c>
      <c r="C8143" t="s">
        <v>924</v>
      </c>
      <c r="D8143">
        <v>2</v>
      </c>
      <c r="E8143">
        <v>7</v>
      </c>
      <c r="F8143">
        <v>1780812000000</v>
      </c>
      <c r="G8143">
        <v>1780814856882</v>
      </c>
      <c r="H8143">
        <v>2856882</v>
      </c>
      <c r="I8143">
        <v>2856882</v>
      </c>
      <c r="J8143">
        <v>11228</v>
      </c>
      <c r="K8143">
        <v>110</v>
      </c>
      <c r="L8143">
        <v>79.900000000000006</v>
      </c>
      <c r="M8143" t="s">
        <v>931</v>
      </c>
      <c r="N8143" t="s">
        <v>926</v>
      </c>
      <c r="O8143">
        <v>44.27</v>
      </c>
      <c r="S8143">
        <v>28142</v>
      </c>
    </row>
    <row r="8144" spans="1:19" x14ac:dyDescent="0.2">
      <c r="A8144" t="s">
        <v>68</v>
      </c>
      <c r="B8144" t="s">
        <v>13</v>
      </c>
      <c r="C8144" t="s">
        <v>928</v>
      </c>
      <c r="D8144">
        <v>2</v>
      </c>
      <c r="E8144">
        <v>7</v>
      </c>
      <c r="F8144">
        <v>1780812900000</v>
      </c>
      <c r="G8144">
        <v>1780815614582</v>
      </c>
      <c r="H8144">
        <v>2714582</v>
      </c>
      <c r="I8144">
        <v>2714582</v>
      </c>
      <c r="J8144">
        <v>10690</v>
      </c>
      <c r="K8144">
        <v>107</v>
      </c>
      <c r="L8144">
        <v>80.17</v>
      </c>
      <c r="M8144" t="s">
        <v>931</v>
      </c>
      <c r="N8144" t="s">
        <v>926</v>
      </c>
      <c r="O8144">
        <v>49.94</v>
      </c>
      <c r="S8144">
        <v>28143</v>
      </c>
    </row>
    <row r="8145" spans="1:19" x14ac:dyDescent="0.2">
      <c r="A8145" t="s">
        <v>68</v>
      </c>
      <c r="B8145" t="s">
        <v>13</v>
      </c>
      <c r="C8145" t="s">
        <v>927</v>
      </c>
      <c r="D8145">
        <v>2</v>
      </c>
      <c r="E8145">
        <v>7</v>
      </c>
      <c r="F8145">
        <v>1780813800000</v>
      </c>
      <c r="G8145">
        <v>1780816163014</v>
      </c>
      <c r="H8145">
        <v>2363014</v>
      </c>
      <c r="I8145">
        <v>2363014</v>
      </c>
      <c r="J8145">
        <v>11168</v>
      </c>
      <c r="K8145">
        <v>89</v>
      </c>
      <c r="L8145">
        <v>77.75</v>
      </c>
      <c r="M8145" t="s">
        <v>931</v>
      </c>
      <c r="N8145" t="s">
        <v>926</v>
      </c>
      <c r="O8145">
        <v>51.88</v>
      </c>
      <c r="S8145">
        <v>28144</v>
      </c>
    </row>
    <row r="8146" spans="1:19" x14ac:dyDescent="0.2">
      <c r="A8146" t="s">
        <v>69</v>
      </c>
      <c r="B8146" t="s">
        <v>8</v>
      </c>
      <c r="C8146" t="s">
        <v>928</v>
      </c>
      <c r="D8146">
        <v>1</v>
      </c>
      <c r="E8146">
        <v>1</v>
      </c>
      <c r="F8146">
        <v>1779667200000</v>
      </c>
      <c r="G8146">
        <v>1779668711885</v>
      </c>
      <c r="H8146">
        <v>1511885</v>
      </c>
      <c r="I8146">
        <v>1511885</v>
      </c>
      <c r="J8146">
        <v>11754</v>
      </c>
      <c r="K8146">
        <v>56</v>
      </c>
      <c r="L8146">
        <v>69.25</v>
      </c>
      <c r="M8146" t="s">
        <v>931</v>
      </c>
      <c r="N8146" t="s">
        <v>926</v>
      </c>
      <c r="O8146">
        <v>51.98</v>
      </c>
      <c r="S8146">
        <v>28145</v>
      </c>
    </row>
    <row r="8147" spans="1:19" x14ac:dyDescent="0.2">
      <c r="A8147" t="s">
        <v>69</v>
      </c>
      <c r="B8147" t="s">
        <v>8</v>
      </c>
      <c r="C8147" t="s">
        <v>927</v>
      </c>
      <c r="D8147">
        <v>1</v>
      </c>
      <c r="E8147">
        <v>1</v>
      </c>
      <c r="F8147">
        <v>1779668100000</v>
      </c>
      <c r="G8147">
        <v>1779670293830</v>
      </c>
      <c r="H8147">
        <v>2193830</v>
      </c>
      <c r="I8147">
        <v>2193830</v>
      </c>
      <c r="J8147">
        <v>11320</v>
      </c>
      <c r="K8147">
        <v>83</v>
      </c>
      <c r="L8147">
        <v>58.21</v>
      </c>
      <c r="M8147" t="s">
        <v>925</v>
      </c>
      <c r="N8147" t="s">
        <v>929</v>
      </c>
      <c r="S8147">
        <v>28146</v>
      </c>
    </row>
    <row r="8148" spans="1:19" x14ac:dyDescent="0.2">
      <c r="A8148" t="s">
        <v>69</v>
      </c>
      <c r="B8148" t="s">
        <v>8</v>
      </c>
      <c r="C8148" t="s">
        <v>924</v>
      </c>
      <c r="D8148">
        <v>1</v>
      </c>
      <c r="E8148">
        <v>1</v>
      </c>
      <c r="F8148">
        <v>1779669000000</v>
      </c>
      <c r="G8148">
        <v>1779671029423</v>
      </c>
      <c r="H8148">
        <v>2029423</v>
      </c>
      <c r="I8148">
        <v>2029423</v>
      </c>
      <c r="J8148">
        <v>8758</v>
      </c>
      <c r="K8148">
        <v>80</v>
      </c>
      <c r="L8148">
        <v>70.930000000000007</v>
      </c>
      <c r="M8148" t="s">
        <v>931</v>
      </c>
      <c r="N8148" t="s">
        <v>926</v>
      </c>
      <c r="O8148">
        <v>50.87</v>
      </c>
      <c r="S8148">
        <v>28147</v>
      </c>
    </row>
    <row r="8149" spans="1:19" x14ac:dyDescent="0.2">
      <c r="A8149" t="s">
        <v>69</v>
      </c>
      <c r="B8149" t="s">
        <v>8</v>
      </c>
      <c r="C8149" t="s">
        <v>928</v>
      </c>
      <c r="D8149">
        <v>1</v>
      </c>
      <c r="E8149">
        <v>1</v>
      </c>
      <c r="F8149">
        <v>1779669900000</v>
      </c>
      <c r="G8149">
        <v>1779672279509</v>
      </c>
      <c r="H8149">
        <v>2379509</v>
      </c>
      <c r="I8149">
        <v>2379509</v>
      </c>
      <c r="J8149">
        <v>12184</v>
      </c>
      <c r="K8149">
        <v>92</v>
      </c>
      <c r="L8149">
        <v>76.77</v>
      </c>
      <c r="M8149" t="s">
        <v>931</v>
      </c>
      <c r="N8149" t="s">
        <v>926</v>
      </c>
      <c r="O8149">
        <v>46.46</v>
      </c>
      <c r="S8149">
        <v>28148</v>
      </c>
    </row>
    <row r="8150" spans="1:19" x14ac:dyDescent="0.2">
      <c r="A8150" t="s">
        <v>69</v>
      </c>
      <c r="B8150" t="s">
        <v>8</v>
      </c>
      <c r="C8150" t="s">
        <v>927</v>
      </c>
      <c r="D8150">
        <v>1</v>
      </c>
      <c r="E8150">
        <v>1</v>
      </c>
      <c r="F8150">
        <v>1779670800000</v>
      </c>
      <c r="G8150">
        <v>1779673273956</v>
      </c>
      <c r="H8150">
        <v>2473956</v>
      </c>
      <c r="I8150">
        <v>2473956</v>
      </c>
      <c r="J8150">
        <v>11417</v>
      </c>
      <c r="K8150">
        <v>93</v>
      </c>
      <c r="L8150">
        <v>73.83</v>
      </c>
      <c r="M8150" t="s">
        <v>931</v>
      </c>
      <c r="N8150" t="s">
        <v>926</v>
      </c>
      <c r="O8150">
        <v>39.31</v>
      </c>
      <c r="S8150">
        <v>28149</v>
      </c>
    </row>
    <row r="8151" spans="1:19" x14ac:dyDescent="0.2">
      <c r="A8151" t="s">
        <v>69</v>
      </c>
      <c r="B8151" t="s">
        <v>8</v>
      </c>
      <c r="C8151" t="s">
        <v>924</v>
      </c>
      <c r="D8151">
        <v>1</v>
      </c>
      <c r="E8151">
        <v>1</v>
      </c>
      <c r="F8151">
        <v>1779671700000</v>
      </c>
      <c r="G8151">
        <v>1779673898229</v>
      </c>
      <c r="H8151">
        <v>2198229</v>
      </c>
      <c r="I8151">
        <v>2198229</v>
      </c>
      <c r="J8151">
        <v>11140</v>
      </c>
      <c r="K8151">
        <v>90</v>
      </c>
      <c r="L8151">
        <v>71.83</v>
      </c>
      <c r="M8151" t="s">
        <v>931</v>
      </c>
      <c r="N8151" t="s">
        <v>926</v>
      </c>
      <c r="O8151">
        <v>42.35</v>
      </c>
      <c r="S8151">
        <v>28150</v>
      </c>
    </row>
    <row r="8152" spans="1:19" x14ac:dyDescent="0.2">
      <c r="A8152" t="s">
        <v>69</v>
      </c>
      <c r="B8152" t="s">
        <v>8</v>
      </c>
      <c r="C8152" t="s">
        <v>928</v>
      </c>
      <c r="D8152">
        <v>1</v>
      </c>
      <c r="E8152">
        <v>1</v>
      </c>
      <c r="F8152">
        <v>1779672600000</v>
      </c>
      <c r="G8152">
        <v>1779673948585</v>
      </c>
      <c r="H8152">
        <v>1348585</v>
      </c>
      <c r="I8152">
        <v>1348585</v>
      </c>
      <c r="J8152">
        <v>9388</v>
      </c>
      <c r="K8152">
        <v>58</v>
      </c>
      <c r="L8152">
        <v>46.04</v>
      </c>
      <c r="M8152" t="s">
        <v>925</v>
      </c>
      <c r="N8152" t="s">
        <v>929</v>
      </c>
      <c r="S8152">
        <v>28151</v>
      </c>
    </row>
    <row r="8153" spans="1:19" x14ac:dyDescent="0.2">
      <c r="A8153" t="s">
        <v>69</v>
      </c>
      <c r="B8153" t="s">
        <v>8</v>
      </c>
      <c r="C8153" t="s">
        <v>927</v>
      </c>
      <c r="D8153">
        <v>1</v>
      </c>
      <c r="E8153">
        <v>1</v>
      </c>
      <c r="F8153">
        <v>1779673500000</v>
      </c>
      <c r="G8153">
        <v>1779675984570</v>
      </c>
      <c r="H8153">
        <v>2484570</v>
      </c>
      <c r="I8153">
        <v>2484570</v>
      </c>
      <c r="J8153">
        <v>10906</v>
      </c>
      <c r="K8153">
        <v>96</v>
      </c>
      <c r="L8153">
        <v>76.16</v>
      </c>
      <c r="M8153" t="s">
        <v>931</v>
      </c>
      <c r="N8153" t="s">
        <v>926</v>
      </c>
      <c r="O8153">
        <v>45.83</v>
      </c>
      <c r="S8153">
        <v>28152</v>
      </c>
    </row>
    <row r="8154" spans="1:19" x14ac:dyDescent="0.2">
      <c r="A8154" t="s">
        <v>69</v>
      </c>
      <c r="B8154" t="s">
        <v>8</v>
      </c>
      <c r="C8154" t="s">
        <v>924</v>
      </c>
      <c r="D8154">
        <v>1</v>
      </c>
      <c r="E8154">
        <v>1</v>
      </c>
      <c r="F8154">
        <v>1779674400000</v>
      </c>
      <c r="G8154">
        <v>1779676630362</v>
      </c>
      <c r="H8154">
        <v>2230362</v>
      </c>
      <c r="I8154">
        <v>2230362</v>
      </c>
      <c r="J8154">
        <v>9975</v>
      </c>
      <c r="K8154">
        <v>88</v>
      </c>
      <c r="L8154">
        <v>71.03</v>
      </c>
      <c r="M8154" t="s">
        <v>931</v>
      </c>
      <c r="N8154" t="s">
        <v>926</v>
      </c>
      <c r="O8154">
        <v>42.79</v>
      </c>
      <c r="S8154">
        <v>28153</v>
      </c>
    </row>
    <row r="8155" spans="1:19" x14ac:dyDescent="0.2">
      <c r="A8155" t="s">
        <v>69</v>
      </c>
      <c r="B8155" t="s">
        <v>8</v>
      </c>
      <c r="C8155" t="s">
        <v>928</v>
      </c>
      <c r="D8155">
        <v>1</v>
      </c>
      <c r="E8155">
        <v>1</v>
      </c>
      <c r="F8155">
        <v>1779675300000</v>
      </c>
      <c r="G8155">
        <v>1779677570656</v>
      </c>
      <c r="H8155">
        <v>2270656</v>
      </c>
      <c r="I8155">
        <v>2270656</v>
      </c>
      <c r="J8155">
        <v>8465</v>
      </c>
      <c r="K8155">
        <v>90</v>
      </c>
      <c r="L8155">
        <v>74.06</v>
      </c>
      <c r="M8155" t="s">
        <v>931</v>
      </c>
      <c r="N8155" t="s">
        <v>926</v>
      </c>
      <c r="O8155">
        <v>52.85</v>
      </c>
      <c r="S8155">
        <v>28154</v>
      </c>
    </row>
    <row r="8156" spans="1:19" x14ac:dyDescent="0.2">
      <c r="A8156" t="s">
        <v>69</v>
      </c>
      <c r="B8156" t="s">
        <v>8</v>
      </c>
      <c r="C8156" t="s">
        <v>927</v>
      </c>
      <c r="D8156">
        <v>1</v>
      </c>
      <c r="E8156">
        <v>1</v>
      </c>
      <c r="F8156">
        <v>1779676200000</v>
      </c>
      <c r="G8156">
        <v>1779677757640</v>
      </c>
      <c r="H8156">
        <v>1557640</v>
      </c>
      <c r="I8156">
        <v>1557640</v>
      </c>
      <c r="J8156">
        <v>9106</v>
      </c>
      <c r="K8156">
        <v>65</v>
      </c>
      <c r="L8156">
        <v>66.73</v>
      </c>
      <c r="M8156" t="s">
        <v>931</v>
      </c>
      <c r="N8156" t="s">
        <v>926</v>
      </c>
      <c r="O8156">
        <v>52.04</v>
      </c>
      <c r="S8156">
        <v>28155</v>
      </c>
    </row>
    <row r="8157" spans="1:19" x14ac:dyDescent="0.2">
      <c r="A8157" t="s">
        <v>69</v>
      </c>
      <c r="B8157" t="s">
        <v>8</v>
      </c>
      <c r="C8157" t="s">
        <v>924</v>
      </c>
      <c r="D8157">
        <v>1</v>
      </c>
      <c r="E8157">
        <v>1</v>
      </c>
      <c r="F8157">
        <v>1779677100000</v>
      </c>
      <c r="G8157">
        <v>1779679160805</v>
      </c>
      <c r="H8157">
        <v>2060805</v>
      </c>
      <c r="I8157">
        <v>2060805</v>
      </c>
      <c r="J8157">
        <v>10188</v>
      </c>
      <c r="K8157">
        <v>77</v>
      </c>
      <c r="L8157">
        <v>55.43</v>
      </c>
      <c r="M8157" t="s">
        <v>925</v>
      </c>
      <c r="N8157" t="s">
        <v>929</v>
      </c>
      <c r="S8157">
        <v>28156</v>
      </c>
    </row>
    <row r="8158" spans="1:19" x14ac:dyDescent="0.2">
      <c r="A8158" t="s">
        <v>69</v>
      </c>
      <c r="B8158" t="s">
        <v>8</v>
      </c>
      <c r="C8158" t="s">
        <v>928</v>
      </c>
      <c r="D8158">
        <v>1</v>
      </c>
      <c r="E8158">
        <v>1</v>
      </c>
      <c r="F8158">
        <v>1779678000000</v>
      </c>
      <c r="G8158">
        <v>1779679752166</v>
      </c>
      <c r="H8158">
        <v>1752166</v>
      </c>
      <c r="I8158">
        <v>1752166</v>
      </c>
      <c r="J8158">
        <v>9842</v>
      </c>
      <c r="K8158">
        <v>72</v>
      </c>
      <c r="L8158">
        <v>68.28</v>
      </c>
      <c r="M8158" t="s">
        <v>931</v>
      </c>
      <c r="N8158" t="s">
        <v>926</v>
      </c>
      <c r="O8158">
        <v>48.79</v>
      </c>
      <c r="S8158">
        <v>28157</v>
      </c>
    </row>
    <row r="8159" spans="1:19" x14ac:dyDescent="0.2">
      <c r="A8159" t="s">
        <v>69</v>
      </c>
      <c r="B8159" t="s">
        <v>8</v>
      </c>
      <c r="C8159" t="s">
        <v>927</v>
      </c>
      <c r="D8159">
        <v>1</v>
      </c>
      <c r="E8159">
        <v>1</v>
      </c>
      <c r="F8159">
        <v>1779678900000</v>
      </c>
      <c r="G8159">
        <v>1779680151544</v>
      </c>
      <c r="H8159">
        <v>1251544</v>
      </c>
      <c r="I8159">
        <v>1251544</v>
      </c>
      <c r="J8159">
        <v>9199</v>
      </c>
      <c r="K8159">
        <v>55</v>
      </c>
      <c r="L8159">
        <v>62.29</v>
      </c>
      <c r="M8159" t="s">
        <v>925</v>
      </c>
      <c r="N8159" t="s">
        <v>926</v>
      </c>
      <c r="O8159">
        <v>49.19</v>
      </c>
      <c r="S8159">
        <v>28158</v>
      </c>
    </row>
    <row r="8160" spans="1:19" x14ac:dyDescent="0.2">
      <c r="A8160" t="s">
        <v>69</v>
      </c>
      <c r="B8160" t="s">
        <v>8</v>
      </c>
      <c r="C8160" t="s">
        <v>924</v>
      </c>
      <c r="D8160">
        <v>1</v>
      </c>
      <c r="E8160">
        <v>1</v>
      </c>
      <c r="F8160">
        <v>1779679800000</v>
      </c>
      <c r="G8160">
        <v>1779681396226</v>
      </c>
      <c r="H8160">
        <v>1596226</v>
      </c>
      <c r="I8160">
        <v>1596226</v>
      </c>
      <c r="J8160">
        <v>11324</v>
      </c>
      <c r="K8160">
        <v>68</v>
      </c>
      <c r="L8160">
        <v>69.12</v>
      </c>
      <c r="M8160" t="s">
        <v>931</v>
      </c>
      <c r="N8160" t="s">
        <v>926</v>
      </c>
      <c r="O8160">
        <v>50.7</v>
      </c>
      <c r="S8160">
        <v>28159</v>
      </c>
    </row>
    <row r="8161" spans="1:19" x14ac:dyDescent="0.2">
      <c r="A8161" t="s">
        <v>69</v>
      </c>
      <c r="B8161" t="s">
        <v>8</v>
      </c>
      <c r="C8161" t="s">
        <v>928</v>
      </c>
      <c r="D8161">
        <v>1</v>
      </c>
      <c r="E8161">
        <v>1</v>
      </c>
      <c r="F8161">
        <v>1779680700000</v>
      </c>
      <c r="G8161">
        <v>1779682522838</v>
      </c>
      <c r="H8161">
        <v>1822838</v>
      </c>
      <c r="I8161">
        <v>1822838</v>
      </c>
      <c r="J8161">
        <v>11154</v>
      </c>
      <c r="K8161">
        <v>70</v>
      </c>
      <c r="L8161">
        <v>67.19</v>
      </c>
      <c r="M8161" t="s">
        <v>931</v>
      </c>
      <c r="N8161" t="s">
        <v>926</v>
      </c>
      <c r="O8161">
        <v>40.97</v>
      </c>
      <c r="S8161">
        <v>28160</v>
      </c>
    </row>
    <row r="8162" spans="1:19" x14ac:dyDescent="0.2">
      <c r="A8162" t="s">
        <v>69</v>
      </c>
      <c r="B8162" t="s">
        <v>8</v>
      </c>
      <c r="C8162" t="s">
        <v>927</v>
      </c>
      <c r="D8162">
        <v>1</v>
      </c>
      <c r="E8162">
        <v>1</v>
      </c>
      <c r="F8162">
        <v>1779681600000</v>
      </c>
      <c r="G8162">
        <v>1779683308006</v>
      </c>
      <c r="H8162">
        <v>1708006</v>
      </c>
      <c r="I8162">
        <v>1708006</v>
      </c>
      <c r="J8162">
        <v>9978</v>
      </c>
      <c r="K8162">
        <v>65</v>
      </c>
      <c r="L8162">
        <v>50.97</v>
      </c>
      <c r="M8162" t="s">
        <v>925</v>
      </c>
      <c r="N8162" t="s">
        <v>929</v>
      </c>
      <c r="S8162">
        <v>28161</v>
      </c>
    </row>
    <row r="8163" spans="1:19" x14ac:dyDescent="0.2">
      <c r="A8163" t="s">
        <v>69</v>
      </c>
      <c r="B8163" t="s">
        <v>8</v>
      </c>
      <c r="C8163" t="s">
        <v>924</v>
      </c>
      <c r="D8163">
        <v>1</v>
      </c>
      <c r="E8163">
        <v>1</v>
      </c>
      <c r="F8163">
        <v>1779682500000</v>
      </c>
      <c r="G8163">
        <v>1779683995053</v>
      </c>
      <c r="H8163">
        <v>1495053</v>
      </c>
      <c r="I8163">
        <v>1495053</v>
      </c>
      <c r="J8163">
        <v>10467</v>
      </c>
      <c r="K8163">
        <v>63</v>
      </c>
      <c r="L8163">
        <v>67.91</v>
      </c>
      <c r="M8163" t="s">
        <v>931</v>
      </c>
      <c r="N8163" t="s">
        <v>926</v>
      </c>
      <c r="O8163">
        <v>52.73</v>
      </c>
      <c r="S8163">
        <v>28162</v>
      </c>
    </row>
    <row r="8164" spans="1:19" x14ac:dyDescent="0.2">
      <c r="A8164" t="s">
        <v>69</v>
      </c>
      <c r="B8164" t="s">
        <v>8</v>
      </c>
      <c r="C8164" t="s">
        <v>928</v>
      </c>
      <c r="D8164">
        <v>1</v>
      </c>
      <c r="E8164">
        <v>1</v>
      </c>
      <c r="F8164">
        <v>1779683400000</v>
      </c>
      <c r="G8164">
        <v>1779685599459</v>
      </c>
      <c r="H8164">
        <v>2199459</v>
      </c>
      <c r="I8164">
        <v>2199459</v>
      </c>
      <c r="J8164">
        <v>10552</v>
      </c>
      <c r="K8164">
        <v>87</v>
      </c>
      <c r="L8164">
        <v>75.8</v>
      </c>
      <c r="M8164" t="s">
        <v>931</v>
      </c>
      <c r="N8164" t="s">
        <v>926</v>
      </c>
      <c r="O8164">
        <v>53.11</v>
      </c>
      <c r="S8164">
        <v>28163</v>
      </c>
    </row>
    <row r="8165" spans="1:19" x14ac:dyDescent="0.2">
      <c r="A8165" t="s">
        <v>69</v>
      </c>
      <c r="B8165" t="s">
        <v>8</v>
      </c>
      <c r="C8165" t="s">
        <v>927</v>
      </c>
      <c r="D8165">
        <v>1</v>
      </c>
      <c r="E8165">
        <v>1</v>
      </c>
      <c r="F8165">
        <v>1779684300000</v>
      </c>
      <c r="G8165">
        <v>1779686575009</v>
      </c>
      <c r="H8165">
        <v>2275009</v>
      </c>
      <c r="I8165">
        <v>2275009</v>
      </c>
      <c r="J8165">
        <v>10870</v>
      </c>
      <c r="K8165">
        <v>89</v>
      </c>
      <c r="L8165">
        <v>73.069999999999993</v>
      </c>
      <c r="M8165" t="s">
        <v>931</v>
      </c>
      <c r="N8165" t="s">
        <v>926</v>
      </c>
      <c r="O8165">
        <v>44.01</v>
      </c>
      <c r="S8165">
        <v>28164</v>
      </c>
    </row>
    <row r="8166" spans="1:19" x14ac:dyDescent="0.2">
      <c r="A8166" t="s">
        <v>69</v>
      </c>
      <c r="B8166" t="s">
        <v>8</v>
      </c>
      <c r="C8166" t="s">
        <v>924</v>
      </c>
      <c r="D8166">
        <v>1</v>
      </c>
      <c r="E8166">
        <v>1</v>
      </c>
      <c r="F8166">
        <v>1779685200000</v>
      </c>
      <c r="G8166">
        <v>1779686953151</v>
      </c>
      <c r="H8166">
        <v>1753151</v>
      </c>
      <c r="I8166">
        <v>1753151</v>
      </c>
      <c r="J8166">
        <v>8817</v>
      </c>
      <c r="K8166">
        <v>70</v>
      </c>
      <c r="L8166">
        <v>64.44</v>
      </c>
      <c r="M8166" t="s">
        <v>925</v>
      </c>
      <c r="N8166" t="s">
        <v>926</v>
      </c>
      <c r="O8166">
        <v>42.58</v>
      </c>
      <c r="S8166">
        <v>28165</v>
      </c>
    </row>
    <row r="8167" spans="1:19" x14ac:dyDescent="0.2">
      <c r="A8167" t="s">
        <v>69</v>
      </c>
      <c r="B8167" t="s">
        <v>8</v>
      </c>
      <c r="C8167" t="s">
        <v>928</v>
      </c>
      <c r="D8167">
        <v>1</v>
      </c>
      <c r="E8167">
        <v>1</v>
      </c>
      <c r="F8167">
        <v>1779686100000</v>
      </c>
      <c r="G8167">
        <v>1779688015254</v>
      </c>
      <c r="H8167">
        <v>1915254</v>
      </c>
      <c r="I8167">
        <v>1915254</v>
      </c>
      <c r="J8167">
        <v>11008</v>
      </c>
      <c r="K8167">
        <v>74</v>
      </c>
      <c r="L8167">
        <v>54.54</v>
      </c>
      <c r="M8167" t="s">
        <v>925</v>
      </c>
      <c r="N8167" t="s">
        <v>929</v>
      </c>
      <c r="S8167">
        <v>28166</v>
      </c>
    </row>
    <row r="8168" spans="1:19" x14ac:dyDescent="0.2">
      <c r="A8168" t="s">
        <v>69</v>
      </c>
      <c r="B8168" t="s">
        <v>8</v>
      </c>
      <c r="C8168" t="s">
        <v>927</v>
      </c>
      <c r="D8168">
        <v>1</v>
      </c>
      <c r="E8168">
        <v>2</v>
      </c>
      <c r="F8168">
        <v>1779753600000</v>
      </c>
      <c r="G8168">
        <v>1779754946931</v>
      </c>
      <c r="H8168">
        <v>1346931</v>
      </c>
      <c r="I8168">
        <v>1346931</v>
      </c>
      <c r="J8168">
        <v>9830</v>
      </c>
      <c r="K8168">
        <v>51</v>
      </c>
      <c r="L8168">
        <v>65.52</v>
      </c>
      <c r="M8168" t="s">
        <v>925</v>
      </c>
      <c r="N8168" t="s">
        <v>926</v>
      </c>
      <c r="O8168">
        <v>52.62</v>
      </c>
      <c r="S8168">
        <v>28167</v>
      </c>
    </row>
    <row r="8169" spans="1:19" x14ac:dyDescent="0.2">
      <c r="A8169" t="s">
        <v>69</v>
      </c>
      <c r="B8169" t="s">
        <v>8</v>
      </c>
      <c r="C8169" t="s">
        <v>924</v>
      </c>
      <c r="D8169">
        <v>1</v>
      </c>
      <c r="E8169">
        <v>2</v>
      </c>
      <c r="F8169">
        <v>1779754500000</v>
      </c>
      <c r="G8169">
        <v>1779756046513</v>
      </c>
      <c r="H8169">
        <v>1546513</v>
      </c>
      <c r="I8169">
        <v>1546513</v>
      </c>
      <c r="J8169">
        <v>11404</v>
      </c>
      <c r="K8169">
        <v>57</v>
      </c>
      <c r="L8169">
        <v>64.47</v>
      </c>
      <c r="M8169" t="s">
        <v>925</v>
      </c>
      <c r="N8169" t="s">
        <v>926</v>
      </c>
      <c r="O8169">
        <v>40.93</v>
      </c>
      <c r="S8169">
        <v>28168</v>
      </c>
    </row>
    <row r="8170" spans="1:19" x14ac:dyDescent="0.2">
      <c r="A8170" t="s">
        <v>69</v>
      </c>
      <c r="B8170" t="s">
        <v>8</v>
      </c>
      <c r="C8170" t="s">
        <v>928</v>
      </c>
      <c r="D8170">
        <v>1</v>
      </c>
      <c r="E8170">
        <v>2</v>
      </c>
      <c r="F8170">
        <v>1779755400000</v>
      </c>
      <c r="G8170">
        <v>1779756669117</v>
      </c>
      <c r="H8170">
        <v>1269117</v>
      </c>
      <c r="I8170">
        <v>1269117</v>
      </c>
      <c r="J8170">
        <v>10794</v>
      </c>
      <c r="K8170">
        <v>51</v>
      </c>
      <c r="L8170">
        <v>62.45</v>
      </c>
      <c r="M8170" t="s">
        <v>925</v>
      </c>
      <c r="N8170" t="s">
        <v>926</v>
      </c>
      <c r="O8170">
        <v>44.87</v>
      </c>
      <c r="S8170">
        <v>28169</v>
      </c>
    </row>
    <row r="8171" spans="1:19" x14ac:dyDescent="0.2">
      <c r="A8171" t="s">
        <v>69</v>
      </c>
      <c r="B8171" t="s">
        <v>8</v>
      </c>
      <c r="C8171" t="s">
        <v>927</v>
      </c>
      <c r="D8171">
        <v>1</v>
      </c>
      <c r="E8171">
        <v>2</v>
      </c>
      <c r="F8171">
        <v>1779756300000</v>
      </c>
      <c r="G8171">
        <v>1779757868288</v>
      </c>
      <c r="H8171">
        <v>1568288</v>
      </c>
      <c r="I8171">
        <v>1568288</v>
      </c>
      <c r="J8171">
        <v>10015</v>
      </c>
      <c r="K8171">
        <v>66</v>
      </c>
      <c r="L8171">
        <v>65.23</v>
      </c>
      <c r="M8171" t="s">
        <v>925</v>
      </c>
      <c r="N8171" t="s">
        <v>926</v>
      </c>
      <c r="O8171">
        <v>45.86</v>
      </c>
      <c r="S8171">
        <v>28170</v>
      </c>
    </row>
    <row r="8172" spans="1:19" x14ac:dyDescent="0.2">
      <c r="A8172" t="s">
        <v>69</v>
      </c>
      <c r="B8172" t="s">
        <v>8</v>
      </c>
      <c r="C8172" t="s">
        <v>924</v>
      </c>
      <c r="D8172">
        <v>1</v>
      </c>
      <c r="E8172">
        <v>2</v>
      </c>
      <c r="F8172">
        <v>1779757200000</v>
      </c>
      <c r="G8172">
        <v>1779759036291</v>
      </c>
      <c r="H8172">
        <v>1836291</v>
      </c>
      <c r="I8172">
        <v>1836291</v>
      </c>
      <c r="J8172">
        <v>8836</v>
      </c>
      <c r="K8172">
        <v>69</v>
      </c>
      <c r="L8172">
        <v>65.03</v>
      </c>
      <c r="M8172" t="s">
        <v>925</v>
      </c>
      <c r="N8172" t="s">
        <v>926</v>
      </c>
      <c r="O8172">
        <v>41.81</v>
      </c>
      <c r="S8172">
        <v>28171</v>
      </c>
    </row>
    <row r="8173" spans="1:19" x14ac:dyDescent="0.2">
      <c r="A8173" t="s">
        <v>69</v>
      </c>
      <c r="B8173" t="s">
        <v>8</v>
      </c>
      <c r="C8173" t="s">
        <v>928</v>
      </c>
      <c r="D8173">
        <v>1</v>
      </c>
      <c r="E8173">
        <v>2</v>
      </c>
      <c r="F8173">
        <v>1779758100000</v>
      </c>
      <c r="G8173">
        <v>1779760326054</v>
      </c>
      <c r="H8173">
        <v>2226054</v>
      </c>
      <c r="I8173">
        <v>2226054</v>
      </c>
      <c r="J8173">
        <v>11275</v>
      </c>
      <c r="K8173">
        <v>92</v>
      </c>
      <c r="L8173">
        <v>71.349999999999994</v>
      </c>
      <c r="M8173" t="s">
        <v>931</v>
      </c>
      <c r="N8173" t="s">
        <v>926</v>
      </c>
      <c r="O8173">
        <v>40.15</v>
      </c>
      <c r="S8173">
        <v>28172</v>
      </c>
    </row>
    <row r="8174" spans="1:19" x14ac:dyDescent="0.2">
      <c r="A8174" t="s">
        <v>69</v>
      </c>
      <c r="B8174" t="s">
        <v>8</v>
      </c>
      <c r="C8174" t="s">
        <v>927</v>
      </c>
      <c r="D8174">
        <v>1</v>
      </c>
      <c r="E8174">
        <v>2</v>
      </c>
      <c r="F8174">
        <v>1779759000000</v>
      </c>
      <c r="G8174">
        <v>1779761023794</v>
      </c>
      <c r="H8174">
        <v>2023794</v>
      </c>
      <c r="I8174">
        <v>2023794</v>
      </c>
      <c r="J8174">
        <v>8808</v>
      </c>
      <c r="K8174">
        <v>83</v>
      </c>
      <c r="L8174">
        <v>68.83</v>
      </c>
      <c r="M8174" t="s">
        <v>931</v>
      </c>
      <c r="N8174" t="s">
        <v>926</v>
      </c>
      <c r="O8174">
        <v>45.99</v>
      </c>
      <c r="S8174">
        <v>28173</v>
      </c>
    </row>
    <row r="8175" spans="1:19" x14ac:dyDescent="0.2">
      <c r="A8175" t="s">
        <v>69</v>
      </c>
      <c r="B8175" t="s">
        <v>8</v>
      </c>
      <c r="C8175" t="s">
        <v>924</v>
      </c>
      <c r="D8175">
        <v>1</v>
      </c>
      <c r="E8175">
        <v>2</v>
      </c>
      <c r="F8175">
        <v>1779759900000</v>
      </c>
      <c r="G8175">
        <v>1779761665505</v>
      </c>
      <c r="H8175">
        <v>1765505</v>
      </c>
      <c r="I8175">
        <v>1765505</v>
      </c>
      <c r="J8175">
        <v>9638</v>
      </c>
      <c r="K8175">
        <v>76</v>
      </c>
      <c r="L8175">
        <v>69.17</v>
      </c>
      <c r="M8175" t="s">
        <v>931</v>
      </c>
      <c r="N8175" t="s">
        <v>926</v>
      </c>
      <c r="O8175">
        <v>51.06</v>
      </c>
      <c r="S8175">
        <v>28174</v>
      </c>
    </row>
    <row r="8176" spans="1:19" x14ac:dyDescent="0.2">
      <c r="A8176" t="s">
        <v>69</v>
      </c>
      <c r="B8176" t="s">
        <v>8</v>
      </c>
      <c r="C8176" t="s">
        <v>928</v>
      </c>
      <c r="D8176">
        <v>1</v>
      </c>
      <c r="E8176">
        <v>2</v>
      </c>
      <c r="F8176">
        <v>1779760800000</v>
      </c>
      <c r="G8176">
        <v>1779762174480</v>
      </c>
      <c r="H8176">
        <v>1374480</v>
      </c>
      <c r="I8176">
        <v>1374480</v>
      </c>
      <c r="J8176">
        <v>9848</v>
      </c>
      <c r="K8176">
        <v>55</v>
      </c>
      <c r="L8176">
        <v>60.97</v>
      </c>
      <c r="M8176" t="s">
        <v>925</v>
      </c>
      <c r="N8176" t="s">
        <v>926</v>
      </c>
      <c r="O8176">
        <v>41.29</v>
      </c>
      <c r="S8176">
        <v>28175</v>
      </c>
    </row>
    <row r="8177" spans="1:19" x14ac:dyDescent="0.2">
      <c r="A8177" t="s">
        <v>69</v>
      </c>
      <c r="B8177" t="s">
        <v>8</v>
      </c>
      <c r="C8177" t="s">
        <v>927</v>
      </c>
      <c r="D8177">
        <v>1</v>
      </c>
      <c r="E8177">
        <v>2</v>
      </c>
      <c r="F8177">
        <v>1779761700000</v>
      </c>
      <c r="G8177">
        <v>1779764015154</v>
      </c>
      <c r="H8177">
        <v>2315154</v>
      </c>
      <c r="I8177">
        <v>2315154</v>
      </c>
      <c r="J8177">
        <v>8992</v>
      </c>
      <c r="K8177">
        <v>93</v>
      </c>
      <c r="L8177">
        <v>75.91</v>
      </c>
      <c r="M8177" t="s">
        <v>931</v>
      </c>
      <c r="N8177" t="s">
        <v>926</v>
      </c>
      <c r="O8177">
        <v>54.62</v>
      </c>
      <c r="S8177">
        <v>28176</v>
      </c>
    </row>
    <row r="8178" spans="1:19" x14ac:dyDescent="0.2">
      <c r="A8178" t="s">
        <v>69</v>
      </c>
      <c r="B8178" t="s">
        <v>8</v>
      </c>
      <c r="C8178" t="s">
        <v>924</v>
      </c>
      <c r="D8178">
        <v>1</v>
      </c>
      <c r="E8178">
        <v>2</v>
      </c>
      <c r="F8178">
        <v>1779762600000</v>
      </c>
      <c r="G8178">
        <v>1779763965188</v>
      </c>
      <c r="H8178">
        <v>1365188</v>
      </c>
      <c r="I8178">
        <v>1365188</v>
      </c>
      <c r="J8178">
        <v>8643</v>
      </c>
      <c r="K8178">
        <v>56</v>
      </c>
      <c r="L8178">
        <v>64.319999999999993</v>
      </c>
      <c r="M8178" t="s">
        <v>925</v>
      </c>
      <c r="N8178" t="s">
        <v>926</v>
      </c>
      <c r="O8178">
        <v>52.54</v>
      </c>
      <c r="S8178">
        <v>28177</v>
      </c>
    </row>
    <row r="8179" spans="1:19" x14ac:dyDescent="0.2">
      <c r="A8179" t="s">
        <v>69</v>
      </c>
      <c r="B8179" t="s">
        <v>8</v>
      </c>
      <c r="C8179" t="s">
        <v>928</v>
      </c>
      <c r="D8179">
        <v>1</v>
      </c>
      <c r="E8179">
        <v>2</v>
      </c>
      <c r="F8179">
        <v>1779763500000</v>
      </c>
      <c r="G8179">
        <v>1779765140562</v>
      </c>
      <c r="H8179">
        <v>1640562</v>
      </c>
      <c r="I8179">
        <v>1640562</v>
      </c>
      <c r="J8179">
        <v>9877</v>
      </c>
      <c r="K8179">
        <v>68</v>
      </c>
      <c r="L8179">
        <v>70.459999999999994</v>
      </c>
      <c r="M8179" t="s">
        <v>931</v>
      </c>
      <c r="N8179" t="s">
        <v>926</v>
      </c>
      <c r="O8179">
        <v>56.58</v>
      </c>
      <c r="S8179">
        <v>28178</v>
      </c>
    </row>
    <row r="8180" spans="1:19" x14ac:dyDescent="0.2">
      <c r="A8180" t="s">
        <v>69</v>
      </c>
      <c r="B8180" t="s">
        <v>8</v>
      </c>
      <c r="C8180" t="s">
        <v>927</v>
      </c>
      <c r="D8180">
        <v>1</v>
      </c>
      <c r="E8180">
        <v>2</v>
      </c>
      <c r="F8180">
        <v>1779764400000</v>
      </c>
      <c r="G8180">
        <v>1779766110221</v>
      </c>
      <c r="H8180">
        <v>1710221</v>
      </c>
      <c r="I8180">
        <v>1710221</v>
      </c>
      <c r="J8180">
        <v>10946</v>
      </c>
      <c r="K8180">
        <v>66</v>
      </c>
      <c r="L8180">
        <v>67.8</v>
      </c>
      <c r="M8180" t="s">
        <v>931</v>
      </c>
      <c r="N8180" t="s">
        <v>926</v>
      </c>
      <c r="O8180">
        <v>45.79</v>
      </c>
      <c r="S8180">
        <v>28179</v>
      </c>
    </row>
    <row r="8181" spans="1:19" x14ac:dyDescent="0.2">
      <c r="A8181" t="s">
        <v>69</v>
      </c>
      <c r="B8181" t="s">
        <v>8</v>
      </c>
      <c r="C8181" t="s">
        <v>924</v>
      </c>
      <c r="D8181">
        <v>1</v>
      </c>
      <c r="E8181">
        <v>2</v>
      </c>
      <c r="F8181">
        <v>1779765300000</v>
      </c>
      <c r="G8181">
        <v>1779766726458</v>
      </c>
      <c r="H8181">
        <v>1426458</v>
      </c>
      <c r="I8181">
        <v>1426458</v>
      </c>
      <c r="J8181">
        <v>8884</v>
      </c>
      <c r="K8181">
        <v>58</v>
      </c>
      <c r="L8181">
        <v>64.37</v>
      </c>
      <c r="M8181" t="s">
        <v>925</v>
      </c>
      <c r="N8181" t="s">
        <v>926</v>
      </c>
      <c r="O8181">
        <v>50.46</v>
      </c>
      <c r="S8181">
        <v>28180</v>
      </c>
    </row>
    <row r="8182" spans="1:19" x14ac:dyDescent="0.2">
      <c r="A8182" t="s">
        <v>69</v>
      </c>
      <c r="B8182" t="s">
        <v>8</v>
      </c>
      <c r="C8182" t="s">
        <v>928</v>
      </c>
      <c r="D8182">
        <v>1</v>
      </c>
      <c r="E8182">
        <v>2</v>
      </c>
      <c r="F8182">
        <v>1779766200000</v>
      </c>
      <c r="G8182">
        <v>1779767642609</v>
      </c>
      <c r="H8182">
        <v>1442609</v>
      </c>
      <c r="I8182">
        <v>1442609</v>
      </c>
      <c r="J8182">
        <v>11697</v>
      </c>
      <c r="K8182">
        <v>62</v>
      </c>
      <c r="L8182">
        <v>66.38</v>
      </c>
      <c r="M8182" t="s">
        <v>925</v>
      </c>
      <c r="N8182" t="s">
        <v>926</v>
      </c>
      <c r="O8182">
        <v>47.21</v>
      </c>
      <c r="S8182">
        <v>28181</v>
      </c>
    </row>
    <row r="8183" spans="1:19" x14ac:dyDescent="0.2">
      <c r="A8183" t="s">
        <v>69</v>
      </c>
      <c r="B8183" t="s">
        <v>8</v>
      </c>
      <c r="C8183" t="s">
        <v>927</v>
      </c>
      <c r="D8183">
        <v>1</v>
      </c>
      <c r="E8183">
        <v>2</v>
      </c>
      <c r="F8183">
        <v>1779767100000</v>
      </c>
      <c r="G8183">
        <v>1779768819621</v>
      </c>
      <c r="H8183">
        <v>1719621</v>
      </c>
      <c r="I8183">
        <v>1719621</v>
      </c>
      <c r="J8183">
        <v>11259</v>
      </c>
      <c r="K8183">
        <v>69</v>
      </c>
      <c r="L8183">
        <v>70.19</v>
      </c>
      <c r="M8183" t="s">
        <v>931</v>
      </c>
      <c r="N8183" t="s">
        <v>926</v>
      </c>
      <c r="O8183">
        <v>50.26</v>
      </c>
      <c r="S8183">
        <v>28182</v>
      </c>
    </row>
    <row r="8184" spans="1:19" x14ac:dyDescent="0.2">
      <c r="A8184" t="s">
        <v>69</v>
      </c>
      <c r="B8184" t="s">
        <v>8</v>
      </c>
      <c r="C8184" t="s">
        <v>924</v>
      </c>
      <c r="D8184">
        <v>1</v>
      </c>
      <c r="E8184">
        <v>2</v>
      </c>
      <c r="F8184">
        <v>1779768000000</v>
      </c>
      <c r="G8184">
        <v>1779770074229</v>
      </c>
      <c r="H8184">
        <v>2074229</v>
      </c>
      <c r="I8184">
        <v>2074229</v>
      </c>
      <c r="J8184">
        <v>12111</v>
      </c>
      <c r="K8184">
        <v>82</v>
      </c>
      <c r="L8184">
        <v>72.040000000000006</v>
      </c>
      <c r="M8184" t="s">
        <v>931</v>
      </c>
      <c r="N8184" t="s">
        <v>926</v>
      </c>
      <c r="O8184">
        <v>43.36</v>
      </c>
      <c r="S8184">
        <v>28183</v>
      </c>
    </row>
    <row r="8185" spans="1:19" x14ac:dyDescent="0.2">
      <c r="A8185" t="s">
        <v>69</v>
      </c>
      <c r="B8185" t="s">
        <v>8</v>
      </c>
      <c r="C8185" t="s">
        <v>928</v>
      </c>
      <c r="D8185">
        <v>1</v>
      </c>
      <c r="E8185">
        <v>2</v>
      </c>
      <c r="F8185">
        <v>1779768900000</v>
      </c>
      <c r="G8185">
        <v>1779770290357</v>
      </c>
      <c r="H8185">
        <v>1390357</v>
      </c>
      <c r="I8185">
        <v>1390357</v>
      </c>
      <c r="J8185">
        <v>9833</v>
      </c>
      <c r="K8185">
        <v>61</v>
      </c>
      <c r="L8185">
        <v>63.53</v>
      </c>
      <c r="M8185" t="s">
        <v>925</v>
      </c>
      <c r="N8185" t="s">
        <v>926</v>
      </c>
      <c r="O8185">
        <v>46.88</v>
      </c>
      <c r="S8185">
        <v>28184</v>
      </c>
    </row>
    <row r="8186" spans="1:19" x14ac:dyDescent="0.2">
      <c r="A8186" t="s">
        <v>69</v>
      </c>
      <c r="B8186" t="s">
        <v>8</v>
      </c>
      <c r="C8186" t="s">
        <v>927</v>
      </c>
      <c r="D8186">
        <v>1</v>
      </c>
      <c r="E8186">
        <v>2</v>
      </c>
      <c r="F8186">
        <v>1779769800000</v>
      </c>
      <c r="G8186">
        <v>1779772123184</v>
      </c>
      <c r="H8186">
        <v>2323184</v>
      </c>
      <c r="I8186">
        <v>2323184</v>
      </c>
      <c r="J8186">
        <v>10819</v>
      </c>
      <c r="K8186">
        <v>92</v>
      </c>
      <c r="L8186">
        <v>77.55</v>
      </c>
      <c r="M8186" t="s">
        <v>931</v>
      </c>
      <c r="N8186" t="s">
        <v>926</v>
      </c>
      <c r="O8186">
        <v>53.36</v>
      </c>
      <c r="S8186">
        <v>28185</v>
      </c>
    </row>
    <row r="8187" spans="1:19" x14ac:dyDescent="0.2">
      <c r="A8187" t="s">
        <v>69</v>
      </c>
      <c r="B8187" t="s">
        <v>8</v>
      </c>
      <c r="C8187" t="s">
        <v>924</v>
      </c>
      <c r="D8187">
        <v>1</v>
      </c>
      <c r="E8187">
        <v>2</v>
      </c>
      <c r="F8187">
        <v>1779770700000</v>
      </c>
      <c r="G8187">
        <v>1779773009858</v>
      </c>
      <c r="H8187">
        <v>2309858</v>
      </c>
      <c r="I8187">
        <v>2309858</v>
      </c>
      <c r="J8187">
        <v>10134</v>
      </c>
      <c r="K8187">
        <v>86</v>
      </c>
      <c r="L8187">
        <v>73.989999999999995</v>
      </c>
      <c r="M8187" t="s">
        <v>931</v>
      </c>
      <c r="N8187" t="s">
        <v>926</v>
      </c>
      <c r="O8187">
        <v>47.23</v>
      </c>
      <c r="S8187">
        <v>28186</v>
      </c>
    </row>
    <row r="8188" spans="1:19" x14ac:dyDescent="0.2">
      <c r="A8188" t="s">
        <v>69</v>
      </c>
      <c r="B8188" t="s">
        <v>8</v>
      </c>
      <c r="C8188" t="s">
        <v>928</v>
      </c>
      <c r="D8188">
        <v>1</v>
      </c>
      <c r="E8188">
        <v>2</v>
      </c>
      <c r="F8188">
        <v>1779771600000</v>
      </c>
      <c r="G8188">
        <v>1779774060467</v>
      </c>
      <c r="H8188">
        <v>2460467</v>
      </c>
      <c r="I8188">
        <v>2460467</v>
      </c>
      <c r="J8188">
        <v>10776</v>
      </c>
      <c r="K8188">
        <v>92</v>
      </c>
      <c r="L8188">
        <v>76.7</v>
      </c>
      <c r="M8188" t="s">
        <v>931</v>
      </c>
      <c r="N8188" t="s">
        <v>926</v>
      </c>
      <c r="O8188">
        <v>48.03</v>
      </c>
      <c r="S8188">
        <v>28187</v>
      </c>
    </row>
    <row r="8189" spans="1:19" x14ac:dyDescent="0.2">
      <c r="A8189" t="s">
        <v>69</v>
      </c>
      <c r="B8189" t="s">
        <v>8</v>
      </c>
      <c r="C8189" t="s">
        <v>927</v>
      </c>
      <c r="D8189">
        <v>1</v>
      </c>
      <c r="E8189">
        <v>2</v>
      </c>
      <c r="F8189">
        <v>1779772500000</v>
      </c>
      <c r="G8189">
        <v>1779774205148</v>
      </c>
      <c r="H8189">
        <v>1705148</v>
      </c>
      <c r="I8189">
        <v>1705148</v>
      </c>
      <c r="J8189">
        <v>9320</v>
      </c>
      <c r="K8189">
        <v>69</v>
      </c>
      <c r="L8189">
        <v>69.62</v>
      </c>
      <c r="M8189" t="s">
        <v>931</v>
      </c>
      <c r="N8189" t="s">
        <v>926</v>
      </c>
      <c r="O8189">
        <v>54.49</v>
      </c>
      <c r="S8189">
        <v>28188</v>
      </c>
    </row>
    <row r="8190" spans="1:19" x14ac:dyDescent="0.2">
      <c r="A8190" t="s">
        <v>69</v>
      </c>
      <c r="B8190" t="s">
        <v>8</v>
      </c>
      <c r="C8190" t="s">
        <v>924</v>
      </c>
      <c r="D8190">
        <v>1</v>
      </c>
      <c r="E8190">
        <v>2</v>
      </c>
      <c r="F8190">
        <v>1779773400000</v>
      </c>
      <c r="G8190">
        <v>1779775432194</v>
      </c>
      <c r="H8190">
        <v>2032194</v>
      </c>
      <c r="I8190">
        <v>2032194</v>
      </c>
      <c r="J8190">
        <v>10063</v>
      </c>
      <c r="K8190">
        <v>83</v>
      </c>
      <c r="L8190">
        <v>71.58</v>
      </c>
      <c r="M8190" t="s">
        <v>931</v>
      </c>
      <c r="N8190" t="s">
        <v>926</v>
      </c>
      <c r="O8190">
        <v>48.81</v>
      </c>
      <c r="S8190">
        <v>28189</v>
      </c>
    </row>
    <row r="8191" spans="1:19" x14ac:dyDescent="0.2">
      <c r="A8191" t="s">
        <v>69</v>
      </c>
      <c r="B8191" t="s">
        <v>8</v>
      </c>
      <c r="C8191" t="s">
        <v>924</v>
      </c>
      <c r="D8191">
        <v>1</v>
      </c>
      <c r="E8191">
        <v>3</v>
      </c>
      <c r="F8191">
        <v>1779840000000</v>
      </c>
      <c r="G8191">
        <v>1779841624654</v>
      </c>
      <c r="H8191">
        <v>1624654</v>
      </c>
      <c r="I8191">
        <v>1624654</v>
      </c>
      <c r="J8191">
        <v>12095</v>
      </c>
      <c r="K8191">
        <v>63</v>
      </c>
      <c r="L8191">
        <v>71.56</v>
      </c>
      <c r="M8191" t="s">
        <v>931</v>
      </c>
      <c r="N8191" t="s">
        <v>926</v>
      </c>
      <c r="O8191">
        <v>53.6</v>
      </c>
      <c r="S8191">
        <v>28190</v>
      </c>
    </row>
    <row r="8192" spans="1:19" x14ac:dyDescent="0.2">
      <c r="A8192" t="s">
        <v>69</v>
      </c>
      <c r="B8192" t="s">
        <v>8</v>
      </c>
      <c r="C8192" t="s">
        <v>928</v>
      </c>
      <c r="D8192">
        <v>1</v>
      </c>
      <c r="E8192">
        <v>3</v>
      </c>
      <c r="F8192">
        <v>1779840900000</v>
      </c>
      <c r="G8192">
        <v>1779842843663</v>
      </c>
      <c r="H8192">
        <v>1943663</v>
      </c>
      <c r="I8192">
        <v>1943663</v>
      </c>
      <c r="J8192">
        <v>8610</v>
      </c>
      <c r="K8192">
        <v>74</v>
      </c>
      <c r="L8192">
        <v>70.98</v>
      </c>
      <c r="M8192" t="s">
        <v>931</v>
      </c>
      <c r="N8192" t="s">
        <v>926</v>
      </c>
      <c r="O8192">
        <v>53.53</v>
      </c>
      <c r="S8192">
        <v>28191</v>
      </c>
    </row>
    <row r="8193" spans="1:19" x14ac:dyDescent="0.2">
      <c r="A8193" t="s">
        <v>69</v>
      </c>
      <c r="B8193" t="s">
        <v>8</v>
      </c>
      <c r="C8193" t="s">
        <v>927</v>
      </c>
      <c r="D8193">
        <v>1</v>
      </c>
      <c r="E8193">
        <v>3</v>
      </c>
      <c r="F8193">
        <v>1779841800000</v>
      </c>
      <c r="G8193">
        <v>1779843078691</v>
      </c>
      <c r="H8193">
        <v>1278691</v>
      </c>
      <c r="I8193">
        <v>1278691</v>
      </c>
      <c r="J8193">
        <v>11484</v>
      </c>
      <c r="K8193">
        <v>58</v>
      </c>
      <c r="L8193">
        <v>61.29</v>
      </c>
      <c r="M8193" t="s">
        <v>925</v>
      </c>
      <c r="N8193" t="s">
        <v>926</v>
      </c>
      <c r="O8193">
        <v>40.07</v>
      </c>
      <c r="S8193">
        <v>28192</v>
      </c>
    </row>
    <row r="8194" spans="1:19" x14ac:dyDescent="0.2">
      <c r="A8194" t="s">
        <v>69</v>
      </c>
      <c r="B8194" t="s">
        <v>8</v>
      </c>
      <c r="C8194" t="s">
        <v>924</v>
      </c>
      <c r="D8194">
        <v>1</v>
      </c>
      <c r="E8194">
        <v>3</v>
      </c>
      <c r="F8194">
        <v>1779842700000</v>
      </c>
      <c r="G8194">
        <v>1779844058802</v>
      </c>
      <c r="H8194">
        <v>1358802</v>
      </c>
      <c r="I8194">
        <v>1358802</v>
      </c>
      <c r="J8194">
        <v>9006</v>
      </c>
      <c r="K8194">
        <v>60</v>
      </c>
      <c r="L8194">
        <v>66.09</v>
      </c>
      <c r="M8194" t="s">
        <v>925</v>
      </c>
      <c r="N8194" t="s">
        <v>926</v>
      </c>
      <c r="O8194">
        <v>55.84</v>
      </c>
      <c r="S8194">
        <v>28193</v>
      </c>
    </row>
    <row r="8195" spans="1:19" x14ac:dyDescent="0.2">
      <c r="A8195" t="s">
        <v>69</v>
      </c>
      <c r="B8195" t="s">
        <v>8</v>
      </c>
      <c r="C8195" t="s">
        <v>928</v>
      </c>
      <c r="D8195">
        <v>1</v>
      </c>
      <c r="E8195">
        <v>3</v>
      </c>
      <c r="F8195">
        <v>1779843600000</v>
      </c>
      <c r="G8195">
        <v>1779846187270</v>
      </c>
      <c r="H8195">
        <v>2587270</v>
      </c>
      <c r="I8195">
        <v>2587270</v>
      </c>
      <c r="J8195">
        <v>9529</v>
      </c>
      <c r="K8195">
        <v>103</v>
      </c>
      <c r="L8195">
        <v>75.08</v>
      </c>
      <c r="M8195" t="s">
        <v>931</v>
      </c>
      <c r="N8195" t="s">
        <v>926</v>
      </c>
      <c r="O8195">
        <v>44.4</v>
      </c>
      <c r="S8195">
        <v>28194</v>
      </c>
    </row>
    <row r="8196" spans="1:19" x14ac:dyDescent="0.2">
      <c r="A8196" t="s">
        <v>69</v>
      </c>
      <c r="B8196" t="s">
        <v>8</v>
      </c>
      <c r="C8196" t="s">
        <v>927</v>
      </c>
      <c r="D8196">
        <v>1</v>
      </c>
      <c r="E8196">
        <v>3</v>
      </c>
      <c r="F8196">
        <v>1779844500000</v>
      </c>
      <c r="G8196">
        <v>1779845799697</v>
      </c>
      <c r="H8196">
        <v>1299697</v>
      </c>
      <c r="I8196">
        <v>1299697</v>
      </c>
      <c r="J8196">
        <v>11481</v>
      </c>
      <c r="K8196">
        <v>51</v>
      </c>
      <c r="L8196">
        <v>62.84</v>
      </c>
      <c r="M8196" t="s">
        <v>925</v>
      </c>
      <c r="N8196" t="s">
        <v>926</v>
      </c>
      <c r="O8196">
        <v>43.14</v>
      </c>
      <c r="S8196">
        <v>28195</v>
      </c>
    </row>
    <row r="8197" spans="1:19" x14ac:dyDescent="0.2">
      <c r="A8197" t="s">
        <v>69</v>
      </c>
      <c r="B8197" t="s">
        <v>8</v>
      </c>
      <c r="C8197" t="s">
        <v>924</v>
      </c>
      <c r="D8197">
        <v>1</v>
      </c>
      <c r="E8197">
        <v>3</v>
      </c>
      <c r="F8197">
        <v>1779845400000</v>
      </c>
      <c r="G8197">
        <v>1779847652618</v>
      </c>
      <c r="H8197">
        <v>2252618</v>
      </c>
      <c r="I8197">
        <v>2252618</v>
      </c>
      <c r="J8197">
        <v>11467</v>
      </c>
      <c r="K8197">
        <v>87</v>
      </c>
      <c r="L8197">
        <v>59.07</v>
      </c>
      <c r="M8197" t="s">
        <v>925</v>
      </c>
      <c r="N8197" t="s">
        <v>929</v>
      </c>
      <c r="S8197">
        <v>28196</v>
      </c>
    </row>
    <row r="8198" spans="1:19" x14ac:dyDescent="0.2">
      <c r="A8198" t="s">
        <v>69</v>
      </c>
      <c r="B8198" t="s">
        <v>8</v>
      </c>
      <c r="C8198" t="s">
        <v>928</v>
      </c>
      <c r="D8198">
        <v>1</v>
      </c>
      <c r="E8198">
        <v>3</v>
      </c>
      <c r="F8198">
        <v>1779846300000</v>
      </c>
      <c r="G8198">
        <v>1779847730954</v>
      </c>
      <c r="H8198">
        <v>1430954</v>
      </c>
      <c r="I8198">
        <v>1430954</v>
      </c>
      <c r="J8198">
        <v>8625</v>
      </c>
      <c r="K8198">
        <v>53</v>
      </c>
      <c r="L8198">
        <v>65.61</v>
      </c>
      <c r="M8198" t="s">
        <v>925</v>
      </c>
      <c r="N8198" t="s">
        <v>926</v>
      </c>
      <c r="O8198">
        <v>53.94</v>
      </c>
      <c r="S8198">
        <v>28197</v>
      </c>
    </row>
    <row r="8199" spans="1:19" x14ac:dyDescent="0.2">
      <c r="A8199" t="s">
        <v>69</v>
      </c>
      <c r="B8199" t="s">
        <v>8</v>
      </c>
      <c r="C8199" t="s">
        <v>927</v>
      </c>
      <c r="D8199">
        <v>1</v>
      </c>
      <c r="E8199">
        <v>3</v>
      </c>
      <c r="F8199">
        <v>1779847200000</v>
      </c>
      <c r="G8199">
        <v>1779848804408</v>
      </c>
      <c r="H8199">
        <v>1604408</v>
      </c>
      <c r="I8199">
        <v>1604408</v>
      </c>
      <c r="J8199">
        <v>11956</v>
      </c>
      <c r="K8199">
        <v>64</v>
      </c>
      <c r="L8199">
        <v>51.81</v>
      </c>
      <c r="M8199" t="s">
        <v>925</v>
      </c>
      <c r="N8199" t="s">
        <v>929</v>
      </c>
      <c r="S8199">
        <v>28198</v>
      </c>
    </row>
    <row r="8200" spans="1:19" x14ac:dyDescent="0.2">
      <c r="A8200" t="s">
        <v>69</v>
      </c>
      <c r="B8200" t="s">
        <v>8</v>
      </c>
      <c r="C8200" t="s">
        <v>924</v>
      </c>
      <c r="D8200">
        <v>1</v>
      </c>
      <c r="E8200">
        <v>3</v>
      </c>
      <c r="F8200">
        <v>1779848100000</v>
      </c>
      <c r="G8200">
        <v>1779850483737</v>
      </c>
      <c r="H8200">
        <v>2383737</v>
      </c>
      <c r="I8200">
        <v>2383737</v>
      </c>
      <c r="J8200">
        <v>9539</v>
      </c>
      <c r="K8200">
        <v>90</v>
      </c>
      <c r="L8200">
        <v>72.849999999999994</v>
      </c>
      <c r="M8200" t="s">
        <v>931</v>
      </c>
      <c r="N8200" t="s">
        <v>926</v>
      </c>
      <c r="O8200">
        <v>44.31</v>
      </c>
      <c r="S8200">
        <v>28199</v>
      </c>
    </row>
    <row r="8201" spans="1:19" x14ac:dyDescent="0.2">
      <c r="A8201" t="s">
        <v>69</v>
      </c>
      <c r="B8201" t="s">
        <v>8</v>
      </c>
      <c r="C8201" t="s">
        <v>928</v>
      </c>
      <c r="D8201">
        <v>1</v>
      </c>
      <c r="E8201">
        <v>3</v>
      </c>
      <c r="F8201">
        <v>1779849000000</v>
      </c>
      <c r="G8201">
        <v>1779851247003</v>
      </c>
      <c r="H8201">
        <v>2247003</v>
      </c>
      <c r="I8201">
        <v>2247003</v>
      </c>
      <c r="J8201">
        <v>9275</v>
      </c>
      <c r="K8201">
        <v>93</v>
      </c>
      <c r="L8201">
        <v>71.8</v>
      </c>
      <c r="M8201" t="s">
        <v>931</v>
      </c>
      <c r="N8201" t="s">
        <v>926</v>
      </c>
      <c r="O8201">
        <v>46.02</v>
      </c>
      <c r="S8201">
        <v>28200</v>
      </c>
    </row>
    <row r="8202" spans="1:19" x14ac:dyDescent="0.2">
      <c r="A8202" t="s">
        <v>69</v>
      </c>
      <c r="B8202" t="s">
        <v>8</v>
      </c>
      <c r="C8202" t="s">
        <v>927</v>
      </c>
      <c r="D8202">
        <v>1</v>
      </c>
      <c r="E8202">
        <v>3</v>
      </c>
      <c r="F8202">
        <v>1779849900000</v>
      </c>
      <c r="G8202">
        <v>1779851204674</v>
      </c>
      <c r="H8202">
        <v>1304674</v>
      </c>
      <c r="I8202">
        <v>1304674</v>
      </c>
      <c r="J8202">
        <v>12015</v>
      </c>
      <c r="K8202">
        <v>54</v>
      </c>
      <c r="L8202">
        <v>62.27</v>
      </c>
      <c r="M8202" t="s">
        <v>925</v>
      </c>
      <c r="N8202" t="s">
        <v>926</v>
      </c>
      <c r="O8202">
        <v>40.28</v>
      </c>
      <c r="S8202">
        <v>28201</v>
      </c>
    </row>
    <row r="8203" spans="1:19" x14ac:dyDescent="0.2">
      <c r="A8203" t="s">
        <v>69</v>
      </c>
      <c r="B8203" t="s">
        <v>8</v>
      </c>
      <c r="C8203" t="s">
        <v>924</v>
      </c>
      <c r="D8203">
        <v>1</v>
      </c>
      <c r="E8203">
        <v>3</v>
      </c>
      <c r="F8203">
        <v>1779850800000</v>
      </c>
      <c r="G8203">
        <v>1779853208956</v>
      </c>
      <c r="H8203">
        <v>2408956</v>
      </c>
      <c r="I8203">
        <v>2408956</v>
      </c>
      <c r="J8203">
        <v>11553</v>
      </c>
      <c r="K8203">
        <v>92</v>
      </c>
      <c r="L8203">
        <v>76.38</v>
      </c>
      <c r="M8203" t="s">
        <v>931</v>
      </c>
      <c r="N8203" t="s">
        <v>926</v>
      </c>
      <c r="O8203">
        <v>46.52</v>
      </c>
      <c r="S8203">
        <v>28202</v>
      </c>
    </row>
    <row r="8204" spans="1:19" x14ac:dyDescent="0.2">
      <c r="A8204" t="s">
        <v>69</v>
      </c>
      <c r="B8204" t="s">
        <v>8</v>
      </c>
      <c r="C8204" t="s">
        <v>928</v>
      </c>
      <c r="D8204">
        <v>1</v>
      </c>
      <c r="E8204">
        <v>3</v>
      </c>
      <c r="F8204">
        <v>1779851700000</v>
      </c>
      <c r="G8204">
        <v>1779853307815</v>
      </c>
      <c r="H8204">
        <v>1607815</v>
      </c>
      <c r="I8204">
        <v>1607815</v>
      </c>
      <c r="J8204">
        <v>11082</v>
      </c>
      <c r="K8204">
        <v>69</v>
      </c>
      <c r="L8204">
        <v>65.38</v>
      </c>
      <c r="M8204" t="s">
        <v>925</v>
      </c>
      <c r="N8204" t="s">
        <v>926</v>
      </c>
      <c r="O8204">
        <v>42.36</v>
      </c>
      <c r="S8204">
        <v>28203</v>
      </c>
    </row>
    <row r="8205" spans="1:19" x14ac:dyDescent="0.2">
      <c r="A8205" t="s">
        <v>69</v>
      </c>
      <c r="B8205" t="s">
        <v>8</v>
      </c>
      <c r="C8205" t="s">
        <v>927</v>
      </c>
      <c r="D8205">
        <v>1</v>
      </c>
      <c r="E8205">
        <v>3</v>
      </c>
      <c r="F8205">
        <v>1779852600000</v>
      </c>
      <c r="G8205">
        <v>1779854252010</v>
      </c>
      <c r="H8205">
        <v>1652010</v>
      </c>
      <c r="I8205">
        <v>1652010</v>
      </c>
      <c r="J8205">
        <v>9521</v>
      </c>
      <c r="K8205">
        <v>62</v>
      </c>
      <c r="L8205">
        <v>49.82</v>
      </c>
      <c r="M8205" t="s">
        <v>925</v>
      </c>
      <c r="N8205" t="s">
        <v>929</v>
      </c>
      <c r="S8205">
        <v>28204</v>
      </c>
    </row>
    <row r="8206" spans="1:19" x14ac:dyDescent="0.2">
      <c r="A8206" t="s">
        <v>69</v>
      </c>
      <c r="B8206" t="s">
        <v>8</v>
      </c>
      <c r="C8206" t="s">
        <v>924</v>
      </c>
      <c r="D8206">
        <v>1</v>
      </c>
      <c r="E8206">
        <v>3</v>
      </c>
      <c r="F8206">
        <v>1779853500000</v>
      </c>
      <c r="G8206">
        <v>1779855928585</v>
      </c>
      <c r="H8206">
        <v>2428585</v>
      </c>
      <c r="I8206">
        <v>2428585</v>
      </c>
      <c r="J8206">
        <v>9882</v>
      </c>
      <c r="K8206">
        <v>97</v>
      </c>
      <c r="L8206">
        <v>75.7</v>
      </c>
      <c r="M8206" t="s">
        <v>931</v>
      </c>
      <c r="N8206" t="s">
        <v>926</v>
      </c>
      <c r="O8206">
        <v>48.91</v>
      </c>
      <c r="S8206">
        <v>28205</v>
      </c>
    </row>
    <row r="8207" spans="1:19" x14ac:dyDescent="0.2">
      <c r="A8207" t="s">
        <v>69</v>
      </c>
      <c r="B8207" t="s">
        <v>8</v>
      </c>
      <c r="C8207" t="s">
        <v>928</v>
      </c>
      <c r="D8207">
        <v>1</v>
      </c>
      <c r="E8207">
        <v>3</v>
      </c>
      <c r="F8207">
        <v>1779854400000</v>
      </c>
      <c r="G8207">
        <v>1779856675472</v>
      </c>
      <c r="H8207">
        <v>2275472</v>
      </c>
      <c r="I8207">
        <v>2275472</v>
      </c>
      <c r="J8207">
        <v>8669</v>
      </c>
      <c r="K8207">
        <v>84</v>
      </c>
      <c r="L8207">
        <v>70.63</v>
      </c>
      <c r="M8207" t="s">
        <v>931</v>
      </c>
      <c r="N8207" t="s">
        <v>926</v>
      </c>
      <c r="O8207">
        <v>44.2</v>
      </c>
      <c r="S8207">
        <v>28206</v>
      </c>
    </row>
    <row r="8208" spans="1:19" x14ac:dyDescent="0.2">
      <c r="A8208" t="s">
        <v>69</v>
      </c>
      <c r="B8208" t="s">
        <v>8</v>
      </c>
      <c r="C8208" t="s">
        <v>927</v>
      </c>
      <c r="D8208">
        <v>1</v>
      </c>
      <c r="E8208">
        <v>3</v>
      </c>
      <c r="F8208">
        <v>1779855300000</v>
      </c>
      <c r="G8208">
        <v>1779857419181</v>
      </c>
      <c r="H8208">
        <v>2119181</v>
      </c>
      <c r="I8208">
        <v>2119181</v>
      </c>
      <c r="J8208">
        <v>9987</v>
      </c>
      <c r="K8208">
        <v>88</v>
      </c>
      <c r="L8208">
        <v>74.77</v>
      </c>
      <c r="M8208" t="s">
        <v>931</v>
      </c>
      <c r="N8208" t="s">
        <v>926</v>
      </c>
      <c r="O8208">
        <v>54.26</v>
      </c>
      <c r="S8208">
        <v>28207</v>
      </c>
    </row>
    <row r="8209" spans="1:19" x14ac:dyDescent="0.2">
      <c r="A8209" t="s">
        <v>69</v>
      </c>
      <c r="B8209" t="s">
        <v>8</v>
      </c>
      <c r="C8209" t="s">
        <v>924</v>
      </c>
      <c r="D8209">
        <v>1</v>
      </c>
      <c r="E8209">
        <v>3</v>
      </c>
      <c r="F8209">
        <v>1779856200000</v>
      </c>
      <c r="G8209">
        <v>1779857801580</v>
      </c>
      <c r="H8209">
        <v>1601580</v>
      </c>
      <c r="I8209">
        <v>1601580</v>
      </c>
      <c r="J8209">
        <v>9110</v>
      </c>
      <c r="K8209">
        <v>64</v>
      </c>
      <c r="L8209">
        <v>62.29</v>
      </c>
      <c r="M8209" t="s">
        <v>925</v>
      </c>
      <c r="N8209" t="s">
        <v>926</v>
      </c>
      <c r="O8209">
        <v>40.6</v>
      </c>
      <c r="S8209">
        <v>28208</v>
      </c>
    </row>
    <row r="8210" spans="1:19" x14ac:dyDescent="0.2">
      <c r="A8210" t="s">
        <v>69</v>
      </c>
      <c r="B8210" t="s">
        <v>8</v>
      </c>
      <c r="C8210" t="s">
        <v>928</v>
      </c>
      <c r="D8210">
        <v>1</v>
      </c>
      <c r="E8210">
        <v>3</v>
      </c>
      <c r="F8210">
        <v>1779857100000</v>
      </c>
      <c r="G8210">
        <v>1779858953335</v>
      </c>
      <c r="H8210">
        <v>1853335</v>
      </c>
      <c r="I8210">
        <v>1853335</v>
      </c>
      <c r="J8210">
        <v>11865</v>
      </c>
      <c r="K8210">
        <v>79</v>
      </c>
      <c r="L8210">
        <v>72.739999999999995</v>
      </c>
      <c r="M8210" t="s">
        <v>931</v>
      </c>
      <c r="N8210" t="s">
        <v>926</v>
      </c>
      <c r="O8210">
        <v>51.2</v>
      </c>
      <c r="S8210">
        <v>28209</v>
      </c>
    </row>
    <row r="8211" spans="1:19" x14ac:dyDescent="0.2">
      <c r="A8211" t="s">
        <v>69</v>
      </c>
      <c r="B8211" t="s">
        <v>8</v>
      </c>
      <c r="C8211" t="s">
        <v>927</v>
      </c>
      <c r="D8211">
        <v>1</v>
      </c>
      <c r="E8211">
        <v>3</v>
      </c>
      <c r="F8211">
        <v>1779858000000</v>
      </c>
      <c r="G8211">
        <v>1779859319261</v>
      </c>
      <c r="H8211">
        <v>1319261</v>
      </c>
      <c r="I8211">
        <v>1319261</v>
      </c>
      <c r="J8211">
        <v>10491</v>
      </c>
      <c r="K8211">
        <v>54</v>
      </c>
      <c r="L8211">
        <v>60.62</v>
      </c>
      <c r="M8211" t="s">
        <v>925</v>
      </c>
      <c r="N8211" t="s">
        <v>926</v>
      </c>
      <c r="O8211">
        <v>40.15</v>
      </c>
      <c r="S8211">
        <v>28210</v>
      </c>
    </row>
    <row r="8212" spans="1:19" x14ac:dyDescent="0.2">
      <c r="A8212" t="s">
        <v>69</v>
      </c>
      <c r="B8212" t="s">
        <v>8</v>
      </c>
      <c r="C8212" t="s">
        <v>924</v>
      </c>
      <c r="D8212">
        <v>1</v>
      </c>
      <c r="E8212">
        <v>3</v>
      </c>
      <c r="F8212">
        <v>1779858900000</v>
      </c>
      <c r="G8212">
        <v>1779860656070</v>
      </c>
      <c r="H8212">
        <v>1756070</v>
      </c>
      <c r="I8212">
        <v>1756070</v>
      </c>
      <c r="J8212">
        <v>9498</v>
      </c>
      <c r="K8212">
        <v>69</v>
      </c>
      <c r="L8212">
        <v>70.290000000000006</v>
      </c>
      <c r="M8212" t="s">
        <v>931</v>
      </c>
      <c r="N8212" t="s">
        <v>926</v>
      </c>
      <c r="O8212">
        <v>54.29</v>
      </c>
      <c r="S8212">
        <v>28211</v>
      </c>
    </row>
    <row r="8213" spans="1:19" x14ac:dyDescent="0.2">
      <c r="A8213" t="s">
        <v>69</v>
      </c>
      <c r="B8213" t="s">
        <v>8</v>
      </c>
      <c r="C8213" t="s">
        <v>928</v>
      </c>
      <c r="D8213">
        <v>1</v>
      </c>
      <c r="E8213">
        <v>3</v>
      </c>
      <c r="F8213">
        <v>1779859800000</v>
      </c>
      <c r="G8213">
        <v>1779861265430</v>
      </c>
      <c r="H8213">
        <v>1465430</v>
      </c>
      <c r="I8213">
        <v>1465430</v>
      </c>
      <c r="J8213">
        <v>11622</v>
      </c>
      <c r="K8213">
        <v>55</v>
      </c>
      <c r="L8213">
        <v>66.599999999999994</v>
      </c>
      <c r="M8213" t="s">
        <v>925</v>
      </c>
      <c r="N8213" t="s">
        <v>926</v>
      </c>
      <c r="O8213">
        <v>47.36</v>
      </c>
      <c r="S8213">
        <v>28212</v>
      </c>
    </row>
    <row r="8214" spans="1:19" x14ac:dyDescent="0.2">
      <c r="A8214" t="s">
        <v>69</v>
      </c>
      <c r="B8214" t="s">
        <v>8</v>
      </c>
      <c r="C8214" t="s">
        <v>927</v>
      </c>
      <c r="D8214">
        <v>1</v>
      </c>
      <c r="E8214">
        <v>3</v>
      </c>
      <c r="F8214">
        <v>1779860700000</v>
      </c>
      <c r="G8214">
        <v>1779863078976</v>
      </c>
      <c r="H8214">
        <v>2378976</v>
      </c>
      <c r="I8214">
        <v>2378976</v>
      </c>
      <c r="J8214">
        <v>8738</v>
      </c>
      <c r="K8214">
        <v>99</v>
      </c>
      <c r="L8214">
        <v>57.72</v>
      </c>
      <c r="M8214" t="s">
        <v>925</v>
      </c>
      <c r="N8214" t="s">
        <v>929</v>
      </c>
      <c r="S8214">
        <v>28213</v>
      </c>
    </row>
    <row r="8215" spans="1:19" x14ac:dyDescent="0.2">
      <c r="A8215" t="s">
        <v>69</v>
      </c>
      <c r="B8215" t="s">
        <v>8</v>
      </c>
      <c r="C8215" t="s">
        <v>928</v>
      </c>
      <c r="D8215">
        <v>1</v>
      </c>
      <c r="E8215">
        <v>4</v>
      </c>
      <c r="F8215">
        <v>1779926400000</v>
      </c>
      <c r="G8215">
        <v>1779928486328</v>
      </c>
      <c r="H8215">
        <v>2086328</v>
      </c>
      <c r="I8215">
        <v>2086328</v>
      </c>
      <c r="J8215">
        <v>9492</v>
      </c>
      <c r="K8215">
        <v>83</v>
      </c>
      <c r="L8215">
        <v>71.09</v>
      </c>
      <c r="M8215" t="s">
        <v>931</v>
      </c>
      <c r="N8215" t="s">
        <v>926</v>
      </c>
      <c r="O8215">
        <v>47.84</v>
      </c>
      <c r="S8215">
        <v>28214</v>
      </c>
    </row>
    <row r="8216" spans="1:19" x14ac:dyDescent="0.2">
      <c r="A8216" t="s">
        <v>69</v>
      </c>
      <c r="B8216" t="s">
        <v>8</v>
      </c>
      <c r="C8216" t="s">
        <v>927</v>
      </c>
      <c r="D8216">
        <v>1</v>
      </c>
      <c r="E8216">
        <v>4</v>
      </c>
      <c r="F8216">
        <v>1779927300000</v>
      </c>
      <c r="G8216">
        <v>1779929330364</v>
      </c>
      <c r="H8216">
        <v>2030364</v>
      </c>
      <c r="I8216">
        <v>2030364</v>
      </c>
      <c r="J8216">
        <v>8534</v>
      </c>
      <c r="K8216">
        <v>84</v>
      </c>
      <c r="L8216">
        <v>73.28</v>
      </c>
      <c r="M8216" t="s">
        <v>931</v>
      </c>
      <c r="N8216" t="s">
        <v>926</v>
      </c>
      <c r="O8216">
        <v>56.91</v>
      </c>
      <c r="S8216">
        <v>28215</v>
      </c>
    </row>
    <row r="8217" spans="1:19" x14ac:dyDescent="0.2">
      <c r="A8217" t="s">
        <v>69</v>
      </c>
      <c r="B8217" t="s">
        <v>8</v>
      </c>
      <c r="C8217" t="s">
        <v>924</v>
      </c>
      <c r="D8217">
        <v>1</v>
      </c>
      <c r="E8217">
        <v>4</v>
      </c>
      <c r="F8217">
        <v>1779928200000</v>
      </c>
      <c r="G8217">
        <v>1779929729849</v>
      </c>
      <c r="H8217">
        <v>1529849</v>
      </c>
      <c r="I8217">
        <v>1529849</v>
      </c>
      <c r="J8217">
        <v>11000</v>
      </c>
      <c r="K8217">
        <v>60</v>
      </c>
      <c r="L8217">
        <v>66.209999999999994</v>
      </c>
      <c r="M8217" t="s">
        <v>925</v>
      </c>
      <c r="N8217" t="s">
        <v>926</v>
      </c>
      <c r="O8217">
        <v>46.48</v>
      </c>
      <c r="S8217">
        <v>28216</v>
      </c>
    </row>
    <row r="8218" spans="1:19" x14ac:dyDescent="0.2">
      <c r="A8218" t="s">
        <v>69</v>
      </c>
      <c r="B8218" t="s">
        <v>8</v>
      </c>
      <c r="C8218" t="s">
        <v>928</v>
      </c>
      <c r="D8218">
        <v>1</v>
      </c>
      <c r="E8218">
        <v>4</v>
      </c>
      <c r="F8218">
        <v>1779929100000</v>
      </c>
      <c r="G8218">
        <v>1779930869160</v>
      </c>
      <c r="H8218">
        <v>1769160</v>
      </c>
      <c r="I8218">
        <v>1769160</v>
      </c>
      <c r="J8218">
        <v>11575</v>
      </c>
      <c r="K8218">
        <v>69</v>
      </c>
      <c r="L8218">
        <v>69.87</v>
      </c>
      <c r="M8218" t="s">
        <v>931</v>
      </c>
      <c r="N8218" t="s">
        <v>926</v>
      </c>
      <c r="O8218">
        <v>47.42</v>
      </c>
      <c r="S8218">
        <v>28217</v>
      </c>
    </row>
    <row r="8219" spans="1:19" x14ac:dyDescent="0.2">
      <c r="A8219" t="s">
        <v>69</v>
      </c>
      <c r="B8219" t="s">
        <v>8</v>
      </c>
      <c r="C8219" t="s">
        <v>927</v>
      </c>
      <c r="D8219">
        <v>1</v>
      </c>
      <c r="E8219">
        <v>4</v>
      </c>
      <c r="F8219">
        <v>1779930000000</v>
      </c>
      <c r="G8219">
        <v>1779931724247</v>
      </c>
      <c r="H8219">
        <v>1724247</v>
      </c>
      <c r="I8219">
        <v>1724247</v>
      </c>
      <c r="J8219">
        <v>8938</v>
      </c>
      <c r="K8219">
        <v>75</v>
      </c>
      <c r="L8219">
        <v>67.239999999999995</v>
      </c>
      <c r="M8219" t="s">
        <v>931</v>
      </c>
      <c r="N8219" t="s">
        <v>926</v>
      </c>
      <c r="O8219">
        <v>49.48</v>
      </c>
      <c r="S8219">
        <v>28218</v>
      </c>
    </row>
    <row r="8220" spans="1:19" x14ac:dyDescent="0.2">
      <c r="A8220" t="s">
        <v>69</v>
      </c>
      <c r="B8220" t="s">
        <v>8</v>
      </c>
      <c r="C8220" t="s">
        <v>924</v>
      </c>
      <c r="D8220">
        <v>1</v>
      </c>
      <c r="E8220">
        <v>4</v>
      </c>
      <c r="F8220">
        <v>1779930900000</v>
      </c>
      <c r="G8220">
        <v>1779932174524</v>
      </c>
      <c r="H8220">
        <v>1274524</v>
      </c>
      <c r="I8220">
        <v>1274524</v>
      </c>
      <c r="J8220">
        <v>10266</v>
      </c>
      <c r="K8220">
        <v>50</v>
      </c>
      <c r="L8220">
        <v>65.34</v>
      </c>
      <c r="M8220" t="s">
        <v>925</v>
      </c>
      <c r="N8220" t="s">
        <v>926</v>
      </c>
      <c r="O8220">
        <v>52.85</v>
      </c>
      <c r="S8220">
        <v>28219</v>
      </c>
    </row>
    <row r="8221" spans="1:19" x14ac:dyDescent="0.2">
      <c r="A8221" t="s">
        <v>69</v>
      </c>
      <c r="B8221" t="s">
        <v>8</v>
      </c>
      <c r="C8221" t="s">
        <v>928</v>
      </c>
      <c r="D8221">
        <v>1</v>
      </c>
      <c r="E8221">
        <v>4</v>
      </c>
      <c r="F8221">
        <v>1779931800000</v>
      </c>
      <c r="G8221">
        <v>1779933892200</v>
      </c>
      <c r="H8221">
        <v>2092200</v>
      </c>
      <c r="I8221">
        <v>2092200</v>
      </c>
      <c r="J8221">
        <v>12180</v>
      </c>
      <c r="K8221">
        <v>85</v>
      </c>
      <c r="L8221">
        <v>73.040000000000006</v>
      </c>
      <c r="M8221" t="s">
        <v>931</v>
      </c>
      <c r="N8221" t="s">
        <v>926</v>
      </c>
      <c r="O8221">
        <v>45.05</v>
      </c>
      <c r="S8221">
        <v>28220</v>
      </c>
    </row>
    <row r="8222" spans="1:19" x14ac:dyDescent="0.2">
      <c r="A8222" t="s">
        <v>69</v>
      </c>
      <c r="B8222" t="s">
        <v>8</v>
      </c>
      <c r="C8222" t="s">
        <v>927</v>
      </c>
      <c r="D8222">
        <v>1</v>
      </c>
      <c r="E8222">
        <v>4</v>
      </c>
      <c r="F8222">
        <v>1779932700000</v>
      </c>
      <c r="G8222">
        <v>1779934982705</v>
      </c>
      <c r="H8222">
        <v>2282705</v>
      </c>
      <c r="I8222">
        <v>2282705</v>
      </c>
      <c r="J8222">
        <v>9978</v>
      </c>
      <c r="K8222">
        <v>94</v>
      </c>
      <c r="L8222">
        <v>72.599999999999994</v>
      </c>
      <c r="M8222" t="s">
        <v>931</v>
      </c>
      <c r="N8222" t="s">
        <v>926</v>
      </c>
      <c r="O8222">
        <v>45.1</v>
      </c>
      <c r="S8222">
        <v>28221</v>
      </c>
    </row>
    <row r="8223" spans="1:19" x14ac:dyDescent="0.2">
      <c r="A8223" t="s">
        <v>69</v>
      </c>
      <c r="B8223" t="s">
        <v>8</v>
      </c>
      <c r="C8223" t="s">
        <v>924</v>
      </c>
      <c r="D8223">
        <v>1</v>
      </c>
      <c r="E8223">
        <v>4</v>
      </c>
      <c r="F8223">
        <v>1779933600000</v>
      </c>
      <c r="G8223">
        <v>1779935008544</v>
      </c>
      <c r="H8223">
        <v>1408544</v>
      </c>
      <c r="I8223">
        <v>1408544</v>
      </c>
      <c r="J8223">
        <v>10178</v>
      </c>
      <c r="K8223">
        <v>61</v>
      </c>
      <c r="L8223">
        <v>47.59</v>
      </c>
      <c r="M8223" t="s">
        <v>925</v>
      </c>
      <c r="N8223" t="s">
        <v>929</v>
      </c>
      <c r="S8223">
        <v>28222</v>
      </c>
    </row>
    <row r="8224" spans="1:19" x14ac:dyDescent="0.2">
      <c r="A8224" t="s">
        <v>69</v>
      </c>
      <c r="B8224" t="s">
        <v>8</v>
      </c>
      <c r="C8224" t="s">
        <v>928</v>
      </c>
      <c r="D8224">
        <v>1</v>
      </c>
      <c r="E8224">
        <v>4</v>
      </c>
      <c r="F8224">
        <v>1779934500000</v>
      </c>
      <c r="G8224">
        <v>1779936480578</v>
      </c>
      <c r="H8224">
        <v>1980578</v>
      </c>
      <c r="I8224">
        <v>1980578</v>
      </c>
      <c r="J8224">
        <v>10613</v>
      </c>
      <c r="K8224">
        <v>76</v>
      </c>
      <c r="L8224">
        <v>69.47</v>
      </c>
      <c r="M8224" t="s">
        <v>931</v>
      </c>
      <c r="N8224" t="s">
        <v>926</v>
      </c>
      <c r="O8224">
        <v>43.75</v>
      </c>
      <c r="S8224">
        <v>28223</v>
      </c>
    </row>
    <row r="8225" spans="1:19" x14ac:dyDescent="0.2">
      <c r="A8225" t="s">
        <v>69</v>
      </c>
      <c r="B8225" t="s">
        <v>8</v>
      </c>
      <c r="C8225" t="s">
        <v>927</v>
      </c>
      <c r="D8225">
        <v>1</v>
      </c>
      <c r="E8225">
        <v>4</v>
      </c>
      <c r="F8225">
        <v>1779935400000</v>
      </c>
      <c r="G8225">
        <v>1779937883397</v>
      </c>
      <c r="H8225">
        <v>2483397</v>
      </c>
      <c r="I8225">
        <v>2483397</v>
      </c>
      <c r="J8225">
        <v>11324</v>
      </c>
      <c r="K8225">
        <v>100</v>
      </c>
      <c r="L8225">
        <v>78.900000000000006</v>
      </c>
      <c r="M8225" t="s">
        <v>931</v>
      </c>
      <c r="N8225" t="s">
        <v>926</v>
      </c>
      <c r="O8225">
        <v>51.1</v>
      </c>
      <c r="S8225">
        <v>28224</v>
      </c>
    </row>
    <row r="8226" spans="1:19" x14ac:dyDescent="0.2">
      <c r="A8226" t="s">
        <v>69</v>
      </c>
      <c r="B8226" t="s">
        <v>8</v>
      </c>
      <c r="C8226" t="s">
        <v>924</v>
      </c>
      <c r="D8226">
        <v>1</v>
      </c>
      <c r="E8226">
        <v>4</v>
      </c>
      <c r="F8226">
        <v>1779936300000</v>
      </c>
      <c r="G8226">
        <v>1779938053339</v>
      </c>
      <c r="H8226">
        <v>1753339</v>
      </c>
      <c r="I8226">
        <v>1753339</v>
      </c>
      <c r="J8226">
        <v>9677</v>
      </c>
      <c r="K8226">
        <v>72</v>
      </c>
      <c r="L8226">
        <v>70.44</v>
      </c>
      <c r="M8226" t="s">
        <v>931</v>
      </c>
      <c r="N8226" t="s">
        <v>926</v>
      </c>
      <c r="O8226">
        <v>54.23</v>
      </c>
      <c r="S8226">
        <v>28225</v>
      </c>
    </row>
    <row r="8227" spans="1:19" x14ac:dyDescent="0.2">
      <c r="A8227" t="s">
        <v>69</v>
      </c>
      <c r="B8227" t="s">
        <v>8</v>
      </c>
      <c r="C8227" t="s">
        <v>928</v>
      </c>
      <c r="D8227">
        <v>1</v>
      </c>
      <c r="E8227">
        <v>4</v>
      </c>
      <c r="F8227">
        <v>1779937200000</v>
      </c>
      <c r="G8227">
        <v>1779939019406</v>
      </c>
      <c r="H8227">
        <v>1819406</v>
      </c>
      <c r="I8227">
        <v>1819406</v>
      </c>
      <c r="J8227">
        <v>9687</v>
      </c>
      <c r="K8227">
        <v>77</v>
      </c>
      <c r="L8227">
        <v>52</v>
      </c>
      <c r="M8227" t="s">
        <v>925</v>
      </c>
      <c r="N8227" t="s">
        <v>929</v>
      </c>
      <c r="S8227">
        <v>28226</v>
      </c>
    </row>
    <row r="8228" spans="1:19" x14ac:dyDescent="0.2">
      <c r="A8228" t="s">
        <v>69</v>
      </c>
      <c r="B8228" t="s">
        <v>8</v>
      </c>
      <c r="C8228" t="s">
        <v>927</v>
      </c>
      <c r="D8228">
        <v>1</v>
      </c>
      <c r="E8228">
        <v>4</v>
      </c>
      <c r="F8228">
        <v>1779938100000</v>
      </c>
      <c r="G8228">
        <v>1779940063768</v>
      </c>
      <c r="H8228">
        <v>1963768</v>
      </c>
      <c r="I8228">
        <v>1963768</v>
      </c>
      <c r="J8228">
        <v>12131</v>
      </c>
      <c r="K8228">
        <v>77</v>
      </c>
      <c r="L8228">
        <v>71.13</v>
      </c>
      <c r="M8228" t="s">
        <v>931</v>
      </c>
      <c r="N8228" t="s">
        <v>926</v>
      </c>
      <c r="O8228">
        <v>43.96</v>
      </c>
      <c r="S8228">
        <v>28227</v>
      </c>
    </row>
    <row r="8229" spans="1:19" x14ac:dyDescent="0.2">
      <c r="A8229" t="s">
        <v>69</v>
      </c>
      <c r="B8229" t="s">
        <v>8</v>
      </c>
      <c r="C8229" t="s">
        <v>924</v>
      </c>
      <c r="D8229">
        <v>1</v>
      </c>
      <c r="E8229">
        <v>4</v>
      </c>
      <c r="F8229">
        <v>1779939000000</v>
      </c>
      <c r="G8229">
        <v>1779941331608</v>
      </c>
      <c r="H8229">
        <v>2331608</v>
      </c>
      <c r="I8229">
        <v>2331608</v>
      </c>
      <c r="J8229">
        <v>9403</v>
      </c>
      <c r="K8229">
        <v>94</v>
      </c>
      <c r="L8229">
        <v>75.3</v>
      </c>
      <c r="M8229" t="s">
        <v>931</v>
      </c>
      <c r="N8229" t="s">
        <v>926</v>
      </c>
      <c r="O8229">
        <v>51.69</v>
      </c>
      <c r="S8229">
        <v>28228</v>
      </c>
    </row>
    <row r="8230" spans="1:19" x14ac:dyDescent="0.2">
      <c r="A8230" t="s">
        <v>69</v>
      </c>
      <c r="B8230" t="s">
        <v>8</v>
      </c>
      <c r="C8230" t="s">
        <v>928</v>
      </c>
      <c r="D8230">
        <v>1</v>
      </c>
      <c r="E8230">
        <v>4</v>
      </c>
      <c r="F8230">
        <v>1779939900000</v>
      </c>
      <c r="G8230">
        <v>1779941553458</v>
      </c>
      <c r="H8230">
        <v>1653458</v>
      </c>
      <c r="I8230">
        <v>1653458</v>
      </c>
      <c r="J8230">
        <v>10955</v>
      </c>
      <c r="K8230">
        <v>64</v>
      </c>
      <c r="L8230">
        <v>69.41</v>
      </c>
      <c r="M8230" t="s">
        <v>931</v>
      </c>
      <c r="N8230" t="s">
        <v>926</v>
      </c>
      <c r="O8230">
        <v>50.93</v>
      </c>
      <c r="S8230">
        <v>28229</v>
      </c>
    </row>
    <row r="8231" spans="1:19" x14ac:dyDescent="0.2">
      <c r="A8231" t="s">
        <v>69</v>
      </c>
      <c r="B8231" t="s">
        <v>8</v>
      </c>
      <c r="C8231" t="s">
        <v>927</v>
      </c>
      <c r="D8231">
        <v>1</v>
      </c>
      <c r="E8231">
        <v>4</v>
      </c>
      <c r="F8231">
        <v>1779940800000</v>
      </c>
      <c r="G8231">
        <v>1779942456657</v>
      </c>
      <c r="H8231">
        <v>1656657</v>
      </c>
      <c r="I8231">
        <v>1656657</v>
      </c>
      <c r="J8231">
        <v>11615</v>
      </c>
      <c r="K8231">
        <v>61</v>
      </c>
      <c r="L8231">
        <v>71.81</v>
      </c>
      <c r="M8231" t="s">
        <v>931</v>
      </c>
      <c r="N8231" t="s">
        <v>926</v>
      </c>
      <c r="O8231">
        <v>54.67</v>
      </c>
      <c r="S8231">
        <v>28230</v>
      </c>
    </row>
    <row r="8232" spans="1:19" x14ac:dyDescent="0.2">
      <c r="A8232" t="s">
        <v>69</v>
      </c>
      <c r="B8232" t="s">
        <v>8</v>
      </c>
      <c r="C8232" t="s">
        <v>924</v>
      </c>
      <c r="D8232">
        <v>1</v>
      </c>
      <c r="E8232">
        <v>4</v>
      </c>
      <c r="F8232">
        <v>1779941700000</v>
      </c>
      <c r="G8232">
        <v>1779944167042</v>
      </c>
      <c r="H8232">
        <v>2467042</v>
      </c>
      <c r="I8232">
        <v>2467042</v>
      </c>
      <c r="J8232">
        <v>11216</v>
      </c>
      <c r="K8232">
        <v>95</v>
      </c>
      <c r="L8232">
        <v>76.94</v>
      </c>
      <c r="M8232" t="s">
        <v>931</v>
      </c>
      <c r="N8232" t="s">
        <v>926</v>
      </c>
      <c r="O8232">
        <v>47.23</v>
      </c>
      <c r="S8232">
        <v>28231</v>
      </c>
    </row>
    <row r="8233" spans="1:19" x14ac:dyDescent="0.2">
      <c r="A8233" t="s">
        <v>69</v>
      </c>
      <c r="B8233" t="s">
        <v>8</v>
      </c>
      <c r="C8233" t="s">
        <v>928</v>
      </c>
      <c r="D8233">
        <v>1</v>
      </c>
      <c r="E8233">
        <v>4</v>
      </c>
      <c r="F8233">
        <v>1779942600000</v>
      </c>
      <c r="G8233">
        <v>1779944162518</v>
      </c>
      <c r="H8233">
        <v>1562518</v>
      </c>
      <c r="I8233">
        <v>1562518</v>
      </c>
      <c r="J8233">
        <v>9447</v>
      </c>
      <c r="K8233">
        <v>69</v>
      </c>
      <c r="L8233">
        <v>67.290000000000006</v>
      </c>
      <c r="M8233" t="s">
        <v>931</v>
      </c>
      <c r="N8233" t="s">
        <v>926</v>
      </c>
      <c r="O8233">
        <v>52.33</v>
      </c>
      <c r="S8233">
        <v>28232</v>
      </c>
    </row>
    <row r="8234" spans="1:19" x14ac:dyDescent="0.2">
      <c r="A8234" t="s">
        <v>69</v>
      </c>
      <c r="B8234" t="s">
        <v>8</v>
      </c>
      <c r="C8234" t="s">
        <v>927</v>
      </c>
      <c r="D8234">
        <v>1</v>
      </c>
      <c r="E8234">
        <v>4</v>
      </c>
      <c r="F8234">
        <v>1779943500000</v>
      </c>
      <c r="G8234">
        <v>1779945709068</v>
      </c>
      <c r="H8234">
        <v>2209068</v>
      </c>
      <c r="I8234">
        <v>2209068</v>
      </c>
      <c r="J8234">
        <v>11078</v>
      </c>
      <c r="K8234">
        <v>85</v>
      </c>
      <c r="L8234">
        <v>72.680000000000007</v>
      </c>
      <c r="M8234" t="s">
        <v>931</v>
      </c>
      <c r="N8234" t="s">
        <v>926</v>
      </c>
      <c r="O8234">
        <v>44.21</v>
      </c>
      <c r="S8234">
        <v>28233</v>
      </c>
    </row>
    <row r="8235" spans="1:19" x14ac:dyDescent="0.2">
      <c r="A8235" t="s">
        <v>69</v>
      </c>
      <c r="B8235" t="s">
        <v>8</v>
      </c>
      <c r="C8235" t="s">
        <v>924</v>
      </c>
      <c r="D8235">
        <v>1</v>
      </c>
      <c r="E8235">
        <v>4</v>
      </c>
      <c r="F8235">
        <v>1779944400000</v>
      </c>
      <c r="G8235">
        <v>1779946696011</v>
      </c>
      <c r="H8235">
        <v>2296011</v>
      </c>
      <c r="I8235">
        <v>2296011</v>
      </c>
      <c r="J8235">
        <v>10919</v>
      </c>
      <c r="K8235">
        <v>85</v>
      </c>
      <c r="L8235">
        <v>71.42</v>
      </c>
      <c r="M8235" t="s">
        <v>931</v>
      </c>
      <c r="N8235" t="s">
        <v>926</v>
      </c>
      <c r="O8235">
        <v>39.520000000000003</v>
      </c>
      <c r="S8235">
        <v>28234</v>
      </c>
    </row>
    <row r="8236" spans="1:19" x14ac:dyDescent="0.2">
      <c r="A8236" t="s">
        <v>69</v>
      </c>
      <c r="B8236" t="s">
        <v>8</v>
      </c>
      <c r="C8236" t="s">
        <v>927</v>
      </c>
      <c r="D8236">
        <v>1</v>
      </c>
      <c r="E8236">
        <v>5</v>
      </c>
      <c r="F8236">
        <v>1780012800000</v>
      </c>
      <c r="G8236">
        <v>1780015215462</v>
      </c>
      <c r="H8236">
        <v>2415462</v>
      </c>
      <c r="I8236">
        <v>2415462</v>
      </c>
      <c r="J8236">
        <v>9198</v>
      </c>
      <c r="K8236">
        <v>95</v>
      </c>
      <c r="L8236">
        <v>71.599999999999994</v>
      </c>
      <c r="M8236" t="s">
        <v>931</v>
      </c>
      <c r="N8236" t="s">
        <v>926</v>
      </c>
      <c r="O8236">
        <v>41.53</v>
      </c>
      <c r="S8236">
        <v>28235</v>
      </c>
    </row>
    <row r="8237" spans="1:19" x14ac:dyDescent="0.2">
      <c r="A8237" t="s">
        <v>69</v>
      </c>
      <c r="B8237" t="s">
        <v>8</v>
      </c>
      <c r="C8237" t="s">
        <v>924</v>
      </c>
      <c r="D8237">
        <v>1</v>
      </c>
      <c r="E8237">
        <v>5</v>
      </c>
      <c r="F8237">
        <v>1780013700000</v>
      </c>
      <c r="G8237">
        <v>1780015269794</v>
      </c>
      <c r="H8237">
        <v>1569794</v>
      </c>
      <c r="I8237">
        <v>1569794</v>
      </c>
      <c r="J8237">
        <v>8977</v>
      </c>
      <c r="K8237">
        <v>64</v>
      </c>
      <c r="L8237">
        <v>62.62</v>
      </c>
      <c r="M8237" t="s">
        <v>925</v>
      </c>
      <c r="N8237" t="s">
        <v>926</v>
      </c>
      <c r="O8237">
        <v>42.54</v>
      </c>
      <c r="S8237">
        <v>28236</v>
      </c>
    </row>
    <row r="8238" spans="1:19" x14ac:dyDescent="0.2">
      <c r="A8238" t="s">
        <v>69</v>
      </c>
      <c r="B8238" t="s">
        <v>8</v>
      </c>
      <c r="C8238" t="s">
        <v>928</v>
      </c>
      <c r="D8238">
        <v>1</v>
      </c>
      <c r="E8238">
        <v>5</v>
      </c>
      <c r="F8238">
        <v>1780014600000</v>
      </c>
      <c r="G8238">
        <v>1780016870427</v>
      </c>
      <c r="H8238">
        <v>2270427</v>
      </c>
      <c r="I8238">
        <v>2270427</v>
      </c>
      <c r="J8238">
        <v>12154</v>
      </c>
      <c r="K8238">
        <v>87</v>
      </c>
      <c r="L8238">
        <v>79.66</v>
      </c>
      <c r="M8238" t="s">
        <v>931</v>
      </c>
      <c r="N8238" t="s">
        <v>926</v>
      </c>
      <c r="O8238">
        <v>56</v>
      </c>
      <c r="S8238">
        <v>28237</v>
      </c>
    </row>
    <row r="8239" spans="1:19" x14ac:dyDescent="0.2">
      <c r="A8239" t="s">
        <v>69</v>
      </c>
      <c r="B8239" t="s">
        <v>8</v>
      </c>
      <c r="C8239" t="s">
        <v>927</v>
      </c>
      <c r="D8239">
        <v>1</v>
      </c>
      <c r="E8239">
        <v>5</v>
      </c>
      <c r="F8239">
        <v>1780015500000</v>
      </c>
      <c r="G8239">
        <v>1780017741162</v>
      </c>
      <c r="H8239">
        <v>2241162</v>
      </c>
      <c r="I8239">
        <v>2241162</v>
      </c>
      <c r="J8239">
        <v>9227</v>
      </c>
      <c r="K8239">
        <v>90</v>
      </c>
      <c r="L8239">
        <v>73.010000000000005</v>
      </c>
      <c r="M8239" t="s">
        <v>931</v>
      </c>
      <c r="N8239" t="s">
        <v>926</v>
      </c>
      <c r="O8239">
        <v>49.11</v>
      </c>
      <c r="S8239">
        <v>28238</v>
      </c>
    </row>
    <row r="8240" spans="1:19" x14ac:dyDescent="0.2">
      <c r="A8240" t="s">
        <v>69</v>
      </c>
      <c r="B8240" t="s">
        <v>8</v>
      </c>
      <c r="C8240" t="s">
        <v>924</v>
      </c>
      <c r="D8240">
        <v>1</v>
      </c>
      <c r="E8240">
        <v>5</v>
      </c>
      <c r="F8240">
        <v>1780016400000</v>
      </c>
      <c r="G8240">
        <v>1780018026480</v>
      </c>
      <c r="H8240">
        <v>1626480</v>
      </c>
      <c r="I8240">
        <v>1626480</v>
      </c>
      <c r="J8240">
        <v>11915</v>
      </c>
      <c r="K8240">
        <v>62</v>
      </c>
      <c r="L8240">
        <v>52.03</v>
      </c>
      <c r="M8240" t="s">
        <v>925</v>
      </c>
      <c r="N8240" t="s">
        <v>929</v>
      </c>
      <c r="S8240">
        <v>28239</v>
      </c>
    </row>
    <row r="8241" spans="1:19" x14ac:dyDescent="0.2">
      <c r="A8241" t="s">
        <v>69</v>
      </c>
      <c r="B8241" t="s">
        <v>8</v>
      </c>
      <c r="C8241" t="s">
        <v>928</v>
      </c>
      <c r="D8241">
        <v>1</v>
      </c>
      <c r="E8241">
        <v>5</v>
      </c>
      <c r="F8241">
        <v>1780017300000</v>
      </c>
      <c r="G8241">
        <v>1780018721336</v>
      </c>
      <c r="H8241">
        <v>1421336</v>
      </c>
      <c r="I8241">
        <v>1421336</v>
      </c>
      <c r="J8241">
        <v>8935</v>
      </c>
      <c r="K8241">
        <v>58</v>
      </c>
      <c r="L8241">
        <v>63.71</v>
      </c>
      <c r="M8241" t="s">
        <v>925</v>
      </c>
      <c r="N8241" t="s">
        <v>926</v>
      </c>
      <c r="O8241">
        <v>48.93</v>
      </c>
      <c r="S8241">
        <v>28240</v>
      </c>
    </row>
    <row r="8242" spans="1:19" x14ac:dyDescent="0.2">
      <c r="A8242" t="s">
        <v>69</v>
      </c>
      <c r="B8242" t="s">
        <v>8</v>
      </c>
      <c r="C8242" t="s">
        <v>927</v>
      </c>
      <c r="D8242">
        <v>1</v>
      </c>
      <c r="E8242">
        <v>5</v>
      </c>
      <c r="F8242">
        <v>1780018200000</v>
      </c>
      <c r="G8242">
        <v>1780020674844</v>
      </c>
      <c r="H8242">
        <v>2474844</v>
      </c>
      <c r="I8242">
        <v>2474844</v>
      </c>
      <c r="J8242">
        <v>9148</v>
      </c>
      <c r="K8242">
        <v>92</v>
      </c>
      <c r="L8242">
        <v>73.58</v>
      </c>
      <c r="M8242" t="s">
        <v>931</v>
      </c>
      <c r="N8242" t="s">
        <v>926</v>
      </c>
      <c r="O8242">
        <v>44.77</v>
      </c>
      <c r="S8242">
        <v>28241</v>
      </c>
    </row>
    <row r="8243" spans="1:19" x14ac:dyDescent="0.2">
      <c r="A8243" t="s">
        <v>69</v>
      </c>
      <c r="B8243" t="s">
        <v>8</v>
      </c>
      <c r="C8243" t="s">
        <v>924</v>
      </c>
      <c r="D8243">
        <v>1</v>
      </c>
      <c r="E8243">
        <v>5</v>
      </c>
      <c r="F8243">
        <v>1780019100000</v>
      </c>
      <c r="G8243">
        <v>1780020604125</v>
      </c>
      <c r="H8243">
        <v>1504125</v>
      </c>
      <c r="I8243">
        <v>1504125</v>
      </c>
      <c r="J8243">
        <v>11990</v>
      </c>
      <c r="K8243">
        <v>62</v>
      </c>
      <c r="L8243">
        <v>68.61</v>
      </c>
      <c r="M8243" t="s">
        <v>931</v>
      </c>
      <c r="N8243" t="s">
        <v>926</v>
      </c>
      <c r="O8243">
        <v>50.06</v>
      </c>
      <c r="S8243">
        <v>28242</v>
      </c>
    </row>
    <row r="8244" spans="1:19" x14ac:dyDescent="0.2">
      <c r="A8244" t="s">
        <v>69</v>
      </c>
      <c r="B8244" t="s">
        <v>8</v>
      </c>
      <c r="C8244" t="s">
        <v>928</v>
      </c>
      <c r="D8244">
        <v>1</v>
      </c>
      <c r="E8244">
        <v>5</v>
      </c>
      <c r="F8244">
        <v>1780020000000</v>
      </c>
      <c r="G8244">
        <v>1780022395475</v>
      </c>
      <c r="H8244">
        <v>2395475</v>
      </c>
      <c r="I8244">
        <v>2395475</v>
      </c>
      <c r="J8244">
        <v>10534</v>
      </c>
      <c r="K8244">
        <v>94</v>
      </c>
      <c r="L8244">
        <v>73.42</v>
      </c>
      <c r="M8244" t="s">
        <v>931</v>
      </c>
      <c r="N8244" t="s">
        <v>926</v>
      </c>
      <c r="O8244">
        <v>42.68</v>
      </c>
      <c r="S8244">
        <v>28243</v>
      </c>
    </row>
    <row r="8245" spans="1:19" x14ac:dyDescent="0.2">
      <c r="A8245" t="s">
        <v>69</v>
      </c>
      <c r="B8245" t="s">
        <v>8</v>
      </c>
      <c r="C8245" t="s">
        <v>927</v>
      </c>
      <c r="D8245">
        <v>1</v>
      </c>
      <c r="E8245">
        <v>5</v>
      </c>
      <c r="F8245">
        <v>1780020900000</v>
      </c>
      <c r="G8245">
        <v>1780022439363</v>
      </c>
      <c r="H8245">
        <v>1539363</v>
      </c>
      <c r="I8245">
        <v>1539363</v>
      </c>
      <c r="J8245">
        <v>10504</v>
      </c>
      <c r="K8245">
        <v>59</v>
      </c>
      <c r="L8245">
        <v>49.5</v>
      </c>
      <c r="M8245" t="s">
        <v>925</v>
      </c>
      <c r="N8245" t="s">
        <v>929</v>
      </c>
      <c r="S8245">
        <v>28244</v>
      </c>
    </row>
    <row r="8246" spans="1:19" x14ac:dyDescent="0.2">
      <c r="A8246" t="s">
        <v>69</v>
      </c>
      <c r="B8246" t="s">
        <v>8</v>
      </c>
      <c r="C8246" t="s">
        <v>924</v>
      </c>
      <c r="D8246">
        <v>1</v>
      </c>
      <c r="E8246">
        <v>5</v>
      </c>
      <c r="F8246">
        <v>1780021800000</v>
      </c>
      <c r="G8246">
        <v>1780023277872</v>
      </c>
      <c r="H8246">
        <v>1477872</v>
      </c>
      <c r="I8246">
        <v>1477872</v>
      </c>
      <c r="J8246">
        <v>10497</v>
      </c>
      <c r="K8246">
        <v>60</v>
      </c>
      <c r="L8246">
        <v>62.85</v>
      </c>
      <c r="M8246" t="s">
        <v>925</v>
      </c>
      <c r="N8246" t="s">
        <v>926</v>
      </c>
      <c r="O8246">
        <v>41.32</v>
      </c>
      <c r="S8246">
        <v>28245</v>
      </c>
    </row>
    <row r="8247" spans="1:19" x14ac:dyDescent="0.2">
      <c r="A8247" t="s">
        <v>69</v>
      </c>
      <c r="B8247" t="s">
        <v>8</v>
      </c>
      <c r="C8247" t="s">
        <v>928</v>
      </c>
      <c r="D8247">
        <v>1</v>
      </c>
      <c r="E8247">
        <v>5</v>
      </c>
      <c r="F8247">
        <v>1780022700000</v>
      </c>
      <c r="G8247">
        <v>1780025120314</v>
      </c>
      <c r="H8247">
        <v>2420314</v>
      </c>
      <c r="I8247">
        <v>2420314</v>
      </c>
      <c r="J8247">
        <v>9618</v>
      </c>
      <c r="K8247">
        <v>94</v>
      </c>
      <c r="L8247">
        <v>75.52</v>
      </c>
      <c r="M8247" t="s">
        <v>931</v>
      </c>
      <c r="N8247" t="s">
        <v>926</v>
      </c>
      <c r="O8247">
        <v>49.4</v>
      </c>
      <c r="S8247">
        <v>28246</v>
      </c>
    </row>
    <row r="8248" spans="1:19" x14ac:dyDescent="0.2">
      <c r="A8248" t="s">
        <v>69</v>
      </c>
      <c r="B8248" t="s">
        <v>8</v>
      </c>
      <c r="C8248" t="s">
        <v>927</v>
      </c>
      <c r="D8248">
        <v>1</v>
      </c>
      <c r="E8248">
        <v>5</v>
      </c>
      <c r="F8248">
        <v>1780023600000</v>
      </c>
      <c r="G8248">
        <v>1780025537665</v>
      </c>
      <c r="H8248">
        <v>1937665</v>
      </c>
      <c r="I8248">
        <v>1937665</v>
      </c>
      <c r="J8248">
        <v>10736</v>
      </c>
      <c r="K8248">
        <v>71</v>
      </c>
      <c r="L8248">
        <v>54.52</v>
      </c>
      <c r="M8248" t="s">
        <v>925</v>
      </c>
      <c r="N8248" t="s">
        <v>929</v>
      </c>
      <c r="S8248">
        <v>28247</v>
      </c>
    </row>
    <row r="8249" spans="1:19" x14ac:dyDescent="0.2">
      <c r="A8249" t="s">
        <v>69</v>
      </c>
      <c r="B8249" t="s">
        <v>8</v>
      </c>
      <c r="C8249" t="s">
        <v>924</v>
      </c>
      <c r="D8249">
        <v>1</v>
      </c>
      <c r="E8249">
        <v>5</v>
      </c>
      <c r="F8249">
        <v>1780024500000</v>
      </c>
      <c r="G8249">
        <v>1780026427794</v>
      </c>
      <c r="H8249">
        <v>1927794</v>
      </c>
      <c r="I8249">
        <v>1927794</v>
      </c>
      <c r="J8249">
        <v>9177</v>
      </c>
      <c r="K8249">
        <v>79</v>
      </c>
      <c r="L8249">
        <v>67.02</v>
      </c>
      <c r="M8249" t="s">
        <v>931</v>
      </c>
      <c r="N8249" t="s">
        <v>926</v>
      </c>
      <c r="O8249">
        <v>43.2</v>
      </c>
      <c r="S8249">
        <v>28248</v>
      </c>
    </row>
    <row r="8250" spans="1:19" x14ac:dyDescent="0.2">
      <c r="A8250" t="s">
        <v>69</v>
      </c>
      <c r="B8250" t="s">
        <v>8</v>
      </c>
      <c r="C8250" t="s">
        <v>928</v>
      </c>
      <c r="D8250">
        <v>1</v>
      </c>
      <c r="E8250">
        <v>5</v>
      </c>
      <c r="F8250">
        <v>1780025400000</v>
      </c>
      <c r="G8250">
        <v>1780027457289</v>
      </c>
      <c r="H8250">
        <v>2057289</v>
      </c>
      <c r="I8250">
        <v>2057289</v>
      </c>
      <c r="J8250">
        <v>10309</v>
      </c>
      <c r="K8250">
        <v>84</v>
      </c>
      <c r="L8250">
        <v>71.61</v>
      </c>
      <c r="M8250" t="s">
        <v>931</v>
      </c>
      <c r="N8250" t="s">
        <v>926</v>
      </c>
      <c r="O8250">
        <v>47.6</v>
      </c>
      <c r="S8250">
        <v>28249</v>
      </c>
    </row>
    <row r="8251" spans="1:19" x14ac:dyDescent="0.2">
      <c r="A8251" t="s">
        <v>69</v>
      </c>
      <c r="B8251" t="s">
        <v>8</v>
      </c>
      <c r="C8251" t="s">
        <v>927</v>
      </c>
      <c r="D8251">
        <v>1</v>
      </c>
      <c r="E8251">
        <v>5</v>
      </c>
      <c r="F8251">
        <v>1780026300000</v>
      </c>
      <c r="G8251">
        <v>1780027933811</v>
      </c>
      <c r="H8251">
        <v>1633811</v>
      </c>
      <c r="I8251">
        <v>1633811</v>
      </c>
      <c r="J8251">
        <v>8890</v>
      </c>
      <c r="K8251">
        <v>68</v>
      </c>
      <c r="L8251">
        <v>65.14</v>
      </c>
      <c r="M8251" t="s">
        <v>925</v>
      </c>
      <c r="N8251" t="s">
        <v>926</v>
      </c>
      <c r="O8251">
        <v>47.01</v>
      </c>
      <c r="S8251">
        <v>28250</v>
      </c>
    </row>
    <row r="8252" spans="1:19" x14ac:dyDescent="0.2">
      <c r="A8252" t="s">
        <v>69</v>
      </c>
      <c r="B8252" t="s">
        <v>8</v>
      </c>
      <c r="C8252" t="s">
        <v>924</v>
      </c>
      <c r="D8252">
        <v>1</v>
      </c>
      <c r="E8252">
        <v>5</v>
      </c>
      <c r="F8252">
        <v>1780027200000</v>
      </c>
      <c r="G8252">
        <v>1780029336430</v>
      </c>
      <c r="H8252">
        <v>2136430</v>
      </c>
      <c r="I8252">
        <v>2136430</v>
      </c>
      <c r="J8252">
        <v>11295</v>
      </c>
      <c r="K8252">
        <v>84</v>
      </c>
      <c r="L8252">
        <v>71.25</v>
      </c>
      <c r="M8252" t="s">
        <v>931</v>
      </c>
      <c r="N8252" t="s">
        <v>926</v>
      </c>
      <c r="O8252">
        <v>42.12</v>
      </c>
      <c r="S8252">
        <v>28251</v>
      </c>
    </row>
    <row r="8253" spans="1:19" x14ac:dyDescent="0.2">
      <c r="A8253" t="s">
        <v>69</v>
      </c>
      <c r="B8253" t="s">
        <v>8</v>
      </c>
      <c r="C8253" t="s">
        <v>928</v>
      </c>
      <c r="D8253">
        <v>1</v>
      </c>
      <c r="E8253">
        <v>5</v>
      </c>
      <c r="F8253">
        <v>1780028100000</v>
      </c>
      <c r="G8253">
        <v>1780029719747</v>
      </c>
      <c r="H8253">
        <v>1619747</v>
      </c>
      <c r="I8253">
        <v>1619747</v>
      </c>
      <c r="J8253">
        <v>11035</v>
      </c>
      <c r="K8253">
        <v>61</v>
      </c>
      <c r="L8253">
        <v>70.73</v>
      </c>
      <c r="M8253" t="s">
        <v>931</v>
      </c>
      <c r="N8253" t="s">
        <v>926</v>
      </c>
      <c r="O8253">
        <v>54.63</v>
      </c>
      <c r="S8253">
        <v>28252</v>
      </c>
    </row>
    <row r="8254" spans="1:19" x14ac:dyDescent="0.2">
      <c r="A8254" t="s">
        <v>69</v>
      </c>
      <c r="B8254" t="s">
        <v>8</v>
      </c>
      <c r="C8254" t="s">
        <v>927</v>
      </c>
      <c r="D8254">
        <v>1</v>
      </c>
      <c r="E8254">
        <v>5</v>
      </c>
      <c r="F8254">
        <v>1780029000000</v>
      </c>
      <c r="G8254">
        <v>1780030995138</v>
      </c>
      <c r="H8254">
        <v>1995138</v>
      </c>
      <c r="I8254">
        <v>1995138</v>
      </c>
      <c r="J8254">
        <v>9988</v>
      </c>
      <c r="K8254">
        <v>77</v>
      </c>
      <c r="L8254">
        <v>54.43</v>
      </c>
      <c r="M8254" t="s">
        <v>925</v>
      </c>
      <c r="N8254" t="s">
        <v>929</v>
      </c>
      <c r="S8254">
        <v>28253</v>
      </c>
    </row>
    <row r="8255" spans="1:19" x14ac:dyDescent="0.2">
      <c r="A8255" t="s">
        <v>69</v>
      </c>
      <c r="B8255" t="s">
        <v>8</v>
      </c>
      <c r="C8255" t="s">
        <v>924</v>
      </c>
      <c r="D8255">
        <v>1</v>
      </c>
      <c r="E8255">
        <v>5</v>
      </c>
      <c r="F8255">
        <v>1780029900000</v>
      </c>
      <c r="G8255">
        <v>1780031424578</v>
      </c>
      <c r="H8255">
        <v>1524578</v>
      </c>
      <c r="I8255">
        <v>1524578</v>
      </c>
      <c r="J8255">
        <v>10916</v>
      </c>
      <c r="K8255">
        <v>65</v>
      </c>
      <c r="L8255">
        <v>49.76</v>
      </c>
      <c r="M8255" t="s">
        <v>925</v>
      </c>
      <c r="N8255" t="s">
        <v>929</v>
      </c>
      <c r="S8255">
        <v>28254</v>
      </c>
    </row>
    <row r="8256" spans="1:19" x14ac:dyDescent="0.2">
      <c r="A8256" t="s">
        <v>69</v>
      </c>
      <c r="B8256" t="s">
        <v>8</v>
      </c>
      <c r="C8256" t="s">
        <v>928</v>
      </c>
      <c r="D8256">
        <v>1</v>
      </c>
      <c r="E8256">
        <v>5</v>
      </c>
      <c r="F8256">
        <v>1780030800000</v>
      </c>
      <c r="G8256">
        <v>1780032889969</v>
      </c>
      <c r="H8256">
        <v>2089969</v>
      </c>
      <c r="I8256">
        <v>2089969</v>
      </c>
      <c r="J8256">
        <v>10790</v>
      </c>
      <c r="K8256">
        <v>77</v>
      </c>
      <c r="L8256">
        <v>73.97</v>
      </c>
      <c r="M8256" t="s">
        <v>931</v>
      </c>
      <c r="N8256" t="s">
        <v>926</v>
      </c>
      <c r="O8256">
        <v>50.97</v>
      </c>
      <c r="S8256">
        <v>28255</v>
      </c>
    </row>
    <row r="8257" spans="1:19" x14ac:dyDescent="0.2">
      <c r="A8257" t="s">
        <v>69</v>
      </c>
      <c r="B8257" t="s">
        <v>8</v>
      </c>
      <c r="C8257" t="s">
        <v>927</v>
      </c>
      <c r="D8257">
        <v>1</v>
      </c>
      <c r="E8257">
        <v>5</v>
      </c>
      <c r="F8257">
        <v>1780031700000</v>
      </c>
      <c r="G8257">
        <v>1780033703534</v>
      </c>
      <c r="H8257">
        <v>2003534</v>
      </c>
      <c r="I8257">
        <v>2003534</v>
      </c>
      <c r="J8257">
        <v>9125</v>
      </c>
      <c r="K8257">
        <v>79</v>
      </c>
      <c r="L8257">
        <v>68.19</v>
      </c>
      <c r="M8257" t="s">
        <v>931</v>
      </c>
      <c r="N8257" t="s">
        <v>926</v>
      </c>
      <c r="O8257">
        <v>44.16</v>
      </c>
      <c r="S8257">
        <v>28256</v>
      </c>
    </row>
    <row r="8258" spans="1:19" x14ac:dyDescent="0.2">
      <c r="A8258" t="s">
        <v>69</v>
      </c>
      <c r="B8258" t="s">
        <v>8</v>
      </c>
      <c r="C8258" t="s">
        <v>924</v>
      </c>
      <c r="D8258">
        <v>1</v>
      </c>
      <c r="E8258">
        <v>6</v>
      </c>
      <c r="F8258">
        <v>1780099200000</v>
      </c>
      <c r="G8258">
        <v>1780101225861</v>
      </c>
      <c r="H8258">
        <v>2025861</v>
      </c>
      <c r="I8258">
        <v>2025861</v>
      </c>
      <c r="J8258">
        <v>8588</v>
      </c>
      <c r="K8258">
        <v>84</v>
      </c>
      <c r="L8258">
        <v>66.66</v>
      </c>
      <c r="M8258" t="s">
        <v>925</v>
      </c>
      <c r="N8258" t="s">
        <v>926</v>
      </c>
      <c r="O8258">
        <v>41.47</v>
      </c>
      <c r="S8258">
        <v>28257</v>
      </c>
    </row>
    <row r="8259" spans="1:19" x14ac:dyDescent="0.2">
      <c r="A8259" t="s">
        <v>69</v>
      </c>
      <c r="B8259" t="s">
        <v>8</v>
      </c>
      <c r="C8259" t="s">
        <v>928</v>
      </c>
      <c r="D8259">
        <v>1</v>
      </c>
      <c r="E8259">
        <v>6</v>
      </c>
      <c r="F8259">
        <v>1780100100000</v>
      </c>
      <c r="G8259">
        <v>1780102641452</v>
      </c>
      <c r="H8259">
        <v>2541452</v>
      </c>
      <c r="I8259">
        <v>2541452</v>
      </c>
      <c r="J8259">
        <v>9946</v>
      </c>
      <c r="K8259">
        <v>96</v>
      </c>
      <c r="L8259">
        <v>79.38</v>
      </c>
      <c r="M8259" t="s">
        <v>931</v>
      </c>
      <c r="N8259" t="s">
        <v>926</v>
      </c>
      <c r="O8259">
        <v>54.45</v>
      </c>
      <c r="S8259">
        <v>28258</v>
      </c>
    </row>
    <row r="8260" spans="1:19" x14ac:dyDescent="0.2">
      <c r="A8260" t="s">
        <v>69</v>
      </c>
      <c r="B8260" t="s">
        <v>8</v>
      </c>
      <c r="C8260" t="s">
        <v>927</v>
      </c>
      <c r="D8260">
        <v>1</v>
      </c>
      <c r="E8260">
        <v>6</v>
      </c>
      <c r="F8260">
        <v>1780101000000</v>
      </c>
      <c r="G8260">
        <v>1780103277872</v>
      </c>
      <c r="H8260">
        <v>2277872</v>
      </c>
      <c r="I8260">
        <v>2277872</v>
      </c>
      <c r="J8260">
        <v>9024</v>
      </c>
      <c r="K8260">
        <v>84</v>
      </c>
      <c r="L8260">
        <v>74.41</v>
      </c>
      <c r="M8260" t="s">
        <v>931</v>
      </c>
      <c r="N8260" t="s">
        <v>926</v>
      </c>
      <c r="O8260">
        <v>51.99</v>
      </c>
      <c r="S8260">
        <v>28259</v>
      </c>
    </row>
    <row r="8261" spans="1:19" x14ac:dyDescent="0.2">
      <c r="A8261" t="s">
        <v>69</v>
      </c>
      <c r="B8261" t="s">
        <v>8</v>
      </c>
      <c r="C8261" t="s">
        <v>924</v>
      </c>
      <c r="D8261">
        <v>1</v>
      </c>
      <c r="E8261">
        <v>6</v>
      </c>
      <c r="F8261">
        <v>1780101900000</v>
      </c>
      <c r="G8261">
        <v>1780104460889</v>
      </c>
      <c r="H8261">
        <v>2560889</v>
      </c>
      <c r="I8261">
        <v>2560889</v>
      </c>
      <c r="J8261">
        <v>10499</v>
      </c>
      <c r="K8261">
        <v>100</v>
      </c>
      <c r="L8261">
        <v>74.86</v>
      </c>
      <c r="M8261" t="s">
        <v>931</v>
      </c>
      <c r="N8261" t="s">
        <v>926</v>
      </c>
      <c r="O8261">
        <v>41.97</v>
      </c>
      <c r="S8261">
        <v>28260</v>
      </c>
    </row>
    <row r="8262" spans="1:19" x14ac:dyDescent="0.2">
      <c r="A8262" t="s">
        <v>69</v>
      </c>
      <c r="B8262" t="s">
        <v>8</v>
      </c>
      <c r="C8262" t="s">
        <v>928</v>
      </c>
      <c r="D8262">
        <v>1</v>
      </c>
      <c r="E8262">
        <v>6</v>
      </c>
      <c r="F8262">
        <v>1780102800000</v>
      </c>
      <c r="G8262">
        <v>1780104464453</v>
      </c>
      <c r="H8262">
        <v>1664453</v>
      </c>
      <c r="I8262">
        <v>1664453</v>
      </c>
      <c r="J8262">
        <v>10257</v>
      </c>
      <c r="K8262">
        <v>66</v>
      </c>
      <c r="L8262">
        <v>69.92</v>
      </c>
      <c r="M8262" t="s">
        <v>931</v>
      </c>
      <c r="N8262" t="s">
        <v>926</v>
      </c>
      <c r="O8262">
        <v>53.71</v>
      </c>
      <c r="S8262">
        <v>28261</v>
      </c>
    </row>
    <row r="8263" spans="1:19" x14ac:dyDescent="0.2">
      <c r="A8263" t="s">
        <v>69</v>
      </c>
      <c r="B8263" t="s">
        <v>8</v>
      </c>
      <c r="C8263" t="s">
        <v>927</v>
      </c>
      <c r="D8263">
        <v>1</v>
      </c>
      <c r="E8263">
        <v>6</v>
      </c>
      <c r="F8263">
        <v>1780103700000</v>
      </c>
      <c r="G8263">
        <v>1780105682677</v>
      </c>
      <c r="H8263">
        <v>1982677</v>
      </c>
      <c r="I8263">
        <v>1982677</v>
      </c>
      <c r="J8263">
        <v>8922</v>
      </c>
      <c r="K8263">
        <v>79</v>
      </c>
      <c r="L8263">
        <v>67.25</v>
      </c>
      <c r="M8263" t="s">
        <v>931</v>
      </c>
      <c r="N8263" t="s">
        <v>926</v>
      </c>
      <c r="O8263">
        <v>43.04</v>
      </c>
      <c r="S8263">
        <v>28262</v>
      </c>
    </row>
    <row r="8264" spans="1:19" x14ac:dyDescent="0.2">
      <c r="A8264" t="s">
        <v>69</v>
      </c>
      <c r="B8264" t="s">
        <v>8</v>
      </c>
      <c r="C8264" t="s">
        <v>924</v>
      </c>
      <c r="D8264">
        <v>1</v>
      </c>
      <c r="E8264">
        <v>6</v>
      </c>
      <c r="F8264">
        <v>1780104600000</v>
      </c>
      <c r="G8264">
        <v>1780106277025</v>
      </c>
      <c r="H8264">
        <v>1677025</v>
      </c>
      <c r="I8264">
        <v>1677025</v>
      </c>
      <c r="J8264">
        <v>11661</v>
      </c>
      <c r="K8264">
        <v>65</v>
      </c>
      <c r="L8264">
        <v>65.59</v>
      </c>
      <c r="M8264" t="s">
        <v>925</v>
      </c>
      <c r="N8264" t="s">
        <v>926</v>
      </c>
      <c r="O8264">
        <v>39.549999999999997</v>
      </c>
      <c r="S8264">
        <v>28263</v>
      </c>
    </row>
    <row r="8265" spans="1:19" x14ac:dyDescent="0.2">
      <c r="A8265" t="s">
        <v>69</v>
      </c>
      <c r="B8265" t="s">
        <v>8</v>
      </c>
      <c r="C8265" t="s">
        <v>928</v>
      </c>
      <c r="D8265">
        <v>1</v>
      </c>
      <c r="E8265">
        <v>6</v>
      </c>
      <c r="F8265">
        <v>1780105500000</v>
      </c>
      <c r="G8265">
        <v>1780107666042</v>
      </c>
      <c r="H8265">
        <v>2166042</v>
      </c>
      <c r="I8265">
        <v>2166042</v>
      </c>
      <c r="J8265">
        <v>11143</v>
      </c>
      <c r="K8265">
        <v>88</v>
      </c>
      <c r="L8265">
        <v>73.94</v>
      </c>
      <c r="M8265" t="s">
        <v>931</v>
      </c>
      <c r="N8265" t="s">
        <v>926</v>
      </c>
      <c r="O8265">
        <v>48.05</v>
      </c>
      <c r="S8265">
        <v>28264</v>
      </c>
    </row>
    <row r="8266" spans="1:19" x14ac:dyDescent="0.2">
      <c r="A8266" t="s">
        <v>69</v>
      </c>
      <c r="B8266" t="s">
        <v>8</v>
      </c>
      <c r="C8266" t="s">
        <v>927</v>
      </c>
      <c r="D8266">
        <v>1</v>
      </c>
      <c r="E8266">
        <v>6</v>
      </c>
      <c r="F8266">
        <v>1780106400000</v>
      </c>
      <c r="G8266">
        <v>1780108485652</v>
      </c>
      <c r="H8266">
        <v>2085652</v>
      </c>
      <c r="I8266">
        <v>2085652</v>
      </c>
      <c r="J8266">
        <v>9026</v>
      </c>
      <c r="K8266">
        <v>78</v>
      </c>
      <c r="L8266">
        <v>70.069999999999993</v>
      </c>
      <c r="M8266" t="s">
        <v>931</v>
      </c>
      <c r="N8266" t="s">
        <v>926</v>
      </c>
      <c r="O8266">
        <v>46.74</v>
      </c>
      <c r="S8266">
        <v>28265</v>
      </c>
    </row>
    <row r="8267" spans="1:19" x14ac:dyDescent="0.2">
      <c r="A8267" t="s">
        <v>69</v>
      </c>
      <c r="B8267" t="s">
        <v>8</v>
      </c>
      <c r="C8267" t="s">
        <v>924</v>
      </c>
      <c r="D8267">
        <v>1</v>
      </c>
      <c r="E8267">
        <v>6</v>
      </c>
      <c r="F8267">
        <v>1780107300000</v>
      </c>
      <c r="G8267">
        <v>1780109075249</v>
      </c>
      <c r="H8267">
        <v>1775249</v>
      </c>
      <c r="I8267">
        <v>1775249</v>
      </c>
      <c r="J8267">
        <v>11506</v>
      </c>
      <c r="K8267">
        <v>70</v>
      </c>
      <c r="L8267">
        <v>70.17</v>
      </c>
      <c r="M8267" t="s">
        <v>931</v>
      </c>
      <c r="N8267" t="s">
        <v>926</v>
      </c>
      <c r="O8267">
        <v>48.16</v>
      </c>
      <c r="S8267">
        <v>28266</v>
      </c>
    </row>
    <row r="8268" spans="1:19" x14ac:dyDescent="0.2">
      <c r="A8268" t="s">
        <v>69</v>
      </c>
      <c r="B8268" t="s">
        <v>8</v>
      </c>
      <c r="C8268" t="s">
        <v>928</v>
      </c>
      <c r="D8268">
        <v>1</v>
      </c>
      <c r="E8268">
        <v>6</v>
      </c>
      <c r="F8268">
        <v>1780108200000</v>
      </c>
      <c r="G8268">
        <v>1780110751285</v>
      </c>
      <c r="H8268">
        <v>2551285</v>
      </c>
      <c r="I8268">
        <v>2551285</v>
      </c>
      <c r="J8268">
        <v>9253</v>
      </c>
      <c r="K8268">
        <v>101</v>
      </c>
      <c r="L8268">
        <v>74.23</v>
      </c>
      <c r="M8268" t="s">
        <v>931</v>
      </c>
      <c r="N8268" t="s">
        <v>926</v>
      </c>
      <c r="O8268">
        <v>44.07</v>
      </c>
      <c r="S8268">
        <v>28267</v>
      </c>
    </row>
    <row r="8269" spans="1:19" x14ac:dyDescent="0.2">
      <c r="A8269" t="s">
        <v>69</v>
      </c>
      <c r="B8269" t="s">
        <v>8</v>
      </c>
      <c r="C8269" t="s">
        <v>927</v>
      </c>
      <c r="D8269">
        <v>1</v>
      </c>
      <c r="E8269">
        <v>6</v>
      </c>
      <c r="F8269">
        <v>1780109100000</v>
      </c>
      <c r="G8269">
        <v>1780111479382</v>
      </c>
      <c r="H8269">
        <v>2379382</v>
      </c>
      <c r="I8269">
        <v>2379382</v>
      </c>
      <c r="J8269">
        <v>8517</v>
      </c>
      <c r="K8269">
        <v>89</v>
      </c>
      <c r="L8269">
        <v>74.94</v>
      </c>
      <c r="M8269" t="s">
        <v>931</v>
      </c>
      <c r="N8269" t="s">
        <v>926</v>
      </c>
      <c r="O8269">
        <v>52.03</v>
      </c>
      <c r="S8269">
        <v>28268</v>
      </c>
    </row>
    <row r="8270" spans="1:19" x14ac:dyDescent="0.2">
      <c r="A8270" t="s">
        <v>69</v>
      </c>
      <c r="B8270" t="s">
        <v>8</v>
      </c>
      <c r="C8270" t="s">
        <v>924</v>
      </c>
      <c r="D8270">
        <v>1</v>
      </c>
      <c r="E8270">
        <v>6</v>
      </c>
      <c r="F8270">
        <v>1780110000000</v>
      </c>
      <c r="G8270">
        <v>1780111677672</v>
      </c>
      <c r="H8270">
        <v>1677672</v>
      </c>
      <c r="I8270">
        <v>1677672</v>
      </c>
      <c r="J8270">
        <v>10310</v>
      </c>
      <c r="K8270">
        <v>70</v>
      </c>
      <c r="L8270">
        <v>64.8</v>
      </c>
      <c r="M8270" t="s">
        <v>925</v>
      </c>
      <c r="N8270" t="s">
        <v>926</v>
      </c>
      <c r="O8270">
        <v>41.33</v>
      </c>
      <c r="S8270">
        <v>28269</v>
      </c>
    </row>
    <row r="8271" spans="1:19" x14ac:dyDescent="0.2">
      <c r="A8271" t="s">
        <v>69</v>
      </c>
      <c r="B8271" t="s">
        <v>8</v>
      </c>
      <c r="C8271" t="s">
        <v>928</v>
      </c>
      <c r="D8271">
        <v>1</v>
      </c>
      <c r="E8271">
        <v>6</v>
      </c>
      <c r="F8271">
        <v>1780110900000</v>
      </c>
      <c r="G8271">
        <v>1780113399969</v>
      </c>
      <c r="H8271">
        <v>2499969</v>
      </c>
      <c r="I8271">
        <v>2499969</v>
      </c>
      <c r="J8271">
        <v>10033</v>
      </c>
      <c r="K8271">
        <v>94</v>
      </c>
      <c r="L8271">
        <v>75.28</v>
      </c>
      <c r="M8271" t="s">
        <v>931</v>
      </c>
      <c r="N8271" t="s">
        <v>926</v>
      </c>
      <c r="O8271">
        <v>45.72</v>
      </c>
      <c r="S8271">
        <v>28270</v>
      </c>
    </row>
    <row r="8272" spans="1:19" x14ac:dyDescent="0.2">
      <c r="A8272" t="s">
        <v>69</v>
      </c>
      <c r="B8272" t="s">
        <v>8</v>
      </c>
      <c r="C8272" t="s">
        <v>927</v>
      </c>
      <c r="D8272">
        <v>1</v>
      </c>
      <c r="E8272">
        <v>6</v>
      </c>
      <c r="F8272">
        <v>1780111800000</v>
      </c>
      <c r="G8272">
        <v>1780113684737</v>
      </c>
      <c r="H8272">
        <v>1884737</v>
      </c>
      <c r="I8272">
        <v>1884737</v>
      </c>
      <c r="J8272">
        <v>10333</v>
      </c>
      <c r="K8272">
        <v>76</v>
      </c>
      <c r="L8272">
        <v>71.150000000000006</v>
      </c>
      <c r="M8272" t="s">
        <v>931</v>
      </c>
      <c r="N8272" t="s">
        <v>926</v>
      </c>
      <c r="O8272">
        <v>50.8</v>
      </c>
      <c r="S8272">
        <v>28271</v>
      </c>
    </row>
    <row r="8273" spans="1:19" x14ac:dyDescent="0.2">
      <c r="A8273" t="s">
        <v>69</v>
      </c>
      <c r="B8273" t="s">
        <v>8</v>
      </c>
      <c r="C8273" t="s">
        <v>924</v>
      </c>
      <c r="D8273">
        <v>1</v>
      </c>
      <c r="E8273">
        <v>6</v>
      </c>
      <c r="F8273">
        <v>1780112700000</v>
      </c>
      <c r="G8273">
        <v>1780114208684</v>
      </c>
      <c r="H8273">
        <v>1508684</v>
      </c>
      <c r="I8273">
        <v>1508684</v>
      </c>
      <c r="J8273">
        <v>9470</v>
      </c>
      <c r="K8273">
        <v>67</v>
      </c>
      <c r="L8273">
        <v>62.19</v>
      </c>
      <c r="M8273" t="s">
        <v>925</v>
      </c>
      <c r="N8273" t="s">
        <v>926</v>
      </c>
      <c r="O8273">
        <v>41.75</v>
      </c>
      <c r="S8273">
        <v>28272</v>
      </c>
    </row>
    <row r="8274" spans="1:19" x14ac:dyDescent="0.2">
      <c r="A8274" t="s">
        <v>69</v>
      </c>
      <c r="B8274" t="s">
        <v>8</v>
      </c>
      <c r="C8274" t="s">
        <v>928</v>
      </c>
      <c r="D8274">
        <v>1</v>
      </c>
      <c r="E8274">
        <v>6</v>
      </c>
      <c r="F8274">
        <v>1780113600000</v>
      </c>
      <c r="G8274">
        <v>1780115835446</v>
      </c>
      <c r="H8274">
        <v>2235446</v>
      </c>
      <c r="I8274">
        <v>2235446</v>
      </c>
      <c r="J8274">
        <v>11851</v>
      </c>
      <c r="K8274">
        <v>89</v>
      </c>
      <c r="L8274">
        <v>78.27</v>
      </c>
      <c r="M8274" t="s">
        <v>931</v>
      </c>
      <c r="N8274" t="s">
        <v>926</v>
      </c>
      <c r="O8274">
        <v>54.47</v>
      </c>
      <c r="S8274">
        <v>28273</v>
      </c>
    </row>
    <row r="8275" spans="1:19" x14ac:dyDescent="0.2">
      <c r="A8275" t="s">
        <v>69</v>
      </c>
      <c r="B8275" t="s">
        <v>8</v>
      </c>
      <c r="C8275" t="s">
        <v>927</v>
      </c>
      <c r="D8275">
        <v>1</v>
      </c>
      <c r="E8275">
        <v>6</v>
      </c>
      <c r="F8275">
        <v>1780114500000</v>
      </c>
      <c r="G8275">
        <v>1780116643466</v>
      </c>
      <c r="H8275">
        <v>2143466</v>
      </c>
      <c r="I8275">
        <v>2143466</v>
      </c>
      <c r="J8275">
        <v>9591</v>
      </c>
      <c r="K8275">
        <v>86</v>
      </c>
      <c r="L8275">
        <v>71.02</v>
      </c>
      <c r="M8275" t="s">
        <v>931</v>
      </c>
      <c r="N8275" t="s">
        <v>926</v>
      </c>
      <c r="O8275">
        <v>45.97</v>
      </c>
      <c r="S8275">
        <v>28274</v>
      </c>
    </row>
    <row r="8276" spans="1:19" x14ac:dyDescent="0.2">
      <c r="A8276" t="s">
        <v>69</v>
      </c>
      <c r="B8276" t="s">
        <v>8</v>
      </c>
      <c r="C8276" t="s">
        <v>924</v>
      </c>
      <c r="D8276">
        <v>1</v>
      </c>
      <c r="E8276">
        <v>6</v>
      </c>
      <c r="F8276">
        <v>1780115400000</v>
      </c>
      <c r="G8276">
        <v>1780117642874</v>
      </c>
      <c r="H8276">
        <v>2242874</v>
      </c>
      <c r="I8276">
        <v>2242874</v>
      </c>
      <c r="J8276">
        <v>10518</v>
      </c>
      <c r="K8276">
        <v>94</v>
      </c>
      <c r="L8276">
        <v>75.819999999999993</v>
      </c>
      <c r="M8276" t="s">
        <v>931</v>
      </c>
      <c r="N8276" t="s">
        <v>926</v>
      </c>
      <c r="O8276">
        <v>52.15</v>
      </c>
      <c r="S8276">
        <v>28275</v>
      </c>
    </row>
    <row r="8277" spans="1:19" x14ac:dyDescent="0.2">
      <c r="A8277" t="s">
        <v>69</v>
      </c>
      <c r="B8277" t="s">
        <v>8</v>
      </c>
      <c r="C8277" t="s">
        <v>928</v>
      </c>
      <c r="D8277">
        <v>1</v>
      </c>
      <c r="E8277">
        <v>6</v>
      </c>
      <c r="F8277">
        <v>1780116300000</v>
      </c>
      <c r="G8277">
        <v>1780118256702</v>
      </c>
      <c r="H8277">
        <v>1956702</v>
      </c>
      <c r="I8277">
        <v>1956702</v>
      </c>
      <c r="J8277">
        <v>11592</v>
      </c>
      <c r="K8277">
        <v>78</v>
      </c>
      <c r="L8277">
        <v>77.03</v>
      </c>
      <c r="M8277" t="s">
        <v>931</v>
      </c>
      <c r="N8277" t="s">
        <v>926</v>
      </c>
      <c r="O8277">
        <v>59.3</v>
      </c>
      <c r="S8277">
        <v>28276</v>
      </c>
    </row>
    <row r="8278" spans="1:19" x14ac:dyDescent="0.2">
      <c r="A8278" t="s">
        <v>69</v>
      </c>
      <c r="B8278" t="s">
        <v>8</v>
      </c>
      <c r="C8278" t="s">
        <v>927</v>
      </c>
      <c r="D8278">
        <v>1</v>
      </c>
      <c r="E8278">
        <v>6</v>
      </c>
      <c r="F8278">
        <v>1780117200000</v>
      </c>
      <c r="G8278">
        <v>1780119714271</v>
      </c>
      <c r="H8278">
        <v>2514271</v>
      </c>
      <c r="I8278">
        <v>2514271</v>
      </c>
      <c r="J8278">
        <v>9681</v>
      </c>
      <c r="K8278">
        <v>100</v>
      </c>
      <c r="L8278">
        <v>78.260000000000005</v>
      </c>
      <c r="M8278" t="s">
        <v>931</v>
      </c>
      <c r="N8278" t="s">
        <v>926</v>
      </c>
      <c r="O8278">
        <v>53.23</v>
      </c>
      <c r="S8278">
        <v>28277</v>
      </c>
    </row>
    <row r="8279" spans="1:19" x14ac:dyDescent="0.2">
      <c r="A8279" t="s">
        <v>69</v>
      </c>
      <c r="B8279" t="s">
        <v>8</v>
      </c>
      <c r="C8279" t="s">
        <v>924</v>
      </c>
      <c r="D8279">
        <v>1</v>
      </c>
      <c r="E8279">
        <v>6</v>
      </c>
      <c r="F8279">
        <v>1780118100000</v>
      </c>
      <c r="G8279">
        <v>1780119864777</v>
      </c>
      <c r="H8279">
        <v>1764777</v>
      </c>
      <c r="I8279">
        <v>1764777</v>
      </c>
      <c r="J8279">
        <v>11732</v>
      </c>
      <c r="K8279">
        <v>74</v>
      </c>
      <c r="L8279">
        <v>72.599999999999994</v>
      </c>
      <c r="M8279" t="s">
        <v>931</v>
      </c>
      <c r="N8279" t="s">
        <v>926</v>
      </c>
      <c r="O8279">
        <v>53.47</v>
      </c>
      <c r="S8279">
        <v>28278</v>
      </c>
    </row>
    <row r="8280" spans="1:19" x14ac:dyDescent="0.2">
      <c r="A8280" t="s">
        <v>69</v>
      </c>
      <c r="B8280" t="s">
        <v>8</v>
      </c>
      <c r="C8280" t="s">
        <v>928</v>
      </c>
      <c r="D8280">
        <v>1</v>
      </c>
      <c r="E8280">
        <v>6</v>
      </c>
      <c r="F8280">
        <v>1780119000000</v>
      </c>
      <c r="G8280">
        <v>1780121072147</v>
      </c>
      <c r="H8280">
        <v>2072147</v>
      </c>
      <c r="I8280">
        <v>2072147</v>
      </c>
      <c r="J8280">
        <v>9939</v>
      </c>
      <c r="K8280">
        <v>87</v>
      </c>
      <c r="L8280">
        <v>76.36</v>
      </c>
      <c r="M8280" t="s">
        <v>931</v>
      </c>
      <c r="N8280" t="s">
        <v>926</v>
      </c>
      <c r="O8280">
        <v>59.25</v>
      </c>
      <c r="S8280">
        <v>28279</v>
      </c>
    </row>
    <row r="8281" spans="1:19" x14ac:dyDescent="0.2">
      <c r="A8281" t="s">
        <v>69</v>
      </c>
      <c r="B8281" t="s">
        <v>8</v>
      </c>
      <c r="C8281" t="s">
        <v>927</v>
      </c>
      <c r="D8281">
        <v>1</v>
      </c>
      <c r="E8281">
        <v>6</v>
      </c>
      <c r="F8281">
        <v>1780119900000</v>
      </c>
      <c r="G8281">
        <v>1780122328338</v>
      </c>
      <c r="H8281">
        <v>2428338</v>
      </c>
      <c r="I8281">
        <v>2428338</v>
      </c>
      <c r="J8281">
        <v>11243</v>
      </c>
      <c r="K8281">
        <v>99</v>
      </c>
      <c r="L8281">
        <v>78.27</v>
      </c>
      <c r="M8281" t="s">
        <v>931</v>
      </c>
      <c r="N8281" t="s">
        <v>926</v>
      </c>
      <c r="O8281">
        <v>51.25</v>
      </c>
      <c r="S8281">
        <v>28280</v>
      </c>
    </row>
    <row r="8282" spans="1:19" x14ac:dyDescent="0.2">
      <c r="A8282" t="s">
        <v>69</v>
      </c>
      <c r="B8282" t="s">
        <v>8</v>
      </c>
      <c r="C8282" t="s">
        <v>924</v>
      </c>
      <c r="D8282">
        <v>1</v>
      </c>
      <c r="E8282">
        <v>6</v>
      </c>
      <c r="F8282">
        <v>1780120800000</v>
      </c>
      <c r="G8282">
        <v>1780122594794</v>
      </c>
      <c r="H8282">
        <v>1794794</v>
      </c>
      <c r="I8282">
        <v>1794794</v>
      </c>
      <c r="J8282">
        <v>12752</v>
      </c>
      <c r="K8282">
        <v>69</v>
      </c>
      <c r="L8282">
        <v>74.31</v>
      </c>
      <c r="M8282" t="s">
        <v>931</v>
      </c>
      <c r="N8282" t="s">
        <v>926</v>
      </c>
      <c r="O8282">
        <v>53.95</v>
      </c>
      <c r="S8282">
        <v>28281</v>
      </c>
    </row>
    <row r="8283" spans="1:19" x14ac:dyDescent="0.2">
      <c r="A8283" t="s">
        <v>69</v>
      </c>
      <c r="B8283" t="s">
        <v>8</v>
      </c>
      <c r="C8283" t="s">
        <v>928</v>
      </c>
      <c r="D8283">
        <v>1</v>
      </c>
      <c r="E8283">
        <v>6</v>
      </c>
      <c r="F8283">
        <v>1780121700000</v>
      </c>
      <c r="G8283">
        <v>1780124174841</v>
      </c>
      <c r="H8283">
        <v>2474841</v>
      </c>
      <c r="I8283">
        <v>2474841</v>
      </c>
      <c r="J8283">
        <v>11471</v>
      </c>
      <c r="K8283">
        <v>101</v>
      </c>
      <c r="L8283">
        <v>80.97</v>
      </c>
      <c r="M8283" t="s">
        <v>931</v>
      </c>
      <c r="N8283" t="s">
        <v>926</v>
      </c>
      <c r="O8283">
        <v>55.73</v>
      </c>
      <c r="S8283">
        <v>28282</v>
      </c>
    </row>
    <row r="8284" spans="1:19" x14ac:dyDescent="0.2">
      <c r="A8284" t="s">
        <v>69</v>
      </c>
      <c r="B8284" t="s">
        <v>8</v>
      </c>
      <c r="C8284" t="s">
        <v>927</v>
      </c>
      <c r="D8284">
        <v>1</v>
      </c>
      <c r="E8284">
        <v>6</v>
      </c>
      <c r="F8284">
        <v>1780122600000</v>
      </c>
      <c r="G8284">
        <v>1780124480100</v>
      </c>
      <c r="H8284">
        <v>1880100</v>
      </c>
      <c r="I8284">
        <v>1880100</v>
      </c>
      <c r="J8284">
        <v>11522</v>
      </c>
      <c r="K8284">
        <v>78</v>
      </c>
      <c r="L8284">
        <v>75.680000000000007</v>
      </c>
      <c r="M8284" t="s">
        <v>931</v>
      </c>
      <c r="N8284" t="s">
        <v>926</v>
      </c>
      <c r="O8284">
        <v>58.29</v>
      </c>
      <c r="S8284">
        <v>28283</v>
      </c>
    </row>
    <row r="8285" spans="1:19" x14ac:dyDescent="0.2">
      <c r="A8285" t="s">
        <v>69</v>
      </c>
      <c r="B8285" t="s">
        <v>8</v>
      </c>
      <c r="C8285" t="s">
        <v>928</v>
      </c>
      <c r="D8285">
        <v>1</v>
      </c>
      <c r="E8285">
        <v>7</v>
      </c>
      <c r="F8285">
        <v>1780185600000</v>
      </c>
      <c r="G8285">
        <v>1780187859562</v>
      </c>
      <c r="H8285">
        <v>2259562</v>
      </c>
      <c r="I8285">
        <v>2259562</v>
      </c>
      <c r="J8285">
        <v>9600</v>
      </c>
      <c r="K8285">
        <v>83</v>
      </c>
      <c r="L8285">
        <v>75.19</v>
      </c>
      <c r="M8285" t="s">
        <v>931</v>
      </c>
      <c r="N8285" t="s">
        <v>926</v>
      </c>
      <c r="O8285">
        <v>52.73</v>
      </c>
      <c r="S8285">
        <v>28284</v>
      </c>
    </row>
    <row r="8286" spans="1:19" x14ac:dyDescent="0.2">
      <c r="A8286" t="s">
        <v>69</v>
      </c>
      <c r="B8286" t="s">
        <v>8</v>
      </c>
      <c r="C8286" t="s">
        <v>927</v>
      </c>
      <c r="D8286">
        <v>1</v>
      </c>
      <c r="E8286">
        <v>7</v>
      </c>
      <c r="F8286">
        <v>1780186500000</v>
      </c>
      <c r="G8286">
        <v>1780189227063</v>
      </c>
      <c r="H8286">
        <v>2727063</v>
      </c>
      <c r="I8286">
        <v>2727063</v>
      </c>
      <c r="J8286">
        <v>8610</v>
      </c>
      <c r="K8286">
        <v>108</v>
      </c>
      <c r="L8286">
        <v>76.489999999999995</v>
      </c>
      <c r="M8286" t="s">
        <v>931</v>
      </c>
      <c r="N8286" t="s">
        <v>926</v>
      </c>
      <c r="O8286">
        <v>46.61</v>
      </c>
      <c r="S8286">
        <v>28285</v>
      </c>
    </row>
    <row r="8287" spans="1:19" x14ac:dyDescent="0.2">
      <c r="A8287" t="s">
        <v>69</v>
      </c>
      <c r="B8287" t="s">
        <v>8</v>
      </c>
      <c r="C8287" t="s">
        <v>924</v>
      </c>
      <c r="D8287">
        <v>1</v>
      </c>
      <c r="E8287">
        <v>7</v>
      </c>
      <c r="F8287">
        <v>1780187400000</v>
      </c>
      <c r="G8287">
        <v>1780190032461</v>
      </c>
      <c r="H8287">
        <v>2632461</v>
      </c>
      <c r="I8287">
        <v>2632461</v>
      </c>
      <c r="J8287">
        <v>11417</v>
      </c>
      <c r="K8287">
        <v>97</v>
      </c>
      <c r="L8287">
        <v>77.819999999999993</v>
      </c>
      <c r="M8287" t="s">
        <v>931</v>
      </c>
      <c r="N8287" t="s">
        <v>926</v>
      </c>
      <c r="O8287">
        <v>44.58</v>
      </c>
      <c r="S8287">
        <v>28286</v>
      </c>
    </row>
    <row r="8288" spans="1:19" x14ac:dyDescent="0.2">
      <c r="A8288" t="s">
        <v>69</v>
      </c>
      <c r="B8288" t="s">
        <v>8</v>
      </c>
      <c r="C8288" t="s">
        <v>928</v>
      </c>
      <c r="D8288">
        <v>1</v>
      </c>
      <c r="E8288">
        <v>7</v>
      </c>
      <c r="F8288">
        <v>1780188300000</v>
      </c>
      <c r="G8288">
        <v>1780189826660</v>
      </c>
      <c r="H8288">
        <v>1526660</v>
      </c>
      <c r="I8288">
        <v>1526660</v>
      </c>
      <c r="J8288">
        <v>10579</v>
      </c>
      <c r="K8288">
        <v>58</v>
      </c>
      <c r="L8288">
        <v>49.43</v>
      </c>
      <c r="M8288" t="s">
        <v>925</v>
      </c>
      <c r="N8288" t="s">
        <v>929</v>
      </c>
      <c r="S8288">
        <v>28287</v>
      </c>
    </row>
    <row r="8289" spans="1:19" x14ac:dyDescent="0.2">
      <c r="A8289" t="s">
        <v>69</v>
      </c>
      <c r="B8289" t="s">
        <v>8</v>
      </c>
      <c r="C8289" t="s">
        <v>927</v>
      </c>
      <c r="D8289">
        <v>1</v>
      </c>
      <c r="E8289">
        <v>7</v>
      </c>
      <c r="F8289">
        <v>1780189200000</v>
      </c>
      <c r="G8289">
        <v>1780191199804</v>
      </c>
      <c r="H8289">
        <v>1999804</v>
      </c>
      <c r="I8289">
        <v>1999804</v>
      </c>
      <c r="J8289">
        <v>11771</v>
      </c>
      <c r="K8289">
        <v>77</v>
      </c>
      <c r="L8289">
        <v>69.209999999999994</v>
      </c>
      <c r="M8289" t="s">
        <v>931</v>
      </c>
      <c r="N8289" t="s">
        <v>926</v>
      </c>
      <c r="O8289">
        <v>39.549999999999997</v>
      </c>
      <c r="S8289">
        <v>28288</v>
      </c>
    </row>
    <row r="8290" spans="1:19" x14ac:dyDescent="0.2">
      <c r="A8290" t="s">
        <v>69</v>
      </c>
      <c r="B8290" t="s">
        <v>8</v>
      </c>
      <c r="C8290" t="s">
        <v>924</v>
      </c>
      <c r="D8290">
        <v>1</v>
      </c>
      <c r="E8290">
        <v>7</v>
      </c>
      <c r="F8290">
        <v>1780190100000</v>
      </c>
      <c r="G8290">
        <v>1780191639602</v>
      </c>
      <c r="H8290">
        <v>1539602</v>
      </c>
      <c r="I8290">
        <v>1539602</v>
      </c>
      <c r="J8290">
        <v>11299</v>
      </c>
      <c r="K8290">
        <v>66</v>
      </c>
      <c r="L8290">
        <v>68.349999999999994</v>
      </c>
      <c r="M8290" t="s">
        <v>931</v>
      </c>
      <c r="N8290" t="s">
        <v>926</v>
      </c>
      <c r="O8290">
        <v>50.42</v>
      </c>
      <c r="S8290">
        <v>28289</v>
      </c>
    </row>
    <row r="8291" spans="1:19" x14ac:dyDescent="0.2">
      <c r="A8291" t="s">
        <v>69</v>
      </c>
      <c r="B8291" t="s">
        <v>8</v>
      </c>
      <c r="C8291" t="s">
        <v>928</v>
      </c>
      <c r="D8291">
        <v>1</v>
      </c>
      <c r="E8291">
        <v>7</v>
      </c>
      <c r="F8291">
        <v>1780191000000</v>
      </c>
      <c r="G8291">
        <v>1780193470232</v>
      </c>
      <c r="H8291">
        <v>2470232</v>
      </c>
      <c r="I8291">
        <v>2470232</v>
      </c>
      <c r="J8291">
        <v>10007</v>
      </c>
      <c r="K8291">
        <v>91</v>
      </c>
      <c r="L8291">
        <v>72.08</v>
      </c>
      <c r="M8291" t="s">
        <v>931</v>
      </c>
      <c r="N8291" t="s">
        <v>926</v>
      </c>
      <c r="O8291">
        <v>39.1</v>
      </c>
      <c r="S8291">
        <v>28290</v>
      </c>
    </row>
    <row r="8292" spans="1:19" x14ac:dyDescent="0.2">
      <c r="A8292" t="s">
        <v>69</v>
      </c>
      <c r="B8292" t="s">
        <v>8</v>
      </c>
      <c r="C8292" t="s">
        <v>927</v>
      </c>
      <c r="D8292">
        <v>1</v>
      </c>
      <c r="E8292">
        <v>7</v>
      </c>
      <c r="F8292">
        <v>1780191900000</v>
      </c>
      <c r="G8292">
        <v>1780194092366</v>
      </c>
      <c r="H8292">
        <v>2192366</v>
      </c>
      <c r="I8292">
        <v>2192366</v>
      </c>
      <c r="J8292">
        <v>9578</v>
      </c>
      <c r="K8292">
        <v>87</v>
      </c>
      <c r="L8292">
        <v>69.680000000000007</v>
      </c>
      <c r="M8292" t="s">
        <v>931</v>
      </c>
      <c r="N8292" t="s">
        <v>926</v>
      </c>
      <c r="O8292">
        <v>41.67</v>
      </c>
      <c r="S8292">
        <v>28291</v>
      </c>
    </row>
    <row r="8293" spans="1:19" x14ac:dyDescent="0.2">
      <c r="A8293" t="s">
        <v>69</v>
      </c>
      <c r="B8293" t="s">
        <v>8</v>
      </c>
      <c r="C8293" t="s">
        <v>924</v>
      </c>
      <c r="D8293">
        <v>1</v>
      </c>
      <c r="E8293">
        <v>7</v>
      </c>
      <c r="F8293">
        <v>1780192800000</v>
      </c>
      <c r="G8293">
        <v>1780195387619</v>
      </c>
      <c r="H8293">
        <v>2587619</v>
      </c>
      <c r="I8293">
        <v>2587619</v>
      </c>
      <c r="J8293">
        <v>10856</v>
      </c>
      <c r="K8293">
        <v>101</v>
      </c>
      <c r="L8293">
        <v>76.739999999999995</v>
      </c>
      <c r="M8293" t="s">
        <v>931</v>
      </c>
      <c r="N8293" t="s">
        <v>926</v>
      </c>
      <c r="O8293">
        <v>44.71</v>
      </c>
      <c r="S8293">
        <v>28292</v>
      </c>
    </row>
    <row r="8294" spans="1:19" x14ac:dyDescent="0.2">
      <c r="A8294" t="s">
        <v>69</v>
      </c>
      <c r="B8294" t="s">
        <v>8</v>
      </c>
      <c r="C8294" t="s">
        <v>928</v>
      </c>
      <c r="D8294">
        <v>1</v>
      </c>
      <c r="E8294">
        <v>7</v>
      </c>
      <c r="F8294">
        <v>1780193700000</v>
      </c>
      <c r="G8294">
        <v>1780196263108</v>
      </c>
      <c r="H8294">
        <v>2563108</v>
      </c>
      <c r="I8294">
        <v>2563108</v>
      </c>
      <c r="J8294">
        <v>8517</v>
      </c>
      <c r="K8294">
        <v>96</v>
      </c>
      <c r="L8294">
        <v>77.459999999999994</v>
      </c>
      <c r="M8294" t="s">
        <v>931</v>
      </c>
      <c r="N8294" t="s">
        <v>926</v>
      </c>
      <c r="O8294">
        <v>53.26</v>
      </c>
      <c r="S8294">
        <v>28293</v>
      </c>
    </row>
    <row r="8295" spans="1:19" x14ac:dyDescent="0.2">
      <c r="A8295" t="s">
        <v>69</v>
      </c>
      <c r="B8295" t="s">
        <v>8</v>
      </c>
      <c r="C8295" t="s">
        <v>927</v>
      </c>
      <c r="D8295">
        <v>1</v>
      </c>
      <c r="E8295">
        <v>7</v>
      </c>
      <c r="F8295">
        <v>1780194600000</v>
      </c>
      <c r="G8295">
        <v>1780196602789</v>
      </c>
      <c r="H8295">
        <v>2002789</v>
      </c>
      <c r="I8295">
        <v>2002789</v>
      </c>
      <c r="J8295">
        <v>10812</v>
      </c>
      <c r="K8295">
        <v>84</v>
      </c>
      <c r="L8295">
        <v>68.39</v>
      </c>
      <c r="M8295" t="s">
        <v>931</v>
      </c>
      <c r="N8295" t="s">
        <v>926</v>
      </c>
      <c r="O8295">
        <v>40.15</v>
      </c>
      <c r="S8295">
        <v>28294</v>
      </c>
    </row>
    <row r="8296" spans="1:19" x14ac:dyDescent="0.2">
      <c r="A8296" t="s">
        <v>69</v>
      </c>
      <c r="B8296" t="s">
        <v>8</v>
      </c>
      <c r="C8296" t="s">
        <v>924</v>
      </c>
      <c r="D8296">
        <v>1</v>
      </c>
      <c r="E8296">
        <v>7</v>
      </c>
      <c r="F8296">
        <v>1780195500000</v>
      </c>
      <c r="G8296">
        <v>1780197360435</v>
      </c>
      <c r="H8296">
        <v>1860435</v>
      </c>
      <c r="I8296">
        <v>1860435</v>
      </c>
      <c r="J8296">
        <v>8421</v>
      </c>
      <c r="K8296">
        <v>69</v>
      </c>
      <c r="L8296">
        <v>51.17</v>
      </c>
      <c r="M8296" t="s">
        <v>925</v>
      </c>
      <c r="N8296" t="s">
        <v>929</v>
      </c>
      <c r="S8296">
        <v>28295</v>
      </c>
    </row>
    <row r="8297" spans="1:19" x14ac:dyDescent="0.2">
      <c r="A8297" t="s">
        <v>69</v>
      </c>
      <c r="B8297" t="s">
        <v>8</v>
      </c>
      <c r="C8297" t="s">
        <v>928</v>
      </c>
      <c r="D8297">
        <v>1</v>
      </c>
      <c r="E8297">
        <v>7</v>
      </c>
      <c r="F8297">
        <v>1780196400000</v>
      </c>
      <c r="G8297">
        <v>1780198684395</v>
      </c>
      <c r="H8297">
        <v>2284395</v>
      </c>
      <c r="I8297">
        <v>2284395</v>
      </c>
      <c r="J8297">
        <v>8963</v>
      </c>
      <c r="K8297">
        <v>86</v>
      </c>
      <c r="L8297">
        <v>56.82</v>
      </c>
      <c r="M8297" t="s">
        <v>925</v>
      </c>
      <c r="N8297" t="s">
        <v>929</v>
      </c>
      <c r="S8297">
        <v>28296</v>
      </c>
    </row>
    <row r="8298" spans="1:19" x14ac:dyDescent="0.2">
      <c r="A8298" t="s">
        <v>69</v>
      </c>
      <c r="B8298" t="s">
        <v>8</v>
      </c>
      <c r="C8298" t="s">
        <v>927</v>
      </c>
      <c r="D8298">
        <v>1</v>
      </c>
      <c r="E8298">
        <v>7</v>
      </c>
      <c r="F8298">
        <v>1780197300000</v>
      </c>
      <c r="G8298">
        <v>1780198808786</v>
      </c>
      <c r="H8298">
        <v>1508786</v>
      </c>
      <c r="I8298">
        <v>1508786</v>
      </c>
      <c r="J8298">
        <v>9606</v>
      </c>
      <c r="K8298">
        <v>57</v>
      </c>
      <c r="L8298">
        <v>62.41</v>
      </c>
      <c r="M8298" t="s">
        <v>925</v>
      </c>
      <c r="N8298" t="s">
        <v>926</v>
      </c>
      <c r="O8298">
        <v>41.91</v>
      </c>
      <c r="S8298">
        <v>28297</v>
      </c>
    </row>
    <row r="8299" spans="1:19" x14ac:dyDescent="0.2">
      <c r="A8299" t="s">
        <v>69</v>
      </c>
      <c r="B8299" t="s">
        <v>8</v>
      </c>
      <c r="C8299" t="s">
        <v>924</v>
      </c>
      <c r="D8299">
        <v>1</v>
      </c>
      <c r="E8299">
        <v>7</v>
      </c>
      <c r="F8299">
        <v>1780198200000</v>
      </c>
      <c r="G8299">
        <v>1780200601669</v>
      </c>
      <c r="H8299">
        <v>2401669</v>
      </c>
      <c r="I8299">
        <v>2401669</v>
      </c>
      <c r="J8299">
        <v>11411</v>
      </c>
      <c r="K8299">
        <v>94</v>
      </c>
      <c r="L8299">
        <v>79.459999999999994</v>
      </c>
      <c r="M8299" t="s">
        <v>931</v>
      </c>
      <c r="N8299" t="s">
        <v>926</v>
      </c>
      <c r="O8299">
        <v>54.24</v>
      </c>
      <c r="S8299">
        <v>28298</v>
      </c>
    </row>
    <row r="8300" spans="1:19" x14ac:dyDescent="0.2">
      <c r="A8300" t="s">
        <v>69</v>
      </c>
      <c r="B8300" t="s">
        <v>8</v>
      </c>
      <c r="C8300" t="s">
        <v>928</v>
      </c>
      <c r="D8300">
        <v>1</v>
      </c>
      <c r="E8300">
        <v>7</v>
      </c>
      <c r="F8300">
        <v>1780199100000</v>
      </c>
      <c r="G8300">
        <v>1780200576926</v>
      </c>
      <c r="H8300">
        <v>1476926</v>
      </c>
      <c r="I8300">
        <v>1476926</v>
      </c>
      <c r="J8300">
        <v>8642</v>
      </c>
      <c r="K8300">
        <v>64</v>
      </c>
      <c r="L8300">
        <v>60.15</v>
      </c>
      <c r="M8300" t="s">
        <v>925</v>
      </c>
      <c r="N8300" t="s">
        <v>926</v>
      </c>
      <c r="O8300">
        <v>40.03</v>
      </c>
      <c r="S8300">
        <v>28299</v>
      </c>
    </row>
    <row r="8301" spans="1:19" x14ac:dyDescent="0.2">
      <c r="A8301" t="s">
        <v>69</v>
      </c>
      <c r="B8301" t="s">
        <v>8</v>
      </c>
      <c r="C8301" t="s">
        <v>927</v>
      </c>
      <c r="D8301">
        <v>1</v>
      </c>
      <c r="E8301">
        <v>7</v>
      </c>
      <c r="F8301">
        <v>1780200000000</v>
      </c>
      <c r="G8301">
        <v>1780201788719</v>
      </c>
      <c r="H8301">
        <v>1788719</v>
      </c>
      <c r="I8301">
        <v>1788719</v>
      </c>
      <c r="J8301">
        <v>11123</v>
      </c>
      <c r="K8301">
        <v>71</v>
      </c>
      <c r="L8301">
        <v>68.52</v>
      </c>
      <c r="M8301" t="s">
        <v>931</v>
      </c>
      <c r="N8301" t="s">
        <v>926</v>
      </c>
      <c r="O8301">
        <v>45.01</v>
      </c>
      <c r="S8301">
        <v>28300</v>
      </c>
    </row>
    <row r="8302" spans="1:19" x14ac:dyDescent="0.2">
      <c r="A8302" t="s">
        <v>69</v>
      </c>
      <c r="B8302" t="s">
        <v>8</v>
      </c>
      <c r="C8302" t="s">
        <v>924</v>
      </c>
      <c r="D8302">
        <v>1</v>
      </c>
      <c r="E8302">
        <v>7</v>
      </c>
      <c r="F8302">
        <v>1780200900000</v>
      </c>
      <c r="G8302">
        <v>1780202902007</v>
      </c>
      <c r="H8302">
        <v>2002007</v>
      </c>
      <c r="I8302">
        <v>2002007</v>
      </c>
      <c r="J8302">
        <v>10911</v>
      </c>
      <c r="K8302">
        <v>78</v>
      </c>
      <c r="L8302">
        <v>70.3</v>
      </c>
      <c r="M8302" t="s">
        <v>931</v>
      </c>
      <c r="N8302" t="s">
        <v>926</v>
      </c>
      <c r="O8302">
        <v>44.33</v>
      </c>
      <c r="S8302">
        <v>28301</v>
      </c>
    </row>
    <row r="8303" spans="1:19" x14ac:dyDescent="0.2">
      <c r="A8303" t="s">
        <v>69</v>
      </c>
      <c r="B8303" t="s">
        <v>8</v>
      </c>
      <c r="C8303" t="s">
        <v>928</v>
      </c>
      <c r="D8303">
        <v>1</v>
      </c>
      <c r="E8303">
        <v>7</v>
      </c>
      <c r="F8303">
        <v>1780201800000</v>
      </c>
      <c r="G8303">
        <v>1780204400335</v>
      </c>
      <c r="H8303">
        <v>2600335</v>
      </c>
      <c r="I8303">
        <v>2600335</v>
      </c>
      <c r="J8303">
        <v>9713</v>
      </c>
      <c r="K8303">
        <v>100</v>
      </c>
      <c r="L8303">
        <v>78.03</v>
      </c>
      <c r="M8303" t="s">
        <v>931</v>
      </c>
      <c r="N8303" t="s">
        <v>926</v>
      </c>
      <c r="O8303">
        <v>50.44</v>
      </c>
      <c r="S8303">
        <v>28302</v>
      </c>
    </row>
    <row r="8304" spans="1:19" x14ac:dyDescent="0.2">
      <c r="A8304" t="s">
        <v>69</v>
      </c>
      <c r="B8304" t="s">
        <v>8</v>
      </c>
      <c r="C8304" t="s">
        <v>927</v>
      </c>
      <c r="D8304">
        <v>1</v>
      </c>
      <c r="E8304">
        <v>7</v>
      </c>
      <c r="F8304">
        <v>1780202700000</v>
      </c>
      <c r="G8304">
        <v>1780204382239</v>
      </c>
      <c r="H8304">
        <v>1682239</v>
      </c>
      <c r="I8304">
        <v>1682239</v>
      </c>
      <c r="J8304">
        <v>12317</v>
      </c>
      <c r="K8304">
        <v>62</v>
      </c>
      <c r="L8304">
        <v>73.59</v>
      </c>
      <c r="M8304" t="s">
        <v>931</v>
      </c>
      <c r="N8304" t="s">
        <v>926</v>
      </c>
      <c r="O8304">
        <v>56.29</v>
      </c>
      <c r="S8304">
        <v>28303</v>
      </c>
    </row>
    <row r="8305" spans="1:19" x14ac:dyDescent="0.2">
      <c r="A8305" t="s">
        <v>69</v>
      </c>
      <c r="B8305" t="s">
        <v>8</v>
      </c>
      <c r="C8305" t="s">
        <v>924</v>
      </c>
      <c r="D8305">
        <v>1</v>
      </c>
      <c r="E8305">
        <v>7</v>
      </c>
      <c r="F8305">
        <v>1780203600000</v>
      </c>
      <c r="G8305">
        <v>1780205872709</v>
      </c>
      <c r="H8305">
        <v>2272709</v>
      </c>
      <c r="I8305">
        <v>2272709</v>
      </c>
      <c r="J8305">
        <v>9317</v>
      </c>
      <c r="K8305">
        <v>84</v>
      </c>
      <c r="L8305">
        <v>57.06</v>
      </c>
      <c r="M8305" t="s">
        <v>925</v>
      </c>
      <c r="N8305" t="s">
        <v>929</v>
      </c>
      <c r="S8305">
        <v>28304</v>
      </c>
    </row>
    <row r="8306" spans="1:19" x14ac:dyDescent="0.2">
      <c r="A8306" t="s">
        <v>69</v>
      </c>
      <c r="B8306" t="s">
        <v>8</v>
      </c>
      <c r="C8306" t="s">
        <v>928</v>
      </c>
      <c r="D8306">
        <v>1</v>
      </c>
      <c r="E8306">
        <v>7</v>
      </c>
      <c r="F8306">
        <v>1780204500000</v>
      </c>
      <c r="G8306">
        <v>1780206702342</v>
      </c>
      <c r="H8306">
        <v>2202342</v>
      </c>
      <c r="I8306">
        <v>2202342</v>
      </c>
      <c r="J8306">
        <v>9736</v>
      </c>
      <c r="K8306">
        <v>87</v>
      </c>
      <c r="L8306">
        <v>73.08</v>
      </c>
      <c r="M8306" t="s">
        <v>931</v>
      </c>
      <c r="N8306" t="s">
        <v>926</v>
      </c>
      <c r="O8306">
        <v>48.9</v>
      </c>
      <c r="S8306">
        <v>28305</v>
      </c>
    </row>
    <row r="8307" spans="1:19" x14ac:dyDescent="0.2">
      <c r="A8307" t="s">
        <v>69</v>
      </c>
      <c r="B8307" t="s">
        <v>8</v>
      </c>
      <c r="C8307" t="s">
        <v>927</v>
      </c>
      <c r="D8307">
        <v>1</v>
      </c>
      <c r="E8307">
        <v>7</v>
      </c>
      <c r="F8307">
        <v>1780205400000</v>
      </c>
      <c r="G8307">
        <v>1780207205353</v>
      </c>
      <c r="H8307">
        <v>1805353</v>
      </c>
      <c r="I8307">
        <v>1805353</v>
      </c>
      <c r="J8307">
        <v>9591</v>
      </c>
      <c r="K8307">
        <v>72</v>
      </c>
      <c r="L8307">
        <v>51.73</v>
      </c>
      <c r="M8307" t="s">
        <v>925</v>
      </c>
      <c r="N8307" t="s">
        <v>929</v>
      </c>
      <c r="S8307">
        <v>28306</v>
      </c>
    </row>
    <row r="8308" spans="1:19" x14ac:dyDescent="0.2">
      <c r="A8308" t="s">
        <v>69</v>
      </c>
      <c r="B8308" t="s">
        <v>8</v>
      </c>
      <c r="C8308" t="s">
        <v>924</v>
      </c>
      <c r="D8308">
        <v>1</v>
      </c>
      <c r="E8308">
        <v>7</v>
      </c>
      <c r="F8308">
        <v>1780206300000</v>
      </c>
      <c r="G8308">
        <v>1780208968664</v>
      </c>
      <c r="H8308">
        <v>2668664</v>
      </c>
      <c r="I8308">
        <v>2668664</v>
      </c>
      <c r="J8308">
        <v>10881</v>
      </c>
      <c r="K8308">
        <v>106</v>
      </c>
      <c r="L8308">
        <v>63.45</v>
      </c>
      <c r="M8308" t="s">
        <v>925</v>
      </c>
      <c r="N8308" t="s">
        <v>929</v>
      </c>
      <c r="S8308">
        <v>28307</v>
      </c>
    </row>
    <row r="8309" spans="1:19" x14ac:dyDescent="0.2">
      <c r="A8309" t="s">
        <v>69</v>
      </c>
      <c r="B8309" t="s">
        <v>8</v>
      </c>
      <c r="C8309" t="s">
        <v>928</v>
      </c>
      <c r="D8309">
        <v>1</v>
      </c>
      <c r="E8309">
        <v>7</v>
      </c>
      <c r="F8309">
        <v>1780207200000</v>
      </c>
      <c r="G8309">
        <v>1780208874029</v>
      </c>
      <c r="H8309">
        <v>1674029</v>
      </c>
      <c r="I8309">
        <v>1674029</v>
      </c>
      <c r="J8309">
        <v>12117</v>
      </c>
      <c r="K8309">
        <v>69</v>
      </c>
      <c r="L8309">
        <v>67.86</v>
      </c>
      <c r="M8309" t="s">
        <v>931</v>
      </c>
      <c r="N8309" t="s">
        <v>926</v>
      </c>
      <c r="O8309">
        <v>43.71</v>
      </c>
      <c r="S8309">
        <v>28308</v>
      </c>
    </row>
    <row r="8310" spans="1:19" x14ac:dyDescent="0.2">
      <c r="A8310" t="s">
        <v>69</v>
      </c>
      <c r="B8310" t="s">
        <v>8</v>
      </c>
      <c r="C8310" t="s">
        <v>927</v>
      </c>
      <c r="D8310">
        <v>1</v>
      </c>
      <c r="E8310">
        <v>7</v>
      </c>
      <c r="F8310">
        <v>1780208100000</v>
      </c>
      <c r="G8310">
        <v>1780209912948</v>
      </c>
      <c r="H8310">
        <v>1812948</v>
      </c>
      <c r="I8310">
        <v>1812948</v>
      </c>
      <c r="J8310">
        <v>10723</v>
      </c>
      <c r="K8310">
        <v>68</v>
      </c>
      <c r="L8310">
        <v>70.959999999999994</v>
      </c>
      <c r="M8310" t="s">
        <v>931</v>
      </c>
      <c r="N8310" t="s">
        <v>926</v>
      </c>
      <c r="O8310">
        <v>51.14</v>
      </c>
      <c r="S8310">
        <v>28309</v>
      </c>
    </row>
    <row r="8311" spans="1:19" x14ac:dyDescent="0.2">
      <c r="A8311" t="s">
        <v>69</v>
      </c>
      <c r="B8311" t="s">
        <v>8</v>
      </c>
      <c r="C8311" t="s">
        <v>924</v>
      </c>
      <c r="D8311">
        <v>1</v>
      </c>
      <c r="E8311">
        <v>7</v>
      </c>
      <c r="F8311">
        <v>1780209000000</v>
      </c>
      <c r="G8311">
        <v>1780210764846</v>
      </c>
      <c r="H8311">
        <v>1764846</v>
      </c>
      <c r="I8311">
        <v>1764846</v>
      </c>
      <c r="J8311">
        <v>10557</v>
      </c>
      <c r="K8311">
        <v>67</v>
      </c>
      <c r="L8311">
        <v>69.88</v>
      </c>
      <c r="M8311" t="s">
        <v>931</v>
      </c>
      <c r="N8311" t="s">
        <v>926</v>
      </c>
      <c r="O8311">
        <v>50.27</v>
      </c>
      <c r="S8311">
        <v>28310</v>
      </c>
    </row>
    <row r="8312" spans="1:19" x14ac:dyDescent="0.2">
      <c r="A8312" t="s">
        <v>69</v>
      </c>
      <c r="B8312" t="s">
        <v>8</v>
      </c>
      <c r="C8312" t="s">
        <v>928</v>
      </c>
      <c r="D8312">
        <v>1</v>
      </c>
      <c r="E8312">
        <v>7</v>
      </c>
      <c r="F8312">
        <v>1780209900000</v>
      </c>
      <c r="G8312">
        <v>1780212092647</v>
      </c>
      <c r="H8312">
        <v>2192647</v>
      </c>
      <c r="I8312">
        <v>2192647</v>
      </c>
      <c r="J8312">
        <v>10428</v>
      </c>
      <c r="K8312">
        <v>89</v>
      </c>
      <c r="L8312">
        <v>76.37</v>
      </c>
      <c r="M8312" t="s">
        <v>931</v>
      </c>
      <c r="N8312" t="s">
        <v>926</v>
      </c>
      <c r="O8312">
        <v>54.93</v>
      </c>
      <c r="S8312">
        <v>28311</v>
      </c>
    </row>
    <row r="8313" spans="1:19" x14ac:dyDescent="0.2">
      <c r="A8313" t="s">
        <v>69</v>
      </c>
      <c r="B8313" t="s">
        <v>8</v>
      </c>
      <c r="C8313" t="s">
        <v>928</v>
      </c>
      <c r="D8313">
        <v>2</v>
      </c>
      <c r="E8313">
        <v>1</v>
      </c>
      <c r="F8313">
        <v>1780272000000</v>
      </c>
      <c r="G8313">
        <v>1780273308898</v>
      </c>
      <c r="H8313">
        <v>1308898</v>
      </c>
      <c r="I8313">
        <v>1258898</v>
      </c>
      <c r="J8313">
        <v>10872</v>
      </c>
      <c r="K8313">
        <v>50</v>
      </c>
      <c r="L8313">
        <v>66.34</v>
      </c>
      <c r="M8313" t="s">
        <v>925</v>
      </c>
      <c r="N8313" t="s">
        <v>926</v>
      </c>
      <c r="O8313">
        <v>52.7</v>
      </c>
      <c r="S8313">
        <v>28312</v>
      </c>
    </row>
    <row r="8314" spans="1:19" x14ac:dyDescent="0.2">
      <c r="A8314" t="s">
        <v>69</v>
      </c>
      <c r="B8314" t="s">
        <v>8</v>
      </c>
      <c r="C8314" t="s">
        <v>927</v>
      </c>
      <c r="D8314">
        <v>2</v>
      </c>
      <c r="E8314">
        <v>1</v>
      </c>
      <c r="F8314">
        <v>1780272900000</v>
      </c>
      <c r="G8314">
        <v>1780274119903</v>
      </c>
      <c r="H8314">
        <v>1219903</v>
      </c>
      <c r="I8314">
        <v>1154903</v>
      </c>
      <c r="J8314">
        <v>8898</v>
      </c>
      <c r="K8314">
        <v>45</v>
      </c>
      <c r="L8314">
        <v>63.38</v>
      </c>
      <c r="M8314" t="s">
        <v>925</v>
      </c>
      <c r="N8314" t="s">
        <v>926</v>
      </c>
      <c r="O8314">
        <v>53.32</v>
      </c>
      <c r="S8314">
        <v>28313</v>
      </c>
    </row>
    <row r="8315" spans="1:19" x14ac:dyDescent="0.2">
      <c r="A8315" t="s">
        <v>69</v>
      </c>
      <c r="B8315" t="s">
        <v>8</v>
      </c>
      <c r="C8315" t="s">
        <v>924</v>
      </c>
      <c r="D8315">
        <v>2</v>
      </c>
      <c r="E8315">
        <v>1</v>
      </c>
      <c r="F8315">
        <v>1780273800000</v>
      </c>
      <c r="G8315">
        <v>1780275463191</v>
      </c>
      <c r="H8315">
        <v>1663191</v>
      </c>
      <c r="I8315">
        <v>1583191</v>
      </c>
      <c r="J8315">
        <v>11782</v>
      </c>
      <c r="K8315">
        <v>66</v>
      </c>
      <c r="L8315">
        <v>67.739999999999995</v>
      </c>
      <c r="M8315" t="s">
        <v>931</v>
      </c>
      <c r="N8315" t="s">
        <v>926</v>
      </c>
      <c r="O8315">
        <v>44.59</v>
      </c>
      <c r="S8315">
        <v>28314</v>
      </c>
    </row>
    <row r="8316" spans="1:19" x14ac:dyDescent="0.2">
      <c r="A8316" t="s">
        <v>69</v>
      </c>
      <c r="B8316" t="s">
        <v>8</v>
      </c>
      <c r="C8316" t="s">
        <v>928</v>
      </c>
      <c r="D8316">
        <v>2</v>
      </c>
      <c r="E8316">
        <v>1</v>
      </c>
      <c r="F8316">
        <v>1780274700000</v>
      </c>
      <c r="G8316">
        <v>1780276164002</v>
      </c>
      <c r="H8316">
        <v>1464002</v>
      </c>
      <c r="I8316">
        <v>1429002</v>
      </c>
      <c r="J8316">
        <v>9944</v>
      </c>
      <c r="K8316">
        <v>54</v>
      </c>
      <c r="L8316">
        <v>66.010000000000005</v>
      </c>
      <c r="M8316" t="s">
        <v>925</v>
      </c>
      <c r="N8316" t="s">
        <v>926</v>
      </c>
      <c r="O8316">
        <v>50.5</v>
      </c>
      <c r="S8316">
        <v>28315</v>
      </c>
    </row>
    <row r="8317" spans="1:19" x14ac:dyDescent="0.2">
      <c r="A8317" t="s">
        <v>69</v>
      </c>
      <c r="B8317" t="s">
        <v>8</v>
      </c>
      <c r="C8317" t="s">
        <v>927</v>
      </c>
      <c r="D8317">
        <v>2</v>
      </c>
      <c r="E8317">
        <v>1</v>
      </c>
      <c r="F8317">
        <v>1780275600000</v>
      </c>
      <c r="G8317">
        <v>1780277756604</v>
      </c>
      <c r="H8317">
        <v>2156604</v>
      </c>
      <c r="I8317">
        <v>2106604</v>
      </c>
      <c r="J8317">
        <v>10383</v>
      </c>
      <c r="K8317">
        <v>86</v>
      </c>
      <c r="L8317">
        <v>69.59</v>
      </c>
      <c r="M8317" t="s">
        <v>931</v>
      </c>
      <c r="N8317" t="s">
        <v>926</v>
      </c>
      <c r="O8317">
        <v>40.200000000000003</v>
      </c>
      <c r="S8317">
        <v>28316</v>
      </c>
    </row>
    <row r="8318" spans="1:19" x14ac:dyDescent="0.2">
      <c r="A8318" t="s">
        <v>69</v>
      </c>
      <c r="B8318" t="s">
        <v>8</v>
      </c>
      <c r="C8318" t="s">
        <v>924</v>
      </c>
      <c r="D8318">
        <v>2</v>
      </c>
      <c r="E8318">
        <v>1</v>
      </c>
      <c r="F8318">
        <v>1780276500000</v>
      </c>
      <c r="G8318">
        <v>1780277869943</v>
      </c>
      <c r="H8318">
        <v>1369943</v>
      </c>
      <c r="I8318">
        <v>1304943</v>
      </c>
      <c r="J8318">
        <v>11506</v>
      </c>
      <c r="K8318">
        <v>52</v>
      </c>
      <c r="L8318">
        <v>61.3</v>
      </c>
      <c r="M8318" t="s">
        <v>925</v>
      </c>
      <c r="N8318" t="s">
        <v>926</v>
      </c>
      <c r="O8318">
        <v>37.74</v>
      </c>
      <c r="S8318">
        <v>28317</v>
      </c>
    </row>
    <row r="8319" spans="1:19" x14ac:dyDescent="0.2">
      <c r="A8319" t="s">
        <v>69</v>
      </c>
      <c r="B8319" t="s">
        <v>8</v>
      </c>
      <c r="C8319" t="s">
        <v>928</v>
      </c>
      <c r="D8319">
        <v>2</v>
      </c>
      <c r="E8319">
        <v>1</v>
      </c>
      <c r="F8319">
        <v>1780277400000</v>
      </c>
      <c r="G8319">
        <v>1780279726267</v>
      </c>
      <c r="H8319">
        <v>2326267</v>
      </c>
      <c r="I8319">
        <v>2246267</v>
      </c>
      <c r="J8319">
        <v>11638</v>
      </c>
      <c r="K8319">
        <v>91</v>
      </c>
      <c r="L8319">
        <v>60.13</v>
      </c>
      <c r="M8319" t="s">
        <v>925</v>
      </c>
      <c r="N8319" t="s">
        <v>929</v>
      </c>
      <c r="S8319">
        <v>28318</v>
      </c>
    </row>
    <row r="8320" spans="1:19" x14ac:dyDescent="0.2">
      <c r="A8320" t="s">
        <v>69</v>
      </c>
      <c r="B8320" t="s">
        <v>8</v>
      </c>
      <c r="C8320" t="s">
        <v>927</v>
      </c>
      <c r="D8320">
        <v>2</v>
      </c>
      <c r="E8320">
        <v>1</v>
      </c>
      <c r="F8320">
        <v>1780278300000</v>
      </c>
      <c r="G8320">
        <v>1780280016729</v>
      </c>
      <c r="H8320">
        <v>1716729</v>
      </c>
      <c r="I8320">
        <v>1681729</v>
      </c>
      <c r="J8320">
        <v>9794</v>
      </c>
      <c r="K8320">
        <v>64</v>
      </c>
      <c r="L8320">
        <v>63.07</v>
      </c>
      <c r="M8320" t="s">
        <v>925</v>
      </c>
      <c r="N8320" t="s">
        <v>926</v>
      </c>
      <c r="O8320">
        <v>37.700000000000003</v>
      </c>
      <c r="S8320">
        <v>28319</v>
      </c>
    </row>
    <row r="8321" spans="1:19" x14ac:dyDescent="0.2">
      <c r="A8321" t="s">
        <v>69</v>
      </c>
      <c r="B8321" t="s">
        <v>8</v>
      </c>
      <c r="C8321" t="s">
        <v>924</v>
      </c>
      <c r="D8321">
        <v>2</v>
      </c>
      <c r="E8321">
        <v>1</v>
      </c>
      <c r="F8321">
        <v>1780279200000</v>
      </c>
      <c r="G8321">
        <v>1780281062549</v>
      </c>
      <c r="H8321">
        <v>1862549</v>
      </c>
      <c r="I8321">
        <v>1812549</v>
      </c>
      <c r="J8321">
        <v>11042</v>
      </c>
      <c r="K8321">
        <v>80</v>
      </c>
      <c r="L8321">
        <v>70.16</v>
      </c>
      <c r="M8321" t="s">
        <v>931</v>
      </c>
      <c r="N8321" t="s">
        <v>926</v>
      </c>
      <c r="O8321">
        <v>47.18</v>
      </c>
      <c r="S8321">
        <v>28320</v>
      </c>
    </row>
    <row r="8322" spans="1:19" x14ac:dyDescent="0.2">
      <c r="A8322" t="s">
        <v>69</v>
      </c>
      <c r="B8322" t="s">
        <v>8</v>
      </c>
      <c r="C8322" t="s">
        <v>928</v>
      </c>
      <c r="D8322">
        <v>2</v>
      </c>
      <c r="E8322">
        <v>1</v>
      </c>
      <c r="F8322">
        <v>1780280100000</v>
      </c>
      <c r="G8322">
        <v>1780282466918</v>
      </c>
      <c r="H8322">
        <v>2366918</v>
      </c>
      <c r="I8322">
        <v>2301918</v>
      </c>
      <c r="J8322">
        <v>8868</v>
      </c>
      <c r="K8322">
        <v>88</v>
      </c>
      <c r="L8322">
        <v>69.540000000000006</v>
      </c>
      <c r="M8322" t="s">
        <v>931</v>
      </c>
      <c r="N8322" t="s">
        <v>926</v>
      </c>
      <c r="O8322">
        <v>38.83</v>
      </c>
      <c r="S8322">
        <v>28321</v>
      </c>
    </row>
    <row r="8323" spans="1:19" x14ac:dyDescent="0.2">
      <c r="A8323" t="s">
        <v>69</v>
      </c>
      <c r="B8323" t="s">
        <v>8</v>
      </c>
      <c r="C8323" t="s">
        <v>927</v>
      </c>
      <c r="D8323">
        <v>2</v>
      </c>
      <c r="E8323">
        <v>1</v>
      </c>
      <c r="F8323">
        <v>1780281000000</v>
      </c>
      <c r="G8323">
        <v>1780283278423</v>
      </c>
      <c r="H8323">
        <v>2278423</v>
      </c>
      <c r="I8323">
        <v>2198423</v>
      </c>
      <c r="J8323">
        <v>8349</v>
      </c>
      <c r="K8323">
        <v>88</v>
      </c>
      <c r="L8323">
        <v>70.69</v>
      </c>
      <c r="M8323" t="s">
        <v>931</v>
      </c>
      <c r="N8323" t="s">
        <v>926</v>
      </c>
      <c r="O8323">
        <v>45.14</v>
      </c>
      <c r="S8323">
        <v>28322</v>
      </c>
    </row>
    <row r="8324" spans="1:19" x14ac:dyDescent="0.2">
      <c r="A8324" t="s">
        <v>69</v>
      </c>
      <c r="B8324" t="s">
        <v>8</v>
      </c>
      <c r="C8324" t="s">
        <v>924</v>
      </c>
      <c r="D8324">
        <v>2</v>
      </c>
      <c r="E8324">
        <v>1</v>
      </c>
      <c r="F8324">
        <v>1780281900000</v>
      </c>
      <c r="G8324">
        <v>1780283567125</v>
      </c>
      <c r="H8324">
        <v>1667125</v>
      </c>
      <c r="I8324">
        <v>1632125</v>
      </c>
      <c r="J8324">
        <v>9591</v>
      </c>
      <c r="K8324">
        <v>63</v>
      </c>
      <c r="L8324">
        <v>62.67</v>
      </c>
      <c r="M8324" t="s">
        <v>925</v>
      </c>
      <c r="N8324" t="s">
        <v>926</v>
      </c>
      <c r="O8324">
        <v>38.549999999999997</v>
      </c>
      <c r="S8324">
        <v>28323</v>
      </c>
    </row>
    <row r="8325" spans="1:19" x14ac:dyDescent="0.2">
      <c r="A8325" t="s">
        <v>69</v>
      </c>
      <c r="B8325" t="s">
        <v>8</v>
      </c>
      <c r="C8325" t="s">
        <v>928</v>
      </c>
      <c r="D8325">
        <v>2</v>
      </c>
      <c r="E8325">
        <v>1</v>
      </c>
      <c r="F8325">
        <v>1780282800000</v>
      </c>
      <c r="G8325">
        <v>1780284880792</v>
      </c>
      <c r="H8325">
        <v>2080792</v>
      </c>
      <c r="I8325">
        <v>2030792</v>
      </c>
      <c r="J8325">
        <v>8340</v>
      </c>
      <c r="K8325">
        <v>83</v>
      </c>
      <c r="L8325">
        <v>72.33</v>
      </c>
      <c r="M8325" t="s">
        <v>931</v>
      </c>
      <c r="N8325" t="s">
        <v>926</v>
      </c>
      <c r="O8325">
        <v>53.95</v>
      </c>
      <c r="S8325">
        <v>28324</v>
      </c>
    </row>
    <row r="8326" spans="1:19" x14ac:dyDescent="0.2">
      <c r="A8326" t="s">
        <v>69</v>
      </c>
      <c r="B8326" t="s">
        <v>8</v>
      </c>
      <c r="C8326" t="s">
        <v>927</v>
      </c>
      <c r="D8326">
        <v>2</v>
      </c>
      <c r="E8326">
        <v>1</v>
      </c>
      <c r="F8326">
        <v>1780283700000</v>
      </c>
      <c r="G8326">
        <v>1780285060038</v>
      </c>
      <c r="H8326">
        <v>1360038</v>
      </c>
      <c r="I8326">
        <v>1295038</v>
      </c>
      <c r="J8326">
        <v>10342</v>
      </c>
      <c r="K8326">
        <v>56</v>
      </c>
      <c r="L8326">
        <v>60.35</v>
      </c>
      <c r="M8326" t="s">
        <v>925</v>
      </c>
      <c r="N8326" t="s">
        <v>926</v>
      </c>
      <c r="O8326">
        <v>38.89</v>
      </c>
      <c r="S8326">
        <v>28325</v>
      </c>
    </row>
    <row r="8327" spans="1:19" x14ac:dyDescent="0.2">
      <c r="A8327" t="s">
        <v>69</v>
      </c>
      <c r="B8327" t="s">
        <v>8</v>
      </c>
      <c r="C8327" t="s">
        <v>924</v>
      </c>
      <c r="D8327">
        <v>2</v>
      </c>
      <c r="E8327">
        <v>1</v>
      </c>
      <c r="F8327">
        <v>1780284600000</v>
      </c>
      <c r="G8327">
        <v>1780285919867</v>
      </c>
      <c r="H8327">
        <v>1319867</v>
      </c>
      <c r="I8327">
        <v>1239867</v>
      </c>
      <c r="J8327">
        <v>8579</v>
      </c>
      <c r="K8327">
        <v>50</v>
      </c>
      <c r="L8327">
        <v>59.79</v>
      </c>
      <c r="M8327" t="s">
        <v>925</v>
      </c>
      <c r="N8327" t="s">
        <v>926</v>
      </c>
      <c r="O8327">
        <v>43.31</v>
      </c>
      <c r="S8327">
        <v>28326</v>
      </c>
    </row>
    <row r="8328" spans="1:19" x14ac:dyDescent="0.2">
      <c r="A8328" t="s">
        <v>69</v>
      </c>
      <c r="B8328" t="s">
        <v>8</v>
      </c>
      <c r="C8328" t="s">
        <v>928</v>
      </c>
      <c r="D8328">
        <v>2</v>
      </c>
      <c r="E8328">
        <v>1</v>
      </c>
      <c r="F8328">
        <v>1780285500000</v>
      </c>
      <c r="G8328">
        <v>1780287099744</v>
      </c>
      <c r="H8328">
        <v>1599744</v>
      </c>
      <c r="I8328">
        <v>1564744</v>
      </c>
      <c r="J8328">
        <v>9910</v>
      </c>
      <c r="K8328">
        <v>62</v>
      </c>
      <c r="L8328">
        <v>62.92</v>
      </c>
      <c r="M8328" t="s">
        <v>925</v>
      </c>
      <c r="N8328" t="s">
        <v>926</v>
      </c>
      <c r="O8328">
        <v>39.99</v>
      </c>
      <c r="S8328">
        <v>28327</v>
      </c>
    </row>
    <row r="8329" spans="1:19" x14ac:dyDescent="0.2">
      <c r="A8329" t="s">
        <v>69</v>
      </c>
      <c r="B8329" t="s">
        <v>8</v>
      </c>
      <c r="C8329" t="s">
        <v>927</v>
      </c>
      <c r="D8329">
        <v>2</v>
      </c>
      <c r="E8329">
        <v>1</v>
      </c>
      <c r="F8329">
        <v>1780286400000</v>
      </c>
      <c r="G8329">
        <v>1780287584925</v>
      </c>
      <c r="H8329">
        <v>1184925</v>
      </c>
      <c r="I8329">
        <v>1134925</v>
      </c>
      <c r="J8329">
        <v>8519</v>
      </c>
      <c r="K8329">
        <v>47</v>
      </c>
      <c r="L8329">
        <v>59.51</v>
      </c>
      <c r="M8329" t="s">
        <v>925</v>
      </c>
      <c r="N8329" t="s">
        <v>926</v>
      </c>
      <c r="O8329">
        <v>46.23</v>
      </c>
      <c r="S8329">
        <v>28328</v>
      </c>
    </row>
    <row r="8330" spans="1:19" x14ac:dyDescent="0.2">
      <c r="A8330" t="s">
        <v>69</v>
      </c>
      <c r="B8330" t="s">
        <v>8</v>
      </c>
      <c r="C8330" t="s">
        <v>924</v>
      </c>
      <c r="D8330">
        <v>2</v>
      </c>
      <c r="E8330">
        <v>1</v>
      </c>
      <c r="F8330">
        <v>1780287300000</v>
      </c>
      <c r="G8330">
        <v>1780289148733</v>
      </c>
      <c r="H8330">
        <v>1848733</v>
      </c>
      <c r="I8330">
        <v>1783733</v>
      </c>
      <c r="J8330">
        <v>11771</v>
      </c>
      <c r="K8330">
        <v>77</v>
      </c>
      <c r="L8330">
        <v>70.48</v>
      </c>
      <c r="M8330" t="s">
        <v>931</v>
      </c>
      <c r="N8330" t="s">
        <v>926</v>
      </c>
      <c r="O8330">
        <v>46.31</v>
      </c>
      <c r="S8330">
        <v>28329</v>
      </c>
    </row>
    <row r="8331" spans="1:19" x14ac:dyDescent="0.2">
      <c r="A8331" t="s">
        <v>69</v>
      </c>
      <c r="B8331" t="s">
        <v>8</v>
      </c>
      <c r="C8331" t="s">
        <v>928</v>
      </c>
      <c r="D8331">
        <v>2</v>
      </c>
      <c r="E8331">
        <v>1</v>
      </c>
      <c r="F8331">
        <v>1780288200000</v>
      </c>
      <c r="G8331">
        <v>1780289464334</v>
      </c>
      <c r="H8331">
        <v>1264334</v>
      </c>
      <c r="I8331">
        <v>1184334</v>
      </c>
      <c r="J8331">
        <v>8591</v>
      </c>
      <c r="K8331">
        <v>48</v>
      </c>
      <c r="L8331">
        <v>57.14</v>
      </c>
      <c r="M8331" t="s">
        <v>925</v>
      </c>
      <c r="N8331" t="s">
        <v>926</v>
      </c>
      <c r="O8331">
        <v>38.520000000000003</v>
      </c>
      <c r="S8331">
        <v>28330</v>
      </c>
    </row>
    <row r="8332" spans="1:19" x14ac:dyDescent="0.2">
      <c r="A8332" t="s">
        <v>69</v>
      </c>
      <c r="B8332" t="s">
        <v>8</v>
      </c>
      <c r="C8332" t="s">
        <v>927</v>
      </c>
      <c r="D8332">
        <v>2</v>
      </c>
      <c r="E8332">
        <v>1</v>
      </c>
      <c r="F8332">
        <v>1780289100000</v>
      </c>
      <c r="G8332">
        <v>1780290937538</v>
      </c>
      <c r="H8332">
        <v>1837538</v>
      </c>
      <c r="I8332">
        <v>1802538</v>
      </c>
      <c r="J8332">
        <v>9524</v>
      </c>
      <c r="K8332">
        <v>72</v>
      </c>
      <c r="L8332">
        <v>65.67</v>
      </c>
      <c r="M8332" t="s">
        <v>925</v>
      </c>
      <c r="N8332" t="s">
        <v>926</v>
      </c>
      <c r="O8332">
        <v>41.43</v>
      </c>
      <c r="S8332">
        <v>28331</v>
      </c>
    </row>
    <row r="8333" spans="1:19" x14ac:dyDescent="0.2">
      <c r="A8333" t="s">
        <v>69</v>
      </c>
      <c r="B8333" t="s">
        <v>8</v>
      </c>
      <c r="C8333" t="s">
        <v>924</v>
      </c>
      <c r="D8333">
        <v>2</v>
      </c>
      <c r="E8333">
        <v>1</v>
      </c>
      <c r="F8333">
        <v>1780290000000</v>
      </c>
      <c r="G8333">
        <v>1780291244443</v>
      </c>
      <c r="H8333">
        <v>1244443</v>
      </c>
      <c r="I8333">
        <v>1194443</v>
      </c>
      <c r="J8333">
        <v>8823</v>
      </c>
      <c r="K8333">
        <v>49</v>
      </c>
      <c r="L8333">
        <v>58.58</v>
      </c>
      <c r="M8333" t="s">
        <v>925</v>
      </c>
      <c r="N8333" t="s">
        <v>926</v>
      </c>
      <c r="O8333">
        <v>41.75</v>
      </c>
      <c r="S8333">
        <v>28332</v>
      </c>
    </row>
    <row r="8334" spans="1:19" x14ac:dyDescent="0.2">
      <c r="A8334" t="s">
        <v>69</v>
      </c>
      <c r="B8334" t="s">
        <v>8</v>
      </c>
      <c r="C8334" t="s">
        <v>927</v>
      </c>
      <c r="D8334">
        <v>2</v>
      </c>
      <c r="E8334">
        <v>2</v>
      </c>
      <c r="F8334">
        <v>1780358400000</v>
      </c>
      <c r="G8334">
        <v>1780360508956</v>
      </c>
      <c r="H8334">
        <v>2108956</v>
      </c>
      <c r="I8334">
        <v>2058956</v>
      </c>
      <c r="J8334">
        <v>8220</v>
      </c>
      <c r="K8334">
        <v>79</v>
      </c>
      <c r="L8334">
        <v>71.959999999999994</v>
      </c>
      <c r="M8334" t="s">
        <v>931</v>
      </c>
      <c r="N8334" t="s">
        <v>926</v>
      </c>
      <c r="O8334">
        <v>52.7</v>
      </c>
      <c r="S8334">
        <v>28333</v>
      </c>
    </row>
    <row r="8335" spans="1:19" x14ac:dyDescent="0.2">
      <c r="A8335" t="s">
        <v>69</v>
      </c>
      <c r="B8335" t="s">
        <v>8</v>
      </c>
      <c r="C8335" t="s">
        <v>924</v>
      </c>
      <c r="D8335">
        <v>2</v>
      </c>
      <c r="E8335">
        <v>2</v>
      </c>
      <c r="F8335">
        <v>1780359300000</v>
      </c>
      <c r="G8335">
        <v>1780360862011</v>
      </c>
      <c r="H8335">
        <v>1562011</v>
      </c>
      <c r="I8335">
        <v>1497011</v>
      </c>
      <c r="J8335">
        <v>10018</v>
      </c>
      <c r="K8335">
        <v>60</v>
      </c>
      <c r="L8335">
        <v>68.41</v>
      </c>
      <c r="M8335" t="s">
        <v>931</v>
      </c>
      <c r="N8335" t="s">
        <v>926</v>
      </c>
      <c r="O8335">
        <v>53.4</v>
      </c>
      <c r="S8335">
        <v>28334</v>
      </c>
    </row>
    <row r="8336" spans="1:19" x14ac:dyDescent="0.2">
      <c r="A8336" t="s">
        <v>69</v>
      </c>
      <c r="B8336" t="s">
        <v>8</v>
      </c>
      <c r="C8336" t="s">
        <v>928</v>
      </c>
      <c r="D8336">
        <v>2</v>
      </c>
      <c r="E8336">
        <v>2</v>
      </c>
      <c r="F8336">
        <v>1780360200000</v>
      </c>
      <c r="G8336">
        <v>1780361548881</v>
      </c>
      <c r="H8336">
        <v>1348881</v>
      </c>
      <c r="I8336">
        <v>1268881</v>
      </c>
      <c r="J8336">
        <v>10584</v>
      </c>
      <c r="K8336">
        <v>50</v>
      </c>
      <c r="L8336">
        <v>60.22</v>
      </c>
      <c r="M8336" t="s">
        <v>925</v>
      </c>
      <c r="N8336" t="s">
        <v>926</v>
      </c>
      <c r="O8336">
        <v>38.22</v>
      </c>
      <c r="S8336">
        <v>28335</v>
      </c>
    </row>
    <row r="8337" spans="1:19" x14ac:dyDescent="0.2">
      <c r="A8337" t="s">
        <v>69</v>
      </c>
      <c r="B8337" t="s">
        <v>8</v>
      </c>
      <c r="C8337" t="s">
        <v>927</v>
      </c>
      <c r="D8337">
        <v>2</v>
      </c>
      <c r="E8337">
        <v>2</v>
      </c>
      <c r="F8337">
        <v>1780361100000</v>
      </c>
      <c r="G8337">
        <v>1780362783279</v>
      </c>
      <c r="H8337">
        <v>1683279</v>
      </c>
      <c r="I8337">
        <v>1648279</v>
      </c>
      <c r="J8337">
        <v>11843</v>
      </c>
      <c r="K8337">
        <v>66</v>
      </c>
      <c r="L8337">
        <v>67.13</v>
      </c>
      <c r="M8337" t="s">
        <v>931</v>
      </c>
      <c r="N8337" t="s">
        <v>926</v>
      </c>
      <c r="O8337">
        <v>42.5</v>
      </c>
      <c r="S8337">
        <v>28336</v>
      </c>
    </row>
    <row r="8338" spans="1:19" x14ac:dyDescent="0.2">
      <c r="A8338" t="s">
        <v>69</v>
      </c>
      <c r="B8338" t="s">
        <v>8</v>
      </c>
      <c r="C8338" t="s">
        <v>924</v>
      </c>
      <c r="D8338">
        <v>2</v>
      </c>
      <c r="E8338">
        <v>2</v>
      </c>
      <c r="F8338">
        <v>1780362000000</v>
      </c>
      <c r="G8338">
        <v>1780363277235</v>
      </c>
      <c r="H8338">
        <v>1277235</v>
      </c>
      <c r="I8338">
        <v>1227235</v>
      </c>
      <c r="J8338">
        <v>11271</v>
      </c>
      <c r="K8338">
        <v>52</v>
      </c>
      <c r="L8338">
        <v>47.16</v>
      </c>
      <c r="M8338" t="s">
        <v>925</v>
      </c>
      <c r="N8338" t="s">
        <v>929</v>
      </c>
      <c r="S8338">
        <v>28337</v>
      </c>
    </row>
    <row r="8339" spans="1:19" x14ac:dyDescent="0.2">
      <c r="A8339" t="s">
        <v>69</v>
      </c>
      <c r="B8339" t="s">
        <v>8</v>
      </c>
      <c r="C8339" t="s">
        <v>928</v>
      </c>
      <c r="D8339">
        <v>2</v>
      </c>
      <c r="E8339">
        <v>2</v>
      </c>
      <c r="F8339">
        <v>1780362900000</v>
      </c>
      <c r="G8339">
        <v>1780364641469</v>
      </c>
      <c r="H8339">
        <v>1741469</v>
      </c>
      <c r="I8339">
        <v>1676469</v>
      </c>
      <c r="J8339">
        <v>11507</v>
      </c>
      <c r="K8339">
        <v>74</v>
      </c>
      <c r="L8339">
        <v>66.849999999999994</v>
      </c>
      <c r="M8339" t="s">
        <v>931</v>
      </c>
      <c r="N8339" t="s">
        <v>926</v>
      </c>
      <c r="O8339">
        <v>41.29</v>
      </c>
      <c r="S8339">
        <v>28338</v>
      </c>
    </row>
    <row r="8340" spans="1:19" x14ac:dyDescent="0.2">
      <c r="A8340" t="s">
        <v>69</v>
      </c>
      <c r="B8340" t="s">
        <v>8</v>
      </c>
      <c r="C8340" t="s">
        <v>927</v>
      </c>
      <c r="D8340">
        <v>2</v>
      </c>
      <c r="E8340">
        <v>2</v>
      </c>
      <c r="F8340">
        <v>1780363800000</v>
      </c>
      <c r="G8340">
        <v>1780365729097</v>
      </c>
      <c r="H8340">
        <v>1929097</v>
      </c>
      <c r="I8340">
        <v>1849097</v>
      </c>
      <c r="J8340">
        <v>11655</v>
      </c>
      <c r="K8340">
        <v>82</v>
      </c>
      <c r="L8340">
        <v>67.44</v>
      </c>
      <c r="M8340" t="s">
        <v>931</v>
      </c>
      <c r="N8340" t="s">
        <v>926</v>
      </c>
      <c r="O8340">
        <v>37.54</v>
      </c>
      <c r="S8340">
        <v>28339</v>
      </c>
    </row>
    <row r="8341" spans="1:19" x14ac:dyDescent="0.2">
      <c r="A8341" t="s">
        <v>69</v>
      </c>
      <c r="B8341" t="s">
        <v>8</v>
      </c>
      <c r="C8341" t="s">
        <v>924</v>
      </c>
      <c r="D8341">
        <v>2</v>
      </c>
      <c r="E8341">
        <v>2</v>
      </c>
      <c r="F8341">
        <v>1780364700000</v>
      </c>
      <c r="G8341">
        <v>1780367046636</v>
      </c>
      <c r="H8341">
        <v>2346636</v>
      </c>
      <c r="I8341">
        <v>2311636</v>
      </c>
      <c r="J8341">
        <v>8450</v>
      </c>
      <c r="K8341">
        <v>92</v>
      </c>
      <c r="L8341">
        <v>70.849999999999994</v>
      </c>
      <c r="M8341" t="s">
        <v>931</v>
      </c>
      <c r="N8341" t="s">
        <v>926</v>
      </c>
      <c r="O8341">
        <v>43.52</v>
      </c>
      <c r="S8341">
        <v>28340</v>
      </c>
    </row>
    <row r="8342" spans="1:19" x14ac:dyDescent="0.2">
      <c r="A8342" t="s">
        <v>69</v>
      </c>
      <c r="B8342" t="s">
        <v>8</v>
      </c>
      <c r="C8342" t="s">
        <v>928</v>
      </c>
      <c r="D8342">
        <v>2</v>
      </c>
      <c r="E8342">
        <v>2</v>
      </c>
      <c r="F8342">
        <v>1780365600000</v>
      </c>
      <c r="G8342">
        <v>1780367756963</v>
      </c>
      <c r="H8342">
        <v>2156963</v>
      </c>
      <c r="I8342">
        <v>2106963</v>
      </c>
      <c r="J8342">
        <v>9353</v>
      </c>
      <c r="K8342">
        <v>84</v>
      </c>
      <c r="L8342">
        <v>70.459999999999994</v>
      </c>
      <c r="M8342" t="s">
        <v>931</v>
      </c>
      <c r="N8342" t="s">
        <v>926</v>
      </c>
      <c r="O8342">
        <v>44.98</v>
      </c>
      <c r="S8342">
        <v>28341</v>
      </c>
    </row>
    <row r="8343" spans="1:19" x14ac:dyDescent="0.2">
      <c r="A8343" t="s">
        <v>69</v>
      </c>
      <c r="B8343" t="s">
        <v>8</v>
      </c>
      <c r="C8343" t="s">
        <v>927</v>
      </c>
      <c r="D8343">
        <v>2</v>
      </c>
      <c r="E8343">
        <v>2</v>
      </c>
      <c r="F8343">
        <v>1780366500000</v>
      </c>
      <c r="G8343">
        <v>1780368867040</v>
      </c>
      <c r="H8343">
        <v>2367040</v>
      </c>
      <c r="I8343">
        <v>2302040</v>
      </c>
      <c r="J8343">
        <v>8730</v>
      </c>
      <c r="K8343">
        <v>96</v>
      </c>
      <c r="L8343">
        <v>75.31</v>
      </c>
      <c r="M8343" t="s">
        <v>931</v>
      </c>
      <c r="N8343" t="s">
        <v>926</v>
      </c>
      <c r="O8343">
        <v>52.62</v>
      </c>
      <c r="S8343">
        <v>28342</v>
      </c>
    </row>
    <row r="8344" spans="1:19" x14ac:dyDescent="0.2">
      <c r="A8344" t="s">
        <v>69</v>
      </c>
      <c r="B8344" t="s">
        <v>8</v>
      </c>
      <c r="C8344" t="s">
        <v>924</v>
      </c>
      <c r="D8344">
        <v>2</v>
      </c>
      <c r="E8344">
        <v>2</v>
      </c>
      <c r="F8344">
        <v>1780367400000</v>
      </c>
      <c r="G8344">
        <v>1780369684166</v>
      </c>
      <c r="H8344">
        <v>2284166</v>
      </c>
      <c r="I8344">
        <v>2204166</v>
      </c>
      <c r="J8344">
        <v>9098</v>
      </c>
      <c r="K8344">
        <v>94</v>
      </c>
      <c r="L8344">
        <v>75.58</v>
      </c>
      <c r="M8344" t="s">
        <v>931</v>
      </c>
      <c r="N8344" t="s">
        <v>926</v>
      </c>
      <c r="O8344">
        <v>54.36</v>
      </c>
      <c r="S8344">
        <v>28343</v>
      </c>
    </row>
    <row r="8345" spans="1:19" x14ac:dyDescent="0.2">
      <c r="A8345" t="s">
        <v>69</v>
      </c>
      <c r="B8345" t="s">
        <v>8</v>
      </c>
      <c r="C8345" t="s">
        <v>928</v>
      </c>
      <c r="D8345">
        <v>2</v>
      </c>
      <c r="E8345">
        <v>2</v>
      </c>
      <c r="F8345">
        <v>1780368300000</v>
      </c>
      <c r="G8345">
        <v>1780369521364</v>
      </c>
      <c r="H8345">
        <v>1221364</v>
      </c>
      <c r="I8345">
        <v>1186364</v>
      </c>
      <c r="J8345">
        <v>8306</v>
      </c>
      <c r="K8345">
        <v>56</v>
      </c>
      <c r="L8345">
        <v>59.46</v>
      </c>
      <c r="M8345" t="s">
        <v>925</v>
      </c>
      <c r="N8345" t="s">
        <v>926</v>
      </c>
      <c r="O8345">
        <v>45.77</v>
      </c>
      <c r="S8345">
        <v>28344</v>
      </c>
    </row>
    <row r="8346" spans="1:19" x14ac:dyDescent="0.2">
      <c r="A8346" t="s">
        <v>69</v>
      </c>
      <c r="B8346" t="s">
        <v>8</v>
      </c>
      <c r="C8346" t="s">
        <v>927</v>
      </c>
      <c r="D8346">
        <v>2</v>
      </c>
      <c r="E8346">
        <v>2</v>
      </c>
      <c r="F8346">
        <v>1780369200000</v>
      </c>
      <c r="G8346">
        <v>1780370720831</v>
      </c>
      <c r="H8346">
        <v>1520831</v>
      </c>
      <c r="I8346">
        <v>1470831</v>
      </c>
      <c r="J8346">
        <v>9568</v>
      </c>
      <c r="K8346">
        <v>57</v>
      </c>
      <c r="L8346">
        <v>63.4</v>
      </c>
      <c r="M8346" t="s">
        <v>925</v>
      </c>
      <c r="N8346" t="s">
        <v>926</v>
      </c>
      <c r="O8346">
        <v>44</v>
      </c>
      <c r="S8346">
        <v>28345</v>
      </c>
    </row>
    <row r="8347" spans="1:19" x14ac:dyDescent="0.2">
      <c r="A8347" t="s">
        <v>69</v>
      </c>
      <c r="B8347" t="s">
        <v>8</v>
      </c>
      <c r="C8347" t="s">
        <v>924</v>
      </c>
      <c r="D8347">
        <v>2</v>
      </c>
      <c r="E8347">
        <v>2</v>
      </c>
      <c r="F8347">
        <v>1780370100000</v>
      </c>
      <c r="G8347">
        <v>1780371414186</v>
      </c>
      <c r="H8347">
        <v>1314186</v>
      </c>
      <c r="I8347">
        <v>1249186</v>
      </c>
      <c r="J8347">
        <v>9876</v>
      </c>
      <c r="K8347">
        <v>60</v>
      </c>
      <c r="L8347">
        <v>64.13</v>
      </c>
      <c r="M8347" t="s">
        <v>925</v>
      </c>
      <c r="N8347" t="s">
        <v>926</v>
      </c>
      <c r="O8347">
        <v>50.08</v>
      </c>
      <c r="S8347">
        <v>28346</v>
      </c>
    </row>
    <row r="8348" spans="1:19" x14ac:dyDescent="0.2">
      <c r="A8348" t="s">
        <v>69</v>
      </c>
      <c r="B8348" t="s">
        <v>8</v>
      </c>
      <c r="C8348" t="s">
        <v>928</v>
      </c>
      <c r="D8348">
        <v>2</v>
      </c>
      <c r="E8348">
        <v>2</v>
      </c>
      <c r="F8348">
        <v>1780371000000</v>
      </c>
      <c r="G8348">
        <v>1780372568449</v>
      </c>
      <c r="H8348">
        <v>1568449</v>
      </c>
      <c r="I8348">
        <v>1488449</v>
      </c>
      <c r="J8348">
        <v>11491</v>
      </c>
      <c r="K8348">
        <v>65</v>
      </c>
      <c r="L8348">
        <v>69.55</v>
      </c>
      <c r="M8348" t="s">
        <v>931</v>
      </c>
      <c r="N8348" t="s">
        <v>926</v>
      </c>
      <c r="O8348">
        <v>51.96</v>
      </c>
      <c r="S8348">
        <v>28347</v>
      </c>
    </row>
    <row r="8349" spans="1:19" x14ac:dyDescent="0.2">
      <c r="A8349" t="s">
        <v>69</v>
      </c>
      <c r="B8349" t="s">
        <v>8</v>
      </c>
      <c r="C8349" t="s">
        <v>927</v>
      </c>
      <c r="D8349">
        <v>2</v>
      </c>
      <c r="E8349">
        <v>2</v>
      </c>
      <c r="F8349">
        <v>1780371900000</v>
      </c>
      <c r="G8349">
        <v>1780373073792</v>
      </c>
      <c r="H8349">
        <v>1173792</v>
      </c>
      <c r="I8349">
        <v>1138792</v>
      </c>
      <c r="J8349">
        <v>11857</v>
      </c>
      <c r="K8349">
        <v>52</v>
      </c>
      <c r="L8349">
        <v>66.709999999999994</v>
      </c>
      <c r="M8349" t="s">
        <v>931</v>
      </c>
      <c r="N8349" t="s">
        <v>926</v>
      </c>
      <c r="O8349">
        <v>54.32</v>
      </c>
      <c r="S8349">
        <v>28348</v>
      </c>
    </row>
    <row r="8350" spans="1:19" x14ac:dyDescent="0.2">
      <c r="A8350" t="s">
        <v>69</v>
      </c>
      <c r="B8350" t="s">
        <v>8</v>
      </c>
      <c r="C8350" t="s">
        <v>924</v>
      </c>
      <c r="D8350">
        <v>2</v>
      </c>
      <c r="E8350">
        <v>2</v>
      </c>
      <c r="F8350">
        <v>1780372800000</v>
      </c>
      <c r="G8350">
        <v>1780374392147</v>
      </c>
      <c r="H8350">
        <v>1592147</v>
      </c>
      <c r="I8350">
        <v>1542147</v>
      </c>
      <c r="J8350">
        <v>10044</v>
      </c>
      <c r="K8350">
        <v>67</v>
      </c>
      <c r="L8350">
        <v>62.18</v>
      </c>
      <c r="M8350" t="s">
        <v>925</v>
      </c>
      <c r="N8350" t="s">
        <v>926</v>
      </c>
      <c r="O8350">
        <v>38.1</v>
      </c>
      <c r="S8350">
        <v>28349</v>
      </c>
    </row>
    <row r="8351" spans="1:19" x14ac:dyDescent="0.2">
      <c r="A8351" t="s">
        <v>69</v>
      </c>
      <c r="B8351" t="s">
        <v>8</v>
      </c>
      <c r="C8351" t="s">
        <v>928</v>
      </c>
      <c r="D8351">
        <v>2</v>
      </c>
      <c r="E8351">
        <v>2</v>
      </c>
      <c r="F8351">
        <v>1780373700000</v>
      </c>
      <c r="G8351">
        <v>1780375394365</v>
      </c>
      <c r="H8351">
        <v>1694365</v>
      </c>
      <c r="I8351">
        <v>1629365</v>
      </c>
      <c r="J8351">
        <v>9671</v>
      </c>
      <c r="K8351">
        <v>69</v>
      </c>
      <c r="L8351">
        <v>69.61</v>
      </c>
      <c r="M8351" t="s">
        <v>931</v>
      </c>
      <c r="N8351" t="s">
        <v>926</v>
      </c>
      <c r="O8351">
        <v>53.81</v>
      </c>
      <c r="S8351">
        <v>28350</v>
      </c>
    </row>
    <row r="8352" spans="1:19" x14ac:dyDescent="0.2">
      <c r="A8352" t="s">
        <v>69</v>
      </c>
      <c r="B8352" t="s">
        <v>8</v>
      </c>
      <c r="C8352" t="s">
        <v>927</v>
      </c>
      <c r="D8352">
        <v>2</v>
      </c>
      <c r="E8352">
        <v>2</v>
      </c>
      <c r="F8352">
        <v>1780374600000</v>
      </c>
      <c r="G8352">
        <v>1780376829661</v>
      </c>
      <c r="H8352">
        <v>2229661</v>
      </c>
      <c r="I8352">
        <v>2149661</v>
      </c>
      <c r="J8352">
        <v>10954</v>
      </c>
      <c r="K8352">
        <v>84</v>
      </c>
      <c r="L8352">
        <v>74.650000000000006</v>
      </c>
      <c r="M8352" t="s">
        <v>931</v>
      </c>
      <c r="N8352" t="s">
        <v>926</v>
      </c>
      <c r="O8352">
        <v>48.61</v>
      </c>
      <c r="S8352">
        <v>28351</v>
      </c>
    </row>
    <row r="8353" spans="1:19" x14ac:dyDescent="0.2">
      <c r="A8353" t="s">
        <v>69</v>
      </c>
      <c r="B8353" t="s">
        <v>8</v>
      </c>
      <c r="C8353" t="s">
        <v>924</v>
      </c>
      <c r="D8353">
        <v>2</v>
      </c>
      <c r="E8353">
        <v>2</v>
      </c>
      <c r="F8353">
        <v>1780375500000</v>
      </c>
      <c r="G8353">
        <v>1780377983155</v>
      </c>
      <c r="H8353">
        <v>2483155</v>
      </c>
      <c r="I8353">
        <v>2448155</v>
      </c>
      <c r="J8353">
        <v>11351</v>
      </c>
      <c r="K8353">
        <v>93</v>
      </c>
      <c r="L8353">
        <v>78.239999999999995</v>
      </c>
      <c r="M8353" t="s">
        <v>931</v>
      </c>
      <c r="N8353" t="s">
        <v>926</v>
      </c>
      <c r="O8353">
        <v>49.5</v>
      </c>
      <c r="S8353">
        <v>28352</v>
      </c>
    </row>
    <row r="8354" spans="1:19" x14ac:dyDescent="0.2">
      <c r="A8354" t="s">
        <v>69</v>
      </c>
      <c r="B8354" t="s">
        <v>8</v>
      </c>
      <c r="C8354" t="s">
        <v>928</v>
      </c>
      <c r="D8354">
        <v>2</v>
      </c>
      <c r="E8354">
        <v>2</v>
      </c>
      <c r="F8354">
        <v>1780376400000</v>
      </c>
      <c r="G8354">
        <v>1780378149878</v>
      </c>
      <c r="H8354">
        <v>1749878</v>
      </c>
      <c r="I8354">
        <v>1699878</v>
      </c>
      <c r="J8354">
        <v>11849</v>
      </c>
      <c r="K8354">
        <v>75</v>
      </c>
      <c r="L8354">
        <v>70.97</v>
      </c>
      <c r="M8354" t="s">
        <v>931</v>
      </c>
      <c r="N8354" t="s">
        <v>926</v>
      </c>
      <c r="O8354">
        <v>49.74</v>
      </c>
      <c r="S8354">
        <v>28353</v>
      </c>
    </row>
    <row r="8355" spans="1:19" x14ac:dyDescent="0.2">
      <c r="A8355" t="s">
        <v>69</v>
      </c>
      <c r="B8355" t="s">
        <v>8</v>
      </c>
      <c r="C8355" t="s">
        <v>927</v>
      </c>
      <c r="D8355">
        <v>2</v>
      </c>
      <c r="E8355">
        <v>2</v>
      </c>
      <c r="F8355">
        <v>1780377300000</v>
      </c>
      <c r="G8355">
        <v>1780378926227</v>
      </c>
      <c r="H8355">
        <v>1626227</v>
      </c>
      <c r="I8355">
        <v>1561227</v>
      </c>
      <c r="J8355">
        <v>8424</v>
      </c>
      <c r="K8355">
        <v>63</v>
      </c>
      <c r="L8355">
        <v>64.25</v>
      </c>
      <c r="M8355" t="s">
        <v>925</v>
      </c>
      <c r="N8355" t="s">
        <v>926</v>
      </c>
      <c r="O8355">
        <v>46.39</v>
      </c>
      <c r="S8355">
        <v>28354</v>
      </c>
    </row>
    <row r="8356" spans="1:19" x14ac:dyDescent="0.2">
      <c r="A8356" t="s">
        <v>69</v>
      </c>
      <c r="B8356" t="s">
        <v>8</v>
      </c>
      <c r="C8356" t="s">
        <v>924</v>
      </c>
      <c r="D8356">
        <v>2</v>
      </c>
      <c r="E8356">
        <v>3</v>
      </c>
      <c r="F8356">
        <v>1780444800000</v>
      </c>
      <c r="G8356">
        <v>1780446141072</v>
      </c>
      <c r="H8356">
        <v>1341072</v>
      </c>
      <c r="I8356">
        <v>1291072</v>
      </c>
      <c r="J8356">
        <v>8704</v>
      </c>
      <c r="K8356">
        <v>51</v>
      </c>
      <c r="L8356">
        <v>58.77</v>
      </c>
      <c r="M8356" t="s">
        <v>925</v>
      </c>
      <c r="N8356" t="s">
        <v>926</v>
      </c>
      <c r="O8356">
        <v>40.08</v>
      </c>
      <c r="S8356">
        <v>28355</v>
      </c>
    </row>
    <row r="8357" spans="1:19" x14ac:dyDescent="0.2">
      <c r="A8357" t="s">
        <v>69</v>
      </c>
      <c r="B8357" t="s">
        <v>8</v>
      </c>
      <c r="C8357" t="s">
        <v>928</v>
      </c>
      <c r="D8357">
        <v>2</v>
      </c>
      <c r="E8357">
        <v>3</v>
      </c>
      <c r="F8357">
        <v>1780445700000</v>
      </c>
      <c r="G8357">
        <v>1780447563277</v>
      </c>
      <c r="H8357">
        <v>1863277</v>
      </c>
      <c r="I8357">
        <v>1798277</v>
      </c>
      <c r="J8357">
        <v>10577</v>
      </c>
      <c r="K8357">
        <v>69</v>
      </c>
      <c r="L8357">
        <v>72.75</v>
      </c>
      <c r="M8357" t="s">
        <v>931</v>
      </c>
      <c r="N8357" t="s">
        <v>926</v>
      </c>
      <c r="O8357">
        <v>54.43</v>
      </c>
      <c r="S8357">
        <v>28356</v>
      </c>
    </row>
    <row r="8358" spans="1:19" x14ac:dyDescent="0.2">
      <c r="A8358" t="s">
        <v>69</v>
      </c>
      <c r="B8358" t="s">
        <v>8</v>
      </c>
      <c r="C8358" t="s">
        <v>927</v>
      </c>
      <c r="D8358">
        <v>2</v>
      </c>
      <c r="E8358">
        <v>3</v>
      </c>
      <c r="F8358">
        <v>1780446600000</v>
      </c>
      <c r="G8358">
        <v>1780447962608</v>
      </c>
      <c r="H8358">
        <v>1362608</v>
      </c>
      <c r="I8358">
        <v>1282608</v>
      </c>
      <c r="J8358">
        <v>9862</v>
      </c>
      <c r="K8358">
        <v>51</v>
      </c>
      <c r="L8358">
        <v>59.35</v>
      </c>
      <c r="M8358" t="s">
        <v>925</v>
      </c>
      <c r="N8358" t="s">
        <v>926</v>
      </c>
      <c r="O8358">
        <v>37.799999999999997</v>
      </c>
      <c r="S8358">
        <v>28357</v>
      </c>
    </row>
    <row r="8359" spans="1:19" x14ac:dyDescent="0.2">
      <c r="A8359" t="s">
        <v>69</v>
      </c>
      <c r="B8359" t="s">
        <v>8</v>
      </c>
      <c r="C8359" t="s">
        <v>924</v>
      </c>
      <c r="D8359">
        <v>2</v>
      </c>
      <c r="E8359">
        <v>3</v>
      </c>
      <c r="F8359">
        <v>1780447500000</v>
      </c>
      <c r="G8359">
        <v>1780449448722</v>
      </c>
      <c r="H8359">
        <v>1948722</v>
      </c>
      <c r="I8359">
        <v>1913722</v>
      </c>
      <c r="J8359">
        <v>8867</v>
      </c>
      <c r="K8359">
        <v>75</v>
      </c>
      <c r="L8359">
        <v>64.48</v>
      </c>
      <c r="M8359" t="s">
        <v>925</v>
      </c>
      <c r="N8359" t="s">
        <v>926</v>
      </c>
      <c r="O8359">
        <v>37.619999999999997</v>
      </c>
      <c r="S8359">
        <v>28358</v>
      </c>
    </row>
    <row r="8360" spans="1:19" x14ac:dyDescent="0.2">
      <c r="A8360" t="s">
        <v>69</v>
      </c>
      <c r="B8360" t="s">
        <v>8</v>
      </c>
      <c r="C8360" t="s">
        <v>928</v>
      </c>
      <c r="D8360">
        <v>2</v>
      </c>
      <c r="E8360">
        <v>3</v>
      </c>
      <c r="F8360">
        <v>1780448400000</v>
      </c>
      <c r="G8360">
        <v>1780449837843</v>
      </c>
      <c r="H8360">
        <v>1437843</v>
      </c>
      <c r="I8360">
        <v>1387843</v>
      </c>
      <c r="J8360">
        <v>11823</v>
      </c>
      <c r="K8360">
        <v>63</v>
      </c>
      <c r="L8360">
        <v>63.46</v>
      </c>
      <c r="M8360" t="s">
        <v>925</v>
      </c>
      <c r="N8360" t="s">
        <v>926</v>
      </c>
      <c r="O8360">
        <v>40.21</v>
      </c>
      <c r="S8360">
        <v>28359</v>
      </c>
    </row>
    <row r="8361" spans="1:19" x14ac:dyDescent="0.2">
      <c r="A8361" t="s">
        <v>69</v>
      </c>
      <c r="B8361" t="s">
        <v>8</v>
      </c>
      <c r="C8361" t="s">
        <v>927</v>
      </c>
      <c r="D8361">
        <v>2</v>
      </c>
      <c r="E8361">
        <v>3</v>
      </c>
      <c r="F8361">
        <v>1780449300000</v>
      </c>
      <c r="G8361">
        <v>1780451226601</v>
      </c>
      <c r="H8361">
        <v>1926601</v>
      </c>
      <c r="I8361">
        <v>1861601</v>
      </c>
      <c r="J8361">
        <v>8843</v>
      </c>
      <c r="K8361">
        <v>78</v>
      </c>
      <c r="L8361">
        <v>52.4</v>
      </c>
      <c r="M8361" t="s">
        <v>925</v>
      </c>
      <c r="N8361" t="s">
        <v>929</v>
      </c>
      <c r="S8361">
        <v>28360</v>
      </c>
    </row>
    <row r="8362" spans="1:19" x14ac:dyDescent="0.2">
      <c r="A8362" t="s">
        <v>69</v>
      </c>
      <c r="B8362" t="s">
        <v>8</v>
      </c>
      <c r="C8362" t="s">
        <v>924</v>
      </c>
      <c r="D8362">
        <v>2</v>
      </c>
      <c r="E8362">
        <v>3</v>
      </c>
      <c r="F8362">
        <v>1780450200000</v>
      </c>
      <c r="G8362">
        <v>1780451889605</v>
      </c>
      <c r="H8362">
        <v>1689605</v>
      </c>
      <c r="I8362">
        <v>1609605</v>
      </c>
      <c r="J8362">
        <v>11872</v>
      </c>
      <c r="K8362">
        <v>62</v>
      </c>
      <c r="L8362">
        <v>65.63</v>
      </c>
      <c r="M8362" t="s">
        <v>925</v>
      </c>
      <c r="N8362" t="s">
        <v>926</v>
      </c>
      <c r="O8362">
        <v>38.78</v>
      </c>
      <c r="S8362">
        <v>28361</v>
      </c>
    </row>
    <row r="8363" spans="1:19" x14ac:dyDescent="0.2">
      <c r="A8363" t="s">
        <v>69</v>
      </c>
      <c r="B8363" t="s">
        <v>8</v>
      </c>
      <c r="C8363" t="s">
        <v>928</v>
      </c>
      <c r="D8363">
        <v>2</v>
      </c>
      <c r="E8363">
        <v>3</v>
      </c>
      <c r="F8363">
        <v>1780451100000</v>
      </c>
      <c r="G8363">
        <v>1780452459667</v>
      </c>
      <c r="H8363">
        <v>1359667</v>
      </c>
      <c r="I8363">
        <v>1324667</v>
      </c>
      <c r="J8363">
        <v>8360</v>
      </c>
      <c r="K8363">
        <v>55</v>
      </c>
      <c r="L8363">
        <v>45.09</v>
      </c>
      <c r="M8363" t="s">
        <v>925</v>
      </c>
      <c r="N8363" t="s">
        <v>929</v>
      </c>
      <c r="S8363">
        <v>28362</v>
      </c>
    </row>
    <row r="8364" spans="1:19" x14ac:dyDescent="0.2">
      <c r="A8364" t="s">
        <v>69</v>
      </c>
      <c r="B8364" t="s">
        <v>8</v>
      </c>
      <c r="C8364" t="s">
        <v>927</v>
      </c>
      <c r="D8364">
        <v>2</v>
      </c>
      <c r="E8364">
        <v>3</v>
      </c>
      <c r="F8364">
        <v>1780452000000</v>
      </c>
      <c r="G8364">
        <v>1780454340000</v>
      </c>
      <c r="H8364">
        <v>2340000</v>
      </c>
      <c r="I8364">
        <v>2290000</v>
      </c>
      <c r="J8364">
        <v>8323</v>
      </c>
      <c r="K8364">
        <v>96</v>
      </c>
      <c r="L8364">
        <v>74.67</v>
      </c>
      <c r="M8364" t="s">
        <v>931</v>
      </c>
      <c r="N8364" t="s">
        <v>926</v>
      </c>
      <c r="O8364">
        <v>52.91</v>
      </c>
      <c r="S8364">
        <v>28363</v>
      </c>
    </row>
    <row r="8365" spans="1:19" x14ac:dyDescent="0.2">
      <c r="A8365" t="s">
        <v>69</v>
      </c>
      <c r="B8365" t="s">
        <v>8</v>
      </c>
      <c r="C8365" t="s">
        <v>924</v>
      </c>
      <c r="D8365">
        <v>2</v>
      </c>
      <c r="E8365">
        <v>3</v>
      </c>
      <c r="F8365">
        <v>1780452900000</v>
      </c>
      <c r="G8365">
        <v>1780454383940</v>
      </c>
      <c r="H8365">
        <v>1483940</v>
      </c>
      <c r="I8365">
        <v>1418940</v>
      </c>
      <c r="J8365">
        <v>8869</v>
      </c>
      <c r="K8365">
        <v>58</v>
      </c>
      <c r="L8365">
        <v>63.88</v>
      </c>
      <c r="M8365" t="s">
        <v>925</v>
      </c>
      <c r="N8365" t="s">
        <v>926</v>
      </c>
      <c r="O8365">
        <v>47.92</v>
      </c>
      <c r="S8365">
        <v>28364</v>
      </c>
    </row>
    <row r="8366" spans="1:19" x14ac:dyDescent="0.2">
      <c r="A8366" t="s">
        <v>69</v>
      </c>
      <c r="B8366" t="s">
        <v>8</v>
      </c>
      <c r="C8366" t="s">
        <v>928</v>
      </c>
      <c r="D8366">
        <v>2</v>
      </c>
      <c r="E8366">
        <v>3</v>
      </c>
      <c r="F8366">
        <v>1780453800000</v>
      </c>
      <c r="G8366">
        <v>1780456156131</v>
      </c>
      <c r="H8366">
        <v>2356131</v>
      </c>
      <c r="I8366">
        <v>2276131</v>
      </c>
      <c r="J8366">
        <v>8283</v>
      </c>
      <c r="K8366">
        <v>91</v>
      </c>
      <c r="L8366">
        <v>68.069999999999993</v>
      </c>
      <c r="M8366" t="s">
        <v>931</v>
      </c>
      <c r="N8366" t="s">
        <v>926</v>
      </c>
      <c r="O8366">
        <v>37.25</v>
      </c>
      <c r="S8366">
        <v>28365</v>
      </c>
    </row>
    <row r="8367" spans="1:19" x14ac:dyDescent="0.2">
      <c r="A8367" t="s">
        <v>69</v>
      </c>
      <c r="B8367" t="s">
        <v>8</v>
      </c>
      <c r="C8367" t="s">
        <v>927</v>
      </c>
      <c r="D8367">
        <v>2</v>
      </c>
      <c r="E8367">
        <v>3</v>
      </c>
      <c r="F8367">
        <v>1780454700000</v>
      </c>
      <c r="G8367">
        <v>1780455891687</v>
      </c>
      <c r="H8367">
        <v>1191687</v>
      </c>
      <c r="I8367">
        <v>1156687</v>
      </c>
      <c r="J8367">
        <v>8567</v>
      </c>
      <c r="K8367">
        <v>45</v>
      </c>
      <c r="L8367">
        <v>58.83</v>
      </c>
      <c r="M8367" t="s">
        <v>925</v>
      </c>
      <c r="N8367" t="s">
        <v>926</v>
      </c>
      <c r="O8367">
        <v>44.34</v>
      </c>
      <c r="S8367">
        <v>28366</v>
      </c>
    </row>
    <row r="8368" spans="1:19" x14ac:dyDescent="0.2">
      <c r="A8368" t="s">
        <v>69</v>
      </c>
      <c r="B8368" t="s">
        <v>8</v>
      </c>
      <c r="C8368" t="s">
        <v>924</v>
      </c>
      <c r="D8368">
        <v>2</v>
      </c>
      <c r="E8368">
        <v>3</v>
      </c>
      <c r="F8368">
        <v>1780455600000</v>
      </c>
      <c r="G8368">
        <v>1780456779281</v>
      </c>
      <c r="H8368">
        <v>1179281</v>
      </c>
      <c r="I8368">
        <v>1129281</v>
      </c>
      <c r="J8368">
        <v>9274</v>
      </c>
      <c r="K8368">
        <v>48</v>
      </c>
      <c r="L8368">
        <v>62.92</v>
      </c>
      <c r="M8368" t="s">
        <v>925</v>
      </c>
      <c r="N8368" t="s">
        <v>926</v>
      </c>
      <c r="O8368">
        <v>52.28</v>
      </c>
      <c r="S8368">
        <v>28367</v>
      </c>
    </row>
    <row r="8369" spans="1:19" x14ac:dyDescent="0.2">
      <c r="A8369" t="s">
        <v>69</v>
      </c>
      <c r="B8369" t="s">
        <v>8</v>
      </c>
      <c r="C8369" t="s">
        <v>928</v>
      </c>
      <c r="D8369">
        <v>2</v>
      </c>
      <c r="E8369">
        <v>3</v>
      </c>
      <c r="F8369">
        <v>1780456500000</v>
      </c>
      <c r="G8369">
        <v>1780457860523</v>
      </c>
      <c r="H8369">
        <v>1360523</v>
      </c>
      <c r="I8369">
        <v>1295523</v>
      </c>
      <c r="J8369">
        <v>11551</v>
      </c>
      <c r="K8369">
        <v>50</v>
      </c>
      <c r="L8369">
        <v>63.23</v>
      </c>
      <c r="M8369" t="s">
        <v>925</v>
      </c>
      <c r="N8369" t="s">
        <v>926</v>
      </c>
      <c r="O8369">
        <v>42.35</v>
      </c>
      <c r="S8369">
        <v>28368</v>
      </c>
    </row>
    <row r="8370" spans="1:19" x14ac:dyDescent="0.2">
      <c r="A8370" t="s">
        <v>69</v>
      </c>
      <c r="B8370" t="s">
        <v>8</v>
      </c>
      <c r="C8370" t="s">
        <v>927</v>
      </c>
      <c r="D8370">
        <v>2</v>
      </c>
      <c r="E8370">
        <v>3</v>
      </c>
      <c r="F8370">
        <v>1780457400000</v>
      </c>
      <c r="G8370">
        <v>1780458698114</v>
      </c>
      <c r="H8370">
        <v>1298114</v>
      </c>
      <c r="I8370">
        <v>1218114</v>
      </c>
      <c r="J8370">
        <v>10497</v>
      </c>
      <c r="K8370">
        <v>51</v>
      </c>
      <c r="L8370">
        <v>61.78</v>
      </c>
      <c r="M8370" t="s">
        <v>925</v>
      </c>
      <c r="N8370" t="s">
        <v>926</v>
      </c>
      <c r="O8370">
        <v>43.36</v>
      </c>
      <c r="S8370">
        <v>28369</v>
      </c>
    </row>
    <row r="8371" spans="1:19" x14ac:dyDescent="0.2">
      <c r="A8371" t="s">
        <v>69</v>
      </c>
      <c r="B8371" t="s">
        <v>8</v>
      </c>
      <c r="C8371" t="s">
        <v>924</v>
      </c>
      <c r="D8371">
        <v>2</v>
      </c>
      <c r="E8371">
        <v>3</v>
      </c>
      <c r="F8371">
        <v>1780458300000</v>
      </c>
      <c r="G8371">
        <v>1780459560408</v>
      </c>
      <c r="H8371">
        <v>1260408</v>
      </c>
      <c r="I8371">
        <v>1225408</v>
      </c>
      <c r="J8371">
        <v>8245</v>
      </c>
      <c r="K8371">
        <v>58</v>
      </c>
      <c r="L8371">
        <v>57.05</v>
      </c>
      <c r="M8371" t="s">
        <v>925</v>
      </c>
      <c r="N8371" t="s">
        <v>926</v>
      </c>
      <c r="O8371">
        <v>39.340000000000003</v>
      </c>
      <c r="S8371">
        <v>28370</v>
      </c>
    </row>
    <row r="8372" spans="1:19" x14ac:dyDescent="0.2">
      <c r="A8372" t="s">
        <v>69</v>
      </c>
      <c r="B8372" t="s">
        <v>8</v>
      </c>
      <c r="C8372" t="s">
        <v>928</v>
      </c>
      <c r="D8372">
        <v>2</v>
      </c>
      <c r="E8372">
        <v>3</v>
      </c>
      <c r="F8372">
        <v>1780459200000</v>
      </c>
      <c r="G8372">
        <v>1780460694782</v>
      </c>
      <c r="H8372">
        <v>1494782</v>
      </c>
      <c r="I8372">
        <v>1444782</v>
      </c>
      <c r="J8372">
        <v>9741</v>
      </c>
      <c r="K8372">
        <v>61</v>
      </c>
      <c r="L8372">
        <v>63.59</v>
      </c>
      <c r="M8372" t="s">
        <v>925</v>
      </c>
      <c r="N8372" t="s">
        <v>926</v>
      </c>
      <c r="O8372">
        <v>44.63</v>
      </c>
      <c r="S8372">
        <v>28371</v>
      </c>
    </row>
    <row r="8373" spans="1:19" x14ac:dyDescent="0.2">
      <c r="A8373" t="s">
        <v>69</v>
      </c>
      <c r="B8373" t="s">
        <v>8</v>
      </c>
      <c r="C8373" t="s">
        <v>927</v>
      </c>
      <c r="D8373">
        <v>2</v>
      </c>
      <c r="E8373">
        <v>3</v>
      </c>
      <c r="F8373">
        <v>1780460100000</v>
      </c>
      <c r="G8373">
        <v>1780462349782</v>
      </c>
      <c r="H8373">
        <v>2249782</v>
      </c>
      <c r="I8373">
        <v>2184782</v>
      </c>
      <c r="J8373">
        <v>11418</v>
      </c>
      <c r="K8373">
        <v>93</v>
      </c>
      <c r="L8373">
        <v>58.99</v>
      </c>
      <c r="M8373" t="s">
        <v>925</v>
      </c>
      <c r="N8373" t="s">
        <v>929</v>
      </c>
      <c r="S8373">
        <v>28372</v>
      </c>
    </row>
    <row r="8374" spans="1:19" x14ac:dyDescent="0.2">
      <c r="A8374" t="s">
        <v>69</v>
      </c>
      <c r="B8374" t="s">
        <v>8</v>
      </c>
      <c r="C8374" t="s">
        <v>924</v>
      </c>
      <c r="D8374">
        <v>2</v>
      </c>
      <c r="E8374">
        <v>3</v>
      </c>
      <c r="F8374">
        <v>1780461000000</v>
      </c>
      <c r="G8374">
        <v>1780462900179</v>
      </c>
      <c r="H8374">
        <v>1900179</v>
      </c>
      <c r="I8374">
        <v>1820179</v>
      </c>
      <c r="J8374">
        <v>9321</v>
      </c>
      <c r="K8374">
        <v>77</v>
      </c>
      <c r="L8374">
        <v>66.64</v>
      </c>
      <c r="M8374" t="s">
        <v>925</v>
      </c>
      <c r="N8374" t="s">
        <v>926</v>
      </c>
      <c r="O8374">
        <v>42.64</v>
      </c>
      <c r="S8374">
        <v>28373</v>
      </c>
    </row>
    <row r="8375" spans="1:19" x14ac:dyDescent="0.2">
      <c r="A8375" t="s">
        <v>69</v>
      </c>
      <c r="B8375" t="s">
        <v>8</v>
      </c>
      <c r="C8375" t="s">
        <v>928</v>
      </c>
      <c r="D8375">
        <v>2</v>
      </c>
      <c r="E8375">
        <v>3</v>
      </c>
      <c r="F8375">
        <v>1780461900000</v>
      </c>
      <c r="G8375">
        <v>1780463185436</v>
      </c>
      <c r="H8375">
        <v>1285436</v>
      </c>
      <c r="I8375">
        <v>1250436</v>
      </c>
      <c r="J8375">
        <v>9534</v>
      </c>
      <c r="K8375">
        <v>56</v>
      </c>
      <c r="L8375">
        <v>65.2</v>
      </c>
      <c r="M8375" t="s">
        <v>925</v>
      </c>
      <c r="N8375" t="s">
        <v>926</v>
      </c>
      <c r="O8375">
        <v>54.22</v>
      </c>
      <c r="S8375">
        <v>28374</v>
      </c>
    </row>
    <row r="8376" spans="1:19" x14ac:dyDescent="0.2">
      <c r="A8376" t="s">
        <v>69</v>
      </c>
      <c r="B8376" t="s">
        <v>8</v>
      </c>
      <c r="C8376" t="s">
        <v>927</v>
      </c>
      <c r="D8376">
        <v>2</v>
      </c>
      <c r="E8376">
        <v>3</v>
      </c>
      <c r="F8376">
        <v>1780462800000</v>
      </c>
      <c r="G8376">
        <v>1780464449564</v>
      </c>
      <c r="H8376">
        <v>1649564</v>
      </c>
      <c r="I8376">
        <v>1599564</v>
      </c>
      <c r="J8376">
        <v>8686</v>
      </c>
      <c r="K8376">
        <v>70</v>
      </c>
      <c r="L8376">
        <v>65</v>
      </c>
      <c r="M8376" t="s">
        <v>925</v>
      </c>
      <c r="N8376" t="s">
        <v>926</v>
      </c>
      <c r="O8376">
        <v>46.83</v>
      </c>
      <c r="S8376">
        <v>28375</v>
      </c>
    </row>
    <row r="8377" spans="1:19" x14ac:dyDescent="0.2">
      <c r="A8377" t="s">
        <v>69</v>
      </c>
      <c r="B8377" t="s">
        <v>8</v>
      </c>
      <c r="C8377" t="s">
        <v>924</v>
      </c>
      <c r="D8377">
        <v>2</v>
      </c>
      <c r="E8377">
        <v>3</v>
      </c>
      <c r="F8377">
        <v>1780463700000</v>
      </c>
      <c r="G8377">
        <v>1780465905477</v>
      </c>
      <c r="H8377">
        <v>2205477</v>
      </c>
      <c r="I8377">
        <v>2140477</v>
      </c>
      <c r="J8377">
        <v>9803</v>
      </c>
      <c r="K8377">
        <v>85</v>
      </c>
      <c r="L8377">
        <v>74.67</v>
      </c>
      <c r="M8377" t="s">
        <v>931</v>
      </c>
      <c r="N8377" t="s">
        <v>926</v>
      </c>
      <c r="O8377">
        <v>52.33</v>
      </c>
      <c r="S8377">
        <v>28376</v>
      </c>
    </row>
    <row r="8378" spans="1:19" x14ac:dyDescent="0.2">
      <c r="A8378" t="s">
        <v>69</v>
      </c>
      <c r="B8378" t="s">
        <v>8</v>
      </c>
      <c r="C8378" t="s">
        <v>928</v>
      </c>
      <c r="D8378">
        <v>2</v>
      </c>
      <c r="E8378">
        <v>3</v>
      </c>
      <c r="F8378">
        <v>1780464600000</v>
      </c>
      <c r="G8378">
        <v>1780466110279</v>
      </c>
      <c r="H8378">
        <v>1510279</v>
      </c>
      <c r="I8378">
        <v>1430279</v>
      </c>
      <c r="J8378">
        <v>8304</v>
      </c>
      <c r="K8378">
        <v>65</v>
      </c>
      <c r="L8378">
        <v>63.54</v>
      </c>
      <c r="M8378" t="s">
        <v>925</v>
      </c>
      <c r="N8378" t="s">
        <v>926</v>
      </c>
      <c r="O8378">
        <v>47.98</v>
      </c>
      <c r="S8378">
        <v>28377</v>
      </c>
    </row>
    <row r="8379" spans="1:19" x14ac:dyDescent="0.2">
      <c r="A8379" t="s">
        <v>69</v>
      </c>
      <c r="B8379" t="s">
        <v>8</v>
      </c>
      <c r="C8379" t="s">
        <v>928</v>
      </c>
      <c r="D8379">
        <v>2</v>
      </c>
      <c r="E8379">
        <v>4</v>
      </c>
      <c r="F8379">
        <v>1780531200000</v>
      </c>
      <c r="G8379">
        <v>1780532673312</v>
      </c>
      <c r="H8379">
        <v>1473312</v>
      </c>
      <c r="I8379">
        <v>1423312</v>
      </c>
      <c r="J8379">
        <v>11408</v>
      </c>
      <c r="K8379">
        <v>62</v>
      </c>
      <c r="L8379">
        <v>68.11</v>
      </c>
      <c r="M8379" t="s">
        <v>931</v>
      </c>
      <c r="N8379" t="s">
        <v>926</v>
      </c>
      <c r="O8379">
        <v>51.24</v>
      </c>
      <c r="S8379">
        <v>28378</v>
      </c>
    </row>
    <row r="8380" spans="1:19" x14ac:dyDescent="0.2">
      <c r="A8380" t="s">
        <v>69</v>
      </c>
      <c r="B8380" t="s">
        <v>8</v>
      </c>
      <c r="C8380" t="s">
        <v>927</v>
      </c>
      <c r="D8380">
        <v>2</v>
      </c>
      <c r="E8380">
        <v>4</v>
      </c>
      <c r="F8380">
        <v>1780532100000</v>
      </c>
      <c r="G8380">
        <v>1780534320416</v>
      </c>
      <c r="H8380">
        <v>2220416</v>
      </c>
      <c r="I8380">
        <v>2155416</v>
      </c>
      <c r="J8380">
        <v>11209</v>
      </c>
      <c r="K8380">
        <v>90</v>
      </c>
      <c r="L8380">
        <v>58.41</v>
      </c>
      <c r="M8380" t="s">
        <v>925</v>
      </c>
      <c r="N8380" t="s">
        <v>929</v>
      </c>
      <c r="S8380">
        <v>28379</v>
      </c>
    </row>
    <row r="8381" spans="1:19" x14ac:dyDescent="0.2">
      <c r="A8381" t="s">
        <v>69</v>
      </c>
      <c r="B8381" t="s">
        <v>8</v>
      </c>
      <c r="C8381" t="s">
        <v>924</v>
      </c>
      <c r="D8381">
        <v>2</v>
      </c>
      <c r="E8381">
        <v>4</v>
      </c>
      <c r="F8381">
        <v>1780533000000</v>
      </c>
      <c r="G8381">
        <v>1780534405787</v>
      </c>
      <c r="H8381">
        <v>1405787</v>
      </c>
      <c r="I8381">
        <v>1325787</v>
      </c>
      <c r="J8381">
        <v>11123</v>
      </c>
      <c r="K8381">
        <v>55</v>
      </c>
      <c r="L8381">
        <v>67.69</v>
      </c>
      <c r="M8381" t="s">
        <v>931</v>
      </c>
      <c r="N8381" t="s">
        <v>926</v>
      </c>
      <c r="O8381">
        <v>52.72</v>
      </c>
      <c r="S8381">
        <v>28380</v>
      </c>
    </row>
    <row r="8382" spans="1:19" x14ac:dyDescent="0.2">
      <c r="A8382" t="s">
        <v>69</v>
      </c>
      <c r="B8382" t="s">
        <v>8</v>
      </c>
      <c r="C8382" t="s">
        <v>928</v>
      </c>
      <c r="D8382">
        <v>2</v>
      </c>
      <c r="E8382">
        <v>4</v>
      </c>
      <c r="F8382">
        <v>1780533900000</v>
      </c>
      <c r="G8382">
        <v>1780535378115</v>
      </c>
      <c r="H8382">
        <v>1478115</v>
      </c>
      <c r="I8382">
        <v>1443115</v>
      </c>
      <c r="J8382">
        <v>11869</v>
      </c>
      <c r="K8382">
        <v>56</v>
      </c>
      <c r="L8382">
        <v>68.540000000000006</v>
      </c>
      <c r="M8382" t="s">
        <v>931</v>
      </c>
      <c r="N8382" t="s">
        <v>926</v>
      </c>
      <c r="O8382">
        <v>50.88</v>
      </c>
      <c r="S8382">
        <v>28381</v>
      </c>
    </row>
    <row r="8383" spans="1:19" x14ac:dyDescent="0.2">
      <c r="A8383" t="s">
        <v>69</v>
      </c>
      <c r="B8383" t="s">
        <v>8</v>
      </c>
      <c r="C8383" t="s">
        <v>927</v>
      </c>
      <c r="D8383">
        <v>2</v>
      </c>
      <c r="E8383">
        <v>4</v>
      </c>
      <c r="F8383">
        <v>1780534800000</v>
      </c>
      <c r="G8383">
        <v>1780537134292</v>
      </c>
      <c r="H8383">
        <v>2334292</v>
      </c>
      <c r="I8383">
        <v>2284292</v>
      </c>
      <c r="J8383">
        <v>8437</v>
      </c>
      <c r="K8383">
        <v>93</v>
      </c>
      <c r="L8383">
        <v>73.180000000000007</v>
      </c>
      <c r="M8383" t="s">
        <v>931</v>
      </c>
      <c r="N8383" t="s">
        <v>926</v>
      </c>
      <c r="O8383">
        <v>49.28</v>
      </c>
      <c r="S8383">
        <v>28382</v>
      </c>
    </row>
    <row r="8384" spans="1:19" x14ac:dyDescent="0.2">
      <c r="A8384" t="s">
        <v>69</v>
      </c>
      <c r="B8384" t="s">
        <v>8</v>
      </c>
      <c r="C8384" t="s">
        <v>924</v>
      </c>
      <c r="D8384">
        <v>2</v>
      </c>
      <c r="E8384">
        <v>4</v>
      </c>
      <c r="F8384">
        <v>1780535700000</v>
      </c>
      <c r="G8384">
        <v>1780537836243</v>
      </c>
      <c r="H8384">
        <v>2136243</v>
      </c>
      <c r="I8384">
        <v>2071243</v>
      </c>
      <c r="J8384">
        <v>11198</v>
      </c>
      <c r="K8384">
        <v>79</v>
      </c>
      <c r="L8384">
        <v>74.25</v>
      </c>
      <c r="M8384" t="s">
        <v>931</v>
      </c>
      <c r="N8384" t="s">
        <v>926</v>
      </c>
      <c r="O8384">
        <v>49.36</v>
      </c>
      <c r="S8384">
        <v>28383</v>
      </c>
    </row>
    <row r="8385" spans="1:19" x14ac:dyDescent="0.2">
      <c r="A8385" t="s">
        <v>69</v>
      </c>
      <c r="B8385" t="s">
        <v>8</v>
      </c>
      <c r="C8385" t="s">
        <v>928</v>
      </c>
      <c r="D8385">
        <v>2</v>
      </c>
      <c r="E8385">
        <v>4</v>
      </c>
      <c r="F8385">
        <v>1780536600000</v>
      </c>
      <c r="G8385">
        <v>1780538707762</v>
      </c>
      <c r="H8385">
        <v>2107762</v>
      </c>
      <c r="I8385">
        <v>2027762</v>
      </c>
      <c r="J8385">
        <v>10620</v>
      </c>
      <c r="K8385">
        <v>83</v>
      </c>
      <c r="L8385">
        <v>70.349999999999994</v>
      </c>
      <c r="M8385" t="s">
        <v>931</v>
      </c>
      <c r="N8385" t="s">
        <v>926</v>
      </c>
      <c r="O8385">
        <v>42.57</v>
      </c>
      <c r="S8385">
        <v>28384</v>
      </c>
    </row>
    <row r="8386" spans="1:19" x14ac:dyDescent="0.2">
      <c r="A8386" t="s">
        <v>69</v>
      </c>
      <c r="B8386" t="s">
        <v>8</v>
      </c>
      <c r="C8386" t="s">
        <v>927</v>
      </c>
      <c r="D8386">
        <v>2</v>
      </c>
      <c r="E8386">
        <v>4</v>
      </c>
      <c r="F8386">
        <v>1780537500000</v>
      </c>
      <c r="G8386">
        <v>1780539855052</v>
      </c>
      <c r="H8386">
        <v>2355052</v>
      </c>
      <c r="I8386">
        <v>2320052</v>
      </c>
      <c r="J8386">
        <v>11512</v>
      </c>
      <c r="K8386">
        <v>95</v>
      </c>
      <c r="L8386">
        <v>72.53</v>
      </c>
      <c r="M8386" t="s">
        <v>931</v>
      </c>
      <c r="N8386" t="s">
        <v>926</v>
      </c>
      <c r="O8386">
        <v>39.020000000000003</v>
      </c>
      <c r="S8386">
        <v>28385</v>
      </c>
    </row>
    <row r="8387" spans="1:19" x14ac:dyDescent="0.2">
      <c r="A8387" t="s">
        <v>69</v>
      </c>
      <c r="B8387" t="s">
        <v>8</v>
      </c>
      <c r="C8387" t="s">
        <v>924</v>
      </c>
      <c r="D8387">
        <v>2</v>
      </c>
      <c r="E8387">
        <v>4</v>
      </c>
      <c r="F8387">
        <v>1780538400000</v>
      </c>
      <c r="G8387">
        <v>1780539617263</v>
      </c>
      <c r="H8387">
        <v>1217263</v>
      </c>
      <c r="I8387">
        <v>1167263</v>
      </c>
      <c r="J8387">
        <v>11122</v>
      </c>
      <c r="K8387">
        <v>51</v>
      </c>
      <c r="L8387">
        <v>63.88</v>
      </c>
      <c r="M8387" t="s">
        <v>925</v>
      </c>
      <c r="N8387" t="s">
        <v>926</v>
      </c>
      <c r="O8387">
        <v>48.6</v>
      </c>
      <c r="S8387">
        <v>28386</v>
      </c>
    </row>
    <row r="8388" spans="1:19" x14ac:dyDescent="0.2">
      <c r="A8388" t="s">
        <v>69</v>
      </c>
      <c r="B8388" t="s">
        <v>8</v>
      </c>
      <c r="C8388" t="s">
        <v>928</v>
      </c>
      <c r="D8388">
        <v>2</v>
      </c>
      <c r="E8388">
        <v>4</v>
      </c>
      <c r="F8388">
        <v>1780539300000</v>
      </c>
      <c r="G8388">
        <v>1780541564778</v>
      </c>
      <c r="H8388">
        <v>2264778</v>
      </c>
      <c r="I8388">
        <v>2199778</v>
      </c>
      <c r="J8388">
        <v>10785</v>
      </c>
      <c r="K8388">
        <v>91</v>
      </c>
      <c r="L8388">
        <v>69.88</v>
      </c>
      <c r="M8388" t="s">
        <v>931</v>
      </c>
      <c r="N8388" t="s">
        <v>926</v>
      </c>
      <c r="O8388">
        <v>37.08</v>
      </c>
      <c r="S8388">
        <v>28387</v>
      </c>
    </row>
    <row r="8389" spans="1:19" x14ac:dyDescent="0.2">
      <c r="A8389" t="s">
        <v>69</v>
      </c>
      <c r="B8389" t="s">
        <v>8</v>
      </c>
      <c r="C8389" t="s">
        <v>927</v>
      </c>
      <c r="D8389">
        <v>2</v>
      </c>
      <c r="E8389">
        <v>4</v>
      </c>
      <c r="F8389">
        <v>1780540200000</v>
      </c>
      <c r="G8389">
        <v>1780542141004</v>
      </c>
      <c r="H8389">
        <v>1941004</v>
      </c>
      <c r="I8389">
        <v>1861004</v>
      </c>
      <c r="J8389">
        <v>10802</v>
      </c>
      <c r="K8389">
        <v>82</v>
      </c>
      <c r="L8389">
        <v>69.81</v>
      </c>
      <c r="M8389" t="s">
        <v>931</v>
      </c>
      <c r="N8389" t="s">
        <v>926</v>
      </c>
      <c r="O8389">
        <v>45.02</v>
      </c>
      <c r="S8389">
        <v>28388</v>
      </c>
    </row>
    <row r="8390" spans="1:19" x14ac:dyDescent="0.2">
      <c r="A8390" t="s">
        <v>69</v>
      </c>
      <c r="B8390" t="s">
        <v>8</v>
      </c>
      <c r="C8390" t="s">
        <v>924</v>
      </c>
      <c r="D8390">
        <v>2</v>
      </c>
      <c r="E8390">
        <v>4</v>
      </c>
      <c r="F8390">
        <v>1780541100000</v>
      </c>
      <c r="G8390">
        <v>1780543336661</v>
      </c>
      <c r="H8390">
        <v>2236661</v>
      </c>
      <c r="I8390">
        <v>2201661</v>
      </c>
      <c r="J8390">
        <v>9368</v>
      </c>
      <c r="K8390">
        <v>86</v>
      </c>
      <c r="L8390">
        <v>56.68</v>
      </c>
      <c r="M8390" t="s">
        <v>925</v>
      </c>
      <c r="N8390" t="s">
        <v>929</v>
      </c>
      <c r="S8390">
        <v>28389</v>
      </c>
    </row>
    <row r="8391" spans="1:19" x14ac:dyDescent="0.2">
      <c r="A8391" t="s">
        <v>69</v>
      </c>
      <c r="B8391" t="s">
        <v>8</v>
      </c>
      <c r="C8391" t="s">
        <v>928</v>
      </c>
      <c r="D8391">
        <v>2</v>
      </c>
      <c r="E8391">
        <v>4</v>
      </c>
      <c r="F8391">
        <v>1780542000000</v>
      </c>
      <c r="G8391">
        <v>1780544107348</v>
      </c>
      <c r="H8391">
        <v>2107348</v>
      </c>
      <c r="I8391">
        <v>2057348</v>
      </c>
      <c r="J8391">
        <v>8619</v>
      </c>
      <c r="K8391">
        <v>81</v>
      </c>
      <c r="L8391">
        <v>69.61</v>
      </c>
      <c r="M8391" t="s">
        <v>931</v>
      </c>
      <c r="N8391" t="s">
        <v>926</v>
      </c>
      <c r="O8391">
        <v>46.2</v>
      </c>
      <c r="S8391">
        <v>28390</v>
      </c>
    </row>
    <row r="8392" spans="1:19" x14ac:dyDescent="0.2">
      <c r="A8392" t="s">
        <v>69</v>
      </c>
      <c r="B8392" t="s">
        <v>8</v>
      </c>
      <c r="C8392" t="s">
        <v>927</v>
      </c>
      <c r="D8392">
        <v>2</v>
      </c>
      <c r="E8392">
        <v>4</v>
      </c>
      <c r="F8392">
        <v>1780542900000</v>
      </c>
      <c r="G8392">
        <v>1780544895622</v>
      </c>
      <c r="H8392">
        <v>1995622</v>
      </c>
      <c r="I8392">
        <v>1930622</v>
      </c>
      <c r="J8392">
        <v>10642</v>
      </c>
      <c r="K8392">
        <v>84</v>
      </c>
      <c r="L8392">
        <v>71.92</v>
      </c>
      <c r="M8392" t="s">
        <v>931</v>
      </c>
      <c r="N8392" t="s">
        <v>926</v>
      </c>
      <c r="O8392">
        <v>48.98</v>
      </c>
      <c r="S8392">
        <v>28391</v>
      </c>
    </row>
    <row r="8393" spans="1:19" x14ac:dyDescent="0.2">
      <c r="A8393" t="s">
        <v>69</v>
      </c>
      <c r="B8393" t="s">
        <v>8</v>
      </c>
      <c r="C8393" t="s">
        <v>924</v>
      </c>
      <c r="D8393">
        <v>2</v>
      </c>
      <c r="E8393">
        <v>4</v>
      </c>
      <c r="F8393">
        <v>1780543800000</v>
      </c>
      <c r="G8393">
        <v>1780545933411</v>
      </c>
      <c r="H8393">
        <v>2133411</v>
      </c>
      <c r="I8393">
        <v>2053411</v>
      </c>
      <c r="J8393">
        <v>8209</v>
      </c>
      <c r="K8393">
        <v>87</v>
      </c>
      <c r="L8393">
        <v>72.13</v>
      </c>
      <c r="M8393" t="s">
        <v>931</v>
      </c>
      <c r="N8393" t="s">
        <v>926</v>
      </c>
      <c r="O8393">
        <v>52.52</v>
      </c>
      <c r="S8393">
        <v>28392</v>
      </c>
    </row>
    <row r="8394" spans="1:19" x14ac:dyDescent="0.2">
      <c r="A8394" t="s">
        <v>69</v>
      </c>
      <c r="B8394" t="s">
        <v>8</v>
      </c>
      <c r="C8394" t="s">
        <v>928</v>
      </c>
      <c r="D8394">
        <v>2</v>
      </c>
      <c r="E8394">
        <v>4</v>
      </c>
      <c r="F8394">
        <v>1780544700000</v>
      </c>
      <c r="G8394">
        <v>1780546225766</v>
      </c>
      <c r="H8394">
        <v>1525766</v>
      </c>
      <c r="I8394">
        <v>1490766</v>
      </c>
      <c r="J8394">
        <v>9886</v>
      </c>
      <c r="K8394">
        <v>65</v>
      </c>
      <c r="L8394">
        <v>63.13</v>
      </c>
      <c r="M8394" t="s">
        <v>925</v>
      </c>
      <c r="N8394" t="s">
        <v>926</v>
      </c>
      <c r="O8394">
        <v>42.4</v>
      </c>
      <c r="S8394">
        <v>28393</v>
      </c>
    </row>
    <row r="8395" spans="1:19" x14ac:dyDescent="0.2">
      <c r="A8395" t="s">
        <v>69</v>
      </c>
      <c r="B8395" t="s">
        <v>8</v>
      </c>
      <c r="C8395" t="s">
        <v>927</v>
      </c>
      <c r="D8395">
        <v>2</v>
      </c>
      <c r="E8395">
        <v>4</v>
      </c>
      <c r="F8395">
        <v>1780545600000</v>
      </c>
      <c r="G8395">
        <v>1780546877555</v>
      </c>
      <c r="H8395">
        <v>1277555</v>
      </c>
      <c r="I8395">
        <v>1227555</v>
      </c>
      <c r="J8395">
        <v>10738</v>
      </c>
      <c r="K8395">
        <v>50</v>
      </c>
      <c r="L8395">
        <v>61.47</v>
      </c>
      <c r="M8395" t="s">
        <v>925</v>
      </c>
      <c r="N8395" t="s">
        <v>926</v>
      </c>
      <c r="O8395">
        <v>42.51</v>
      </c>
      <c r="S8395">
        <v>28394</v>
      </c>
    </row>
    <row r="8396" spans="1:19" x14ac:dyDescent="0.2">
      <c r="A8396" t="s">
        <v>69</v>
      </c>
      <c r="B8396" t="s">
        <v>8</v>
      </c>
      <c r="C8396" t="s">
        <v>924</v>
      </c>
      <c r="D8396">
        <v>2</v>
      </c>
      <c r="E8396">
        <v>4</v>
      </c>
      <c r="F8396">
        <v>1780546500000</v>
      </c>
      <c r="G8396">
        <v>1780548448235</v>
      </c>
      <c r="H8396">
        <v>1948235</v>
      </c>
      <c r="I8396">
        <v>1883235</v>
      </c>
      <c r="J8396">
        <v>10135</v>
      </c>
      <c r="K8396">
        <v>75</v>
      </c>
      <c r="L8396">
        <v>72.41</v>
      </c>
      <c r="M8396" t="s">
        <v>931</v>
      </c>
      <c r="N8396" t="s">
        <v>926</v>
      </c>
      <c r="O8396">
        <v>52.67</v>
      </c>
      <c r="S8396">
        <v>28395</v>
      </c>
    </row>
    <row r="8397" spans="1:19" x14ac:dyDescent="0.2">
      <c r="A8397" t="s">
        <v>69</v>
      </c>
      <c r="B8397" t="s">
        <v>8</v>
      </c>
      <c r="C8397" t="s">
        <v>928</v>
      </c>
      <c r="D8397">
        <v>2</v>
      </c>
      <c r="E8397">
        <v>4</v>
      </c>
      <c r="F8397">
        <v>1780547400000</v>
      </c>
      <c r="G8397">
        <v>1780548541694</v>
      </c>
      <c r="H8397">
        <v>1141694</v>
      </c>
      <c r="I8397">
        <v>1061694</v>
      </c>
      <c r="J8397">
        <v>10721</v>
      </c>
      <c r="K8397">
        <v>43</v>
      </c>
      <c r="L8397">
        <v>63.48</v>
      </c>
      <c r="M8397" t="s">
        <v>925</v>
      </c>
      <c r="N8397" t="s">
        <v>926</v>
      </c>
      <c r="O8397">
        <v>50.66</v>
      </c>
      <c r="S8397">
        <v>28396</v>
      </c>
    </row>
    <row r="8398" spans="1:19" x14ac:dyDescent="0.2">
      <c r="A8398" t="s">
        <v>69</v>
      </c>
      <c r="B8398" t="s">
        <v>8</v>
      </c>
      <c r="C8398" t="s">
        <v>927</v>
      </c>
      <c r="D8398">
        <v>2</v>
      </c>
      <c r="E8398">
        <v>4</v>
      </c>
      <c r="F8398">
        <v>1780548300000</v>
      </c>
      <c r="G8398">
        <v>1780550129710</v>
      </c>
      <c r="H8398">
        <v>1829710</v>
      </c>
      <c r="I8398">
        <v>1794710</v>
      </c>
      <c r="J8398">
        <v>11468</v>
      </c>
      <c r="K8398">
        <v>67</v>
      </c>
      <c r="L8398">
        <v>71.45</v>
      </c>
      <c r="M8398" t="s">
        <v>931</v>
      </c>
      <c r="N8398" t="s">
        <v>926</v>
      </c>
      <c r="O8398">
        <v>49.85</v>
      </c>
      <c r="S8398">
        <v>28397</v>
      </c>
    </row>
    <row r="8399" spans="1:19" x14ac:dyDescent="0.2">
      <c r="A8399" t="s">
        <v>69</v>
      </c>
      <c r="B8399" t="s">
        <v>8</v>
      </c>
      <c r="C8399" t="s">
        <v>927</v>
      </c>
      <c r="D8399">
        <v>2</v>
      </c>
      <c r="E8399">
        <v>5</v>
      </c>
      <c r="F8399">
        <v>1780617600000</v>
      </c>
      <c r="G8399">
        <v>1780619332117</v>
      </c>
      <c r="H8399">
        <v>1732117</v>
      </c>
      <c r="I8399">
        <v>1682117</v>
      </c>
      <c r="J8399">
        <v>9619</v>
      </c>
      <c r="K8399">
        <v>65</v>
      </c>
      <c r="L8399">
        <v>63.96</v>
      </c>
      <c r="M8399" t="s">
        <v>925</v>
      </c>
      <c r="N8399" t="s">
        <v>926</v>
      </c>
      <c r="O8399">
        <v>39.840000000000003</v>
      </c>
      <c r="S8399">
        <v>28398</v>
      </c>
    </row>
    <row r="8400" spans="1:19" x14ac:dyDescent="0.2">
      <c r="A8400" t="s">
        <v>69</v>
      </c>
      <c r="B8400" t="s">
        <v>8</v>
      </c>
      <c r="C8400" t="s">
        <v>924</v>
      </c>
      <c r="D8400">
        <v>2</v>
      </c>
      <c r="E8400">
        <v>5</v>
      </c>
      <c r="F8400">
        <v>1780618500000</v>
      </c>
      <c r="G8400">
        <v>1780620459023</v>
      </c>
      <c r="H8400">
        <v>1959023</v>
      </c>
      <c r="I8400">
        <v>1894023</v>
      </c>
      <c r="J8400">
        <v>10501</v>
      </c>
      <c r="K8400">
        <v>79</v>
      </c>
      <c r="L8400">
        <v>71.27</v>
      </c>
      <c r="M8400" t="s">
        <v>931</v>
      </c>
      <c r="N8400" t="s">
        <v>926</v>
      </c>
      <c r="O8400">
        <v>48.77</v>
      </c>
      <c r="S8400">
        <v>28399</v>
      </c>
    </row>
    <row r="8401" spans="1:19" x14ac:dyDescent="0.2">
      <c r="A8401" t="s">
        <v>69</v>
      </c>
      <c r="B8401" t="s">
        <v>8</v>
      </c>
      <c r="C8401" t="s">
        <v>928</v>
      </c>
      <c r="D8401">
        <v>2</v>
      </c>
      <c r="E8401">
        <v>5</v>
      </c>
      <c r="F8401">
        <v>1780619400000</v>
      </c>
      <c r="G8401">
        <v>1780620890513</v>
      </c>
      <c r="H8401">
        <v>1490513</v>
      </c>
      <c r="I8401">
        <v>1410513</v>
      </c>
      <c r="J8401">
        <v>9732</v>
      </c>
      <c r="K8401">
        <v>55</v>
      </c>
      <c r="L8401">
        <v>48.1</v>
      </c>
      <c r="M8401" t="s">
        <v>925</v>
      </c>
      <c r="N8401" t="s">
        <v>929</v>
      </c>
      <c r="S8401">
        <v>28400</v>
      </c>
    </row>
    <row r="8402" spans="1:19" x14ac:dyDescent="0.2">
      <c r="A8402" t="s">
        <v>69</v>
      </c>
      <c r="B8402" t="s">
        <v>8</v>
      </c>
      <c r="C8402" t="s">
        <v>927</v>
      </c>
      <c r="D8402">
        <v>2</v>
      </c>
      <c r="E8402">
        <v>5</v>
      </c>
      <c r="F8402">
        <v>1780620300000</v>
      </c>
      <c r="G8402">
        <v>1780621784871</v>
      </c>
      <c r="H8402">
        <v>1484871</v>
      </c>
      <c r="I8402">
        <v>1449871</v>
      </c>
      <c r="J8402">
        <v>8708</v>
      </c>
      <c r="K8402">
        <v>59</v>
      </c>
      <c r="L8402">
        <v>66.39</v>
      </c>
      <c r="M8402" t="s">
        <v>925</v>
      </c>
      <c r="N8402" t="s">
        <v>926</v>
      </c>
      <c r="O8402">
        <v>54.15</v>
      </c>
      <c r="S8402">
        <v>28401</v>
      </c>
    </row>
    <row r="8403" spans="1:19" x14ac:dyDescent="0.2">
      <c r="A8403" t="s">
        <v>69</v>
      </c>
      <c r="B8403" t="s">
        <v>8</v>
      </c>
      <c r="C8403" t="s">
        <v>924</v>
      </c>
      <c r="D8403">
        <v>2</v>
      </c>
      <c r="E8403">
        <v>5</v>
      </c>
      <c r="F8403">
        <v>1780621200000</v>
      </c>
      <c r="G8403">
        <v>1780622941110</v>
      </c>
      <c r="H8403">
        <v>1741110</v>
      </c>
      <c r="I8403">
        <v>1691110</v>
      </c>
      <c r="J8403">
        <v>8485</v>
      </c>
      <c r="K8403">
        <v>73</v>
      </c>
      <c r="L8403">
        <v>62.69</v>
      </c>
      <c r="M8403" t="s">
        <v>925</v>
      </c>
      <c r="N8403" t="s">
        <v>926</v>
      </c>
      <c r="O8403">
        <v>39.71</v>
      </c>
      <c r="S8403">
        <v>28402</v>
      </c>
    </row>
    <row r="8404" spans="1:19" x14ac:dyDescent="0.2">
      <c r="A8404" t="s">
        <v>69</v>
      </c>
      <c r="B8404" t="s">
        <v>8</v>
      </c>
      <c r="C8404" t="s">
        <v>928</v>
      </c>
      <c r="D8404">
        <v>2</v>
      </c>
      <c r="E8404">
        <v>5</v>
      </c>
      <c r="F8404">
        <v>1780622100000</v>
      </c>
      <c r="G8404">
        <v>1780624001395</v>
      </c>
      <c r="H8404">
        <v>1901395</v>
      </c>
      <c r="I8404">
        <v>1836395</v>
      </c>
      <c r="J8404">
        <v>8792</v>
      </c>
      <c r="K8404">
        <v>74</v>
      </c>
      <c r="L8404">
        <v>68.33</v>
      </c>
      <c r="M8404" t="s">
        <v>931</v>
      </c>
      <c r="N8404" t="s">
        <v>926</v>
      </c>
      <c r="O8404">
        <v>47.96</v>
      </c>
      <c r="S8404">
        <v>28403</v>
      </c>
    </row>
    <row r="8405" spans="1:19" x14ac:dyDescent="0.2">
      <c r="A8405" t="s">
        <v>69</v>
      </c>
      <c r="B8405" t="s">
        <v>8</v>
      </c>
      <c r="C8405" t="s">
        <v>927</v>
      </c>
      <c r="D8405">
        <v>2</v>
      </c>
      <c r="E8405">
        <v>5</v>
      </c>
      <c r="F8405">
        <v>1780623000000</v>
      </c>
      <c r="G8405">
        <v>1780624646627</v>
      </c>
      <c r="H8405">
        <v>1646627</v>
      </c>
      <c r="I8405">
        <v>1566627</v>
      </c>
      <c r="J8405">
        <v>10677</v>
      </c>
      <c r="K8405">
        <v>72</v>
      </c>
      <c r="L8405">
        <v>63.25</v>
      </c>
      <c r="M8405" t="s">
        <v>925</v>
      </c>
      <c r="N8405" t="s">
        <v>926</v>
      </c>
      <c r="O8405">
        <v>37.51</v>
      </c>
      <c r="S8405">
        <v>28404</v>
      </c>
    </row>
    <row r="8406" spans="1:19" x14ac:dyDescent="0.2">
      <c r="A8406" t="s">
        <v>69</v>
      </c>
      <c r="B8406" t="s">
        <v>8</v>
      </c>
      <c r="C8406" t="s">
        <v>924</v>
      </c>
      <c r="D8406">
        <v>2</v>
      </c>
      <c r="E8406">
        <v>5</v>
      </c>
      <c r="F8406">
        <v>1780623900000</v>
      </c>
      <c r="G8406">
        <v>1780625207029</v>
      </c>
      <c r="H8406">
        <v>1307029</v>
      </c>
      <c r="I8406">
        <v>1272029</v>
      </c>
      <c r="J8406">
        <v>11248</v>
      </c>
      <c r="K8406">
        <v>50</v>
      </c>
      <c r="L8406">
        <v>63.06</v>
      </c>
      <c r="M8406" t="s">
        <v>925</v>
      </c>
      <c r="N8406" t="s">
        <v>926</v>
      </c>
      <c r="O8406">
        <v>44.11</v>
      </c>
      <c r="S8406">
        <v>28405</v>
      </c>
    </row>
    <row r="8407" spans="1:19" x14ac:dyDescent="0.2">
      <c r="A8407" t="s">
        <v>69</v>
      </c>
      <c r="B8407" t="s">
        <v>8</v>
      </c>
      <c r="C8407" t="s">
        <v>928</v>
      </c>
      <c r="D8407">
        <v>2</v>
      </c>
      <c r="E8407">
        <v>5</v>
      </c>
      <c r="F8407">
        <v>1780624800000</v>
      </c>
      <c r="G8407">
        <v>1780626033080</v>
      </c>
      <c r="H8407">
        <v>1233080</v>
      </c>
      <c r="I8407">
        <v>1183080</v>
      </c>
      <c r="J8407">
        <v>11813</v>
      </c>
      <c r="K8407">
        <v>47</v>
      </c>
      <c r="L8407">
        <v>47.2</v>
      </c>
      <c r="M8407" t="s">
        <v>925</v>
      </c>
      <c r="N8407" t="s">
        <v>929</v>
      </c>
      <c r="S8407">
        <v>28406</v>
      </c>
    </row>
    <row r="8408" spans="1:19" x14ac:dyDescent="0.2">
      <c r="A8408" t="s">
        <v>69</v>
      </c>
      <c r="B8408" t="s">
        <v>8</v>
      </c>
      <c r="C8408" t="s">
        <v>927</v>
      </c>
      <c r="D8408">
        <v>2</v>
      </c>
      <c r="E8408">
        <v>5</v>
      </c>
      <c r="F8408">
        <v>1780625700000</v>
      </c>
      <c r="G8408">
        <v>1780627166731</v>
      </c>
      <c r="H8408">
        <v>1466731</v>
      </c>
      <c r="I8408">
        <v>1401731</v>
      </c>
      <c r="J8408">
        <v>8764</v>
      </c>
      <c r="K8408">
        <v>63</v>
      </c>
      <c r="L8408">
        <v>61.39</v>
      </c>
      <c r="M8408" t="s">
        <v>925</v>
      </c>
      <c r="N8408" t="s">
        <v>926</v>
      </c>
      <c r="O8408">
        <v>42.85</v>
      </c>
      <c r="S8408">
        <v>28407</v>
      </c>
    </row>
    <row r="8409" spans="1:19" x14ac:dyDescent="0.2">
      <c r="A8409" t="s">
        <v>69</v>
      </c>
      <c r="B8409" t="s">
        <v>8</v>
      </c>
      <c r="C8409" t="s">
        <v>924</v>
      </c>
      <c r="D8409">
        <v>2</v>
      </c>
      <c r="E8409">
        <v>5</v>
      </c>
      <c r="F8409">
        <v>1780626600000</v>
      </c>
      <c r="G8409">
        <v>1780628559870</v>
      </c>
      <c r="H8409">
        <v>1959870</v>
      </c>
      <c r="I8409">
        <v>1879870</v>
      </c>
      <c r="J8409">
        <v>10506</v>
      </c>
      <c r="K8409">
        <v>73</v>
      </c>
      <c r="L8409">
        <v>73.349999999999994</v>
      </c>
      <c r="M8409" t="s">
        <v>931</v>
      </c>
      <c r="N8409" t="s">
        <v>926</v>
      </c>
      <c r="O8409">
        <v>53.58</v>
      </c>
      <c r="S8409">
        <v>28408</v>
      </c>
    </row>
    <row r="8410" spans="1:19" x14ac:dyDescent="0.2">
      <c r="A8410" t="s">
        <v>69</v>
      </c>
      <c r="B8410" t="s">
        <v>8</v>
      </c>
      <c r="C8410" t="s">
        <v>928</v>
      </c>
      <c r="D8410">
        <v>2</v>
      </c>
      <c r="E8410">
        <v>5</v>
      </c>
      <c r="F8410">
        <v>1780627500000</v>
      </c>
      <c r="G8410">
        <v>1780629649292</v>
      </c>
      <c r="H8410">
        <v>2149292</v>
      </c>
      <c r="I8410">
        <v>2114292</v>
      </c>
      <c r="J8410">
        <v>8300</v>
      </c>
      <c r="K8410">
        <v>87</v>
      </c>
      <c r="L8410">
        <v>66.959999999999994</v>
      </c>
      <c r="M8410" t="s">
        <v>931</v>
      </c>
      <c r="N8410" t="s">
        <v>926</v>
      </c>
      <c r="O8410">
        <v>39.840000000000003</v>
      </c>
      <c r="S8410">
        <v>28409</v>
      </c>
    </row>
    <row r="8411" spans="1:19" x14ac:dyDescent="0.2">
      <c r="A8411" t="s">
        <v>69</v>
      </c>
      <c r="B8411" t="s">
        <v>8</v>
      </c>
      <c r="C8411" t="s">
        <v>927</v>
      </c>
      <c r="D8411">
        <v>2</v>
      </c>
      <c r="E8411">
        <v>5</v>
      </c>
      <c r="F8411">
        <v>1780628400000</v>
      </c>
      <c r="G8411">
        <v>1780630736694</v>
      </c>
      <c r="H8411">
        <v>2336694</v>
      </c>
      <c r="I8411">
        <v>2286694</v>
      </c>
      <c r="J8411">
        <v>9693</v>
      </c>
      <c r="K8411">
        <v>94</v>
      </c>
      <c r="L8411">
        <v>70.430000000000007</v>
      </c>
      <c r="M8411" t="s">
        <v>931</v>
      </c>
      <c r="N8411" t="s">
        <v>926</v>
      </c>
      <c r="O8411">
        <v>39.47</v>
      </c>
      <c r="S8411">
        <v>28410</v>
      </c>
    </row>
    <row r="8412" spans="1:19" x14ac:dyDescent="0.2">
      <c r="A8412" t="s">
        <v>69</v>
      </c>
      <c r="B8412" t="s">
        <v>8</v>
      </c>
      <c r="C8412" t="s">
        <v>924</v>
      </c>
      <c r="D8412">
        <v>2</v>
      </c>
      <c r="E8412">
        <v>5</v>
      </c>
      <c r="F8412">
        <v>1780629300000</v>
      </c>
      <c r="G8412">
        <v>1780630625623</v>
      </c>
      <c r="H8412">
        <v>1325623</v>
      </c>
      <c r="I8412">
        <v>1260623</v>
      </c>
      <c r="J8412">
        <v>10914</v>
      </c>
      <c r="K8412">
        <v>54</v>
      </c>
      <c r="L8412">
        <v>47.37</v>
      </c>
      <c r="M8412" t="s">
        <v>925</v>
      </c>
      <c r="N8412" t="s">
        <v>929</v>
      </c>
      <c r="S8412">
        <v>28411</v>
      </c>
    </row>
    <row r="8413" spans="1:19" x14ac:dyDescent="0.2">
      <c r="A8413" t="s">
        <v>69</v>
      </c>
      <c r="B8413" t="s">
        <v>8</v>
      </c>
      <c r="C8413" t="s">
        <v>928</v>
      </c>
      <c r="D8413">
        <v>2</v>
      </c>
      <c r="E8413">
        <v>5</v>
      </c>
      <c r="F8413">
        <v>1780630200000</v>
      </c>
      <c r="G8413">
        <v>1780632235106</v>
      </c>
      <c r="H8413">
        <v>2035106</v>
      </c>
      <c r="I8413">
        <v>1955106</v>
      </c>
      <c r="J8413">
        <v>9427</v>
      </c>
      <c r="K8413">
        <v>80</v>
      </c>
      <c r="L8413">
        <v>66.3</v>
      </c>
      <c r="M8413" t="s">
        <v>925</v>
      </c>
      <c r="N8413" t="s">
        <v>926</v>
      </c>
      <c r="O8413">
        <v>38.17</v>
      </c>
      <c r="S8413">
        <v>28412</v>
      </c>
    </row>
    <row r="8414" spans="1:19" x14ac:dyDescent="0.2">
      <c r="A8414" t="s">
        <v>69</v>
      </c>
      <c r="B8414" t="s">
        <v>8</v>
      </c>
      <c r="C8414" t="s">
        <v>927</v>
      </c>
      <c r="D8414">
        <v>2</v>
      </c>
      <c r="E8414">
        <v>5</v>
      </c>
      <c r="F8414">
        <v>1780631100000</v>
      </c>
      <c r="G8414">
        <v>1780632271889</v>
      </c>
      <c r="H8414">
        <v>1171889</v>
      </c>
      <c r="I8414">
        <v>1136889</v>
      </c>
      <c r="J8414">
        <v>11692</v>
      </c>
      <c r="K8414">
        <v>53</v>
      </c>
      <c r="L8414">
        <v>64.56</v>
      </c>
      <c r="M8414" t="s">
        <v>925</v>
      </c>
      <c r="N8414" t="s">
        <v>926</v>
      </c>
      <c r="O8414">
        <v>49.82</v>
      </c>
      <c r="S8414">
        <v>28413</v>
      </c>
    </row>
    <row r="8415" spans="1:19" x14ac:dyDescent="0.2">
      <c r="A8415" t="s">
        <v>69</v>
      </c>
      <c r="B8415" t="s">
        <v>8</v>
      </c>
      <c r="C8415" t="s">
        <v>924</v>
      </c>
      <c r="D8415">
        <v>2</v>
      </c>
      <c r="E8415">
        <v>5</v>
      </c>
      <c r="F8415">
        <v>1780632000000</v>
      </c>
      <c r="G8415">
        <v>1780633765701</v>
      </c>
      <c r="H8415">
        <v>1765701</v>
      </c>
      <c r="I8415">
        <v>1715701</v>
      </c>
      <c r="J8415">
        <v>9492</v>
      </c>
      <c r="K8415">
        <v>65</v>
      </c>
      <c r="L8415">
        <v>69.459999999999994</v>
      </c>
      <c r="M8415" t="s">
        <v>931</v>
      </c>
      <c r="N8415" t="s">
        <v>926</v>
      </c>
      <c r="O8415">
        <v>52.14</v>
      </c>
      <c r="S8415">
        <v>28414</v>
      </c>
    </row>
    <row r="8416" spans="1:19" x14ac:dyDescent="0.2">
      <c r="A8416" t="s">
        <v>69</v>
      </c>
      <c r="B8416" t="s">
        <v>8</v>
      </c>
      <c r="C8416" t="s">
        <v>928</v>
      </c>
      <c r="D8416">
        <v>2</v>
      </c>
      <c r="E8416">
        <v>5</v>
      </c>
      <c r="F8416">
        <v>1780632900000</v>
      </c>
      <c r="G8416">
        <v>1780635070494</v>
      </c>
      <c r="H8416">
        <v>2170494</v>
      </c>
      <c r="I8416">
        <v>2105494</v>
      </c>
      <c r="J8416">
        <v>9414</v>
      </c>
      <c r="K8416">
        <v>83</v>
      </c>
      <c r="L8416">
        <v>71.72</v>
      </c>
      <c r="M8416" t="s">
        <v>931</v>
      </c>
      <c r="N8416" t="s">
        <v>926</v>
      </c>
      <c r="O8416">
        <v>47.4</v>
      </c>
      <c r="S8416">
        <v>28415</v>
      </c>
    </row>
    <row r="8417" spans="1:19" x14ac:dyDescent="0.2">
      <c r="A8417" t="s">
        <v>69</v>
      </c>
      <c r="B8417" t="s">
        <v>8</v>
      </c>
      <c r="C8417" t="s">
        <v>927</v>
      </c>
      <c r="D8417">
        <v>2</v>
      </c>
      <c r="E8417">
        <v>5</v>
      </c>
      <c r="F8417">
        <v>1780633800000</v>
      </c>
      <c r="G8417">
        <v>1780635477384</v>
      </c>
      <c r="H8417">
        <v>1677384</v>
      </c>
      <c r="I8417">
        <v>1597384</v>
      </c>
      <c r="J8417">
        <v>11887</v>
      </c>
      <c r="K8417">
        <v>64</v>
      </c>
      <c r="L8417">
        <v>69.489999999999995</v>
      </c>
      <c r="M8417" t="s">
        <v>931</v>
      </c>
      <c r="N8417" t="s">
        <v>926</v>
      </c>
      <c r="O8417">
        <v>48.01</v>
      </c>
      <c r="S8417">
        <v>28416</v>
      </c>
    </row>
    <row r="8418" spans="1:19" x14ac:dyDescent="0.2">
      <c r="A8418" t="s">
        <v>69</v>
      </c>
      <c r="B8418" t="s">
        <v>8</v>
      </c>
      <c r="C8418" t="s">
        <v>924</v>
      </c>
      <c r="D8418">
        <v>2</v>
      </c>
      <c r="E8418">
        <v>5</v>
      </c>
      <c r="F8418">
        <v>1780634700000</v>
      </c>
      <c r="G8418">
        <v>1780637128368</v>
      </c>
      <c r="H8418">
        <v>2428368</v>
      </c>
      <c r="I8418">
        <v>2393368</v>
      </c>
      <c r="J8418">
        <v>9139</v>
      </c>
      <c r="K8418">
        <v>91</v>
      </c>
      <c r="L8418">
        <v>77.27</v>
      </c>
      <c r="M8418" t="s">
        <v>931</v>
      </c>
      <c r="N8418" t="s">
        <v>926</v>
      </c>
      <c r="O8418">
        <v>54.54</v>
      </c>
      <c r="S8418">
        <v>28417</v>
      </c>
    </row>
    <row r="8419" spans="1:19" x14ac:dyDescent="0.2">
      <c r="A8419" t="s">
        <v>69</v>
      </c>
      <c r="B8419" t="s">
        <v>8</v>
      </c>
      <c r="C8419" t="s">
        <v>928</v>
      </c>
      <c r="D8419">
        <v>2</v>
      </c>
      <c r="E8419">
        <v>5</v>
      </c>
      <c r="F8419">
        <v>1780635600000</v>
      </c>
      <c r="G8419">
        <v>1780637066800</v>
      </c>
      <c r="H8419">
        <v>1466800</v>
      </c>
      <c r="I8419">
        <v>1416800</v>
      </c>
      <c r="J8419">
        <v>11599</v>
      </c>
      <c r="K8419">
        <v>65</v>
      </c>
      <c r="L8419">
        <v>63.38</v>
      </c>
      <c r="M8419" t="s">
        <v>925</v>
      </c>
      <c r="N8419" t="s">
        <v>926</v>
      </c>
      <c r="O8419">
        <v>39.869999999999997</v>
      </c>
      <c r="S8419">
        <v>28418</v>
      </c>
    </row>
    <row r="8420" spans="1:19" x14ac:dyDescent="0.2">
      <c r="A8420" t="s">
        <v>69</v>
      </c>
      <c r="B8420" t="s">
        <v>8</v>
      </c>
      <c r="C8420" t="s">
        <v>924</v>
      </c>
      <c r="D8420">
        <v>2</v>
      </c>
      <c r="E8420">
        <v>6</v>
      </c>
      <c r="F8420">
        <v>1780704000000</v>
      </c>
      <c r="G8420">
        <v>1780705699643</v>
      </c>
      <c r="H8420">
        <v>1699643</v>
      </c>
      <c r="I8420">
        <v>1649643</v>
      </c>
      <c r="J8420">
        <v>10638</v>
      </c>
      <c r="K8420">
        <v>73</v>
      </c>
      <c r="L8420">
        <v>51.57</v>
      </c>
      <c r="M8420" t="s">
        <v>925</v>
      </c>
      <c r="N8420" t="s">
        <v>929</v>
      </c>
      <c r="S8420">
        <v>28419</v>
      </c>
    </row>
    <row r="8421" spans="1:19" x14ac:dyDescent="0.2">
      <c r="A8421" t="s">
        <v>69</v>
      </c>
      <c r="B8421" t="s">
        <v>8</v>
      </c>
      <c r="C8421" t="s">
        <v>928</v>
      </c>
      <c r="D8421">
        <v>2</v>
      </c>
      <c r="E8421">
        <v>6</v>
      </c>
      <c r="F8421">
        <v>1780704900000</v>
      </c>
      <c r="G8421">
        <v>1780707024085</v>
      </c>
      <c r="H8421">
        <v>2124085</v>
      </c>
      <c r="I8421">
        <v>2059085</v>
      </c>
      <c r="J8421">
        <v>8338</v>
      </c>
      <c r="K8421">
        <v>83</v>
      </c>
      <c r="L8421">
        <v>70.19</v>
      </c>
      <c r="M8421" t="s">
        <v>931</v>
      </c>
      <c r="N8421" t="s">
        <v>926</v>
      </c>
      <c r="O8421">
        <v>47.87</v>
      </c>
      <c r="S8421">
        <v>28420</v>
      </c>
    </row>
    <row r="8422" spans="1:19" x14ac:dyDescent="0.2">
      <c r="A8422" t="s">
        <v>69</v>
      </c>
      <c r="B8422" t="s">
        <v>8</v>
      </c>
      <c r="C8422" t="s">
        <v>927</v>
      </c>
      <c r="D8422">
        <v>2</v>
      </c>
      <c r="E8422">
        <v>6</v>
      </c>
      <c r="F8422">
        <v>1780705800000</v>
      </c>
      <c r="G8422">
        <v>1780707527871</v>
      </c>
      <c r="H8422">
        <v>1727871</v>
      </c>
      <c r="I8422">
        <v>1647871</v>
      </c>
      <c r="J8422">
        <v>9581</v>
      </c>
      <c r="K8422">
        <v>64</v>
      </c>
      <c r="L8422">
        <v>64.709999999999994</v>
      </c>
      <c r="M8422" t="s">
        <v>925</v>
      </c>
      <c r="N8422" t="s">
        <v>926</v>
      </c>
      <c r="O8422">
        <v>41.79</v>
      </c>
      <c r="S8422">
        <v>28421</v>
      </c>
    </row>
    <row r="8423" spans="1:19" x14ac:dyDescent="0.2">
      <c r="A8423" t="s">
        <v>69</v>
      </c>
      <c r="B8423" t="s">
        <v>8</v>
      </c>
      <c r="C8423" t="s">
        <v>924</v>
      </c>
      <c r="D8423">
        <v>2</v>
      </c>
      <c r="E8423">
        <v>6</v>
      </c>
      <c r="F8423">
        <v>1780706700000</v>
      </c>
      <c r="G8423">
        <v>1780708431105</v>
      </c>
      <c r="H8423">
        <v>1731105</v>
      </c>
      <c r="I8423">
        <v>1696105</v>
      </c>
      <c r="J8423">
        <v>9785</v>
      </c>
      <c r="K8423">
        <v>70</v>
      </c>
      <c r="L8423">
        <v>69.08</v>
      </c>
      <c r="M8423" t="s">
        <v>931</v>
      </c>
      <c r="N8423" t="s">
        <v>926</v>
      </c>
      <c r="O8423">
        <v>51.34</v>
      </c>
      <c r="S8423">
        <v>28422</v>
      </c>
    </row>
    <row r="8424" spans="1:19" x14ac:dyDescent="0.2">
      <c r="A8424" t="s">
        <v>69</v>
      </c>
      <c r="B8424" t="s">
        <v>8</v>
      </c>
      <c r="C8424" t="s">
        <v>928</v>
      </c>
      <c r="D8424">
        <v>2</v>
      </c>
      <c r="E8424">
        <v>6</v>
      </c>
      <c r="F8424">
        <v>1780707600000</v>
      </c>
      <c r="G8424">
        <v>1780709918882</v>
      </c>
      <c r="H8424">
        <v>2318882</v>
      </c>
      <c r="I8424">
        <v>2268882</v>
      </c>
      <c r="J8424">
        <v>9195</v>
      </c>
      <c r="K8424">
        <v>90</v>
      </c>
      <c r="L8424">
        <v>57.48</v>
      </c>
      <c r="M8424" t="s">
        <v>925</v>
      </c>
      <c r="N8424" t="s">
        <v>929</v>
      </c>
      <c r="S8424">
        <v>28423</v>
      </c>
    </row>
    <row r="8425" spans="1:19" x14ac:dyDescent="0.2">
      <c r="A8425" t="s">
        <v>69</v>
      </c>
      <c r="B8425" t="s">
        <v>8</v>
      </c>
      <c r="C8425" t="s">
        <v>927</v>
      </c>
      <c r="D8425">
        <v>2</v>
      </c>
      <c r="E8425">
        <v>6</v>
      </c>
      <c r="F8425">
        <v>1780708500000</v>
      </c>
      <c r="G8425">
        <v>1780709924397</v>
      </c>
      <c r="H8425">
        <v>1424397</v>
      </c>
      <c r="I8425">
        <v>1359397</v>
      </c>
      <c r="J8425">
        <v>8197</v>
      </c>
      <c r="K8425">
        <v>58</v>
      </c>
      <c r="L8425">
        <v>60.99</v>
      </c>
      <c r="M8425" t="s">
        <v>925</v>
      </c>
      <c r="N8425" t="s">
        <v>926</v>
      </c>
      <c r="O8425">
        <v>44.49</v>
      </c>
      <c r="S8425">
        <v>28424</v>
      </c>
    </row>
    <row r="8426" spans="1:19" x14ac:dyDescent="0.2">
      <c r="A8426" t="s">
        <v>69</v>
      </c>
      <c r="B8426" t="s">
        <v>8</v>
      </c>
      <c r="C8426" t="s">
        <v>924</v>
      </c>
      <c r="D8426">
        <v>2</v>
      </c>
      <c r="E8426">
        <v>6</v>
      </c>
      <c r="F8426">
        <v>1780709400000</v>
      </c>
      <c r="G8426">
        <v>1780711236466</v>
      </c>
      <c r="H8426">
        <v>1836466</v>
      </c>
      <c r="I8426">
        <v>1756466</v>
      </c>
      <c r="J8426">
        <v>10488</v>
      </c>
      <c r="K8426">
        <v>71</v>
      </c>
      <c r="L8426">
        <v>65.349999999999994</v>
      </c>
      <c r="M8426" t="s">
        <v>925</v>
      </c>
      <c r="N8426" t="s">
        <v>926</v>
      </c>
      <c r="O8426">
        <v>38.130000000000003</v>
      </c>
      <c r="S8426">
        <v>28425</v>
      </c>
    </row>
    <row r="8427" spans="1:19" x14ac:dyDescent="0.2">
      <c r="A8427" t="s">
        <v>69</v>
      </c>
      <c r="B8427" t="s">
        <v>8</v>
      </c>
      <c r="C8427" t="s">
        <v>928</v>
      </c>
      <c r="D8427">
        <v>2</v>
      </c>
      <c r="E8427">
        <v>6</v>
      </c>
      <c r="F8427">
        <v>1780710300000</v>
      </c>
      <c r="G8427">
        <v>1780712203992</v>
      </c>
      <c r="H8427">
        <v>1903992</v>
      </c>
      <c r="I8427">
        <v>1868992</v>
      </c>
      <c r="J8427">
        <v>9204</v>
      </c>
      <c r="K8427">
        <v>80</v>
      </c>
      <c r="L8427">
        <v>68.56</v>
      </c>
      <c r="M8427" t="s">
        <v>931</v>
      </c>
      <c r="N8427" t="s">
        <v>926</v>
      </c>
      <c r="O8427">
        <v>47.31</v>
      </c>
      <c r="S8427">
        <v>28426</v>
      </c>
    </row>
    <row r="8428" spans="1:19" x14ac:dyDescent="0.2">
      <c r="A8428" t="s">
        <v>69</v>
      </c>
      <c r="B8428" t="s">
        <v>8</v>
      </c>
      <c r="C8428" t="s">
        <v>927</v>
      </c>
      <c r="D8428">
        <v>2</v>
      </c>
      <c r="E8428">
        <v>6</v>
      </c>
      <c r="F8428">
        <v>1780711200000</v>
      </c>
      <c r="G8428">
        <v>1780712908355</v>
      </c>
      <c r="H8428">
        <v>1708355</v>
      </c>
      <c r="I8428">
        <v>1658355</v>
      </c>
      <c r="J8428">
        <v>11220</v>
      </c>
      <c r="K8428">
        <v>65</v>
      </c>
      <c r="L8428">
        <v>67.290000000000006</v>
      </c>
      <c r="M8428" t="s">
        <v>931</v>
      </c>
      <c r="N8428" t="s">
        <v>926</v>
      </c>
      <c r="O8428">
        <v>43.91</v>
      </c>
      <c r="S8428">
        <v>28427</v>
      </c>
    </row>
    <row r="8429" spans="1:19" x14ac:dyDescent="0.2">
      <c r="A8429" t="s">
        <v>69</v>
      </c>
      <c r="B8429" t="s">
        <v>8</v>
      </c>
      <c r="C8429" t="s">
        <v>924</v>
      </c>
      <c r="D8429">
        <v>2</v>
      </c>
      <c r="E8429">
        <v>6</v>
      </c>
      <c r="F8429">
        <v>1780712100000</v>
      </c>
      <c r="G8429">
        <v>1780713609492</v>
      </c>
      <c r="H8429">
        <v>1509492</v>
      </c>
      <c r="I8429">
        <v>1444492</v>
      </c>
      <c r="J8429">
        <v>11589</v>
      </c>
      <c r="K8429">
        <v>64</v>
      </c>
      <c r="L8429">
        <v>66.150000000000006</v>
      </c>
      <c r="M8429" t="s">
        <v>925</v>
      </c>
      <c r="N8429" t="s">
        <v>926</v>
      </c>
      <c r="O8429">
        <v>45.28</v>
      </c>
      <c r="S8429">
        <v>28428</v>
      </c>
    </row>
    <row r="8430" spans="1:19" x14ac:dyDescent="0.2">
      <c r="A8430" t="s">
        <v>69</v>
      </c>
      <c r="B8430" t="s">
        <v>8</v>
      </c>
      <c r="C8430" t="s">
        <v>928</v>
      </c>
      <c r="D8430">
        <v>2</v>
      </c>
      <c r="E8430">
        <v>6</v>
      </c>
      <c r="F8430">
        <v>1780713000000</v>
      </c>
      <c r="G8430">
        <v>1780715137102</v>
      </c>
      <c r="H8430">
        <v>2137102</v>
      </c>
      <c r="I8430">
        <v>2057102</v>
      </c>
      <c r="J8430">
        <v>9773</v>
      </c>
      <c r="K8430">
        <v>83</v>
      </c>
      <c r="L8430">
        <v>55.91</v>
      </c>
      <c r="M8430" t="s">
        <v>925</v>
      </c>
      <c r="N8430" t="s">
        <v>929</v>
      </c>
      <c r="S8430">
        <v>28429</v>
      </c>
    </row>
    <row r="8431" spans="1:19" x14ac:dyDescent="0.2">
      <c r="A8431" t="s">
        <v>69</v>
      </c>
      <c r="B8431" t="s">
        <v>8</v>
      </c>
      <c r="C8431" t="s">
        <v>927</v>
      </c>
      <c r="D8431">
        <v>2</v>
      </c>
      <c r="E8431">
        <v>6</v>
      </c>
      <c r="F8431">
        <v>1780713900000</v>
      </c>
      <c r="G8431">
        <v>1780715611549</v>
      </c>
      <c r="H8431">
        <v>1711549</v>
      </c>
      <c r="I8431">
        <v>1676549</v>
      </c>
      <c r="J8431">
        <v>8430</v>
      </c>
      <c r="K8431">
        <v>71</v>
      </c>
      <c r="L8431">
        <v>49.39</v>
      </c>
      <c r="M8431" t="s">
        <v>925</v>
      </c>
      <c r="N8431" t="s">
        <v>929</v>
      </c>
      <c r="S8431">
        <v>28430</v>
      </c>
    </row>
    <row r="8432" spans="1:19" x14ac:dyDescent="0.2">
      <c r="A8432" t="s">
        <v>69</v>
      </c>
      <c r="B8432" t="s">
        <v>8</v>
      </c>
      <c r="C8432" t="s">
        <v>924</v>
      </c>
      <c r="D8432">
        <v>2</v>
      </c>
      <c r="E8432">
        <v>6</v>
      </c>
      <c r="F8432">
        <v>1780714800000</v>
      </c>
      <c r="G8432">
        <v>1780717179872</v>
      </c>
      <c r="H8432">
        <v>2379872</v>
      </c>
      <c r="I8432">
        <v>2329872</v>
      </c>
      <c r="J8432">
        <v>10369</v>
      </c>
      <c r="K8432">
        <v>97</v>
      </c>
      <c r="L8432">
        <v>71.819999999999993</v>
      </c>
      <c r="M8432" t="s">
        <v>931</v>
      </c>
      <c r="N8432" t="s">
        <v>926</v>
      </c>
      <c r="O8432">
        <v>39.799999999999997</v>
      </c>
      <c r="S8432">
        <v>28431</v>
      </c>
    </row>
    <row r="8433" spans="1:19" x14ac:dyDescent="0.2">
      <c r="A8433" t="s">
        <v>69</v>
      </c>
      <c r="B8433" t="s">
        <v>8</v>
      </c>
      <c r="C8433" t="s">
        <v>928</v>
      </c>
      <c r="D8433">
        <v>2</v>
      </c>
      <c r="E8433">
        <v>6</v>
      </c>
      <c r="F8433">
        <v>1780715700000</v>
      </c>
      <c r="G8433">
        <v>1780718202261</v>
      </c>
      <c r="H8433">
        <v>2502261</v>
      </c>
      <c r="I8433">
        <v>2437261</v>
      </c>
      <c r="J8433">
        <v>9652</v>
      </c>
      <c r="K8433">
        <v>98</v>
      </c>
      <c r="L8433">
        <v>76.72</v>
      </c>
      <c r="M8433" t="s">
        <v>931</v>
      </c>
      <c r="N8433" t="s">
        <v>926</v>
      </c>
      <c r="O8433">
        <v>50.04</v>
      </c>
      <c r="S8433">
        <v>28432</v>
      </c>
    </row>
    <row r="8434" spans="1:19" x14ac:dyDescent="0.2">
      <c r="A8434" t="s">
        <v>69</v>
      </c>
      <c r="B8434" t="s">
        <v>8</v>
      </c>
      <c r="C8434" t="s">
        <v>927</v>
      </c>
      <c r="D8434">
        <v>2</v>
      </c>
      <c r="E8434">
        <v>6</v>
      </c>
      <c r="F8434">
        <v>1780716600000</v>
      </c>
      <c r="G8434">
        <v>1780718632243</v>
      </c>
      <c r="H8434">
        <v>2032243</v>
      </c>
      <c r="I8434">
        <v>1952243</v>
      </c>
      <c r="J8434">
        <v>9940</v>
      </c>
      <c r="K8434">
        <v>86</v>
      </c>
      <c r="L8434">
        <v>54.82</v>
      </c>
      <c r="M8434" t="s">
        <v>925</v>
      </c>
      <c r="N8434" t="s">
        <v>929</v>
      </c>
      <c r="S8434">
        <v>28433</v>
      </c>
    </row>
    <row r="8435" spans="1:19" x14ac:dyDescent="0.2">
      <c r="A8435" t="s">
        <v>69</v>
      </c>
      <c r="B8435" t="s">
        <v>8</v>
      </c>
      <c r="C8435" t="s">
        <v>924</v>
      </c>
      <c r="D8435">
        <v>2</v>
      </c>
      <c r="E8435">
        <v>6</v>
      </c>
      <c r="F8435">
        <v>1780717500000</v>
      </c>
      <c r="G8435">
        <v>1780718954851</v>
      </c>
      <c r="H8435">
        <v>1454851</v>
      </c>
      <c r="I8435">
        <v>1419851</v>
      </c>
      <c r="J8435">
        <v>9267</v>
      </c>
      <c r="K8435">
        <v>63</v>
      </c>
      <c r="L8435">
        <v>64.430000000000007</v>
      </c>
      <c r="M8435" t="s">
        <v>925</v>
      </c>
      <c r="N8435" t="s">
        <v>926</v>
      </c>
      <c r="O8435">
        <v>48.87</v>
      </c>
      <c r="S8435">
        <v>28434</v>
      </c>
    </row>
    <row r="8436" spans="1:19" x14ac:dyDescent="0.2">
      <c r="A8436" t="s">
        <v>69</v>
      </c>
      <c r="B8436" t="s">
        <v>8</v>
      </c>
      <c r="C8436" t="s">
        <v>928</v>
      </c>
      <c r="D8436">
        <v>2</v>
      </c>
      <c r="E8436">
        <v>6</v>
      </c>
      <c r="F8436">
        <v>1780718400000</v>
      </c>
      <c r="G8436">
        <v>1780720629935</v>
      </c>
      <c r="H8436">
        <v>2229935</v>
      </c>
      <c r="I8436">
        <v>2179935</v>
      </c>
      <c r="J8436">
        <v>12048</v>
      </c>
      <c r="K8436">
        <v>85</v>
      </c>
      <c r="L8436">
        <v>59.41</v>
      </c>
      <c r="M8436" t="s">
        <v>925</v>
      </c>
      <c r="N8436" t="s">
        <v>929</v>
      </c>
      <c r="S8436">
        <v>28435</v>
      </c>
    </row>
    <row r="8437" spans="1:19" x14ac:dyDescent="0.2">
      <c r="A8437" t="s">
        <v>69</v>
      </c>
      <c r="B8437" t="s">
        <v>8</v>
      </c>
      <c r="C8437" t="s">
        <v>927</v>
      </c>
      <c r="D8437">
        <v>2</v>
      </c>
      <c r="E8437">
        <v>6</v>
      </c>
      <c r="F8437">
        <v>1780719300000</v>
      </c>
      <c r="G8437">
        <v>1780721291882</v>
      </c>
      <c r="H8437">
        <v>1991882</v>
      </c>
      <c r="I8437">
        <v>1926882</v>
      </c>
      <c r="J8437">
        <v>9482</v>
      </c>
      <c r="K8437">
        <v>75</v>
      </c>
      <c r="L8437">
        <v>70.59</v>
      </c>
      <c r="M8437" t="s">
        <v>931</v>
      </c>
      <c r="N8437" t="s">
        <v>926</v>
      </c>
      <c r="O8437">
        <v>49.09</v>
      </c>
      <c r="S8437">
        <v>28436</v>
      </c>
    </row>
    <row r="8438" spans="1:19" x14ac:dyDescent="0.2">
      <c r="A8438" t="s">
        <v>69</v>
      </c>
      <c r="B8438" t="s">
        <v>8</v>
      </c>
      <c r="C8438" t="s">
        <v>924</v>
      </c>
      <c r="D8438">
        <v>2</v>
      </c>
      <c r="E8438">
        <v>6</v>
      </c>
      <c r="F8438">
        <v>1780720200000</v>
      </c>
      <c r="G8438">
        <v>1780722287521</v>
      </c>
      <c r="H8438">
        <v>2087521</v>
      </c>
      <c r="I8438">
        <v>2007521</v>
      </c>
      <c r="J8438">
        <v>11644</v>
      </c>
      <c r="K8438">
        <v>77</v>
      </c>
      <c r="L8438">
        <v>77.599999999999994</v>
      </c>
      <c r="M8438" t="s">
        <v>931</v>
      </c>
      <c r="N8438" t="s">
        <v>926</v>
      </c>
      <c r="O8438">
        <v>57.21</v>
      </c>
      <c r="S8438">
        <v>28437</v>
      </c>
    </row>
    <row r="8439" spans="1:19" x14ac:dyDescent="0.2">
      <c r="A8439" t="s">
        <v>69</v>
      </c>
      <c r="B8439" t="s">
        <v>8</v>
      </c>
      <c r="C8439" t="s">
        <v>928</v>
      </c>
      <c r="D8439">
        <v>2</v>
      </c>
      <c r="E8439">
        <v>6</v>
      </c>
      <c r="F8439">
        <v>1780721100000</v>
      </c>
      <c r="G8439">
        <v>1780722964349</v>
      </c>
      <c r="H8439">
        <v>1864349</v>
      </c>
      <c r="I8439">
        <v>1829349</v>
      </c>
      <c r="J8439">
        <v>10469</v>
      </c>
      <c r="K8439">
        <v>69</v>
      </c>
      <c r="L8439">
        <v>72.47</v>
      </c>
      <c r="M8439" t="s">
        <v>931</v>
      </c>
      <c r="N8439" t="s">
        <v>926</v>
      </c>
      <c r="O8439">
        <v>54.04</v>
      </c>
      <c r="S8439">
        <v>28438</v>
      </c>
    </row>
    <row r="8440" spans="1:19" x14ac:dyDescent="0.2">
      <c r="A8440" t="s">
        <v>69</v>
      </c>
      <c r="B8440" t="s">
        <v>8</v>
      </c>
      <c r="C8440" t="s">
        <v>927</v>
      </c>
      <c r="D8440">
        <v>2</v>
      </c>
      <c r="E8440">
        <v>6</v>
      </c>
      <c r="F8440">
        <v>1780722000000</v>
      </c>
      <c r="G8440">
        <v>1780724554443</v>
      </c>
      <c r="H8440">
        <v>2554443</v>
      </c>
      <c r="I8440">
        <v>2504443</v>
      </c>
      <c r="J8440">
        <v>11398</v>
      </c>
      <c r="K8440">
        <v>98</v>
      </c>
      <c r="L8440">
        <v>62.62</v>
      </c>
      <c r="M8440" t="s">
        <v>925</v>
      </c>
      <c r="N8440" t="s">
        <v>929</v>
      </c>
      <c r="S8440">
        <v>28439</v>
      </c>
    </row>
    <row r="8441" spans="1:19" x14ac:dyDescent="0.2">
      <c r="A8441" t="s">
        <v>69</v>
      </c>
      <c r="B8441" t="s">
        <v>8</v>
      </c>
      <c r="C8441" t="s">
        <v>924</v>
      </c>
      <c r="D8441">
        <v>2</v>
      </c>
      <c r="E8441">
        <v>6</v>
      </c>
      <c r="F8441">
        <v>1780722900000</v>
      </c>
      <c r="G8441">
        <v>1780724603687</v>
      </c>
      <c r="H8441">
        <v>1703687</v>
      </c>
      <c r="I8441">
        <v>1638687</v>
      </c>
      <c r="J8441">
        <v>12064</v>
      </c>
      <c r="K8441">
        <v>66</v>
      </c>
      <c r="L8441">
        <v>67.989999999999995</v>
      </c>
      <c r="M8441" t="s">
        <v>931</v>
      </c>
      <c r="N8441" t="s">
        <v>926</v>
      </c>
      <c r="O8441">
        <v>43.39</v>
      </c>
      <c r="S8441">
        <v>28440</v>
      </c>
    </row>
    <row r="8442" spans="1:19" x14ac:dyDescent="0.2">
      <c r="A8442" t="s">
        <v>69</v>
      </c>
      <c r="B8442" t="s">
        <v>8</v>
      </c>
      <c r="C8442" t="s">
        <v>928</v>
      </c>
      <c r="D8442">
        <v>2</v>
      </c>
      <c r="E8442">
        <v>6</v>
      </c>
      <c r="F8442">
        <v>1780723800000</v>
      </c>
      <c r="G8442">
        <v>1780726220464</v>
      </c>
      <c r="H8442">
        <v>2420464</v>
      </c>
      <c r="I8442">
        <v>2340464</v>
      </c>
      <c r="J8442">
        <v>10812</v>
      </c>
      <c r="K8442">
        <v>98</v>
      </c>
      <c r="L8442">
        <v>72.97</v>
      </c>
      <c r="M8442" t="s">
        <v>931</v>
      </c>
      <c r="N8442" t="s">
        <v>926</v>
      </c>
      <c r="O8442">
        <v>40.270000000000003</v>
      </c>
      <c r="S8442">
        <v>28441</v>
      </c>
    </row>
    <row r="8443" spans="1:19" x14ac:dyDescent="0.2">
      <c r="A8443" t="s">
        <v>69</v>
      </c>
      <c r="B8443" t="s">
        <v>8</v>
      </c>
      <c r="C8443" t="s">
        <v>927</v>
      </c>
      <c r="D8443">
        <v>2</v>
      </c>
      <c r="E8443">
        <v>6</v>
      </c>
      <c r="F8443">
        <v>1780724700000</v>
      </c>
      <c r="G8443">
        <v>1780726730702</v>
      </c>
      <c r="H8443">
        <v>2030702</v>
      </c>
      <c r="I8443">
        <v>1995702</v>
      </c>
      <c r="J8443">
        <v>12524</v>
      </c>
      <c r="K8443">
        <v>82</v>
      </c>
      <c r="L8443">
        <v>70.95</v>
      </c>
      <c r="M8443" t="s">
        <v>931</v>
      </c>
      <c r="N8443" t="s">
        <v>926</v>
      </c>
      <c r="O8443">
        <v>40.82</v>
      </c>
      <c r="S8443">
        <v>28442</v>
      </c>
    </row>
    <row r="8444" spans="1:19" x14ac:dyDescent="0.2">
      <c r="A8444" t="s">
        <v>69</v>
      </c>
      <c r="B8444" t="s">
        <v>8</v>
      </c>
      <c r="C8444" t="s">
        <v>924</v>
      </c>
      <c r="D8444">
        <v>2</v>
      </c>
      <c r="E8444">
        <v>6</v>
      </c>
      <c r="F8444">
        <v>1780725600000</v>
      </c>
      <c r="G8444">
        <v>1780727938855</v>
      </c>
      <c r="H8444">
        <v>2338855</v>
      </c>
      <c r="I8444">
        <v>2288855</v>
      </c>
      <c r="J8444">
        <v>11856</v>
      </c>
      <c r="K8444">
        <v>92</v>
      </c>
      <c r="L8444">
        <v>60.51</v>
      </c>
      <c r="M8444" t="s">
        <v>925</v>
      </c>
      <c r="N8444" t="s">
        <v>929</v>
      </c>
      <c r="S8444">
        <v>28443</v>
      </c>
    </row>
    <row r="8445" spans="1:19" x14ac:dyDescent="0.2">
      <c r="A8445" t="s">
        <v>69</v>
      </c>
      <c r="B8445" t="s">
        <v>8</v>
      </c>
      <c r="C8445" t="s">
        <v>928</v>
      </c>
      <c r="D8445">
        <v>2</v>
      </c>
      <c r="E8445">
        <v>6</v>
      </c>
      <c r="F8445">
        <v>1780726500000</v>
      </c>
      <c r="G8445">
        <v>1780729059574</v>
      </c>
      <c r="H8445">
        <v>2559574</v>
      </c>
      <c r="I8445">
        <v>2494574</v>
      </c>
      <c r="J8445">
        <v>9956</v>
      </c>
      <c r="K8445">
        <v>99</v>
      </c>
      <c r="L8445">
        <v>61.17</v>
      </c>
      <c r="M8445" t="s">
        <v>925</v>
      </c>
      <c r="N8445" t="s">
        <v>929</v>
      </c>
      <c r="S8445">
        <v>28444</v>
      </c>
    </row>
    <row r="8446" spans="1:19" x14ac:dyDescent="0.2">
      <c r="A8446" t="s">
        <v>69</v>
      </c>
      <c r="B8446" t="s">
        <v>8</v>
      </c>
      <c r="C8446" t="s">
        <v>928</v>
      </c>
      <c r="D8446">
        <v>2</v>
      </c>
      <c r="E8446">
        <v>7</v>
      </c>
      <c r="F8446">
        <v>1780790400000</v>
      </c>
      <c r="G8446">
        <v>1780792676271</v>
      </c>
      <c r="H8446">
        <v>2276271</v>
      </c>
      <c r="I8446">
        <v>2226271</v>
      </c>
      <c r="J8446">
        <v>11417</v>
      </c>
      <c r="K8446">
        <v>89</v>
      </c>
      <c r="L8446">
        <v>70.86</v>
      </c>
      <c r="M8446" t="s">
        <v>931</v>
      </c>
      <c r="N8446" t="s">
        <v>926</v>
      </c>
      <c r="O8446">
        <v>37.369999999999997</v>
      </c>
      <c r="S8446">
        <v>28445</v>
      </c>
    </row>
    <row r="8447" spans="1:19" x14ac:dyDescent="0.2">
      <c r="A8447" t="s">
        <v>69</v>
      </c>
      <c r="B8447" t="s">
        <v>8</v>
      </c>
      <c r="C8447" t="s">
        <v>927</v>
      </c>
      <c r="D8447">
        <v>2</v>
      </c>
      <c r="E8447">
        <v>7</v>
      </c>
      <c r="F8447">
        <v>1780791300000</v>
      </c>
      <c r="G8447">
        <v>1780793817691</v>
      </c>
      <c r="H8447">
        <v>2517691</v>
      </c>
      <c r="I8447">
        <v>2452691</v>
      </c>
      <c r="J8447">
        <v>9184</v>
      </c>
      <c r="K8447">
        <v>103</v>
      </c>
      <c r="L8447">
        <v>73.849999999999994</v>
      </c>
      <c r="M8447" t="s">
        <v>931</v>
      </c>
      <c r="N8447" t="s">
        <v>926</v>
      </c>
      <c r="O8447">
        <v>44.21</v>
      </c>
      <c r="S8447">
        <v>28446</v>
      </c>
    </row>
    <row r="8448" spans="1:19" x14ac:dyDescent="0.2">
      <c r="A8448" t="s">
        <v>69</v>
      </c>
      <c r="B8448" t="s">
        <v>8</v>
      </c>
      <c r="C8448" t="s">
        <v>924</v>
      </c>
      <c r="D8448">
        <v>2</v>
      </c>
      <c r="E8448">
        <v>7</v>
      </c>
      <c r="F8448">
        <v>1780792200000</v>
      </c>
      <c r="G8448">
        <v>1780793803025</v>
      </c>
      <c r="H8448">
        <v>1603025</v>
      </c>
      <c r="I8448">
        <v>1523025</v>
      </c>
      <c r="J8448">
        <v>9851</v>
      </c>
      <c r="K8448">
        <v>68</v>
      </c>
      <c r="L8448">
        <v>64.36</v>
      </c>
      <c r="M8448" t="s">
        <v>925</v>
      </c>
      <c r="N8448" t="s">
        <v>926</v>
      </c>
      <c r="O8448">
        <v>43.41</v>
      </c>
      <c r="S8448">
        <v>28447</v>
      </c>
    </row>
    <row r="8449" spans="1:19" x14ac:dyDescent="0.2">
      <c r="A8449" t="s">
        <v>69</v>
      </c>
      <c r="B8449" t="s">
        <v>8</v>
      </c>
      <c r="C8449" t="s">
        <v>928</v>
      </c>
      <c r="D8449">
        <v>2</v>
      </c>
      <c r="E8449">
        <v>7</v>
      </c>
      <c r="F8449">
        <v>1780793100000</v>
      </c>
      <c r="G8449">
        <v>1780794798810</v>
      </c>
      <c r="H8449">
        <v>1698810</v>
      </c>
      <c r="I8449">
        <v>1663810</v>
      </c>
      <c r="J8449">
        <v>10655</v>
      </c>
      <c r="K8449">
        <v>62</v>
      </c>
      <c r="L8449">
        <v>66.45</v>
      </c>
      <c r="M8449" t="s">
        <v>925</v>
      </c>
      <c r="N8449" t="s">
        <v>926</v>
      </c>
      <c r="O8449">
        <v>43.72</v>
      </c>
      <c r="S8449">
        <v>28448</v>
      </c>
    </row>
    <row r="8450" spans="1:19" x14ac:dyDescent="0.2">
      <c r="A8450" t="s">
        <v>69</v>
      </c>
      <c r="B8450" t="s">
        <v>8</v>
      </c>
      <c r="C8450" t="s">
        <v>927</v>
      </c>
      <c r="D8450">
        <v>2</v>
      </c>
      <c r="E8450">
        <v>7</v>
      </c>
      <c r="F8450">
        <v>1780794000000</v>
      </c>
      <c r="G8450">
        <v>1780796577186</v>
      </c>
      <c r="H8450">
        <v>2577186</v>
      </c>
      <c r="I8450">
        <v>2527186</v>
      </c>
      <c r="J8450">
        <v>8968</v>
      </c>
      <c r="K8450">
        <v>99</v>
      </c>
      <c r="L8450">
        <v>60.34</v>
      </c>
      <c r="M8450" t="s">
        <v>925</v>
      </c>
      <c r="N8450" t="s">
        <v>929</v>
      </c>
      <c r="S8450">
        <v>28449</v>
      </c>
    </row>
    <row r="8451" spans="1:19" x14ac:dyDescent="0.2">
      <c r="A8451" t="s">
        <v>69</v>
      </c>
      <c r="B8451" t="s">
        <v>8</v>
      </c>
      <c r="C8451" t="s">
        <v>924</v>
      </c>
      <c r="D8451">
        <v>2</v>
      </c>
      <c r="E8451">
        <v>7</v>
      </c>
      <c r="F8451">
        <v>1780794900000</v>
      </c>
      <c r="G8451">
        <v>1780796604710</v>
      </c>
      <c r="H8451">
        <v>1704710</v>
      </c>
      <c r="I8451">
        <v>1639710</v>
      </c>
      <c r="J8451">
        <v>8270</v>
      </c>
      <c r="K8451">
        <v>73</v>
      </c>
      <c r="L8451">
        <v>49.14</v>
      </c>
      <c r="M8451" t="s">
        <v>925</v>
      </c>
      <c r="N8451" t="s">
        <v>929</v>
      </c>
      <c r="S8451">
        <v>28450</v>
      </c>
    </row>
    <row r="8452" spans="1:19" x14ac:dyDescent="0.2">
      <c r="A8452" t="s">
        <v>69</v>
      </c>
      <c r="B8452" t="s">
        <v>8</v>
      </c>
      <c r="C8452" t="s">
        <v>928</v>
      </c>
      <c r="D8452">
        <v>2</v>
      </c>
      <c r="E8452">
        <v>7</v>
      </c>
      <c r="F8452">
        <v>1780795800000</v>
      </c>
      <c r="G8452">
        <v>1780797726166</v>
      </c>
      <c r="H8452">
        <v>1926166</v>
      </c>
      <c r="I8452">
        <v>1846166</v>
      </c>
      <c r="J8452">
        <v>9714</v>
      </c>
      <c r="K8452">
        <v>71</v>
      </c>
      <c r="L8452">
        <v>53.31</v>
      </c>
      <c r="M8452" t="s">
        <v>925</v>
      </c>
      <c r="N8452" t="s">
        <v>929</v>
      </c>
      <c r="S8452">
        <v>28451</v>
      </c>
    </row>
    <row r="8453" spans="1:19" x14ac:dyDescent="0.2">
      <c r="A8453" t="s">
        <v>69</v>
      </c>
      <c r="B8453" t="s">
        <v>8</v>
      </c>
      <c r="C8453" t="s">
        <v>927</v>
      </c>
      <c r="D8453">
        <v>2</v>
      </c>
      <c r="E8453">
        <v>7</v>
      </c>
      <c r="F8453">
        <v>1780796700000</v>
      </c>
      <c r="G8453">
        <v>1780798892521</v>
      </c>
      <c r="H8453">
        <v>2192521</v>
      </c>
      <c r="I8453">
        <v>2157521</v>
      </c>
      <c r="J8453">
        <v>9545</v>
      </c>
      <c r="K8453">
        <v>81</v>
      </c>
      <c r="L8453">
        <v>67.61</v>
      </c>
      <c r="M8453" t="s">
        <v>931</v>
      </c>
      <c r="N8453" t="s">
        <v>926</v>
      </c>
      <c r="O8453">
        <v>36.92</v>
      </c>
      <c r="S8453">
        <v>28452</v>
      </c>
    </row>
    <row r="8454" spans="1:19" x14ac:dyDescent="0.2">
      <c r="A8454" t="s">
        <v>69</v>
      </c>
      <c r="B8454" t="s">
        <v>8</v>
      </c>
      <c r="C8454" t="s">
        <v>924</v>
      </c>
      <c r="D8454">
        <v>2</v>
      </c>
      <c r="E8454">
        <v>7</v>
      </c>
      <c r="F8454">
        <v>1780797600000</v>
      </c>
      <c r="G8454">
        <v>1780799233130</v>
      </c>
      <c r="H8454">
        <v>1633130</v>
      </c>
      <c r="I8454">
        <v>1583130</v>
      </c>
      <c r="J8454">
        <v>9610</v>
      </c>
      <c r="K8454">
        <v>66</v>
      </c>
      <c r="L8454">
        <v>64.27</v>
      </c>
      <c r="M8454" t="s">
        <v>925</v>
      </c>
      <c r="N8454" t="s">
        <v>926</v>
      </c>
      <c r="O8454">
        <v>43.09</v>
      </c>
      <c r="S8454">
        <v>28453</v>
      </c>
    </row>
    <row r="8455" spans="1:19" x14ac:dyDescent="0.2">
      <c r="A8455" t="s">
        <v>69</v>
      </c>
      <c r="B8455" t="s">
        <v>8</v>
      </c>
      <c r="C8455" t="s">
        <v>928</v>
      </c>
      <c r="D8455">
        <v>2</v>
      </c>
      <c r="E8455">
        <v>7</v>
      </c>
      <c r="F8455">
        <v>1780798500000</v>
      </c>
      <c r="G8455">
        <v>1780800033728</v>
      </c>
      <c r="H8455">
        <v>1533728</v>
      </c>
      <c r="I8455">
        <v>1468728</v>
      </c>
      <c r="J8455">
        <v>9845</v>
      </c>
      <c r="K8455">
        <v>63</v>
      </c>
      <c r="L8455">
        <v>67.8</v>
      </c>
      <c r="M8455" t="s">
        <v>931</v>
      </c>
      <c r="N8455" t="s">
        <v>926</v>
      </c>
      <c r="O8455">
        <v>53.16</v>
      </c>
      <c r="S8455">
        <v>28454</v>
      </c>
    </row>
    <row r="8456" spans="1:19" x14ac:dyDescent="0.2">
      <c r="A8456" t="s">
        <v>69</v>
      </c>
      <c r="B8456" t="s">
        <v>8</v>
      </c>
      <c r="C8456" t="s">
        <v>927</v>
      </c>
      <c r="D8456">
        <v>2</v>
      </c>
      <c r="E8456">
        <v>7</v>
      </c>
      <c r="F8456">
        <v>1780799400000</v>
      </c>
      <c r="G8456">
        <v>1780801280741</v>
      </c>
      <c r="H8456">
        <v>1880741</v>
      </c>
      <c r="I8456">
        <v>1800741</v>
      </c>
      <c r="J8456">
        <v>11651</v>
      </c>
      <c r="K8456">
        <v>74</v>
      </c>
      <c r="L8456">
        <v>66.66</v>
      </c>
      <c r="M8456" t="s">
        <v>925</v>
      </c>
      <c r="N8456" t="s">
        <v>926</v>
      </c>
      <c r="O8456">
        <v>36.950000000000003</v>
      </c>
      <c r="S8456">
        <v>28455</v>
      </c>
    </row>
    <row r="8457" spans="1:19" x14ac:dyDescent="0.2">
      <c r="A8457" t="s">
        <v>69</v>
      </c>
      <c r="B8457" t="s">
        <v>8</v>
      </c>
      <c r="C8457" t="s">
        <v>924</v>
      </c>
      <c r="D8457">
        <v>2</v>
      </c>
      <c r="E8457">
        <v>7</v>
      </c>
      <c r="F8457">
        <v>1780800300000</v>
      </c>
      <c r="G8457">
        <v>1780802124658</v>
      </c>
      <c r="H8457">
        <v>1824658</v>
      </c>
      <c r="I8457">
        <v>1789658</v>
      </c>
      <c r="J8457">
        <v>11025</v>
      </c>
      <c r="K8457">
        <v>69</v>
      </c>
      <c r="L8457">
        <v>65.97</v>
      </c>
      <c r="M8457" t="s">
        <v>925</v>
      </c>
      <c r="N8457" t="s">
        <v>926</v>
      </c>
      <c r="O8457">
        <v>38.43</v>
      </c>
      <c r="S8457">
        <v>28456</v>
      </c>
    </row>
    <row r="8458" spans="1:19" x14ac:dyDescent="0.2">
      <c r="A8458" t="s">
        <v>69</v>
      </c>
      <c r="B8458" t="s">
        <v>8</v>
      </c>
      <c r="C8458" t="s">
        <v>928</v>
      </c>
      <c r="D8458">
        <v>2</v>
      </c>
      <c r="E8458">
        <v>7</v>
      </c>
      <c r="F8458">
        <v>1780801200000</v>
      </c>
      <c r="G8458">
        <v>1780803046123</v>
      </c>
      <c r="H8458">
        <v>1846123</v>
      </c>
      <c r="I8458">
        <v>1796123</v>
      </c>
      <c r="J8458">
        <v>8176</v>
      </c>
      <c r="K8458">
        <v>69</v>
      </c>
      <c r="L8458">
        <v>66.33</v>
      </c>
      <c r="M8458" t="s">
        <v>925</v>
      </c>
      <c r="N8458" t="s">
        <v>926</v>
      </c>
      <c r="O8458">
        <v>46.34</v>
      </c>
      <c r="S8458">
        <v>28457</v>
      </c>
    </row>
    <row r="8459" spans="1:19" x14ac:dyDescent="0.2">
      <c r="A8459" t="s">
        <v>69</v>
      </c>
      <c r="B8459" t="s">
        <v>8</v>
      </c>
      <c r="C8459" t="s">
        <v>927</v>
      </c>
      <c r="D8459">
        <v>2</v>
      </c>
      <c r="E8459">
        <v>7</v>
      </c>
      <c r="F8459">
        <v>1780802100000</v>
      </c>
      <c r="G8459">
        <v>1780804024145</v>
      </c>
      <c r="H8459">
        <v>1924145</v>
      </c>
      <c r="I8459">
        <v>1859145</v>
      </c>
      <c r="J8459">
        <v>9478</v>
      </c>
      <c r="K8459">
        <v>71</v>
      </c>
      <c r="L8459">
        <v>68.97</v>
      </c>
      <c r="M8459" t="s">
        <v>931</v>
      </c>
      <c r="N8459" t="s">
        <v>926</v>
      </c>
      <c r="O8459">
        <v>47.03</v>
      </c>
      <c r="S8459">
        <v>28458</v>
      </c>
    </row>
    <row r="8460" spans="1:19" x14ac:dyDescent="0.2">
      <c r="A8460" t="s">
        <v>69</v>
      </c>
      <c r="B8460" t="s">
        <v>8</v>
      </c>
      <c r="C8460" t="s">
        <v>924</v>
      </c>
      <c r="D8460">
        <v>2</v>
      </c>
      <c r="E8460">
        <v>7</v>
      </c>
      <c r="F8460">
        <v>1780803000000</v>
      </c>
      <c r="G8460">
        <v>1780805654957</v>
      </c>
      <c r="H8460">
        <v>2654957</v>
      </c>
      <c r="I8460">
        <v>2574957</v>
      </c>
      <c r="J8460">
        <v>11603</v>
      </c>
      <c r="K8460">
        <v>106</v>
      </c>
      <c r="L8460">
        <v>78.05</v>
      </c>
      <c r="M8460" t="s">
        <v>931</v>
      </c>
      <c r="N8460" t="s">
        <v>926</v>
      </c>
      <c r="O8460">
        <v>44.06</v>
      </c>
      <c r="S8460">
        <v>28459</v>
      </c>
    </row>
    <row r="8461" spans="1:19" x14ac:dyDescent="0.2">
      <c r="A8461" t="s">
        <v>69</v>
      </c>
      <c r="B8461" t="s">
        <v>8</v>
      </c>
      <c r="C8461" t="s">
        <v>928</v>
      </c>
      <c r="D8461">
        <v>2</v>
      </c>
      <c r="E8461">
        <v>7</v>
      </c>
      <c r="F8461">
        <v>1780803900000</v>
      </c>
      <c r="G8461">
        <v>1780806215393</v>
      </c>
      <c r="H8461">
        <v>2315393</v>
      </c>
      <c r="I8461">
        <v>2280393</v>
      </c>
      <c r="J8461">
        <v>8183</v>
      </c>
      <c r="K8461">
        <v>91</v>
      </c>
      <c r="L8461">
        <v>68.37</v>
      </c>
      <c r="M8461" t="s">
        <v>931</v>
      </c>
      <c r="N8461" t="s">
        <v>926</v>
      </c>
      <c r="O8461">
        <v>39.25</v>
      </c>
      <c r="S8461">
        <v>28460</v>
      </c>
    </row>
    <row r="8462" spans="1:19" x14ac:dyDescent="0.2">
      <c r="A8462" t="s">
        <v>69</v>
      </c>
      <c r="B8462" t="s">
        <v>8</v>
      </c>
      <c r="C8462" t="s">
        <v>927</v>
      </c>
      <c r="D8462">
        <v>2</v>
      </c>
      <c r="E8462">
        <v>7</v>
      </c>
      <c r="F8462">
        <v>1780804800000</v>
      </c>
      <c r="G8462">
        <v>1780806302560</v>
      </c>
      <c r="H8462">
        <v>1502560</v>
      </c>
      <c r="I8462">
        <v>1452560</v>
      </c>
      <c r="J8462">
        <v>9194</v>
      </c>
      <c r="K8462">
        <v>58</v>
      </c>
      <c r="L8462">
        <v>47.68</v>
      </c>
      <c r="M8462" t="s">
        <v>925</v>
      </c>
      <c r="N8462" t="s">
        <v>929</v>
      </c>
      <c r="S8462">
        <v>28461</v>
      </c>
    </row>
    <row r="8463" spans="1:19" x14ac:dyDescent="0.2">
      <c r="A8463" t="s">
        <v>69</v>
      </c>
      <c r="B8463" t="s">
        <v>8</v>
      </c>
      <c r="C8463" t="s">
        <v>924</v>
      </c>
      <c r="D8463">
        <v>2</v>
      </c>
      <c r="E8463">
        <v>7</v>
      </c>
      <c r="F8463">
        <v>1780805700000</v>
      </c>
      <c r="G8463">
        <v>1780807634414</v>
      </c>
      <c r="H8463">
        <v>1934414</v>
      </c>
      <c r="I8463">
        <v>1869414</v>
      </c>
      <c r="J8463">
        <v>10865</v>
      </c>
      <c r="K8463">
        <v>77</v>
      </c>
      <c r="L8463">
        <v>67.959999999999994</v>
      </c>
      <c r="M8463" t="s">
        <v>931</v>
      </c>
      <c r="N8463" t="s">
        <v>926</v>
      </c>
      <c r="O8463">
        <v>40.72</v>
      </c>
      <c r="S8463">
        <v>28462</v>
      </c>
    </row>
    <row r="8464" spans="1:19" x14ac:dyDescent="0.2">
      <c r="A8464" t="s">
        <v>69</v>
      </c>
      <c r="B8464" t="s">
        <v>8</v>
      </c>
      <c r="C8464" t="s">
        <v>928</v>
      </c>
      <c r="D8464">
        <v>2</v>
      </c>
      <c r="E8464">
        <v>7</v>
      </c>
      <c r="F8464">
        <v>1780806600000</v>
      </c>
      <c r="G8464">
        <v>1780809238993</v>
      </c>
      <c r="H8464">
        <v>2638993</v>
      </c>
      <c r="I8464">
        <v>2558993</v>
      </c>
      <c r="J8464">
        <v>11011</v>
      </c>
      <c r="K8464">
        <v>107</v>
      </c>
      <c r="L8464">
        <v>80.89</v>
      </c>
      <c r="M8464" t="s">
        <v>931</v>
      </c>
      <c r="N8464" t="s">
        <v>926</v>
      </c>
      <c r="O8464">
        <v>52.64</v>
      </c>
      <c r="S8464">
        <v>28463</v>
      </c>
    </row>
    <row r="8465" spans="1:19" x14ac:dyDescent="0.2">
      <c r="A8465" t="s">
        <v>69</v>
      </c>
      <c r="B8465" t="s">
        <v>8</v>
      </c>
      <c r="C8465" t="s">
        <v>927</v>
      </c>
      <c r="D8465">
        <v>2</v>
      </c>
      <c r="E8465">
        <v>7</v>
      </c>
      <c r="F8465">
        <v>1780807500000</v>
      </c>
      <c r="G8465">
        <v>1780809004795</v>
      </c>
      <c r="H8465">
        <v>1504795</v>
      </c>
      <c r="I8465">
        <v>1469795</v>
      </c>
      <c r="J8465">
        <v>10382</v>
      </c>
      <c r="K8465">
        <v>60</v>
      </c>
      <c r="L8465">
        <v>66.13</v>
      </c>
      <c r="M8465" t="s">
        <v>925</v>
      </c>
      <c r="N8465" t="s">
        <v>926</v>
      </c>
      <c r="O8465">
        <v>48.58</v>
      </c>
      <c r="S8465">
        <v>28464</v>
      </c>
    </row>
    <row r="8466" spans="1:19" x14ac:dyDescent="0.2">
      <c r="A8466" t="s">
        <v>69</v>
      </c>
      <c r="B8466" t="s">
        <v>8</v>
      </c>
      <c r="C8466" t="s">
        <v>924</v>
      </c>
      <c r="D8466">
        <v>2</v>
      </c>
      <c r="E8466">
        <v>7</v>
      </c>
      <c r="F8466">
        <v>1780808400000</v>
      </c>
      <c r="G8466">
        <v>1780810007960</v>
      </c>
      <c r="H8466">
        <v>1607960</v>
      </c>
      <c r="I8466">
        <v>1557960</v>
      </c>
      <c r="J8466">
        <v>9367</v>
      </c>
      <c r="K8466">
        <v>65</v>
      </c>
      <c r="L8466">
        <v>64.069999999999993</v>
      </c>
      <c r="M8466" t="s">
        <v>925</v>
      </c>
      <c r="N8466" t="s">
        <v>926</v>
      </c>
      <c r="O8466">
        <v>43.89</v>
      </c>
      <c r="S8466">
        <v>28465</v>
      </c>
    </row>
    <row r="8467" spans="1:19" x14ac:dyDescent="0.2">
      <c r="A8467" t="s">
        <v>69</v>
      </c>
      <c r="B8467" t="s">
        <v>8</v>
      </c>
      <c r="C8467" t="s">
        <v>928</v>
      </c>
      <c r="D8467">
        <v>2</v>
      </c>
      <c r="E8467">
        <v>7</v>
      </c>
      <c r="F8467">
        <v>1780809300000</v>
      </c>
      <c r="G8467">
        <v>1780811461994</v>
      </c>
      <c r="H8467">
        <v>2161994</v>
      </c>
      <c r="I8467">
        <v>2096994</v>
      </c>
      <c r="J8467">
        <v>9188</v>
      </c>
      <c r="K8467">
        <v>88</v>
      </c>
      <c r="L8467">
        <v>71.78</v>
      </c>
      <c r="M8467" t="s">
        <v>931</v>
      </c>
      <c r="N8467" t="s">
        <v>926</v>
      </c>
      <c r="O8467">
        <v>48.34</v>
      </c>
      <c r="S8467">
        <v>28466</v>
      </c>
    </row>
    <row r="8468" spans="1:19" x14ac:dyDescent="0.2">
      <c r="A8468" t="s">
        <v>69</v>
      </c>
      <c r="B8468" t="s">
        <v>8</v>
      </c>
      <c r="C8468" t="s">
        <v>927</v>
      </c>
      <c r="D8468">
        <v>2</v>
      </c>
      <c r="E8468">
        <v>7</v>
      </c>
      <c r="F8468">
        <v>1780810200000</v>
      </c>
      <c r="G8468">
        <v>1780812410412</v>
      </c>
      <c r="H8468">
        <v>2210412</v>
      </c>
      <c r="I8468">
        <v>2130412</v>
      </c>
      <c r="J8468">
        <v>9045</v>
      </c>
      <c r="K8468">
        <v>84</v>
      </c>
      <c r="L8468">
        <v>56.02</v>
      </c>
      <c r="M8468" t="s">
        <v>925</v>
      </c>
      <c r="N8468" t="s">
        <v>929</v>
      </c>
      <c r="S8468">
        <v>28467</v>
      </c>
    </row>
    <row r="8469" spans="1:19" x14ac:dyDescent="0.2">
      <c r="A8469" t="s">
        <v>69</v>
      </c>
      <c r="B8469" t="s">
        <v>8</v>
      </c>
      <c r="C8469" t="s">
        <v>924</v>
      </c>
      <c r="D8469">
        <v>2</v>
      </c>
      <c r="E8469">
        <v>7</v>
      </c>
      <c r="F8469">
        <v>1780811100000</v>
      </c>
      <c r="G8469">
        <v>1780813101887</v>
      </c>
      <c r="H8469">
        <v>2001887</v>
      </c>
      <c r="I8469">
        <v>1966887</v>
      </c>
      <c r="J8469">
        <v>11562</v>
      </c>
      <c r="K8469">
        <v>79</v>
      </c>
      <c r="L8469">
        <v>56.16</v>
      </c>
      <c r="M8469" t="s">
        <v>925</v>
      </c>
      <c r="N8469" t="s">
        <v>929</v>
      </c>
      <c r="S8469">
        <v>28468</v>
      </c>
    </row>
    <row r="8470" spans="1:19" x14ac:dyDescent="0.2">
      <c r="A8470" t="s">
        <v>69</v>
      </c>
      <c r="B8470" t="s">
        <v>8</v>
      </c>
      <c r="C8470" t="s">
        <v>928</v>
      </c>
      <c r="D8470">
        <v>2</v>
      </c>
      <c r="E8470">
        <v>7</v>
      </c>
      <c r="F8470">
        <v>1780812000000</v>
      </c>
      <c r="G8470">
        <v>1780813665493</v>
      </c>
      <c r="H8470">
        <v>1665493</v>
      </c>
      <c r="I8470">
        <v>1615493</v>
      </c>
      <c r="J8470">
        <v>10704</v>
      </c>
      <c r="K8470">
        <v>61</v>
      </c>
      <c r="L8470">
        <v>68.459999999999994</v>
      </c>
      <c r="M8470" t="s">
        <v>931</v>
      </c>
      <c r="N8470" t="s">
        <v>926</v>
      </c>
      <c r="O8470">
        <v>49.09</v>
      </c>
      <c r="S8470">
        <v>28469</v>
      </c>
    </row>
    <row r="8471" spans="1:19" x14ac:dyDescent="0.2">
      <c r="A8471" t="s">
        <v>69</v>
      </c>
      <c r="B8471" t="s">
        <v>8</v>
      </c>
      <c r="C8471" t="s">
        <v>927</v>
      </c>
      <c r="D8471">
        <v>2</v>
      </c>
      <c r="E8471">
        <v>7</v>
      </c>
      <c r="F8471">
        <v>1780812900000</v>
      </c>
      <c r="G8471">
        <v>1780814506087</v>
      </c>
      <c r="H8471">
        <v>1606087</v>
      </c>
      <c r="I8471">
        <v>1541087</v>
      </c>
      <c r="J8471">
        <v>9714</v>
      </c>
      <c r="K8471">
        <v>67</v>
      </c>
      <c r="L8471">
        <v>68.180000000000007</v>
      </c>
      <c r="M8471" t="s">
        <v>931</v>
      </c>
      <c r="N8471" t="s">
        <v>926</v>
      </c>
      <c r="O8471">
        <v>52.58</v>
      </c>
      <c r="S8471">
        <v>28470</v>
      </c>
    </row>
    <row r="8472" spans="1:19" x14ac:dyDescent="0.2">
      <c r="A8472" t="s">
        <v>69</v>
      </c>
      <c r="B8472" t="s">
        <v>8</v>
      </c>
      <c r="C8472" t="s">
        <v>924</v>
      </c>
      <c r="D8472">
        <v>2</v>
      </c>
      <c r="E8472">
        <v>7</v>
      </c>
      <c r="F8472">
        <v>1780813800000</v>
      </c>
      <c r="G8472">
        <v>1780815358515</v>
      </c>
      <c r="H8472">
        <v>1558515</v>
      </c>
      <c r="I8472">
        <v>1478515</v>
      </c>
      <c r="J8472">
        <v>10654</v>
      </c>
      <c r="K8472">
        <v>63</v>
      </c>
      <c r="L8472">
        <v>64.930000000000007</v>
      </c>
      <c r="M8472" t="s">
        <v>925</v>
      </c>
      <c r="N8472" t="s">
        <v>926</v>
      </c>
      <c r="O8472">
        <v>43.71</v>
      </c>
      <c r="S8472">
        <v>28471</v>
      </c>
    </row>
    <row r="8473" spans="1:19" x14ac:dyDescent="0.2">
      <c r="A8473" t="s">
        <v>70</v>
      </c>
      <c r="B8473" t="s">
        <v>13</v>
      </c>
      <c r="C8473" t="s">
        <v>927</v>
      </c>
      <c r="D8473">
        <v>1</v>
      </c>
      <c r="E8473">
        <v>1</v>
      </c>
      <c r="F8473">
        <v>1779667200000</v>
      </c>
      <c r="G8473">
        <v>1779668482366</v>
      </c>
      <c r="H8473">
        <v>1282366</v>
      </c>
      <c r="I8473">
        <v>1282366</v>
      </c>
      <c r="J8473">
        <v>10194</v>
      </c>
      <c r="K8473">
        <v>49</v>
      </c>
      <c r="L8473">
        <v>62.05</v>
      </c>
      <c r="M8473" t="s">
        <v>925</v>
      </c>
      <c r="N8473" t="s">
        <v>926</v>
      </c>
      <c r="O8473">
        <v>45.19</v>
      </c>
      <c r="S8473">
        <v>28472</v>
      </c>
    </row>
    <row r="8474" spans="1:19" x14ac:dyDescent="0.2">
      <c r="A8474" t="s">
        <v>70</v>
      </c>
      <c r="B8474" t="s">
        <v>13</v>
      </c>
      <c r="C8474" t="s">
        <v>924</v>
      </c>
      <c r="D8474">
        <v>1</v>
      </c>
      <c r="E8474">
        <v>1</v>
      </c>
      <c r="F8474">
        <v>1779668100000</v>
      </c>
      <c r="G8474">
        <v>1779670039017</v>
      </c>
      <c r="H8474">
        <v>1939017</v>
      </c>
      <c r="I8474">
        <v>1939017</v>
      </c>
      <c r="J8474">
        <v>11274</v>
      </c>
      <c r="K8474">
        <v>73</v>
      </c>
      <c r="L8474">
        <v>73.61</v>
      </c>
      <c r="M8474" t="s">
        <v>931</v>
      </c>
      <c r="N8474" t="s">
        <v>926</v>
      </c>
      <c r="O8474">
        <v>52.65</v>
      </c>
      <c r="S8474">
        <v>28473</v>
      </c>
    </row>
    <row r="8475" spans="1:19" x14ac:dyDescent="0.2">
      <c r="A8475" t="s">
        <v>70</v>
      </c>
      <c r="B8475" t="s">
        <v>13</v>
      </c>
      <c r="C8475" t="s">
        <v>928</v>
      </c>
      <c r="D8475">
        <v>1</v>
      </c>
      <c r="E8475">
        <v>1</v>
      </c>
      <c r="F8475">
        <v>1779669000000</v>
      </c>
      <c r="G8475">
        <v>1779670952564</v>
      </c>
      <c r="H8475">
        <v>1952564</v>
      </c>
      <c r="I8475">
        <v>1952564</v>
      </c>
      <c r="J8475">
        <v>10447</v>
      </c>
      <c r="K8475">
        <v>83</v>
      </c>
      <c r="L8475">
        <v>70.099999999999994</v>
      </c>
      <c r="M8475" t="s">
        <v>931</v>
      </c>
      <c r="N8475" t="s">
        <v>926</v>
      </c>
      <c r="O8475">
        <v>46.36</v>
      </c>
      <c r="S8475">
        <v>28474</v>
      </c>
    </row>
    <row r="8476" spans="1:19" x14ac:dyDescent="0.2">
      <c r="A8476" t="s">
        <v>70</v>
      </c>
      <c r="B8476" t="s">
        <v>13</v>
      </c>
      <c r="C8476" t="s">
        <v>927</v>
      </c>
      <c r="D8476">
        <v>1</v>
      </c>
      <c r="E8476">
        <v>1</v>
      </c>
      <c r="F8476">
        <v>1779669900000</v>
      </c>
      <c r="G8476">
        <v>1779671544480</v>
      </c>
      <c r="H8476">
        <v>1644480</v>
      </c>
      <c r="I8476">
        <v>1644480</v>
      </c>
      <c r="J8476">
        <v>9791</v>
      </c>
      <c r="K8476">
        <v>64</v>
      </c>
      <c r="L8476">
        <v>68.59</v>
      </c>
      <c r="M8476" t="s">
        <v>931</v>
      </c>
      <c r="N8476" t="s">
        <v>926</v>
      </c>
      <c r="O8476">
        <v>52.35</v>
      </c>
      <c r="S8476">
        <v>28475</v>
      </c>
    </row>
    <row r="8477" spans="1:19" x14ac:dyDescent="0.2">
      <c r="A8477" t="s">
        <v>70</v>
      </c>
      <c r="B8477" t="s">
        <v>13</v>
      </c>
      <c r="C8477" t="s">
        <v>924</v>
      </c>
      <c r="D8477">
        <v>1</v>
      </c>
      <c r="E8477">
        <v>1</v>
      </c>
      <c r="F8477">
        <v>1779670800000</v>
      </c>
      <c r="G8477">
        <v>1779672756943</v>
      </c>
      <c r="H8477">
        <v>1956943</v>
      </c>
      <c r="I8477">
        <v>1956943</v>
      </c>
      <c r="J8477">
        <v>11574</v>
      </c>
      <c r="K8477">
        <v>72</v>
      </c>
      <c r="L8477">
        <v>69.77</v>
      </c>
      <c r="M8477" t="s">
        <v>931</v>
      </c>
      <c r="N8477" t="s">
        <v>926</v>
      </c>
      <c r="O8477">
        <v>42.46</v>
      </c>
      <c r="S8477">
        <v>28476</v>
      </c>
    </row>
    <row r="8478" spans="1:19" x14ac:dyDescent="0.2">
      <c r="A8478" t="s">
        <v>70</v>
      </c>
      <c r="B8478" t="s">
        <v>13</v>
      </c>
      <c r="C8478" t="s">
        <v>928</v>
      </c>
      <c r="D8478">
        <v>1</v>
      </c>
      <c r="E8478">
        <v>1</v>
      </c>
      <c r="F8478">
        <v>1779671700000</v>
      </c>
      <c r="G8478">
        <v>1779673882839</v>
      </c>
      <c r="H8478">
        <v>2182839</v>
      </c>
      <c r="I8478">
        <v>2182839</v>
      </c>
      <c r="J8478">
        <v>9708</v>
      </c>
      <c r="K8478">
        <v>82</v>
      </c>
      <c r="L8478">
        <v>69.67</v>
      </c>
      <c r="M8478" t="s">
        <v>931</v>
      </c>
      <c r="N8478" t="s">
        <v>926</v>
      </c>
      <c r="O8478">
        <v>41.52</v>
      </c>
      <c r="S8478">
        <v>28477</v>
      </c>
    </row>
    <row r="8479" spans="1:19" x14ac:dyDescent="0.2">
      <c r="A8479" t="s">
        <v>70</v>
      </c>
      <c r="B8479" t="s">
        <v>13</v>
      </c>
      <c r="C8479" t="s">
        <v>927</v>
      </c>
      <c r="D8479">
        <v>1</v>
      </c>
      <c r="E8479">
        <v>1</v>
      </c>
      <c r="F8479">
        <v>1779672600000</v>
      </c>
      <c r="G8479">
        <v>1779674508660</v>
      </c>
      <c r="H8479">
        <v>1908660</v>
      </c>
      <c r="I8479">
        <v>1908660</v>
      </c>
      <c r="J8479">
        <v>11282</v>
      </c>
      <c r="K8479">
        <v>74</v>
      </c>
      <c r="L8479">
        <v>74.53</v>
      </c>
      <c r="M8479" t="s">
        <v>931</v>
      </c>
      <c r="N8479" t="s">
        <v>926</v>
      </c>
      <c r="O8479">
        <v>55.54</v>
      </c>
      <c r="S8479">
        <v>28478</v>
      </c>
    </row>
    <row r="8480" spans="1:19" x14ac:dyDescent="0.2">
      <c r="A8480" t="s">
        <v>70</v>
      </c>
      <c r="B8480" t="s">
        <v>13</v>
      </c>
      <c r="C8480" t="s">
        <v>924</v>
      </c>
      <c r="D8480">
        <v>1</v>
      </c>
      <c r="E8480">
        <v>1</v>
      </c>
      <c r="F8480">
        <v>1779673500000</v>
      </c>
      <c r="G8480">
        <v>1779675191196</v>
      </c>
      <c r="H8480">
        <v>1691196</v>
      </c>
      <c r="I8480">
        <v>1691196</v>
      </c>
      <c r="J8480">
        <v>9954</v>
      </c>
      <c r="K8480">
        <v>73</v>
      </c>
      <c r="L8480">
        <v>50.75</v>
      </c>
      <c r="M8480" t="s">
        <v>925</v>
      </c>
      <c r="N8480" t="s">
        <v>929</v>
      </c>
      <c r="S8480">
        <v>28479</v>
      </c>
    </row>
    <row r="8481" spans="1:19" x14ac:dyDescent="0.2">
      <c r="A8481" t="s">
        <v>70</v>
      </c>
      <c r="B8481" t="s">
        <v>13</v>
      </c>
      <c r="C8481" t="s">
        <v>928</v>
      </c>
      <c r="D8481">
        <v>1</v>
      </c>
      <c r="E8481">
        <v>1</v>
      </c>
      <c r="F8481">
        <v>1779674400000</v>
      </c>
      <c r="G8481">
        <v>1779676682461</v>
      </c>
      <c r="H8481">
        <v>2282461</v>
      </c>
      <c r="I8481">
        <v>2282461</v>
      </c>
      <c r="J8481">
        <v>11218</v>
      </c>
      <c r="K8481">
        <v>95</v>
      </c>
      <c r="L8481">
        <v>71.77</v>
      </c>
      <c r="M8481" t="s">
        <v>931</v>
      </c>
      <c r="N8481" t="s">
        <v>926</v>
      </c>
      <c r="O8481">
        <v>39.869999999999997</v>
      </c>
      <c r="S8481">
        <v>28480</v>
      </c>
    </row>
    <row r="8482" spans="1:19" x14ac:dyDescent="0.2">
      <c r="A8482" t="s">
        <v>70</v>
      </c>
      <c r="B8482" t="s">
        <v>13</v>
      </c>
      <c r="C8482" t="s">
        <v>927</v>
      </c>
      <c r="D8482">
        <v>1</v>
      </c>
      <c r="E8482">
        <v>1</v>
      </c>
      <c r="F8482">
        <v>1779675300000</v>
      </c>
      <c r="G8482">
        <v>1779677095641</v>
      </c>
      <c r="H8482">
        <v>1795641</v>
      </c>
      <c r="I8482">
        <v>1795641</v>
      </c>
      <c r="J8482">
        <v>9131</v>
      </c>
      <c r="K8482">
        <v>73</v>
      </c>
      <c r="L8482">
        <v>64.88</v>
      </c>
      <c r="M8482" t="s">
        <v>925</v>
      </c>
      <c r="N8482" t="s">
        <v>926</v>
      </c>
      <c r="O8482">
        <v>41.69</v>
      </c>
      <c r="S8482">
        <v>28481</v>
      </c>
    </row>
    <row r="8483" spans="1:19" x14ac:dyDescent="0.2">
      <c r="A8483" t="s">
        <v>70</v>
      </c>
      <c r="B8483" t="s">
        <v>13</v>
      </c>
      <c r="C8483" t="s">
        <v>924</v>
      </c>
      <c r="D8483">
        <v>1</v>
      </c>
      <c r="E8483">
        <v>1</v>
      </c>
      <c r="F8483">
        <v>1779676200000</v>
      </c>
      <c r="G8483">
        <v>1779678385768</v>
      </c>
      <c r="H8483">
        <v>2185768</v>
      </c>
      <c r="I8483">
        <v>2185768</v>
      </c>
      <c r="J8483">
        <v>8933</v>
      </c>
      <c r="K8483">
        <v>90</v>
      </c>
      <c r="L8483">
        <v>70.62</v>
      </c>
      <c r="M8483" t="s">
        <v>931</v>
      </c>
      <c r="N8483" t="s">
        <v>926</v>
      </c>
      <c r="O8483">
        <v>45.75</v>
      </c>
      <c r="S8483">
        <v>28482</v>
      </c>
    </row>
    <row r="8484" spans="1:19" x14ac:dyDescent="0.2">
      <c r="A8484" t="s">
        <v>70</v>
      </c>
      <c r="B8484" t="s">
        <v>13</v>
      </c>
      <c r="C8484" t="s">
        <v>928</v>
      </c>
      <c r="D8484">
        <v>1</v>
      </c>
      <c r="E8484">
        <v>1</v>
      </c>
      <c r="F8484">
        <v>1779677100000</v>
      </c>
      <c r="G8484">
        <v>1779678845380</v>
      </c>
      <c r="H8484">
        <v>1745380</v>
      </c>
      <c r="I8484">
        <v>1745380</v>
      </c>
      <c r="J8484">
        <v>11892</v>
      </c>
      <c r="K8484">
        <v>71</v>
      </c>
      <c r="L8484">
        <v>73.75</v>
      </c>
      <c r="M8484" t="s">
        <v>931</v>
      </c>
      <c r="N8484" t="s">
        <v>926</v>
      </c>
      <c r="O8484">
        <v>56.21</v>
      </c>
      <c r="S8484">
        <v>28483</v>
      </c>
    </row>
    <row r="8485" spans="1:19" x14ac:dyDescent="0.2">
      <c r="A8485" t="s">
        <v>70</v>
      </c>
      <c r="B8485" t="s">
        <v>13</v>
      </c>
      <c r="C8485" t="s">
        <v>927</v>
      </c>
      <c r="D8485">
        <v>1</v>
      </c>
      <c r="E8485">
        <v>1</v>
      </c>
      <c r="F8485">
        <v>1779678000000</v>
      </c>
      <c r="G8485">
        <v>1779680164507</v>
      </c>
      <c r="H8485">
        <v>2164507</v>
      </c>
      <c r="I8485">
        <v>2164507</v>
      </c>
      <c r="J8485">
        <v>9580</v>
      </c>
      <c r="K8485">
        <v>85</v>
      </c>
      <c r="L8485">
        <v>56.03</v>
      </c>
      <c r="M8485" t="s">
        <v>925</v>
      </c>
      <c r="N8485" t="s">
        <v>929</v>
      </c>
      <c r="S8485">
        <v>28484</v>
      </c>
    </row>
    <row r="8486" spans="1:19" x14ac:dyDescent="0.2">
      <c r="A8486" t="s">
        <v>70</v>
      </c>
      <c r="B8486" t="s">
        <v>13</v>
      </c>
      <c r="C8486" t="s">
        <v>924</v>
      </c>
      <c r="D8486">
        <v>1</v>
      </c>
      <c r="E8486">
        <v>1</v>
      </c>
      <c r="F8486">
        <v>1779678900000</v>
      </c>
      <c r="G8486">
        <v>1779680372363</v>
      </c>
      <c r="H8486">
        <v>1472363</v>
      </c>
      <c r="I8486">
        <v>1472363</v>
      </c>
      <c r="J8486">
        <v>8584</v>
      </c>
      <c r="K8486">
        <v>56</v>
      </c>
      <c r="L8486">
        <v>64.2</v>
      </c>
      <c r="M8486" t="s">
        <v>925</v>
      </c>
      <c r="N8486" t="s">
        <v>926</v>
      </c>
      <c r="O8486">
        <v>49.71</v>
      </c>
      <c r="S8486">
        <v>28485</v>
      </c>
    </row>
    <row r="8487" spans="1:19" x14ac:dyDescent="0.2">
      <c r="A8487" t="s">
        <v>70</v>
      </c>
      <c r="B8487" t="s">
        <v>13</v>
      </c>
      <c r="C8487" t="s">
        <v>928</v>
      </c>
      <c r="D8487">
        <v>1</v>
      </c>
      <c r="E8487">
        <v>1</v>
      </c>
      <c r="F8487">
        <v>1779679800000</v>
      </c>
      <c r="G8487">
        <v>1779681338639</v>
      </c>
      <c r="H8487">
        <v>1538639</v>
      </c>
      <c r="I8487">
        <v>1538639</v>
      </c>
      <c r="J8487">
        <v>8969</v>
      </c>
      <c r="K8487">
        <v>63</v>
      </c>
      <c r="L8487">
        <v>67.34</v>
      </c>
      <c r="M8487" t="s">
        <v>931</v>
      </c>
      <c r="N8487" t="s">
        <v>926</v>
      </c>
      <c r="O8487">
        <v>54.31</v>
      </c>
      <c r="S8487">
        <v>28486</v>
      </c>
    </row>
    <row r="8488" spans="1:19" x14ac:dyDescent="0.2">
      <c r="A8488" t="s">
        <v>70</v>
      </c>
      <c r="B8488" t="s">
        <v>13</v>
      </c>
      <c r="C8488" t="s">
        <v>927</v>
      </c>
      <c r="D8488">
        <v>1</v>
      </c>
      <c r="E8488">
        <v>1</v>
      </c>
      <c r="F8488">
        <v>1779680700000</v>
      </c>
      <c r="G8488">
        <v>1779683087763</v>
      </c>
      <c r="H8488">
        <v>2387763</v>
      </c>
      <c r="I8488">
        <v>2387763</v>
      </c>
      <c r="J8488">
        <v>9825</v>
      </c>
      <c r="K8488">
        <v>89</v>
      </c>
      <c r="L8488">
        <v>75.709999999999994</v>
      </c>
      <c r="M8488" t="s">
        <v>931</v>
      </c>
      <c r="N8488" t="s">
        <v>926</v>
      </c>
      <c r="O8488">
        <v>50.11</v>
      </c>
      <c r="S8488">
        <v>28487</v>
      </c>
    </row>
    <row r="8489" spans="1:19" x14ac:dyDescent="0.2">
      <c r="A8489" t="s">
        <v>70</v>
      </c>
      <c r="B8489" t="s">
        <v>13</v>
      </c>
      <c r="C8489" t="s">
        <v>924</v>
      </c>
      <c r="D8489">
        <v>1</v>
      </c>
      <c r="E8489">
        <v>1</v>
      </c>
      <c r="F8489">
        <v>1779681600000</v>
      </c>
      <c r="G8489">
        <v>1779683221229</v>
      </c>
      <c r="H8489">
        <v>1621229</v>
      </c>
      <c r="I8489">
        <v>1621229</v>
      </c>
      <c r="J8489">
        <v>12033</v>
      </c>
      <c r="K8489">
        <v>67</v>
      </c>
      <c r="L8489">
        <v>68.819999999999993</v>
      </c>
      <c r="M8489" t="s">
        <v>931</v>
      </c>
      <c r="N8489" t="s">
        <v>926</v>
      </c>
      <c r="O8489">
        <v>47.48</v>
      </c>
      <c r="S8489">
        <v>28488</v>
      </c>
    </row>
    <row r="8490" spans="1:19" x14ac:dyDescent="0.2">
      <c r="A8490" t="s">
        <v>70</v>
      </c>
      <c r="B8490" t="s">
        <v>13</v>
      </c>
      <c r="C8490" t="s">
        <v>928</v>
      </c>
      <c r="D8490">
        <v>1</v>
      </c>
      <c r="E8490">
        <v>1</v>
      </c>
      <c r="F8490">
        <v>1779682500000</v>
      </c>
      <c r="G8490">
        <v>1779683790889</v>
      </c>
      <c r="H8490">
        <v>1290889</v>
      </c>
      <c r="I8490">
        <v>1290889</v>
      </c>
      <c r="J8490">
        <v>12092</v>
      </c>
      <c r="K8490">
        <v>51</v>
      </c>
      <c r="L8490">
        <v>63.04</v>
      </c>
      <c r="M8490" t="s">
        <v>925</v>
      </c>
      <c r="N8490" t="s">
        <v>926</v>
      </c>
      <c r="O8490">
        <v>42.21</v>
      </c>
      <c r="S8490">
        <v>28489</v>
      </c>
    </row>
    <row r="8491" spans="1:19" x14ac:dyDescent="0.2">
      <c r="A8491" t="s">
        <v>70</v>
      </c>
      <c r="B8491" t="s">
        <v>13</v>
      </c>
      <c r="C8491" t="s">
        <v>927</v>
      </c>
      <c r="D8491">
        <v>1</v>
      </c>
      <c r="E8491">
        <v>1</v>
      </c>
      <c r="F8491">
        <v>1779683400000</v>
      </c>
      <c r="G8491">
        <v>1779684818597</v>
      </c>
      <c r="H8491">
        <v>1418597</v>
      </c>
      <c r="I8491">
        <v>1418597</v>
      </c>
      <c r="J8491">
        <v>10661</v>
      </c>
      <c r="K8491">
        <v>58</v>
      </c>
      <c r="L8491">
        <v>65.62</v>
      </c>
      <c r="M8491" t="s">
        <v>925</v>
      </c>
      <c r="N8491" t="s">
        <v>926</v>
      </c>
      <c r="O8491">
        <v>48.82</v>
      </c>
      <c r="S8491">
        <v>28490</v>
      </c>
    </row>
    <row r="8492" spans="1:19" x14ac:dyDescent="0.2">
      <c r="A8492" t="s">
        <v>70</v>
      </c>
      <c r="B8492" t="s">
        <v>13</v>
      </c>
      <c r="C8492" t="s">
        <v>924</v>
      </c>
      <c r="D8492">
        <v>1</v>
      </c>
      <c r="E8492">
        <v>1</v>
      </c>
      <c r="F8492">
        <v>1779684300000</v>
      </c>
      <c r="G8492">
        <v>1779686134346</v>
      </c>
      <c r="H8492">
        <v>1834346</v>
      </c>
      <c r="I8492">
        <v>1834346</v>
      </c>
      <c r="J8492">
        <v>11633</v>
      </c>
      <c r="K8492">
        <v>72</v>
      </c>
      <c r="L8492">
        <v>54.23</v>
      </c>
      <c r="M8492" t="s">
        <v>925</v>
      </c>
      <c r="N8492" t="s">
        <v>929</v>
      </c>
      <c r="S8492">
        <v>28491</v>
      </c>
    </row>
    <row r="8493" spans="1:19" x14ac:dyDescent="0.2">
      <c r="A8493" t="s">
        <v>70</v>
      </c>
      <c r="B8493" t="s">
        <v>13</v>
      </c>
      <c r="C8493" t="s">
        <v>928</v>
      </c>
      <c r="D8493">
        <v>1</v>
      </c>
      <c r="E8493">
        <v>1</v>
      </c>
      <c r="F8493">
        <v>1779685200000</v>
      </c>
      <c r="G8493">
        <v>1779687634589</v>
      </c>
      <c r="H8493">
        <v>2434589</v>
      </c>
      <c r="I8493">
        <v>2434589</v>
      </c>
      <c r="J8493">
        <v>10745</v>
      </c>
      <c r="K8493">
        <v>90</v>
      </c>
      <c r="L8493">
        <v>77.180000000000007</v>
      </c>
      <c r="M8493" t="s">
        <v>931</v>
      </c>
      <c r="N8493" t="s">
        <v>926</v>
      </c>
      <c r="O8493">
        <v>49.88</v>
      </c>
      <c r="S8493">
        <v>28492</v>
      </c>
    </row>
    <row r="8494" spans="1:19" x14ac:dyDescent="0.2">
      <c r="A8494" t="s">
        <v>70</v>
      </c>
      <c r="B8494" t="s">
        <v>13</v>
      </c>
      <c r="C8494" t="s">
        <v>927</v>
      </c>
      <c r="D8494">
        <v>1</v>
      </c>
      <c r="E8494">
        <v>1</v>
      </c>
      <c r="F8494">
        <v>1779686100000</v>
      </c>
      <c r="G8494">
        <v>1779688554267</v>
      </c>
      <c r="H8494">
        <v>2454267</v>
      </c>
      <c r="I8494">
        <v>2454267</v>
      </c>
      <c r="J8494">
        <v>10190</v>
      </c>
      <c r="K8494">
        <v>99</v>
      </c>
      <c r="L8494">
        <v>74.19</v>
      </c>
      <c r="M8494" t="s">
        <v>931</v>
      </c>
      <c r="N8494" t="s">
        <v>926</v>
      </c>
      <c r="O8494">
        <v>43.92</v>
      </c>
      <c r="S8494">
        <v>28493</v>
      </c>
    </row>
    <row r="8495" spans="1:19" x14ac:dyDescent="0.2">
      <c r="A8495" t="s">
        <v>70</v>
      </c>
      <c r="B8495" t="s">
        <v>13</v>
      </c>
      <c r="C8495" t="s">
        <v>924</v>
      </c>
      <c r="D8495">
        <v>1</v>
      </c>
      <c r="E8495">
        <v>1</v>
      </c>
      <c r="F8495">
        <v>1779687000000</v>
      </c>
      <c r="G8495">
        <v>1779688979626</v>
      </c>
      <c r="H8495">
        <v>1979626</v>
      </c>
      <c r="I8495">
        <v>1979626</v>
      </c>
      <c r="J8495">
        <v>9077</v>
      </c>
      <c r="K8495">
        <v>75</v>
      </c>
      <c r="L8495">
        <v>53.29</v>
      </c>
      <c r="M8495" t="s">
        <v>925</v>
      </c>
      <c r="N8495" t="s">
        <v>929</v>
      </c>
      <c r="S8495">
        <v>28494</v>
      </c>
    </row>
    <row r="8496" spans="1:19" x14ac:dyDescent="0.2">
      <c r="A8496" t="s">
        <v>70</v>
      </c>
      <c r="B8496" t="s">
        <v>13</v>
      </c>
      <c r="C8496" t="s">
        <v>924</v>
      </c>
      <c r="D8496">
        <v>1</v>
      </c>
      <c r="E8496">
        <v>2</v>
      </c>
      <c r="F8496">
        <v>1779753600000</v>
      </c>
      <c r="G8496">
        <v>1779755846005</v>
      </c>
      <c r="H8496">
        <v>2246005</v>
      </c>
      <c r="I8496">
        <v>2246005</v>
      </c>
      <c r="J8496">
        <v>10324</v>
      </c>
      <c r="K8496">
        <v>94</v>
      </c>
      <c r="L8496">
        <v>74.290000000000006</v>
      </c>
      <c r="M8496" t="s">
        <v>931</v>
      </c>
      <c r="N8496" t="s">
        <v>926</v>
      </c>
      <c r="O8496">
        <v>49.05</v>
      </c>
      <c r="S8496">
        <v>28495</v>
      </c>
    </row>
    <row r="8497" spans="1:19" x14ac:dyDescent="0.2">
      <c r="A8497" t="s">
        <v>70</v>
      </c>
      <c r="B8497" t="s">
        <v>13</v>
      </c>
      <c r="C8497" t="s">
        <v>928</v>
      </c>
      <c r="D8497">
        <v>1</v>
      </c>
      <c r="E8497">
        <v>2</v>
      </c>
      <c r="F8497">
        <v>1779754500000</v>
      </c>
      <c r="G8497">
        <v>1779756124956</v>
      </c>
      <c r="H8497">
        <v>1624956</v>
      </c>
      <c r="I8497">
        <v>1624956</v>
      </c>
      <c r="J8497">
        <v>12126</v>
      </c>
      <c r="K8497">
        <v>66</v>
      </c>
      <c r="L8497">
        <v>70.08</v>
      </c>
      <c r="M8497" t="s">
        <v>931</v>
      </c>
      <c r="N8497" t="s">
        <v>926</v>
      </c>
      <c r="O8497">
        <v>50.08</v>
      </c>
      <c r="S8497">
        <v>28496</v>
      </c>
    </row>
    <row r="8498" spans="1:19" x14ac:dyDescent="0.2">
      <c r="A8498" t="s">
        <v>70</v>
      </c>
      <c r="B8498" t="s">
        <v>13</v>
      </c>
      <c r="C8498" t="s">
        <v>927</v>
      </c>
      <c r="D8498">
        <v>1</v>
      </c>
      <c r="E8498">
        <v>2</v>
      </c>
      <c r="F8498">
        <v>1779755400000</v>
      </c>
      <c r="G8498">
        <v>1779757418555</v>
      </c>
      <c r="H8498">
        <v>2018555</v>
      </c>
      <c r="I8498">
        <v>2018555</v>
      </c>
      <c r="J8498">
        <v>9082</v>
      </c>
      <c r="K8498">
        <v>75</v>
      </c>
      <c r="L8498">
        <v>69.459999999999994</v>
      </c>
      <c r="M8498" t="s">
        <v>931</v>
      </c>
      <c r="N8498" t="s">
        <v>926</v>
      </c>
      <c r="O8498">
        <v>46.85</v>
      </c>
      <c r="S8498">
        <v>28497</v>
      </c>
    </row>
    <row r="8499" spans="1:19" x14ac:dyDescent="0.2">
      <c r="A8499" t="s">
        <v>70</v>
      </c>
      <c r="B8499" t="s">
        <v>13</v>
      </c>
      <c r="C8499" t="s">
        <v>924</v>
      </c>
      <c r="D8499">
        <v>1</v>
      </c>
      <c r="E8499">
        <v>2</v>
      </c>
      <c r="F8499">
        <v>1779756300000</v>
      </c>
      <c r="G8499">
        <v>1779758191423</v>
      </c>
      <c r="H8499">
        <v>1891423</v>
      </c>
      <c r="I8499">
        <v>1891423</v>
      </c>
      <c r="J8499">
        <v>11130</v>
      </c>
      <c r="K8499">
        <v>72</v>
      </c>
      <c r="L8499">
        <v>72.05</v>
      </c>
      <c r="M8499" t="s">
        <v>931</v>
      </c>
      <c r="N8499" t="s">
        <v>926</v>
      </c>
      <c r="O8499">
        <v>50.62</v>
      </c>
      <c r="S8499">
        <v>28498</v>
      </c>
    </row>
    <row r="8500" spans="1:19" x14ac:dyDescent="0.2">
      <c r="A8500" t="s">
        <v>70</v>
      </c>
      <c r="B8500" t="s">
        <v>13</v>
      </c>
      <c r="C8500" t="s">
        <v>928</v>
      </c>
      <c r="D8500">
        <v>1</v>
      </c>
      <c r="E8500">
        <v>2</v>
      </c>
      <c r="F8500">
        <v>1779757200000</v>
      </c>
      <c r="G8500">
        <v>1779759199989</v>
      </c>
      <c r="H8500">
        <v>1999989</v>
      </c>
      <c r="I8500">
        <v>1999989</v>
      </c>
      <c r="J8500">
        <v>10220</v>
      </c>
      <c r="K8500">
        <v>79</v>
      </c>
      <c r="L8500">
        <v>74.92</v>
      </c>
      <c r="M8500" t="s">
        <v>931</v>
      </c>
      <c r="N8500" t="s">
        <v>926</v>
      </c>
      <c r="O8500">
        <v>56.98</v>
      </c>
      <c r="S8500">
        <v>28499</v>
      </c>
    </row>
    <row r="8501" spans="1:19" x14ac:dyDescent="0.2">
      <c r="A8501" t="s">
        <v>70</v>
      </c>
      <c r="B8501" t="s">
        <v>13</v>
      </c>
      <c r="C8501" t="s">
        <v>927</v>
      </c>
      <c r="D8501">
        <v>1</v>
      </c>
      <c r="E8501">
        <v>2</v>
      </c>
      <c r="F8501">
        <v>1779758100000</v>
      </c>
      <c r="G8501">
        <v>1779760565467</v>
      </c>
      <c r="H8501">
        <v>2465467</v>
      </c>
      <c r="I8501">
        <v>2465467</v>
      </c>
      <c r="J8501">
        <v>10521</v>
      </c>
      <c r="K8501">
        <v>101</v>
      </c>
      <c r="L8501">
        <v>76.47</v>
      </c>
      <c r="M8501" t="s">
        <v>931</v>
      </c>
      <c r="N8501" t="s">
        <v>926</v>
      </c>
      <c r="O8501">
        <v>48.05</v>
      </c>
      <c r="S8501">
        <v>28500</v>
      </c>
    </row>
    <row r="8502" spans="1:19" x14ac:dyDescent="0.2">
      <c r="A8502" t="s">
        <v>70</v>
      </c>
      <c r="B8502" t="s">
        <v>13</v>
      </c>
      <c r="C8502" t="s">
        <v>924</v>
      </c>
      <c r="D8502">
        <v>1</v>
      </c>
      <c r="E8502">
        <v>2</v>
      </c>
      <c r="F8502">
        <v>1779759000000</v>
      </c>
      <c r="G8502">
        <v>1779760456078</v>
      </c>
      <c r="H8502">
        <v>1456078</v>
      </c>
      <c r="I8502">
        <v>1456078</v>
      </c>
      <c r="J8502">
        <v>10738</v>
      </c>
      <c r="K8502">
        <v>58</v>
      </c>
      <c r="L8502">
        <v>48.75</v>
      </c>
      <c r="M8502" t="s">
        <v>925</v>
      </c>
      <c r="N8502" t="s">
        <v>929</v>
      </c>
      <c r="S8502">
        <v>28501</v>
      </c>
    </row>
    <row r="8503" spans="1:19" x14ac:dyDescent="0.2">
      <c r="A8503" t="s">
        <v>70</v>
      </c>
      <c r="B8503" t="s">
        <v>13</v>
      </c>
      <c r="C8503" t="s">
        <v>928</v>
      </c>
      <c r="D8503">
        <v>1</v>
      </c>
      <c r="E8503">
        <v>2</v>
      </c>
      <c r="F8503">
        <v>1779759900000</v>
      </c>
      <c r="G8503">
        <v>1779762035168</v>
      </c>
      <c r="H8503">
        <v>2135168</v>
      </c>
      <c r="I8503">
        <v>2135168</v>
      </c>
      <c r="J8503">
        <v>10056</v>
      </c>
      <c r="K8503">
        <v>81</v>
      </c>
      <c r="L8503">
        <v>69.97</v>
      </c>
      <c r="M8503" t="s">
        <v>931</v>
      </c>
      <c r="N8503" t="s">
        <v>926</v>
      </c>
      <c r="O8503">
        <v>42.5</v>
      </c>
      <c r="S8503">
        <v>28502</v>
      </c>
    </row>
    <row r="8504" spans="1:19" x14ac:dyDescent="0.2">
      <c r="A8504" t="s">
        <v>70</v>
      </c>
      <c r="B8504" t="s">
        <v>13</v>
      </c>
      <c r="C8504" t="s">
        <v>927</v>
      </c>
      <c r="D8504">
        <v>1</v>
      </c>
      <c r="E8504">
        <v>2</v>
      </c>
      <c r="F8504">
        <v>1779760800000</v>
      </c>
      <c r="G8504">
        <v>1779762633530</v>
      </c>
      <c r="H8504">
        <v>1833530</v>
      </c>
      <c r="I8504">
        <v>1833530</v>
      </c>
      <c r="J8504">
        <v>10852</v>
      </c>
      <c r="K8504">
        <v>72</v>
      </c>
      <c r="L8504">
        <v>69.599999999999994</v>
      </c>
      <c r="M8504" t="s">
        <v>931</v>
      </c>
      <c r="N8504" t="s">
        <v>926</v>
      </c>
      <c r="O8504">
        <v>47.1</v>
      </c>
      <c r="S8504">
        <v>28503</v>
      </c>
    </row>
    <row r="8505" spans="1:19" x14ac:dyDescent="0.2">
      <c r="A8505" t="s">
        <v>70</v>
      </c>
      <c r="B8505" t="s">
        <v>13</v>
      </c>
      <c r="C8505" t="s">
        <v>924</v>
      </c>
      <c r="D8505">
        <v>1</v>
      </c>
      <c r="E8505">
        <v>2</v>
      </c>
      <c r="F8505">
        <v>1779761700000</v>
      </c>
      <c r="G8505">
        <v>1779763765345</v>
      </c>
      <c r="H8505">
        <v>2065345</v>
      </c>
      <c r="I8505">
        <v>2065345</v>
      </c>
      <c r="J8505">
        <v>12196</v>
      </c>
      <c r="K8505">
        <v>80</v>
      </c>
      <c r="L8505">
        <v>76.739999999999995</v>
      </c>
      <c r="M8505" t="s">
        <v>931</v>
      </c>
      <c r="N8505" t="s">
        <v>926</v>
      </c>
      <c r="O8505">
        <v>54.28</v>
      </c>
      <c r="S8505">
        <v>28504</v>
      </c>
    </row>
    <row r="8506" spans="1:19" x14ac:dyDescent="0.2">
      <c r="A8506" t="s">
        <v>70</v>
      </c>
      <c r="B8506" t="s">
        <v>13</v>
      </c>
      <c r="C8506" t="s">
        <v>928</v>
      </c>
      <c r="D8506">
        <v>1</v>
      </c>
      <c r="E8506">
        <v>2</v>
      </c>
      <c r="F8506">
        <v>1779762600000</v>
      </c>
      <c r="G8506">
        <v>1779764605323</v>
      </c>
      <c r="H8506">
        <v>2005323</v>
      </c>
      <c r="I8506">
        <v>2005323</v>
      </c>
      <c r="J8506">
        <v>10310</v>
      </c>
      <c r="K8506">
        <v>76</v>
      </c>
      <c r="L8506">
        <v>70.05</v>
      </c>
      <c r="M8506" t="s">
        <v>931</v>
      </c>
      <c r="N8506" t="s">
        <v>926</v>
      </c>
      <c r="O8506">
        <v>45.27</v>
      </c>
      <c r="S8506">
        <v>28505</v>
      </c>
    </row>
    <row r="8507" spans="1:19" x14ac:dyDescent="0.2">
      <c r="A8507" t="s">
        <v>70</v>
      </c>
      <c r="B8507" t="s">
        <v>13</v>
      </c>
      <c r="C8507" t="s">
        <v>927</v>
      </c>
      <c r="D8507">
        <v>1</v>
      </c>
      <c r="E8507">
        <v>2</v>
      </c>
      <c r="F8507">
        <v>1779763500000</v>
      </c>
      <c r="G8507">
        <v>1779765279222</v>
      </c>
      <c r="H8507">
        <v>1779222</v>
      </c>
      <c r="I8507">
        <v>1779222</v>
      </c>
      <c r="J8507">
        <v>8660</v>
      </c>
      <c r="K8507">
        <v>74</v>
      </c>
      <c r="L8507">
        <v>64.94</v>
      </c>
      <c r="M8507" t="s">
        <v>925</v>
      </c>
      <c r="N8507" t="s">
        <v>926</v>
      </c>
      <c r="O8507">
        <v>43.5</v>
      </c>
      <c r="S8507">
        <v>28506</v>
      </c>
    </row>
    <row r="8508" spans="1:19" x14ac:dyDescent="0.2">
      <c r="A8508" t="s">
        <v>70</v>
      </c>
      <c r="B8508" t="s">
        <v>13</v>
      </c>
      <c r="C8508" t="s">
        <v>924</v>
      </c>
      <c r="D8508">
        <v>1</v>
      </c>
      <c r="E8508">
        <v>2</v>
      </c>
      <c r="F8508">
        <v>1779764400000</v>
      </c>
      <c r="G8508">
        <v>1779766443090</v>
      </c>
      <c r="H8508">
        <v>2043090</v>
      </c>
      <c r="I8508">
        <v>2043090</v>
      </c>
      <c r="J8508">
        <v>9139</v>
      </c>
      <c r="K8508">
        <v>80</v>
      </c>
      <c r="L8508">
        <v>69.650000000000006</v>
      </c>
      <c r="M8508" t="s">
        <v>931</v>
      </c>
      <c r="N8508" t="s">
        <v>926</v>
      </c>
      <c r="O8508">
        <v>46.52</v>
      </c>
      <c r="S8508">
        <v>28507</v>
      </c>
    </row>
    <row r="8509" spans="1:19" x14ac:dyDescent="0.2">
      <c r="A8509" t="s">
        <v>70</v>
      </c>
      <c r="B8509" t="s">
        <v>13</v>
      </c>
      <c r="C8509" t="s">
        <v>928</v>
      </c>
      <c r="D8509">
        <v>1</v>
      </c>
      <c r="E8509">
        <v>2</v>
      </c>
      <c r="F8509">
        <v>1779765300000</v>
      </c>
      <c r="G8509">
        <v>1779767788618</v>
      </c>
      <c r="H8509">
        <v>2488618</v>
      </c>
      <c r="I8509">
        <v>2488618</v>
      </c>
      <c r="J8509">
        <v>10110</v>
      </c>
      <c r="K8509">
        <v>102</v>
      </c>
      <c r="L8509">
        <v>75.23</v>
      </c>
      <c r="M8509" t="s">
        <v>931</v>
      </c>
      <c r="N8509" t="s">
        <v>926</v>
      </c>
      <c r="O8509">
        <v>45.68</v>
      </c>
      <c r="S8509">
        <v>28508</v>
      </c>
    </row>
    <row r="8510" spans="1:19" x14ac:dyDescent="0.2">
      <c r="A8510" t="s">
        <v>70</v>
      </c>
      <c r="B8510" t="s">
        <v>13</v>
      </c>
      <c r="C8510" t="s">
        <v>927</v>
      </c>
      <c r="D8510">
        <v>1</v>
      </c>
      <c r="E8510">
        <v>2</v>
      </c>
      <c r="F8510">
        <v>1779766200000</v>
      </c>
      <c r="G8510">
        <v>1779768195280</v>
      </c>
      <c r="H8510">
        <v>1995280</v>
      </c>
      <c r="I8510">
        <v>1995280</v>
      </c>
      <c r="J8510">
        <v>11626</v>
      </c>
      <c r="K8510">
        <v>80</v>
      </c>
      <c r="L8510">
        <v>70.459999999999994</v>
      </c>
      <c r="M8510" t="s">
        <v>931</v>
      </c>
      <c r="N8510" t="s">
        <v>926</v>
      </c>
      <c r="O8510">
        <v>42.96</v>
      </c>
      <c r="S8510">
        <v>28509</v>
      </c>
    </row>
    <row r="8511" spans="1:19" x14ac:dyDescent="0.2">
      <c r="A8511" t="s">
        <v>70</v>
      </c>
      <c r="B8511" t="s">
        <v>13</v>
      </c>
      <c r="C8511" t="s">
        <v>924</v>
      </c>
      <c r="D8511">
        <v>1</v>
      </c>
      <c r="E8511">
        <v>2</v>
      </c>
      <c r="F8511">
        <v>1779767100000</v>
      </c>
      <c r="G8511">
        <v>1779768416087</v>
      </c>
      <c r="H8511">
        <v>1316087</v>
      </c>
      <c r="I8511">
        <v>1316087</v>
      </c>
      <c r="J8511">
        <v>9723</v>
      </c>
      <c r="K8511">
        <v>53</v>
      </c>
      <c r="L8511">
        <v>64.739999999999995</v>
      </c>
      <c r="M8511" t="s">
        <v>925</v>
      </c>
      <c r="N8511" t="s">
        <v>926</v>
      </c>
      <c r="O8511">
        <v>51.87</v>
      </c>
      <c r="S8511">
        <v>28510</v>
      </c>
    </row>
    <row r="8512" spans="1:19" x14ac:dyDescent="0.2">
      <c r="A8512" t="s">
        <v>70</v>
      </c>
      <c r="B8512" t="s">
        <v>13</v>
      </c>
      <c r="C8512" t="s">
        <v>928</v>
      </c>
      <c r="D8512">
        <v>1</v>
      </c>
      <c r="E8512">
        <v>2</v>
      </c>
      <c r="F8512">
        <v>1779768000000</v>
      </c>
      <c r="G8512">
        <v>1779769474895</v>
      </c>
      <c r="H8512">
        <v>1474895</v>
      </c>
      <c r="I8512">
        <v>1474895</v>
      </c>
      <c r="J8512">
        <v>9349</v>
      </c>
      <c r="K8512">
        <v>66</v>
      </c>
      <c r="L8512">
        <v>47.52</v>
      </c>
      <c r="M8512" t="s">
        <v>925</v>
      </c>
      <c r="N8512" t="s">
        <v>929</v>
      </c>
      <c r="S8512">
        <v>28511</v>
      </c>
    </row>
    <row r="8513" spans="1:19" x14ac:dyDescent="0.2">
      <c r="A8513" t="s">
        <v>70</v>
      </c>
      <c r="B8513" t="s">
        <v>13</v>
      </c>
      <c r="C8513" t="s">
        <v>927</v>
      </c>
      <c r="D8513">
        <v>1</v>
      </c>
      <c r="E8513">
        <v>2</v>
      </c>
      <c r="F8513">
        <v>1779768900000</v>
      </c>
      <c r="G8513">
        <v>1779770697083</v>
      </c>
      <c r="H8513">
        <v>1797083</v>
      </c>
      <c r="I8513">
        <v>1797083</v>
      </c>
      <c r="J8513">
        <v>9987</v>
      </c>
      <c r="K8513">
        <v>73</v>
      </c>
      <c r="L8513">
        <v>71.83</v>
      </c>
      <c r="M8513" t="s">
        <v>931</v>
      </c>
      <c r="N8513" t="s">
        <v>926</v>
      </c>
      <c r="O8513">
        <v>55.52</v>
      </c>
      <c r="S8513">
        <v>28512</v>
      </c>
    </row>
    <row r="8514" spans="1:19" x14ac:dyDescent="0.2">
      <c r="A8514" t="s">
        <v>70</v>
      </c>
      <c r="B8514" t="s">
        <v>13</v>
      </c>
      <c r="C8514" t="s">
        <v>924</v>
      </c>
      <c r="D8514">
        <v>1</v>
      </c>
      <c r="E8514">
        <v>2</v>
      </c>
      <c r="F8514">
        <v>1779769800000</v>
      </c>
      <c r="G8514">
        <v>1779772099562</v>
      </c>
      <c r="H8514">
        <v>2299562</v>
      </c>
      <c r="I8514">
        <v>2299562</v>
      </c>
      <c r="J8514">
        <v>9811</v>
      </c>
      <c r="K8514">
        <v>89</v>
      </c>
      <c r="L8514">
        <v>74.569999999999993</v>
      </c>
      <c r="M8514" t="s">
        <v>931</v>
      </c>
      <c r="N8514" t="s">
        <v>926</v>
      </c>
      <c r="O8514">
        <v>49.71</v>
      </c>
      <c r="S8514">
        <v>28513</v>
      </c>
    </row>
    <row r="8515" spans="1:19" x14ac:dyDescent="0.2">
      <c r="A8515" t="s">
        <v>70</v>
      </c>
      <c r="B8515" t="s">
        <v>13</v>
      </c>
      <c r="C8515" t="s">
        <v>928</v>
      </c>
      <c r="D8515">
        <v>1</v>
      </c>
      <c r="E8515">
        <v>2</v>
      </c>
      <c r="F8515">
        <v>1779770700000</v>
      </c>
      <c r="G8515">
        <v>1779772500834</v>
      </c>
      <c r="H8515">
        <v>1800834</v>
      </c>
      <c r="I8515">
        <v>1800834</v>
      </c>
      <c r="J8515">
        <v>9235</v>
      </c>
      <c r="K8515">
        <v>69</v>
      </c>
      <c r="L8515">
        <v>67.099999999999994</v>
      </c>
      <c r="M8515" t="s">
        <v>931</v>
      </c>
      <c r="N8515" t="s">
        <v>926</v>
      </c>
      <c r="O8515">
        <v>46.44</v>
      </c>
      <c r="S8515">
        <v>28514</v>
      </c>
    </row>
    <row r="8516" spans="1:19" x14ac:dyDescent="0.2">
      <c r="A8516" t="s">
        <v>70</v>
      </c>
      <c r="B8516" t="s">
        <v>13</v>
      </c>
      <c r="C8516" t="s">
        <v>927</v>
      </c>
      <c r="D8516">
        <v>1</v>
      </c>
      <c r="E8516">
        <v>2</v>
      </c>
      <c r="F8516">
        <v>1779771600000</v>
      </c>
      <c r="G8516">
        <v>1779773144768</v>
      </c>
      <c r="H8516">
        <v>1544768</v>
      </c>
      <c r="I8516">
        <v>1544768</v>
      </c>
      <c r="J8516">
        <v>11116</v>
      </c>
      <c r="K8516">
        <v>60</v>
      </c>
      <c r="L8516">
        <v>70.78</v>
      </c>
      <c r="M8516" t="s">
        <v>931</v>
      </c>
      <c r="N8516" t="s">
        <v>926</v>
      </c>
      <c r="O8516">
        <v>56.42</v>
      </c>
      <c r="S8516">
        <v>28515</v>
      </c>
    </row>
    <row r="8517" spans="1:19" x14ac:dyDescent="0.2">
      <c r="A8517" t="s">
        <v>70</v>
      </c>
      <c r="B8517" t="s">
        <v>13</v>
      </c>
      <c r="C8517" t="s">
        <v>924</v>
      </c>
      <c r="D8517">
        <v>1</v>
      </c>
      <c r="E8517">
        <v>2</v>
      </c>
      <c r="F8517">
        <v>1779772500000</v>
      </c>
      <c r="G8517">
        <v>1779774256176</v>
      </c>
      <c r="H8517">
        <v>1756176</v>
      </c>
      <c r="I8517">
        <v>1756176</v>
      </c>
      <c r="J8517">
        <v>10097</v>
      </c>
      <c r="K8517">
        <v>72</v>
      </c>
      <c r="L8517">
        <v>68.760000000000005</v>
      </c>
      <c r="M8517" t="s">
        <v>931</v>
      </c>
      <c r="N8517" t="s">
        <v>926</v>
      </c>
      <c r="O8517">
        <v>49.13</v>
      </c>
      <c r="S8517">
        <v>28516</v>
      </c>
    </row>
    <row r="8518" spans="1:19" x14ac:dyDescent="0.2">
      <c r="A8518" t="s">
        <v>70</v>
      </c>
      <c r="B8518" t="s">
        <v>13</v>
      </c>
      <c r="C8518" t="s">
        <v>928</v>
      </c>
      <c r="D8518">
        <v>1</v>
      </c>
      <c r="E8518">
        <v>2</v>
      </c>
      <c r="F8518">
        <v>1779773400000</v>
      </c>
      <c r="G8518">
        <v>1779775097792</v>
      </c>
      <c r="H8518">
        <v>1697792</v>
      </c>
      <c r="I8518">
        <v>1697792</v>
      </c>
      <c r="J8518">
        <v>11887</v>
      </c>
      <c r="K8518">
        <v>68</v>
      </c>
      <c r="L8518">
        <v>68.61</v>
      </c>
      <c r="M8518" t="s">
        <v>931</v>
      </c>
      <c r="N8518" t="s">
        <v>926</v>
      </c>
      <c r="O8518">
        <v>45.46</v>
      </c>
      <c r="S8518">
        <v>28517</v>
      </c>
    </row>
    <row r="8519" spans="1:19" x14ac:dyDescent="0.2">
      <c r="A8519" t="s">
        <v>70</v>
      </c>
      <c r="B8519" t="s">
        <v>13</v>
      </c>
      <c r="C8519" t="s">
        <v>927</v>
      </c>
      <c r="D8519">
        <v>1</v>
      </c>
      <c r="E8519">
        <v>2</v>
      </c>
      <c r="F8519">
        <v>1779774300000</v>
      </c>
      <c r="G8519">
        <v>1779775806947</v>
      </c>
      <c r="H8519">
        <v>1506947</v>
      </c>
      <c r="I8519">
        <v>1506947</v>
      </c>
      <c r="J8519">
        <v>10661</v>
      </c>
      <c r="K8519">
        <v>57</v>
      </c>
      <c r="L8519">
        <v>64.180000000000007</v>
      </c>
      <c r="M8519" t="s">
        <v>925</v>
      </c>
      <c r="N8519" t="s">
        <v>926</v>
      </c>
      <c r="O8519">
        <v>43.24</v>
      </c>
      <c r="S8519">
        <v>28518</v>
      </c>
    </row>
    <row r="8520" spans="1:19" x14ac:dyDescent="0.2">
      <c r="A8520" t="s">
        <v>70</v>
      </c>
      <c r="B8520" t="s">
        <v>13</v>
      </c>
      <c r="C8520" t="s">
        <v>928</v>
      </c>
      <c r="D8520">
        <v>1</v>
      </c>
      <c r="E8520">
        <v>3</v>
      </c>
      <c r="F8520">
        <v>1779840000000</v>
      </c>
      <c r="G8520">
        <v>1779841666645</v>
      </c>
      <c r="H8520">
        <v>1666645</v>
      </c>
      <c r="I8520">
        <v>1666645</v>
      </c>
      <c r="J8520">
        <v>10334</v>
      </c>
      <c r="K8520">
        <v>69</v>
      </c>
      <c r="L8520">
        <v>67.430000000000007</v>
      </c>
      <c r="M8520" t="s">
        <v>931</v>
      </c>
      <c r="N8520" t="s">
        <v>926</v>
      </c>
      <c r="O8520">
        <v>47.65</v>
      </c>
      <c r="S8520">
        <v>28519</v>
      </c>
    </row>
    <row r="8521" spans="1:19" x14ac:dyDescent="0.2">
      <c r="A8521" t="s">
        <v>70</v>
      </c>
      <c r="B8521" t="s">
        <v>13</v>
      </c>
      <c r="C8521" t="s">
        <v>927</v>
      </c>
      <c r="D8521">
        <v>1</v>
      </c>
      <c r="E8521">
        <v>3</v>
      </c>
      <c r="F8521">
        <v>1779840900000</v>
      </c>
      <c r="G8521">
        <v>1779843184683</v>
      </c>
      <c r="H8521">
        <v>2284683</v>
      </c>
      <c r="I8521">
        <v>2284683</v>
      </c>
      <c r="J8521">
        <v>9097</v>
      </c>
      <c r="K8521">
        <v>95</v>
      </c>
      <c r="L8521">
        <v>72.069999999999993</v>
      </c>
      <c r="M8521" t="s">
        <v>931</v>
      </c>
      <c r="N8521" t="s">
        <v>926</v>
      </c>
      <c r="O8521">
        <v>46.19</v>
      </c>
      <c r="S8521">
        <v>28520</v>
      </c>
    </row>
    <row r="8522" spans="1:19" x14ac:dyDescent="0.2">
      <c r="A8522" t="s">
        <v>70</v>
      </c>
      <c r="B8522" t="s">
        <v>13</v>
      </c>
      <c r="C8522" t="s">
        <v>924</v>
      </c>
      <c r="D8522">
        <v>1</v>
      </c>
      <c r="E8522">
        <v>3</v>
      </c>
      <c r="F8522">
        <v>1779841800000</v>
      </c>
      <c r="G8522">
        <v>1779843917457</v>
      </c>
      <c r="H8522">
        <v>2117457</v>
      </c>
      <c r="I8522">
        <v>2117457</v>
      </c>
      <c r="J8522">
        <v>9549</v>
      </c>
      <c r="K8522">
        <v>81</v>
      </c>
      <c r="L8522">
        <v>70.31</v>
      </c>
      <c r="M8522" t="s">
        <v>931</v>
      </c>
      <c r="N8522" t="s">
        <v>926</v>
      </c>
      <c r="O8522">
        <v>45.08</v>
      </c>
      <c r="S8522">
        <v>28521</v>
      </c>
    </row>
    <row r="8523" spans="1:19" x14ac:dyDescent="0.2">
      <c r="A8523" t="s">
        <v>70</v>
      </c>
      <c r="B8523" t="s">
        <v>13</v>
      </c>
      <c r="C8523" t="s">
        <v>928</v>
      </c>
      <c r="D8523">
        <v>1</v>
      </c>
      <c r="E8523">
        <v>3</v>
      </c>
      <c r="F8523">
        <v>1779842700000</v>
      </c>
      <c r="G8523">
        <v>1779844921560</v>
      </c>
      <c r="H8523">
        <v>2221560</v>
      </c>
      <c r="I8523">
        <v>2221560</v>
      </c>
      <c r="J8523">
        <v>11037</v>
      </c>
      <c r="K8523">
        <v>89</v>
      </c>
      <c r="L8523">
        <v>74.760000000000005</v>
      </c>
      <c r="M8523" t="s">
        <v>931</v>
      </c>
      <c r="N8523" t="s">
        <v>926</v>
      </c>
      <c r="O8523">
        <v>48.84</v>
      </c>
      <c r="S8523">
        <v>28522</v>
      </c>
    </row>
    <row r="8524" spans="1:19" x14ac:dyDescent="0.2">
      <c r="A8524" t="s">
        <v>70</v>
      </c>
      <c r="B8524" t="s">
        <v>13</v>
      </c>
      <c r="C8524" t="s">
        <v>927</v>
      </c>
      <c r="D8524">
        <v>1</v>
      </c>
      <c r="E8524">
        <v>3</v>
      </c>
      <c r="F8524">
        <v>1779843600000</v>
      </c>
      <c r="G8524">
        <v>1779845603186</v>
      </c>
      <c r="H8524">
        <v>2003186</v>
      </c>
      <c r="I8524">
        <v>2003186</v>
      </c>
      <c r="J8524">
        <v>9469</v>
      </c>
      <c r="K8524">
        <v>83</v>
      </c>
      <c r="L8524">
        <v>71.569999999999993</v>
      </c>
      <c r="M8524" t="s">
        <v>931</v>
      </c>
      <c r="N8524" t="s">
        <v>926</v>
      </c>
      <c r="O8524">
        <v>51.12</v>
      </c>
      <c r="S8524">
        <v>28523</v>
      </c>
    </row>
    <row r="8525" spans="1:19" x14ac:dyDescent="0.2">
      <c r="A8525" t="s">
        <v>70</v>
      </c>
      <c r="B8525" t="s">
        <v>13</v>
      </c>
      <c r="C8525" t="s">
        <v>924</v>
      </c>
      <c r="D8525">
        <v>1</v>
      </c>
      <c r="E8525">
        <v>3</v>
      </c>
      <c r="F8525">
        <v>1779844500000</v>
      </c>
      <c r="G8525">
        <v>1779845961105</v>
      </c>
      <c r="H8525">
        <v>1461105</v>
      </c>
      <c r="I8525">
        <v>1461105</v>
      </c>
      <c r="J8525">
        <v>10226</v>
      </c>
      <c r="K8525">
        <v>62</v>
      </c>
      <c r="L8525">
        <v>48.27</v>
      </c>
      <c r="M8525" t="s">
        <v>925</v>
      </c>
      <c r="N8525" t="s">
        <v>929</v>
      </c>
      <c r="S8525">
        <v>28524</v>
      </c>
    </row>
    <row r="8526" spans="1:19" x14ac:dyDescent="0.2">
      <c r="A8526" t="s">
        <v>70</v>
      </c>
      <c r="B8526" t="s">
        <v>13</v>
      </c>
      <c r="C8526" t="s">
        <v>928</v>
      </c>
      <c r="D8526">
        <v>1</v>
      </c>
      <c r="E8526">
        <v>3</v>
      </c>
      <c r="F8526">
        <v>1779845400000</v>
      </c>
      <c r="G8526">
        <v>1779847010861</v>
      </c>
      <c r="H8526">
        <v>1610861</v>
      </c>
      <c r="I8526">
        <v>1610861</v>
      </c>
      <c r="J8526">
        <v>9917</v>
      </c>
      <c r="K8526">
        <v>65</v>
      </c>
      <c r="L8526">
        <v>49.74</v>
      </c>
      <c r="M8526" t="s">
        <v>925</v>
      </c>
      <c r="N8526" t="s">
        <v>929</v>
      </c>
      <c r="S8526">
        <v>28525</v>
      </c>
    </row>
    <row r="8527" spans="1:19" x14ac:dyDescent="0.2">
      <c r="A8527" t="s">
        <v>70</v>
      </c>
      <c r="B8527" t="s">
        <v>13</v>
      </c>
      <c r="C8527" t="s">
        <v>927</v>
      </c>
      <c r="D8527">
        <v>1</v>
      </c>
      <c r="E8527">
        <v>3</v>
      </c>
      <c r="F8527">
        <v>1779846300000</v>
      </c>
      <c r="G8527">
        <v>1779848404397</v>
      </c>
      <c r="H8527">
        <v>2104397</v>
      </c>
      <c r="I8527">
        <v>2104397</v>
      </c>
      <c r="J8527">
        <v>9684</v>
      </c>
      <c r="K8527">
        <v>83</v>
      </c>
      <c r="L8527">
        <v>72.64</v>
      </c>
      <c r="M8527" t="s">
        <v>931</v>
      </c>
      <c r="N8527" t="s">
        <v>926</v>
      </c>
      <c r="O8527">
        <v>50.47</v>
      </c>
      <c r="S8527">
        <v>28526</v>
      </c>
    </row>
    <row r="8528" spans="1:19" x14ac:dyDescent="0.2">
      <c r="A8528" t="s">
        <v>70</v>
      </c>
      <c r="B8528" t="s">
        <v>13</v>
      </c>
      <c r="C8528" t="s">
        <v>924</v>
      </c>
      <c r="D8528">
        <v>1</v>
      </c>
      <c r="E8528">
        <v>3</v>
      </c>
      <c r="F8528">
        <v>1779847200000</v>
      </c>
      <c r="G8528">
        <v>1779848784531</v>
      </c>
      <c r="H8528">
        <v>1584531</v>
      </c>
      <c r="I8528">
        <v>1584531</v>
      </c>
      <c r="J8528">
        <v>10478</v>
      </c>
      <c r="K8528">
        <v>62</v>
      </c>
      <c r="L8528">
        <v>69.319999999999993</v>
      </c>
      <c r="M8528" t="s">
        <v>931</v>
      </c>
      <c r="N8528" t="s">
        <v>926</v>
      </c>
      <c r="O8528">
        <v>53.74</v>
      </c>
      <c r="S8528">
        <v>28527</v>
      </c>
    </row>
    <row r="8529" spans="1:19" x14ac:dyDescent="0.2">
      <c r="A8529" t="s">
        <v>70</v>
      </c>
      <c r="B8529" t="s">
        <v>13</v>
      </c>
      <c r="C8529" t="s">
        <v>928</v>
      </c>
      <c r="D8529">
        <v>1</v>
      </c>
      <c r="E8529">
        <v>3</v>
      </c>
      <c r="F8529">
        <v>1779848100000</v>
      </c>
      <c r="G8529">
        <v>1779850067423</v>
      </c>
      <c r="H8529">
        <v>1967423</v>
      </c>
      <c r="I8529">
        <v>1967423</v>
      </c>
      <c r="J8529">
        <v>10958</v>
      </c>
      <c r="K8529">
        <v>82</v>
      </c>
      <c r="L8529">
        <v>73.36</v>
      </c>
      <c r="M8529" t="s">
        <v>931</v>
      </c>
      <c r="N8529" t="s">
        <v>926</v>
      </c>
      <c r="O8529">
        <v>52.19</v>
      </c>
      <c r="S8529">
        <v>28528</v>
      </c>
    </row>
    <row r="8530" spans="1:19" x14ac:dyDescent="0.2">
      <c r="A8530" t="s">
        <v>70</v>
      </c>
      <c r="B8530" t="s">
        <v>13</v>
      </c>
      <c r="C8530" t="s">
        <v>927</v>
      </c>
      <c r="D8530">
        <v>1</v>
      </c>
      <c r="E8530">
        <v>3</v>
      </c>
      <c r="F8530">
        <v>1779849000000</v>
      </c>
      <c r="G8530">
        <v>1779850733100</v>
      </c>
      <c r="H8530">
        <v>1733100</v>
      </c>
      <c r="I8530">
        <v>1733100</v>
      </c>
      <c r="J8530">
        <v>11913</v>
      </c>
      <c r="K8530">
        <v>67</v>
      </c>
      <c r="L8530">
        <v>69.87</v>
      </c>
      <c r="M8530" t="s">
        <v>931</v>
      </c>
      <c r="N8530" t="s">
        <v>926</v>
      </c>
      <c r="O8530">
        <v>47.42</v>
      </c>
      <c r="S8530">
        <v>28529</v>
      </c>
    </row>
    <row r="8531" spans="1:19" x14ac:dyDescent="0.2">
      <c r="A8531" t="s">
        <v>70</v>
      </c>
      <c r="B8531" t="s">
        <v>13</v>
      </c>
      <c r="C8531" t="s">
        <v>924</v>
      </c>
      <c r="D8531">
        <v>1</v>
      </c>
      <c r="E8531">
        <v>3</v>
      </c>
      <c r="F8531">
        <v>1779849900000</v>
      </c>
      <c r="G8531">
        <v>1779851555731</v>
      </c>
      <c r="H8531">
        <v>1655731</v>
      </c>
      <c r="I8531">
        <v>1655731</v>
      </c>
      <c r="J8531">
        <v>9442</v>
      </c>
      <c r="K8531">
        <v>68</v>
      </c>
      <c r="L8531">
        <v>49.78</v>
      </c>
      <c r="M8531" t="s">
        <v>925</v>
      </c>
      <c r="N8531" t="s">
        <v>929</v>
      </c>
      <c r="S8531">
        <v>28530</v>
      </c>
    </row>
    <row r="8532" spans="1:19" x14ac:dyDescent="0.2">
      <c r="A8532" t="s">
        <v>70</v>
      </c>
      <c r="B8532" t="s">
        <v>13</v>
      </c>
      <c r="C8532" t="s">
        <v>928</v>
      </c>
      <c r="D8532">
        <v>1</v>
      </c>
      <c r="E8532">
        <v>3</v>
      </c>
      <c r="F8532">
        <v>1779850800000</v>
      </c>
      <c r="G8532">
        <v>1779852718871</v>
      </c>
      <c r="H8532">
        <v>1918871</v>
      </c>
      <c r="I8532">
        <v>1918871</v>
      </c>
      <c r="J8532">
        <v>10821</v>
      </c>
      <c r="K8532">
        <v>73</v>
      </c>
      <c r="L8532">
        <v>69.44</v>
      </c>
      <c r="M8532" t="s">
        <v>931</v>
      </c>
      <c r="N8532" t="s">
        <v>926</v>
      </c>
      <c r="O8532">
        <v>44.66</v>
      </c>
      <c r="S8532">
        <v>28531</v>
      </c>
    </row>
    <row r="8533" spans="1:19" x14ac:dyDescent="0.2">
      <c r="A8533" t="s">
        <v>70</v>
      </c>
      <c r="B8533" t="s">
        <v>13</v>
      </c>
      <c r="C8533" t="s">
        <v>927</v>
      </c>
      <c r="D8533">
        <v>1</v>
      </c>
      <c r="E8533">
        <v>3</v>
      </c>
      <c r="F8533">
        <v>1779851700000</v>
      </c>
      <c r="G8533">
        <v>1779853778221</v>
      </c>
      <c r="H8533">
        <v>2078221</v>
      </c>
      <c r="I8533">
        <v>2078221</v>
      </c>
      <c r="J8533">
        <v>11512</v>
      </c>
      <c r="K8533">
        <v>77</v>
      </c>
      <c r="L8533">
        <v>57.03</v>
      </c>
      <c r="M8533" t="s">
        <v>925</v>
      </c>
      <c r="N8533" t="s">
        <v>929</v>
      </c>
      <c r="S8533">
        <v>28532</v>
      </c>
    </row>
    <row r="8534" spans="1:19" x14ac:dyDescent="0.2">
      <c r="A8534" t="s">
        <v>70</v>
      </c>
      <c r="B8534" t="s">
        <v>13</v>
      </c>
      <c r="C8534" t="s">
        <v>924</v>
      </c>
      <c r="D8534">
        <v>1</v>
      </c>
      <c r="E8534">
        <v>3</v>
      </c>
      <c r="F8534">
        <v>1779852600000</v>
      </c>
      <c r="G8534">
        <v>1779855126912</v>
      </c>
      <c r="H8534">
        <v>2526912</v>
      </c>
      <c r="I8534">
        <v>2526912</v>
      </c>
      <c r="J8534">
        <v>11185</v>
      </c>
      <c r="K8534">
        <v>94</v>
      </c>
      <c r="L8534">
        <v>76.42</v>
      </c>
      <c r="M8534" t="s">
        <v>931</v>
      </c>
      <c r="N8534" t="s">
        <v>926</v>
      </c>
      <c r="O8534">
        <v>44.61</v>
      </c>
      <c r="S8534">
        <v>28533</v>
      </c>
    </row>
    <row r="8535" spans="1:19" x14ac:dyDescent="0.2">
      <c r="A8535" t="s">
        <v>70</v>
      </c>
      <c r="B8535" t="s">
        <v>13</v>
      </c>
      <c r="C8535" t="s">
        <v>928</v>
      </c>
      <c r="D8535">
        <v>1</v>
      </c>
      <c r="E8535">
        <v>3</v>
      </c>
      <c r="F8535">
        <v>1779853500000</v>
      </c>
      <c r="G8535">
        <v>1779855075535</v>
      </c>
      <c r="H8535">
        <v>1575535</v>
      </c>
      <c r="I8535">
        <v>1575535</v>
      </c>
      <c r="J8535">
        <v>10178</v>
      </c>
      <c r="K8535">
        <v>59</v>
      </c>
      <c r="L8535">
        <v>67.47</v>
      </c>
      <c r="M8535" t="s">
        <v>931</v>
      </c>
      <c r="N8535" t="s">
        <v>926</v>
      </c>
      <c r="O8535">
        <v>50.46</v>
      </c>
      <c r="S8535">
        <v>28534</v>
      </c>
    </row>
    <row r="8536" spans="1:19" x14ac:dyDescent="0.2">
      <c r="A8536" t="s">
        <v>70</v>
      </c>
      <c r="B8536" t="s">
        <v>13</v>
      </c>
      <c r="C8536" t="s">
        <v>927</v>
      </c>
      <c r="D8536">
        <v>1</v>
      </c>
      <c r="E8536">
        <v>3</v>
      </c>
      <c r="F8536">
        <v>1779854400000</v>
      </c>
      <c r="G8536">
        <v>1779856432799</v>
      </c>
      <c r="H8536">
        <v>2032799</v>
      </c>
      <c r="I8536">
        <v>2032799</v>
      </c>
      <c r="J8536">
        <v>10195</v>
      </c>
      <c r="K8536">
        <v>85</v>
      </c>
      <c r="L8536">
        <v>69.5</v>
      </c>
      <c r="M8536" t="s">
        <v>931</v>
      </c>
      <c r="N8536" t="s">
        <v>926</v>
      </c>
      <c r="O8536">
        <v>43.62</v>
      </c>
      <c r="S8536">
        <v>28535</v>
      </c>
    </row>
    <row r="8537" spans="1:19" x14ac:dyDescent="0.2">
      <c r="A8537" t="s">
        <v>70</v>
      </c>
      <c r="B8537" t="s">
        <v>13</v>
      </c>
      <c r="C8537" t="s">
        <v>924</v>
      </c>
      <c r="D8537">
        <v>1</v>
      </c>
      <c r="E8537">
        <v>3</v>
      </c>
      <c r="F8537">
        <v>1779855300000</v>
      </c>
      <c r="G8537">
        <v>1779857561712</v>
      </c>
      <c r="H8537">
        <v>2261712</v>
      </c>
      <c r="I8537">
        <v>2261712</v>
      </c>
      <c r="J8537">
        <v>9596</v>
      </c>
      <c r="K8537">
        <v>85</v>
      </c>
      <c r="L8537">
        <v>69.91</v>
      </c>
      <c r="M8537" t="s">
        <v>931</v>
      </c>
      <c r="N8537" t="s">
        <v>926</v>
      </c>
      <c r="O8537">
        <v>40.4</v>
      </c>
      <c r="S8537">
        <v>28536</v>
      </c>
    </row>
    <row r="8538" spans="1:19" x14ac:dyDescent="0.2">
      <c r="A8538" t="s">
        <v>70</v>
      </c>
      <c r="B8538" t="s">
        <v>13</v>
      </c>
      <c r="C8538" t="s">
        <v>928</v>
      </c>
      <c r="D8538">
        <v>1</v>
      </c>
      <c r="E8538">
        <v>3</v>
      </c>
      <c r="F8538">
        <v>1779856200000</v>
      </c>
      <c r="G8538">
        <v>1779858353298</v>
      </c>
      <c r="H8538">
        <v>2153298</v>
      </c>
      <c r="I8538">
        <v>2153298</v>
      </c>
      <c r="J8538">
        <v>11639</v>
      </c>
      <c r="K8538">
        <v>82</v>
      </c>
      <c r="L8538">
        <v>71.16</v>
      </c>
      <c r="M8538" t="s">
        <v>931</v>
      </c>
      <c r="N8538" t="s">
        <v>926</v>
      </c>
      <c r="O8538">
        <v>40.58</v>
      </c>
      <c r="S8538">
        <v>28537</v>
      </c>
    </row>
    <row r="8539" spans="1:19" x14ac:dyDescent="0.2">
      <c r="A8539" t="s">
        <v>70</v>
      </c>
      <c r="B8539" t="s">
        <v>13</v>
      </c>
      <c r="C8539" t="s">
        <v>927</v>
      </c>
      <c r="D8539">
        <v>1</v>
      </c>
      <c r="E8539">
        <v>3</v>
      </c>
      <c r="F8539">
        <v>1779857100000</v>
      </c>
      <c r="G8539">
        <v>1779859051386</v>
      </c>
      <c r="H8539">
        <v>1951386</v>
      </c>
      <c r="I8539">
        <v>1951386</v>
      </c>
      <c r="J8539">
        <v>9584</v>
      </c>
      <c r="K8539">
        <v>72</v>
      </c>
      <c r="L8539">
        <v>66.78</v>
      </c>
      <c r="M8539" t="s">
        <v>931</v>
      </c>
      <c r="N8539" t="s">
        <v>926</v>
      </c>
      <c r="O8539">
        <v>40.97</v>
      </c>
      <c r="S8539">
        <v>28538</v>
      </c>
    </row>
    <row r="8540" spans="1:19" x14ac:dyDescent="0.2">
      <c r="A8540" t="s">
        <v>70</v>
      </c>
      <c r="B8540" t="s">
        <v>13</v>
      </c>
      <c r="C8540" t="s">
        <v>924</v>
      </c>
      <c r="D8540">
        <v>1</v>
      </c>
      <c r="E8540">
        <v>3</v>
      </c>
      <c r="F8540">
        <v>1779858000000</v>
      </c>
      <c r="G8540">
        <v>1779859825138</v>
      </c>
      <c r="H8540">
        <v>1825138</v>
      </c>
      <c r="I8540">
        <v>1825138</v>
      </c>
      <c r="J8540">
        <v>10820</v>
      </c>
      <c r="K8540">
        <v>75</v>
      </c>
      <c r="L8540">
        <v>72.930000000000007</v>
      </c>
      <c r="M8540" t="s">
        <v>931</v>
      </c>
      <c r="N8540" t="s">
        <v>926</v>
      </c>
      <c r="O8540">
        <v>55.15</v>
      </c>
      <c r="S8540">
        <v>28539</v>
      </c>
    </row>
    <row r="8541" spans="1:19" x14ac:dyDescent="0.2">
      <c r="A8541" t="s">
        <v>70</v>
      </c>
      <c r="B8541" t="s">
        <v>13</v>
      </c>
      <c r="C8541" t="s">
        <v>928</v>
      </c>
      <c r="D8541">
        <v>1</v>
      </c>
      <c r="E8541">
        <v>3</v>
      </c>
      <c r="F8541">
        <v>1779858900000</v>
      </c>
      <c r="G8541">
        <v>1779860526544</v>
      </c>
      <c r="H8541">
        <v>1626544</v>
      </c>
      <c r="I8541">
        <v>1626544</v>
      </c>
      <c r="J8541">
        <v>9376</v>
      </c>
      <c r="K8541">
        <v>61</v>
      </c>
      <c r="L8541">
        <v>63.68</v>
      </c>
      <c r="M8541" t="s">
        <v>925</v>
      </c>
      <c r="N8541" t="s">
        <v>926</v>
      </c>
      <c r="O8541">
        <v>42.51</v>
      </c>
      <c r="S8541">
        <v>28540</v>
      </c>
    </row>
    <row r="8542" spans="1:19" x14ac:dyDescent="0.2">
      <c r="A8542" t="s">
        <v>70</v>
      </c>
      <c r="B8542" t="s">
        <v>13</v>
      </c>
      <c r="C8542" t="s">
        <v>927</v>
      </c>
      <c r="D8542">
        <v>1</v>
      </c>
      <c r="E8542">
        <v>3</v>
      </c>
      <c r="F8542">
        <v>1779859800000</v>
      </c>
      <c r="G8542">
        <v>1779862104061</v>
      </c>
      <c r="H8542">
        <v>2304061</v>
      </c>
      <c r="I8542">
        <v>2304061</v>
      </c>
      <c r="J8542">
        <v>8696</v>
      </c>
      <c r="K8542">
        <v>96</v>
      </c>
      <c r="L8542">
        <v>70.48</v>
      </c>
      <c r="M8542" t="s">
        <v>931</v>
      </c>
      <c r="N8542" t="s">
        <v>926</v>
      </c>
      <c r="O8542">
        <v>43.07</v>
      </c>
      <c r="S8542">
        <v>28541</v>
      </c>
    </row>
    <row r="8543" spans="1:19" x14ac:dyDescent="0.2">
      <c r="A8543" t="s">
        <v>70</v>
      </c>
      <c r="B8543" t="s">
        <v>13</v>
      </c>
      <c r="C8543" t="s">
        <v>924</v>
      </c>
      <c r="D8543">
        <v>1</v>
      </c>
      <c r="E8543">
        <v>3</v>
      </c>
      <c r="F8543">
        <v>1779860700000</v>
      </c>
      <c r="G8543">
        <v>1779862322704</v>
      </c>
      <c r="H8543">
        <v>1622704</v>
      </c>
      <c r="I8543">
        <v>1622704</v>
      </c>
      <c r="J8543">
        <v>8734</v>
      </c>
      <c r="K8543">
        <v>70</v>
      </c>
      <c r="L8543">
        <v>61.75</v>
      </c>
      <c r="M8543" t="s">
        <v>925</v>
      </c>
      <c r="N8543" t="s">
        <v>926</v>
      </c>
      <c r="O8543">
        <v>39.82</v>
      </c>
      <c r="S8543">
        <v>28542</v>
      </c>
    </row>
    <row r="8544" spans="1:19" x14ac:dyDescent="0.2">
      <c r="A8544" t="s">
        <v>70</v>
      </c>
      <c r="B8544" t="s">
        <v>13</v>
      </c>
      <c r="C8544" t="s">
        <v>928</v>
      </c>
      <c r="D8544">
        <v>1</v>
      </c>
      <c r="E8544">
        <v>3</v>
      </c>
      <c r="F8544">
        <v>1779861600000</v>
      </c>
      <c r="G8544">
        <v>1779863764510</v>
      </c>
      <c r="H8544">
        <v>2164510</v>
      </c>
      <c r="I8544">
        <v>2164510</v>
      </c>
      <c r="J8544">
        <v>8816</v>
      </c>
      <c r="K8544">
        <v>90</v>
      </c>
      <c r="L8544">
        <v>72.819999999999993</v>
      </c>
      <c r="M8544" t="s">
        <v>931</v>
      </c>
      <c r="N8544" t="s">
        <v>926</v>
      </c>
      <c r="O8544">
        <v>51.7</v>
      </c>
      <c r="S8544">
        <v>28543</v>
      </c>
    </row>
    <row r="8545" spans="1:19" x14ac:dyDescent="0.2">
      <c r="A8545" t="s">
        <v>70</v>
      </c>
      <c r="B8545" t="s">
        <v>13</v>
      </c>
      <c r="C8545" t="s">
        <v>927</v>
      </c>
      <c r="D8545">
        <v>1</v>
      </c>
      <c r="E8545">
        <v>4</v>
      </c>
      <c r="F8545">
        <v>1779926400000</v>
      </c>
      <c r="G8545">
        <v>1779928876278</v>
      </c>
      <c r="H8545">
        <v>2476278</v>
      </c>
      <c r="I8545">
        <v>2476278</v>
      </c>
      <c r="J8545">
        <v>9001</v>
      </c>
      <c r="K8545">
        <v>102</v>
      </c>
      <c r="L8545">
        <v>71.959999999999994</v>
      </c>
      <c r="M8545" t="s">
        <v>931</v>
      </c>
      <c r="N8545" t="s">
        <v>926</v>
      </c>
      <c r="O8545">
        <v>41.36</v>
      </c>
      <c r="S8545">
        <v>28544</v>
      </c>
    </row>
    <row r="8546" spans="1:19" x14ac:dyDescent="0.2">
      <c r="A8546" t="s">
        <v>70</v>
      </c>
      <c r="B8546" t="s">
        <v>13</v>
      </c>
      <c r="C8546" t="s">
        <v>924</v>
      </c>
      <c r="D8546">
        <v>1</v>
      </c>
      <c r="E8546">
        <v>4</v>
      </c>
      <c r="F8546">
        <v>1779927300000</v>
      </c>
      <c r="G8546">
        <v>1779929380317</v>
      </c>
      <c r="H8546">
        <v>2080317</v>
      </c>
      <c r="I8546">
        <v>2080317</v>
      </c>
      <c r="J8546">
        <v>10845</v>
      </c>
      <c r="K8546">
        <v>77</v>
      </c>
      <c r="L8546">
        <v>70.58</v>
      </c>
      <c r="M8546" t="s">
        <v>931</v>
      </c>
      <c r="N8546" t="s">
        <v>926</v>
      </c>
      <c r="O8546">
        <v>43.2</v>
      </c>
      <c r="S8546">
        <v>28545</v>
      </c>
    </row>
    <row r="8547" spans="1:19" x14ac:dyDescent="0.2">
      <c r="A8547" t="s">
        <v>70</v>
      </c>
      <c r="B8547" t="s">
        <v>13</v>
      </c>
      <c r="C8547" t="s">
        <v>928</v>
      </c>
      <c r="D8547">
        <v>1</v>
      </c>
      <c r="E8547">
        <v>4</v>
      </c>
      <c r="F8547">
        <v>1779928200000</v>
      </c>
      <c r="G8547">
        <v>1779930686931</v>
      </c>
      <c r="H8547">
        <v>2486931</v>
      </c>
      <c r="I8547">
        <v>2486931</v>
      </c>
      <c r="J8547">
        <v>9222</v>
      </c>
      <c r="K8547">
        <v>100</v>
      </c>
      <c r="L8547">
        <v>74.72</v>
      </c>
      <c r="M8547" t="s">
        <v>931</v>
      </c>
      <c r="N8547" t="s">
        <v>926</v>
      </c>
      <c r="O8547">
        <v>46.9</v>
      </c>
      <c r="S8547">
        <v>28546</v>
      </c>
    </row>
    <row r="8548" spans="1:19" x14ac:dyDescent="0.2">
      <c r="A8548" t="s">
        <v>70</v>
      </c>
      <c r="B8548" t="s">
        <v>13</v>
      </c>
      <c r="C8548" t="s">
        <v>927</v>
      </c>
      <c r="D8548">
        <v>1</v>
      </c>
      <c r="E8548">
        <v>4</v>
      </c>
      <c r="F8548">
        <v>1779929100000</v>
      </c>
      <c r="G8548">
        <v>1779930966321</v>
      </c>
      <c r="H8548">
        <v>1866321</v>
      </c>
      <c r="I8548">
        <v>1866321</v>
      </c>
      <c r="J8548">
        <v>10599</v>
      </c>
      <c r="K8548">
        <v>71</v>
      </c>
      <c r="L8548">
        <v>69.06</v>
      </c>
      <c r="M8548" t="s">
        <v>931</v>
      </c>
      <c r="N8548" t="s">
        <v>926</v>
      </c>
      <c r="O8548">
        <v>45.69</v>
      </c>
      <c r="S8548">
        <v>28547</v>
      </c>
    </row>
    <row r="8549" spans="1:19" x14ac:dyDescent="0.2">
      <c r="A8549" t="s">
        <v>70</v>
      </c>
      <c r="B8549" t="s">
        <v>13</v>
      </c>
      <c r="C8549" t="s">
        <v>924</v>
      </c>
      <c r="D8549">
        <v>1</v>
      </c>
      <c r="E8549">
        <v>4</v>
      </c>
      <c r="F8549">
        <v>1779930000000</v>
      </c>
      <c r="G8549">
        <v>1779931561292</v>
      </c>
      <c r="H8549">
        <v>1561292</v>
      </c>
      <c r="I8549">
        <v>1561292</v>
      </c>
      <c r="J8549">
        <v>11977</v>
      </c>
      <c r="K8549">
        <v>61</v>
      </c>
      <c r="L8549">
        <v>71.87</v>
      </c>
      <c r="M8549" t="s">
        <v>931</v>
      </c>
      <c r="N8549" t="s">
        <v>926</v>
      </c>
      <c r="O8549">
        <v>56.24</v>
      </c>
      <c r="S8549">
        <v>28548</v>
      </c>
    </row>
    <row r="8550" spans="1:19" x14ac:dyDescent="0.2">
      <c r="A8550" t="s">
        <v>70</v>
      </c>
      <c r="B8550" t="s">
        <v>13</v>
      </c>
      <c r="C8550" t="s">
        <v>928</v>
      </c>
      <c r="D8550">
        <v>1</v>
      </c>
      <c r="E8550">
        <v>4</v>
      </c>
      <c r="F8550">
        <v>1779930900000</v>
      </c>
      <c r="G8550">
        <v>1779932940612</v>
      </c>
      <c r="H8550">
        <v>2040612</v>
      </c>
      <c r="I8550">
        <v>2040612</v>
      </c>
      <c r="J8550">
        <v>8899</v>
      </c>
      <c r="K8550">
        <v>82</v>
      </c>
      <c r="L8550">
        <v>66.86</v>
      </c>
      <c r="M8550" t="s">
        <v>931</v>
      </c>
      <c r="N8550" t="s">
        <v>926</v>
      </c>
      <c r="O8550">
        <v>40.74</v>
      </c>
      <c r="S8550">
        <v>28549</v>
      </c>
    </row>
    <row r="8551" spans="1:19" x14ac:dyDescent="0.2">
      <c r="A8551" t="s">
        <v>70</v>
      </c>
      <c r="B8551" t="s">
        <v>13</v>
      </c>
      <c r="C8551" t="s">
        <v>927</v>
      </c>
      <c r="D8551">
        <v>1</v>
      </c>
      <c r="E8551">
        <v>4</v>
      </c>
      <c r="F8551">
        <v>1779931800000</v>
      </c>
      <c r="G8551">
        <v>1779933302582</v>
      </c>
      <c r="H8551">
        <v>1502582</v>
      </c>
      <c r="I8551">
        <v>1502582</v>
      </c>
      <c r="J8551">
        <v>9286</v>
      </c>
      <c r="K8551">
        <v>66</v>
      </c>
      <c r="L8551">
        <v>66.53</v>
      </c>
      <c r="M8551" t="s">
        <v>925</v>
      </c>
      <c r="N8551" t="s">
        <v>926</v>
      </c>
      <c r="O8551">
        <v>52.5</v>
      </c>
      <c r="S8551">
        <v>28550</v>
      </c>
    </row>
    <row r="8552" spans="1:19" x14ac:dyDescent="0.2">
      <c r="A8552" t="s">
        <v>70</v>
      </c>
      <c r="B8552" t="s">
        <v>13</v>
      </c>
      <c r="C8552" t="s">
        <v>924</v>
      </c>
      <c r="D8552">
        <v>1</v>
      </c>
      <c r="E8552">
        <v>4</v>
      </c>
      <c r="F8552">
        <v>1779932700000</v>
      </c>
      <c r="G8552">
        <v>1779934659222</v>
      </c>
      <c r="H8552">
        <v>1959222</v>
      </c>
      <c r="I8552">
        <v>1959222</v>
      </c>
      <c r="J8552">
        <v>10068</v>
      </c>
      <c r="K8552">
        <v>74</v>
      </c>
      <c r="L8552">
        <v>68.05</v>
      </c>
      <c r="M8552" t="s">
        <v>931</v>
      </c>
      <c r="N8552" t="s">
        <v>926</v>
      </c>
      <c r="O8552">
        <v>42.43</v>
      </c>
      <c r="S8552">
        <v>28551</v>
      </c>
    </row>
    <row r="8553" spans="1:19" x14ac:dyDescent="0.2">
      <c r="A8553" t="s">
        <v>70</v>
      </c>
      <c r="B8553" t="s">
        <v>13</v>
      </c>
      <c r="C8553" t="s">
        <v>928</v>
      </c>
      <c r="D8553">
        <v>1</v>
      </c>
      <c r="E8553">
        <v>4</v>
      </c>
      <c r="F8553">
        <v>1779933600000</v>
      </c>
      <c r="G8553">
        <v>1779936016151</v>
      </c>
      <c r="H8553">
        <v>2416151</v>
      </c>
      <c r="I8553">
        <v>2416151</v>
      </c>
      <c r="J8553">
        <v>9813</v>
      </c>
      <c r="K8553">
        <v>97</v>
      </c>
      <c r="L8553">
        <v>59.3</v>
      </c>
      <c r="M8553" t="s">
        <v>925</v>
      </c>
      <c r="N8553" t="s">
        <v>929</v>
      </c>
      <c r="S8553">
        <v>28552</v>
      </c>
    </row>
    <row r="8554" spans="1:19" x14ac:dyDescent="0.2">
      <c r="A8554" t="s">
        <v>70</v>
      </c>
      <c r="B8554" t="s">
        <v>13</v>
      </c>
      <c r="C8554" t="s">
        <v>927</v>
      </c>
      <c r="D8554">
        <v>1</v>
      </c>
      <c r="E8554">
        <v>4</v>
      </c>
      <c r="F8554">
        <v>1779934500000</v>
      </c>
      <c r="G8554">
        <v>1779936027397</v>
      </c>
      <c r="H8554">
        <v>1527397</v>
      </c>
      <c r="I8554">
        <v>1527397</v>
      </c>
      <c r="J8554">
        <v>12040</v>
      </c>
      <c r="K8554">
        <v>66</v>
      </c>
      <c r="L8554">
        <v>68.88</v>
      </c>
      <c r="M8554" t="s">
        <v>931</v>
      </c>
      <c r="N8554" t="s">
        <v>926</v>
      </c>
      <c r="O8554">
        <v>49.98</v>
      </c>
      <c r="S8554">
        <v>28553</v>
      </c>
    </row>
    <row r="8555" spans="1:19" x14ac:dyDescent="0.2">
      <c r="A8555" t="s">
        <v>70</v>
      </c>
      <c r="B8555" t="s">
        <v>13</v>
      </c>
      <c r="C8555" t="s">
        <v>924</v>
      </c>
      <c r="D8555">
        <v>1</v>
      </c>
      <c r="E8555">
        <v>4</v>
      </c>
      <c r="F8555">
        <v>1779935400000</v>
      </c>
      <c r="G8555">
        <v>1779936923666</v>
      </c>
      <c r="H8555">
        <v>1523666</v>
      </c>
      <c r="I8555">
        <v>1523666</v>
      </c>
      <c r="J8555">
        <v>8767</v>
      </c>
      <c r="K8555">
        <v>67</v>
      </c>
      <c r="L8555">
        <v>67.19</v>
      </c>
      <c r="M8555" t="s">
        <v>931</v>
      </c>
      <c r="N8555" t="s">
        <v>926</v>
      </c>
      <c r="O8555">
        <v>54.89</v>
      </c>
      <c r="S8555">
        <v>28554</v>
      </c>
    </row>
    <row r="8556" spans="1:19" x14ac:dyDescent="0.2">
      <c r="A8556" t="s">
        <v>70</v>
      </c>
      <c r="B8556" t="s">
        <v>13</v>
      </c>
      <c r="C8556" t="s">
        <v>928</v>
      </c>
      <c r="D8556">
        <v>1</v>
      </c>
      <c r="E8556">
        <v>4</v>
      </c>
      <c r="F8556">
        <v>1779936300000</v>
      </c>
      <c r="G8556">
        <v>1779938083172</v>
      </c>
      <c r="H8556">
        <v>1783172</v>
      </c>
      <c r="I8556">
        <v>1783172</v>
      </c>
      <c r="J8556">
        <v>11250</v>
      </c>
      <c r="K8556">
        <v>74</v>
      </c>
      <c r="L8556">
        <v>67.48</v>
      </c>
      <c r="M8556" t="s">
        <v>931</v>
      </c>
      <c r="N8556" t="s">
        <v>926</v>
      </c>
      <c r="O8556">
        <v>42.38</v>
      </c>
      <c r="S8556">
        <v>28555</v>
      </c>
    </row>
    <row r="8557" spans="1:19" x14ac:dyDescent="0.2">
      <c r="A8557" t="s">
        <v>70</v>
      </c>
      <c r="B8557" t="s">
        <v>13</v>
      </c>
      <c r="C8557" t="s">
        <v>927</v>
      </c>
      <c r="D8557">
        <v>1</v>
      </c>
      <c r="E8557">
        <v>4</v>
      </c>
      <c r="F8557">
        <v>1779937200000</v>
      </c>
      <c r="G8557">
        <v>1779938898588</v>
      </c>
      <c r="H8557">
        <v>1698588</v>
      </c>
      <c r="I8557">
        <v>1698588</v>
      </c>
      <c r="J8557">
        <v>9124</v>
      </c>
      <c r="K8557">
        <v>65</v>
      </c>
      <c r="L8557">
        <v>68.31</v>
      </c>
      <c r="M8557" t="s">
        <v>931</v>
      </c>
      <c r="N8557" t="s">
        <v>926</v>
      </c>
      <c r="O8557">
        <v>52.13</v>
      </c>
      <c r="S8557">
        <v>28556</v>
      </c>
    </row>
    <row r="8558" spans="1:19" x14ac:dyDescent="0.2">
      <c r="A8558" t="s">
        <v>70</v>
      </c>
      <c r="B8558" t="s">
        <v>13</v>
      </c>
      <c r="C8558" t="s">
        <v>924</v>
      </c>
      <c r="D8558">
        <v>1</v>
      </c>
      <c r="E8558">
        <v>4</v>
      </c>
      <c r="F8558">
        <v>1779938100000</v>
      </c>
      <c r="G8558">
        <v>1779940536849</v>
      </c>
      <c r="H8558">
        <v>2436849</v>
      </c>
      <c r="I8558">
        <v>2436849</v>
      </c>
      <c r="J8558">
        <v>9546</v>
      </c>
      <c r="K8558">
        <v>101</v>
      </c>
      <c r="L8558">
        <v>77.489999999999995</v>
      </c>
      <c r="M8558" t="s">
        <v>931</v>
      </c>
      <c r="N8558" t="s">
        <v>926</v>
      </c>
      <c r="O8558">
        <v>53.75</v>
      </c>
      <c r="S8558">
        <v>28557</v>
      </c>
    </row>
    <row r="8559" spans="1:19" x14ac:dyDescent="0.2">
      <c r="A8559" t="s">
        <v>70</v>
      </c>
      <c r="B8559" t="s">
        <v>13</v>
      </c>
      <c r="C8559" t="s">
        <v>928</v>
      </c>
      <c r="D8559">
        <v>1</v>
      </c>
      <c r="E8559">
        <v>4</v>
      </c>
      <c r="F8559">
        <v>1779939000000</v>
      </c>
      <c r="G8559">
        <v>1779940483685</v>
      </c>
      <c r="H8559">
        <v>1483685</v>
      </c>
      <c r="I8559">
        <v>1483685</v>
      </c>
      <c r="J8559">
        <v>10718</v>
      </c>
      <c r="K8559">
        <v>65</v>
      </c>
      <c r="L8559">
        <v>69.03</v>
      </c>
      <c r="M8559" t="s">
        <v>931</v>
      </c>
      <c r="N8559" t="s">
        <v>926</v>
      </c>
      <c r="O8559">
        <v>54.96</v>
      </c>
      <c r="S8559">
        <v>28558</v>
      </c>
    </row>
    <row r="8560" spans="1:19" x14ac:dyDescent="0.2">
      <c r="A8560" t="s">
        <v>70</v>
      </c>
      <c r="B8560" t="s">
        <v>13</v>
      </c>
      <c r="C8560" t="s">
        <v>927</v>
      </c>
      <c r="D8560">
        <v>1</v>
      </c>
      <c r="E8560">
        <v>4</v>
      </c>
      <c r="F8560">
        <v>1779939900000</v>
      </c>
      <c r="G8560">
        <v>1779942074847</v>
      </c>
      <c r="H8560">
        <v>2174847</v>
      </c>
      <c r="I8560">
        <v>2174847</v>
      </c>
      <c r="J8560">
        <v>11755</v>
      </c>
      <c r="K8560">
        <v>87</v>
      </c>
      <c r="L8560">
        <v>76.38</v>
      </c>
      <c r="M8560" t="s">
        <v>931</v>
      </c>
      <c r="N8560" t="s">
        <v>926</v>
      </c>
      <c r="O8560">
        <v>51.87</v>
      </c>
      <c r="S8560">
        <v>28559</v>
      </c>
    </row>
    <row r="8561" spans="1:19" x14ac:dyDescent="0.2">
      <c r="A8561" t="s">
        <v>70</v>
      </c>
      <c r="B8561" t="s">
        <v>13</v>
      </c>
      <c r="C8561" t="s">
        <v>924</v>
      </c>
      <c r="D8561">
        <v>1</v>
      </c>
      <c r="E8561">
        <v>4</v>
      </c>
      <c r="F8561">
        <v>1779940800000</v>
      </c>
      <c r="G8561">
        <v>1779942270228</v>
      </c>
      <c r="H8561">
        <v>1470228</v>
      </c>
      <c r="I8561">
        <v>1470228</v>
      </c>
      <c r="J8561">
        <v>9113</v>
      </c>
      <c r="K8561">
        <v>64</v>
      </c>
      <c r="L8561">
        <v>61.97</v>
      </c>
      <c r="M8561" t="s">
        <v>925</v>
      </c>
      <c r="N8561" t="s">
        <v>926</v>
      </c>
      <c r="O8561">
        <v>43.16</v>
      </c>
      <c r="S8561">
        <v>28560</v>
      </c>
    </row>
    <row r="8562" spans="1:19" x14ac:dyDescent="0.2">
      <c r="A8562" t="s">
        <v>70</v>
      </c>
      <c r="B8562" t="s">
        <v>13</v>
      </c>
      <c r="C8562" t="s">
        <v>928</v>
      </c>
      <c r="D8562">
        <v>1</v>
      </c>
      <c r="E8562">
        <v>4</v>
      </c>
      <c r="F8562">
        <v>1779941700000</v>
      </c>
      <c r="G8562">
        <v>1779943310054</v>
      </c>
      <c r="H8562">
        <v>1610054</v>
      </c>
      <c r="I8562">
        <v>1610054</v>
      </c>
      <c r="J8562">
        <v>11171</v>
      </c>
      <c r="K8562">
        <v>63</v>
      </c>
      <c r="L8562">
        <v>71.33</v>
      </c>
      <c r="M8562" t="s">
        <v>931</v>
      </c>
      <c r="N8562" t="s">
        <v>926</v>
      </c>
      <c r="O8562">
        <v>55.91</v>
      </c>
      <c r="S8562">
        <v>28561</v>
      </c>
    </row>
    <row r="8563" spans="1:19" x14ac:dyDescent="0.2">
      <c r="A8563" t="s">
        <v>70</v>
      </c>
      <c r="B8563" t="s">
        <v>13</v>
      </c>
      <c r="C8563" t="s">
        <v>927</v>
      </c>
      <c r="D8563">
        <v>1</v>
      </c>
      <c r="E8563">
        <v>4</v>
      </c>
      <c r="F8563">
        <v>1779942600000</v>
      </c>
      <c r="G8563">
        <v>1779944598562</v>
      </c>
      <c r="H8563">
        <v>1998562</v>
      </c>
      <c r="I8563">
        <v>1998562</v>
      </c>
      <c r="J8563">
        <v>11513</v>
      </c>
      <c r="K8563">
        <v>85</v>
      </c>
      <c r="L8563">
        <v>56.07</v>
      </c>
      <c r="M8563" t="s">
        <v>925</v>
      </c>
      <c r="N8563" t="s">
        <v>929</v>
      </c>
      <c r="S8563">
        <v>28562</v>
      </c>
    </row>
    <row r="8564" spans="1:19" x14ac:dyDescent="0.2">
      <c r="A8564" t="s">
        <v>70</v>
      </c>
      <c r="B8564" t="s">
        <v>13</v>
      </c>
      <c r="C8564" t="s">
        <v>924</v>
      </c>
      <c r="D8564">
        <v>1</v>
      </c>
      <c r="E8564">
        <v>4</v>
      </c>
      <c r="F8564">
        <v>1779943500000</v>
      </c>
      <c r="G8564">
        <v>1779945974425</v>
      </c>
      <c r="H8564">
        <v>2474425</v>
      </c>
      <c r="I8564">
        <v>2474425</v>
      </c>
      <c r="J8564">
        <v>11770</v>
      </c>
      <c r="K8564">
        <v>99</v>
      </c>
      <c r="L8564">
        <v>78.900000000000006</v>
      </c>
      <c r="M8564" t="s">
        <v>931</v>
      </c>
      <c r="N8564" t="s">
        <v>926</v>
      </c>
      <c r="O8564">
        <v>50.13</v>
      </c>
      <c r="S8564">
        <v>28563</v>
      </c>
    </row>
    <row r="8565" spans="1:19" x14ac:dyDescent="0.2">
      <c r="A8565" t="s">
        <v>70</v>
      </c>
      <c r="B8565" t="s">
        <v>13</v>
      </c>
      <c r="C8565" t="s">
        <v>928</v>
      </c>
      <c r="D8565">
        <v>1</v>
      </c>
      <c r="E8565">
        <v>4</v>
      </c>
      <c r="F8565">
        <v>1779944400000</v>
      </c>
      <c r="G8565">
        <v>1779945866328</v>
      </c>
      <c r="H8565">
        <v>1466328</v>
      </c>
      <c r="I8565">
        <v>1466328</v>
      </c>
      <c r="J8565">
        <v>11117</v>
      </c>
      <c r="K8565">
        <v>62</v>
      </c>
      <c r="L8565">
        <v>68.84</v>
      </c>
      <c r="M8565" t="s">
        <v>931</v>
      </c>
      <c r="N8565" t="s">
        <v>926</v>
      </c>
      <c r="O8565">
        <v>53.88</v>
      </c>
      <c r="S8565">
        <v>28564</v>
      </c>
    </row>
    <row r="8566" spans="1:19" x14ac:dyDescent="0.2">
      <c r="A8566" t="s">
        <v>70</v>
      </c>
      <c r="B8566" t="s">
        <v>13</v>
      </c>
      <c r="C8566" t="s">
        <v>927</v>
      </c>
      <c r="D8566">
        <v>1</v>
      </c>
      <c r="E8566">
        <v>4</v>
      </c>
      <c r="F8566">
        <v>1779945300000</v>
      </c>
      <c r="G8566">
        <v>1779947448763</v>
      </c>
      <c r="H8566">
        <v>2148763</v>
      </c>
      <c r="I8566">
        <v>2148763</v>
      </c>
      <c r="J8566">
        <v>9279</v>
      </c>
      <c r="K8566">
        <v>87</v>
      </c>
      <c r="L8566">
        <v>55.53</v>
      </c>
      <c r="M8566" t="s">
        <v>925</v>
      </c>
      <c r="N8566" t="s">
        <v>929</v>
      </c>
      <c r="S8566">
        <v>28565</v>
      </c>
    </row>
    <row r="8567" spans="1:19" x14ac:dyDescent="0.2">
      <c r="A8567" t="s">
        <v>70</v>
      </c>
      <c r="B8567" t="s">
        <v>13</v>
      </c>
      <c r="C8567" t="s">
        <v>924</v>
      </c>
      <c r="D8567">
        <v>1</v>
      </c>
      <c r="E8567">
        <v>5</v>
      </c>
      <c r="F8567">
        <v>1780012800000</v>
      </c>
      <c r="G8567">
        <v>1780015234478</v>
      </c>
      <c r="H8567">
        <v>2434478</v>
      </c>
      <c r="I8567">
        <v>2434478</v>
      </c>
      <c r="J8567">
        <v>8540</v>
      </c>
      <c r="K8567">
        <v>92</v>
      </c>
      <c r="L8567">
        <v>75.3</v>
      </c>
      <c r="M8567" t="s">
        <v>931</v>
      </c>
      <c r="N8567" t="s">
        <v>926</v>
      </c>
      <c r="O8567">
        <v>51.4</v>
      </c>
      <c r="S8567">
        <v>28566</v>
      </c>
    </row>
    <row r="8568" spans="1:19" x14ac:dyDescent="0.2">
      <c r="A8568" t="s">
        <v>70</v>
      </c>
      <c r="B8568" t="s">
        <v>13</v>
      </c>
      <c r="C8568" t="s">
        <v>928</v>
      </c>
      <c r="D8568">
        <v>1</v>
      </c>
      <c r="E8568">
        <v>5</v>
      </c>
      <c r="F8568">
        <v>1780013700000</v>
      </c>
      <c r="G8568">
        <v>1780016130317</v>
      </c>
      <c r="H8568">
        <v>2430317</v>
      </c>
      <c r="I8568">
        <v>2430317</v>
      </c>
      <c r="J8568">
        <v>9228</v>
      </c>
      <c r="K8568">
        <v>99</v>
      </c>
      <c r="L8568">
        <v>71.41</v>
      </c>
      <c r="M8568" t="s">
        <v>931</v>
      </c>
      <c r="N8568" t="s">
        <v>926</v>
      </c>
      <c r="O8568">
        <v>40.64</v>
      </c>
      <c r="S8568">
        <v>28567</v>
      </c>
    </row>
    <row r="8569" spans="1:19" x14ac:dyDescent="0.2">
      <c r="A8569" t="s">
        <v>70</v>
      </c>
      <c r="B8569" t="s">
        <v>13</v>
      </c>
      <c r="C8569" t="s">
        <v>927</v>
      </c>
      <c r="D8569">
        <v>1</v>
      </c>
      <c r="E8569">
        <v>5</v>
      </c>
      <c r="F8569">
        <v>1780014600000</v>
      </c>
      <c r="G8569">
        <v>1780016474386</v>
      </c>
      <c r="H8569">
        <v>1874386</v>
      </c>
      <c r="I8569">
        <v>1874386</v>
      </c>
      <c r="J8569">
        <v>8985</v>
      </c>
      <c r="K8569">
        <v>75</v>
      </c>
      <c r="L8569">
        <v>71.11</v>
      </c>
      <c r="M8569" t="s">
        <v>931</v>
      </c>
      <c r="N8569" t="s">
        <v>926</v>
      </c>
      <c r="O8569">
        <v>54.58</v>
      </c>
      <c r="S8569">
        <v>28568</v>
      </c>
    </row>
    <row r="8570" spans="1:19" x14ac:dyDescent="0.2">
      <c r="A8570" t="s">
        <v>70</v>
      </c>
      <c r="B8570" t="s">
        <v>13</v>
      </c>
      <c r="C8570" t="s">
        <v>924</v>
      </c>
      <c r="D8570">
        <v>1</v>
      </c>
      <c r="E8570">
        <v>5</v>
      </c>
      <c r="F8570">
        <v>1780015500000</v>
      </c>
      <c r="G8570">
        <v>1780017641232</v>
      </c>
      <c r="H8570">
        <v>2141232</v>
      </c>
      <c r="I8570">
        <v>2141232</v>
      </c>
      <c r="J8570">
        <v>11585</v>
      </c>
      <c r="K8570">
        <v>88</v>
      </c>
      <c r="L8570">
        <v>72.5</v>
      </c>
      <c r="M8570" t="s">
        <v>931</v>
      </c>
      <c r="N8570" t="s">
        <v>926</v>
      </c>
      <c r="O8570">
        <v>44.14</v>
      </c>
      <c r="S8570">
        <v>28569</v>
      </c>
    </row>
    <row r="8571" spans="1:19" x14ac:dyDescent="0.2">
      <c r="A8571" t="s">
        <v>70</v>
      </c>
      <c r="B8571" t="s">
        <v>13</v>
      </c>
      <c r="C8571" t="s">
        <v>928</v>
      </c>
      <c r="D8571">
        <v>1</v>
      </c>
      <c r="E8571">
        <v>5</v>
      </c>
      <c r="F8571">
        <v>1780016400000</v>
      </c>
      <c r="G8571">
        <v>1780017808549</v>
      </c>
      <c r="H8571">
        <v>1408549</v>
      </c>
      <c r="I8571">
        <v>1408549</v>
      </c>
      <c r="J8571">
        <v>12000</v>
      </c>
      <c r="K8571">
        <v>58</v>
      </c>
      <c r="L8571">
        <v>64.45</v>
      </c>
      <c r="M8571" t="s">
        <v>925</v>
      </c>
      <c r="N8571" t="s">
        <v>926</v>
      </c>
      <c r="O8571">
        <v>42.76</v>
      </c>
      <c r="S8571">
        <v>28570</v>
      </c>
    </row>
    <row r="8572" spans="1:19" x14ac:dyDescent="0.2">
      <c r="A8572" t="s">
        <v>70</v>
      </c>
      <c r="B8572" t="s">
        <v>13</v>
      </c>
      <c r="C8572" t="s">
        <v>927</v>
      </c>
      <c r="D8572">
        <v>1</v>
      </c>
      <c r="E8572">
        <v>5</v>
      </c>
      <c r="F8572">
        <v>1780017300000</v>
      </c>
      <c r="G8572">
        <v>1780018804446</v>
      </c>
      <c r="H8572">
        <v>1504446</v>
      </c>
      <c r="I8572">
        <v>1504446</v>
      </c>
      <c r="J8572">
        <v>11019</v>
      </c>
      <c r="K8572">
        <v>61</v>
      </c>
      <c r="L8572">
        <v>68.94</v>
      </c>
      <c r="M8572" t="s">
        <v>931</v>
      </c>
      <c r="N8572" t="s">
        <v>926</v>
      </c>
      <c r="O8572">
        <v>53.42</v>
      </c>
      <c r="S8572">
        <v>28571</v>
      </c>
    </row>
    <row r="8573" spans="1:19" x14ac:dyDescent="0.2">
      <c r="A8573" t="s">
        <v>70</v>
      </c>
      <c r="B8573" t="s">
        <v>13</v>
      </c>
      <c r="C8573" t="s">
        <v>924</v>
      </c>
      <c r="D8573">
        <v>1</v>
      </c>
      <c r="E8573">
        <v>5</v>
      </c>
      <c r="F8573">
        <v>1780018200000</v>
      </c>
      <c r="G8573">
        <v>1780019623946</v>
      </c>
      <c r="H8573">
        <v>1423946</v>
      </c>
      <c r="I8573">
        <v>1423946</v>
      </c>
      <c r="J8573">
        <v>8745</v>
      </c>
      <c r="K8573">
        <v>63</v>
      </c>
      <c r="L8573">
        <v>63.3</v>
      </c>
      <c r="M8573" t="s">
        <v>925</v>
      </c>
      <c r="N8573" t="s">
        <v>926</v>
      </c>
      <c r="O8573">
        <v>48.41</v>
      </c>
      <c r="S8573">
        <v>28572</v>
      </c>
    </row>
    <row r="8574" spans="1:19" x14ac:dyDescent="0.2">
      <c r="A8574" t="s">
        <v>70</v>
      </c>
      <c r="B8574" t="s">
        <v>13</v>
      </c>
      <c r="C8574" t="s">
        <v>928</v>
      </c>
      <c r="D8574">
        <v>1</v>
      </c>
      <c r="E8574">
        <v>5</v>
      </c>
      <c r="F8574">
        <v>1780019100000</v>
      </c>
      <c r="G8574">
        <v>1780021386227</v>
      </c>
      <c r="H8574">
        <v>2286227</v>
      </c>
      <c r="I8574">
        <v>2286227</v>
      </c>
      <c r="J8574">
        <v>11688</v>
      </c>
      <c r="K8574">
        <v>87</v>
      </c>
      <c r="L8574">
        <v>78.400000000000006</v>
      </c>
      <c r="M8574" t="s">
        <v>931</v>
      </c>
      <c r="N8574" t="s">
        <v>926</v>
      </c>
      <c r="O8574">
        <v>53.93</v>
      </c>
      <c r="S8574">
        <v>28573</v>
      </c>
    </row>
    <row r="8575" spans="1:19" x14ac:dyDescent="0.2">
      <c r="A8575" t="s">
        <v>70</v>
      </c>
      <c r="B8575" t="s">
        <v>13</v>
      </c>
      <c r="C8575" t="s">
        <v>927</v>
      </c>
      <c r="D8575">
        <v>1</v>
      </c>
      <c r="E8575">
        <v>5</v>
      </c>
      <c r="F8575">
        <v>1780020000000</v>
      </c>
      <c r="G8575">
        <v>1780022423642</v>
      </c>
      <c r="H8575">
        <v>2423642</v>
      </c>
      <c r="I8575">
        <v>2423642</v>
      </c>
      <c r="J8575">
        <v>9486</v>
      </c>
      <c r="K8575">
        <v>100</v>
      </c>
      <c r="L8575">
        <v>74.849999999999994</v>
      </c>
      <c r="M8575" t="s">
        <v>931</v>
      </c>
      <c r="N8575" t="s">
        <v>926</v>
      </c>
      <c r="O8575">
        <v>48.1</v>
      </c>
      <c r="S8575">
        <v>28574</v>
      </c>
    </row>
    <row r="8576" spans="1:19" x14ac:dyDescent="0.2">
      <c r="A8576" t="s">
        <v>70</v>
      </c>
      <c r="B8576" t="s">
        <v>13</v>
      </c>
      <c r="C8576" t="s">
        <v>924</v>
      </c>
      <c r="D8576">
        <v>1</v>
      </c>
      <c r="E8576">
        <v>5</v>
      </c>
      <c r="F8576">
        <v>1780020900000</v>
      </c>
      <c r="G8576">
        <v>1780023130300</v>
      </c>
      <c r="H8576">
        <v>2230300</v>
      </c>
      <c r="I8576">
        <v>2230300</v>
      </c>
      <c r="J8576">
        <v>9194</v>
      </c>
      <c r="K8576">
        <v>94</v>
      </c>
      <c r="L8576">
        <v>71.98</v>
      </c>
      <c r="M8576" t="s">
        <v>931</v>
      </c>
      <c r="N8576" t="s">
        <v>926</v>
      </c>
      <c r="O8576">
        <v>47.09</v>
      </c>
      <c r="S8576">
        <v>28575</v>
      </c>
    </row>
    <row r="8577" spans="1:19" x14ac:dyDescent="0.2">
      <c r="A8577" t="s">
        <v>70</v>
      </c>
      <c r="B8577" t="s">
        <v>13</v>
      </c>
      <c r="C8577" t="s">
        <v>928</v>
      </c>
      <c r="D8577">
        <v>1</v>
      </c>
      <c r="E8577">
        <v>5</v>
      </c>
      <c r="F8577">
        <v>1780021800000</v>
      </c>
      <c r="G8577">
        <v>1780023144475</v>
      </c>
      <c r="H8577">
        <v>1344475</v>
      </c>
      <c r="I8577">
        <v>1344475</v>
      </c>
      <c r="J8577">
        <v>11444</v>
      </c>
      <c r="K8577">
        <v>58</v>
      </c>
      <c r="L8577">
        <v>68.400000000000006</v>
      </c>
      <c r="M8577" t="s">
        <v>931</v>
      </c>
      <c r="N8577" t="s">
        <v>926</v>
      </c>
      <c r="O8577">
        <v>55.07</v>
      </c>
      <c r="S8577">
        <v>28576</v>
      </c>
    </row>
    <row r="8578" spans="1:19" x14ac:dyDescent="0.2">
      <c r="A8578" t="s">
        <v>70</v>
      </c>
      <c r="B8578" t="s">
        <v>13</v>
      </c>
      <c r="C8578" t="s">
        <v>927</v>
      </c>
      <c r="D8578">
        <v>1</v>
      </c>
      <c r="E8578">
        <v>5</v>
      </c>
      <c r="F8578">
        <v>1780022700000</v>
      </c>
      <c r="G8578">
        <v>1780025020331</v>
      </c>
      <c r="H8578">
        <v>2320331</v>
      </c>
      <c r="I8578">
        <v>2320331</v>
      </c>
      <c r="J8578">
        <v>10387</v>
      </c>
      <c r="K8578">
        <v>95</v>
      </c>
      <c r="L8578">
        <v>73.150000000000006</v>
      </c>
      <c r="M8578" t="s">
        <v>931</v>
      </c>
      <c r="N8578" t="s">
        <v>926</v>
      </c>
      <c r="O8578">
        <v>44.34</v>
      </c>
      <c r="S8578">
        <v>28577</v>
      </c>
    </row>
    <row r="8579" spans="1:19" x14ac:dyDescent="0.2">
      <c r="A8579" t="s">
        <v>70</v>
      </c>
      <c r="B8579" t="s">
        <v>13</v>
      </c>
      <c r="C8579" t="s">
        <v>924</v>
      </c>
      <c r="D8579">
        <v>1</v>
      </c>
      <c r="E8579">
        <v>5</v>
      </c>
      <c r="F8579">
        <v>1780023600000</v>
      </c>
      <c r="G8579">
        <v>1780025190071</v>
      </c>
      <c r="H8579">
        <v>1590071</v>
      </c>
      <c r="I8579">
        <v>1590071</v>
      </c>
      <c r="J8579">
        <v>11552</v>
      </c>
      <c r="K8579">
        <v>69</v>
      </c>
      <c r="L8579">
        <v>71.59</v>
      </c>
      <c r="M8579" t="s">
        <v>931</v>
      </c>
      <c r="N8579" t="s">
        <v>926</v>
      </c>
      <c r="O8579">
        <v>55.99</v>
      </c>
      <c r="S8579">
        <v>28578</v>
      </c>
    </row>
    <row r="8580" spans="1:19" x14ac:dyDescent="0.2">
      <c r="A8580" t="s">
        <v>70</v>
      </c>
      <c r="B8580" t="s">
        <v>13</v>
      </c>
      <c r="C8580" t="s">
        <v>928</v>
      </c>
      <c r="D8580">
        <v>1</v>
      </c>
      <c r="E8580">
        <v>5</v>
      </c>
      <c r="F8580">
        <v>1780024500000</v>
      </c>
      <c r="G8580">
        <v>1780025993159</v>
      </c>
      <c r="H8580">
        <v>1493159</v>
      </c>
      <c r="I8580">
        <v>1493159</v>
      </c>
      <c r="J8580">
        <v>10322</v>
      </c>
      <c r="K8580">
        <v>61</v>
      </c>
      <c r="L8580">
        <v>69.489999999999995</v>
      </c>
      <c r="M8580" t="s">
        <v>931</v>
      </c>
      <c r="N8580" t="s">
        <v>926</v>
      </c>
      <c r="O8580">
        <v>56.85</v>
      </c>
      <c r="S8580">
        <v>28579</v>
      </c>
    </row>
    <row r="8581" spans="1:19" x14ac:dyDescent="0.2">
      <c r="A8581" t="s">
        <v>70</v>
      </c>
      <c r="B8581" t="s">
        <v>13</v>
      </c>
      <c r="C8581" t="s">
        <v>927</v>
      </c>
      <c r="D8581">
        <v>1</v>
      </c>
      <c r="E8581">
        <v>5</v>
      </c>
      <c r="F8581">
        <v>1780025400000</v>
      </c>
      <c r="G8581">
        <v>1780027771171</v>
      </c>
      <c r="H8581">
        <v>2371171</v>
      </c>
      <c r="I8581">
        <v>2371171</v>
      </c>
      <c r="J8581">
        <v>10108</v>
      </c>
      <c r="K8581">
        <v>99</v>
      </c>
      <c r="L8581">
        <v>76.62</v>
      </c>
      <c r="M8581" t="s">
        <v>931</v>
      </c>
      <c r="N8581" t="s">
        <v>926</v>
      </c>
      <c r="O8581">
        <v>51.87</v>
      </c>
      <c r="S8581">
        <v>28580</v>
      </c>
    </row>
    <row r="8582" spans="1:19" x14ac:dyDescent="0.2">
      <c r="A8582" t="s">
        <v>70</v>
      </c>
      <c r="B8582" t="s">
        <v>13</v>
      </c>
      <c r="C8582" t="s">
        <v>924</v>
      </c>
      <c r="D8582">
        <v>1</v>
      </c>
      <c r="E8582">
        <v>5</v>
      </c>
      <c r="F8582">
        <v>1780026300000</v>
      </c>
      <c r="G8582">
        <v>1780028188934</v>
      </c>
      <c r="H8582">
        <v>1888934</v>
      </c>
      <c r="I8582">
        <v>1888934</v>
      </c>
      <c r="J8582">
        <v>11792</v>
      </c>
      <c r="K8582">
        <v>74</v>
      </c>
      <c r="L8582">
        <v>74.069999999999993</v>
      </c>
      <c r="M8582" t="s">
        <v>931</v>
      </c>
      <c r="N8582" t="s">
        <v>926</v>
      </c>
      <c r="O8582">
        <v>53.59</v>
      </c>
      <c r="S8582">
        <v>28581</v>
      </c>
    </row>
    <row r="8583" spans="1:19" x14ac:dyDescent="0.2">
      <c r="A8583" t="s">
        <v>70</v>
      </c>
      <c r="B8583" t="s">
        <v>13</v>
      </c>
      <c r="C8583" t="s">
        <v>928</v>
      </c>
      <c r="D8583">
        <v>1</v>
      </c>
      <c r="E8583">
        <v>5</v>
      </c>
      <c r="F8583">
        <v>1780027200000</v>
      </c>
      <c r="G8583">
        <v>1780029607085</v>
      </c>
      <c r="H8583">
        <v>2407085</v>
      </c>
      <c r="I8583">
        <v>2407085</v>
      </c>
      <c r="J8583">
        <v>10227</v>
      </c>
      <c r="K8583">
        <v>99</v>
      </c>
      <c r="L8583">
        <v>80.069999999999993</v>
      </c>
      <c r="M8583" t="s">
        <v>931</v>
      </c>
      <c r="N8583" t="s">
        <v>926</v>
      </c>
      <c r="O8583">
        <v>58.68</v>
      </c>
      <c r="S8583">
        <v>28582</v>
      </c>
    </row>
    <row r="8584" spans="1:19" x14ac:dyDescent="0.2">
      <c r="A8584" t="s">
        <v>70</v>
      </c>
      <c r="B8584" t="s">
        <v>13</v>
      </c>
      <c r="C8584" t="s">
        <v>927</v>
      </c>
      <c r="D8584">
        <v>1</v>
      </c>
      <c r="E8584">
        <v>5</v>
      </c>
      <c r="F8584">
        <v>1780028100000</v>
      </c>
      <c r="G8584">
        <v>1780030099187</v>
      </c>
      <c r="H8584">
        <v>1999187</v>
      </c>
      <c r="I8584">
        <v>1999187</v>
      </c>
      <c r="J8584">
        <v>12687</v>
      </c>
      <c r="K8584">
        <v>85</v>
      </c>
      <c r="L8584">
        <v>75.099999999999994</v>
      </c>
      <c r="M8584" t="s">
        <v>931</v>
      </c>
      <c r="N8584" t="s">
        <v>926</v>
      </c>
      <c r="O8584">
        <v>50.82</v>
      </c>
      <c r="S8584">
        <v>28583</v>
      </c>
    </row>
    <row r="8585" spans="1:19" x14ac:dyDescent="0.2">
      <c r="A8585" t="s">
        <v>70</v>
      </c>
      <c r="B8585" t="s">
        <v>13</v>
      </c>
      <c r="C8585" t="s">
        <v>924</v>
      </c>
      <c r="D8585">
        <v>1</v>
      </c>
      <c r="E8585">
        <v>5</v>
      </c>
      <c r="F8585">
        <v>1780029000000</v>
      </c>
      <c r="G8585">
        <v>1780030928309</v>
      </c>
      <c r="H8585">
        <v>1928309</v>
      </c>
      <c r="I8585">
        <v>1928309</v>
      </c>
      <c r="J8585">
        <v>12868</v>
      </c>
      <c r="K8585">
        <v>73</v>
      </c>
      <c r="L8585">
        <v>78.38</v>
      </c>
      <c r="M8585" t="s">
        <v>931</v>
      </c>
      <c r="N8585" t="s">
        <v>926</v>
      </c>
      <c r="O8585">
        <v>59.75</v>
      </c>
      <c r="S8585">
        <v>28584</v>
      </c>
    </row>
    <row r="8586" spans="1:19" x14ac:dyDescent="0.2">
      <c r="A8586" t="s">
        <v>70</v>
      </c>
      <c r="B8586" t="s">
        <v>13</v>
      </c>
      <c r="C8586" t="s">
        <v>928</v>
      </c>
      <c r="D8586">
        <v>1</v>
      </c>
      <c r="E8586">
        <v>5</v>
      </c>
      <c r="F8586">
        <v>1780029900000</v>
      </c>
      <c r="G8586">
        <v>1780032386694</v>
      </c>
      <c r="H8586">
        <v>2486694</v>
      </c>
      <c r="I8586">
        <v>2486694</v>
      </c>
      <c r="J8586">
        <v>11817</v>
      </c>
      <c r="K8586">
        <v>98</v>
      </c>
      <c r="L8586">
        <v>78.680000000000007</v>
      </c>
      <c r="M8586" t="s">
        <v>931</v>
      </c>
      <c r="N8586" t="s">
        <v>926</v>
      </c>
      <c r="O8586">
        <v>49.18</v>
      </c>
      <c r="S8586">
        <v>28585</v>
      </c>
    </row>
    <row r="8587" spans="1:19" x14ac:dyDescent="0.2">
      <c r="A8587" t="s">
        <v>70</v>
      </c>
      <c r="B8587" t="s">
        <v>13</v>
      </c>
      <c r="C8587" t="s">
        <v>927</v>
      </c>
      <c r="D8587">
        <v>1</v>
      </c>
      <c r="E8587">
        <v>5</v>
      </c>
      <c r="F8587">
        <v>1780030800000</v>
      </c>
      <c r="G8587">
        <v>1780032535724</v>
      </c>
      <c r="H8587">
        <v>1735724</v>
      </c>
      <c r="I8587">
        <v>1735724</v>
      </c>
      <c r="J8587">
        <v>12180</v>
      </c>
      <c r="K8587">
        <v>72</v>
      </c>
      <c r="L8587">
        <v>74.66</v>
      </c>
      <c r="M8587" t="s">
        <v>931</v>
      </c>
      <c r="N8587" t="s">
        <v>926</v>
      </c>
      <c r="O8587">
        <v>57.8</v>
      </c>
      <c r="S8587">
        <v>28586</v>
      </c>
    </row>
    <row r="8588" spans="1:19" x14ac:dyDescent="0.2">
      <c r="A8588" t="s">
        <v>70</v>
      </c>
      <c r="B8588" t="s">
        <v>13</v>
      </c>
      <c r="C8588" t="s">
        <v>924</v>
      </c>
      <c r="D8588">
        <v>1</v>
      </c>
      <c r="E8588">
        <v>5</v>
      </c>
      <c r="F8588">
        <v>1780031700000</v>
      </c>
      <c r="G8588">
        <v>1780034251217</v>
      </c>
      <c r="H8588">
        <v>2551217</v>
      </c>
      <c r="I8588">
        <v>2551217</v>
      </c>
      <c r="J8588">
        <v>12622</v>
      </c>
      <c r="K8588">
        <v>99</v>
      </c>
      <c r="L8588">
        <v>63.87</v>
      </c>
      <c r="M8588" t="s">
        <v>925</v>
      </c>
      <c r="N8588" t="s">
        <v>929</v>
      </c>
      <c r="S8588">
        <v>28587</v>
      </c>
    </row>
    <row r="8589" spans="1:19" x14ac:dyDescent="0.2">
      <c r="A8589" t="s">
        <v>70</v>
      </c>
      <c r="B8589" t="s">
        <v>13</v>
      </c>
      <c r="C8589" t="s">
        <v>928</v>
      </c>
      <c r="D8589">
        <v>1</v>
      </c>
      <c r="E8589">
        <v>5</v>
      </c>
      <c r="F8589">
        <v>1780032600000</v>
      </c>
      <c r="G8589">
        <v>1780035211341</v>
      </c>
      <c r="H8589">
        <v>2611341</v>
      </c>
      <c r="I8589">
        <v>2611341</v>
      </c>
      <c r="J8589">
        <v>10961</v>
      </c>
      <c r="K8589">
        <v>98</v>
      </c>
      <c r="L8589">
        <v>77.34</v>
      </c>
      <c r="M8589" t="s">
        <v>931</v>
      </c>
      <c r="N8589" t="s">
        <v>926</v>
      </c>
      <c r="O8589">
        <v>45.22</v>
      </c>
      <c r="S8589">
        <v>28588</v>
      </c>
    </row>
    <row r="8590" spans="1:19" x14ac:dyDescent="0.2">
      <c r="A8590" t="s">
        <v>70</v>
      </c>
      <c r="B8590" t="s">
        <v>13</v>
      </c>
      <c r="C8590" t="s">
        <v>928</v>
      </c>
      <c r="D8590">
        <v>1</v>
      </c>
      <c r="E8590">
        <v>6</v>
      </c>
      <c r="F8590">
        <v>1780099200000</v>
      </c>
      <c r="G8590">
        <v>1780101778393</v>
      </c>
      <c r="H8590">
        <v>2578393</v>
      </c>
      <c r="I8590">
        <v>2578393</v>
      </c>
      <c r="J8590">
        <v>10242</v>
      </c>
      <c r="K8590">
        <v>100</v>
      </c>
      <c r="L8590">
        <v>78.94</v>
      </c>
      <c r="M8590" t="s">
        <v>931</v>
      </c>
      <c r="N8590" t="s">
        <v>926</v>
      </c>
      <c r="O8590">
        <v>51.7</v>
      </c>
      <c r="S8590">
        <v>28589</v>
      </c>
    </row>
    <row r="8591" spans="1:19" x14ac:dyDescent="0.2">
      <c r="A8591" t="s">
        <v>70</v>
      </c>
      <c r="B8591" t="s">
        <v>13</v>
      </c>
      <c r="C8591" t="s">
        <v>927</v>
      </c>
      <c r="D8591">
        <v>1</v>
      </c>
      <c r="E8591">
        <v>6</v>
      </c>
      <c r="F8591">
        <v>1780100100000</v>
      </c>
      <c r="G8591">
        <v>1780101926840</v>
      </c>
      <c r="H8591">
        <v>1826840</v>
      </c>
      <c r="I8591">
        <v>1826840</v>
      </c>
      <c r="J8591">
        <v>11645</v>
      </c>
      <c r="K8591">
        <v>72</v>
      </c>
      <c r="L8591">
        <v>68.08</v>
      </c>
      <c r="M8591" t="s">
        <v>931</v>
      </c>
      <c r="N8591" t="s">
        <v>926</v>
      </c>
      <c r="O8591">
        <v>41.62</v>
      </c>
      <c r="S8591">
        <v>28590</v>
      </c>
    </row>
    <row r="8592" spans="1:19" x14ac:dyDescent="0.2">
      <c r="A8592" t="s">
        <v>70</v>
      </c>
      <c r="B8592" t="s">
        <v>13</v>
      </c>
      <c r="C8592" t="s">
        <v>924</v>
      </c>
      <c r="D8592">
        <v>1</v>
      </c>
      <c r="E8592">
        <v>6</v>
      </c>
      <c r="F8592">
        <v>1780101000000</v>
      </c>
      <c r="G8592">
        <v>1780102993454</v>
      </c>
      <c r="H8592">
        <v>1993454</v>
      </c>
      <c r="I8592">
        <v>1993454</v>
      </c>
      <c r="J8592">
        <v>9364</v>
      </c>
      <c r="K8592">
        <v>76</v>
      </c>
      <c r="L8592">
        <v>53.75</v>
      </c>
      <c r="M8592" t="s">
        <v>925</v>
      </c>
      <c r="N8592" t="s">
        <v>929</v>
      </c>
      <c r="S8592">
        <v>28591</v>
      </c>
    </row>
    <row r="8593" spans="1:19" x14ac:dyDescent="0.2">
      <c r="A8593" t="s">
        <v>70</v>
      </c>
      <c r="B8593" t="s">
        <v>13</v>
      </c>
      <c r="C8593" t="s">
        <v>928</v>
      </c>
      <c r="D8593">
        <v>1</v>
      </c>
      <c r="E8593">
        <v>6</v>
      </c>
      <c r="F8593">
        <v>1780101900000</v>
      </c>
      <c r="G8593">
        <v>1780103980820</v>
      </c>
      <c r="H8593">
        <v>2080820</v>
      </c>
      <c r="I8593">
        <v>2080820</v>
      </c>
      <c r="J8593">
        <v>10797</v>
      </c>
      <c r="K8593">
        <v>78</v>
      </c>
      <c r="L8593">
        <v>70.790000000000006</v>
      </c>
      <c r="M8593" t="s">
        <v>931</v>
      </c>
      <c r="N8593" t="s">
        <v>926</v>
      </c>
      <c r="O8593">
        <v>43.79</v>
      </c>
      <c r="S8593">
        <v>28592</v>
      </c>
    </row>
    <row r="8594" spans="1:19" x14ac:dyDescent="0.2">
      <c r="A8594" t="s">
        <v>70</v>
      </c>
      <c r="B8594" t="s">
        <v>13</v>
      </c>
      <c r="C8594" t="s">
        <v>927</v>
      </c>
      <c r="D8594">
        <v>1</v>
      </c>
      <c r="E8594">
        <v>6</v>
      </c>
      <c r="F8594">
        <v>1780102800000</v>
      </c>
      <c r="G8594">
        <v>1780105012926</v>
      </c>
      <c r="H8594">
        <v>2212926</v>
      </c>
      <c r="I8594">
        <v>2212926</v>
      </c>
      <c r="J8594">
        <v>8594</v>
      </c>
      <c r="K8594">
        <v>91</v>
      </c>
      <c r="L8594">
        <v>71.12</v>
      </c>
      <c r="M8594" t="s">
        <v>931</v>
      </c>
      <c r="N8594" t="s">
        <v>926</v>
      </c>
      <c r="O8594">
        <v>47.13</v>
      </c>
      <c r="S8594">
        <v>28593</v>
      </c>
    </row>
    <row r="8595" spans="1:19" x14ac:dyDescent="0.2">
      <c r="A8595" t="s">
        <v>70</v>
      </c>
      <c r="B8595" t="s">
        <v>13</v>
      </c>
      <c r="C8595" t="s">
        <v>924</v>
      </c>
      <c r="D8595">
        <v>1</v>
      </c>
      <c r="E8595">
        <v>6</v>
      </c>
      <c r="F8595">
        <v>1780103700000</v>
      </c>
      <c r="G8595">
        <v>1780106245934</v>
      </c>
      <c r="H8595">
        <v>2545934</v>
      </c>
      <c r="I8595">
        <v>2545934</v>
      </c>
      <c r="J8595">
        <v>11082</v>
      </c>
      <c r="K8595">
        <v>101</v>
      </c>
      <c r="L8595">
        <v>77.61</v>
      </c>
      <c r="M8595" t="s">
        <v>931</v>
      </c>
      <c r="N8595" t="s">
        <v>926</v>
      </c>
      <c r="O8595">
        <v>47.17</v>
      </c>
      <c r="S8595">
        <v>28594</v>
      </c>
    </row>
    <row r="8596" spans="1:19" x14ac:dyDescent="0.2">
      <c r="A8596" t="s">
        <v>70</v>
      </c>
      <c r="B8596" t="s">
        <v>13</v>
      </c>
      <c r="C8596" t="s">
        <v>928</v>
      </c>
      <c r="D8596">
        <v>1</v>
      </c>
      <c r="E8596">
        <v>6</v>
      </c>
      <c r="F8596">
        <v>1780104600000</v>
      </c>
      <c r="G8596">
        <v>1780106389574</v>
      </c>
      <c r="H8596">
        <v>1789574</v>
      </c>
      <c r="I8596">
        <v>1789574</v>
      </c>
      <c r="J8596">
        <v>8954</v>
      </c>
      <c r="K8596">
        <v>75</v>
      </c>
      <c r="L8596">
        <v>65.64</v>
      </c>
      <c r="M8596" t="s">
        <v>925</v>
      </c>
      <c r="N8596" t="s">
        <v>926</v>
      </c>
      <c r="O8596">
        <v>44.09</v>
      </c>
      <c r="S8596">
        <v>28595</v>
      </c>
    </row>
    <row r="8597" spans="1:19" x14ac:dyDescent="0.2">
      <c r="A8597" t="s">
        <v>70</v>
      </c>
      <c r="B8597" t="s">
        <v>13</v>
      </c>
      <c r="C8597" t="s">
        <v>927</v>
      </c>
      <c r="D8597">
        <v>1</v>
      </c>
      <c r="E8597">
        <v>6</v>
      </c>
      <c r="F8597">
        <v>1780105500000</v>
      </c>
      <c r="G8597">
        <v>1780107764676</v>
      </c>
      <c r="H8597">
        <v>2264676</v>
      </c>
      <c r="I8597">
        <v>2264676</v>
      </c>
      <c r="J8597">
        <v>9298</v>
      </c>
      <c r="K8597">
        <v>92</v>
      </c>
      <c r="L8597">
        <v>69.81</v>
      </c>
      <c r="M8597" t="s">
        <v>931</v>
      </c>
      <c r="N8597" t="s">
        <v>926</v>
      </c>
      <c r="O8597">
        <v>40.89</v>
      </c>
      <c r="S8597">
        <v>28596</v>
      </c>
    </row>
    <row r="8598" spans="1:19" x14ac:dyDescent="0.2">
      <c r="A8598" t="s">
        <v>70</v>
      </c>
      <c r="B8598" t="s">
        <v>13</v>
      </c>
      <c r="C8598" t="s">
        <v>924</v>
      </c>
      <c r="D8598">
        <v>1</v>
      </c>
      <c r="E8598">
        <v>6</v>
      </c>
      <c r="F8598">
        <v>1780106400000</v>
      </c>
      <c r="G8598">
        <v>1780107934262</v>
      </c>
      <c r="H8598">
        <v>1534262</v>
      </c>
      <c r="I8598">
        <v>1534262</v>
      </c>
      <c r="J8598">
        <v>9412</v>
      </c>
      <c r="K8598">
        <v>61</v>
      </c>
      <c r="L8598">
        <v>67.459999999999994</v>
      </c>
      <c r="M8598" t="s">
        <v>931</v>
      </c>
      <c r="N8598" t="s">
        <v>926</v>
      </c>
      <c r="O8598">
        <v>53.53</v>
      </c>
      <c r="S8598">
        <v>28597</v>
      </c>
    </row>
    <row r="8599" spans="1:19" x14ac:dyDescent="0.2">
      <c r="A8599" t="s">
        <v>70</v>
      </c>
      <c r="B8599" t="s">
        <v>13</v>
      </c>
      <c r="C8599" t="s">
        <v>928</v>
      </c>
      <c r="D8599">
        <v>1</v>
      </c>
      <c r="E8599">
        <v>6</v>
      </c>
      <c r="F8599">
        <v>1780107300000</v>
      </c>
      <c r="G8599">
        <v>1780109791230</v>
      </c>
      <c r="H8599">
        <v>2491230</v>
      </c>
      <c r="I8599">
        <v>2491230</v>
      </c>
      <c r="J8599">
        <v>10116</v>
      </c>
      <c r="K8599">
        <v>103</v>
      </c>
      <c r="L8599">
        <v>77.239999999999995</v>
      </c>
      <c r="M8599" t="s">
        <v>931</v>
      </c>
      <c r="N8599" t="s">
        <v>926</v>
      </c>
      <c r="O8599">
        <v>50.27</v>
      </c>
      <c r="S8599">
        <v>28598</v>
      </c>
    </row>
    <row r="8600" spans="1:19" x14ac:dyDescent="0.2">
      <c r="A8600" t="s">
        <v>70</v>
      </c>
      <c r="B8600" t="s">
        <v>13</v>
      </c>
      <c r="C8600" t="s">
        <v>927</v>
      </c>
      <c r="D8600">
        <v>1</v>
      </c>
      <c r="E8600">
        <v>6</v>
      </c>
      <c r="F8600">
        <v>1780108200000</v>
      </c>
      <c r="G8600">
        <v>1780109853663</v>
      </c>
      <c r="H8600">
        <v>1653663</v>
      </c>
      <c r="I8600">
        <v>1653663</v>
      </c>
      <c r="J8600">
        <v>10125</v>
      </c>
      <c r="K8600">
        <v>62</v>
      </c>
      <c r="L8600">
        <v>69.540000000000006</v>
      </c>
      <c r="M8600" t="s">
        <v>931</v>
      </c>
      <c r="N8600" t="s">
        <v>926</v>
      </c>
      <c r="O8600">
        <v>53.44</v>
      </c>
      <c r="S8600">
        <v>28599</v>
      </c>
    </row>
    <row r="8601" spans="1:19" x14ac:dyDescent="0.2">
      <c r="A8601" t="s">
        <v>70</v>
      </c>
      <c r="B8601" t="s">
        <v>13</v>
      </c>
      <c r="C8601" t="s">
        <v>924</v>
      </c>
      <c r="D8601">
        <v>1</v>
      </c>
      <c r="E8601">
        <v>6</v>
      </c>
      <c r="F8601">
        <v>1780109100000</v>
      </c>
      <c r="G8601">
        <v>1780110867730</v>
      </c>
      <c r="H8601">
        <v>1767730</v>
      </c>
      <c r="I8601">
        <v>1767730</v>
      </c>
      <c r="J8601">
        <v>9474</v>
      </c>
      <c r="K8601">
        <v>66</v>
      </c>
      <c r="L8601">
        <v>69.790000000000006</v>
      </c>
      <c r="M8601" t="s">
        <v>931</v>
      </c>
      <c r="N8601" t="s">
        <v>926</v>
      </c>
      <c r="O8601">
        <v>52.9</v>
      </c>
      <c r="S8601">
        <v>28600</v>
      </c>
    </row>
    <row r="8602" spans="1:19" x14ac:dyDescent="0.2">
      <c r="A8602" t="s">
        <v>70</v>
      </c>
      <c r="B8602" t="s">
        <v>13</v>
      </c>
      <c r="C8602" t="s">
        <v>928</v>
      </c>
      <c r="D8602">
        <v>1</v>
      </c>
      <c r="E8602">
        <v>6</v>
      </c>
      <c r="F8602">
        <v>1780110000000</v>
      </c>
      <c r="G8602">
        <v>1780111805498</v>
      </c>
      <c r="H8602">
        <v>1805498</v>
      </c>
      <c r="I8602">
        <v>1805498</v>
      </c>
      <c r="J8602">
        <v>8800</v>
      </c>
      <c r="K8602">
        <v>71</v>
      </c>
      <c r="L8602">
        <v>66.8</v>
      </c>
      <c r="M8602" t="s">
        <v>931</v>
      </c>
      <c r="N8602" t="s">
        <v>926</v>
      </c>
      <c r="O8602">
        <v>46.79</v>
      </c>
      <c r="S8602">
        <v>28601</v>
      </c>
    </row>
    <row r="8603" spans="1:19" x14ac:dyDescent="0.2">
      <c r="A8603" t="s">
        <v>70</v>
      </c>
      <c r="B8603" t="s">
        <v>13</v>
      </c>
      <c r="C8603" t="s">
        <v>927</v>
      </c>
      <c r="D8603">
        <v>1</v>
      </c>
      <c r="E8603">
        <v>6</v>
      </c>
      <c r="F8603">
        <v>1780110900000</v>
      </c>
      <c r="G8603">
        <v>1780112938843</v>
      </c>
      <c r="H8603">
        <v>2038843</v>
      </c>
      <c r="I8603">
        <v>2038843</v>
      </c>
      <c r="J8603">
        <v>11468</v>
      </c>
      <c r="K8603">
        <v>81</v>
      </c>
      <c r="L8603">
        <v>76.489999999999995</v>
      </c>
      <c r="M8603" t="s">
        <v>931</v>
      </c>
      <c r="N8603" t="s">
        <v>926</v>
      </c>
      <c r="O8603">
        <v>56.32</v>
      </c>
      <c r="S8603">
        <v>28602</v>
      </c>
    </row>
    <row r="8604" spans="1:19" x14ac:dyDescent="0.2">
      <c r="A8604" t="s">
        <v>70</v>
      </c>
      <c r="B8604" t="s">
        <v>13</v>
      </c>
      <c r="C8604" t="s">
        <v>924</v>
      </c>
      <c r="D8604">
        <v>1</v>
      </c>
      <c r="E8604">
        <v>6</v>
      </c>
      <c r="F8604">
        <v>1780111800000</v>
      </c>
      <c r="G8604">
        <v>1780113973920</v>
      </c>
      <c r="H8604">
        <v>2173920</v>
      </c>
      <c r="I8604">
        <v>2173920</v>
      </c>
      <c r="J8604">
        <v>10779</v>
      </c>
      <c r="K8604">
        <v>86</v>
      </c>
      <c r="L8604">
        <v>70.36</v>
      </c>
      <c r="M8604" t="s">
        <v>931</v>
      </c>
      <c r="N8604" t="s">
        <v>926</v>
      </c>
      <c r="O8604">
        <v>40.5</v>
      </c>
      <c r="S8604">
        <v>28603</v>
      </c>
    </row>
    <row r="8605" spans="1:19" x14ac:dyDescent="0.2">
      <c r="A8605" t="s">
        <v>70</v>
      </c>
      <c r="B8605" t="s">
        <v>13</v>
      </c>
      <c r="C8605" t="s">
        <v>928</v>
      </c>
      <c r="D8605">
        <v>1</v>
      </c>
      <c r="E8605">
        <v>6</v>
      </c>
      <c r="F8605">
        <v>1780112700000</v>
      </c>
      <c r="G8605">
        <v>1780114526019</v>
      </c>
      <c r="H8605">
        <v>1826019</v>
      </c>
      <c r="I8605">
        <v>1826019</v>
      </c>
      <c r="J8605">
        <v>11448</v>
      </c>
      <c r="K8605">
        <v>69</v>
      </c>
      <c r="L8605">
        <v>53.93</v>
      </c>
      <c r="M8605" t="s">
        <v>925</v>
      </c>
      <c r="N8605" t="s">
        <v>929</v>
      </c>
      <c r="S8605">
        <v>28604</v>
      </c>
    </row>
    <row r="8606" spans="1:19" x14ac:dyDescent="0.2">
      <c r="A8606" t="s">
        <v>70</v>
      </c>
      <c r="B8606" t="s">
        <v>13</v>
      </c>
      <c r="C8606" t="s">
        <v>927</v>
      </c>
      <c r="D8606">
        <v>1</v>
      </c>
      <c r="E8606">
        <v>6</v>
      </c>
      <c r="F8606">
        <v>1780113600000</v>
      </c>
      <c r="G8606">
        <v>1780115334614</v>
      </c>
      <c r="H8606">
        <v>1734614</v>
      </c>
      <c r="I8606">
        <v>1734614</v>
      </c>
      <c r="J8606">
        <v>12035</v>
      </c>
      <c r="K8606">
        <v>74</v>
      </c>
      <c r="L8606">
        <v>70.680000000000007</v>
      </c>
      <c r="M8606" t="s">
        <v>931</v>
      </c>
      <c r="N8606" t="s">
        <v>926</v>
      </c>
      <c r="O8606">
        <v>48.96</v>
      </c>
      <c r="S8606">
        <v>28605</v>
      </c>
    </row>
    <row r="8607" spans="1:19" x14ac:dyDescent="0.2">
      <c r="A8607" t="s">
        <v>70</v>
      </c>
      <c r="B8607" t="s">
        <v>13</v>
      </c>
      <c r="C8607" t="s">
        <v>924</v>
      </c>
      <c r="D8607">
        <v>1</v>
      </c>
      <c r="E8607">
        <v>6</v>
      </c>
      <c r="F8607">
        <v>1780114500000</v>
      </c>
      <c r="G8607">
        <v>1780117119226</v>
      </c>
      <c r="H8607">
        <v>2619226</v>
      </c>
      <c r="I8607">
        <v>2619226</v>
      </c>
      <c r="J8607">
        <v>10745</v>
      </c>
      <c r="K8607">
        <v>106</v>
      </c>
      <c r="L8607">
        <v>80.02</v>
      </c>
      <c r="M8607" t="s">
        <v>931</v>
      </c>
      <c r="N8607" t="s">
        <v>926</v>
      </c>
      <c r="O8607">
        <v>51.84</v>
      </c>
      <c r="S8607">
        <v>28606</v>
      </c>
    </row>
    <row r="8608" spans="1:19" x14ac:dyDescent="0.2">
      <c r="A8608" t="s">
        <v>70</v>
      </c>
      <c r="B8608" t="s">
        <v>13</v>
      </c>
      <c r="C8608" t="s">
        <v>928</v>
      </c>
      <c r="D8608">
        <v>1</v>
      </c>
      <c r="E8608">
        <v>6</v>
      </c>
      <c r="F8608">
        <v>1780115400000</v>
      </c>
      <c r="G8608">
        <v>1780117790709</v>
      </c>
      <c r="H8608">
        <v>2390709</v>
      </c>
      <c r="I8608">
        <v>2390709</v>
      </c>
      <c r="J8608">
        <v>12756</v>
      </c>
      <c r="K8608">
        <v>97</v>
      </c>
      <c r="L8608">
        <v>79.459999999999994</v>
      </c>
      <c r="M8608" t="s">
        <v>931</v>
      </c>
      <c r="N8608" t="s">
        <v>926</v>
      </c>
      <c r="O8608">
        <v>50.91</v>
      </c>
      <c r="S8608">
        <v>28607</v>
      </c>
    </row>
    <row r="8609" spans="1:19" x14ac:dyDescent="0.2">
      <c r="A8609" t="s">
        <v>70</v>
      </c>
      <c r="B8609" t="s">
        <v>13</v>
      </c>
      <c r="C8609" t="s">
        <v>927</v>
      </c>
      <c r="D8609">
        <v>1</v>
      </c>
      <c r="E8609">
        <v>6</v>
      </c>
      <c r="F8609">
        <v>1780116300000</v>
      </c>
      <c r="G8609">
        <v>1780118912667</v>
      </c>
      <c r="H8609">
        <v>2612667</v>
      </c>
      <c r="I8609">
        <v>2612667</v>
      </c>
      <c r="J8609">
        <v>9416</v>
      </c>
      <c r="K8609">
        <v>100</v>
      </c>
      <c r="L8609">
        <v>75.56</v>
      </c>
      <c r="M8609" t="s">
        <v>931</v>
      </c>
      <c r="N8609" t="s">
        <v>926</v>
      </c>
      <c r="O8609">
        <v>45.18</v>
      </c>
      <c r="S8609">
        <v>28608</v>
      </c>
    </row>
    <row r="8610" spans="1:19" x14ac:dyDescent="0.2">
      <c r="A8610" t="s">
        <v>70</v>
      </c>
      <c r="B8610" t="s">
        <v>13</v>
      </c>
      <c r="C8610" t="s">
        <v>924</v>
      </c>
      <c r="D8610">
        <v>1</v>
      </c>
      <c r="E8610">
        <v>6</v>
      </c>
      <c r="F8610">
        <v>1780117200000</v>
      </c>
      <c r="G8610">
        <v>1780119775193</v>
      </c>
      <c r="H8610">
        <v>2575193</v>
      </c>
      <c r="I8610">
        <v>2575193</v>
      </c>
      <c r="J8610">
        <v>9538</v>
      </c>
      <c r="K8610">
        <v>96</v>
      </c>
      <c r="L8610">
        <v>80.849999999999994</v>
      </c>
      <c r="M8610" t="s">
        <v>931</v>
      </c>
      <c r="N8610" t="s">
        <v>926</v>
      </c>
      <c r="O8610">
        <v>58.09</v>
      </c>
      <c r="S8610">
        <v>28609</v>
      </c>
    </row>
    <row r="8611" spans="1:19" x14ac:dyDescent="0.2">
      <c r="A8611" t="s">
        <v>70</v>
      </c>
      <c r="B8611" t="s">
        <v>13</v>
      </c>
      <c r="C8611" t="s">
        <v>928</v>
      </c>
      <c r="D8611">
        <v>1</v>
      </c>
      <c r="E8611">
        <v>6</v>
      </c>
      <c r="F8611">
        <v>1780118100000</v>
      </c>
      <c r="G8611">
        <v>1780120247339</v>
      </c>
      <c r="H8611">
        <v>2147339</v>
      </c>
      <c r="I8611">
        <v>2147339</v>
      </c>
      <c r="J8611">
        <v>10569</v>
      </c>
      <c r="K8611">
        <v>90</v>
      </c>
      <c r="L8611">
        <v>76.959999999999994</v>
      </c>
      <c r="M8611" t="s">
        <v>931</v>
      </c>
      <c r="N8611" t="s">
        <v>926</v>
      </c>
      <c r="O8611">
        <v>57.07</v>
      </c>
      <c r="S8611">
        <v>28610</v>
      </c>
    </row>
    <row r="8612" spans="1:19" x14ac:dyDescent="0.2">
      <c r="A8612" t="s">
        <v>70</v>
      </c>
      <c r="B8612" t="s">
        <v>13</v>
      </c>
      <c r="C8612" t="s">
        <v>927</v>
      </c>
      <c r="D8612">
        <v>1</v>
      </c>
      <c r="E8612">
        <v>6</v>
      </c>
      <c r="F8612">
        <v>1780119000000</v>
      </c>
      <c r="G8612">
        <v>1780121814263</v>
      </c>
      <c r="H8612">
        <v>2814263</v>
      </c>
      <c r="I8612">
        <v>2814263</v>
      </c>
      <c r="J8612">
        <v>11177</v>
      </c>
      <c r="K8612">
        <v>109</v>
      </c>
      <c r="L8612">
        <v>84</v>
      </c>
      <c r="M8612" t="s">
        <v>931</v>
      </c>
      <c r="N8612" t="s">
        <v>926</v>
      </c>
      <c r="O8612">
        <v>56.49</v>
      </c>
      <c r="S8612">
        <v>28611</v>
      </c>
    </row>
    <row r="8613" spans="1:19" x14ac:dyDescent="0.2">
      <c r="A8613" t="s">
        <v>70</v>
      </c>
      <c r="B8613" t="s">
        <v>13</v>
      </c>
      <c r="C8613" t="s">
        <v>924</v>
      </c>
      <c r="D8613">
        <v>1</v>
      </c>
      <c r="E8613">
        <v>6</v>
      </c>
      <c r="F8613">
        <v>1780119900000</v>
      </c>
      <c r="G8613">
        <v>1780121606900</v>
      </c>
      <c r="H8613">
        <v>1706900</v>
      </c>
      <c r="I8613">
        <v>1706900</v>
      </c>
      <c r="J8613">
        <v>10982</v>
      </c>
      <c r="K8613">
        <v>63</v>
      </c>
      <c r="L8613">
        <v>52.01</v>
      </c>
      <c r="M8613" t="s">
        <v>925</v>
      </c>
      <c r="N8613" t="s">
        <v>929</v>
      </c>
      <c r="S8613">
        <v>28612</v>
      </c>
    </row>
    <row r="8614" spans="1:19" x14ac:dyDescent="0.2">
      <c r="A8614" t="s">
        <v>70</v>
      </c>
      <c r="B8614" t="s">
        <v>13</v>
      </c>
      <c r="C8614" t="s">
        <v>928</v>
      </c>
      <c r="D8614">
        <v>1</v>
      </c>
      <c r="E8614">
        <v>6</v>
      </c>
      <c r="F8614">
        <v>1780120800000</v>
      </c>
      <c r="G8614">
        <v>1780122547300</v>
      </c>
      <c r="H8614">
        <v>1747300</v>
      </c>
      <c r="I8614">
        <v>1747300</v>
      </c>
      <c r="J8614">
        <v>9770</v>
      </c>
      <c r="K8614">
        <v>74</v>
      </c>
      <c r="L8614">
        <v>66.38</v>
      </c>
      <c r="M8614" t="s">
        <v>925</v>
      </c>
      <c r="N8614" t="s">
        <v>926</v>
      </c>
      <c r="O8614">
        <v>44.68</v>
      </c>
      <c r="S8614">
        <v>28613</v>
      </c>
    </row>
    <row r="8615" spans="1:19" x14ac:dyDescent="0.2">
      <c r="A8615" t="s">
        <v>70</v>
      </c>
      <c r="B8615" t="s">
        <v>13</v>
      </c>
      <c r="C8615" t="s">
        <v>927</v>
      </c>
      <c r="D8615">
        <v>1</v>
      </c>
      <c r="E8615">
        <v>6</v>
      </c>
      <c r="F8615">
        <v>1780121700000</v>
      </c>
      <c r="G8615">
        <v>1780123789091</v>
      </c>
      <c r="H8615">
        <v>2089091</v>
      </c>
      <c r="I8615">
        <v>2089091</v>
      </c>
      <c r="J8615">
        <v>12498</v>
      </c>
      <c r="K8615">
        <v>81</v>
      </c>
      <c r="L8615">
        <v>58.19</v>
      </c>
      <c r="M8615" t="s">
        <v>925</v>
      </c>
      <c r="N8615" t="s">
        <v>929</v>
      </c>
      <c r="S8615">
        <v>28614</v>
      </c>
    </row>
    <row r="8616" spans="1:19" x14ac:dyDescent="0.2">
      <c r="A8616" t="s">
        <v>70</v>
      </c>
      <c r="B8616" t="s">
        <v>13</v>
      </c>
      <c r="C8616" t="s">
        <v>924</v>
      </c>
      <c r="D8616">
        <v>1</v>
      </c>
      <c r="E8616">
        <v>6</v>
      </c>
      <c r="F8616">
        <v>1780122600000</v>
      </c>
      <c r="G8616">
        <v>1780124890728</v>
      </c>
      <c r="H8616">
        <v>2290728</v>
      </c>
      <c r="I8616">
        <v>2290728</v>
      </c>
      <c r="J8616">
        <v>12282</v>
      </c>
      <c r="K8616">
        <v>89</v>
      </c>
      <c r="L8616">
        <v>60.38</v>
      </c>
      <c r="M8616" t="s">
        <v>925</v>
      </c>
      <c r="N8616" t="s">
        <v>929</v>
      </c>
      <c r="S8616">
        <v>28615</v>
      </c>
    </row>
    <row r="8617" spans="1:19" x14ac:dyDescent="0.2">
      <c r="A8617" t="s">
        <v>70</v>
      </c>
      <c r="B8617" t="s">
        <v>13</v>
      </c>
      <c r="C8617" t="s">
        <v>928</v>
      </c>
      <c r="D8617">
        <v>1</v>
      </c>
      <c r="E8617">
        <v>6</v>
      </c>
      <c r="F8617">
        <v>1780123500000</v>
      </c>
      <c r="G8617">
        <v>1780125726039</v>
      </c>
      <c r="H8617">
        <v>2226039</v>
      </c>
      <c r="I8617">
        <v>2226039</v>
      </c>
      <c r="J8617">
        <v>12158</v>
      </c>
      <c r="K8617">
        <v>85</v>
      </c>
      <c r="L8617">
        <v>59.48</v>
      </c>
      <c r="M8617" t="s">
        <v>925</v>
      </c>
      <c r="N8617" t="s">
        <v>929</v>
      </c>
      <c r="S8617">
        <v>28616</v>
      </c>
    </row>
    <row r="8618" spans="1:19" x14ac:dyDescent="0.2">
      <c r="A8618" t="s">
        <v>70</v>
      </c>
      <c r="B8618" t="s">
        <v>13</v>
      </c>
      <c r="C8618" t="s">
        <v>927</v>
      </c>
      <c r="D8618">
        <v>1</v>
      </c>
      <c r="E8618">
        <v>7</v>
      </c>
      <c r="F8618">
        <v>1780185600000</v>
      </c>
      <c r="G8618">
        <v>1780187461692</v>
      </c>
      <c r="H8618">
        <v>1861692</v>
      </c>
      <c r="I8618">
        <v>1861692</v>
      </c>
      <c r="J8618">
        <v>11868</v>
      </c>
      <c r="K8618">
        <v>72</v>
      </c>
      <c r="L8618">
        <v>75.27</v>
      </c>
      <c r="M8618" t="s">
        <v>931</v>
      </c>
      <c r="N8618" t="s">
        <v>926</v>
      </c>
      <c r="O8618">
        <v>56.86</v>
      </c>
      <c r="S8618">
        <v>28617</v>
      </c>
    </row>
    <row r="8619" spans="1:19" x14ac:dyDescent="0.2">
      <c r="A8619" t="s">
        <v>70</v>
      </c>
      <c r="B8619" t="s">
        <v>13</v>
      </c>
      <c r="C8619" t="s">
        <v>924</v>
      </c>
      <c r="D8619">
        <v>1</v>
      </c>
      <c r="E8619">
        <v>7</v>
      </c>
      <c r="F8619">
        <v>1780186500000</v>
      </c>
      <c r="G8619">
        <v>1780188586534</v>
      </c>
      <c r="H8619">
        <v>2086534</v>
      </c>
      <c r="I8619">
        <v>2086534</v>
      </c>
      <c r="J8619">
        <v>11762</v>
      </c>
      <c r="K8619">
        <v>85</v>
      </c>
      <c r="L8619">
        <v>76.16</v>
      </c>
      <c r="M8619" t="s">
        <v>931</v>
      </c>
      <c r="N8619" t="s">
        <v>926</v>
      </c>
      <c r="O8619">
        <v>53.55</v>
      </c>
      <c r="S8619">
        <v>28618</v>
      </c>
    </row>
    <row r="8620" spans="1:19" x14ac:dyDescent="0.2">
      <c r="A8620" t="s">
        <v>70</v>
      </c>
      <c r="B8620" t="s">
        <v>13</v>
      </c>
      <c r="C8620" t="s">
        <v>928</v>
      </c>
      <c r="D8620">
        <v>1</v>
      </c>
      <c r="E8620">
        <v>7</v>
      </c>
      <c r="F8620">
        <v>1780187400000</v>
      </c>
      <c r="G8620">
        <v>1780189277680</v>
      </c>
      <c r="H8620">
        <v>1877680</v>
      </c>
      <c r="I8620">
        <v>1877680</v>
      </c>
      <c r="J8620">
        <v>9053</v>
      </c>
      <c r="K8620">
        <v>71</v>
      </c>
      <c r="L8620">
        <v>68.86</v>
      </c>
      <c r="M8620" t="s">
        <v>931</v>
      </c>
      <c r="N8620" t="s">
        <v>926</v>
      </c>
      <c r="O8620">
        <v>49.08</v>
      </c>
      <c r="S8620">
        <v>28619</v>
      </c>
    </row>
    <row r="8621" spans="1:19" x14ac:dyDescent="0.2">
      <c r="A8621" t="s">
        <v>70</v>
      </c>
      <c r="B8621" t="s">
        <v>13</v>
      </c>
      <c r="C8621" t="s">
        <v>927</v>
      </c>
      <c r="D8621">
        <v>1</v>
      </c>
      <c r="E8621">
        <v>7</v>
      </c>
      <c r="F8621">
        <v>1780188300000</v>
      </c>
      <c r="G8621">
        <v>1780190321116</v>
      </c>
      <c r="H8621">
        <v>2021116</v>
      </c>
      <c r="I8621">
        <v>2021116</v>
      </c>
      <c r="J8621">
        <v>11706</v>
      </c>
      <c r="K8621">
        <v>80</v>
      </c>
      <c r="L8621">
        <v>71.069999999999993</v>
      </c>
      <c r="M8621" t="s">
        <v>931</v>
      </c>
      <c r="N8621" t="s">
        <v>926</v>
      </c>
      <c r="O8621">
        <v>43.52</v>
      </c>
      <c r="S8621">
        <v>28620</v>
      </c>
    </row>
    <row r="8622" spans="1:19" x14ac:dyDescent="0.2">
      <c r="A8622" t="s">
        <v>70</v>
      </c>
      <c r="B8622" t="s">
        <v>13</v>
      </c>
      <c r="C8622" t="s">
        <v>924</v>
      </c>
      <c r="D8622">
        <v>1</v>
      </c>
      <c r="E8622">
        <v>7</v>
      </c>
      <c r="F8622">
        <v>1780189200000</v>
      </c>
      <c r="G8622">
        <v>1780191951921</v>
      </c>
      <c r="H8622">
        <v>2751921</v>
      </c>
      <c r="I8622">
        <v>2751921</v>
      </c>
      <c r="J8622">
        <v>10104</v>
      </c>
      <c r="K8622">
        <v>108</v>
      </c>
      <c r="L8622">
        <v>77.5</v>
      </c>
      <c r="M8622" t="s">
        <v>931</v>
      </c>
      <c r="N8622" t="s">
        <v>926</v>
      </c>
      <c r="O8622">
        <v>44.34</v>
      </c>
      <c r="S8622">
        <v>28621</v>
      </c>
    </row>
    <row r="8623" spans="1:19" x14ac:dyDescent="0.2">
      <c r="A8623" t="s">
        <v>70</v>
      </c>
      <c r="B8623" t="s">
        <v>13</v>
      </c>
      <c r="C8623" t="s">
        <v>928</v>
      </c>
      <c r="D8623">
        <v>1</v>
      </c>
      <c r="E8623">
        <v>7</v>
      </c>
      <c r="F8623">
        <v>1780190100000</v>
      </c>
      <c r="G8623">
        <v>1780192684620</v>
      </c>
      <c r="H8623">
        <v>2584620</v>
      </c>
      <c r="I8623">
        <v>2584620</v>
      </c>
      <c r="J8623">
        <v>12171</v>
      </c>
      <c r="K8623">
        <v>103</v>
      </c>
      <c r="L8623">
        <v>81.09</v>
      </c>
      <c r="M8623" t="s">
        <v>931</v>
      </c>
      <c r="N8623" t="s">
        <v>926</v>
      </c>
      <c r="O8623">
        <v>51.38</v>
      </c>
      <c r="S8623">
        <v>28622</v>
      </c>
    </row>
    <row r="8624" spans="1:19" x14ac:dyDescent="0.2">
      <c r="A8624" t="s">
        <v>70</v>
      </c>
      <c r="B8624" t="s">
        <v>13</v>
      </c>
      <c r="C8624" t="s">
        <v>927</v>
      </c>
      <c r="D8624">
        <v>1</v>
      </c>
      <c r="E8624">
        <v>7</v>
      </c>
      <c r="F8624">
        <v>1780191000000</v>
      </c>
      <c r="G8624">
        <v>1780192686443</v>
      </c>
      <c r="H8624">
        <v>1686443</v>
      </c>
      <c r="I8624">
        <v>1686443</v>
      </c>
      <c r="J8624">
        <v>11473</v>
      </c>
      <c r="K8624">
        <v>72</v>
      </c>
      <c r="L8624">
        <v>52.28</v>
      </c>
      <c r="M8624" t="s">
        <v>925</v>
      </c>
      <c r="N8624" t="s">
        <v>929</v>
      </c>
      <c r="S8624">
        <v>28623</v>
      </c>
    </row>
    <row r="8625" spans="1:19" x14ac:dyDescent="0.2">
      <c r="A8625" t="s">
        <v>70</v>
      </c>
      <c r="B8625" t="s">
        <v>13</v>
      </c>
      <c r="C8625" t="s">
        <v>924</v>
      </c>
      <c r="D8625">
        <v>1</v>
      </c>
      <c r="E8625">
        <v>7</v>
      </c>
      <c r="F8625">
        <v>1780191900000</v>
      </c>
      <c r="G8625">
        <v>1780194466329</v>
      </c>
      <c r="H8625">
        <v>2566329</v>
      </c>
      <c r="I8625">
        <v>2566329</v>
      </c>
      <c r="J8625">
        <v>10528</v>
      </c>
      <c r="K8625">
        <v>98</v>
      </c>
      <c r="L8625">
        <v>77.22</v>
      </c>
      <c r="M8625" t="s">
        <v>931</v>
      </c>
      <c r="N8625" t="s">
        <v>926</v>
      </c>
      <c r="O8625">
        <v>47.23</v>
      </c>
      <c r="S8625">
        <v>28624</v>
      </c>
    </row>
    <row r="8626" spans="1:19" x14ac:dyDescent="0.2">
      <c r="A8626" t="s">
        <v>70</v>
      </c>
      <c r="B8626" t="s">
        <v>13</v>
      </c>
      <c r="C8626" t="s">
        <v>928</v>
      </c>
      <c r="D8626">
        <v>1</v>
      </c>
      <c r="E8626">
        <v>7</v>
      </c>
      <c r="F8626">
        <v>1780192800000</v>
      </c>
      <c r="G8626">
        <v>1780194835075</v>
      </c>
      <c r="H8626">
        <v>2035075</v>
      </c>
      <c r="I8626">
        <v>2035075</v>
      </c>
      <c r="J8626">
        <v>9355</v>
      </c>
      <c r="K8626">
        <v>82</v>
      </c>
      <c r="L8626">
        <v>54.24</v>
      </c>
      <c r="M8626" t="s">
        <v>925</v>
      </c>
      <c r="N8626" t="s">
        <v>929</v>
      </c>
      <c r="S8626">
        <v>28625</v>
      </c>
    </row>
    <row r="8627" spans="1:19" x14ac:dyDescent="0.2">
      <c r="A8627" t="s">
        <v>70</v>
      </c>
      <c r="B8627" t="s">
        <v>13</v>
      </c>
      <c r="C8627" t="s">
        <v>927</v>
      </c>
      <c r="D8627">
        <v>1</v>
      </c>
      <c r="E8627">
        <v>7</v>
      </c>
      <c r="F8627">
        <v>1780193700000</v>
      </c>
      <c r="G8627">
        <v>1780196552367</v>
      </c>
      <c r="H8627">
        <v>2852367</v>
      </c>
      <c r="I8627">
        <v>2852367</v>
      </c>
      <c r="J8627">
        <v>9527</v>
      </c>
      <c r="K8627">
        <v>111</v>
      </c>
      <c r="L8627">
        <v>81.150000000000006</v>
      </c>
      <c r="M8627" t="s">
        <v>931</v>
      </c>
      <c r="N8627" t="s">
        <v>926</v>
      </c>
      <c r="O8627">
        <v>51.84</v>
      </c>
      <c r="S8627">
        <v>28626</v>
      </c>
    </row>
    <row r="8628" spans="1:19" x14ac:dyDescent="0.2">
      <c r="A8628" t="s">
        <v>70</v>
      </c>
      <c r="B8628" t="s">
        <v>13</v>
      </c>
      <c r="C8628" t="s">
        <v>924</v>
      </c>
      <c r="D8628">
        <v>1</v>
      </c>
      <c r="E8628">
        <v>7</v>
      </c>
      <c r="F8628">
        <v>1780194600000</v>
      </c>
      <c r="G8628">
        <v>1780197088847</v>
      </c>
      <c r="H8628">
        <v>2488847</v>
      </c>
      <c r="I8628">
        <v>2488847</v>
      </c>
      <c r="J8628">
        <v>11014</v>
      </c>
      <c r="K8628">
        <v>94</v>
      </c>
      <c r="L8628">
        <v>79.819999999999993</v>
      </c>
      <c r="M8628" t="s">
        <v>931</v>
      </c>
      <c r="N8628" t="s">
        <v>926</v>
      </c>
      <c r="O8628">
        <v>53.93</v>
      </c>
      <c r="S8628">
        <v>28627</v>
      </c>
    </row>
    <row r="8629" spans="1:19" x14ac:dyDescent="0.2">
      <c r="A8629" t="s">
        <v>70</v>
      </c>
      <c r="B8629" t="s">
        <v>13</v>
      </c>
      <c r="C8629" t="s">
        <v>928</v>
      </c>
      <c r="D8629">
        <v>1</v>
      </c>
      <c r="E8629">
        <v>7</v>
      </c>
      <c r="F8629">
        <v>1780195500000</v>
      </c>
      <c r="G8629">
        <v>1780197675674</v>
      </c>
      <c r="H8629">
        <v>2175674</v>
      </c>
      <c r="I8629">
        <v>2175674</v>
      </c>
      <c r="J8629">
        <v>8924</v>
      </c>
      <c r="K8629">
        <v>85</v>
      </c>
      <c r="L8629">
        <v>55.48</v>
      </c>
      <c r="M8629" t="s">
        <v>925</v>
      </c>
      <c r="N8629" t="s">
        <v>929</v>
      </c>
      <c r="S8629">
        <v>28628</v>
      </c>
    </row>
    <row r="8630" spans="1:19" x14ac:dyDescent="0.2">
      <c r="A8630" t="s">
        <v>70</v>
      </c>
      <c r="B8630" t="s">
        <v>13</v>
      </c>
      <c r="C8630" t="s">
        <v>927</v>
      </c>
      <c r="D8630">
        <v>1</v>
      </c>
      <c r="E8630">
        <v>7</v>
      </c>
      <c r="F8630">
        <v>1780196400000</v>
      </c>
      <c r="G8630">
        <v>1780198186690</v>
      </c>
      <c r="H8630">
        <v>1786690</v>
      </c>
      <c r="I8630">
        <v>1786690</v>
      </c>
      <c r="J8630">
        <v>10137</v>
      </c>
      <c r="K8630">
        <v>69</v>
      </c>
      <c r="L8630">
        <v>69.790000000000006</v>
      </c>
      <c r="M8630" t="s">
        <v>931</v>
      </c>
      <c r="N8630" t="s">
        <v>926</v>
      </c>
      <c r="O8630">
        <v>50.65</v>
      </c>
      <c r="S8630">
        <v>28629</v>
      </c>
    </row>
    <row r="8631" spans="1:19" x14ac:dyDescent="0.2">
      <c r="A8631" t="s">
        <v>70</v>
      </c>
      <c r="B8631" t="s">
        <v>13</v>
      </c>
      <c r="C8631" t="s">
        <v>924</v>
      </c>
      <c r="D8631">
        <v>1</v>
      </c>
      <c r="E8631">
        <v>7</v>
      </c>
      <c r="F8631">
        <v>1780197300000</v>
      </c>
      <c r="G8631">
        <v>1780199143808</v>
      </c>
      <c r="H8631">
        <v>1843808</v>
      </c>
      <c r="I8631">
        <v>1843808</v>
      </c>
      <c r="J8631">
        <v>10524</v>
      </c>
      <c r="K8631">
        <v>73</v>
      </c>
      <c r="L8631">
        <v>70.099999999999994</v>
      </c>
      <c r="M8631" t="s">
        <v>931</v>
      </c>
      <c r="N8631" t="s">
        <v>926</v>
      </c>
      <c r="O8631">
        <v>48.88</v>
      </c>
      <c r="S8631">
        <v>28630</v>
      </c>
    </row>
    <row r="8632" spans="1:19" x14ac:dyDescent="0.2">
      <c r="A8632" t="s">
        <v>70</v>
      </c>
      <c r="B8632" t="s">
        <v>13</v>
      </c>
      <c r="C8632" t="s">
        <v>928</v>
      </c>
      <c r="D8632">
        <v>1</v>
      </c>
      <c r="E8632">
        <v>7</v>
      </c>
      <c r="F8632">
        <v>1780198200000</v>
      </c>
      <c r="G8632">
        <v>1780200668827</v>
      </c>
      <c r="H8632">
        <v>2468827</v>
      </c>
      <c r="I8632">
        <v>2468827</v>
      </c>
      <c r="J8632">
        <v>11112</v>
      </c>
      <c r="K8632">
        <v>91</v>
      </c>
      <c r="L8632">
        <v>74.89</v>
      </c>
      <c r="M8632" t="s">
        <v>931</v>
      </c>
      <c r="N8632" t="s">
        <v>926</v>
      </c>
      <c r="O8632">
        <v>42.71</v>
      </c>
      <c r="S8632">
        <v>28631</v>
      </c>
    </row>
    <row r="8633" spans="1:19" x14ac:dyDescent="0.2">
      <c r="A8633" t="s">
        <v>70</v>
      </c>
      <c r="B8633" t="s">
        <v>13</v>
      </c>
      <c r="C8633" t="s">
        <v>927</v>
      </c>
      <c r="D8633">
        <v>1</v>
      </c>
      <c r="E8633">
        <v>7</v>
      </c>
      <c r="F8633">
        <v>1780199100000</v>
      </c>
      <c r="G8633">
        <v>1780200743857</v>
      </c>
      <c r="H8633">
        <v>1643857</v>
      </c>
      <c r="I8633">
        <v>1643857</v>
      </c>
      <c r="J8633">
        <v>11551</v>
      </c>
      <c r="K8633">
        <v>63</v>
      </c>
      <c r="L8633">
        <v>68.010000000000005</v>
      </c>
      <c r="M8633" t="s">
        <v>931</v>
      </c>
      <c r="N8633" t="s">
        <v>926</v>
      </c>
      <c r="O8633">
        <v>46.31</v>
      </c>
      <c r="S8633">
        <v>28632</v>
      </c>
    </row>
    <row r="8634" spans="1:19" x14ac:dyDescent="0.2">
      <c r="A8634" t="s">
        <v>70</v>
      </c>
      <c r="B8634" t="s">
        <v>13</v>
      </c>
      <c r="C8634" t="s">
        <v>924</v>
      </c>
      <c r="D8634">
        <v>1</v>
      </c>
      <c r="E8634">
        <v>7</v>
      </c>
      <c r="F8634">
        <v>1780200000000</v>
      </c>
      <c r="G8634">
        <v>1780202177819</v>
      </c>
      <c r="H8634">
        <v>2177819</v>
      </c>
      <c r="I8634">
        <v>2177819</v>
      </c>
      <c r="J8634">
        <v>10402</v>
      </c>
      <c r="K8634">
        <v>88</v>
      </c>
      <c r="L8634">
        <v>72.78</v>
      </c>
      <c r="M8634" t="s">
        <v>931</v>
      </c>
      <c r="N8634" t="s">
        <v>926</v>
      </c>
      <c r="O8634">
        <v>47.04</v>
      </c>
      <c r="S8634">
        <v>28633</v>
      </c>
    </row>
    <row r="8635" spans="1:19" x14ac:dyDescent="0.2">
      <c r="A8635" t="s">
        <v>70</v>
      </c>
      <c r="B8635" t="s">
        <v>13</v>
      </c>
      <c r="C8635" t="s">
        <v>928</v>
      </c>
      <c r="D8635">
        <v>1</v>
      </c>
      <c r="E8635">
        <v>7</v>
      </c>
      <c r="F8635">
        <v>1780200900000</v>
      </c>
      <c r="G8635">
        <v>1780203206227</v>
      </c>
      <c r="H8635">
        <v>2306227</v>
      </c>
      <c r="I8635">
        <v>2306227</v>
      </c>
      <c r="J8635">
        <v>11559</v>
      </c>
      <c r="K8635">
        <v>95</v>
      </c>
      <c r="L8635">
        <v>77.010000000000005</v>
      </c>
      <c r="M8635" t="s">
        <v>931</v>
      </c>
      <c r="N8635" t="s">
        <v>926</v>
      </c>
      <c r="O8635">
        <v>50.55</v>
      </c>
      <c r="S8635">
        <v>28634</v>
      </c>
    </row>
    <row r="8636" spans="1:19" x14ac:dyDescent="0.2">
      <c r="A8636" t="s">
        <v>70</v>
      </c>
      <c r="B8636" t="s">
        <v>13</v>
      </c>
      <c r="C8636" t="s">
        <v>927</v>
      </c>
      <c r="D8636">
        <v>1</v>
      </c>
      <c r="E8636">
        <v>7</v>
      </c>
      <c r="F8636">
        <v>1780201800000</v>
      </c>
      <c r="G8636">
        <v>1780204301117</v>
      </c>
      <c r="H8636">
        <v>2501117</v>
      </c>
      <c r="I8636">
        <v>2501117</v>
      </c>
      <c r="J8636">
        <v>11186</v>
      </c>
      <c r="K8636">
        <v>97</v>
      </c>
      <c r="L8636">
        <v>61.76</v>
      </c>
      <c r="M8636" t="s">
        <v>925</v>
      </c>
      <c r="N8636" t="s">
        <v>929</v>
      </c>
      <c r="S8636">
        <v>28635</v>
      </c>
    </row>
    <row r="8637" spans="1:19" x14ac:dyDescent="0.2">
      <c r="A8637" t="s">
        <v>70</v>
      </c>
      <c r="B8637" t="s">
        <v>13</v>
      </c>
      <c r="C8637" t="s">
        <v>924</v>
      </c>
      <c r="D8637">
        <v>1</v>
      </c>
      <c r="E8637">
        <v>7</v>
      </c>
      <c r="F8637">
        <v>1780202700000</v>
      </c>
      <c r="G8637">
        <v>1780205346767</v>
      </c>
      <c r="H8637">
        <v>2646767</v>
      </c>
      <c r="I8637">
        <v>2646767</v>
      </c>
      <c r="J8637">
        <v>9884</v>
      </c>
      <c r="K8637">
        <v>99</v>
      </c>
      <c r="L8637">
        <v>77.08</v>
      </c>
      <c r="M8637" t="s">
        <v>931</v>
      </c>
      <c r="N8637" t="s">
        <v>926</v>
      </c>
      <c r="O8637">
        <v>46.61</v>
      </c>
      <c r="S8637">
        <v>28636</v>
      </c>
    </row>
    <row r="8638" spans="1:19" x14ac:dyDescent="0.2">
      <c r="A8638" t="s">
        <v>70</v>
      </c>
      <c r="B8638" t="s">
        <v>13</v>
      </c>
      <c r="C8638" t="s">
        <v>928</v>
      </c>
      <c r="D8638">
        <v>1</v>
      </c>
      <c r="E8638">
        <v>7</v>
      </c>
      <c r="F8638">
        <v>1780203600000</v>
      </c>
      <c r="G8638">
        <v>1780205633849</v>
      </c>
      <c r="H8638">
        <v>2033849</v>
      </c>
      <c r="I8638">
        <v>2033849</v>
      </c>
      <c r="J8638">
        <v>10644</v>
      </c>
      <c r="K8638">
        <v>80</v>
      </c>
      <c r="L8638">
        <v>74.67</v>
      </c>
      <c r="M8638" t="s">
        <v>931</v>
      </c>
      <c r="N8638" t="s">
        <v>926</v>
      </c>
      <c r="O8638">
        <v>54.4</v>
      </c>
      <c r="S8638">
        <v>28637</v>
      </c>
    </row>
    <row r="8639" spans="1:19" x14ac:dyDescent="0.2">
      <c r="A8639" t="s">
        <v>70</v>
      </c>
      <c r="B8639" t="s">
        <v>13</v>
      </c>
      <c r="C8639" t="s">
        <v>927</v>
      </c>
      <c r="D8639">
        <v>1</v>
      </c>
      <c r="E8639">
        <v>7</v>
      </c>
      <c r="F8639">
        <v>1780204500000</v>
      </c>
      <c r="G8639">
        <v>1780206917409</v>
      </c>
      <c r="H8639">
        <v>2417409</v>
      </c>
      <c r="I8639">
        <v>2417409</v>
      </c>
      <c r="J8639">
        <v>10164</v>
      </c>
      <c r="K8639">
        <v>93</v>
      </c>
      <c r="L8639">
        <v>59.68</v>
      </c>
      <c r="M8639" t="s">
        <v>925</v>
      </c>
      <c r="N8639" t="s">
        <v>929</v>
      </c>
      <c r="S8639">
        <v>28638</v>
      </c>
    </row>
    <row r="8640" spans="1:19" x14ac:dyDescent="0.2">
      <c r="A8640" t="s">
        <v>70</v>
      </c>
      <c r="B8640" t="s">
        <v>13</v>
      </c>
      <c r="C8640" t="s">
        <v>924</v>
      </c>
      <c r="D8640">
        <v>1</v>
      </c>
      <c r="E8640">
        <v>7</v>
      </c>
      <c r="F8640">
        <v>1780205400000</v>
      </c>
      <c r="G8640">
        <v>1780207693823</v>
      </c>
      <c r="H8640">
        <v>2293823</v>
      </c>
      <c r="I8640">
        <v>2293823</v>
      </c>
      <c r="J8640">
        <v>10905</v>
      </c>
      <c r="K8640">
        <v>93</v>
      </c>
      <c r="L8640">
        <v>75.97</v>
      </c>
      <c r="M8640" t="s">
        <v>931</v>
      </c>
      <c r="N8640" t="s">
        <v>926</v>
      </c>
      <c r="O8640">
        <v>50.18</v>
      </c>
      <c r="S8640">
        <v>28639</v>
      </c>
    </row>
    <row r="8641" spans="1:19" x14ac:dyDescent="0.2">
      <c r="A8641" t="s">
        <v>70</v>
      </c>
      <c r="B8641" t="s">
        <v>13</v>
      </c>
      <c r="C8641" t="s">
        <v>928</v>
      </c>
      <c r="D8641">
        <v>1</v>
      </c>
      <c r="E8641">
        <v>7</v>
      </c>
      <c r="F8641">
        <v>1780206300000</v>
      </c>
      <c r="G8641">
        <v>1780208161838</v>
      </c>
      <c r="H8641">
        <v>1861838</v>
      </c>
      <c r="I8641">
        <v>1861838</v>
      </c>
      <c r="J8641">
        <v>9176</v>
      </c>
      <c r="K8641">
        <v>76</v>
      </c>
      <c r="L8641">
        <v>66.790000000000006</v>
      </c>
      <c r="M8641" t="s">
        <v>931</v>
      </c>
      <c r="N8641" t="s">
        <v>926</v>
      </c>
      <c r="O8641">
        <v>44.35</v>
      </c>
      <c r="S8641">
        <v>28640</v>
      </c>
    </row>
    <row r="8642" spans="1:19" x14ac:dyDescent="0.2">
      <c r="A8642" t="s">
        <v>70</v>
      </c>
      <c r="B8642" t="s">
        <v>13</v>
      </c>
      <c r="C8642" t="s">
        <v>927</v>
      </c>
      <c r="D8642">
        <v>1</v>
      </c>
      <c r="E8642">
        <v>7</v>
      </c>
      <c r="F8642">
        <v>1780207200000</v>
      </c>
      <c r="G8642">
        <v>1780209313944</v>
      </c>
      <c r="H8642">
        <v>2113944</v>
      </c>
      <c r="I8642">
        <v>2113944</v>
      </c>
      <c r="J8642">
        <v>10072</v>
      </c>
      <c r="K8642">
        <v>79</v>
      </c>
      <c r="L8642">
        <v>72.739999999999995</v>
      </c>
      <c r="M8642" t="s">
        <v>931</v>
      </c>
      <c r="N8642" t="s">
        <v>926</v>
      </c>
      <c r="O8642">
        <v>49.43</v>
      </c>
      <c r="S8642">
        <v>28641</v>
      </c>
    </row>
    <row r="8643" spans="1:19" x14ac:dyDescent="0.2">
      <c r="A8643" t="s">
        <v>70</v>
      </c>
      <c r="B8643" t="s">
        <v>13</v>
      </c>
      <c r="C8643" t="s">
        <v>924</v>
      </c>
      <c r="D8643">
        <v>1</v>
      </c>
      <c r="E8643">
        <v>7</v>
      </c>
      <c r="F8643">
        <v>1780208100000</v>
      </c>
      <c r="G8643">
        <v>1780210054854</v>
      </c>
      <c r="H8643">
        <v>1954854</v>
      </c>
      <c r="I8643">
        <v>1954854</v>
      </c>
      <c r="J8643">
        <v>11719</v>
      </c>
      <c r="K8643">
        <v>81</v>
      </c>
      <c r="L8643">
        <v>72.22</v>
      </c>
      <c r="M8643" t="s">
        <v>931</v>
      </c>
      <c r="N8643" t="s">
        <v>926</v>
      </c>
      <c r="O8643">
        <v>47.84</v>
      </c>
      <c r="S8643">
        <v>28642</v>
      </c>
    </row>
    <row r="8644" spans="1:19" x14ac:dyDescent="0.2">
      <c r="A8644" t="s">
        <v>70</v>
      </c>
      <c r="B8644" t="s">
        <v>13</v>
      </c>
      <c r="C8644" t="s">
        <v>928</v>
      </c>
      <c r="D8644">
        <v>1</v>
      </c>
      <c r="E8644">
        <v>7</v>
      </c>
      <c r="F8644">
        <v>1780209000000</v>
      </c>
      <c r="G8644">
        <v>1780211200552</v>
      </c>
      <c r="H8644">
        <v>2200552</v>
      </c>
      <c r="I8644">
        <v>2200552</v>
      </c>
      <c r="J8644">
        <v>12485</v>
      </c>
      <c r="K8644">
        <v>81</v>
      </c>
      <c r="L8644">
        <v>79.13</v>
      </c>
      <c r="M8644" t="s">
        <v>931</v>
      </c>
      <c r="N8644" t="s">
        <v>926</v>
      </c>
      <c r="O8644">
        <v>55.66</v>
      </c>
      <c r="S8644">
        <v>28643</v>
      </c>
    </row>
    <row r="8645" spans="1:19" x14ac:dyDescent="0.2">
      <c r="A8645" t="s">
        <v>70</v>
      </c>
      <c r="B8645" t="s">
        <v>13</v>
      </c>
      <c r="C8645" t="s">
        <v>927</v>
      </c>
      <c r="D8645">
        <v>1</v>
      </c>
      <c r="E8645">
        <v>7</v>
      </c>
      <c r="F8645">
        <v>1780209900000</v>
      </c>
      <c r="G8645">
        <v>1780211527087</v>
      </c>
      <c r="H8645">
        <v>1627087</v>
      </c>
      <c r="I8645">
        <v>1627087</v>
      </c>
      <c r="J8645">
        <v>10827</v>
      </c>
      <c r="K8645">
        <v>72</v>
      </c>
      <c r="L8645">
        <v>69.91</v>
      </c>
      <c r="M8645" t="s">
        <v>931</v>
      </c>
      <c r="N8645" t="s">
        <v>926</v>
      </c>
      <c r="O8645">
        <v>53.1</v>
      </c>
      <c r="S8645">
        <v>28644</v>
      </c>
    </row>
    <row r="8646" spans="1:19" x14ac:dyDescent="0.2">
      <c r="A8646" t="s">
        <v>70</v>
      </c>
      <c r="B8646" t="s">
        <v>13</v>
      </c>
      <c r="C8646" t="s">
        <v>924</v>
      </c>
      <c r="D8646">
        <v>1</v>
      </c>
      <c r="E8646">
        <v>7</v>
      </c>
      <c r="F8646">
        <v>1780210800000</v>
      </c>
      <c r="G8646">
        <v>1780212724418</v>
      </c>
      <c r="H8646">
        <v>1924418</v>
      </c>
      <c r="I8646">
        <v>1924418</v>
      </c>
      <c r="J8646">
        <v>9596</v>
      </c>
      <c r="K8646">
        <v>77</v>
      </c>
      <c r="L8646">
        <v>53.17</v>
      </c>
      <c r="M8646" t="s">
        <v>925</v>
      </c>
      <c r="N8646" t="s">
        <v>929</v>
      </c>
      <c r="S8646">
        <v>28645</v>
      </c>
    </row>
    <row r="8647" spans="1:19" x14ac:dyDescent="0.2">
      <c r="A8647" t="s">
        <v>70</v>
      </c>
      <c r="B8647" t="s">
        <v>13</v>
      </c>
      <c r="C8647" t="s">
        <v>927</v>
      </c>
      <c r="D8647">
        <v>2</v>
      </c>
      <c r="E8647">
        <v>1</v>
      </c>
      <c r="F8647">
        <v>1780272000000</v>
      </c>
      <c r="G8647">
        <v>1780273588209</v>
      </c>
      <c r="H8647">
        <v>1588209</v>
      </c>
      <c r="I8647">
        <v>1588209</v>
      </c>
      <c r="J8647">
        <v>8721</v>
      </c>
      <c r="K8647">
        <v>65</v>
      </c>
      <c r="L8647">
        <v>64.41</v>
      </c>
      <c r="M8647" t="s">
        <v>925</v>
      </c>
      <c r="N8647" t="s">
        <v>926</v>
      </c>
      <c r="O8647">
        <v>46.92</v>
      </c>
      <c r="S8647">
        <v>28646</v>
      </c>
    </row>
    <row r="8648" spans="1:19" x14ac:dyDescent="0.2">
      <c r="A8648" t="s">
        <v>70</v>
      </c>
      <c r="B8648" t="s">
        <v>13</v>
      </c>
      <c r="C8648" t="s">
        <v>924</v>
      </c>
      <c r="D8648">
        <v>2</v>
      </c>
      <c r="E8648">
        <v>1</v>
      </c>
      <c r="F8648">
        <v>1780272900000</v>
      </c>
      <c r="G8648">
        <v>1780274786127</v>
      </c>
      <c r="H8648">
        <v>1886127</v>
      </c>
      <c r="I8648">
        <v>1886127</v>
      </c>
      <c r="J8648">
        <v>10997</v>
      </c>
      <c r="K8648">
        <v>74</v>
      </c>
      <c r="L8648">
        <v>72.14</v>
      </c>
      <c r="M8648" t="s">
        <v>931</v>
      </c>
      <c r="N8648" t="s">
        <v>926</v>
      </c>
      <c r="O8648">
        <v>51.29</v>
      </c>
      <c r="S8648">
        <v>28647</v>
      </c>
    </row>
    <row r="8649" spans="1:19" x14ac:dyDescent="0.2">
      <c r="A8649" t="s">
        <v>70</v>
      </c>
      <c r="B8649" t="s">
        <v>13</v>
      </c>
      <c r="C8649" t="s">
        <v>928</v>
      </c>
      <c r="D8649">
        <v>2</v>
      </c>
      <c r="E8649">
        <v>1</v>
      </c>
      <c r="F8649">
        <v>1780273800000</v>
      </c>
      <c r="G8649">
        <v>1780275110922</v>
      </c>
      <c r="H8649">
        <v>1310922</v>
      </c>
      <c r="I8649">
        <v>1310922</v>
      </c>
      <c r="J8649">
        <v>11628</v>
      </c>
      <c r="K8649">
        <v>55</v>
      </c>
      <c r="L8649">
        <v>63.2</v>
      </c>
      <c r="M8649" t="s">
        <v>925</v>
      </c>
      <c r="N8649" t="s">
        <v>926</v>
      </c>
      <c r="O8649">
        <v>43.32</v>
      </c>
      <c r="S8649">
        <v>28648</v>
      </c>
    </row>
    <row r="8650" spans="1:19" x14ac:dyDescent="0.2">
      <c r="A8650" t="s">
        <v>70</v>
      </c>
      <c r="B8650" t="s">
        <v>13</v>
      </c>
      <c r="C8650" t="s">
        <v>927</v>
      </c>
      <c r="D8650">
        <v>2</v>
      </c>
      <c r="E8650">
        <v>1</v>
      </c>
      <c r="F8650">
        <v>1780274700000</v>
      </c>
      <c r="G8650">
        <v>1780276458336</v>
      </c>
      <c r="H8650">
        <v>1758336</v>
      </c>
      <c r="I8650">
        <v>1758336</v>
      </c>
      <c r="J8650">
        <v>10334</v>
      </c>
      <c r="K8650">
        <v>67</v>
      </c>
      <c r="L8650">
        <v>70.849999999999994</v>
      </c>
      <c r="M8650" t="s">
        <v>931</v>
      </c>
      <c r="N8650" t="s">
        <v>926</v>
      </c>
      <c r="O8650">
        <v>53.3</v>
      </c>
      <c r="S8650">
        <v>28649</v>
      </c>
    </row>
    <row r="8651" spans="1:19" x14ac:dyDescent="0.2">
      <c r="A8651" t="s">
        <v>70</v>
      </c>
      <c r="B8651" t="s">
        <v>13</v>
      </c>
      <c r="C8651" t="s">
        <v>924</v>
      </c>
      <c r="D8651">
        <v>2</v>
      </c>
      <c r="E8651">
        <v>1</v>
      </c>
      <c r="F8651">
        <v>1780275600000</v>
      </c>
      <c r="G8651">
        <v>1780277064199</v>
      </c>
      <c r="H8651">
        <v>1464199</v>
      </c>
      <c r="I8651">
        <v>1464199</v>
      </c>
      <c r="J8651">
        <v>12084</v>
      </c>
      <c r="K8651">
        <v>62</v>
      </c>
      <c r="L8651">
        <v>67.959999999999994</v>
      </c>
      <c r="M8651" t="s">
        <v>931</v>
      </c>
      <c r="N8651" t="s">
        <v>926</v>
      </c>
      <c r="O8651">
        <v>49.31</v>
      </c>
      <c r="S8651">
        <v>28650</v>
      </c>
    </row>
    <row r="8652" spans="1:19" x14ac:dyDescent="0.2">
      <c r="A8652" t="s">
        <v>70</v>
      </c>
      <c r="B8652" t="s">
        <v>13</v>
      </c>
      <c r="C8652" t="s">
        <v>928</v>
      </c>
      <c r="D8652">
        <v>2</v>
      </c>
      <c r="E8652">
        <v>1</v>
      </c>
      <c r="F8652">
        <v>1780276500000</v>
      </c>
      <c r="G8652">
        <v>1780278586706</v>
      </c>
      <c r="H8652">
        <v>2086706</v>
      </c>
      <c r="I8652">
        <v>2086706</v>
      </c>
      <c r="J8652">
        <v>10069</v>
      </c>
      <c r="K8652">
        <v>80</v>
      </c>
      <c r="L8652">
        <v>71.069999999999993</v>
      </c>
      <c r="M8652" t="s">
        <v>931</v>
      </c>
      <c r="N8652" t="s">
        <v>926</v>
      </c>
      <c r="O8652">
        <v>46.24</v>
      </c>
      <c r="S8652">
        <v>28651</v>
      </c>
    </row>
    <row r="8653" spans="1:19" x14ac:dyDescent="0.2">
      <c r="A8653" t="s">
        <v>70</v>
      </c>
      <c r="B8653" t="s">
        <v>13</v>
      </c>
      <c r="C8653" t="s">
        <v>927</v>
      </c>
      <c r="D8653">
        <v>2</v>
      </c>
      <c r="E8653">
        <v>1</v>
      </c>
      <c r="F8653">
        <v>1780277400000</v>
      </c>
      <c r="G8653">
        <v>1780279696097</v>
      </c>
      <c r="H8653">
        <v>2296097</v>
      </c>
      <c r="I8653">
        <v>2296097</v>
      </c>
      <c r="J8653">
        <v>10993</v>
      </c>
      <c r="K8653">
        <v>91</v>
      </c>
      <c r="L8653">
        <v>75.61</v>
      </c>
      <c r="M8653" t="s">
        <v>931</v>
      </c>
      <c r="N8653" t="s">
        <v>926</v>
      </c>
      <c r="O8653">
        <v>49.06</v>
      </c>
      <c r="S8653">
        <v>28652</v>
      </c>
    </row>
    <row r="8654" spans="1:19" x14ac:dyDescent="0.2">
      <c r="A8654" t="s">
        <v>70</v>
      </c>
      <c r="B8654" t="s">
        <v>13</v>
      </c>
      <c r="C8654" t="s">
        <v>924</v>
      </c>
      <c r="D8654">
        <v>2</v>
      </c>
      <c r="E8654">
        <v>1</v>
      </c>
      <c r="F8654">
        <v>1780278300000</v>
      </c>
      <c r="G8654">
        <v>1780280166957</v>
      </c>
      <c r="H8654">
        <v>1866957</v>
      </c>
      <c r="I8654">
        <v>1866957</v>
      </c>
      <c r="J8654">
        <v>9309</v>
      </c>
      <c r="K8654">
        <v>77</v>
      </c>
      <c r="L8654">
        <v>66.2</v>
      </c>
      <c r="M8654" t="s">
        <v>925</v>
      </c>
      <c r="N8654" t="s">
        <v>926</v>
      </c>
      <c r="O8654">
        <v>42.49</v>
      </c>
      <c r="S8654">
        <v>28653</v>
      </c>
    </row>
    <row r="8655" spans="1:19" x14ac:dyDescent="0.2">
      <c r="A8655" t="s">
        <v>70</v>
      </c>
      <c r="B8655" t="s">
        <v>13</v>
      </c>
      <c r="C8655" t="s">
        <v>928</v>
      </c>
      <c r="D8655">
        <v>2</v>
      </c>
      <c r="E8655">
        <v>1</v>
      </c>
      <c r="F8655">
        <v>1780279200000</v>
      </c>
      <c r="G8655">
        <v>1780281647327</v>
      </c>
      <c r="H8655">
        <v>2447327</v>
      </c>
      <c r="I8655">
        <v>2447327</v>
      </c>
      <c r="J8655">
        <v>11417</v>
      </c>
      <c r="K8655">
        <v>99</v>
      </c>
      <c r="L8655">
        <v>78.930000000000007</v>
      </c>
      <c r="M8655" t="s">
        <v>931</v>
      </c>
      <c r="N8655" t="s">
        <v>926</v>
      </c>
      <c r="O8655">
        <v>51.84</v>
      </c>
      <c r="S8655">
        <v>28654</v>
      </c>
    </row>
    <row r="8656" spans="1:19" x14ac:dyDescent="0.2">
      <c r="A8656" t="s">
        <v>70</v>
      </c>
      <c r="B8656" t="s">
        <v>13</v>
      </c>
      <c r="C8656" t="s">
        <v>927</v>
      </c>
      <c r="D8656">
        <v>2</v>
      </c>
      <c r="E8656">
        <v>1</v>
      </c>
      <c r="F8656">
        <v>1780280100000</v>
      </c>
      <c r="G8656">
        <v>1780282011072</v>
      </c>
      <c r="H8656">
        <v>1911072</v>
      </c>
      <c r="I8656">
        <v>1911072</v>
      </c>
      <c r="J8656">
        <v>10574</v>
      </c>
      <c r="K8656">
        <v>81</v>
      </c>
      <c r="L8656">
        <v>54.04</v>
      </c>
      <c r="M8656" t="s">
        <v>925</v>
      </c>
      <c r="N8656" t="s">
        <v>929</v>
      </c>
      <c r="S8656">
        <v>28655</v>
      </c>
    </row>
    <row r="8657" spans="1:19" x14ac:dyDescent="0.2">
      <c r="A8657" t="s">
        <v>70</v>
      </c>
      <c r="B8657" t="s">
        <v>13</v>
      </c>
      <c r="C8657" t="s">
        <v>924</v>
      </c>
      <c r="D8657">
        <v>2</v>
      </c>
      <c r="E8657">
        <v>1</v>
      </c>
      <c r="F8657">
        <v>1780281000000</v>
      </c>
      <c r="G8657">
        <v>1780283085614</v>
      </c>
      <c r="H8657">
        <v>2085614</v>
      </c>
      <c r="I8657">
        <v>2085614</v>
      </c>
      <c r="J8657">
        <v>9926</v>
      </c>
      <c r="K8657">
        <v>78</v>
      </c>
      <c r="L8657">
        <v>72.42</v>
      </c>
      <c r="M8657" t="s">
        <v>931</v>
      </c>
      <c r="N8657" t="s">
        <v>926</v>
      </c>
      <c r="O8657">
        <v>49.79</v>
      </c>
      <c r="S8657">
        <v>28656</v>
      </c>
    </row>
    <row r="8658" spans="1:19" x14ac:dyDescent="0.2">
      <c r="A8658" t="s">
        <v>70</v>
      </c>
      <c r="B8658" t="s">
        <v>13</v>
      </c>
      <c r="C8658" t="s">
        <v>928</v>
      </c>
      <c r="D8658">
        <v>2</v>
      </c>
      <c r="E8658">
        <v>1</v>
      </c>
      <c r="F8658">
        <v>1780281900000</v>
      </c>
      <c r="G8658">
        <v>1780283427079</v>
      </c>
      <c r="H8658">
        <v>1527079</v>
      </c>
      <c r="I8658">
        <v>1527079</v>
      </c>
      <c r="J8658">
        <v>10521</v>
      </c>
      <c r="K8658">
        <v>60</v>
      </c>
      <c r="L8658">
        <v>67.930000000000007</v>
      </c>
      <c r="M8658" t="s">
        <v>931</v>
      </c>
      <c r="N8658" t="s">
        <v>926</v>
      </c>
      <c r="O8658">
        <v>51.83</v>
      </c>
      <c r="S8658">
        <v>28657</v>
      </c>
    </row>
    <row r="8659" spans="1:19" x14ac:dyDescent="0.2">
      <c r="A8659" t="s">
        <v>70</v>
      </c>
      <c r="B8659" t="s">
        <v>13</v>
      </c>
      <c r="C8659" t="s">
        <v>927</v>
      </c>
      <c r="D8659">
        <v>2</v>
      </c>
      <c r="E8659">
        <v>1</v>
      </c>
      <c r="F8659">
        <v>1780282800000</v>
      </c>
      <c r="G8659">
        <v>1780285026235</v>
      </c>
      <c r="H8659">
        <v>2226235</v>
      </c>
      <c r="I8659">
        <v>2226235</v>
      </c>
      <c r="J8659">
        <v>9134</v>
      </c>
      <c r="K8659">
        <v>84</v>
      </c>
      <c r="L8659">
        <v>74.7</v>
      </c>
      <c r="M8659" t="s">
        <v>931</v>
      </c>
      <c r="N8659" t="s">
        <v>926</v>
      </c>
      <c r="O8659">
        <v>53.67</v>
      </c>
      <c r="S8659">
        <v>28658</v>
      </c>
    </row>
    <row r="8660" spans="1:19" x14ac:dyDescent="0.2">
      <c r="A8660" t="s">
        <v>70</v>
      </c>
      <c r="B8660" t="s">
        <v>13</v>
      </c>
      <c r="C8660" t="s">
        <v>924</v>
      </c>
      <c r="D8660">
        <v>2</v>
      </c>
      <c r="E8660">
        <v>1</v>
      </c>
      <c r="F8660">
        <v>1780283700000</v>
      </c>
      <c r="G8660">
        <v>1780285646437</v>
      </c>
      <c r="H8660">
        <v>1946437</v>
      </c>
      <c r="I8660">
        <v>1946437</v>
      </c>
      <c r="J8660">
        <v>11109</v>
      </c>
      <c r="K8660">
        <v>78</v>
      </c>
      <c r="L8660">
        <v>74.78</v>
      </c>
      <c r="M8660" t="s">
        <v>931</v>
      </c>
      <c r="N8660" t="s">
        <v>926</v>
      </c>
      <c r="O8660">
        <v>55.63</v>
      </c>
      <c r="S8660">
        <v>28659</v>
      </c>
    </row>
    <row r="8661" spans="1:19" x14ac:dyDescent="0.2">
      <c r="A8661" t="s">
        <v>70</v>
      </c>
      <c r="B8661" t="s">
        <v>13</v>
      </c>
      <c r="C8661" t="s">
        <v>928</v>
      </c>
      <c r="D8661">
        <v>2</v>
      </c>
      <c r="E8661">
        <v>1</v>
      </c>
      <c r="F8661">
        <v>1780284600000</v>
      </c>
      <c r="G8661">
        <v>1780286463838</v>
      </c>
      <c r="H8661">
        <v>1863838</v>
      </c>
      <c r="I8661">
        <v>1863838</v>
      </c>
      <c r="J8661">
        <v>9666</v>
      </c>
      <c r="K8661">
        <v>78</v>
      </c>
      <c r="L8661">
        <v>66.2</v>
      </c>
      <c r="M8661" t="s">
        <v>925</v>
      </c>
      <c r="N8661" t="s">
        <v>926</v>
      </c>
      <c r="O8661">
        <v>41.61</v>
      </c>
      <c r="S8661">
        <v>28660</v>
      </c>
    </row>
    <row r="8662" spans="1:19" x14ac:dyDescent="0.2">
      <c r="A8662" t="s">
        <v>70</v>
      </c>
      <c r="B8662" t="s">
        <v>13</v>
      </c>
      <c r="C8662" t="s">
        <v>927</v>
      </c>
      <c r="D8662">
        <v>2</v>
      </c>
      <c r="E8662">
        <v>1</v>
      </c>
      <c r="F8662">
        <v>1780285500000</v>
      </c>
      <c r="G8662">
        <v>1780287428934</v>
      </c>
      <c r="H8662">
        <v>1928934</v>
      </c>
      <c r="I8662">
        <v>1928934</v>
      </c>
      <c r="J8662">
        <v>10676</v>
      </c>
      <c r="K8662">
        <v>79</v>
      </c>
      <c r="L8662">
        <v>69.709999999999994</v>
      </c>
      <c r="M8662" t="s">
        <v>931</v>
      </c>
      <c r="N8662" t="s">
        <v>926</v>
      </c>
      <c r="O8662">
        <v>45.42</v>
      </c>
      <c r="S8662">
        <v>28661</v>
      </c>
    </row>
    <row r="8663" spans="1:19" x14ac:dyDescent="0.2">
      <c r="A8663" t="s">
        <v>70</v>
      </c>
      <c r="B8663" t="s">
        <v>13</v>
      </c>
      <c r="C8663" t="s">
        <v>924</v>
      </c>
      <c r="D8663">
        <v>2</v>
      </c>
      <c r="E8663">
        <v>1</v>
      </c>
      <c r="F8663">
        <v>1780286400000</v>
      </c>
      <c r="G8663">
        <v>1780287869211</v>
      </c>
      <c r="H8663">
        <v>1469211</v>
      </c>
      <c r="I8663">
        <v>1469211</v>
      </c>
      <c r="J8663">
        <v>11105</v>
      </c>
      <c r="K8663">
        <v>57</v>
      </c>
      <c r="L8663">
        <v>64.06</v>
      </c>
      <c r="M8663" t="s">
        <v>925</v>
      </c>
      <c r="N8663" t="s">
        <v>926</v>
      </c>
      <c r="O8663">
        <v>42.73</v>
      </c>
      <c r="S8663">
        <v>28662</v>
      </c>
    </row>
    <row r="8664" spans="1:19" x14ac:dyDescent="0.2">
      <c r="A8664" t="s">
        <v>70</v>
      </c>
      <c r="B8664" t="s">
        <v>13</v>
      </c>
      <c r="C8664" t="s">
        <v>928</v>
      </c>
      <c r="D8664">
        <v>2</v>
      </c>
      <c r="E8664">
        <v>1</v>
      </c>
      <c r="F8664">
        <v>1780287300000</v>
      </c>
      <c r="G8664">
        <v>1780289423920</v>
      </c>
      <c r="H8664">
        <v>2123920</v>
      </c>
      <c r="I8664">
        <v>2123920</v>
      </c>
      <c r="J8664">
        <v>11494</v>
      </c>
      <c r="K8664">
        <v>78</v>
      </c>
      <c r="L8664">
        <v>74.05</v>
      </c>
      <c r="M8664" t="s">
        <v>931</v>
      </c>
      <c r="N8664" t="s">
        <v>926</v>
      </c>
      <c r="O8664">
        <v>48.43</v>
      </c>
      <c r="S8664">
        <v>28663</v>
      </c>
    </row>
    <row r="8665" spans="1:19" x14ac:dyDescent="0.2">
      <c r="A8665" t="s">
        <v>70</v>
      </c>
      <c r="B8665" t="s">
        <v>13</v>
      </c>
      <c r="C8665" t="s">
        <v>927</v>
      </c>
      <c r="D8665">
        <v>2</v>
      </c>
      <c r="E8665">
        <v>1</v>
      </c>
      <c r="F8665">
        <v>1780288200000</v>
      </c>
      <c r="G8665">
        <v>1780289845681</v>
      </c>
      <c r="H8665">
        <v>1645681</v>
      </c>
      <c r="I8665">
        <v>1645681</v>
      </c>
      <c r="J8665">
        <v>11908</v>
      </c>
      <c r="K8665">
        <v>62</v>
      </c>
      <c r="L8665">
        <v>71.33</v>
      </c>
      <c r="M8665" t="s">
        <v>931</v>
      </c>
      <c r="N8665" t="s">
        <v>926</v>
      </c>
      <c r="O8665">
        <v>53.03</v>
      </c>
      <c r="S8665">
        <v>28664</v>
      </c>
    </row>
    <row r="8666" spans="1:19" x14ac:dyDescent="0.2">
      <c r="A8666" t="s">
        <v>70</v>
      </c>
      <c r="B8666" t="s">
        <v>13</v>
      </c>
      <c r="C8666" t="s">
        <v>924</v>
      </c>
      <c r="D8666">
        <v>2</v>
      </c>
      <c r="E8666">
        <v>1</v>
      </c>
      <c r="F8666">
        <v>1780289100000</v>
      </c>
      <c r="G8666">
        <v>1780291212384</v>
      </c>
      <c r="H8666">
        <v>2112384</v>
      </c>
      <c r="I8666">
        <v>2112384</v>
      </c>
      <c r="J8666">
        <v>8949</v>
      </c>
      <c r="K8666">
        <v>83</v>
      </c>
      <c r="L8666">
        <v>72.08</v>
      </c>
      <c r="M8666" t="s">
        <v>931</v>
      </c>
      <c r="N8666" t="s">
        <v>926</v>
      </c>
      <c r="O8666">
        <v>50.94</v>
      </c>
      <c r="S8666">
        <v>28665</v>
      </c>
    </row>
    <row r="8667" spans="1:19" x14ac:dyDescent="0.2">
      <c r="A8667" t="s">
        <v>70</v>
      </c>
      <c r="B8667" t="s">
        <v>13</v>
      </c>
      <c r="C8667" t="s">
        <v>928</v>
      </c>
      <c r="D8667">
        <v>2</v>
      </c>
      <c r="E8667">
        <v>1</v>
      </c>
      <c r="F8667">
        <v>1780290000000</v>
      </c>
      <c r="G8667">
        <v>1780292122810</v>
      </c>
      <c r="H8667">
        <v>2122810</v>
      </c>
      <c r="I8667">
        <v>2122810</v>
      </c>
      <c r="J8667">
        <v>9754</v>
      </c>
      <c r="K8667">
        <v>82</v>
      </c>
      <c r="L8667">
        <v>70.33</v>
      </c>
      <c r="M8667" t="s">
        <v>931</v>
      </c>
      <c r="N8667" t="s">
        <v>926</v>
      </c>
      <c r="O8667">
        <v>44.45</v>
      </c>
      <c r="S8667">
        <v>28666</v>
      </c>
    </row>
    <row r="8668" spans="1:19" x14ac:dyDescent="0.2">
      <c r="A8668" t="s">
        <v>70</v>
      </c>
      <c r="B8668" t="s">
        <v>13</v>
      </c>
      <c r="C8668" t="s">
        <v>927</v>
      </c>
      <c r="D8668">
        <v>2</v>
      </c>
      <c r="E8668">
        <v>1</v>
      </c>
      <c r="F8668">
        <v>1780290900000</v>
      </c>
      <c r="G8668">
        <v>1780293151593</v>
      </c>
      <c r="H8668">
        <v>2251593</v>
      </c>
      <c r="I8668">
        <v>2251593</v>
      </c>
      <c r="J8668">
        <v>9185</v>
      </c>
      <c r="K8668">
        <v>88</v>
      </c>
      <c r="L8668">
        <v>68.849999999999994</v>
      </c>
      <c r="M8668" t="s">
        <v>931</v>
      </c>
      <c r="N8668" t="s">
        <v>926</v>
      </c>
      <c r="O8668">
        <v>39.29</v>
      </c>
      <c r="S8668">
        <v>28667</v>
      </c>
    </row>
    <row r="8669" spans="1:19" x14ac:dyDescent="0.2">
      <c r="A8669" t="s">
        <v>70</v>
      </c>
      <c r="B8669" t="s">
        <v>13</v>
      </c>
      <c r="C8669" t="s">
        <v>924</v>
      </c>
      <c r="D8669">
        <v>2</v>
      </c>
      <c r="E8669">
        <v>1</v>
      </c>
      <c r="F8669">
        <v>1780291800000</v>
      </c>
      <c r="G8669">
        <v>1780294188942</v>
      </c>
      <c r="H8669">
        <v>2388942</v>
      </c>
      <c r="I8669">
        <v>2388942</v>
      </c>
      <c r="J8669">
        <v>10389</v>
      </c>
      <c r="K8669">
        <v>91</v>
      </c>
      <c r="L8669">
        <v>72.95</v>
      </c>
      <c r="M8669" t="s">
        <v>931</v>
      </c>
      <c r="N8669" t="s">
        <v>926</v>
      </c>
      <c r="O8669">
        <v>42.14</v>
      </c>
      <c r="S8669">
        <v>28668</v>
      </c>
    </row>
    <row r="8670" spans="1:19" x14ac:dyDescent="0.2">
      <c r="A8670" t="s">
        <v>70</v>
      </c>
      <c r="B8670" t="s">
        <v>13</v>
      </c>
      <c r="C8670" t="s">
        <v>924</v>
      </c>
      <c r="D8670">
        <v>2</v>
      </c>
      <c r="E8670">
        <v>2</v>
      </c>
      <c r="F8670">
        <v>1780358400000</v>
      </c>
      <c r="G8670">
        <v>1780360595065</v>
      </c>
      <c r="H8670">
        <v>2195065</v>
      </c>
      <c r="I8670">
        <v>2195065</v>
      </c>
      <c r="J8670">
        <v>10247</v>
      </c>
      <c r="K8670">
        <v>84</v>
      </c>
      <c r="L8670">
        <v>70.75</v>
      </c>
      <c r="M8670" t="s">
        <v>931</v>
      </c>
      <c r="N8670" t="s">
        <v>926</v>
      </c>
      <c r="O8670">
        <v>42.3</v>
      </c>
      <c r="S8670">
        <v>28669</v>
      </c>
    </row>
    <row r="8671" spans="1:19" x14ac:dyDescent="0.2">
      <c r="A8671" t="s">
        <v>70</v>
      </c>
      <c r="B8671" t="s">
        <v>13</v>
      </c>
      <c r="C8671" t="s">
        <v>928</v>
      </c>
      <c r="D8671">
        <v>2</v>
      </c>
      <c r="E8671">
        <v>2</v>
      </c>
      <c r="F8671">
        <v>1780359300000</v>
      </c>
      <c r="G8671">
        <v>1780361501294</v>
      </c>
      <c r="H8671">
        <v>2201294</v>
      </c>
      <c r="I8671">
        <v>2201294</v>
      </c>
      <c r="J8671">
        <v>10560</v>
      </c>
      <c r="K8671">
        <v>83</v>
      </c>
      <c r="L8671">
        <v>57.5</v>
      </c>
      <c r="M8671" t="s">
        <v>925</v>
      </c>
      <c r="N8671" t="s">
        <v>929</v>
      </c>
      <c r="S8671">
        <v>28670</v>
      </c>
    </row>
    <row r="8672" spans="1:19" x14ac:dyDescent="0.2">
      <c r="A8672" t="s">
        <v>70</v>
      </c>
      <c r="B8672" t="s">
        <v>13</v>
      </c>
      <c r="C8672" t="s">
        <v>927</v>
      </c>
      <c r="D8672">
        <v>2</v>
      </c>
      <c r="E8672">
        <v>2</v>
      </c>
      <c r="F8672">
        <v>1780360200000</v>
      </c>
      <c r="G8672">
        <v>1780362507854</v>
      </c>
      <c r="H8672">
        <v>2307854</v>
      </c>
      <c r="I8672">
        <v>2307854</v>
      </c>
      <c r="J8672">
        <v>9937</v>
      </c>
      <c r="K8672">
        <v>94</v>
      </c>
      <c r="L8672">
        <v>72.98</v>
      </c>
      <c r="M8672" t="s">
        <v>931</v>
      </c>
      <c r="N8672" t="s">
        <v>926</v>
      </c>
      <c r="O8672">
        <v>45.46</v>
      </c>
      <c r="S8672">
        <v>28671</v>
      </c>
    </row>
    <row r="8673" spans="1:19" x14ac:dyDescent="0.2">
      <c r="A8673" t="s">
        <v>70</v>
      </c>
      <c r="B8673" t="s">
        <v>13</v>
      </c>
      <c r="C8673" t="s">
        <v>924</v>
      </c>
      <c r="D8673">
        <v>2</v>
      </c>
      <c r="E8673">
        <v>2</v>
      </c>
      <c r="F8673">
        <v>1780361100000</v>
      </c>
      <c r="G8673">
        <v>1780363502169</v>
      </c>
      <c r="H8673">
        <v>2402169</v>
      </c>
      <c r="I8673">
        <v>2402169</v>
      </c>
      <c r="J8673">
        <v>10431</v>
      </c>
      <c r="K8673">
        <v>96</v>
      </c>
      <c r="L8673">
        <v>72.19</v>
      </c>
      <c r="M8673" t="s">
        <v>931</v>
      </c>
      <c r="N8673" t="s">
        <v>926</v>
      </c>
      <c r="O8673">
        <v>39.93</v>
      </c>
      <c r="S8673">
        <v>28672</v>
      </c>
    </row>
    <row r="8674" spans="1:19" x14ac:dyDescent="0.2">
      <c r="A8674" t="s">
        <v>70</v>
      </c>
      <c r="B8674" t="s">
        <v>13</v>
      </c>
      <c r="C8674" t="s">
        <v>928</v>
      </c>
      <c r="D8674">
        <v>2</v>
      </c>
      <c r="E8674">
        <v>2</v>
      </c>
      <c r="F8674">
        <v>1780362000000</v>
      </c>
      <c r="G8674">
        <v>1780363970263</v>
      </c>
      <c r="H8674">
        <v>1970263</v>
      </c>
      <c r="I8674">
        <v>1970263</v>
      </c>
      <c r="J8674">
        <v>9285</v>
      </c>
      <c r="K8674">
        <v>84</v>
      </c>
      <c r="L8674">
        <v>53.39</v>
      </c>
      <c r="M8674" t="s">
        <v>925</v>
      </c>
      <c r="N8674" t="s">
        <v>929</v>
      </c>
      <c r="S8674">
        <v>28673</v>
      </c>
    </row>
    <row r="8675" spans="1:19" x14ac:dyDescent="0.2">
      <c r="A8675" t="s">
        <v>70</v>
      </c>
      <c r="B8675" t="s">
        <v>13</v>
      </c>
      <c r="C8675" t="s">
        <v>927</v>
      </c>
      <c r="D8675">
        <v>2</v>
      </c>
      <c r="E8675">
        <v>2</v>
      </c>
      <c r="F8675">
        <v>1780362900000</v>
      </c>
      <c r="G8675">
        <v>1780364842017</v>
      </c>
      <c r="H8675">
        <v>1942017</v>
      </c>
      <c r="I8675">
        <v>1942017</v>
      </c>
      <c r="J8675">
        <v>9095</v>
      </c>
      <c r="K8675">
        <v>80</v>
      </c>
      <c r="L8675">
        <v>66.84</v>
      </c>
      <c r="M8675" t="s">
        <v>931</v>
      </c>
      <c r="N8675" t="s">
        <v>926</v>
      </c>
      <c r="O8675">
        <v>42.65</v>
      </c>
      <c r="S8675">
        <v>28674</v>
      </c>
    </row>
    <row r="8676" spans="1:19" x14ac:dyDescent="0.2">
      <c r="A8676" t="s">
        <v>70</v>
      </c>
      <c r="B8676" t="s">
        <v>13</v>
      </c>
      <c r="C8676" t="s">
        <v>924</v>
      </c>
      <c r="D8676">
        <v>2</v>
      </c>
      <c r="E8676">
        <v>2</v>
      </c>
      <c r="F8676">
        <v>1780363800000</v>
      </c>
      <c r="G8676">
        <v>1780365535505</v>
      </c>
      <c r="H8676">
        <v>1735505</v>
      </c>
      <c r="I8676">
        <v>1735505</v>
      </c>
      <c r="J8676">
        <v>8795</v>
      </c>
      <c r="K8676">
        <v>71</v>
      </c>
      <c r="L8676">
        <v>50.06</v>
      </c>
      <c r="M8676" t="s">
        <v>925</v>
      </c>
      <c r="N8676" t="s">
        <v>929</v>
      </c>
      <c r="S8676">
        <v>28675</v>
      </c>
    </row>
    <row r="8677" spans="1:19" x14ac:dyDescent="0.2">
      <c r="A8677" t="s">
        <v>70</v>
      </c>
      <c r="B8677" t="s">
        <v>13</v>
      </c>
      <c r="C8677" t="s">
        <v>928</v>
      </c>
      <c r="D8677">
        <v>2</v>
      </c>
      <c r="E8677">
        <v>2</v>
      </c>
      <c r="F8677">
        <v>1780364700000</v>
      </c>
      <c r="G8677">
        <v>1780366599162</v>
      </c>
      <c r="H8677">
        <v>1899162</v>
      </c>
      <c r="I8677">
        <v>1899162</v>
      </c>
      <c r="J8677">
        <v>9762</v>
      </c>
      <c r="K8677">
        <v>80</v>
      </c>
      <c r="L8677">
        <v>70.819999999999993</v>
      </c>
      <c r="M8677" t="s">
        <v>931</v>
      </c>
      <c r="N8677" t="s">
        <v>926</v>
      </c>
      <c r="O8677">
        <v>51.2</v>
      </c>
      <c r="S8677">
        <v>28676</v>
      </c>
    </row>
    <row r="8678" spans="1:19" x14ac:dyDescent="0.2">
      <c r="A8678" t="s">
        <v>70</v>
      </c>
      <c r="B8678" t="s">
        <v>13</v>
      </c>
      <c r="C8678" t="s">
        <v>927</v>
      </c>
      <c r="D8678">
        <v>2</v>
      </c>
      <c r="E8678">
        <v>2</v>
      </c>
      <c r="F8678">
        <v>1780365600000</v>
      </c>
      <c r="G8678">
        <v>1780367119167</v>
      </c>
      <c r="H8678">
        <v>1519167</v>
      </c>
      <c r="I8678">
        <v>1519167</v>
      </c>
      <c r="J8678">
        <v>8594</v>
      </c>
      <c r="K8678">
        <v>58</v>
      </c>
      <c r="L8678">
        <v>67.87</v>
      </c>
      <c r="M8678" t="s">
        <v>931</v>
      </c>
      <c r="N8678" t="s">
        <v>926</v>
      </c>
      <c r="O8678">
        <v>57.04</v>
      </c>
      <c r="S8678">
        <v>28677</v>
      </c>
    </row>
    <row r="8679" spans="1:19" x14ac:dyDescent="0.2">
      <c r="A8679" t="s">
        <v>70</v>
      </c>
      <c r="B8679" t="s">
        <v>13</v>
      </c>
      <c r="C8679" t="s">
        <v>924</v>
      </c>
      <c r="D8679">
        <v>2</v>
      </c>
      <c r="E8679">
        <v>2</v>
      </c>
      <c r="F8679">
        <v>1780366500000</v>
      </c>
      <c r="G8679">
        <v>1780368088044</v>
      </c>
      <c r="H8679">
        <v>1588044</v>
      </c>
      <c r="I8679">
        <v>1588044</v>
      </c>
      <c r="J8679">
        <v>9493</v>
      </c>
      <c r="K8679">
        <v>59</v>
      </c>
      <c r="L8679">
        <v>67.849999999999994</v>
      </c>
      <c r="M8679" t="s">
        <v>931</v>
      </c>
      <c r="N8679" t="s">
        <v>926</v>
      </c>
      <c r="O8679">
        <v>52.85</v>
      </c>
      <c r="S8679">
        <v>28678</v>
      </c>
    </row>
    <row r="8680" spans="1:19" x14ac:dyDescent="0.2">
      <c r="A8680" t="s">
        <v>70</v>
      </c>
      <c r="B8680" t="s">
        <v>13</v>
      </c>
      <c r="C8680" t="s">
        <v>928</v>
      </c>
      <c r="D8680">
        <v>2</v>
      </c>
      <c r="E8680">
        <v>2</v>
      </c>
      <c r="F8680">
        <v>1780367400000</v>
      </c>
      <c r="G8680">
        <v>1780368756627</v>
      </c>
      <c r="H8680">
        <v>1356627</v>
      </c>
      <c r="I8680">
        <v>1356627</v>
      </c>
      <c r="J8680">
        <v>9168</v>
      </c>
      <c r="K8680">
        <v>55</v>
      </c>
      <c r="L8680">
        <v>45.91</v>
      </c>
      <c r="M8680" t="s">
        <v>925</v>
      </c>
      <c r="N8680" t="s">
        <v>929</v>
      </c>
      <c r="S8680">
        <v>28679</v>
      </c>
    </row>
    <row r="8681" spans="1:19" x14ac:dyDescent="0.2">
      <c r="A8681" t="s">
        <v>70</v>
      </c>
      <c r="B8681" t="s">
        <v>13</v>
      </c>
      <c r="C8681" t="s">
        <v>927</v>
      </c>
      <c r="D8681">
        <v>2</v>
      </c>
      <c r="E8681">
        <v>2</v>
      </c>
      <c r="F8681">
        <v>1780368300000</v>
      </c>
      <c r="G8681">
        <v>1780369977415</v>
      </c>
      <c r="H8681">
        <v>1677415</v>
      </c>
      <c r="I8681">
        <v>1677415</v>
      </c>
      <c r="J8681">
        <v>11391</v>
      </c>
      <c r="K8681">
        <v>64</v>
      </c>
      <c r="L8681">
        <v>72.069999999999993</v>
      </c>
      <c r="M8681" t="s">
        <v>931</v>
      </c>
      <c r="N8681" t="s">
        <v>926</v>
      </c>
      <c r="O8681">
        <v>55.35</v>
      </c>
      <c r="S8681">
        <v>28680</v>
      </c>
    </row>
    <row r="8682" spans="1:19" x14ac:dyDescent="0.2">
      <c r="A8682" t="s">
        <v>70</v>
      </c>
      <c r="B8682" t="s">
        <v>13</v>
      </c>
      <c r="C8682" t="s">
        <v>924</v>
      </c>
      <c r="D8682">
        <v>2</v>
      </c>
      <c r="E8682">
        <v>2</v>
      </c>
      <c r="F8682">
        <v>1780369200000</v>
      </c>
      <c r="G8682">
        <v>1780370489911</v>
      </c>
      <c r="H8682">
        <v>1289911</v>
      </c>
      <c r="I8682">
        <v>1289911</v>
      </c>
      <c r="J8682">
        <v>10973</v>
      </c>
      <c r="K8682">
        <v>48</v>
      </c>
      <c r="L8682">
        <v>47</v>
      </c>
      <c r="M8682" t="s">
        <v>925</v>
      </c>
      <c r="N8682" t="s">
        <v>929</v>
      </c>
      <c r="S8682">
        <v>28681</v>
      </c>
    </row>
    <row r="8683" spans="1:19" x14ac:dyDescent="0.2">
      <c r="A8683" t="s">
        <v>70</v>
      </c>
      <c r="B8683" t="s">
        <v>13</v>
      </c>
      <c r="C8683" t="s">
        <v>928</v>
      </c>
      <c r="D8683">
        <v>2</v>
      </c>
      <c r="E8683">
        <v>2</v>
      </c>
      <c r="F8683">
        <v>1780370100000</v>
      </c>
      <c r="G8683">
        <v>1780371688133</v>
      </c>
      <c r="H8683">
        <v>1588133</v>
      </c>
      <c r="I8683">
        <v>1588133</v>
      </c>
      <c r="J8683">
        <v>12205</v>
      </c>
      <c r="K8683">
        <v>65</v>
      </c>
      <c r="L8683">
        <v>65.599999999999994</v>
      </c>
      <c r="M8683" t="s">
        <v>925</v>
      </c>
      <c r="N8683" t="s">
        <v>926</v>
      </c>
      <c r="O8683">
        <v>40.369999999999997</v>
      </c>
      <c r="S8683">
        <v>28682</v>
      </c>
    </row>
    <row r="8684" spans="1:19" x14ac:dyDescent="0.2">
      <c r="A8684" t="s">
        <v>70</v>
      </c>
      <c r="B8684" t="s">
        <v>13</v>
      </c>
      <c r="C8684" t="s">
        <v>927</v>
      </c>
      <c r="D8684">
        <v>2</v>
      </c>
      <c r="E8684">
        <v>2</v>
      </c>
      <c r="F8684">
        <v>1780371000000</v>
      </c>
      <c r="G8684">
        <v>1780372612400</v>
      </c>
      <c r="H8684">
        <v>1612400</v>
      </c>
      <c r="I8684">
        <v>1612400</v>
      </c>
      <c r="J8684">
        <v>11321</v>
      </c>
      <c r="K8684">
        <v>61</v>
      </c>
      <c r="L8684">
        <v>67.540000000000006</v>
      </c>
      <c r="M8684" t="s">
        <v>931</v>
      </c>
      <c r="N8684" t="s">
        <v>926</v>
      </c>
      <c r="O8684">
        <v>46.64</v>
      </c>
      <c r="S8684">
        <v>28683</v>
      </c>
    </row>
    <row r="8685" spans="1:19" x14ac:dyDescent="0.2">
      <c r="A8685" t="s">
        <v>70</v>
      </c>
      <c r="B8685" t="s">
        <v>13</v>
      </c>
      <c r="C8685" t="s">
        <v>924</v>
      </c>
      <c r="D8685">
        <v>2</v>
      </c>
      <c r="E8685">
        <v>2</v>
      </c>
      <c r="F8685">
        <v>1780371900000</v>
      </c>
      <c r="G8685">
        <v>1780374117556</v>
      </c>
      <c r="H8685">
        <v>2217556</v>
      </c>
      <c r="I8685">
        <v>2217556</v>
      </c>
      <c r="J8685">
        <v>10644</v>
      </c>
      <c r="K8685">
        <v>89</v>
      </c>
      <c r="L8685">
        <v>71.97</v>
      </c>
      <c r="M8685" t="s">
        <v>931</v>
      </c>
      <c r="N8685" t="s">
        <v>926</v>
      </c>
      <c r="O8685">
        <v>43.49</v>
      </c>
      <c r="S8685">
        <v>28684</v>
      </c>
    </row>
    <row r="8686" spans="1:19" x14ac:dyDescent="0.2">
      <c r="A8686" t="s">
        <v>70</v>
      </c>
      <c r="B8686" t="s">
        <v>13</v>
      </c>
      <c r="C8686" t="s">
        <v>928</v>
      </c>
      <c r="D8686">
        <v>2</v>
      </c>
      <c r="E8686">
        <v>2</v>
      </c>
      <c r="F8686">
        <v>1780372800000</v>
      </c>
      <c r="G8686">
        <v>1780374878820</v>
      </c>
      <c r="H8686">
        <v>2078820</v>
      </c>
      <c r="I8686">
        <v>2078820</v>
      </c>
      <c r="J8686">
        <v>11850</v>
      </c>
      <c r="K8686">
        <v>83</v>
      </c>
      <c r="L8686">
        <v>57.39</v>
      </c>
      <c r="M8686" t="s">
        <v>925</v>
      </c>
      <c r="N8686" t="s">
        <v>929</v>
      </c>
      <c r="S8686">
        <v>28685</v>
      </c>
    </row>
    <row r="8687" spans="1:19" x14ac:dyDescent="0.2">
      <c r="A8687" t="s">
        <v>70</v>
      </c>
      <c r="B8687" t="s">
        <v>13</v>
      </c>
      <c r="C8687" t="s">
        <v>927</v>
      </c>
      <c r="D8687">
        <v>2</v>
      </c>
      <c r="E8687">
        <v>2</v>
      </c>
      <c r="F8687">
        <v>1780373700000</v>
      </c>
      <c r="G8687">
        <v>1780376187532</v>
      </c>
      <c r="H8687">
        <v>2487532</v>
      </c>
      <c r="I8687">
        <v>2487532</v>
      </c>
      <c r="J8687">
        <v>9107</v>
      </c>
      <c r="K8687">
        <v>97</v>
      </c>
      <c r="L8687">
        <v>59.41</v>
      </c>
      <c r="M8687" t="s">
        <v>925</v>
      </c>
      <c r="N8687" t="s">
        <v>929</v>
      </c>
      <c r="S8687">
        <v>28686</v>
      </c>
    </row>
    <row r="8688" spans="1:19" x14ac:dyDescent="0.2">
      <c r="A8688" t="s">
        <v>70</v>
      </c>
      <c r="B8688" t="s">
        <v>13</v>
      </c>
      <c r="C8688" t="s">
        <v>924</v>
      </c>
      <c r="D8688">
        <v>2</v>
      </c>
      <c r="E8688">
        <v>2</v>
      </c>
      <c r="F8688">
        <v>1780374600000</v>
      </c>
      <c r="G8688">
        <v>1780376794414</v>
      </c>
      <c r="H8688">
        <v>2194414</v>
      </c>
      <c r="I8688">
        <v>2194414</v>
      </c>
      <c r="J8688">
        <v>8687</v>
      </c>
      <c r="K8688">
        <v>82</v>
      </c>
      <c r="L8688">
        <v>55.45</v>
      </c>
      <c r="M8688" t="s">
        <v>925</v>
      </c>
      <c r="N8688" t="s">
        <v>929</v>
      </c>
      <c r="S8688">
        <v>28687</v>
      </c>
    </row>
    <row r="8689" spans="1:19" x14ac:dyDescent="0.2">
      <c r="A8689" t="s">
        <v>70</v>
      </c>
      <c r="B8689" t="s">
        <v>13</v>
      </c>
      <c r="C8689" t="s">
        <v>928</v>
      </c>
      <c r="D8689">
        <v>2</v>
      </c>
      <c r="E8689">
        <v>2</v>
      </c>
      <c r="F8689">
        <v>1780375500000</v>
      </c>
      <c r="G8689">
        <v>1780377601697</v>
      </c>
      <c r="H8689">
        <v>2101697</v>
      </c>
      <c r="I8689">
        <v>2101697</v>
      </c>
      <c r="J8689">
        <v>10011</v>
      </c>
      <c r="K8689">
        <v>82</v>
      </c>
      <c r="L8689">
        <v>73.28</v>
      </c>
      <c r="M8689" t="s">
        <v>931</v>
      </c>
      <c r="N8689" t="s">
        <v>926</v>
      </c>
      <c r="O8689">
        <v>51.16</v>
      </c>
      <c r="S8689">
        <v>28688</v>
      </c>
    </row>
    <row r="8690" spans="1:19" x14ac:dyDescent="0.2">
      <c r="A8690" t="s">
        <v>70</v>
      </c>
      <c r="B8690" t="s">
        <v>13</v>
      </c>
      <c r="C8690" t="s">
        <v>927</v>
      </c>
      <c r="D8690">
        <v>2</v>
      </c>
      <c r="E8690">
        <v>2</v>
      </c>
      <c r="F8690">
        <v>1780376400000</v>
      </c>
      <c r="G8690">
        <v>1780378769652</v>
      </c>
      <c r="H8690">
        <v>2369652</v>
      </c>
      <c r="I8690">
        <v>2369652</v>
      </c>
      <c r="J8690">
        <v>9346</v>
      </c>
      <c r="K8690">
        <v>88</v>
      </c>
      <c r="L8690">
        <v>74.760000000000005</v>
      </c>
      <c r="M8690" t="s">
        <v>931</v>
      </c>
      <c r="N8690" t="s">
        <v>926</v>
      </c>
      <c r="O8690">
        <v>49.63</v>
      </c>
      <c r="S8690">
        <v>28689</v>
      </c>
    </row>
    <row r="8691" spans="1:19" x14ac:dyDescent="0.2">
      <c r="A8691" t="s">
        <v>70</v>
      </c>
      <c r="B8691" t="s">
        <v>13</v>
      </c>
      <c r="C8691" t="s">
        <v>924</v>
      </c>
      <c r="D8691">
        <v>2</v>
      </c>
      <c r="E8691">
        <v>2</v>
      </c>
      <c r="F8691">
        <v>1780377300000</v>
      </c>
      <c r="G8691">
        <v>1780378760082</v>
      </c>
      <c r="H8691">
        <v>1460082</v>
      </c>
      <c r="I8691">
        <v>1460082</v>
      </c>
      <c r="J8691">
        <v>8684</v>
      </c>
      <c r="K8691">
        <v>55</v>
      </c>
      <c r="L8691">
        <v>63.12</v>
      </c>
      <c r="M8691" t="s">
        <v>925</v>
      </c>
      <c r="N8691" t="s">
        <v>926</v>
      </c>
      <c r="O8691">
        <v>47.24</v>
      </c>
      <c r="S8691">
        <v>28690</v>
      </c>
    </row>
    <row r="8692" spans="1:19" x14ac:dyDescent="0.2">
      <c r="A8692" t="s">
        <v>70</v>
      </c>
      <c r="B8692" t="s">
        <v>13</v>
      </c>
      <c r="C8692" t="s">
        <v>928</v>
      </c>
      <c r="D8692">
        <v>2</v>
      </c>
      <c r="E8692">
        <v>2</v>
      </c>
      <c r="F8692">
        <v>1780378200000</v>
      </c>
      <c r="G8692">
        <v>1780379521026</v>
      </c>
      <c r="H8692">
        <v>1321026</v>
      </c>
      <c r="I8692">
        <v>1321026</v>
      </c>
      <c r="J8692">
        <v>10657</v>
      </c>
      <c r="K8692">
        <v>54</v>
      </c>
      <c r="L8692">
        <v>61.2</v>
      </c>
      <c r="M8692" t="s">
        <v>925</v>
      </c>
      <c r="N8692" t="s">
        <v>926</v>
      </c>
      <c r="O8692">
        <v>41</v>
      </c>
      <c r="S8692">
        <v>28691</v>
      </c>
    </row>
    <row r="8693" spans="1:19" x14ac:dyDescent="0.2">
      <c r="A8693" t="s">
        <v>70</v>
      </c>
      <c r="B8693" t="s">
        <v>13</v>
      </c>
      <c r="C8693" t="s">
        <v>927</v>
      </c>
      <c r="D8693">
        <v>2</v>
      </c>
      <c r="E8693">
        <v>2</v>
      </c>
      <c r="F8693">
        <v>1780379100000</v>
      </c>
      <c r="G8693">
        <v>1780380859753</v>
      </c>
      <c r="H8693">
        <v>1759753</v>
      </c>
      <c r="I8693">
        <v>1759753</v>
      </c>
      <c r="J8693">
        <v>9183</v>
      </c>
      <c r="K8693">
        <v>69</v>
      </c>
      <c r="L8693">
        <v>66.739999999999995</v>
      </c>
      <c r="M8693" t="s">
        <v>931</v>
      </c>
      <c r="N8693" t="s">
        <v>926</v>
      </c>
      <c r="O8693">
        <v>46.79</v>
      </c>
      <c r="S8693">
        <v>28692</v>
      </c>
    </row>
    <row r="8694" spans="1:19" x14ac:dyDescent="0.2">
      <c r="A8694" t="s">
        <v>70</v>
      </c>
      <c r="B8694" t="s">
        <v>13</v>
      </c>
      <c r="C8694" t="s">
        <v>928</v>
      </c>
      <c r="D8694">
        <v>2</v>
      </c>
      <c r="E8694">
        <v>3</v>
      </c>
      <c r="F8694">
        <v>1780444800000</v>
      </c>
      <c r="G8694">
        <v>1780446978233</v>
      </c>
      <c r="H8694">
        <v>2178233</v>
      </c>
      <c r="I8694">
        <v>2178233</v>
      </c>
      <c r="J8694">
        <v>10084</v>
      </c>
      <c r="K8694">
        <v>89</v>
      </c>
      <c r="L8694">
        <v>56.73</v>
      </c>
      <c r="M8694" t="s">
        <v>925</v>
      </c>
      <c r="N8694" t="s">
        <v>929</v>
      </c>
      <c r="S8694">
        <v>28693</v>
      </c>
    </row>
    <row r="8695" spans="1:19" x14ac:dyDescent="0.2">
      <c r="A8695" t="s">
        <v>70</v>
      </c>
      <c r="B8695" t="s">
        <v>13</v>
      </c>
      <c r="C8695" t="s">
        <v>927</v>
      </c>
      <c r="D8695">
        <v>2</v>
      </c>
      <c r="E8695">
        <v>3</v>
      </c>
      <c r="F8695">
        <v>1780445700000</v>
      </c>
      <c r="G8695">
        <v>1780448037102</v>
      </c>
      <c r="H8695">
        <v>2337102</v>
      </c>
      <c r="I8695">
        <v>2337102</v>
      </c>
      <c r="J8695">
        <v>9870</v>
      </c>
      <c r="K8695">
        <v>97</v>
      </c>
      <c r="L8695">
        <v>73.989999999999995</v>
      </c>
      <c r="M8695" t="s">
        <v>931</v>
      </c>
      <c r="N8695" t="s">
        <v>926</v>
      </c>
      <c r="O8695">
        <v>47.27</v>
      </c>
      <c r="S8695">
        <v>28694</v>
      </c>
    </row>
    <row r="8696" spans="1:19" x14ac:dyDescent="0.2">
      <c r="A8696" t="s">
        <v>70</v>
      </c>
      <c r="B8696" t="s">
        <v>13</v>
      </c>
      <c r="C8696" t="s">
        <v>924</v>
      </c>
      <c r="D8696">
        <v>2</v>
      </c>
      <c r="E8696">
        <v>3</v>
      </c>
      <c r="F8696">
        <v>1780446600000</v>
      </c>
      <c r="G8696">
        <v>1780448819583</v>
      </c>
      <c r="H8696">
        <v>2219583</v>
      </c>
      <c r="I8696">
        <v>2219583</v>
      </c>
      <c r="J8696">
        <v>8465</v>
      </c>
      <c r="K8696">
        <v>91</v>
      </c>
      <c r="L8696">
        <v>55.52</v>
      </c>
      <c r="M8696" t="s">
        <v>925</v>
      </c>
      <c r="N8696" t="s">
        <v>929</v>
      </c>
      <c r="S8696">
        <v>28695</v>
      </c>
    </row>
    <row r="8697" spans="1:19" x14ac:dyDescent="0.2">
      <c r="A8697" t="s">
        <v>70</v>
      </c>
      <c r="B8697" t="s">
        <v>13</v>
      </c>
      <c r="C8697" t="s">
        <v>928</v>
      </c>
      <c r="D8697">
        <v>2</v>
      </c>
      <c r="E8697">
        <v>3</v>
      </c>
      <c r="F8697">
        <v>1780447500000</v>
      </c>
      <c r="G8697">
        <v>1780449151354</v>
      </c>
      <c r="H8697">
        <v>1651354</v>
      </c>
      <c r="I8697">
        <v>1651354</v>
      </c>
      <c r="J8697">
        <v>9342</v>
      </c>
      <c r="K8697">
        <v>61</v>
      </c>
      <c r="L8697">
        <v>67.47</v>
      </c>
      <c r="M8697" t="s">
        <v>931</v>
      </c>
      <c r="N8697" t="s">
        <v>926</v>
      </c>
      <c r="O8697">
        <v>50.78</v>
      </c>
      <c r="S8697">
        <v>28696</v>
      </c>
    </row>
    <row r="8698" spans="1:19" x14ac:dyDescent="0.2">
      <c r="A8698" t="s">
        <v>70</v>
      </c>
      <c r="B8698" t="s">
        <v>13</v>
      </c>
      <c r="C8698" t="s">
        <v>927</v>
      </c>
      <c r="D8698">
        <v>2</v>
      </c>
      <c r="E8698">
        <v>3</v>
      </c>
      <c r="F8698">
        <v>1780448400000</v>
      </c>
      <c r="G8698">
        <v>1780450316250</v>
      </c>
      <c r="H8698">
        <v>1916250</v>
      </c>
      <c r="I8698">
        <v>1916250</v>
      </c>
      <c r="J8698">
        <v>11241</v>
      </c>
      <c r="K8698">
        <v>75</v>
      </c>
      <c r="L8698">
        <v>73.239999999999995</v>
      </c>
      <c r="M8698" t="s">
        <v>931</v>
      </c>
      <c r="N8698" t="s">
        <v>926</v>
      </c>
      <c r="O8698">
        <v>52.46</v>
      </c>
      <c r="S8698">
        <v>28697</v>
      </c>
    </row>
    <row r="8699" spans="1:19" x14ac:dyDescent="0.2">
      <c r="A8699" t="s">
        <v>70</v>
      </c>
      <c r="B8699" t="s">
        <v>13</v>
      </c>
      <c r="C8699" t="s">
        <v>924</v>
      </c>
      <c r="D8699">
        <v>2</v>
      </c>
      <c r="E8699">
        <v>3</v>
      </c>
      <c r="F8699">
        <v>1780449300000</v>
      </c>
      <c r="G8699">
        <v>1780451013155</v>
      </c>
      <c r="H8699">
        <v>1713155</v>
      </c>
      <c r="I8699">
        <v>1713155</v>
      </c>
      <c r="J8699">
        <v>10584</v>
      </c>
      <c r="K8699">
        <v>71</v>
      </c>
      <c r="L8699">
        <v>72.16</v>
      </c>
      <c r="M8699" t="s">
        <v>931</v>
      </c>
      <c r="N8699" t="s">
        <v>926</v>
      </c>
      <c r="O8699">
        <v>56.81</v>
      </c>
      <c r="S8699">
        <v>28698</v>
      </c>
    </row>
    <row r="8700" spans="1:19" x14ac:dyDescent="0.2">
      <c r="A8700" t="s">
        <v>70</v>
      </c>
      <c r="B8700" t="s">
        <v>13</v>
      </c>
      <c r="C8700" t="s">
        <v>928</v>
      </c>
      <c r="D8700">
        <v>2</v>
      </c>
      <c r="E8700">
        <v>3</v>
      </c>
      <c r="F8700">
        <v>1780450200000</v>
      </c>
      <c r="G8700">
        <v>1780451447276</v>
      </c>
      <c r="H8700">
        <v>1247276</v>
      </c>
      <c r="I8700">
        <v>1247276</v>
      </c>
      <c r="J8700">
        <v>10143</v>
      </c>
      <c r="K8700">
        <v>49</v>
      </c>
      <c r="L8700">
        <v>65.47</v>
      </c>
      <c r="M8700" t="s">
        <v>925</v>
      </c>
      <c r="N8700" t="s">
        <v>926</v>
      </c>
      <c r="O8700">
        <v>54.17</v>
      </c>
      <c r="S8700">
        <v>28699</v>
      </c>
    </row>
    <row r="8701" spans="1:19" x14ac:dyDescent="0.2">
      <c r="A8701" t="s">
        <v>70</v>
      </c>
      <c r="B8701" t="s">
        <v>13</v>
      </c>
      <c r="C8701" t="s">
        <v>927</v>
      </c>
      <c r="D8701">
        <v>2</v>
      </c>
      <c r="E8701">
        <v>3</v>
      </c>
      <c r="F8701">
        <v>1780451100000</v>
      </c>
      <c r="G8701">
        <v>1780452638212</v>
      </c>
      <c r="H8701">
        <v>1538212</v>
      </c>
      <c r="I8701">
        <v>1538212</v>
      </c>
      <c r="J8701">
        <v>9215</v>
      </c>
      <c r="K8701">
        <v>60</v>
      </c>
      <c r="L8701">
        <v>61.69</v>
      </c>
      <c r="M8701" t="s">
        <v>925</v>
      </c>
      <c r="N8701" t="s">
        <v>926</v>
      </c>
      <c r="O8701">
        <v>40.53</v>
      </c>
      <c r="S8701">
        <v>28700</v>
      </c>
    </row>
    <row r="8702" spans="1:19" x14ac:dyDescent="0.2">
      <c r="A8702" t="s">
        <v>70</v>
      </c>
      <c r="B8702" t="s">
        <v>13</v>
      </c>
      <c r="C8702" t="s">
        <v>924</v>
      </c>
      <c r="D8702">
        <v>2</v>
      </c>
      <c r="E8702">
        <v>3</v>
      </c>
      <c r="F8702">
        <v>1780452000000</v>
      </c>
      <c r="G8702">
        <v>1780454167892</v>
      </c>
      <c r="H8702">
        <v>2167892</v>
      </c>
      <c r="I8702">
        <v>2167892</v>
      </c>
      <c r="J8702">
        <v>10885</v>
      </c>
      <c r="K8702">
        <v>81</v>
      </c>
      <c r="L8702">
        <v>72.98</v>
      </c>
      <c r="M8702" t="s">
        <v>931</v>
      </c>
      <c r="N8702" t="s">
        <v>926</v>
      </c>
      <c r="O8702">
        <v>46.46</v>
      </c>
      <c r="S8702">
        <v>28701</v>
      </c>
    </row>
    <row r="8703" spans="1:19" x14ac:dyDescent="0.2">
      <c r="A8703" t="s">
        <v>70</v>
      </c>
      <c r="B8703" t="s">
        <v>13</v>
      </c>
      <c r="C8703" t="s">
        <v>928</v>
      </c>
      <c r="D8703">
        <v>2</v>
      </c>
      <c r="E8703">
        <v>3</v>
      </c>
      <c r="F8703">
        <v>1780452900000</v>
      </c>
      <c r="G8703">
        <v>1780454981742</v>
      </c>
      <c r="H8703">
        <v>2081742</v>
      </c>
      <c r="I8703">
        <v>2081742</v>
      </c>
      <c r="J8703">
        <v>11239</v>
      </c>
      <c r="K8703">
        <v>79</v>
      </c>
      <c r="L8703">
        <v>74.489999999999995</v>
      </c>
      <c r="M8703" t="s">
        <v>931</v>
      </c>
      <c r="N8703" t="s">
        <v>926</v>
      </c>
      <c r="O8703">
        <v>51.18</v>
      </c>
      <c r="S8703">
        <v>28702</v>
      </c>
    </row>
    <row r="8704" spans="1:19" x14ac:dyDescent="0.2">
      <c r="A8704" t="s">
        <v>70</v>
      </c>
      <c r="B8704" t="s">
        <v>13</v>
      </c>
      <c r="C8704" t="s">
        <v>927</v>
      </c>
      <c r="D8704">
        <v>2</v>
      </c>
      <c r="E8704">
        <v>3</v>
      </c>
      <c r="F8704">
        <v>1780453800000</v>
      </c>
      <c r="G8704">
        <v>1780455603605</v>
      </c>
      <c r="H8704">
        <v>1803605</v>
      </c>
      <c r="I8704">
        <v>1803605</v>
      </c>
      <c r="J8704">
        <v>12158</v>
      </c>
      <c r="K8704">
        <v>67</v>
      </c>
      <c r="L8704">
        <v>69.25</v>
      </c>
      <c r="M8704" t="s">
        <v>931</v>
      </c>
      <c r="N8704" t="s">
        <v>926</v>
      </c>
      <c r="O8704">
        <v>43.57</v>
      </c>
      <c r="S8704">
        <v>28703</v>
      </c>
    </row>
    <row r="8705" spans="1:19" x14ac:dyDescent="0.2">
      <c r="A8705" t="s">
        <v>70</v>
      </c>
      <c r="B8705" t="s">
        <v>13</v>
      </c>
      <c r="C8705" t="s">
        <v>924</v>
      </c>
      <c r="D8705">
        <v>2</v>
      </c>
      <c r="E8705">
        <v>3</v>
      </c>
      <c r="F8705">
        <v>1780454700000</v>
      </c>
      <c r="G8705">
        <v>1780456195958</v>
      </c>
      <c r="H8705">
        <v>1495958</v>
      </c>
      <c r="I8705">
        <v>1495958</v>
      </c>
      <c r="J8705">
        <v>11600</v>
      </c>
      <c r="K8705">
        <v>58</v>
      </c>
      <c r="L8705">
        <v>65.61</v>
      </c>
      <c r="M8705" t="s">
        <v>925</v>
      </c>
      <c r="N8705" t="s">
        <v>926</v>
      </c>
      <c r="O8705">
        <v>44.33</v>
      </c>
      <c r="S8705">
        <v>28704</v>
      </c>
    </row>
    <row r="8706" spans="1:19" x14ac:dyDescent="0.2">
      <c r="A8706" t="s">
        <v>70</v>
      </c>
      <c r="B8706" t="s">
        <v>13</v>
      </c>
      <c r="C8706" t="s">
        <v>928</v>
      </c>
      <c r="D8706">
        <v>2</v>
      </c>
      <c r="E8706">
        <v>3</v>
      </c>
      <c r="F8706">
        <v>1780455600000</v>
      </c>
      <c r="G8706">
        <v>1780457649755</v>
      </c>
      <c r="H8706">
        <v>2049755</v>
      </c>
      <c r="I8706">
        <v>2049755</v>
      </c>
      <c r="J8706">
        <v>8720</v>
      </c>
      <c r="K8706">
        <v>85</v>
      </c>
      <c r="L8706">
        <v>66.849999999999994</v>
      </c>
      <c r="M8706" t="s">
        <v>931</v>
      </c>
      <c r="N8706" t="s">
        <v>926</v>
      </c>
      <c r="O8706">
        <v>40.98</v>
      </c>
      <c r="S8706">
        <v>28705</v>
      </c>
    </row>
    <row r="8707" spans="1:19" x14ac:dyDescent="0.2">
      <c r="A8707" t="s">
        <v>70</v>
      </c>
      <c r="B8707" t="s">
        <v>13</v>
      </c>
      <c r="C8707" t="s">
        <v>927</v>
      </c>
      <c r="D8707">
        <v>2</v>
      </c>
      <c r="E8707">
        <v>3</v>
      </c>
      <c r="F8707">
        <v>1780456500000</v>
      </c>
      <c r="G8707">
        <v>1780458667034</v>
      </c>
      <c r="H8707">
        <v>2167034</v>
      </c>
      <c r="I8707">
        <v>2167034</v>
      </c>
      <c r="J8707">
        <v>9972</v>
      </c>
      <c r="K8707">
        <v>86</v>
      </c>
      <c r="L8707">
        <v>56.47</v>
      </c>
      <c r="M8707" t="s">
        <v>925</v>
      </c>
      <c r="N8707" t="s">
        <v>929</v>
      </c>
      <c r="S8707">
        <v>28706</v>
      </c>
    </row>
    <row r="8708" spans="1:19" x14ac:dyDescent="0.2">
      <c r="A8708" t="s">
        <v>70</v>
      </c>
      <c r="B8708" t="s">
        <v>13</v>
      </c>
      <c r="C8708" t="s">
        <v>924</v>
      </c>
      <c r="D8708">
        <v>2</v>
      </c>
      <c r="E8708">
        <v>3</v>
      </c>
      <c r="F8708">
        <v>1780457400000</v>
      </c>
      <c r="G8708">
        <v>1780460003791</v>
      </c>
      <c r="H8708">
        <v>2603791</v>
      </c>
      <c r="I8708">
        <v>2603791</v>
      </c>
      <c r="J8708">
        <v>10970</v>
      </c>
      <c r="K8708">
        <v>102</v>
      </c>
      <c r="L8708">
        <v>74.94</v>
      </c>
      <c r="M8708" t="s">
        <v>931</v>
      </c>
      <c r="N8708" t="s">
        <v>926</v>
      </c>
      <c r="O8708">
        <v>39.81</v>
      </c>
      <c r="S8708">
        <v>28707</v>
      </c>
    </row>
    <row r="8709" spans="1:19" x14ac:dyDescent="0.2">
      <c r="A8709" t="s">
        <v>70</v>
      </c>
      <c r="B8709" t="s">
        <v>13</v>
      </c>
      <c r="C8709" t="s">
        <v>928</v>
      </c>
      <c r="D8709">
        <v>2</v>
      </c>
      <c r="E8709">
        <v>3</v>
      </c>
      <c r="F8709">
        <v>1780458300000</v>
      </c>
      <c r="G8709">
        <v>1780460586668</v>
      </c>
      <c r="H8709">
        <v>2286668</v>
      </c>
      <c r="I8709">
        <v>2286668</v>
      </c>
      <c r="J8709">
        <v>9362</v>
      </c>
      <c r="K8709">
        <v>90</v>
      </c>
      <c r="L8709">
        <v>71.569999999999993</v>
      </c>
      <c r="M8709" t="s">
        <v>931</v>
      </c>
      <c r="N8709" t="s">
        <v>926</v>
      </c>
      <c r="O8709">
        <v>44.27</v>
      </c>
      <c r="S8709">
        <v>28708</v>
      </c>
    </row>
    <row r="8710" spans="1:19" x14ac:dyDescent="0.2">
      <c r="A8710" t="s">
        <v>70</v>
      </c>
      <c r="B8710" t="s">
        <v>13</v>
      </c>
      <c r="C8710" t="s">
        <v>927</v>
      </c>
      <c r="D8710">
        <v>2</v>
      </c>
      <c r="E8710">
        <v>3</v>
      </c>
      <c r="F8710">
        <v>1780459200000</v>
      </c>
      <c r="G8710">
        <v>1780460531752</v>
      </c>
      <c r="H8710">
        <v>1331752</v>
      </c>
      <c r="I8710">
        <v>1331752</v>
      </c>
      <c r="J8710">
        <v>9523</v>
      </c>
      <c r="K8710">
        <v>52</v>
      </c>
      <c r="L8710">
        <v>65.790000000000006</v>
      </c>
      <c r="M8710" t="s">
        <v>925</v>
      </c>
      <c r="N8710" t="s">
        <v>926</v>
      </c>
      <c r="O8710">
        <v>54.44</v>
      </c>
      <c r="S8710">
        <v>28709</v>
      </c>
    </row>
    <row r="8711" spans="1:19" x14ac:dyDescent="0.2">
      <c r="A8711" t="s">
        <v>70</v>
      </c>
      <c r="B8711" t="s">
        <v>13</v>
      </c>
      <c r="C8711" t="s">
        <v>924</v>
      </c>
      <c r="D8711">
        <v>2</v>
      </c>
      <c r="E8711">
        <v>3</v>
      </c>
      <c r="F8711">
        <v>1780460100000</v>
      </c>
      <c r="G8711">
        <v>1780461846851</v>
      </c>
      <c r="H8711">
        <v>1746851</v>
      </c>
      <c r="I8711">
        <v>1746851</v>
      </c>
      <c r="J8711">
        <v>8815</v>
      </c>
      <c r="K8711">
        <v>67</v>
      </c>
      <c r="L8711">
        <v>67.17</v>
      </c>
      <c r="M8711" t="s">
        <v>931</v>
      </c>
      <c r="N8711" t="s">
        <v>926</v>
      </c>
      <c r="O8711">
        <v>49.1</v>
      </c>
      <c r="S8711">
        <v>28710</v>
      </c>
    </row>
    <row r="8712" spans="1:19" x14ac:dyDescent="0.2">
      <c r="A8712" t="s">
        <v>70</v>
      </c>
      <c r="B8712" t="s">
        <v>13</v>
      </c>
      <c r="C8712" t="s">
        <v>928</v>
      </c>
      <c r="D8712">
        <v>2</v>
      </c>
      <c r="E8712">
        <v>3</v>
      </c>
      <c r="F8712">
        <v>1780461000000</v>
      </c>
      <c r="G8712">
        <v>1780463077813</v>
      </c>
      <c r="H8712">
        <v>2077813</v>
      </c>
      <c r="I8712">
        <v>2077813</v>
      </c>
      <c r="J8712">
        <v>9335</v>
      </c>
      <c r="K8712">
        <v>83</v>
      </c>
      <c r="L8712">
        <v>71.62</v>
      </c>
      <c r="M8712" t="s">
        <v>931</v>
      </c>
      <c r="N8712" t="s">
        <v>926</v>
      </c>
      <c r="O8712">
        <v>49.72</v>
      </c>
      <c r="S8712">
        <v>28711</v>
      </c>
    </row>
    <row r="8713" spans="1:19" x14ac:dyDescent="0.2">
      <c r="A8713" t="s">
        <v>70</v>
      </c>
      <c r="B8713" t="s">
        <v>13</v>
      </c>
      <c r="C8713" t="s">
        <v>927</v>
      </c>
      <c r="D8713">
        <v>2</v>
      </c>
      <c r="E8713">
        <v>3</v>
      </c>
      <c r="F8713">
        <v>1780461900000</v>
      </c>
      <c r="G8713">
        <v>1780463576554</v>
      </c>
      <c r="H8713">
        <v>1676554</v>
      </c>
      <c r="I8713">
        <v>1676554</v>
      </c>
      <c r="J8713">
        <v>8569</v>
      </c>
      <c r="K8713">
        <v>69</v>
      </c>
      <c r="L8713">
        <v>65.790000000000006</v>
      </c>
      <c r="M8713" t="s">
        <v>925</v>
      </c>
      <c r="N8713" t="s">
        <v>926</v>
      </c>
      <c r="O8713">
        <v>48.32</v>
      </c>
      <c r="S8713">
        <v>28712</v>
      </c>
    </row>
    <row r="8714" spans="1:19" x14ac:dyDescent="0.2">
      <c r="A8714" t="s">
        <v>70</v>
      </c>
      <c r="B8714" t="s">
        <v>13</v>
      </c>
      <c r="C8714" t="s">
        <v>924</v>
      </c>
      <c r="D8714">
        <v>2</v>
      </c>
      <c r="E8714">
        <v>3</v>
      </c>
      <c r="F8714">
        <v>1780462800000</v>
      </c>
      <c r="G8714">
        <v>1780464397987</v>
      </c>
      <c r="H8714">
        <v>1597987</v>
      </c>
      <c r="I8714">
        <v>1597987</v>
      </c>
      <c r="J8714">
        <v>9510</v>
      </c>
      <c r="K8714">
        <v>61</v>
      </c>
      <c r="L8714">
        <v>64.22</v>
      </c>
      <c r="M8714" t="s">
        <v>925</v>
      </c>
      <c r="N8714" t="s">
        <v>926</v>
      </c>
      <c r="O8714">
        <v>44.11</v>
      </c>
      <c r="S8714">
        <v>28713</v>
      </c>
    </row>
    <row r="8715" spans="1:19" x14ac:dyDescent="0.2">
      <c r="A8715" t="s">
        <v>70</v>
      </c>
      <c r="B8715" t="s">
        <v>13</v>
      </c>
      <c r="C8715" t="s">
        <v>928</v>
      </c>
      <c r="D8715">
        <v>2</v>
      </c>
      <c r="E8715">
        <v>3</v>
      </c>
      <c r="F8715">
        <v>1780463700000</v>
      </c>
      <c r="G8715">
        <v>1780465063303</v>
      </c>
      <c r="H8715">
        <v>1363303</v>
      </c>
      <c r="I8715">
        <v>1363303</v>
      </c>
      <c r="J8715">
        <v>11657</v>
      </c>
      <c r="K8715">
        <v>50</v>
      </c>
      <c r="L8715">
        <v>64.13</v>
      </c>
      <c r="M8715" t="s">
        <v>925</v>
      </c>
      <c r="N8715" t="s">
        <v>926</v>
      </c>
      <c r="O8715">
        <v>44.08</v>
      </c>
      <c r="S8715">
        <v>28714</v>
      </c>
    </row>
    <row r="8716" spans="1:19" x14ac:dyDescent="0.2">
      <c r="A8716" t="s">
        <v>70</v>
      </c>
      <c r="B8716" t="s">
        <v>13</v>
      </c>
      <c r="C8716" t="s">
        <v>927</v>
      </c>
      <c r="D8716">
        <v>2</v>
      </c>
      <c r="E8716">
        <v>3</v>
      </c>
      <c r="F8716">
        <v>1780464600000</v>
      </c>
      <c r="G8716">
        <v>1780466135630</v>
      </c>
      <c r="H8716">
        <v>1535630</v>
      </c>
      <c r="I8716">
        <v>1535630</v>
      </c>
      <c r="J8716">
        <v>10530</v>
      </c>
      <c r="K8716">
        <v>60</v>
      </c>
      <c r="L8716">
        <v>66.709999999999994</v>
      </c>
      <c r="M8716" t="s">
        <v>931</v>
      </c>
      <c r="N8716" t="s">
        <v>926</v>
      </c>
      <c r="O8716">
        <v>48.75</v>
      </c>
      <c r="S8716">
        <v>28715</v>
      </c>
    </row>
    <row r="8717" spans="1:19" x14ac:dyDescent="0.2">
      <c r="A8717" t="s">
        <v>70</v>
      </c>
      <c r="B8717" t="s">
        <v>13</v>
      </c>
      <c r="C8717" t="s">
        <v>924</v>
      </c>
      <c r="D8717">
        <v>2</v>
      </c>
      <c r="E8717">
        <v>3</v>
      </c>
      <c r="F8717">
        <v>1780465500000</v>
      </c>
      <c r="G8717">
        <v>1780466781777</v>
      </c>
      <c r="H8717">
        <v>1281777</v>
      </c>
      <c r="I8717">
        <v>1281777</v>
      </c>
      <c r="J8717">
        <v>10660</v>
      </c>
      <c r="K8717">
        <v>55</v>
      </c>
      <c r="L8717">
        <v>64.75</v>
      </c>
      <c r="M8717" t="s">
        <v>925</v>
      </c>
      <c r="N8717" t="s">
        <v>926</v>
      </c>
      <c r="O8717">
        <v>50.24</v>
      </c>
      <c r="S8717">
        <v>28716</v>
      </c>
    </row>
    <row r="8718" spans="1:19" x14ac:dyDescent="0.2">
      <c r="A8718" t="s">
        <v>70</v>
      </c>
      <c r="B8718" t="s">
        <v>13</v>
      </c>
      <c r="C8718" t="s">
        <v>928</v>
      </c>
      <c r="D8718">
        <v>2</v>
      </c>
      <c r="E8718">
        <v>3</v>
      </c>
      <c r="F8718">
        <v>1780466400000</v>
      </c>
      <c r="G8718">
        <v>1780468125863</v>
      </c>
      <c r="H8718">
        <v>1725863</v>
      </c>
      <c r="I8718">
        <v>1725863</v>
      </c>
      <c r="J8718">
        <v>10364</v>
      </c>
      <c r="K8718">
        <v>66</v>
      </c>
      <c r="L8718">
        <v>66.11</v>
      </c>
      <c r="M8718" t="s">
        <v>925</v>
      </c>
      <c r="N8718" t="s">
        <v>926</v>
      </c>
      <c r="O8718">
        <v>43.01</v>
      </c>
      <c r="S8718">
        <v>28717</v>
      </c>
    </row>
    <row r="8719" spans="1:19" x14ac:dyDescent="0.2">
      <c r="A8719" t="s">
        <v>70</v>
      </c>
      <c r="B8719" t="s">
        <v>13</v>
      </c>
      <c r="C8719" t="s">
        <v>927</v>
      </c>
      <c r="D8719">
        <v>2</v>
      </c>
      <c r="E8719">
        <v>4</v>
      </c>
      <c r="F8719">
        <v>1780531200000</v>
      </c>
      <c r="G8719">
        <v>1780533520586</v>
      </c>
      <c r="H8719">
        <v>2320586</v>
      </c>
      <c r="I8719">
        <v>2320586</v>
      </c>
      <c r="J8719">
        <v>9853</v>
      </c>
      <c r="K8719">
        <v>91</v>
      </c>
      <c r="L8719">
        <v>71.72</v>
      </c>
      <c r="M8719" t="s">
        <v>931</v>
      </c>
      <c r="N8719" t="s">
        <v>926</v>
      </c>
      <c r="O8719">
        <v>42.44</v>
      </c>
      <c r="S8719">
        <v>28718</v>
      </c>
    </row>
    <row r="8720" spans="1:19" x14ac:dyDescent="0.2">
      <c r="A8720" t="s">
        <v>70</v>
      </c>
      <c r="B8720" t="s">
        <v>13</v>
      </c>
      <c r="C8720" t="s">
        <v>924</v>
      </c>
      <c r="D8720">
        <v>2</v>
      </c>
      <c r="E8720">
        <v>4</v>
      </c>
      <c r="F8720">
        <v>1780532100000</v>
      </c>
      <c r="G8720">
        <v>1780533631497</v>
      </c>
      <c r="H8720">
        <v>1531497</v>
      </c>
      <c r="I8720">
        <v>1531497</v>
      </c>
      <c r="J8720">
        <v>9612</v>
      </c>
      <c r="K8720">
        <v>61</v>
      </c>
      <c r="L8720">
        <v>65.72</v>
      </c>
      <c r="M8720" t="s">
        <v>925</v>
      </c>
      <c r="N8720" t="s">
        <v>926</v>
      </c>
      <c r="O8720">
        <v>49.01</v>
      </c>
      <c r="S8720">
        <v>28719</v>
      </c>
    </row>
    <row r="8721" spans="1:19" x14ac:dyDescent="0.2">
      <c r="A8721" t="s">
        <v>70</v>
      </c>
      <c r="B8721" t="s">
        <v>13</v>
      </c>
      <c r="C8721" t="s">
        <v>928</v>
      </c>
      <c r="D8721">
        <v>2</v>
      </c>
      <c r="E8721">
        <v>4</v>
      </c>
      <c r="F8721">
        <v>1780533000000</v>
      </c>
      <c r="G8721">
        <v>1780535228902</v>
      </c>
      <c r="H8721">
        <v>2228902</v>
      </c>
      <c r="I8721">
        <v>2228902</v>
      </c>
      <c r="J8721">
        <v>9405</v>
      </c>
      <c r="K8721">
        <v>94</v>
      </c>
      <c r="L8721">
        <v>73.94</v>
      </c>
      <c r="M8721" t="s">
        <v>931</v>
      </c>
      <c r="N8721" t="s">
        <v>926</v>
      </c>
      <c r="O8721">
        <v>51.11</v>
      </c>
      <c r="S8721">
        <v>28720</v>
      </c>
    </row>
    <row r="8722" spans="1:19" x14ac:dyDescent="0.2">
      <c r="A8722" t="s">
        <v>70</v>
      </c>
      <c r="B8722" t="s">
        <v>13</v>
      </c>
      <c r="C8722" t="s">
        <v>927</v>
      </c>
      <c r="D8722">
        <v>2</v>
      </c>
      <c r="E8722">
        <v>4</v>
      </c>
      <c r="F8722">
        <v>1780533900000</v>
      </c>
      <c r="G8722">
        <v>1780535301179</v>
      </c>
      <c r="H8722">
        <v>1401179</v>
      </c>
      <c r="I8722">
        <v>1401179</v>
      </c>
      <c r="J8722">
        <v>10300</v>
      </c>
      <c r="K8722">
        <v>53</v>
      </c>
      <c r="L8722">
        <v>47.63</v>
      </c>
      <c r="M8722" t="s">
        <v>925</v>
      </c>
      <c r="N8722" t="s">
        <v>929</v>
      </c>
      <c r="S8722">
        <v>28721</v>
      </c>
    </row>
    <row r="8723" spans="1:19" x14ac:dyDescent="0.2">
      <c r="A8723" t="s">
        <v>70</v>
      </c>
      <c r="B8723" t="s">
        <v>13</v>
      </c>
      <c r="C8723" t="s">
        <v>924</v>
      </c>
      <c r="D8723">
        <v>2</v>
      </c>
      <c r="E8723">
        <v>4</v>
      </c>
      <c r="F8723">
        <v>1780534800000</v>
      </c>
      <c r="G8723">
        <v>1780536639550</v>
      </c>
      <c r="H8723">
        <v>1839550</v>
      </c>
      <c r="I8723">
        <v>1839550</v>
      </c>
      <c r="J8723">
        <v>9025</v>
      </c>
      <c r="K8723">
        <v>68</v>
      </c>
      <c r="L8723">
        <v>67.72</v>
      </c>
      <c r="M8723" t="s">
        <v>931</v>
      </c>
      <c r="N8723" t="s">
        <v>926</v>
      </c>
      <c r="O8723">
        <v>47.47</v>
      </c>
      <c r="S8723">
        <v>28722</v>
      </c>
    </row>
    <row r="8724" spans="1:19" x14ac:dyDescent="0.2">
      <c r="A8724" t="s">
        <v>70</v>
      </c>
      <c r="B8724" t="s">
        <v>13</v>
      </c>
      <c r="C8724" t="s">
        <v>928</v>
      </c>
      <c r="D8724">
        <v>2</v>
      </c>
      <c r="E8724">
        <v>4</v>
      </c>
      <c r="F8724">
        <v>1780535700000</v>
      </c>
      <c r="G8724">
        <v>1780537327655</v>
      </c>
      <c r="H8724">
        <v>1627655</v>
      </c>
      <c r="I8724">
        <v>1627655</v>
      </c>
      <c r="J8724">
        <v>9124</v>
      </c>
      <c r="K8724">
        <v>61</v>
      </c>
      <c r="L8724">
        <v>65.239999999999995</v>
      </c>
      <c r="M8724" t="s">
        <v>925</v>
      </c>
      <c r="N8724" t="s">
        <v>926</v>
      </c>
      <c r="O8724">
        <v>46.79</v>
      </c>
      <c r="S8724">
        <v>28723</v>
      </c>
    </row>
    <row r="8725" spans="1:19" x14ac:dyDescent="0.2">
      <c r="A8725" t="s">
        <v>70</v>
      </c>
      <c r="B8725" t="s">
        <v>13</v>
      </c>
      <c r="C8725" t="s">
        <v>927</v>
      </c>
      <c r="D8725">
        <v>2</v>
      </c>
      <c r="E8725">
        <v>4</v>
      </c>
      <c r="F8725">
        <v>1780536600000</v>
      </c>
      <c r="G8725">
        <v>1780538158935</v>
      </c>
      <c r="H8725">
        <v>1558935</v>
      </c>
      <c r="I8725">
        <v>1558935</v>
      </c>
      <c r="J8725">
        <v>10510</v>
      </c>
      <c r="K8725">
        <v>69</v>
      </c>
      <c r="L8725">
        <v>70.45</v>
      </c>
      <c r="M8725" t="s">
        <v>931</v>
      </c>
      <c r="N8725" t="s">
        <v>926</v>
      </c>
      <c r="O8725">
        <v>56.93</v>
      </c>
      <c r="S8725">
        <v>28724</v>
      </c>
    </row>
    <row r="8726" spans="1:19" x14ac:dyDescent="0.2">
      <c r="A8726" t="s">
        <v>70</v>
      </c>
      <c r="B8726" t="s">
        <v>13</v>
      </c>
      <c r="C8726" t="s">
        <v>924</v>
      </c>
      <c r="D8726">
        <v>2</v>
      </c>
      <c r="E8726">
        <v>4</v>
      </c>
      <c r="F8726">
        <v>1780537500000</v>
      </c>
      <c r="G8726">
        <v>1780539355716</v>
      </c>
      <c r="H8726">
        <v>1855716</v>
      </c>
      <c r="I8726">
        <v>1855716</v>
      </c>
      <c r="J8726">
        <v>10955</v>
      </c>
      <c r="K8726">
        <v>76</v>
      </c>
      <c r="L8726">
        <v>67.84</v>
      </c>
      <c r="M8726" t="s">
        <v>931</v>
      </c>
      <c r="N8726" t="s">
        <v>926</v>
      </c>
      <c r="O8726">
        <v>42.19</v>
      </c>
      <c r="S8726">
        <v>28725</v>
      </c>
    </row>
    <row r="8727" spans="1:19" x14ac:dyDescent="0.2">
      <c r="A8727" t="s">
        <v>70</v>
      </c>
      <c r="B8727" t="s">
        <v>13</v>
      </c>
      <c r="C8727" t="s">
        <v>928</v>
      </c>
      <c r="D8727">
        <v>2</v>
      </c>
      <c r="E8727">
        <v>4</v>
      </c>
      <c r="F8727">
        <v>1780538400000</v>
      </c>
      <c r="G8727">
        <v>1780539833135</v>
      </c>
      <c r="H8727">
        <v>1433135</v>
      </c>
      <c r="I8727">
        <v>1433135</v>
      </c>
      <c r="J8727">
        <v>11844</v>
      </c>
      <c r="K8727">
        <v>64</v>
      </c>
      <c r="L8727">
        <v>49.63</v>
      </c>
      <c r="M8727" t="s">
        <v>925</v>
      </c>
      <c r="N8727" t="s">
        <v>929</v>
      </c>
      <c r="S8727">
        <v>28726</v>
      </c>
    </row>
    <row r="8728" spans="1:19" x14ac:dyDescent="0.2">
      <c r="A8728" t="s">
        <v>70</v>
      </c>
      <c r="B8728" t="s">
        <v>13</v>
      </c>
      <c r="C8728" t="s">
        <v>927</v>
      </c>
      <c r="D8728">
        <v>2</v>
      </c>
      <c r="E8728">
        <v>4</v>
      </c>
      <c r="F8728">
        <v>1780539300000</v>
      </c>
      <c r="G8728">
        <v>1780540897895</v>
      </c>
      <c r="H8728">
        <v>1597895</v>
      </c>
      <c r="I8728">
        <v>1597895</v>
      </c>
      <c r="J8728">
        <v>10186</v>
      </c>
      <c r="K8728">
        <v>70</v>
      </c>
      <c r="L8728">
        <v>63.59</v>
      </c>
      <c r="M8728" t="s">
        <v>925</v>
      </c>
      <c r="N8728" t="s">
        <v>926</v>
      </c>
      <c r="O8728">
        <v>40.840000000000003</v>
      </c>
      <c r="S8728">
        <v>28727</v>
      </c>
    </row>
    <row r="8729" spans="1:19" x14ac:dyDescent="0.2">
      <c r="A8729" t="s">
        <v>70</v>
      </c>
      <c r="B8729" t="s">
        <v>13</v>
      </c>
      <c r="C8729" t="s">
        <v>924</v>
      </c>
      <c r="D8729">
        <v>2</v>
      </c>
      <c r="E8729">
        <v>4</v>
      </c>
      <c r="F8729">
        <v>1780540200000</v>
      </c>
      <c r="G8729">
        <v>1780542125369</v>
      </c>
      <c r="H8729">
        <v>1925369</v>
      </c>
      <c r="I8729">
        <v>1925369</v>
      </c>
      <c r="J8729">
        <v>10042</v>
      </c>
      <c r="K8729">
        <v>75</v>
      </c>
      <c r="L8729">
        <v>74</v>
      </c>
      <c r="M8729" t="s">
        <v>931</v>
      </c>
      <c r="N8729" t="s">
        <v>926</v>
      </c>
      <c r="O8729">
        <v>57.18</v>
      </c>
      <c r="S8729">
        <v>28728</v>
      </c>
    </row>
    <row r="8730" spans="1:19" x14ac:dyDescent="0.2">
      <c r="A8730" t="s">
        <v>70</v>
      </c>
      <c r="B8730" t="s">
        <v>13</v>
      </c>
      <c r="C8730" t="s">
        <v>928</v>
      </c>
      <c r="D8730">
        <v>2</v>
      </c>
      <c r="E8730">
        <v>4</v>
      </c>
      <c r="F8730">
        <v>1780541100000</v>
      </c>
      <c r="G8730">
        <v>1780543172959</v>
      </c>
      <c r="H8730">
        <v>2072959</v>
      </c>
      <c r="I8730">
        <v>2072959</v>
      </c>
      <c r="J8730">
        <v>12183</v>
      </c>
      <c r="K8730">
        <v>77</v>
      </c>
      <c r="L8730">
        <v>75.510000000000005</v>
      </c>
      <c r="M8730" t="s">
        <v>931</v>
      </c>
      <c r="N8730" t="s">
        <v>926</v>
      </c>
      <c r="O8730">
        <v>51.26</v>
      </c>
      <c r="S8730">
        <v>28729</v>
      </c>
    </row>
    <row r="8731" spans="1:19" x14ac:dyDescent="0.2">
      <c r="A8731" t="s">
        <v>70</v>
      </c>
      <c r="B8731" t="s">
        <v>13</v>
      </c>
      <c r="C8731" t="s">
        <v>927</v>
      </c>
      <c r="D8731">
        <v>2</v>
      </c>
      <c r="E8731">
        <v>4</v>
      </c>
      <c r="F8731">
        <v>1780542000000</v>
      </c>
      <c r="G8731">
        <v>1780544367570</v>
      </c>
      <c r="H8731">
        <v>2367570</v>
      </c>
      <c r="I8731">
        <v>2367570</v>
      </c>
      <c r="J8731">
        <v>9072</v>
      </c>
      <c r="K8731">
        <v>90</v>
      </c>
      <c r="L8731">
        <v>77.25</v>
      </c>
      <c r="M8731" t="s">
        <v>931</v>
      </c>
      <c r="N8731" t="s">
        <v>926</v>
      </c>
      <c r="O8731">
        <v>56.2</v>
      </c>
      <c r="S8731">
        <v>28730</v>
      </c>
    </row>
    <row r="8732" spans="1:19" x14ac:dyDescent="0.2">
      <c r="A8732" t="s">
        <v>70</v>
      </c>
      <c r="B8732" t="s">
        <v>13</v>
      </c>
      <c r="C8732" t="s">
        <v>924</v>
      </c>
      <c r="D8732">
        <v>2</v>
      </c>
      <c r="E8732">
        <v>4</v>
      </c>
      <c r="F8732">
        <v>1780542900000</v>
      </c>
      <c r="G8732">
        <v>1780544717960</v>
      </c>
      <c r="H8732">
        <v>1817960</v>
      </c>
      <c r="I8732">
        <v>1817960</v>
      </c>
      <c r="J8732">
        <v>8633</v>
      </c>
      <c r="K8732">
        <v>78</v>
      </c>
      <c r="L8732">
        <v>70.7</v>
      </c>
      <c r="M8732" t="s">
        <v>931</v>
      </c>
      <c r="N8732" t="s">
        <v>926</v>
      </c>
      <c r="O8732">
        <v>56</v>
      </c>
      <c r="S8732">
        <v>28731</v>
      </c>
    </row>
    <row r="8733" spans="1:19" x14ac:dyDescent="0.2">
      <c r="A8733" t="s">
        <v>70</v>
      </c>
      <c r="B8733" t="s">
        <v>13</v>
      </c>
      <c r="C8733" t="s">
        <v>928</v>
      </c>
      <c r="D8733">
        <v>2</v>
      </c>
      <c r="E8733">
        <v>4</v>
      </c>
      <c r="F8733">
        <v>1780543800000</v>
      </c>
      <c r="G8733">
        <v>1780545702168</v>
      </c>
      <c r="H8733">
        <v>1902168</v>
      </c>
      <c r="I8733">
        <v>1902168</v>
      </c>
      <c r="J8733">
        <v>8786</v>
      </c>
      <c r="K8733">
        <v>82</v>
      </c>
      <c r="L8733">
        <v>67.64</v>
      </c>
      <c r="M8733" t="s">
        <v>931</v>
      </c>
      <c r="N8733" t="s">
        <v>926</v>
      </c>
      <c r="O8733">
        <v>46.35</v>
      </c>
      <c r="S8733">
        <v>28732</v>
      </c>
    </row>
    <row r="8734" spans="1:19" x14ac:dyDescent="0.2">
      <c r="A8734" t="s">
        <v>70</v>
      </c>
      <c r="B8734" t="s">
        <v>13</v>
      </c>
      <c r="C8734" t="s">
        <v>927</v>
      </c>
      <c r="D8734">
        <v>2</v>
      </c>
      <c r="E8734">
        <v>4</v>
      </c>
      <c r="F8734">
        <v>1780544700000</v>
      </c>
      <c r="G8734">
        <v>1780547180027</v>
      </c>
      <c r="H8734">
        <v>2480027</v>
      </c>
      <c r="I8734">
        <v>2480027</v>
      </c>
      <c r="J8734">
        <v>12237</v>
      </c>
      <c r="K8734">
        <v>95</v>
      </c>
      <c r="L8734">
        <v>75.48</v>
      </c>
      <c r="M8734" t="s">
        <v>931</v>
      </c>
      <c r="N8734" t="s">
        <v>926</v>
      </c>
      <c r="O8734">
        <v>40.799999999999997</v>
      </c>
      <c r="S8734">
        <v>28733</v>
      </c>
    </row>
    <row r="8735" spans="1:19" x14ac:dyDescent="0.2">
      <c r="A8735" t="s">
        <v>70</v>
      </c>
      <c r="B8735" t="s">
        <v>13</v>
      </c>
      <c r="C8735" t="s">
        <v>924</v>
      </c>
      <c r="D8735">
        <v>2</v>
      </c>
      <c r="E8735">
        <v>4</v>
      </c>
      <c r="F8735">
        <v>1780545600000</v>
      </c>
      <c r="G8735">
        <v>1780547048440</v>
      </c>
      <c r="H8735">
        <v>1448440</v>
      </c>
      <c r="I8735">
        <v>1448440</v>
      </c>
      <c r="J8735">
        <v>10986</v>
      </c>
      <c r="K8735">
        <v>54</v>
      </c>
      <c r="L8735">
        <v>64.41</v>
      </c>
      <c r="M8735" t="s">
        <v>925</v>
      </c>
      <c r="N8735" t="s">
        <v>926</v>
      </c>
      <c r="O8735">
        <v>44.38</v>
      </c>
      <c r="S8735">
        <v>28734</v>
      </c>
    </row>
    <row r="8736" spans="1:19" x14ac:dyDescent="0.2">
      <c r="A8736" t="s">
        <v>70</v>
      </c>
      <c r="B8736" t="s">
        <v>13</v>
      </c>
      <c r="C8736" t="s">
        <v>928</v>
      </c>
      <c r="D8736">
        <v>2</v>
      </c>
      <c r="E8736">
        <v>4</v>
      </c>
      <c r="F8736">
        <v>1780546500000</v>
      </c>
      <c r="G8736">
        <v>1780547803017</v>
      </c>
      <c r="H8736">
        <v>1303017</v>
      </c>
      <c r="I8736">
        <v>1303017</v>
      </c>
      <c r="J8736">
        <v>12030</v>
      </c>
      <c r="K8736">
        <v>55</v>
      </c>
      <c r="L8736">
        <v>48.27</v>
      </c>
      <c r="M8736" t="s">
        <v>925</v>
      </c>
      <c r="N8736" t="s">
        <v>929</v>
      </c>
      <c r="S8736">
        <v>28735</v>
      </c>
    </row>
    <row r="8737" spans="1:19" x14ac:dyDescent="0.2">
      <c r="A8737" t="s">
        <v>70</v>
      </c>
      <c r="B8737" t="s">
        <v>13</v>
      </c>
      <c r="C8737" t="s">
        <v>927</v>
      </c>
      <c r="D8737">
        <v>2</v>
      </c>
      <c r="E8737">
        <v>4</v>
      </c>
      <c r="F8737">
        <v>1780547400000</v>
      </c>
      <c r="G8737">
        <v>1780548753878</v>
      </c>
      <c r="H8737">
        <v>1353878</v>
      </c>
      <c r="I8737">
        <v>1353878</v>
      </c>
      <c r="J8737">
        <v>11987</v>
      </c>
      <c r="K8737">
        <v>54</v>
      </c>
      <c r="L8737">
        <v>70.02</v>
      </c>
      <c r="M8737" t="s">
        <v>931</v>
      </c>
      <c r="N8737" t="s">
        <v>926</v>
      </c>
      <c r="O8737">
        <v>57.14</v>
      </c>
      <c r="S8737">
        <v>28736</v>
      </c>
    </row>
    <row r="8738" spans="1:19" x14ac:dyDescent="0.2">
      <c r="A8738" t="s">
        <v>70</v>
      </c>
      <c r="B8738" t="s">
        <v>13</v>
      </c>
      <c r="C8738" t="s">
        <v>924</v>
      </c>
      <c r="D8738">
        <v>2</v>
      </c>
      <c r="E8738">
        <v>4</v>
      </c>
      <c r="F8738">
        <v>1780548300000</v>
      </c>
      <c r="G8738">
        <v>1780550929933</v>
      </c>
      <c r="H8738">
        <v>2629933</v>
      </c>
      <c r="I8738">
        <v>2629933</v>
      </c>
      <c r="J8738">
        <v>9950</v>
      </c>
      <c r="K8738">
        <v>104</v>
      </c>
      <c r="L8738">
        <v>76.319999999999993</v>
      </c>
      <c r="M8738" t="s">
        <v>931</v>
      </c>
      <c r="N8738" t="s">
        <v>926</v>
      </c>
      <c r="O8738">
        <v>45.09</v>
      </c>
      <c r="S8738">
        <v>28737</v>
      </c>
    </row>
    <row r="8739" spans="1:19" x14ac:dyDescent="0.2">
      <c r="A8739" t="s">
        <v>70</v>
      </c>
      <c r="B8739" t="s">
        <v>13</v>
      </c>
      <c r="C8739" t="s">
        <v>928</v>
      </c>
      <c r="D8739">
        <v>2</v>
      </c>
      <c r="E8739">
        <v>4</v>
      </c>
      <c r="F8739">
        <v>1780549200000</v>
      </c>
      <c r="G8739">
        <v>1780551283129</v>
      </c>
      <c r="H8739">
        <v>2083129</v>
      </c>
      <c r="I8739">
        <v>2083129</v>
      </c>
      <c r="J8739">
        <v>8778</v>
      </c>
      <c r="K8739">
        <v>82</v>
      </c>
      <c r="L8739">
        <v>66.94</v>
      </c>
      <c r="M8739" t="s">
        <v>931</v>
      </c>
      <c r="N8739" t="s">
        <v>926</v>
      </c>
      <c r="O8739">
        <v>40.19</v>
      </c>
      <c r="S8739">
        <v>28738</v>
      </c>
    </row>
    <row r="8740" spans="1:19" x14ac:dyDescent="0.2">
      <c r="A8740" t="s">
        <v>70</v>
      </c>
      <c r="B8740" t="s">
        <v>13</v>
      </c>
      <c r="C8740" t="s">
        <v>927</v>
      </c>
      <c r="D8740">
        <v>2</v>
      </c>
      <c r="E8740">
        <v>4</v>
      </c>
      <c r="F8740">
        <v>1780550100000</v>
      </c>
      <c r="G8740">
        <v>1780552529203</v>
      </c>
      <c r="H8740">
        <v>2429203</v>
      </c>
      <c r="I8740">
        <v>2429203</v>
      </c>
      <c r="J8740">
        <v>9533</v>
      </c>
      <c r="K8740">
        <v>93</v>
      </c>
      <c r="L8740">
        <v>59.16</v>
      </c>
      <c r="M8740" t="s">
        <v>925</v>
      </c>
      <c r="N8740" t="s">
        <v>929</v>
      </c>
      <c r="S8740">
        <v>28739</v>
      </c>
    </row>
    <row r="8741" spans="1:19" x14ac:dyDescent="0.2">
      <c r="A8741" t="s">
        <v>70</v>
      </c>
      <c r="B8741" t="s">
        <v>13</v>
      </c>
      <c r="C8741" t="s">
        <v>924</v>
      </c>
      <c r="D8741">
        <v>2</v>
      </c>
      <c r="E8741">
        <v>5</v>
      </c>
      <c r="F8741">
        <v>1780617600000</v>
      </c>
      <c r="G8741">
        <v>1780619215797</v>
      </c>
      <c r="H8741">
        <v>1615797</v>
      </c>
      <c r="I8741">
        <v>1615797</v>
      </c>
      <c r="J8741">
        <v>10699</v>
      </c>
      <c r="K8741">
        <v>66</v>
      </c>
      <c r="L8741">
        <v>68.36</v>
      </c>
      <c r="M8741" t="s">
        <v>931</v>
      </c>
      <c r="N8741" t="s">
        <v>926</v>
      </c>
      <c r="O8741">
        <v>50.11</v>
      </c>
      <c r="S8741">
        <v>28740</v>
      </c>
    </row>
    <row r="8742" spans="1:19" x14ac:dyDescent="0.2">
      <c r="A8742" t="s">
        <v>70</v>
      </c>
      <c r="B8742" t="s">
        <v>13</v>
      </c>
      <c r="C8742" t="s">
        <v>928</v>
      </c>
      <c r="D8742">
        <v>2</v>
      </c>
      <c r="E8742">
        <v>5</v>
      </c>
      <c r="F8742">
        <v>1780618500000</v>
      </c>
      <c r="G8742">
        <v>1780620539017</v>
      </c>
      <c r="H8742">
        <v>2039017</v>
      </c>
      <c r="I8742">
        <v>2039017</v>
      </c>
      <c r="J8742">
        <v>11943</v>
      </c>
      <c r="K8742">
        <v>84</v>
      </c>
      <c r="L8742">
        <v>76.900000000000006</v>
      </c>
      <c r="M8742" t="s">
        <v>931</v>
      </c>
      <c r="N8742" t="s">
        <v>926</v>
      </c>
      <c r="O8742">
        <v>55.99</v>
      </c>
      <c r="S8742">
        <v>28741</v>
      </c>
    </row>
    <row r="8743" spans="1:19" x14ac:dyDescent="0.2">
      <c r="A8743" t="s">
        <v>70</v>
      </c>
      <c r="B8743" t="s">
        <v>13</v>
      </c>
      <c r="C8743" t="s">
        <v>927</v>
      </c>
      <c r="D8743">
        <v>2</v>
      </c>
      <c r="E8743">
        <v>5</v>
      </c>
      <c r="F8743">
        <v>1780619400000</v>
      </c>
      <c r="G8743">
        <v>1780621785312</v>
      </c>
      <c r="H8743">
        <v>2385312</v>
      </c>
      <c r="I8743">
        <v>2385312</v>
      </c>
      <c r="J8743">
        <v>9013</v>
      </c>
      <c r="K8743">
        <v>90</v>
      </c>
      <c r="L8743">
        <v>70.08</v>
      </c>
      <c r="M8743" t="s">
        <v>931</v>
      </c>
      <c r="N8743" t="s">
        <v>926</v>
      </c>
      <c r="O8743">
        <v>39.25</v>
      </c>
      <c r="S8743">
        <v>28742</v>
      </c>
    </row>
    <row r="8744" spans="1:19" x14ac:dyDescent="0.2">
      <c r="A8744" t="s">
        <v>70</v>
      </c>
      <c r="B8744" t="s">
        <v>13</v>
      </c>
      <c r="C8744" t="s">
        <v>924</v>
      </c>
      <c r="D8744">
        <v>2</v>
      </c>
      <c r="E8744">
        <v>5</v>
      </c>
      <c r="F8744">
        <v>1780620300000</v>
      </c>
      <c r="G8744">
        <v>1780621791764</v>
      </c>
      <c r="H8744">
        <v>1491764</v>
      </c>
      <c r="I8744">
        <v>1491764</v>
      </c>
      <c r="J8744">
        <v>9725</v>
      </c>
      <c r="K8744">
        <v>67</v>
      </c>
      <c r="L8744">
        <v>65.97</v>
      </c>
      <c r="M8744" t="s">
        <v>925</v>
      </c>
      <c r="N8744" t="s">
        <v>926</v>
      </c>
      <c r="O8744">
        <v>50.3</v>
      </c>
      <c r="S8744">
        <v>28743</v>
      </c>
    </row>
    <row r="8745" spans="1:19" x14ac:dyDescent="0.2">
      <c r="A8745" t="s">
        <v>70</v>
      </c>
      <c r="B8745" t="s">
        <v>13</v>
      </c>
      <c r="C8745" t="s">
        <v>928</v>
      </c>
      <c r="D8745">
        <v>2</v>
      </c>
      <c r="E8745">
        <v>5</v>
      </c>
      <c r="F8745">
        <v>1780621200000</v>
      </c>
      <c r="G8745">
        <v>1780623319934</v>
      </c>
      <c r="H8745">
        <v>2119934</v>
      </c>
      <c r="I8745">
        <v>2119934</v>
      </c>
      <c r="J8745">
        <v>9832</v>
      </c>
      <c r="K8745">
        <v>80</v>
      </c>
      <c r="L8745">
        <v>72.23</v>
      </c>
      <c r="M8745" t="s">
        <v>931</v>
      </c>
      <c r="N8745" t="s">
        <v>926</v>
      </c>
      <c r="O8745">
        <v>48.74</v>
      </c>
      <c r="S8745">
        <v>28744</v>
      </c>
    </row>
    <row r="8746" spans="1:19" x14ac:dyDescent="0.2">
      <c r="A8746" t="s">
        <v>70</v>
      </c>
      <c r="B8746" t="s">
        <v>13</v>
      </c>
      <c r="C8746" t="s">
        <v>927</v>
      </c>
      <c r="D8746">
        <v>2</v>
      </c>
      <c r="E8746">
        <v>5</v>
      </c>
      <c r="F8746">
        <v>1780622100000</v>
      </c>
      <c r="G8746">
        <v>1780624500679</v>
      </c>
      <c r="H8746">
        <v>2400679</v>
      </c>
      <c r="I8746">
        <v>2400679</v>
      </c>
      <c r="J8746">
        <v>10744</v>
      </c>
      <c r="K8746">
        <v>96</v>
      </c>
      <c r="L8746">
        <v>60.09</v>
      </c>
      <c r="M8746" t="s">
        <v>925</v>
      </c>
      <c r="N8746" t="s">
        <v>929</v>
      </c>
      <c r="S8746">
        <v>28745</v>
      </c>
    </row>
    <row r="8747" spans="1:19" x14ac:dyDescent="0.2">
      <c r="A8747" t="s">
        <v>70</v>
      </c>
      <c r="B8747" t="s">
        <v>13</v>
      </c>
      <c r="C8747" t="s">
        <v>924</v>
      </c>
      <c r="D8747">
        <v>2</v>
      </c>
      <c r="E8747">
        <v>5</v>
      </c>
      <c r="F8747">
        <v>1780623000000</v>
      </c>
      <c r="G8747">
        <v>1780624428862</v>
      </c>
      <c r="H8747">
        <v>1428862</v>
      </c>
      <c r="I8747">
        <v>1428862</v>
      </c>
      <c r="J8747">
        <v>11985</v>
      </c>
      <c r="K8747">
        <v>60</v>
      </c>
      <c r="L8747">
        <v>49.73</v>
      </c>
      <c r="M8747" t="s">
        <v>925</v>
      </c>
      <c r="N8747" t="s">
        <v>929</v>
      </c>
      <c r="S8747">
        <v>28746</v>
      </c>
    </row>
    <row r="8748" spans="1:19" x14ac:dyDescent="0.2">
      <c r="A8748" t="s">
        <v>70</v>
      </c>
      <c r="B8748" t="s">
        <v>13</v>
      </c>
      <c r="C8748" t="s">
        <v>928</v>
      </c>
      <c r="D8748">
        <v>2</v>
      </c>
      <c r="E8748">
        <v>5</v>
      </c>
      <c r="F8748">
        <v>1780623900000</v>
      </c>
      <c r="G8748">
        <v>1780625565142</v>
      </c>
      <c r="H8748">
        <v>1665142</v>
      </c>
      <c r="I8748">
        <v>1665142</v>
      </c>
      <c r="J8748">
        <v>8450</v>
      </c>
      <c r="K8748">
        <v>73</v>
      </c>
      <c r="L8748">
        <v>69.27</v>
      </c>
      <c r="M8748" t="s">
        <v>931</v>
      </c>
      <c r="N8748" t="s">
        <v>926</v>
      </c>
      <c r="O8748">
        <v>57</v>
      </c>
      <c r="S8748">
        <v>28747</v>
      </c>
    </row>
    <row r="8749" spans="1:19" x14ac:dyDescent="0.2">
      <c r="A8749" t="s">
        <v>70</v>
      </c>
      <c r="B8749" t="s">
        <v>13</v>
      </c>
      <c r="C8749" t="s">
        <v>927</v>
      </c>
      <c r="D8749">
        <v>2</v>
      </c>
      <c r="E8749">
        <v>5</v>
      </c>
      <c r="F8749">
        <v>1780624800000</v>
      </c>
      <c r="G8749">
        <v>1780626500466</v>
      </c>
      <c r="H8749">
        <v>1700466</v>
      </c>
      <c r="I8749">
        <v>1700466</v>
      </c>
      <c r="J8749">
        <v>10782</v>
      </c>
      <c r="K8749">
        <v>65</v>
      </c>
      <c r="L8749">
        <v>66.42</v>
      </c>
      <c r="M8749" t="s">
        <v>925</v>
      </c>
      <c r="N8749" t="s">
        <v>926</v>
      </c>
      <c r="O8749">
        <v>43.25</v>
      </c>
      <c r="S8749">
        <v>28748</v>
      </c>
    </row>
    <row r="8750" spans="1:19" x14ac:dyDescent="0.2">
      <c r="A8750" t="s">
        <v>70</v>
      </c>
      <c r="B8750" t="s">
        <v>13</v>
      </c>
      <c r="C8750" t="s">
        <v>924</v>
      </c>
      <c r="D8750">
        <v>2</v>
      </c>
      <c r="E8750">
        <v>5</v>
      </c>
      <c r="F8750">
        <v>1780625700000</v>
      </c>
      <c r="G8750">
        <v>1780627834850</v>
      </c>
      <c r="H8750">
        <v>2134850</v>
      </c>
      <c r="I8750">
        <v>2134850</v>
      </c>
      <c r="J8750">
        <v>10454</v>
      </c>
      <c r="K8750">
        <v>83</v>
      </c>
      <c r="L8750">
        <v>73.83</v>
      </c>
      <c r="M8750" t="s">
        <v>931</v>
      </c>
      <c r="N8750" t="s">
        <v>926</v>
      </c>
      <c r="O8750">
        <v>50.42</v>
      </c>
      <c r="S8750">
        <v>28749</v>
      </c>
    </row>
    <row r="8751" spans="1:19" x14ac:dyDescent="0.2">
      <c r="A8751" t="s">
        <v>70</v>
      </c>
      <c r="B8751" t="s">
        <v>13</v>
      </c>
      <c r="C8751" t="s">
        <v>928</v>
      </c>
      <c r="D8751">
        <v>2</v>
      </c>
      <c r="E8751">
        <v>5</v>
      </c>
      <c r="F8751">
        <v>1780626600000</v>
      </c>
      <c r="G8751">
        <v>1780629014336</v>
      </c>
      <c r="H8751">
        <v>2414336</v>
      </c>
      <c r="I8751">
        <v>2414336</v>
      </c>
      <c r="J8751">
        <v>11366</v>
      </c>
      <c r="K8751">
        <v>90</v>
      </c>
      <c r="L8751">
        <v>78.09</v>
      </c>
      <c r="M8751" t="s">
        <v>931</v>
      </c>
      <c r="N8751" t="s">
        <v>926</v>
      </c>
      <c r="O8751">
        <v>50.86</v>
      </c>
      <c r="S8751">
        <v>28750</v>
      </c>
    </row>
    <row r="8752" spans="1:19" x14ac:dyDescent="0.2">
      <c r="A8752" t="s">
        <v>70</v>
      </c>
      <c r="B8752" t="s">
        <v>13</v>
      </c>
      <c r="C8752" t="s">
        <v>927</v>
      </c>
      <c r="D8752">
        <v>2</v>
      </c>
      <c r="E8752">
        <v>5</v>
      </c>
      <c r="F8752">
        <v>1780627500000</v>
      </c>
      <c r="G8752">
        <v>1780628742328</v>
      </c>
      <c r="H8752">
        <v>1242328</v>
      </c>
      <c r="I8752">
        <v>1242328</v>
      </c>
      <c r="J8752">
        <v>9294</v>
      </c>
      <c r="K8752">
        <v>52</v>
      </c>
      <c r="L8752">
        <v>65.47</v>
      </c>
      <c r="M8752" t="s">
        <v>925</v>
      </c>
      <c r="N8752" t="s">
        <v>926</v>
      </c>
      <c r="O8752">
        <v>56.57</v>
      </c>
      <c r="S8752">
        <v>28751</v>
      </c>
    </row>
    <row r="8753" spans="1:19" x14ac:dyDescent="0.2">
      <c r="A8753" t="s">
        <v>70</v>
      </c>
      <c r="B8753" t="s">
        <v>13</v>
      </c>
      <c r="C8753" t="s">
        <v>924</v>
      </c>
      <c r="D8753">
        <v>2</v>
      </c>
      <c r="E8753">
        <v>5</v>
      </c>
      <c r="F8753">
        <v>1780628400000</v>
      </c>
      <c r="G8753">
        <v>1780630415715</v>
      </c>
      <c r="H8753">
        <v>2015715</v>
      </c>
      <c r="I8753">
        <v>2015715</v>
      </c>
      <c r="J8753">
        <v>12198</v>
      </c>
      <c r="K8753">
        <v>85</v>
      </c>
      <c r="L8753">
        <v>71.13</v>
      </c>
      <c r="M8753" t="s">
        <v>931</v>
      </c>
      <c r="N8753" t="s">
        <v>926</v>
      </c>
      <c r="O8753">
        <v>42.48</v>
      </c>
      <c r="S8753">
        <v>28752</v>
      </c>
    </row>
    <row r="8754" spans="1:19" x14ac:dyDescent="0.2">
      <c r="A8754" t="s">
        <v>70</v>
      </c>
      <c r="B8754" t="s">
        <v>13</v>
      </c>
      <c r="C8754" t="s">
        <v>928</v>
      </c>
      <c r="D8754">
        <v>2</v>
      </c>
      <c r="E8754">
        <v>5</v>
      </c>
      <c r="F8754">
        <v>1780629300000</v>
      </c>
      <c r="G8754">
        <v>1780631206950</v>
      </c>
      <c r="H8754">
        <v>1906950</v>
      </c>
      <c r="I8754">
        <v>1906950</v>
      </c>
      <c r="J8754">
        <v>9296</v>
      </c>
      <c r="K8754">
        <v>70</v>
      </c>
      <c r="L8754">
        <v>68.14</v>
      </c>
      <c r="M8754" t="s">
        <v>931</v>
      </c>
      <c r="N8754" t="s">
        <v>926</v>
      </c>
      <c r="O8754">
        <v>46.03</v>
      </c>
      <c r="S8754">
        <v>28753</v>
      </c>
    </row>
    <row r="8755" spans="1:19" x14ac:dyDescent="0.2">
      <c r="A8755" t="s">
        <v>70</v>
      </c>
      <c r="B8755" t="s">
        <v>13</v>
      </c>
      <c r="C8755" t="s">
        <v>927</v>
      </c>
      <c r="D8755">
        <v>2</v>
      </c>
      <c r="E8755">
        <v>5</v>
      </c>
      <c r="F8755">
        <v>1780630200000</v>
      </c>
      <c r="G8755">
        <v>1780632541088</v>
      </c>
      <c r="H8755">
        <v>2341088</v>
      </c>
      <c r="I8755">
        <v>2341088</v>
      </c>
      <c r="J8755">
        <v>10809</v>
      </c>
      <c r="K8755">
        <v>90</v>
      </c>
      <c r="L8755">
        <v>72.88</v>
      </c>
      <c r="M8755" t="s">
        <v>931</v>
      </c>
      <c r="N8755" t="s">
        <v>926</v>
      </c>
      <c r="O8755">
        <v>42.06</v>
      </c>
      <c r="S8755">
        <v>28754</v>
      </c>
    </row>
    <row r="8756" spans="1:19" x14ac:dyDescent="0.2">
      <c r="A8756" t="s">
        <v>70</v>
      </c>
      <c r="B8756" t="s">
        <v>13</v>
      </c>
      <c r="C8756" t="s">
        <v>924</v>
      </c>
      <c r="D8756">
        <v>2</v>
      </c>
      <c r="E8756">
        <v>5</v>
      </c>
      <c r="F8756">
        <v>1780631100000</v>
      </c>
      <c r="G8756">
        <v>1780632622042</v>
      </c>
      <c r="H8756">
        <v>1522042</v>
      </c>
      <c r="I8756">
        <v>1522042</v>
      </c>
      <c r="J8756">
        <v>10901</v>
      </c>
      <c r="K8756">
        <v>67</v>
      </c>
      <c r="L8756">
        <v>67.22</v>
      </c>
      <c r="M8756" t="s">
        <v>931</v>
      </c>
      <c r="N8756" t="s">
        <v>926</v>
      </c>
      <c r="O8756">
        <v>49.28</v>
      </c>
      <c r="S8756">
        <v>28755</v>
      </c>
    </row>
    <row r="8757" spans="1:19" x14ac:dyDescent="0.2">
      <c r="A8757" t="s">
        <v>70</v>
      </c>
      <c r="B8757" t="s">
        <v>13</v>
      </c>
      <c r="C8757" t="s">
        <v>928</v>
      </c>
      <c r="D8757">
        <v>2</v>
      </c>
      <c r="E8757">
        <v>5</v>
      </c>
      <c r="F8757">
        <v>1780632000000</v>
      </c>
      <c r="G8757">
        <v>1780634616992</v>
      </c>
      <c r="H8757">
        <v>2616992</v>
      </c>
      <c r="I8757">
        <v>2616992</v>
      </c>
      <c r="J8757">
        <v>12807</v>
      </c>
      <c r="K8757">
        <v>100</v>
      </c>
      <c r="L8757">
        <v>64.849999999999994</v>
      </c>
      <c r="M8757" t="s">
        <v>925</v>
      </c>
      <c r="N8757" t="s">
        <v>929</v>
      </c>
      <c r="S8757">
        <v>28756</v>
      </c>
    </row>
    <row r="8758" spans="1:19" x14ac:dyDescent="0.2">
      <c r="A8758" t="s">
        <v>70</v>
      </c>
      <c r="B8758" t="s">
        <v>13</v>
      </c>
      <c r="C8758" t="s">
        <v>927</v>
      </c>
      <c r="D8758">
        <v>2</v>
      </c>
      <c r="E8758">
        <v>5</v>
      </c>
      <c r="F8758">
        <v>1780632900000</v>
      </c>
      <c r="G8758">
        <v>1780634554743</v>
      </c>
      <c r="H8758">
        <v>1654743</v>
      </c>
      <c r="I8758">
        <v>1654743</v>
      </c>
      <c r="J8758">
        <v>9832</v>
      </c>
      <c r="K8758">
        <v>64</v>
      </c>
      <c r="L8758">
        <v>64.59</v>
      </c>
      <c r="M8758" t="s">
        <v>925</v>
      </c>
      <c r="N8758" t="s">
        <v>926</v>
      </c>
      <c r="O8758">
        <v>42.68</v>
      </c>
      <c r="S8758">
        <v>28757</v>
      </c>
    </row>
    <row r="8759" spans="1:19" x14ac:dyDescent="0.2">
      <c r="A8759" t="s">
        <v>70</v>
      </c>
      <c r="B8759" t="s">
        <v>13</v>
      </c>
      <c r="C8759" t="s">
        <v>924</v>
      </c>
      <c r="D8759">
        <v>2</v>
      </c>
      <c r="E8759">
        <v>5</v>
      </c>
      <c r="F8759">
        <v>1780633800000</v>
      </c>
      <c r="G8759">
        <v>1780635956391</v>
      </c>
      <c r="H8759">
        <v>2156391</v>
      </c>
      <c r="I8759">
        <v>2156391</v>
      </c>
      <c r="J8759">
        <v>10582</v>
      </c>
      <c r="K8759">
        <v>88</v>
      </c>
      <c r="L8759">
        <v>73.180000000000007</v>
      </c>
      <c r="M8759" t="s">
        <v>931</v>
      </c>
      <c r="N8759" t="s">
        <v>926</v>
      </c>
      <c r="O8759">
        <v>48.03</v>
      </c>
      <c r="S8759">
        <v>28758</v>
      </c>
    </row>
    <row r="8760" spans="1:19" x14ac:dyDescent="0.2">
      <c r="A8760" t="s">
        <v>70</v>
      </c>
      <c r="B8760" t="s">
        <v>13</v>
      </c>
      <c r="C8760" t="s">
        <v>928</v>
      </c>
      <c r="D8760">
        <v>2</v>
      </c>
      <c r="E8760">
        <v>5</v>
      </c>
      <c r="F8760">
        <v>1780634700000</v>
      </c>
      <c r="G8760">
        <v>1780636886963</v>
      </c>
      <c r="H8760">
        <v>2186963</v>
      </c>
      <c r="I8760">
        <v>2186963</v>
      </c>
      <c r="J8760">
        <v>9745</v>
      </c>
      <c r="K8760">
        <v>92</v>
      </c>
      <c r="L8760">
        <v>77.03</v>
      </c>
      <c r="M8760" t="s">
        <v>931</v>
      </c>
      <c r="N8760" t="s">
        <v>926</v>
      </c>
      <c r="O8760">
        <v>58.46</v>
      </c>
      <c r="S8760">
        <v>28759</v>
      </c>
    </row>
    <row r="8761" spans="1:19" x14ac:dyDescent="0.2">
      <c r="A8761" t="s">
        <v>70</v>
      </c>
      <c r="B8761" t="s">
        <v>13</v>
      </c>
      <c r="C8761" t="s">
        <v>927</v>
      </c>
      <c r="D8761">
        <v>2</v>
      </c>
      <c r="E8761">
        <v>5</v>
      </c>
      <c r="F8761">
        <v>1780635600000</v>
      </c>
      <c r="G8761">
        <v>1780638186760</v>
      </c>
      <c r="H8761">
        <v>2586760</v>
      </c>
      <c r="I8761">
        <v>2586760</v>
      </c>
      <c r="J8761">
        <v>11269</v>
      </c>
      <c r="K8761">
        <v>98</v>
      </c>
      <c r="L8761">
        <v>78.7</v>
      </c>
      <c r="M8761" t="s">
        <v>931</v>
      </c>
      <c r="N8761" t="s">
        <v>926</v>
      </c>
      <c r="O8761">
        <v>48.19</v>
      </c>
      <c r="S8761">
        <v>28760</v>
      </c>
    </row>
    <row r="8762" spans="1:19" x14ac:dyDescent="0.2">
      <c r="A8762" t="s">
        <v>70</v>
      </c>
      <c r="B8762" t="s">
        <v>13</v>
      </c>
      <c r="C8762" t="s">
        <v>924</v>
      </c>
      <c r="D8762">
        <v>2</v>
      </c>
      <c r="E8762">
        <v>5</v>
      </c>
      <c r="F8762">
        <v>1780636500000</v>
      </c>
      <c r="G8762">
        <v>1780638100435</v>
      </c>
      <c r="H8762">
        <v>1600435</v>
      </c>
      <c r="I8762">
        <v>1600435</v>
      </c>
      <c r="J8762">
        <v>12701</v>
      </c>
      <c r="K8762">
        <v>63</v>
      </c>
      <c r="L8762">
        <v>69.06</v>
      </c>
      <c r="M8762" t="s">
        <v>931</v>
      </c>
      <c r="N8762" t="s">
        <v>926</v>
      </c>
      <c r="O8762">
        <v>46.79</v>
      </c>
      <c r="S8762">
        <v>28761</v>
      </c>
    </row>
    <row r="8763" spans="1:19" x14ac:dyDescent="0.2">
      <c r="A8763" t="s">
        <v>70</v>
      </c>
      <c r="B8763" t="s">
        <v>13</v>
      </c>
      <c r="C8763" t="s">
        <v>928</v>
      </c>
      <c r="D8763">
        <v>2</v>
      </c>
      <c r="E8763">
        <v>5</v>
      </c>
      <c r="F8763">
        <v>1780637400000</v>
      </c>
      <c r="G8763">
        <v>1780639249274</v>
      </c>
      <c r="H8763">
        <v>1849274</v>
      </c>
      <c r="I8763">
        <v>1849274</v>
      </c>
      <c r="J8763">
        <v>9241</v>
      </c>
      <c r="K8763">
        <v>72</v>
      </c>
      <c r="L8763">
        <v>51.89</v>
      </c>
      <c r="M8763" t="s">
        <v>925</v>
      </c>
      <c r="N8763" t="s">
        <v>929</v>
      </c>
      <c r="S8763">
        <v>28762</v>
      </c>
    </row>
    <row r="8764" spans="1:19" x14ac:dyDescent="0.2">
      <c r="A8764" t="s">
        <v>70</v>
      </c>
      <c r="B8764" t="s">
        <v>13</v>
      </c>
      <c r="C8764" t="s">
        <v>928</v>
      </c>
      <c r="D8764">
        <v>2</v>
      </c>
      <c r="E8764">
        <v>6</v>
      </c>
      <c r="F8764">
        <v>1780704000000</v>
      </c>
      <c r="G8764">
        <v>1780706131274</v>
      </c>
      <c r="H8764">
        <v>2131274</v>
      </c>
      <c r="I8764">
        <v>2131274</v>
      </c>
      <c r="J8764">
        <v>8489</v>
      </c>
      <c r="K8764">
        <v>84</v>
      </c>
      <c r="L8764">
        <v>71.17</v>
      </c>
      <c r="M8764" t="s">
        <v>931</v>
      </c>
      <c r="N8764" t="s">
        <v>926</v>
      </c>
      <c r="O8764">
        <v>49.58</v>
      </c>
      <c r="S8764">
        <v>28763</v>
      </c>
    </row>
    <row r="8765" spans="1:19" x14ac:dyDescent="0.2">
      <c r="A8765" t="s">
        <v>70</v>
      </c>
      <c r="B8765" t="s">
        <v>13</v>
      </c>
      <c r="C8765" t="s">
        <v>927</v>
      </c>
      <c r="D8765">
        <v>2</v>
      </c>
      <c r="E8765">
        <v>6</v>
      </c>
      <c r="F8765">
        <v>1780704900000</v>
      </c>
      <c r="G8765">
        <v>1780707335094</v>
      </c>
      <c r="H8765">
        <v>2435094</v>
      </c>
      <c r="I8765">
        <v>2435094</v>
      </c>
      <c r="J8765">
        <v>9448</v>
      </c>
      <c r="K8765">
        <v>99</v>
      </c>
      <c r="L8765">
        <v>73.260000000000005</v>
      </c>
      <c r="M8765" t="s">
        <v>931</v>
      </c>
      <c r="N8765" t="s">
        <v>926</v>
      </c>
      <c r="O8765">
        <v>44.23</v>
      </c>
      <c r="S8765">
        <v>28764</v>
      </c>
    </row>
    <row r="8766" spans="1:19" x14ac:dyDescent="0.2">
      <c r="A8766" t="s">
        <v>70</v>
      </c>
      <c r="B8766" t="s">
        <v>13</v>
      </c>
      <c r="C8766" t="s">
        <v>924</v>
      </c>
      <c r="D8766">
        <v>2</v>
      </c>
      <c r="E8766">
        <v>6</v>
      </c>
      <c r="F8766">
        <v>1780705800000</v>
      </c>
      <c r="G8766">
        <v>1780708062929</v>
      </c>
      <c r="H8766">
        <v>2262929</v>
      </c>
      <c r="I8766">
        <v>2262929</v>
      </c>
      <c r="J8766">
        <v>11686</v>
      </c>
      <c r="K8766">
        <v>93</v>
      </c>
      <c r="L8766">
        <v>79.06</v>
      </c>
      <c r="M8766" t="s">
        <v>931</v>
      </c>
      <c r="N8766" t="s">
        <v>926</v>
      </c>
      <c r="O8766">
        <v>56.06</v>
      </c>
      <c r="S8766">
        <v>28765</v>
      </c>
    </row>
    <row r="8767" spans="1:19" x14ac:dyDescent="0.2">
      <c r="A8767" t="s">
        <v>70</v>
      </c>
      <c r="B8767" t="s">
        <v>13</v>
      </c>
      <c r="C8767" t="s">
        <v>928</v>
      </c>
      <c r="D8767">
        <v>2</v>
      </c>
      <c r="E8767">
        <v>6</v>
      </c>
      <c r="F8767">
        <v>1780706700000</v>
      </c>
      <c r="G8767">
        <v>1780708311431</v>
      </c>
      <c r="H8767">
        <v>1611431</v>
      </c>
      <c r="I8767">
        <v>1611431</v>
      </c>
      <c r="J8767">
        <v>12113</v>
      </c>
      <c r="K8767">
        <v>69</v>
      </c>
      <c r="L8767">
        <v>72.77</v>
      </c>
      <c r="M8767" t="s">
        <v>931</v>
      </c>
      <c r="N8767" t="s">
        <v>926</v>
      </c>
      <c r="O8767">
        <v>56.7</v>
      </c>
      <c r="S8767">
        <v>28766</v>
      </c>
    </row>
    <row r="8768" spans="1:19" x14ac:dyDescent="0.2">
      <c r="A8768" t="s">
        <v>70</v>
      </c>
      <c r="B8768" t="s">
        <v>13</v>
      </c>
      <c r="C8768" t="s">
        <v>927</v>
      </c>
      <c r="D8768">
        <v>2</v>
      </c>
      <c r="E8768">
        <v>6</v>
      </c>
      <c r="F8768">
        <v>1780707600000</v>
      </c>
      <c r="G8768">
        <v>1780709227288</v>
      </c>
      <c r="H8768">
        <v>1627288</v>
      </c>
      <c r="I8768">
        <v>1627288</v>
      </c>
      <c r="J8768">
        <v>10423</v>
      </c>
      <c r="K8768">
        <v>62</v>
      </c>
      <c r="L8768">
        <v>67.09</v>
      </c>
      <c r="M8768" t="s">
        <v>931</v>
      </c>
      <c r="N8768" t="s">
        <v>926</v>
      </c>
      <c r="O8768">
        <v>47.61</v>
      </c>
      <c r="S8768">
        <v>28767</v>
      </c>
    </row>
    <row r="8769" spans="1:19" x14ac:dyDescent="0.2">
      <c r="A8769" t="s">
        <v>70</v>
      </c>
      <c r="B8769" t="s">
        <v>13</v>
      </c>
      <c r="C8769" t="s">
        <v>924</v>
      </c>
      <c r="D8769">
        <v>2</v>
      </c>
      <c r="E8769">
        <v>6</v>
      </c>
      <c r="F8769">
        <v>1780708500000</v>
      </c>
      <c r="G8769">
        <v>1780710313242</v>
      </c>
      <c r="H8769">
        <v>1813242</v>
      </c>
      <c r="I8769">
        <v>1813242</v>
      </c>
      <c r="J8769">
        <v>10632</v>
      </c>
      <c r="K8769">
        <v>71</v>
      </c>
      <c r="L8769">
        <v>72.209999999999994</v>
      </c>
      <c r="M8769" t="s">
        <v>931</v>
      </c>
      <c r="N8769" t="s">
        <v>926</v>
      </c>
      <c r="O8769">
        <v>54.29</v>
      </c>
      <c r="S8769">
        <v>28768</v>
      </c>
    </row>
    <row r="8770" spans="1:19" x14ac:dyDescent="0.2">
      <c r="A8770" t="s">
        <v>70</v>
      </c>
      <c r="B8770" t="s">
        <v>13</v>
      </c>
      <c r="C8770" t="s">
        <v>928</v>
      </c>
      <c r="D8770">
        <v>2</v>
      </c>
      <c r="E8770">
        <v>6</v>
      </c>
      <c r="F8770">
        <v>1780709400000</v>
      </c>
      <c r="G8770">
        <v>1780711955450</v>
      </c>
      <c r="H8770">
        <v>2555450</v>
      </c>
      <c r="I8770">
        <v>2555450</v>
      </c>
      <c r="J8770">
        <v>9501</v>
      </c>
      <c r="K8770">
        <v>97</v>
      </c>
      <c r="L8770">
        <v>79.03</v>
      </c>
      <c r="M8770" t="s">
        <v>931</v>
      </c>
      <c r="N8770" t="s">
        <v>926</v>
      </c>
      <c r="O8770">
        <v>54.46</v>
      </c>
      <c r="S8770">
        <v>28769</v>
      </c>
    </row>
    <row r="8771" spans="1:19" x14ac:dyDescent="0.2">
      <c r="A8771" t="s">
        <v>70</v>
      </c>
      <c r="B8771" t="s">
        <v>13</v>
      </c>
      <c r="C8771" t="s">
        <v>927</v>
      </c>
      <c r="D8771">
        <v>2</v>
      </c>
      <c r="E8771">
        <v>6</v>
      </c>
      <c r="F8771">
        <v>1780710300000</v>
      </c>
      <c r="G8771">
        <v>1780712996990</v>
      </c>
      <c r="H8771">
        <v>2696990</v>
      </c>
      <c r="I8771">
        <v>2696990</v>
      </c>
      <c r="J8771">
        <v>12000</v>
      </c>
      <c r="K8771">
        <v>102</v>
      </c>
      <c r="L8771">
        <v>64.959999999999994</v>
      </c>
      <c r="M8771" t="s">
        <v>925</v>
      </c>
      <c r="N8771" t="s">
        <v>929</v>
      </c>
      <c r="S8771">
        <v>28770</v>
      </c>
    </row>
    <row r="8772" spans="1:19" x14ac:dyDescent="0.2">
      <c r="A8772" t="s">
        <v>70</v>
      </c>
      <c r="B8772" t="s">
        <v>13</v>
      </c>
      <c r="C8772" t="s">
        <v>924</v>
      </c>
      <c r="D8772">
        <v>2</v>
      </c>
      <c r="E8772">
        <v>6</v>
      </c>
      <c r="F8772">
        <v>1780711200000</v>
      </c>
      <c r="G8772">
        <v>1780713336561</v>
      </c>
      <c r="H8772">
        <v>2136561</v>
      </c>
      <c r="I8772">
        <v>2136561</v>
      </c>
      <c r="J8772">
        <v>12134</v>
      </c>
      <c r="K8772">
        <v>80</v>
      </c>
      <c r="L8772">
        <v>72.16</v>
      </c>
      <c r="M8772" t="s">
        <v>931</v>
      </c>
      <c r="N8772" t="s">
        <v>926</v>
      </c>
      <c r="O8772">
        <v>41.99</v>
      </c>
      <c r="S8772">
        <v>28771</v>
      </c>
    </row>
    <row r="8773" spans="1:19" x14ac:dyDescent="0.2">
      <c r="A8773" t="s">
        <v>70</v>
      </c>
      <c r="B8773" t="s">
        <v>13</v>
      </c>
      <c r="C8773" t="s">
        <v>928</v>
      </c>
      <c r="D8773">
        <v>2</v>
      </c>
      <c r="E8773">
        <v>6</v>
      </c>
      <c r="F8773">
        <v>1780712100000</v>
      </c>
      <c r="G8773">
        <v>1780714437713</v>
      </c>
      <c r="H8773">
        <v>2337713</v>
      </c>
      <c r="I8773">
        <v>2337713</v>
      </c>
      <c r="J8773">
        <v>10214</v>
      </c>
      <c r="K8773">
        <v>92</v>
      </c>
      <c r="L8773">
        <v>73.73</v>
      </c>
      <c r="M8773" t="s">
        <v>931</v>
      </c>
      <c r="N8773" t="s">
        <v>926</v>
      </c>
      <c r="O8773">
        <v>45.72</v>
      </c>
      <c r="S8773">
        <v>28772</v>
      </c>
    </row>
    <row r="8774" spans="1:19" x14ac:dyDescent="0.2">
      <c r="A8774" t="s">
        <v>70</v>
      </c>
      <c r="B8774" t="s">
        <v>13</v>
      </c>
      <c r="C8774" t="s">
        <v>927</v>
      </c>
      <c r="D8774">
        <v>2</v>
      </c>
      <c r="E8774">
        <v>6</v>
      </c>
      <c r="F8774">
        <v>1780713000000</v>
      </c>
      <c r="G8774">
        <v>1780714830885</v>
      </c>
      <c r="H8774">
        <v>1830885</v>
      </c>
      <c r="I8774">
        <v>1830885</v>
      </c>
      <c r="J8774">
        <v>11625</v>
      </c>
      <c r="K8774">
        <v>70</v>
      </c>
      <c r="L8774">
        <v>69.08</v>
      </c>
      <c r="M8774" t="s">
        <v>931</v>
      </c>
      <c r="N8774" t="s">
        <v>926</v>
      </c>
      <c r="O8774">
        <v>43.89</v>
      </c>
      <c r="S8774">
        <v>28773</v>
      </c>
    </row>
    <row r="8775" spans="1:19" x14ac:dyDescent="0.2">
      <c r="A8775" t="s">
        <v>70</v>
      </c>
      <c r="B8775" t="s">
        <v>13</v>
      </c>
      <c r="C8775" t="s">
        <v>924</v>
      </c>
      <c r="D8775">
        <v>2</v>
      </c>
      <c r="E8775">
        <v>6</v>
      </c>
      <c r="F8775">
        <v>1780713900000</v>
      </c>
      <c r="G8775">
        <v>1780716559352</v>
      </c>
      <c r="H8775">
        <v>2659352</v>
      </c>
      <c r="I8775">
        <v>2659352</v>
      </c>
      <c r="J8775">
        <v>11661</v>
      </c>
      <c r="K8775">
        <v>104</v>
      </c>
      <c r="L8775">
        <v>77.94</v>
      </c>
      <c r="M8775" t="s">
        <v>931</v>
      </c>
      <c r="N8775" t="s">
        <v>926</v>
      </c>
      <c r="O8775">
        <v>43.54</v>
      </c>
      <c r="S8775">
        <v>28774</v>
      </c>
    </row>
    <row r="8776" spans="1:19" x14ac:dyDescent="0.2">
      <c r="A8776" t="s">
        <v>70</v>
      </c>
      <c r="B8776" t="s">
        <v>13</v>
      </c>
      <c r="C8776" t="s">
        <v>928</v>
      </c>
      <c r="D8776">
        <v>2</v>
      </c>
      <c r="E8776">
        <v>6</v>
      </c>
      <c r="F8776">
        <v>1780714800000</v>
      </c>
      <c r="G8776">
        <v>1780717503999</v>
      </c>
      <c r="H8776">
        <v>2703999</v>
      </c>
      <c r="I8776">
        <v>2703999</v>
      </c>
      <c r="J8776">
        <v>11562</v>
      </c>
      <c r="K8776">
        <v>106</v>
      </c>
      <c r="L8776">
        <v>77.41</v>
      </c>
      <c r="M8776" t="s">
        <v>931</v>
      </c>
      <c r="N8776" t="s">
        <v>926</v>
      </c>
      <c r="O8776">
        <v>41.45</v>
      </c>
      <c r="S8776">
        <v>28775</v>
      </c>
    </row>
    <row r="8777" spans="1:19" x14ac:dyDescent="0.2">
      <c r="A8777" t="s">
        <v>70</v>
      </c>
      <c r="B8777" t="s">
        <v>13</v>
      </c>
      <c r="C8777" t="s">
        <v>927</v>
      </c>
      <c r="D8777">
        <v>2</v>
      </c>
      <c r="E8777">
        <v>6</v>
      </c>
      <c r="F8777">
        <v>1780715700000</v>
      </c>
      <c r="G8777">
        <v>1780717767372</v>
      </c>
      <c r="H8777">
        <v>2067372</v>
      </c>
      <c r="I8777">
        <v>2067372</v>
      </c>
      <c r="J8777">
        <v>9029</v>
      </c>
      <c r="K8777">
        <v>77</v>
      </c>
      <c r="L8777">
        <v>70.42</v>
      </c>
      <c r="M8777" t="s">
        <v>931</v>
      </c>
      <c r="N8777" t="s">
        <v>926</v>
      </c>
      <c r="O8777">
        <v>48</v>
      </c>
      <c r="S8777">
        <v>28776</v>
      </c>
    </row>
    <row r="8778" spans="1:19" x14ac:dyDescent="0.2">
      <c r="A8778" t="s">
        <v>70</v>
      </c>
      <c r="B8778" t="s">
        <v>13</v>
      </c>
      <c r="C8778" t="s">
        <v>924</v>
      </c>
      <c r="D8778">
        <v>2</v>
      </c>
      <c r="E8778">
        <v>6</v>
      </c>
      <c r="F8778">
        <v>1780716600000</v>
      </c>
      <c r="G8778">
        <v>1780719267073</v>
      </c>
      <c r="H8778">
        <v>2667073</v>
      </c>
      <c r="I8778">
        <v>2667073</v>
      </c>
      <c r="J8778">
        <v>9817</v>
      </c>
      <c r="K8778">
        <v>108</v>
      </c>
      <c r="L8778">
        <v>75.86</v>
      </c>
      <c r="M8778" t="s">
        <v>931</v>
      </c>
      <c r="N8778" t="s">
        <v>926</v>
      </c>
      <c r="O8778">
        <v>43.44</v>
      </c>
      <c r="S8778">
        <v>28777</v>
      </c>
    </row>
    <row r="8779" spans="1:19" x14ac:dyDescent="0.2">
      <c r="A8779" t="s">
        <v>70</v>
      </c>
      <c r="B8779" t="s">
        <v>13</v>
      </c>
      <c r="C8779" t="s">
        <v>928</v>
      </c>
      <c r="D8779">
        <v>2</v>
      </c>
      <c r="E8779">
        <v>6</v>
      </c>
      <c r="F8779">
        <v>1780717500000</v>
      </c>
      <c r="G8779">
        <v>1780720047052</v>
      </c>
      <c r="H8779">
        <v>2547052</v>
      </c>
      <c r="I8779">
        <v>2547052</v>
      </c>
      <c r="J8779">
        <v>9431</v>
      </c>
      <c r="K8779">
        <v>100</v>
      </c>
      <c r="L8779">
        <v>76.69</v>
      </c>
      <c r="M8779" t="s">
        <v>931</v>
      </c>
      <c r="N8779" t="s">
        <v>926</v>
      </c>
      <c r="O8779">
        <v>49.41</v>
      </c>
      <c r="S8779">
        <v>28778</v>
      </c>
    </row>
    <row r="8780" spans="1:19" x14ac:dyDescent="0.2">
      <c r="A8780" t="s">
        <v>70</v>
      </c>
      <c r="B8780" t="s">
        <v>13</v>
      </c>
      <c r="C8780" t="s">
        <v>927</v>
      </c>
      <c r="D8780">
        <v>2</v>
      </c>
      <c r="E8780">
        <v>6</v>
      </c>
      <c r="F8780">
        <v>1780718400000</v>
      </c>
      <c r="G8780">
        <v>1780721046086</v>
      </c>
      <c r="H8780">
        <v>2646086</v>
      </c>
      <c r="I8780">
        <v>2646086</v>
      </c>
      <c r="J8780">
        <v>10056</v>
      </c>
      <c r="K8780">
        <v>103</v>
      </c>
      <c r="L8780">
        <v>79.86</v>
      </c>
      <c r="M8780" t="s">
        <v>931</v>
      </c>
      <c r="N8780" t="s">
        <v>926</v>
      </c>
      <c r="O8780">
        <v>52.62</v>
      </c>
      <c r="S8780">
        <v>28779</v>
      </c>
    </row>
    <row r="8781" spans="1:19" x14ac:dyDescent="0.2">
      <c r="A8781" t="s">
        <v>70</v>
      </c>
      <c r="B8781" t="s">
        <v>13</v>
      </c>
      <c r="C8781" t="s">
        <v>924</v>
      </c>
      <c r="D8781">
        <v>2</v>
      </c>
      <c r="E8781">
        <v>6</v>
      </c>
      <c r="F8781">
        <v>1780719300000</v>
      </c>
      <c r="G8781">
        <v>1780721106449</v>
      </c>
      <c r="H8781">
        <v>1806449</v>
      </c>
      <c r="I8781">
        <v>1806449</v>
      </c>
      <c r="J8781">
        <v>9615</v>
      </c>
      <c r="K8781">
        <v>68</v>
      </c>
      <c r="L8781">
        <v>51.77</v>
      </c>
      <c r="M8781" t="s">
        <v>925</v>
      </c>
      <c r="N8781" t="s">
        <v>929</v>
      </c>
      <c r="S8781">
        <v>28780</v>
      </c>
    </row>
    <row r="8782" spans="1:19" x14ac:dyDescent="0.2">
      <c r="A8782" t="s">
        <v>70</v>
      </c>
      <c r="B8782" t="s">
        <v>13</v>
      </c>
      <c r="C8782" t="s">
        <v>928</v>
      </c>
      <c r="D8782">
        <v>2</v>
      </c>
      <c r="E8782">
        <v>6</v>
      </c>
      <c r="F8782">
        <v>1780720200000</v>
      </c>
      <c r="G8782">
        <v>1780722267556</v>
      </c>
      <c r="H8782">
        <v>2067556</v>
      </c>
      <c r="I8782">
        <v>2067556</v>
      </c>
      <c r="J8782">
        <v>10997</v>
      </c>
      <c r="K8782">
        <v>81</v>
      </c>
      <c r="L8782">
        <v>76.86</v>
      </c>
      <c r="M8782" t="s">
        <v>931</v>
      </c>
      <c r="N8782" t="s">
        <v>926</v>
      </c>
      <c r="O8782">
        <v>57.71</v>
      </c>
      <c r="S8782">
        <v>28781</v>
      </c>
    </row>
    <row r="8783" spans="1:19" x14ac:dyDescent="0.2">
      <c r="A8783" t="s">
        <v>70</v>
      </c>
      <c r="B8783" t="s">
        <v>13</v>
      </c>
      <c r="C8783" t="s">
        <v>927</v>
      </c>
      <c r="D8783">
        <v>2</v>
      </c>
      <c r="E8783">
        <v>6</v>
      </c>
      <c r="F8783">
        <v>1780721100000</v>
      </c>
      <c r="G8783">
        <v>1780723039606</v>
      </c>
      <c r="H8783">
        <v>1939606</v>
      </c>
      <c r="I8783">
        <v>1939606</v>
      </c>
      <c r="J8783">
        <v>10036</v>
      </c>
      <c r="K8783">
        <v>82</v>
      </c>
      <c r="L8783">
        <v>72.150000000000006</v>
      </c>
      <c r="M8783" t="s">
        <v>931</v>
      </c>
      <c r="N8783" t="s">
        <v>926</v>
      </c>
      <c r="O8783">
        <v>52.54</v>
      </c>
      <c r="S8783">
        <v>28782</v>
      </c>
    </row>
    <row r="8784" spans="1:19" x14ac:dyDescent="0.2">
      <c r="A8784" t="s">
        <v>70</v>
      </c>
      <c r="B8784" t="s">
        <v>13</v>
      </c>
      <c r="C8784" t="s">
        <v>924</v>
      </c>
      <c r="D8784">
        <v>2</v>
      </c>
      <c r="E8784">
        <v>6</v>
      </c>
      <c r="F8784">
        <v>1780722000000</v>
      </c>
      <c r="G8784">
        <v>1780723914597</v>
      </c>
      <c r="H8784">
        <v>1914597</v>
      </c>
      <c r="I8784">
        <v>1914597</v>
      </c>
      <c r="J8784">
        <v>11296</v>
      </c>
      <c r="K8784">
        <v>75</v>
      </c>
      <c r="L8784">
        <v>72.569999999999993</v>
      </c>
      <c r="M8784" t="s">
        <v>931</v>
      </c>
      <c r="N8784" t="s">
        <v>926</v>
      </c>
      <c r="O8784">
        <v>50.78</v>
      </c>
      <c r="S8784">
        <v>28783</v>
      </c>
    </row>
    <row r="8785" spans="1:19" x14ac:dyDescent="0.2">
      <c r="A8785" t="s">
        <v>70</v>
      </c>
      <c r="B8785" t="s">
        <v>13</v>
      </c>
      <c r="C8785" t="s">
        <v>928</v>
      </c>
      <c r="D8785">
        <v>2</v>
      </c>
      <c r="E8785">
        <v>6</v>
      </c>
      <c r="F8785">
        <v>1780722900000</v>
      </c>
      <c r="G8785">
        <v>1780724668462</v>
      </c>
      <c r="H8785">
        <v>1768462</v>
      </c>
      <c r="I8785">
        <v>1768462</v>
      </c>
      <c r="J8785">
        <v>11340</v>
      </c>
      <c r="K8785">
        <v>76</v>
      </c>
      <c r="L8785">
        <v>68.8</v>
      </c>
      <c r="M8785" t="s">
        <v>931</v>
      </c>
      <c r="N8785" t="s">
        <v>926</v>
      </c>
      <c r="O8785">
        <v>45.57</v>
      </c>
      <c r="S8785">
        <v>28784</v>
      </c>
    </row>
    <row r="8786" spans="1:19" x14ac:dyDescent="0.2">
      <c r="A8786" t="s">
        <v>70</v>
      </c>
      <c r="B8786" t="s">
        <v>13</v>
      </c>
      <c r="C8786" t="s">
        <v>927</v>
      </c>
      <c r="D8786">
        <v>2</v>
      </c>
      <c r="E8786">
        <v>6</v>
      </c>
      <c r="F8786">
        <v>1780723800000</v>
      </c>
      <c r="G8786">
        <v>1780726026679</v>
      </c>
      <c r="H8786">
        <v>2226679</v>
      </c>
      <c r="I8786">
        <v>2226679</v>
      </c>
      <c r="J8786">
        <v>9648</v>
      </c>
      <c r="K8786">
        <v>90</v>
      </c>
      <c r="L8786">
        <v>73.67</v>
      </c>
      <c r="M8786" t="s">
        <v>931</v>
      </c>
      <c r="N8786" t="s">
        <v>926</v>
      </c>
      <c r="O8786">
        <v>49.88</v>
      </c>
      <c r="S8786">
        <v>28785</v>
      </c>
    </row>
    <row r="8787" spans="1:19" x14ac:dyDescent="0.2">
      <c r="A8787" t="s">
        <v>70</v>
      </c>
      <c r="B8787" t="s">
        <v>13</v>
      </c>
      <c r="C8787" t="s">
        <v>924</v>
      </c>
      <c r="D8787">
        <v>2</v>
      </c>
      <c r="E8787">
        <v>6</v>
      </c>
      <c r="F8787">
        <v>1780724700000</v>
      </c>
      <c r="G8787">
        <v>1780726608083</v>
      </c>
      <c r="H8787">
        <v>1908083</v>
      </c>
      <c r="I8787">
        <v>1908083</v>
      </c>
      <c r="J8787">
        <v>12415</v>
      </c>
      <c r="K8787">
        <v>76</v>
      </c>
      <c r="L8787">
        <v>55.93</v>
      </c>
      <c r="M8787" t="s">
        <v>925</v>
      </c>
      <c r="N8787" t="s">
        <v>929</v>
      </c>
      <c r="S8787">
        <v>28786</v>
      </c>
    </row>
    <row r="8788" spans="1:19" x14ac:dyDescent="0.2">
      <c r="A8788" t="s">
        <v>70</v>
      </c>
      <c r="B8788" t="s">
        <v>13</v>
      </c>
      <c r="C8788" t="s">
        <v>928</v>
      </c>
      <c r="D8788">
        <v>2</v>
      </c>
      <c r="E8788">
        <v>6</v>
      </c>
      <c r="F8788">
        <v>1780725600000</v>
      </c>
      <c r="G8788">
        <v>1780727925963</v>
      </c>
      <c r="H8788">
        <v>2325963</v>
      </c>
      <c r="I8788">
        <v>2325963</v>
      </c>
      <c r="J8788">
        <v>11324</v>
      </c>
      <c r="K8788">
        <v>87</v>
      </c>
      <c r="L8788">
        <v>76.27</v>
      </c>
      <c r="M8788" t="s">
        <v>931</v>
      </c>
      <c r="N8788" t="s">
        <v>926</v>
      </c>
      <c r="O8788">
        <v>48.96</v>
      </c>
      <c r="S8788">
        <v>28787</v>
      </c>
    </row>
    <row r="8789" spans="1:19" x14ac:dyDescent="0.2">
      <c r="A8789" t="s">
        <v>70</v>
      </c>
      <c r="B8789" t="s">
        <v>13</v>
      </c>
      <c r="C8789" t="s">
        <v>927</v>
      </c>
      <c r="D8789">
        <v>2</v>
      </c>
      <c r="E8789">
        <v>6</v>
      </c>
      <c r="F8789">
        <v>1780726500000</v>
      </c>
      <c r="G8789">
        <v>1780728840582</v>
      </c>
      <c r="H8789">
        <v>2340582</v>
      </c>
      <c r="I8789">
        <v>2340582</v>
      </c>
      <c r="J8789">
        <v>10951</v>
      </c>
      <c r="K8789">
        <v>89</v>
      </c>
      <c r="L8789">
        <v>59.59</v>
      </c>
      <c r="M8789" t="s">
        <v>925</v>
      </c>
      <c r="N8789" t="s">
        <v>929</v>
      </c>
      <c r="S8789">
        <v>28788</v>
      </c>
    </row>
    <row r="8790" spans="1:19" x14ac:dyDescent="0.2">
      <c r="A8790" t="s">
        <v>70</v>
      </c>
      <c r="B8790" t="s">
        <v>13</v>
      </c>
      <c r="C8790" t="s">
        <v>924</v>
      </c>
      <c r="D8790">
        <v>2</v>
      </c>
      <c r="E8790">
        <v>6</v>
      </c>
      <c r="F8790">
        <v>1780727400000</v>
      </c>
      <c r="G8790">
        <v>1780729179469</v>
      </c>
      <c r="H8790">
        <v>1779469</v>
      </c>
      <c r="I8790">
        <v>1779469</v>
      </c>
      <c r="J8790">
        <v>9852</v>
      </c>
      <c r="K8790">
        <v>72</v>
      </c>
      <c r="L8790">
        <v>51.7</v>
      </c>
      <c r="M8790" t="s">
        <v>925</v>
      </c>
      <c r="N8790" t="s">
        <v>929</v>
      </c>
      <c r="S8790">
        <v>28789</v>
      </c>
    </row>
    <row r="8791" spans="1:19" x14ac:dyDescent="0.2">
      <c r="A8791" t="s">
        <v>70</v>
      </c>
      <c r="B8791" t="s">
        <v>13</v>
      </c>
      <c r="C8791" t="s">
        <v>928</v>
      </c>
      <c r="D8791">
        <v>2</v>
      </c>
      <c r="E8791">
        <v>6</v>
      </c>
      <c r="F8791">
        <v>1780728300000</v>
      </c>
      <c r="G8791">
        <v>1780730996809</v>
      </c>
      <c r="H8791">
        <v>2696809</v>
      </c>
      <c r="I8791">
        <v>2696809</v>
      </c>
      <c r="J8791">
        <v>10761</v>
      </c>
      <c r="K8791">
        <v>102</v>
      </c>
      <c r="L8791">
        <v>63.66</v>
      </c>
      <c r="M8791" t="s">
        <v>925</v>
      </c>
      <c r="N8791" t="s">
        <v>929</v>
      </c>
      <c r="S8791">
        <v>28790</v>
      </c>
    </row>
    <row r="8792" spans="1:19" x14ac:dyDescent="0.2">
      <c r="A8792" t="s">
        <v>70</v>
      </c>
      <c r="B8792" t="s">
        <v>13</v>
      </c>
      <c r="C8792" t="s">
        <v>927</v>
      </c>
      <c r="D8792">
        <v>2</v>
      </c>
      <c r="E8792">
        <v>7</v>
      </c>
      <c r="F8792">
        <v>1780790400000</v>
      </c>
      <c r="G8792">
        <v>1780791980703</v>
      </c>
      <c r="H8792">
        <v>1580703</v>
      </c>
      <c r="I8792">
        <v>1580703</v>
      </c>
      <c r="J8792">
        <v>11231</v>
      </c>
      <c r="K8792">
        <v>66</v>
      </c>
      <c r="L8792">
        <v>67.349999999999994</v>
      </c>
      <c r="M8792" t="s">
        <v>931</v>
      </c>
      <c r="N8792" t="s">
        <v>926</v>
      </c>
      <c r="O8792">
        <v>47.24</v>
      </c>
      <c r="S8792">
        <v>28791</v>
      </c>
    </row>
    <row r="8793" spans="1:19" x14ac:dyDescent="0.2">
      <c r="A8793" t="s">
        <v>70</v>
      </c>
      <c r="B8793" t="s">
        <v>13</v>
      </c>
      <c r="C8793" t="s">
        <v>924</v>
      </c>
      <c r="D8793">
        <v>2</v>
      </c>
      <c r="E8793">
        <v>7</v>
      </c>
      <c r="F8793">
        <v>1780791300000</v>
      </c>
      <c r="G8793">
        <v>1780793652456</v>
      </c>
      <c r="H8793">
        <v>2352456</v>
      </c>
      <c r="I8793">
        <v>2352456</v>
      </c>
      <c r="J8793">
        <v>8448</v>
      </c>
      <c r="K8793">
        <v>93</v>
      </c>
      <c r="L8793">
        <v>69.92</v>
      </c>
      <c r="M8793" t="s">
        <v>931</v>
      </c>
      <c r="N8793" t="s">
        <v>926</v>
      </c>
      <c r="O8793">
        <v>41.22</v>
      </c>
      <c r="S8793">
        <v>28792</v>
      </c>
    </row>
    <row r="8794" spans="1:19" x14ac:dyDescent="0.2">
      <c r="A8794" t="s">
        <v>70</v>
      </c>
      <c r="B8794" t="s">
        <v>13</v>
      </c>
      <c r="C8794" t="s">
        <v>928</v>
      </c>
      <c r="D8794">
        <v>2</v>
      </c>
      <c r="E8794">
        <v>7</v>
      </c>
      <c r="F8794">
        <v>1780792200000</v>
      </c>
      <c r="G8794">
        <v>1780794311743</v>
      </c>
      <c r="H8794">
        <v>2111743</v>
      </c>
      <c r="I8794">
        <v>2111743</v>
      </c>
      <c r="J8794">
        <v>12238</v>
      </c>
      <c r="K8794">
        <v>79</v>
      </c>
      <c r="L8794">
        <v>71.28</v>
      </c>
      <c r="M8794" t="s">
        <v>931</v>
      </c>
      <c r="N8794" t="s">
        <v>926</v>
      </c>
      <c r="O8794">
        <v>40.31</v>
      </c>
      <c r="S8794">
        <v>28793</v>
      </c>
    </row>
    <row r="8795" spans="1:19" x14ac:dyDescent="0.2">
      <c r="A8795" t="s">
        <v>70</v>
      </c>
      <c r="B8795" t="s">
        <v>13</v>
      </c>
      <c r="C8795" t="s">
        <v>927</v>
      </c>
      <c r="D8795">
        <v>2</v>
      </c>
      <c r="E8795">
        <v>7</v>
      </c>
      <c r="F8795">
        <v>1780793100000</v>
      </c>
      <c r="G8795">
        <v>1780794654076</v>
      </c>
      <c r="H8795">
        <v>1554076</v>
      </c>
      <c r="I8795">
        <v>1554076</v>
      </c>
      <c r="J8795">
        <v>9879</v>
      </c>
      <c r="K8795">
        <v>65</v>
      </c>
      <c r="L8795">
        <v>49.02</v>
      </c>
      <c r="M8795" t="s">
        <v>925</v>
      </c>
      <c r="N8795" t="s">
        <v>929</v>
      </c>
      <c r="S8795">
        <v>28794</v>
      </c>
    </row>
    <row r="8796" spans="1:19" x14ac:dyDescent="0.2">
      <c r="A8796" t="s">
        <v>70</v>
      </c>
      <c r="B8796" t="s">
        <v>13</v>
      </c>
      <c r="C8796" t="s">
        <v>924</v>
      </c>
      <c r="D8796">
        <v>2</v>
      </c>
      <c r="E8796">
        <v>7</v>
      </c>
      <c r="F8796">
        <v>1780794000000</v>
      </c>
      <c r="G8796">
        <v>1780796536508</v>
      </c>
      <c r="H8796">
        <v>2536508</v>
      </c>
      <c r="I8796">
        <v>2536508</v>
      </c>
      <c r="J8796">
        <v>8681</v>
      </c>
      <c r="K8796">
        <v>101</v>
      </c>
      <c r="L8796">
        <v>76.22</v>
      </c>
      <c r="M8796" t="s">
        <v>931</v>
      </c>
      <c r="N8796" t="s">
        <v>926</v>
      </c>
      <c r="O8796">
        <v>50.6</v>
      </c>
      <c r="S8796">
        <v>28795</v>
      </c>
    </row>
    <row r="8797" spans="1:19" x14ac:dyDescent="0.2">
      <c r="A8797" t="s">
        <v>70</v>
      </c>
      <c r="B8797" t="s">
        <v>13</v>
      </c>
      <c r="C8797" t="s">
        <v>928</v>
      </c>
      <c r="D8797">
        <v>2</v>
      </c>
      <c r="E8797">
        <v>7</v>
      </c>
      <c r="F8797">
        <v>1780794900000</v>
      </c>
      <c r="G8797">
        <v>1780796381600</v>
      </c>
      <c r="H8797">
        <v>1481600</v>
      </c>
      <c r="I8797">
        <v>1481600</v>
      </c>
      <c r="J8797">
        <v>10137</v>
      </c>
      <c r="K8797">
        <v>55</v>
      </c>
      <c r="L8797">
        <v>65.61</v>
      </c>
      <c r="M8797" t="s">
        <v>925</v>
      </c>
      <c r="N8797" t="s">
        <v>926</v>
      </c>
      <c r="O8797">
        <v>48.61</v>
      </c>
      <c r="S8797">
        <v>28796</v>
      </c>
    </row>
    <row r="8798" spans="1:19" x14ac:dyDescent="0.2">
      <c r="A8798" t="s">
        <v>70</v>
      </c>
      <c r="B8798" t="s">
        <v>13</v>
      </c>
      <c r="C8798" t="s">
        <v>927</v>
      </c>
      <c r="D8798">
        <v>2</v>
      </c>
      <c r="E8798">
        <v>7</v>
      </c>
      <c r="F8798">
        <v>1780795800000</v>
      </c>
      <c r="G8798">
        <v>1780798538245</v>
      </c>
      <c r="H8798">
        <v>2738245</v>
      </c>
      <c r="I8798">
        <v>2738245</v>
      </c>
      <c r="J8798">
        <v>8866</v>
      </c>
      <c r="K8798">
        <v>103</v>
      </c>
      <c r="L8798">
        <v>62.17</v>
      </c>
      <c r="M8798" t="s">
        <v>925</v>
      </c>
      <c r="N8798" t="s">
        <v>929</v>
      </c>
      <c r="S8798">
        <v>28797</v>
      </c>
    </row>
    <row r="8799" spans="1:19" x14ac:dyDescent="0.2">
      <c r="A8799" t="s">
        <v>70</v>
      </c>
      <c r="B8799" t="s">
        <v>13</v>
      </c>
      <c r="C8799" t="s">
        <v>924</v>
      </c>
      <c r="D8799">
        <v>2</v>
      </c>
      <c r="E8799">
        <v>7</v>
      </c>
      <c r="F8799">
        <v>1780796700000</v>
      </c>
      <c r="G8799">
        <v>1780798656237</v>
      </c>
      <c r="H8799">
        <v>1956237</v>
      </c>
      <c r="I8799">
        <v>1956237</v>
      </c>
      <c r="J8799">
        <v>8673</v>
      </c>
      <c r="K8799">
        <v>73</v>
      </c>
      <c r="L8799">
        <v>70.28</v>
      </c>
      <c r="M8799" t="s">
        <v>931</v>
      </c>
      <c r="N8799" t="s">
        <v>926</v>
      </c>
      <c r="O8799">
        <v>51.44</v>
      </c>
      <c r="S8799">
        <v>28798</v>
      </c>
    </row>
    <row r="8800" spans="1:19" x14ac:dyDescent="0.2">
      <c r="A8800" t="s">
        <v>70</v>
      </c>
      <c r="B8800" t="s">
        <v>13</v>
      </c>
      <c r="C8800" t="s">
        <v>928</v>
      </c>
      <c r="D8800">
        <v>2</v>
      </c>
      <c r="E8800">
        <v>7</v>
      </c>
      <c r="F8800">
        <v>1780797600000</v>
      </c>
      <c r="G8800">
        <v>1780799158979</v>
      </c>
      <c r="H8800">
        <v>1558979</v>
      </c>
      <c r="I8800">
        <v>1558979</v>
      </c>
      <c r="J8800">
        <v>10781</v>
      </c>
      <c r="K8800">
        <v>59</v>
      </c>
      <c r="L8800">
        <v>50.03</v>
      </c>
      <c r="M8800" t="s">
        <v>925</v>
      </c>
      <c r="N8800" t="s">
        <v>929</v>
      </c>
      <c r="S8800">
        <v>28799</v>
      </c>
    </row>
    <row r="8801" spans="1:19" x14ac:dyDescent="0.2">
      <c r="A8801" t="s">
        <v>70</v>
      </c>
      <c r="B8801" t="s">
        <v>13</v>
      </c>
      <c r="C8801" t="s">
        <v>927</v>
      </c>
      <c r="D8801">
        <v>2</v>
      </c>
      <c r="E8801">
        <v>7</v>
      </c>
      <c r="F8801">
        <v>1780798500000</v>
      </c>
      <c r="G8801">
        <v>1780800673715</v>
      </c>
      <c r="H8801">
        <v>2173715</v>
      </c>
      <c r="I8801">
        <v>2173715</v>
      </c>
      <c r="J8801">
        <v>10847</v>
      </c>
      <c r="K8801">
        <v>84</v>
      </c>
      <c r="L8801">
        <v>70.25</v>
      </c>
      <c r="M8801" t="s">
        <v>931</v>
      </c>
      <c r="N8801" t="s">
        <v>926</v>
      </c>
      <c r="O8801">
        <v>40.08</v>
      </c>
      <c r="S8801">
        <v>28800</v>
      </c>
    </row>
    <row r="8802" spans="1:19" x14ac:dyDescent="0.2">
      <c r="A8802" t="s">
        <v>70</v>
      </c>
      <c r="B8802" t="s">
        <v>13</v>
      </c>
      <c r="C8802" t="s">
        <v>924</v>
      </c>
      <c r="D8802">
        <v>2</v>
      </c>
      <c r="E8802">
        <v>7</v>
      </c>
      <c r="F8802">
        <v>1780799400000</v>
      </c>
      <c r="G8802">
        <v>1780801020097</v>
      </c>
      <c r="H8802">
        <v>1620097</v>
      </c>
      <c r="I8802">
        <v>1620097</v>
      </c>
      <c r="J8802">
        <v>10426</v>
      </c>
      <c r="K8802">
        <v>64</v>
      </c>
      <c r="L8802">
        <v>65.03</v>
      </c>
      <c r="M8802" t="s">
        <v>925</v>
      </c>
      <c r="N8802" t="s">
        <v>926</v>
      </c>
      <c r="O8802">
        <v>43</v>
      </c>
      <c r="S8802">
        <v>28801</v>
      </c>
    </row>
    <row r="8803" spans="1:19" x14ac:dyDescent="0.2">
      <c r="A8803" t="s">
        <v>70</v>
      </c>
      <c r="B8803" t="s">
        <v>13</v>
      </c>
      <c r="C8803" t="s">
        <v>928</v>
      </c>
      <c r="D8803">
        <v>2</v>
      </c>
      <c r="E8803">
        <v>7</v>
      </c>
      <c r="F8803">
        <v>1780800300000</v>
      </c>
      <c r="G8803">
        <v>1780801856353</v>
      </c>
      <c r="H8803">
        <v>1556353</v>
      </c>
      <c r="I8803">
        <v>1556353</v>
      </c>
      <c r="J8803">
        <v>8926</v>
      </c>
      <c r="K8803">
        <v>58</v>
      </c>
      <c r="L8803">
        <v>61.68</v>
      </c>
      <c r="M8803" t="s">
        <v>925</v>
      </c>
      <c r="N8803" t="s">
        <v>926</v>
      </c>
      <c r="O8803">
        <v>40.83</v>
      </c>
      <c r="S8803">
        <v>28802</v>
      </c>
    </row>
    <row r="8804" spans="1:19" x14ac:dyDescent="0.2">
      <c r="A8804" t="s">
        <v>70</v>
      </c>
      <c r="B8804" t="s">
        <v>13</v>
      </c>
      <c r="C8804" t="s">
        <v>927</v>
      </c>
      <c r="D8804">
        <v>2</v>
      </c>
      <c r="E8804">
        <v>7</v>
      </c>
      <c r="F8804">
        <v>1780801200000</v>
      </c>
      <c r="G8804">
        <v>1780803455219</v>
      </c>
      <c r="H8804">
        <v>2255219</v>
      </c>
      <c r="I8804">
        <v>2255219</v>
      </c>
      <c r="J8804">
        <v>11023</v>
      </c>
      <c r="K8804">
        <v>89</v>
      </c>
      <c r="L8804">
        <v>72.209999999999994</v>
      </c>
      <c r="M8804" t="s">
        <v>931</v>
      </c>
      <c r="N8804" t="s">
        <v>926</v>
      </c>
      <c r="O8804">
        <v>42.1</v>
      </c>
      <c r="S8804">
        <v>28803</v>
      </c>
    </row>
    <row r="8805" spans="1:19" x14ac:dyDescent="0.2">
      <c r="A8805" t="s">
        <v>70</v>
      </c>
      <c r="B8805" t="s">
        <v>13</v>
      </c>
      <c r="C8805" t="s">
        <v>924</v>
      </c>
      <c r="D8805">
        <v>2</v>
      </c>
      <c r="E8805">
        <v>7</v>
      </c>
      <c r="F8805">
        <v>1780802100000</v>
      </c>
      <c r="G8805">
        <v>1780804376968</v>
      </c>
      <c r="H8805">
        <v>2276968</v>
      </c>
      <c r="I8805">
        <v>2276968</v>
      </c>
      <c r="J8805">
        <v>11090</v>
      </c>
      <c r="K8805">
        <v>91</v>
      </c>
      <c r="L8805">
        <v>74.14</v>
      </c>
      <c r="M8805" t="s">
        <v>931</v>
      </c>
      <c r="N8805" t="s">
        <v>926</v>
      </c>
      <c r="O8805">
        <v>45.87</v>
      </c>
      <c r="S8805">
        <v>28804</v>
      </c>
    </row>
    <row r="8806" spans="1:19" x14ac:dyDescent="0.2">
      <c r="A8806" t="s">
        <v>70</v>
      </c>
      <c r="B8806" t="s">
        <v>13</v>
      </c>
      <c r="C8806" t="s">
        <v>928</v>
      </c>
      <c r="D8806">
        <v>2</v>
      </c>
      <c r="E8806">
        <v>7</v>
      </c>
      <c r="F8806">
        <v>1780803000000</v>
      </c>
      <c r="G8806">
        <v>1780805269441</v>
      </c>
      <c r="H8806">
        <v>2269441</v>
      </c>
      <c r="I8806">
        <v>2269441</v>
      </c>
      <c r="J8806">
        <v>8625</v>
      </c>
      <c r="K8806">
        <v>84</v>
      </c>
      <c r="L8806">
        <v>71.45</v>
      </c>
      <c r="M8806" t="s">
        <v>931</v>
      </c>
      <c r="N8806" t="s">
        <v>926</v>
      </c>
      <c r="O8806">
        <v>46.39</v>
      </c>
      <c r="S8806">
        <v>28805</v>
      </c>
    </row>
    <row r="8807" spans="1:19" x14ac:dyDescent="0.2">
      <c r="A8807" t="s">
        <v>70</v>
      </c>
      <c r="B8807" t="s">
        <v>13</v>
      </c>
      <c r="C8807" t="s">
        <v>927</v>
      </c>
      <c r="D8807">
        <v>2</v>
      </c>
      <c r="E8807">
        <v>7</v>
      </c>
      <c r="F8807">
        <v>1780803900000</v>
      </c>
      <c r="G8807">
        <v>1780805540271</v>
      </c>
      <c r="H8807">
        <v>1640271</v>
      </c>
      <c r="I8807">
        <v>1640271</v>
      </c>
      <c r="J8807">
        <v>9242</v>
      </c>
      <c r="K8807">
        <v>70</v>
      </c>
      <c r="L8807">
        <v>62.59</v>
      </c>
      <c r="M8807" t="s">
        <v>925</v>
      </c>
      <c r="N8807" t="s">
        <v>926</v>
      </c>
      <c r="O8807">
        <v>39.99</v>
      </c>
      <c r="S8807">
        <v>28806</v>
      </c>
    </row>
    <row r="8808" spans="1:19" x14ac:dyDescent="0.2">
      <c r="A8808" t="s">
        <v>70</v>
      </c>
      <c r="B8808" t="s">
        <v>13</v>
      </c>
      <c r="C8808" t="s">
        <v>924</v>
      </c>
      <c r="D8808">
        <v>2</v>
      </c>
      <c r="E8808">
        <v>7</v>
      </c>
      <c r="F8808">
        <v>1780804800000</v>
      </c>
      <c r="G8808">
        <v>1780807267563</v>
      </c>
      <c r="H8808">
        <v>2467563</v>
      </c>
      <c r="I8808">
        <v>2467563</v>
      </c>
      <c r="J8808">
        <v>9484</v>
      </c>
      <c r="K8808">
        <v>91</v>
      </c>
      <c r="L8808">
        <v>77.16</v>
      </c>
      <c r="M8808" t="s">
        <v>931</v>
      </c>
      <c r="N8808" t="s">
        <v>926</v>
      </c>
      <c r="O8808">
        <v>52.37</v>
      </c>
      <c r="S8808">
        <v>28807</v>
      </c>
    </row>
    <row r="8809" spans="1:19" x14ac:dyDescent="0.2">
      <c r="A8809" t="s">
        <v>70</v>
      </c>
      <c r="B8809" t="s">
        <v>13</v>
      </c>
      <c r="C8809" t="s">
        <v>928</v>
      </c>
      <c r="D8809">
        <v>2</v>
      </c>
      <c r="E8809">
        <v>7</v>
      </c>
      <c r="F8809">
        <v>1780805700000</v>
      </c>
      <c r="G8809">
        <v>1780808189807</v>
      </c>
      <c r="H8809">
        <v>2489807</v>
      </c>
      <c r="I8809">
        <v>2489807</v>
      </c>
      <c r="J8809">
        <v>9752</v>
      </c>
      <c r="K8809">
        <v>103</v>
      </c>
      <c r="L8809">
        <v>77.97</v>
      </c>
      <c r="M8809" t="s">
        <v>931</v>
      </c>
      <c r="N8809" t="s">
        <v>926</v>
      </c>
      <c r="O8809">
        <v>52.97</v>
      </c>
      <c r="S8809">
        <v>28808</v>
      </c>
    </row>
    <row r="8810" spans="1:19" x14ac:dyDescent="0.2">
      <c r="A8810" t="s">
        <v>70</v>
      </c>
      <c r="B8810" t="s">
        <v>13</v>
      </c>
      <c r="C8810" t="s">
        <v>927</v>
      </c>
      <c r="D8810">
        <v>2</v>
      </c>
      <c r="E8810">
        <v>7</v>
      </c>
      <c r="F8810">
        <v>1780806600000</v>
      </c>
      <c r="G8810">
        <v>1780808272261</v>
      </c>
      <c r="H8810">
        <v>1672261</v>
      </c>
      <c r="I8810">
        <v>1672261</v>
      </c>
      <c r="J8810">
        <v>10548</v>
      </c>
      <c r="K8810">
        <v>72</v>
      </c>
      <c r="L8810">
        <v>65.94</v>
      </c>
      <c r="M8810" t="s">
        <v>925</v>
      </c>
      <c r="N8810" t="s">
        <v>926</v>
      </c>
      <c r="O8810">
        <v>43.48</v>
      </c>
      <c r="S8810">
        <v>28809</v>
      </c>
    </row>
    <row r="8811" spans="1:19" x14ac:dyDescent="0.2">
      <c r="A8811" t="s">
        <v>70</v>
      </c>
      <c r="B8811" t="s">
        <v>13</v>
      </c>
      <c r="C8811" t="s">
        <v>924</v>
      </c>
      <c r="D8811">
        <v>2</v>
      </c>
      <c r="E8811">
        <v>7</v>
      </c>
      <c r="F8811">
        <v>1780807500000</v>
      </c>
      <c r="G8811">
        <v>1780809377071</v>
      </c>
      <c r="H8811">
        <v>1877071</v>
      </c>
      <c r="I8811">
        <v>1877071</v>
      </c>
      <c r="J8811">
        <v>10658</v>
      </c>
      <c r="K8811">
        <v>76</v>
      </c>
      <c r="L8811">
        <v>74.42</v>
      </c>
      <c r="M8811" t="s">
        <v>931</v>
      </c>
      <c r="N8811" t="s">
        <v>926</v>
      </c>
      <c r="O8811">
        <v>57.73</v>
      </c>
      <c r="S8811">
        <v>28810</v>
      </c>
    </row>
    <row r="8812" spans="1:19" x14ac:dyDescent="0.2">
      <c r="A8812" t="s">
        <v>70</v>
      </c>
      <c r="B8812" t="s">
        <v>13</v>
      </c>
      <c r="C8812" t="s">
        <v>928</v>
      </c>
      <c r="D8812">
        <v>2</v>
      </c>
      <c r="E8812">
        <v>7</v>
      </c>
      <c r="F8812">
        <v>1780808400000</v>
      </c>
      <c r="G8812">
        <v>1780810125228</v>
      </c>
      <c r="H8812">
        <v>1725228</v>
      </c>
      <c r="I8812">
        <v>1725228</v>
      </c>
      <c r="J8812">
        <v>9307</v>
      </c>
      <c r="K8812">
        <v>72</v>
      </c>
      <c r="L8812">
        <v>65.09</v>
      </c>
      <c r="M8812" t="s">
        <v>925</v>
      </c>
      <c r="N8812" t="s">
        <v>926</v>
      </c>
      <c r="O8812">
        <v>43.47</v>
      </c>
      <c r="S8812">
        <v>28811</v>
      </c>
    </row>
    <row r="8813" spans="1:19" x14ac:dyDescent="0.2">
      <c r="A8813" t="s">
        <v>70</v>
      </c>
      <c r="B8813" t="s">
        <v>13</v>
      </c>
      <c r="C8813" t="s">
        <v>927</v>
      </c>
      <c r="D8813">
        <v>2</v>
      </c>
      <c r="E8813">
        <v>7</v>
      </c>
      <c r="F8813">
        <v>1780809300000</v>
      </c>
      <c r="G8813">
        <v>1780811113944</v>
      </c>
      <c r="H8813">
        <v>1813944</v>
      </c>
      <c r="I8813">
        <v>1813944</v>
      </c>
      <c r="J8813">
        <v>11286</v>
      </c>
      <c r="K8813">
        <v>77</v>
      </c>
      <c r="L8813">
        <v>75.33</v>
      </c>
      <c r="M8813" t="s">
        <v>931</v>
      </c>
      <c r="N8813" t="s">
        <v>926</v>
      </c>
      <c r="O8813">
        <v>59.77</v>
      </c>
      <c r="S8813">
        <v>28812</v>
      </c>
    </row>
    <row r="8814" spans="1:19" x14ac:dyDescent="0.2">
      <c r="A8814" t="s">
        <v>70</v>
      </c>
      <c r="B8814" t="s">
        <v>13</v>
      </c>
      <c r="C8814" t="s">
        <v>924</v>
      </c>
      <c r="D8814">
        <v>2</v>
      </c>
      <c r="E8814">
        <v>7</v>
      </c>
      <c r="F8814">
        <v>1780810200000</v>
      </c>
      <c r="G8814">
        <v>1780812277811</v>
      </c>
      <c r="H8814">
        <v>2077811</v>
      </c>
      <c r="I8814">
        <v>2077811</v>
      </c>
      <c r="J8814">
        <v>11414</v>
      </c>
      <c r="K8814">
        <v>82</v>
      </c>
      <c r="L8814">
        <v>77.62</v>
      </c>
      <c r="M8814" t="s">
        <v>931</v>
      </c>
      <c r="N8814" t="s">
        <v>926</v>
      </c>
      <c r="O8814">
        <v>58.1</v>
      </c>
      <c r="S8814">
        <v>28813</v>
      </c>
    </row>
    <row r="8815" spans="1:19" x14ac:dyDescent="0.2">
      <c r="A8815" t="s">
        <v>70</v>
      </c>
      <c r="B8815" t="s">
        <v>13</v>
      </c>
      <c r="C8815" t="s">
        <v>928</v>
      </c>
      <c r="D8815">
        <v>2</v>
      </c>
      <c r="E8815">
        <v>7</v>
      </c>
      <c r="F8815">
        <v>1780811100000</v>
      </c>
      <c r="G8815">
        <v>1780813214285</v>
      </c>
      <c r="H8815">
        <v>2114285</v>
      </c>
      <c r="I8815">
        <v>2114285</v>
      </c>
      <c r="J8815">
        <v>9411</v>
      </c>
      <c r="K8815">
        <v>87</v>
      </c>
      <c r="L8815">
        <v>73.7</v>
      </c>
      <c r="M8815" t="s">
        <v>931</v>
      </c>
      <c r="N8815" t="s">
        <v>926</v>
      </c>
      <c r="O8815">
        <v>53.42</v>
      </c>
      <c r="S8815">
        <v>28814</v>
      </c>
    </row>
    <row r="8816" spans="1:19" x14ac:dyDescent="0.2">
      <c r="A8816" t="s">
        <v>70</v>
      </c>
      <c r="B8816" t="s">
        <v>13</v>
      </c>
      <c r="C8816" t="s">
        <v>927</v>
      </c>
      <c r="D8816">
        <v>2</v>
      </c>
      <c r="E8816">
        <v>7</v>
      </c>
      <c r="F8816">
        <v>1780812000000</v>
      </c>
      <c r="G8816">
        <v>1780813666400</v>
      </c>
      <c r="H8816">
        <v>1666400</v>
      </c>
      <c r="I8816">
        <v>1666400</v>
      </c>
      <c r="J8816">
        <v>12419</v>
      </c>
      <c r="K8816">
        <v>72</v>
      </c>
      <c r="L8816">
        <v>73.209999999999994</v>
      </c>
      <c r="M8816" t="s">
        <v>931</v>
      </c>
      <c r="N8816" t="s">
        <v>926</v>
      </c>
      <c r="O8816">
        <v>55.53</v>
      </c>
      <c r="S8816">
        <v>28815</v>
      </c>
    </row>
    <row r="8817" spans="1:19" x14ac:dyDescent="0.2">
      <c r="A8817" t="s">
        <v>70</v>
      </c>
      <c r="B8817" t="s">
        <v>13</v>
      </c>
      <c r="C8817" t="s">
        <v>924</v>
      </c>
      <c r="D8817">
        <v>2</v>
      </c>
      <c r="E8817">
        <v>7</v>
      </c>
      <c r="F8817">
        <v>1780812900000</v>
      </c>
      <c r="G8817">
        <v>1780815222731</v>
      </c>
      <c r="H8817">
        <v>2322731</v>
      </c>
      <c r="I8817">
        <v>2322731</v>
      </c>
      <c r="J8817">
        <v>9408</v>
      </c>
      <c r="K8817">
        <v>96</v>
      </c>
      <c r="L8817">
        <v>57.75</v>
      </c>
      <c r="M8817" t="s">
        <v>925</v>
      </c>
      <c r="N8817" t="s">
        <v>929</v>
      </c>
      <c r="S8817">
        <v>28816</v>
      </c>
    </row>
    <row r="8818" spans="1:19" x14ac:dyDescent="0.2">
      <c r="A8818" t="s">
        <v>70</v>
      </c>
      <c r="B8818" t="s">
        <v>13</v>
      </c>
      <c r="C8818" t="s">
        <v>928</v>
      </c>
      <c r="D8818">
        <v>2</v>
      </c>
      <c r="E8818">
        <v>7</v>
      </c>
      <c r="F8818">
        <v>1780813800000</v>
      </c>
      <c r="G8818">
        <v>1780816165078</v>
      </c>
      <c r="H8818">
        <v>2365078</v>
      </c>
      <c r="I8818">
        <v>2365078</v>
      </c>
      <c r="J8818">
        <v>12849</v>
      </c>
      <c r="K8818">
        <v>92</v>
      </c>
      <c r="L8818">
        <v>61.87</v>
      </c>
      <c r="M8818" t="s">
        <v>925</v>
      </c>
      <c r="N8818" t="s">
        <v>929</v>
      </c>
      <c r="S8818">
        <v>28817</v>
      </c>
    </row>
    <row r="8819" spans="1:19" x14ac:dyDescent="0.2">
      <c r="A8819" t="s">
        <v>70</v>
      </c>
      <c r="B8819" t="s">
        <v>13</v>
      </c>
      <c r="C8819" t="s">
        <v>927</v>
      </c>
      <c r="D8819">
        <v>2</v>
      </c>
      <c r="E8819">
        <v>7</v>
      </c>
      <c r="F8819">
        <v>1780814700000</v>
      </c>
      <c r="G8819">
        <v>1780816400872</v>
      </c>
      <c r="H8819">
        <v>1700872</v>
      </c>
      <c r="I8819">
        <v>1700872</v>
      </c>
      <c r="J8819">
        <v>12497</v>
      </c>
      <c r="K8819">
        <v>67</v>
      </c>
      <c r="L8819">
        <v>73.790000000000006</v>
      </c>
      <c r="M8819" t="s">
        <v>931</v>
      </c>
      <c r="N8819" t="s">
        <v>926</v>
      </c>
      <c r="O8819">
        <v>55.79</v>
      </c>
      <c r="S8819">
        <v>28818</v>
      </c>
    </row>
    <row r="8820" spans="1:19" x14ac:dyDescent="0.2">
      <c r="A8820" t="s">
        <v>70</v>
      </c>
      <c r="B8820" t="s">
        <v>13</v>
      </c>
      <c r="C8820" t="s">
        <v>924</v>
      </c>
      <c r="D8820">
        <v>2</v>
      </c>
      <c r="E8820">
        <v>7</v>
      </c>
      <c r="F8820">
        <v>1780815600000</v>
      </c>
      <c r="G8820">
        <v>1780818298116</v>
      </c>
      <c r="H8820">
        <v>2698116</v>
      </c>
      <c r="I8820">
        <v>2698116</v>
      </c>
      <c r="J8820">
        <v>11508</v>
      </c>
      <c r="K8820">
        <v>104</v>
      </c>
      <c r="L8820">
        <v>84</v>
      </c>
      <c r="M8820" t="s">
        <v>931</v>
      </c>
      <c r="N8820" t="s">
        <v>926</v>
      </c>
      <c r="O8820">
        <v>58.73</v>
      </c>
      <c r="S8820">
        <v>28819</v>
      </c>
    </row>
    <row r="8821" spans="1:19" x14ac:dyDescent="0.2">
      <c r="A8821" t="s">
        <v>71</v>
      </c>
      <c r="B8821" t="s">
        <v>8</v>
      </c>
      <c r="C8821" t="s">
        <v>924</v>
      </c>
      <c r="D8821">
        <v>1</v>
      </c>
      <c r="E8821">
        <v>1</v>
      </c>
      <c r="F8821">
        <v>1779667200000</v>
      </c>
      <c r="G8821">
        <v>1779669267014</v>
      </c>
      <c r="H8821">
        <v>2067014</v>
      </c>
      <c r="I8821">
        <v>2067014</v>
      </c>
      <c r="J8821">
        <v>10420</v>
      </c>
      <c r="K8821">
        <v>82</v>
      </c>
      <c r="L8821">
        <v>72.150000000000006</v>
      </c>
      <c r="M8821" t="s">
        <v>931</v>
      </c>
      <c r="N8821" t="s">
        <v>926</v>
      </c>
      <c r="O8821">
        <v>48.31</v>
      </c>
      <c r="S8821">
        <v>28820</v>
      </c>
    </row>
    <row r="8822" spans="1:19" x14ac:dyDescent="0.2">
      <c r="A8822" t="s">
        <v>71</v>
      </c>
      <c r="B8822" t="s">
        <v>8</v>
      </c>
      <c r="C8822" t="s">
        <v>928</v>
      </c>
      <c r="D8822">
        <v>1</v>
      </c>
      <c r="E8822">
        <v>1</v>
      </c>
      <c r="F8822">
        <v>1779668100000</v>
      </c>
      <c r="G8822">
        <v>1779669457410</v>
      </c>
      <c r="H8822">
        <v>1357410</v>
      </c>
      <c r="I8822">
        <v>1357410</v>
      </c>
      <c r="J8822">
        <v>9892</v>
      </c>
      <c r="K8822">
        <v>55</v>
      </c>
      <c r="L8822">
        <v>63.71</v>
      </c>
      <c r="M8822" t="s">
        <v>925</v>
      </c>
      <c r="N8822" t="s">
        <v>926</v>
      </c>
      <c r="O8822">
        <v>47.98</v>
      </c>
      <c r="S8822">
        <v>28821</v>
      </c>
    </row>
    <row r="8823" spans="1:19" x14ac:dyDescent="0.2">
      <c r="A8823" t="s">
        <v>71</v>
      </c>
      <c r="B8823" t="s">
        <v>8</v>
      </c>
      <c r="C8823" t="s">
        <v>927</v>
      </c>
      <c r="D8823">
        <v>1</v>
      </c>
      <c r="E8823">
        <v>1</v>
      </c>
      <c r="F8823">
        <v>1779669000000</v>
      </c>
      <c r="G8823">
        <v>1779671139868</v>
      </c>
      <c r="H8823">
        <v>2139868</v>
      </c>
      <c r="I8823">
        <v>2139868</v>
      </c>
      <c r="J8823">
        <v>11946</v>
      </c>
      <c r="K8823">
        <v>80</v>
      </c>
      <c r="L8823">
        <v>70.97</v>
      </c>
      <c r="M8823" t="s">
        <v>931</v>
      </c>
      <c r="N8823" t="s">
        <v>926</v>
      </c>
      <c r="O8823">
        <v>39.64</v>
      </c>
      <c r="S8823">
        <v>28822</v>
      </c>
    </row>
    <row r="8824" spans="1:19" x14ac:dyDescent="0.2">
      <c r="A8824" t="s">
        <v>71</v>
      </c>
      <c r="B8824" t="s">
        <v>8</v>
      </c>
      <c r="C8824" t="s">
        <v>924</v>
      </c>
      <c r="D8824">
        <v>1</v>
      </c>
      <c r="E8824">
        <v>1</v>
      </c>
      <c r="F8824">
        <v>1779669900000</v>
      </c>
      <c r="G8824">
        <v>1779671919627</v>
      </c>
      <c r="H8824">
        <v>2019627</v>
      </c>
      <c r="I8824">
        <v>2019627</v>
      </c>
      <c r="J8824">
        <v>11923</v>
      </c>
      <c r="K8824">
        <v>81</v>
      </c>
      <c r="L8824">
        <v>56.75</v>
      </c>
      <c r="M8824" t="s">
        <v>925</v>
      </c>
      <c r="N8824" t="s">
        <v>929</v>
      </c>
      <c r="S8824">
        <v>28823</v>
      </c>
    </row>
    <row r="8825" spans="1:19" x14ac:dyDescent="0.2">
      <c r="A8825" t="s">
        <v>71</v>
      </c>
      <c r="B8825" t="s">
        <v>8</v>
      </c>
      <c r="C8825" t="s">
        <v>928</v>
      </c>
      <c r="D8825">
        <v>1</v>
      </c>
      <c r="E8825">
        <v>1</v>
      </c>
      <c r="F8825">
        <v>1779670800000</v>
      </c>
      <c r="G8825">
        <v>1779672831875</v>
      </c>
      <c r="H8825">
        <v>2031875</v>
      </c>
      <c r="I8825">
        <v>2031875</v>
      </c>
      <c r="J8825">
        <v>9813</v>
      </c>
      <c r="K8825">
        <v>81</v>
      </c>
      <c r="L8825">
        <v>71.16</v>
      </c>
      <c r="M8825" t="s">
        <v>931</v>
      </c>
      <c r="N8825" t="s">
        <v>926</v>
      </c>
      <c r="O8825">
        <v>48.52</v>
      </c>
      <c r="S8825">
        <v>28824</v>
      </c>
    </row>
    <row r="8826" spans="1:19" x14ac:dyDescent="0.2">
      <c r="A8826" t="s">
        <v>71</v>
      </c>
      <c r="B8826" t="s">
        <v>8</v>
      </c>
      <c r="C8826" t="s">
        <v>927</v>
      </c>
      <c r="D8826">
        <v>1</v>
      </c>
      <c r="E8826">
        <v>1</v>
      </c>
      <c r="F8826">
        <v>1779671700000</v>
      </c>
      <c r="G8826">
        <v>1779673424651</v>
      </c>
      <c r="H8826">
        <v>1724651</v>
      </c>
      <c r="I8826">
        <v>1724651</v>
      </c>
      <c r="J8826">
        <v>10366</v>
      </c>
      <c r="K8826">
        <v>65</v>
      </c>
      <c r="L8826">
        <v>67.69</v>
      </c>
      <c r="M8826" t="s">
        <v>931</v>
      </c>
      <c r="N8826" t="s">
        <v>926</v>
      </c>
      <c r="O8826">
        <v>46.71</v>
      </c>
      <c r="S8826">
        <v>28825</v>
      </c>
    </row>
    <row r="8827" spans="1:19" x14ac:dyDescent="0.2">
      <c r="A8827" t="s">
        <v>71</v>
      </c>
      <c r="B8827" t="s">
        <v>8</v>
      </c>
      <c r="C8827" t="s">
        <v>924</v>
      </c>
      <c r="D8827">
        <v>1</v>
      </c>
      <c r="E8827">
        <v>1</v>
      </c>
      <c r="F8827">
        <v>1779672600000</v>
      </c>
      <c r="G8827">
        <v>1779675005796</v>
      </c>
      <c r="H8827">
        <v>2405796</v>
      </c>
      <c r="I8827">
        <v>2405796</v>
      </c>
      <c r="J8827">
        <v>10295</v>
      </c>
      <c r="K8827">
        <v>99</v>
      </c>
      <c r="L8827">
        <v>72.819999999999993</v>
      </c>
      <c r="M8827" t="s">
        <v>931</v>
      </c>
      <c r="N8827" t="s">
        <v>926</v>
      </c>
      <c r="O8827">
        <v>41.67</v>
      </c>
      <c r="S8827">
        <v>28826</v>
      </c>
    </row>
    <row r="8828" spans="1:19" x14ac:dyDescent="0.2">
      <c r="A8828" t="s">
        <v>71</v>
      </c>
      <c r="B8828" t="s">
        <v>8</v>
      </c>
      <c r="C8828" t="s">
        <v>928</v>
      </c>
      <c r="D8828">
        <v>1</v>
      </c>
      <c r="E8828">
        <v>1</v>
      </c>
      <c r="F8828">
        <v>1779673500000</v>
      </c>
      <c r="G8828">
        <v>1779675898234</v>
      </c>
      <c r="H8828">
        <v>2398234</v>
      </c>
      <c r="I8828">
        <v>2398234</v>
      </c>
      <c r="J8828">
        <v>8536</v>
      </c>
      <c r="K8828">
        <v>95</v>
      </c>
      <c r="L8828">
        <v>74.33</v>
      </c>
      <c r="M8828" t="s">
        <v>931</v>
      </c>
      <c r="N8828" t="s">
        <v>926</v>
      </c>
      <c r="O8828">
        <v>50.07</v>
      </c>
      <c r="S8828">
        <v>28827</v>
      </c>
    </row>
    <row r="8829" spans="1:19" x14ac:dyDescent="0.2">
      <c r="A8829" t="s">
        <v>71</v>
      </c>
      <c r="B8829" t="s">
        <v>8</v>
      </c>
      <c r="C8829" t="s">
        <v>927</v>
      </c>
      <c r="D8829">
        <v>1</v>
      </c>
      <c r="E8829">
        <v>1</v>
      </c>
      <c r="F8829">
        <v>1779674400000</v>
      </c>
      <c r="G8829">
        <v>1779676098676</v>
      </c>
      <c r="H8829">
        <v>1698676</v>
      </c>
      <c r="I8829">
        <v>1698676</v>
      </c>
      <c r="J8829">
        <v>11308</v>
      </c>
      <c r="K8829">
        <v>72</v>
      </c>
      <c r="L8829">
        <v>69.069999999999993</v>
      </c>
      <c r="M8829" t="s">
        <v>931</v>
      </c>
      <c r="N8829" t="s">
        <v>926</v>
      </c>
      <c r="O8829">
        <v>48.05</v>
      </c>
      <c r="S8829">
        <v>28828</v>
      </c>
    </row>
    <row r="8830" spans="1:19" x14ac:dyDescent="0.2">
      <c r="A8830" t="s">
        <v>71</v>
      </c>
      <c r="B8830" t="s">
        <v>8</v>
      </c>
      <c r="C8830" t="s">
        <v>924</v>
      </c>
      <c r="D8830">
        <v>1</v>
      </c>
      <c r="E8830">
        <v>1</v>
      </c>
      <c r="F8830">
        <v>1779675300000</v>
      </c>
      <c r="G8830">
        <v>1779677313854</v>
      </c>
      <c r="H8830">
        <v>2013854</v>
      </c>
      <c r="I8830">
        <v>2013854</v>
      </c>
      <c r="J8830">
        <v>10410</v>
      </c>
      <c r="K8830">
        <v>84</v>
      </c>
      <c r="L8830">
        <v>68.89</v>
      </c>
      <c r="M8830" t="s">
        <v>931</v>
      </c>
      <c r="N8830" t="s">
        <v>926</v>
      </c>
      <c r="O8830">
        <v>42.1</v>
      </c>
      <c r="S8830">
        <v>28829</v>
      </c>
    </row>
    <row r="8831" spans="1:19" x14ac:dyDescent="0.2">
      <c r="A8831" t="s">
        <v>71</v>
      </c>
      <c r="B8831" t="s">
        <v>8</v>
      </c>
      <c r="C8831" t="s">
        <v>928</v>
      </c>
      <c r="D8831">
        <v>1</v>
      </c>
      <c r="E8831">
        <v>1</v>
      </c>
      <c r="F8831">
        <v>1779676200000</v>
      </c>
      <c r="G8831">
        <v>1779678058311</v>
      </c>
      <c r="H8831">
        <v>1858311</v>
      </c>
      <c r="I8831">
        <v>1858311</v>
      </c>
      <c r="J8831">
        <v>10028</v>
      </c>
      <c r="K8831">
        <v>76</v>
      </c>
      <c r="L8831">
        <v>72.150000000000006</v>
      </c>
      <c r="M8831" t="s">
        <v>931</v>
      </c>
      <c r="N8831" t="s">
        <v>926</v>
      </c>
      <c r="O8831">
        <v>54.61</v>
      </c>
      <c r="S8831">
        <v>28830</v>
      </c>
    </row>
    <row r="8832" spans="1:19" x14ac:dyDescent="0.2">
      <c r="A8832" t="s">
        <v>71</v>
      </c>
      <c r="B8832" t="s">
        <v>8</v>
      </c>
      <c r="C8832" t="s">
        <v>927</v>
      </c>
      <c r="D8832">
        <v>1</v>
      </c>
      <c r="E8832">
        <v>1</v>
      </c>
      <c r="F8832">
        <v>1779677100000</v>
      </c>
      <c r="G8832">
        <v>1779678375030</v>
      </c>
      <c r="H8832">
        <v>1275030</v>
      </c>
      <c r="I8832">
        <v>1275030</v>
      </c>
      <c r="J8832">
        <v>8964</v>
      </c>
      <c r="K8832">
        <v>48</v>
      </c>
      <c r="L8832">
        <v>62.73</v>
      </c>
      <c r="M8832" t="s">
        <v>925</v>
      </c>
      <c r="N8832" t="s">
        <v>926</v>
      </c>
      <c r="O8832">
        <v>50.26</v>
      </c>
      <c r="S8832">
        <v>28831</v>
      </c>
    </row>
    <row r="8833" spans="1:19" x14ac:dyDescent="0.2">
      <c r="A8833" t="s">
        <v>71</v>
      </c>
      <c r="B8833" t="s">
        <v>8</v>
      </c>
      <c r="C8833" t="s">
        <v>924</v>
      </c>
      <c r="D8833">
        <v>1</v>
      </c>
      <c r="E8833">
        <v>1</v>
      </c>
      <c r="F8833">
        <v>1779678000000</v>
      </c>
      <c r="G8833">
        <v>1779680194181</v>
      </c>
      <c r="H8833">
        <v>2194181</v>
      </c>
      <c r="I8833">
        <v>2194181</v>
      </c>
      <c r="J8833">
        <v>10737</v>
      </c>
      <c r="K8833">
        <v>91</v>
      </c>
      <c r="L8833">
        <v>76.06</v>
      </c>
      <c r="M8833" t="s">
        <v>931</v>
      </c>
      <c r="N8833" t="s">
        <v>926</v>
      </c>
      <c r="O8833">
        <v>53.35</v>
      </c>
      <c r="S8833">
        <v>28832</v>
      </c>
    </row>
    <row r="8834" spans="1:19" x14ac:dyDescent="0.2">
      <c r="A8834" t="s">
        <v>71</v>
      </c>
      <c r="B8834" t="s">
        <v>8</v>
      </c>
      <c r="C8834" t="s">
        <v>928</v>
      </c>
      <c r="D8834">
        <v>1</v>
      </c>
      <c r="E8834">
        <v>1</v>
      </c>
      <c r="F8834">
        <v>1779678900000</v>
      </c>
      <c r="G8834">
        <v>1779680796634</v>
      </c>
      <c r="H8834">
        <v>1896634</v>
      </c>
      <c r="I8834">
        <v>1896634</v>
      </c>
      <c r="J8834">
        <v>10310</v>
      </c>
      <c r="K8834">
        <v>72</v>
      </c>
      <c r="L8834">
        <v>73.02</v>
      </c>
      <c r="M8834" t="s">
        <v>931</v>
      </c>
      <c r="N8834" t="s">
        <v>926</v>
      </c>
      <c r="O8834">
        <v>54.93</v>
      </c>
      <c r="S8834">
        <v>28833</v>
      </c>
    </row>
    <row r="8835" spans="1:19" x14ac:dyDescent="0.2">
      <c r="A8835" t="s">
        <v>71</v>
      </c>
      <c r="B8835" t="s">
        <v>8</v>
      </c>
      <c r="C8835" t="s">
        <v>927</v>
      </c>
      <c r="D8835">
        <v>1</v>
      </c>
      <c r="E8835">
        <v>1</v>
      </c>
      <c r="F8835">
        <v>1779679800000</v>
      </c>
      <c r="G8835">
        <v>1779681701873</v>
      </c>
      <c r="H8835">
        <v>1901873</v>
      </c>
      <c r="I8835">
        <v>1901873</v>
      </c>
      <c r="J8835">
        <v>9054</v>
      </c>
      <c r="K8835">
        <v>74</v>
      </c>
      <c r="L8835">
        <v>69.56</v>
      </c>
      <c r="M8835" t="s">
        <v>931</v>
      </c>
      <c r="N8835" t="s">
        <v>926</v>
      </c>
      <c r="O8835">
        <v>50.1</v>
      </c>
      <c r="S8835">
        <v>28834</v>
      </c>
    </row>
    <row r="8836" spans="1:19" x14ac:dyDescent="0.2">
      <c r="A8836" t="s">
        <v>71</v>
      </c>
      <c r="B8836" t="s">
        <v>8</v>
      </c>
      <c r="C8836" t="s">
        <v>924</v>
      </c>
      <c r="D8836">
        <v>1</v>
      </c>
      <c r="E8836">
        <v>1</v>
      </c>
      <c r="F8836">
        <v>1779680700000</v>
      </c>
      <c r="G8836">
        <v>1779682117002</v>
      </c>
      <c r="H8836">
        <v>1417002</v>
      </c>
      <c r="I8836">
        <v>1417002</v>
      </c>
      <c r="J8836">
        <v>11695</v>
      </c>
      <c r="K8836">
        <v>64</v>
      </c>
      <c r="L8836">
        <v>63.36</v>
      </c>
      <c r="M8836" t="s">
        <v>925</v>
      </c>
      <c r="N8836" t="s">
        <v>926</v>
      </c>
      <c r="O8836">
        <v>40.83</v>
      </c>
      <c r="S8836">
        <v>28835</v>
      </c>
    </row>
    <row r="8837" spans="1:19" x14ac:dyDescent="0.2">
      <c r="A8837" t="s">
        <v>71</v>
      </c>
      <c r="B8837" t="s">
        <v>8</v>
      </c>
      <c r="C8837" t="s">
        <v>928</v>
      </c>
      <c r="D8837">
        <v>1</v>
      </c>
      <c r="E8837">
        <v>1</v>
      </c>
      <c r="F8837">
        <v>1779681600000</v>
      </c>
      <c r="G8837">
        <v>1779683604952</v>
      </c>
      <c r="H8837">
        <v>2004952</v>
      </c>
      <c r="I8837">
        <v>2004952</v>
      </c>
      <c r="J8837">
        <v>10778</v>
      </c>
      <c r="K8837">
        <v>79</v>
      </c>
      <c r="L8837">
        <v>74.61</v>
      </c>
      <c r="M8837" t="s">
        <v>931</v>
      </c>
      <c r="N8837" t="s">
        <v>926</v>
      </c>
      <c r="O8837">
        <v>54.64</v>
      </c>
      <c r="S8837">
        <v>28836</v>
      </c>
    </row>
    <row r="8838" spans="1:19" x14ac:dyDescent="0.2">
      <c r="A8838" t="s">
        <v>71</v>
      </c>
      <c r="B8838" t="s">
        <v>8</v>
      </c>
      <c r="C8838" t="s">
        <v>927</v>
      </c>
      <c r="D8838">
        <v>1</v>
      </c>
      <c r="E8838">
        <v>1</v>
      </c>
      <c r="F8838">
        <v>1779682500000</v>
      </c>
      <c r="G8838">
        <v>1779684363348</v>
      </c>
      <c r="H8838">
        <v>1863348</v>
      </c>
      <c r="I8838">
        <v>1863348</v>
      </c>
      <c r="J8838">
        <v>11429</v>
      </c>
      <c r="K8838">
        <v>73</v>
      </c>
      <c r="L8838">
        <v>68.62</v>
      </c>
      <c r="M8838" t="s">
        <v>931</v>
      </c>
      <c r="N8838" t="s">
        <v>926</v>
      </c>
      <c r="O8838">
        <v>42.53</v>
      </c>
      <c r="S8838">
        <v>28837</v>
      </c>
    </row>
    <row r="8839" spans="1:19" x14ac:dyDescent="0.2">
      <c r="A8839" t="s">
        <v>71</v>
      </c>
      <c r="B8839" t="s">
        <v>8</v>
      </c>
      <c r="C8839" t="s">
        <v>924</v>
      </c>
      <c r="D8839">
        <v>1</v>
      </c>
      <c r="E8839">
        <v>1</v>
      </c>
      <c r="F8839">
        <v>1779683400000</v>
      </c>
      <c r="G8839">
        <v>1779684846971</v>
      </c>
      <c r="H8839">
        <v>1446971</v>
      </c>
      <c r="I8839">
        <v>1446971</v>
      </c>
      <c r="J8839">
        <v>11763</v>
      </c>
      <c r="K8839">
        <v>55</v>
      </c>
      <c r="L8839">
        <v>65.819999999999993</v>
      </c>
      <c r="M8839" t="s">
        <v>925</v>
      </c>
      <c r="N8839" t="s">
        <v>926</v>
      </c>
      <c r="O8839">
        <v>45.63</v>
      </c>
      <c r="S8839">
        <v>28838</v>
      </c>
    </row>
    <row r="8840" spans="1:19" x14ac:dyDescent="0.2">
      <c r="A8840" t="s">
        <v>71</v>
      </c>
      <c r="B8840" t="s">
        <v>8</v>
      </c>
      <c r="C8840" t="s">
        <v>928</v>
      </c>
      <c r="D8840">
        <v>1</v>
      </c>
      <c r="E8840">
        <v>1</v>
      </c>
      <c r="F8840">
        <v>1779684300000</v>
      </c>
      <c r="G8840">
        <v>1779686754675</v>
      </c>
      <c r="H8840">
        <v>2454675</v>
      </c>
      <c r="I8840">
        <v>2454675</v>
      </c>
      <c r="J8840">
        <v>10744</v>
      </c>
      <c r="K8840">
        <v>95</v>
      </c>
      <c r="L8840">
        <v>60.74</v>
      </c>
      <c r="M8840" t="s">
        <v>925</v>
      </c>
      <c r="N8840" t="s">
        <v>929</v>
      </c>
      <c r="S8840">
        <v>28839</v>
      </c>
    </row>
    <row r="8841" spans="1:19" x14ac:dyDescent="0.2">
      <c r="A8841" t="s">
        <v>71</v>
      </c>
      <c r="B8841" t="s">
        <v>8</v>
      </c>
      <c r="C8841" t="s">
        <v>927</v>
      </c>
      <c r="D8841">
        <v>1</v>
      </c>
      <c r="E8841">
        <v>1</v>
      </c>
      <c r="F8841">
        <v>1779685200000</v>
      </c>
      <c r="G8841">
        <v>1779687218337</v>
      </c>
      <c r="H8841">
        <v>2018337</v>
      </c>
      <c r="I8841">
        <v>2018337</v>
      </c>
      <c r="J8841">
        <v>8787</v>
      </c>
      <c r="K8841">
        <v>82</v>
      </c>
      <c r="L8841">
        <v>69.48</v>
      </c>
      <c r="M8841" t="s">
        <v>931</v>
      </c>
      <c r="N8841" t="s">
        <v>926</v>
      </c>
      <c r="O8841">
        <v>47.69</v>
      </c>
      <c r="S8841">
        <v>28840</v>
      </c>
    </row>
    <row r="8842" spans="1:19" x14ac:dyDescent="0.2">
      <c r="A8842" t="s">
        <v>71</v>
      </c>
      <c r="B8842" t="s">
        <v>8</v>
      </c>
      <c r="C8842" t="s">
        <v>924</v>
      </c>
      <c r="D8842">
        <v>1</v>
      </c>
      <c r="E8842">
        <v>1</v>
      </c>
      <c r="F8842">
        <v>1779686100000</v>
      </c>
      <c r="G8842">
        <v>1779688334240</v>
      </c>
      <c r="H8842">
        <v>2234240</v>
      </c>
      <c r="I8842">
        <v>2234240</v>
      </c>
      <c r="J8842">
        <v>11702</v>
      </c>
      <c r="K8842">
        <v>84</v>
      </c>
      <c r="L8842">
        <v>74.45</v>
      </c>
      <c r="M8842" t="s">
        <v>931</v>
      </c>
      <c r="N8842" t="s">
        <v>926</v>
      </c>
      <c r="O8842">
        <v>46.02</v>
      </c>
      <c r="S8842">
        <v>28841</v>
      </c>
    </row>
    <row r="8843" spans="1:19" x14ac:dyDescent="0.2">
      <c r="A8843" t="s">
        <v>71</v>
      </c>
      <c r="B8843" t="s">
        <v>8</v>
      </c>
      <c r="C8843" t="s">
        <v>928</v>
      </c>
      <c r="D8843">
        <v>1</v>
      </c>
      <c r="E8843">
        <v>1</v>
      </c>
      <c r="F8843">
        <v>1779687000000</v>
      </c>
      <c r="G8843">
        <v>1779689345047</v>
      </c>
      <c r="H8843">
        <v>2345047</v>
      </c>
      <c r="I8843">
        <v>2345047</v>
      </c>
      <c r="J8843">
        <v>9146</v>
      </c>
      <c r="K8843">
        <v>91</v>
      </c>
      <c r="L8843">
        <v>71.180000000000007</v>
      </c>
      <c r="M8843" t="s">
        <v>931</v>
      </c>
      <c r="N8843" t="s">
        <v>926</v>
      </c>
      <c r="O8843">
        <v>42.46</v>
      </c>
      <c r="S8843">
        <v>28842</v>
      </c>
    </row>
    <row r="8844" spans="1:19" x14ac:dyDescent="0.2">
      <c r="A8844" t="s">
        <v>71</v>
      </c>
      <c r="B8844" t="s">
        <v>8</v>
      </c>
      <c r="C8844" t="s">
        <v>927</v>
      </c>
      <c r="D8844">
        <v>1</v>
      </c>
      <c r="E8844">
        <v>1</v>
      </c>
      <c r="F8844">
        <v>1779687900000</v>
      </c>
      <c r="G8844">
        <v>1779689907072</v>
      </c>
      <c r="H8844">
        <v>2007072</v>
      </c>
      <c r="I8844">
        <v>2007072</v>
      </c>
      <c r="J8844">
        <v>9800</v>
      </c>
      <c r="K8844">
        <v>82</v>
      </c>
      <c r="L8844">
        <v>70.290000000000006</v>
      </c>
      <c r="M8844" t="s">
        <v>931</v>
      </c>
      <c r="N8844" t="s">
        <v>926</v>
      </c>
      <c r="O8844">
        <v>47.15</v>
      </c>
      <c r="S8844">
        <v>28843</v>
      </c>
    </row>
    <row r="8845" spans="1:19" x14ac:dyDescent="0.2">
      <c r="A8845" t="s">
        <v>71</v>
      </c>
      <c r="B8845" t="s">
        <v>8</v>
      </c>
      <c r="C8845" t="s">
        <v>928</v>
      </c>
      <c r="D8845">
        <v>1</v>
      </c>
      <c r="E8845">
        <v>2</v>
      </c>
      <c r="F8845">
        <v>1779753600000</v>
      </c>
      <c r="G8845">
        <v>1779755906838</v>
      </c>
      <c r="H8845">
        <v>2306838</v>
      </c>
      <c r="I8845">
        <v>2306838</v>
      </c>
      <c r="J8845">
        <v>8925</v>
      </c>
      <c r="K8845">
        <v>95</v>
      </c>
      <c r="L8845">
        <v>73.03</v>
      </c>
      <c r="M8845" t="s">
        <v>931</v>
      </c>
      <c r="N8845" t="s">
        <v>926</v>
      </c>
      <c r="O8845">
        <v>48.31</v>
      </c>
      <c r="S8845">
        <v>28844</v>
      </c>
    </row>
    <row r="8846" spans="1:19" x14ac:dyDescent="0.2">
      <c r="A8846" t="s">
        <v>71</v>
      </c>
      <c r="B8846" t="s">
        <v>8</v>
      </c>
      <c r="C8846" t="s">
        <v>927</v>
      </c>
      <c r="D8846">
        <v>1</v>
      </c>
      <c r="E8846">
        <v>2</v>
      </c>
      <c r="F8846">
        <v>1779754500000</v>
      </c>
      <c r="G8846">
        <v>1779756943522</v>
      </c>
      <c r="H8846">
        <v>2443522</v>
      </c>
      <c r="I8846">
        <v>2443522</v>
      </c>
      <c r="J8846">
        <v>12103</v>
      </c>
      <c r="K8846">
        <v>100</v>
      </c>
      <c r="L8846">
        <v>79.66</v>
      </c>
      <c r="M8846" t="s">
        <v>931</v>
      </c>
      <c r="N8846" t="s">
        <v>926</v>
      </c>
      <c r="O8846">
        <v>51.8</v>
      </c>
      <c r="S8846">
        <v>28845</v>
      </c>
    </row>
    <row r="8847" spans="1:19" x14ac:dyDescent="0.2">
      <c r="A8847" t="s">
        <v>71</v>
      </c>
      <c r="B8847" t="s">
        <v>8</v>
      </c>
      <c r="C8847" t="s">
        <v>924</v>
      </c>
      <c r="D8847">
        <v>1</v>
      </c>
      <c r="E8847">
        <v>2</v>
      </c>
      <c r="F8847">
        <v>1779755400000</v>
      </c>
      <c r="G8847">
        <v>1779756965861</v>
      </c>
      <c r="H8847">
        <v>1565861</v>
      </c>
      <c r="I8847">
        <v>1565861</v>
      </c>
      <c r="J8847">
        <v>11724</v>
      </c>
      <c r="K8847">
        <v>64</v>
      </c>
      <c r="L8847">
        <v>64.89</v>
      </c>
      <c r="M8847" t="s">
        <v>925</v>
      </c>
      <c r="N8847" t="s">
        <v>926</v>
      </c>
      <c r="O8847">
        <v>40.57</v>
      </c>
      <c r="S8847">
        <v>28846</v>
      </c>
    </row>
    <row r="8848" spans="1:19" x14ac:dyDescent="0.2">
      <c r="A8848" t="s">
        <v>71</v>
      </c>
      <c r="B8848" t="s">
        <v>8</v>
      </c>
      <c r="C8848" t="s">
        <v>928</v>
      </c>
      <c r="D8848">
        <v>1</v>
      </c>
      <c r="E8848">
        <v>2</v>
      </c>
      <c r="F8848">
        <v>1779756300000</v>
      </c>
      <c r="G8848">
        <v>1779758450164</v>
      </c>
      <c r="H8848">
        <v>2150164</v>
      </c>
      <c r="I8848">
        <v>2150164</v>
      </c>
      <c r="J8848">
        <v>9320</v>
      </c>
      <c r="K8848">
        <v>85</v>
      </c>
      <c r="L8848">
        <v>70.48</v>
      </c>
      <c r="M8848" t="s">
        <v>931</v>
      </c>
      <c r="N8848" t="s">
        <v>926</v>
      </c>
      <c r="O8848">
        <v>45.28</v>
      </c>
      <c r="S8848">
        <v>28847</v>
      </c>
    </row>
    <row r="8849" spans="1:19" x14ac:dyDescent="0.2">
      <c r="A8849" t="s">
        <v>71</v>
      </c>
      <c r="B8849" t="s">
        <v>8</v>
      </c>
      <c r="C8849" t="s">
        <v>927</v>
      </c>
      <c r="D8849">
        <v>1</v>
      </c>
      <c r="E8849">
        <v>2</v>
      </c>
      <c r="F8849">
        <v>1779757200000</v>
      </c>
      <c r="G8849">
        <v>1779758736088</v>
      </c>
      <c r="H8849">
        <v>1536088</v>
      </c>
      <c r="I8849">
        <v>1536088</v>
      </c>
      <c r="J8849">
        <v>10806</v>
      </c>
      <c r="K8849">
        <v>66</v>
      </c>
      <c r="L8849">
        <v>69.239999999999995</v>
      </c>
      <c r="M8849" t="s">
        <v>931</v>
      </c>
      <c r="N8849" t="s">
        <v>926</v>
      </c>
      <c r="O8849">
        <v>53.89</v>
      </c>
      <c r="S8849">
        <v>28848</v>
      </c>
    </row>
    <row r="8850" spans="1:19" x14ac:dyDescent="0.2">
      <c r="A8850" t="s">
        <v>71</v>
      </c>
      <c r="B8850" t="s">
        <v>8</v>
      </c>
      <c r="C8850" t="s">
        <v>924</v>
      </c>
      <c r="D8850">
        <v>1</v>
      </c>
      <c r="E8850">
        <v>2</v>
      </c>
      <c r="F8850">
        <v>1779758100000</v>
      </c>
      <c r="G8850">
        <v>1779760557743</v>
      </c>
      <c r="H8850">
        <v>2457743</v>
      </c>
      <c r="I8850">
        <v>2457743</v>
      </c>
      <c r="J8850">
        <v>10366</v>
      </c>
      <c r="K8850">
        <v>102</v>
      </c>
      <c r="L8850">
        <v>79.3</v>
      </c>
      <c r="M8850" t="s">
        <v>931</v>
      </c>
      <c r="N8850" t="s">
        <v>926</v>
      </c>
      <c r="O8850">
        <v>55.23</v>
      </c>
      <c r="S8850">
        <v>28849</v>
      </c>
    </row>
    <row r="8851" spans="1:19" x14ac:dyDescent="0.2">
      <c r="A8851" t="s">
        <v>71</v>
      </c>
      <c r="B8851" t="s">
        <v>8</v>
      </c>
      <c r="C8851" t="s">
        <v>928</v>
      </c>
      <c r="D8851">
        <v>1</v>
      </c>
      <c r="E8851">
        <v>2</v>
      </c>
      <c r="F8851">
        <v>1779759000000</v>
      </c>
      <c r="G8851">
        <v>1779761332161</v>
      </c>
      <c r="H8851">
        <v>2332161</v>
      </c>
      <c r="I8851">
        <v>2332161</v>
      </c>
      <c r="J8851">
        <v>11103</v>
      </c>
      <c r="K8851">
        <v>97</v>
      </c>
      <c r="L8851">
        <v>76.069999999999993</v>
      </c>
      <c r="M8851" t="s">
        <v>931</v>
      </c>
      <c r="N8851" t="s">
        <v>926</v>
      </c>
      <c r="O8851">
        <v>48.93</v>
      </c>
      <c r="S8851">
        <v>28850</v>
      </c>
    </row>
    <row r="8852" spans="1:19" x14ac:dyDescent="0.2">
      <c r="A8852" t="s">
        <v>71</v>
      </c>
      <c r="B8852" t="s">
        <v>8</v>
      </c>
      <c r="C8852" t="s">
        <v>927</v>
      </c>
      <c r="D8852">
        <v>1</v>
      </c>
      <c r="E8852">
        <v>2</v>
      </c>
      <c r="F8852">
        <v>1779759900000</v>
      </c>
      <c r="G8852">
        <v>1779761435059</v>
      </c>
      <c r="H8852">
        <v>1535059</v>
      </c>
      <c r="I8852">
        <v>1535059</v>
      </c>
      <c r="J8852">
        <v>8731</v>
      </c>
      <c r="K8852">
        <v>59</v>
      </c>
      <c r="L8852">
        <v>64.349999999999994</v>
      </c>
      <c r="M8852" t="s">
        <v>925</v>
      </c>
      <c r="N8852" t="s">
        <v>926</v>
      </c>
      <c r="O8852">
        <v>48.1</v>
      </c>
      <c r="S8852">
        <v>28851</v>
      </c>
    </row>
    <row r="8853" spans="1:19" x14ac:dyDescent="0.2">
      <c r="A8853" t="s">
        <v>71</v>
      </c>
      <c r="B8853" t="s">
        <v>8</v>
      </c>
      <c r="C8853" t="s">
        <v>924</v>
      </c>
      <c r="D8853">
        <v>1</v>
      </c>
      <c r="E8853">
        <v>2</v>
      </c>
      <c r="F8853">
        <v>1779760800000</v>
      </c>
      <c r="G8853">
        <v>1779762827709</v>
      </c>
      <c r="H8853">
        <v>2027709</v>
      </c>
      <c r="I8853">
        <v>2027709</v>
      </c>
      <c r="J8853">
        <v>9726</v>
      </c>
      <c r="K8853">
        <v>78</v>
      </c>
      <c r="L8853">
        <v>73.349999999999994</v>
      </c>
      <c r="M8853" t="s">
        <v>931</v>
      </c>
      <c r="N8853" t="s">
        <v>926</v>
      </c>
      <c r="O8853">
        <v>53.95</v>
      </c>
      <c r="S8853">
        <v>28852</v>
      </c>
    </row>
    <row r="8854" spans="1:19" x14ac:dyDescent="0.2">
      <c r="A8854" t="s">
        <v>71</v>
      </c>
      <c r="B8854" t="s">
        <v>8</v>
      </c>
      <c r="C8854" t="s">
        <v>928</v>
      </c>
      <c r="D8854">
        <v>1</v>
      </c>
      <c r="E8854">
        <v>2</v>
      </c>
      <c r="F8854">
        <v>1779761700000</v>
      </c>
      <c r="G8854">
        <v>1779763713796</v>
      </c>
      <c r="H8854">
        <v>2013796</v>
      </c>
      <c r="I8854">
        <v>2013796</v>
      </c>
      <c r="J8854">
        <v>11544</v>
      </c>
      <c r="K8854">
        <v>81</v>
      </c>
      <c r="L8854">
        <v>76.459999999999994</v>
      </c>
      <c r="M8854" t="s">
        <v>931</v>
      </c>
      <c r="N8854" t="s">
        <v>926</v>
      </c>
      <c r="O8854">
        <v>56.67</v>
      </c>
      <c r="S8854">
        <v>28853</v>
      </c>
    </row>
    <row r="8855" spans="1:19" x14ac:dyDescent="0.2">
      <c r="A8855" t="s">
        <v>71</v>
      </c>
      <c r="B8855" t="s">
        <v>8</v>
      </c>
      <c r="C8855" t="s">
        <v>927</v>
      </c>
      <c r="D8855">
        <v>1</v>
      </c>
      <c r="E8855">
        <v>2</v>
      </c>
      <c r="F8855">
        <v>1779762600000</v>
      </c>
      <c r="G8855">
        <v>1779764726200</v>
      </c>
      <c r="H8855">
        <v>2126200</v>
      </c>
      <c r="I8855">
        <v>2126200</v>
      </c>
      <c r="J8855">
        <v>11827</v>
      </c>
      <c r="K8855">
        <v>90</v>
      </c>
      <c r="L8855">
        <v>77.97</v>
      </c>
      <c r="M8855" t="s">
        <v>931</v>
      </c>
      <c r="N8855" t="s">
        <v>926</v>
      </c>
      <c r="O8855">
        <v>56.58</v>
      </c>
      <c r="S8855">
        <v>28854</v>
      </c>
    </row>
    <row r="8856" spans="1:19" x14ac:dyDescent="0.2">
      <c r="A8856" t="s">
        <v>71</v>
      </c>
      <c r="B8856" t="s">
        <v>8</v>
      </c>
      <c r="C8856" t="s">
        <v>924</v>
      </c>
      <c r="D8856">
        <v>1</v>
      </c>
      <c r="E8856">
        <v>2</v>
      </c>
      <c r="F8856">
        <v>1779763500000</v>
      </c>
      <c r="G8856">
        <v>1779764839884</v>
      </c>
      <c r="H8856">
        <v>1339884</v>
      </c>
      <c r="I8856">
        <v>1339884</v>
      </c>
      <c r="J8856">
        <v>10497</v>
      </c>
      <c r="K8856">
        <v>57</v>
      </c>
      <c r="L8856">
        <v>62.4</v>
      </c>
      <c r="M8856" t="s">
        <v>925</v>
      </c>
      <c r="N8856" t="s">
        <v>926</v>
      </c>
      <c r="O8856">
        <v>43.74</v>
      </c>
      <c r="S8856">
        <v>28855</v>
      </c>
    </row>
    <row r="8857" spans="1:19" x14ac:dyDescent="0.2">
      <c r="A8857" t="s">
        <v>71</v>
      </c>
      <c r="B8857" t="s">
        <v>8</v>
      </c>
      <c r="C8857" t="s">
        <v>928</v>
      </c>
      <c r="D8857">
        <v>1</v>
      </c>
      <c r="E8857">
        <v>2</v>
      </c>
      <c r="F8857">
        <v>1779764400000</v>
      </c>
      <c r="G8857">
        <v>1779766069519</v>
      </c>
      <c r="H8857">
        <v>1669519</v>
      </c>
      <c r="I8857">
        <v>1669519</v>
      </c>
      <c r="J8857">
        <v>10321</v>
      </c>
      <c r="K8857">
        <v>72</v>
      </c>
      <c r="L8857">
        <v>66.05</v>
      </c>
      <c r="M8857" t="s">
        <v>925</v>
      </c>
      <c r="N8857" t="s">
        <v>926</v>
      </c>
      <c r="O8857">
        <v>44.4</v>
      </c>
      <c r="S8857">
        <v>28856</v>
      </c>
    </row>
    <row r="8858" spans="1:19" x14ac:dyDescent="0.2">
      <c r="A8858" t="s">
        <v>71</v>
      </c>
      <c r="B8858" t="s">
        <v>8</v>
      </c>
      <c r="C8858" t="s">
        <v>927</v>
      </c>
      <c r="D8858">
        <v>1</v>
      </c>
      <c r="E8858">
        <v>2</v>
      </c>
      <c r="F8858">
        <v>1779765300000</v>
      </c>
      <c r="G8858">
        <v>1779767572633</v>
      </c>
      <c r="H8858">
        <v>2272633</v>
      </c>
      <c r="I8858">
        <v>2272633</v>
      </c>
      <c r="J8858">
        <v>11556</v>
      </c>
      <c r="K8858">
        <v>89</v>
      </c>
      <c r="L8858">
        <v>76.56</v>
      </c>
      <c r="M8858" t="s">
        <v>931</v>
      </c>
      <c r="N8858" t="s">
        <v>926</v>
      </c>
      <c r="O8858">
        <v>50.34</v>
      </c>
      <c r="S8858">
        <v>28857</v>
      </c>
    </row>
    <row r="8859" spans="1:19" x14ac:dyDescent="0.2">
      <c r="A8859" t="s">
        <v>71</v>
      </c>
      <c r="B8859" t="s">
        <v>8</v>
      </c>
      <c r="C8859" t="s">
        <v>924</v>
      </c>
      <c r="D8859">
        <v>1</v>
      </c>
      <c r="E8859">
        <v>2</v>
      </c>
      <c r="F8859">
        <v>1779766200000</v>
      </c>
      <c r="G8859">
        <v>1779768698203</v>
      </c>
      <c r="H8859">
        <v>2498203</v>
      </c>
      <c r="I8859">
        <v>2498203</v>
      </c>
      <c r="J8859">
        <v>12131</v>
      </c>
      <c r="K8859">
        <v>103</v>
      </c>
      <c r="L8859">
        <v>82.49</v>
      </c>
      <c r="M8859" t="s">
        <v>931</v>
      </c>
      <c r="N8859" t="s">
        <v>926</v>
      </c>
      <c r="O8859">
        <v>56.92</v>
      </c>
      <c r="S8859">
        <v>28858</v>
      </c>
    </row>
    <row r="8860" spans="1:19" x14ac:dyDescent="0.2">
      <c r="A8860" t="s">
        <v>71</v>
      </c>
      <c r="B8860" t="s">
        <v>8</v>
      </c>
      <c r="C8860" t="s">
        <v>928</v>
      </c>
      <c r="D8860">
        <v>1</v>
      </c>
      <c r="E8860">
        <v>2</v>
      </c>
      <c r="F8860">
        <v>1779767100000</v>
      </c>
      <c r="G8860">
        <v>1779769025385</v>
      </c>
      <c r="H8860">
        <v>1925385</v>
      </c>
      <c r="I8860">
        <v>1925385</v>
      </c>
      <c r="J8860">
        <v>12112</v>
      </c>
      <c r="K8860">
        <v>81</v>
      </c>
      <c r="L8860">
        <v>55.82</v>
      </c>
      <c r="M8860" t="s">
        <v>925</v>
      </c>
      <c r="N8860" t="s">
        <v>929</v>
      </c>
      <c r="S8860">
        <v>28859</v>
      </c>
    </row>
    <row r="8861" spans="1:19" x14ac:dyDescent="0.2">
      <c r="A8861" t="s">
        <v>71</v>
      </c>
      <c r="B8861" t="s">
        <v>8</v>
      </c>
      <c r="C8861" t="s">
        <v>927</v>
      </c>
      <c r="D8861">
        <v>1</v>
      </c>
      <c r="E8861">
        <v>2</v>
      </c>
      <c r="F8861">
        <v>1779768000000</v>
      </c>
      <c r="G8861">
        <v>1779769866948</v>
      </c>
      <c r="H8861">
        <v>1866948</v>
      </c>
      <c r="I8861">
        <v>1866948</v>
      </c>
      <c r="J8861">
        <v>9401</v>
      </c>
      <c r="K8861">
        <v>74</v>
      </c>
      <c r="L8861">
        <v>72.08</v>
      </c>
      <c r="M8861" t="s">
        <v>931</v>
      </c>
      <c r="N8861" t="s">
        <v>926</v>
      </c>
      <c r="O8861">
        <v>55.9</v>
      </c>
      <c r="S8861">
        <v>28860</v>
      </c>
    </row>
    <row r="8862" spans="1:19" x14ac:dyDescent="0.2">
      <c r="A8862" t="s">
        <v>71</v>
      </c>
      <c r="B8862" t="s">
        <v>8</v>
      </c>
      <c r="C8862" t="s">
        <v>924</v>
      </c>
      <c r="D8862">
        <v>1</v>
      </c>
      <c r="E8862">
        <v>2</v>
      </c>
      <c r="F8862">
        <v>1779768900000</v>
      </c>
      <c r="G8862">
        <v>1779771176383</v>
      </c>
      <c r="H8862">
        <v>2276383</v>
      </c>
      <c r="I8862">
        <v>2276383</v>
      </c>
      <c r="J8862">
        <v>9541</v>
      </c>
      <c r="K8862">
        <v>91</v>
      </c>
      <c r="L8862">
        <v>72.83</v>
      </c>
      <c r="M8862" t="s">
        <v>931</v>
      </c>
      <c r="N8862" t="s">
        <v>926</v>
      </c>
      <c r="O8862">
        <v>46.96</v>
      </c>
      <c r="S8862">
        <v>28861</v>
      </c>
    </row>
    <row r="8863" spans="1:19" x14ac:dyDescent="0.2">
      <c r="A8863" t="s">
        <v>71</v>
      </c>
      <c r="B8863" t="s">
        <v>8</v>
      </c>
      <c r="C8863" t="s">
        <v>928</v>
      </c>
      <c r="D8863">
        <v>1</v>
      </c>
      <c r="E8863">
        <v>2</v>
      </c>
      <c r="F8863">
        <v>1779769800000</v>
      </c>
      <c r="G8863">
        <v>1779772267033</v>
      </c>
      <c r="H8863">
        <v>2467033</v>
      </c>
      <c r="I8863">
        <v>2467033</v>
      </c>
      <c r="J8863">
        <v>10794</v>
      </c>
      <c r="K8863">
        <v>93</v>
      </c>
      <c r="L8863">
        <v>80.42</v>
      </c>
      <c r="M8863" t="s">
        <v>931</v>
      </c>
      <c r="N8863" t="s">
        <v>926</v>
      </c>
      <c r="O8863">
        <v>56.47</v>
      </c>
      <c r="S8863">
        <v>28862</v>
      </c>
    </row>
    <row r="8864" spans="1:19" x14ac:dyDescent="0.2">
      <c r="A8864" t="s">
        <v>71</v>
      </c>
      <c r="B8864" t="s">
        <v>8</v>
      </c>
      <c r="C8864" t="s">
        <v>927</v>
      </c>
      <c r="D8864">
        <v>1</v>
      </c>
      <c r="E8864">
        <v>2</v>
      </c>
      <c r="F8864">
        <v>1779770700000</v>
      </c>
      <c r="G8864">
        <v>1779773292908</v>
      </c>
      <c r="H8864">
        <v>2592908</v>
      </c>
      <c r="I8864">
        <v>2592908</v>
      </c>
      <c r="J8864">
        <v>12183</v>
      </c>
      <c r="K8864">
        <v>106</v>
      </c>
      <c r="L8864">
        <v>82.69</v>
      </c>
      <c r="M8864" t="s">
        <v>931</v>
      </c>
      <c r="N8864" t="s">
        <v>926</v>
      </c>
      <c r="O8864">
        <v>54.85</v>
      </c>
      <c r="S8864">
        <v>28863</v>
      </c>
    </row>
    <row r="8865" spans="1:19" x14ac:dyDescent="0.2">
      <c r="A8865" t="s">
        <v>71</v>
      </c>
      <c r="B8865" t="s">
        <v>8</v>
      </c>
      <c r="C8865" t="s">
        <v>924</v>
      </c>
      <c r="D8865">
        <v>1</v>
      </c>
      <c r="E8865">
        <v>2</v>
      </c>
      <c r="F8865">
        <v>1779771600000</v>
      </c>
      <c r="G8865">
        <v>1779773162047</v>
      </c>
      <c r="H8865">
        <v>1562047</v>
      </c>
      <c r="I8865">
        <v>1562047</v>
      </c>
      <c r="J8865">
        <v>10786</v>
      </c>
      <c r="K8865">
        <v>65</v>
      </c>
      <c r="L8865">
        <v>66.569999999999993</v>
      </c>
      <c r="M8865" t="s">
        <v>925</v>
      </c>
      <c r="N8865" t="s">
        <v>926</v>
      </c>
      <c r="O8865">
        <v>47.08</v>
      </c>
      <c r="S8865">
        <v>28864</v>
      </c>
    </row>
    <row r="8866" spans="1:19" x14ac:dyDescent="0.2">
      <c r="A8866" t="s">
        <v>71</v>
      </c>
      <c r="B8866" t="s">
        <v>8</v>
      </c>
      <c r="C8866" t="s">
        <v>928</v>
      </c>
      <c r="D8866">
        <v>1</v>
      </c>
      <c r="E8866">
        <v>2</v>
      </c>
      <c r="F8866">
        <v>1779772500000</v>
      </c>
      <c r="G8866">
        <v>1779774108237</v>
      </c>
      <c r="H8866">
        <v>1608237</v>
      </c>
      <c r="I8866">
        <v>1608237</v>
      </c>
      <c r="J8866">
        <v>11969</v>
      </c>
      <c r="K8866">
        <v>65</v>
      </c>
      <c r="L8866">
        <v>69.91</v>
      </c>
      <c r="M8866" t="s">
        <v>931</v>
      </c>
      <c r="N8866" t="s">
        <v>926</v>
      </c>
      <c r="O8866">
        <v>50.51</v>
      </c>
      <c r="S8866">
        <v>28865</v>
      </c>
    </row>
    <row r="8867" spans="1:19" x14ac:dyDescent="0.2">
      <c r="A8867" t="s">
        <v>71</v>
      </c>
      <c r="B8867" t="s">
        <v>8</v>
      </c>
      <c r="C8867" t="s">
        <v>927</v>
      </c>
      <c r="D8867">
        <v>1</v>
      </c>
      <c r="E8867">
        <v>2</v>
      </c>
      <c r="F8867">
        <v>1779773400000</v>
      </c>
      <c r="G8867">
        <v>1779775423813</v>
      </c>
      <c r="H8867">
        <v>2023813</v>
      </c>
      <c r="I8867">
        <v>2023813</v>
      </c>
      <c r="J8867">
        <v>10081</v>
      </c>
      <c r="K8867">
        <v>78</v>
      </c>
      <c r="L8867">
        <v>68.63</v>
      </c>
      <c r="M8867" t="s">
        <v>931</v>
      </c>
      <c r="N8867" t="s">
        <v>926</v>
      </c>
      <c r="O8867">
        <v>42.13</v>
      </c>
      <c r="S8867">
        <v>28866</v>
      </c>
    </row>
    <row r="8868" spans="1:19" x14ac:dyDescent="0.2">
      <c r="A8868" t="s">
        <v>71</v>
      </c>
      <c r="B8868" t="s">
        <v>8</v>
      </c>
      <c r="C8868" t="s">
        <v>924</v>
      </c>
      <c r="D8868">
        <v>1</v>
      </c>
      <c r="E8868">
        <v>2</v>
      </c>
      <c r="F8868">
        <v>1779774300000</v>
      </c>
      <c r="G8868">
        <v>1779776784329</v>
      </c>
      <c r="H8868">
        <v>2484329</v>
      </c>
      <c r="I8868">
        <v>2484329</v>
      </c>
      <c r="J8868">
        <v>12087</v>
      </c>
      <c r="K8868">
        <v>99</v>
      </c>
      <c r="L8868">
        <v>81.650000000000006</v>
      </c>
      <c r="M8868" t="s">
        <v>931</v>
      </c>
      <c r="N8868" t="s">
        <v>926</v>
      </c>
      <c r="O8868">
        <v>55.43</v>
      </c>
      <c r="S8868">
        <v>28867</v>
      </c>
    </row>
    <row r="8869" spans="1:19" x14ac:dyDescent="0.2">
      <c r="A8869" t="s">
        <v>71</v>
      </c>
      <c r="B8869" t="s">
        <v>8</v>
      </c>
      <c r="C8869" t="s">
        <v>928</v>
      </c>
      <c r="D8869">
        <v>1</v>
      </c>
      <c r="E8869">
        <v>2</v>
      </c>
      <c r="F8869">
        <v>1779775200000</v>
      </c>
      <c r="G8869">
        <v>1779777353286</v>
      </c>
      <c r="H8869">
        <v>2153286</v>
      </c>
      <c r="I8869">
        <v>2153286</v>
      </c>
      <c r="J8869">
        <v>11746</v>
      </c>
      <c r="K8869">
        <v>82</v>
      </c>
      <c r="L8869">
        <v>75.81</v>
      </c>
      <c r="M8869" t="s">
        <v>931</v>
      </c>
      <c r="N8869" t="s">
        <v>926</v>
      </c>
      <c r="O8869">
        <v>51.1</v>
      </c>
      <c r="S8869">
        <v>28868</v>
      </c>
    </row>
    <row r="8870" spans="1:19" x14ac:dyDescent="0.2">
      <c r="A8870" t="s">
        <v>71</v>
      </c>
      <c r="B8870" t="s">
        <v>8</v>
      </c>
      <c r="C8870" t="s">
        <v>927</v>
      </c>
      <c r="D8870">
        <v>1</v>
      </c>
      <c r="E8870">
        <v>3</v>
      </c>
      <c r="F8870">
        <v>1779840000000</v>
      </c>
      <c r="G8870">
        <v>1779842432044</v>
      </c>
      <c r="H8870">
        <v>2432044</v>
      </c>
      <c r="I8870">
        <v>2432044</v>
      </c>
      <c r="J8870">
        <v>11250</v>
      </c>
      <c r="K8870">
        <v>95</v>
      </c>
      <c r="L8870">
        <v>74.72</v>
      </c>
      <c r="M8870" t="s">
        <v>931</v>
      </c>
      <c r="N8870" t="s">
        <v>926</v>
      </c>
      <c r="O8870">
        <v>42.88</v>
      </c>
      <c r="S8870">
        <v>28869</v>
      </c>
    </row>
    <row r="8871" spans="1:19" x14ac:dyDescent="0.2">
      <c r="A8871" t="s">
        <v>71</v>
      </c>
      <c r="B8871" t="s">
        <v>8</v>
      </c>
      <c r="C8871" t="s">
        <v>924</v>
      </c>
      <c r="D8871">
        <v>1</v>
      </c>
      <c r="E8871">
        <v>3</v>
      </c>
      <c r="F8871">
        <v>1779840900000</v>
      </c>
      <c r="G8871">
        <v>1779843275517</v>
      </c>
      <c r="H8871">
        <v>2375517</v>
      </c>
      <c r="I8871">
        <v>2375517</v>
      </c>
      <c r="J8871">
        <v>9432</v>
      </c>
      <c r="K8871">
        <v>98</v>
      </c>
      <c r="L8871">
        <v>76.42</v>
      </c>
      <c r="M8871" t="s">
        <v>931</v>
      </c>
      <c r="N8871" t="s">
        <v>926</v>
      </c>
      <c r="O8871">
        <v>53.12</v>
      </c>
      <c r="S8871">
        <v>28870</v>
      </c>
    </row>
    <row r="8872" spans="1:19" x14ac:dyDescent="0.2">
      <c r="A8872" t="s">
        <v>71</v>
      </c>
      <c r="B8872" t="s">
        <v>8</v>
      </c>
      <c r="C8872" t="s">
        <v>928</v>
      </c>
      <c r="D8872">
        <v>1</v>
      </c>
      <c r="E8872">
        <v>3</v>
      </c>
      <c r="F8872">
        <v>1779841800000</v>
      </c>
      <c r="G8872">
        <v>1779843253719</v>
      </c>
      <c r="H8872">
        <v>1453719</v>
      </c>
      <c r="I8872">
        <v>1453719</v>
      </c>
      <c r="J8872">
        <v>10575</v>
      </c>
      <c r="K8872">
        <v>61</v>
      </c>
      <c r="L8872">
        <v>48.55</v>
      </c>
      <c r="M8872" t="s">
        <v>925</v>
      </c>
      <c r="N8872" t="s">
        <v>929</v>
      </c>
      <c r="S8872">
        <v>28871</v>
      </c>
    </row>
    <row r="8873" spans="1:19" x14ac:dyDescent="0.2">
      <c r="A8873" t="s">
        <v>71</v>
      </c>
      <c r="B8873" t="s">
        <v>8</v>
      </c>
      <c r="C8873" t="s">
        <v>927</v>
      </c>
      <c r="D8873">
        <v>1</v>
      </c>
      <c r="E8873">
        <v>3</v>
      </c>
      <c r="F8873">
        <v>1779842700000</v>
      </c>
      <c r="G8873">
        <v>1779844250987</v>
      </c>
      <c r="H8873">
        <v>1550987</v>
      </c>
      <c r="I8873">
        <v>1550987</v>
      </c>
      <c r="J8873">
        <v>8672</v>
      </c>
      <c r="K8873">
        <v>58</v>
      </c>
      <c r="L8873">
        <v>66.92</v>
      </c>
      <c r="M8873" t="s">
        <v>931</v>
      </c>
      <c r="N8873" t="s">
        <v>926</v>
      </c>
      <c r="O8873">
        <v>53.81</v>
      </c>
      <c r="S8873">
        <v>28872</v>
      </c>
    </row>
    <row r="8874" spans="1:19" x14ac:dyDescent="0.2">
      <c r="A8874" t="s">
        <v>71</v>
      </c>
      <c r="B8874" t="s">
        <v>8</v>
      </c>
      <c r="C8874" t="s">
        <v>924</v>
      </c>
      <c r="D8874">
        <v>1</v>
      </c>
      <c r="E8874">
        <v>3</v>
      </c>
      <c r="F8874">
        <v>1779843600000</v>
      </c>
      <c r="G8874">
        <v>1779845906925</v>
      </c>
      <c r="H8874">
        <v>2306925</v>
      </c>
      <c r="I8874">
        <v>2306925</v>
      </c>
      <c r="J8874">
        <v>12136</v>
      </c>
      <c r="K8874">
        <v>86</v>
      </c>
      <c r="L8874">
        <v>60.43</v>
      </c>
      <c r="M8874" t="s">
        <v>925</v>
      </c>
      <c r="N8874" t="s">
        <v>929</v>
      </c>
      <c r="S8874">
        <v>28873</v>
      </c>
    </row>
    <row r="8875" spans="1:19" x14ac:dyDescent="0.2">
      <c r="A8875" t="s">
        <v>71</v>
      </c>
      <c r="B8875" t="s">
        <v>8</v>
      </c>
      <c r="C8875" t="s">
        <v>928</v>
      </c>
      <c r="D8875">
        <v>1</v>
      </c>
      <c r="E8875">
        <v>3</v>
      </c>
      <c r="F8875">
        <v>1779844500000</v>
      </c>
      <c r="G8875">
        <v>1779846072089</v>
      </c>
      <c r="H8875">
        <v>1572089</v>
      </c>
      <c r="I8875">
        <v>1572089</v>
      </c>
      <c r="J8875">
        <v>9220</v>
      </c>
      <c r="K8875">
        <v>66</v>
      </c>
      <c r="L8875">
        <v>68.27</v>
      </c>
      <c r="M8875" t="s">
        <v>931</v>
      </c>
      <c r="N8875" t="s">
        <v>926</v>
      </c>
      <c r="O8875">
        <v>54.98</v>
      </c>
      <c r="S8875">
        <v>28874</v>
      </c>
    </row>
    <row r="8876" spans="1:19" x14ac:dyDescent="0.2">
      <c r="A8876" t="s">
        <v>71</v>
      </c>
      <c r="B8876" t="s">
        <v>8</v>
      </c>
      <c r="C8876" t="s">
        <v>927</v>
      </c>
      <c r="D8876">
        <v>1</v>
      </c>
      <c r="E8876">
        <v>3</v>
      </c>
      <c r="F8876">
        <v>1779845400000</v>
      </c>
      <c r="G8876">
        <v>1779847351343</v>
      </c>
      <c r="H8876">
        <v>1951343</v>
      </c>
      <c r="I8876">
        <v>1951343</v>
      </c>
      <c r="J8876">
        <v>11381</v>
      </c>
      <c r="K8876">
        <v>78</v>
      </c>
      <c r="L8876">
        <v>72.849999999999994</v>
      </c>
      <c r="M8876" t="s">
        <v>931</v>
      </c>
      <c r="N8876" t="s">
        <v>926</v>
      </c>
      <c r="O8876">
        <v>50.27</v>
      </c>
      <c r="S8876">
        <v>28875</v>
      </c>
    </row>
    <row r="8877" spans="1:19" x14ac:dyDescent="0.2">
      <c r="A8877" t="s">
        <v>71</v>
      </c>
      <c r="B8877" t="s">
        <v>8</v>
      </c>
      <c r="C8877" t="s">
        <v>924</v>
      </c>
      <c r="D8877">
        <v>1</v>
      </c>
      <c r="E8877">
        <v>3</v>
      </c>
      <c r="F8877">
        <v>1779846300000</v>
      </c>
      <c r="G8877">
        <v>1779847620272</v>
      </c>
      <c r="H8877">
        <v>1320272</v>
      </c>
      <c r="I8877">
        <v>1320272</v>
      </c>
      <c r="J8877">
        <v>9836</v>
      </c>
      <c r="K8877">
        <v>51</v>
      </c>
      <c r="L8877">
        <v>60.17</v>
      </c>
      <c r="M8877" t="s">
        <v>925</v>
      </c>
      <c r="N8877" t="s">
        <v>926</v>
      </c>
      <c r="O8877">
        <v>40.840000000000003</v>
      </c>
      <c r="S8877">
        <v>28876</v>
      </c>
    </row>
    <row r="8878" spans="1:19" x14ac:dyDescent="0.2">
      <c r="A8878" t="s">
        <v>71</v>
      </c>
      <c r="B8878" t="s">
        <v>8</v>
      </c>
      <c r="C8878" t="s">
        <v>928</v>
      </c>
      <c r="D8878">
        <v>1</v>
      </c>
      <c r="E8878">
        <v>3</v>
      </c>
      <c r="F8878">
        <v>1779847200000</v>
      </c>
      <c r="G8878">
        <v>1779849668939</v>
      </c>
      <c r="H8878">
        <v>2468939</v>
      </c>
      <c r="I8878">
        <v>2468939</v>
      </c>
      <c r="J8878">
        <v>11527</v>
      </c>
      <c r="K8878">
        <v>92</v>
      </c>
      <c r="L8878">
        <v>74.510000000000005</v>
      </c>
      <c r="M8878" t="s">
        <v>931</v>
      </c>
      <c r="N8878" t="s">
        <v>926</v>
      </c>
      <c r="O8878">
        <v>40.72</v>
      </c>
      <c r="S8878">
        <v>28877</v>
      </c>
    </row>
    <row r="8879" spans="1:19" x14ac:dyDescent="0.2">
      <c r="A8879" t="s">
        <v>71</v>
      </c>
      <c r="B8879" t="s">
        <v>8</v>
      </c>
      <c r="C8879" t="s">
        <v>927</v>
      </c>
      <c r="D8879">
        <v>1</v>
      </c>
      <c r="E8879">
        <v>3</v>
      </c>
      <c r="F8879">
        <v>1779848100000</v>
      </c>
      <c r="G8879">
        <v>1779849733785</v>
      </c>
      <c r="H8879">
        <v>1633785</v>
      </c>
      <c r="I8879">
        <v>1633785</v>
      </c>
      <c r="J8879">
        <v>10218</v>
      </c>
      <c r="K8879">
        <v>66</v>
      </c>
      <c r="L8879">
        <v>68.739999999999995</v>
      </c>
      <c r="M8879" t="s">
        <v>931</v>
      </c>
      <c r="N8879" t="s">
        <v>926</v>
      </c>
      <c r="O8879">
        <v>51.85</v>
      </c>
      <c r="S8879">
        <v>28878</v>
      </c>
    </row>
    <row r="8880" spans="1:19" x14ac:dyDescent="0.2">
      <c r="A8880" t="s">
        <v>71</v>
      </c>
      <c r="B8880" t="s">
        <v>8</v>
      </c>
      <c r="C8880" t="s">
        <v>924</v>
      </c>
      <c r="D8880">
        <v>1</v>
      </c>
      <c r="E8880">
        <v>3</v>
      </c>
      <c r="F8880">
        <v>1779849000000</v>
      </c>
      <c r="G8880">
        <v>1779851218590</v>
      </c>
      <c r="H8880">
        <v>2218590</v>
      </c>
      <c r="I8880">
        <v>2218590</v>
      </c>
      <c r="J8880">
        <v>11773</v>
      </c>
      <c r="K8880">
        <v>82</v>
      </c>
      <c r="L8880">
        <v>75.78</v>
      </c>
      <c r="M8880" t="s">
        <v>931</v>
      </c>
      <c r="N8880" t="s">
        <v>926</v>
      </c>
      <c r="O8880">
        <v>49.32</v>
      </c>
      <c r="S8880">
        <v>28879</v>
      </c>
    </row>
    <row r="8881" spans="1:19" x14ac:dyDescent="0.2">
      <c r="A8881" t="s">
        <v>71</v>
      </c>
      <c r="B8881" t="s">
        <v>8</v>
      </c>
      <c r="C8881" t="s">
        <v>928</v>
      </c>
      <c r="D8881">
        <v>1</v>
      </c>
      <c r="E8881">
        <v>3</v>
      </c>
      <c r="F8881">
        <v>1779849900000</v>
      </c>
      <c r="G8881">
        <v>1779851606287</v>
      </c>
      <c r="H8881">
        <v>1706287</v>
      </c>
      <c r="I8881">
        <v>1706287</v>
      </c>
      <c r="J8881">
        <v>10780</v>
      </c>
      <c r="K8881">
        <v>73</v>
      </c>
      <c r="L8881">
        <v>66.099999999999994</v>
      </c>
      <c r="M8881" t="s">
        <v>925</v>
      </c>
      <c r="N8881" t="s">
        <v>926</v>
      </c>
      <c r="O8881">
        <v>42.37</v>
      </c>
      <c r="S8881">
        <v>28880</v>
      </c>
    </row>
    <row r="8882" spans="1:19" x14ac:dyDescent="0.2">
      <c r="A8882" t="s">
        <v>71</v>
      </c>
      <c r="B8882" t="s">
        <v>8</v>
      </c>
      <c r="C8882" t="s">
        <v>927</v>
      </c>
      <c r="D8882">
        <v>1</v>
      </c>
      <c r="E8882">
        <v>3</v>
      </c>
      <c r="F8882">
        <v>1779850800000</v>
      </c>
      <c r="G8882">
        <v>1779853066961</v>
      </c>
      <c r="H8882">
        <v>2266961</v>
      </c>
      <c r="I8882">
        <v>2266961</v>
      </c>
      <c r="J8882">
        <v>8788</v>
      </c>
      <c r="K8882">
        <v>91</v>
      </c>
      <c r="L8882">
        <v>69.430000000000007</v>
      </c>
      <c r="M8882" t="s">
        <v>931</v>
      </c>
      <c r="N8882" t="s">
        <v>926</v>
      </c>
      <c r="O8882">
        <v>41.31</v>
      </c>
      <c r="S8882">
        <v>28881</v>
      </c>
    </row>
    <row r="8883" spans="1:19" x14ac:dyDescent="0.2">
      <c r="A8883" t="s">
        <v>71</v>
      </c>
      <c r="B8883" t="s">
        <v>8</v>
      </c>
      <c r="C8883" t="s">
        <v>924</v>
      </c>
      <c r="D8883">
        <v>1</v>
      </c>
      <c r="E8883">
        <v>3</v>
      </c>
      <c r="F8883">
        <v>1779851700000</v>
      </c>
      <c r="G8883">
        <v>1779853532694</v>
      </c>
      <c r="H8883">
        <v>1832694</v>
      </c>
      <c r="I8883">
        <v>1832694</v>
      </c>
      <c r="J8883">
        <v>8763</v>
      </c>
      <c r="K8883">
        <v>73</v>
      </c>
      <c r="L8883">
        <v>67.489999999999995</v>
      </c>
      <c r="M8883" t="s">
        <v>931</v>
      </c>
      <c r="N8883" t="s">
        <v>926</v>
      </c>
      <c r="O8883">
        <v>47.81</v>
      </c>
      <c r="S8883">
        <v>28882</v>
      </c>
    </row>
    <row r="8884" spans="1:19" x14ac:dyDescent="0.2">
      <c r="A8884" t="s">
        <v>71</v>
      </c>
      <c r="B8884" t="s">
        <v>8</v>
      </c>
      <c r="C8884" t="s">
        <v>928</v>
      </c>
      <c r="D8884">
        <v>1</v>
      </c>
      <c r="E8884">
        <v>3</v>
      </c>
      <c r="F8884">
        <v>1779852600000</v>
      </c>
      <c r="G8884">
        <v>1779855080498</v>
      </c>
      <c r="H8884">
        <v>2480498</v>
      </c>
      <c r="I8884">
        <v>2480498</v>
      </c>
      <c r="J8884">
        <v>11112</v>
      </c>
      <c r="K8884">
        <v>93</v>
      </c>
      <c r="L8884">
        <v>61.43</v>
      </c>
      <c r="M8884" t="s">
        <v>925</v>
      </c>
      <c r="N8884" t="s">
        <v>929</v>
      </c>
      <c r="S8884">
        <v>28883</v>
      </c>
    </row>
    <row r="8885" spans="1:19" x14ac:dyDescent="0.2">
      <c r="A8885" t="s">
        <v>71</v>
      </c>
      <c r="B8885" t="s">
        <v>8</v>
      </c>
      <c r="C8885" t="s">
        <v>927</v>
      </c>
      <c r="D8885">
        <v>1</v>
      </c>
      <c r="E8885">
        <v>3</v>
      </c>
      <c r="F8885">
        <v>1779853500000</v>
      </c>
      <c r="G8885">
        <v>1779855519098</v>
      </c>
      <c r="H8885">
        <v>2019098</v>
      </c>
      <c r="I8885">
        <v>2019098</v>
      </c>
      <c r="J8885">
        <v>10578</v>
      </c>
      <c r="K8885">
        <v>76</v>
      </c>
      <c r="L8885">
        <v>74.84</v>
      </c>
      <c r="M8885" t="s">
        <v>931</v>
      </c>
      <c r="N8885" t="s">
        <v>926</v>
      </c>
      <c r="O8885">
        <v>55.35</v>
      </c>
      <c r="S8885">
        <v>28884</v>
      </c>
    </row>
    <row r="8886" spans="1:19" x14ac:dyDescent="0.2">
      <c r="A8886" t="s">
        <v>71</v>
      </c>
      <c r="B8886" t="s">
        <v>8</v>
      </c>
      <c r="C8886" t="s">
        <v>924</v>
      </c>
      <c r="D8886">
        <v>1</v>
      </c>
      <c r="E8886">
        <v>3</v>
      </c>
      <c r="F8886">
        <v>1779854400000</v>
      </c>
      <c r="G8886">
        <v>1779855758613</v>
      </c>
      <c r="H8886">
        <v>1358613</v>
      </c>
      <c r="I8886">
        <v>1358613</v>
      </c>
      <c r="J8886">
        <v>9111</v>
      </c>
      <c r="K8886">
        <v>58</v>
      </c>
      <c r="L8886">
        <v>63.97</v>
      </c>
      <c r="M8886" t="s">
        <v>925</v>
      </c>
      <c r="N8886" t="s">
        <v>926</v>
      </c>
      <c r="O8886">
        <v>50.65</v>
      </c>
      <c r="S8886">
        <v>28885</v>
      </c>
    </row>
    <row r="8887" spans="1:19" x14ac:dyDescent="0.2">
      <c r="A8887" t="s">
        <v>71</v>
      </c>
      <c r="B8887" t="s">
        <v>8</v>
      </c>
      <c r="C8887" t="s">
        <v>928</v>
      </c>
      <c r="D8887">
        <v>1</v>
      </c>
      <c r="E8887">
        <v>3</v>
      </c>
      <c r="F8887">
        <v>1779855300000</v>
      </c>
      <c r="G8887">
        <v>1779856650450</v>
      </c>
      <c r="H8887">
        <v>1350450</v>
      </c>
      <c r="I8887">
        <v>1350450</v>
      </c>
      <c r="J8887">
        <v>8887</v>
      </c>
      <c r="K8887">
        <v>54</v>
      </c>
      <c r="L8887">
        <v>62.13</v>
      </c>
      <c r="M8887" t="s">
        <v>925</v>
      </c>
      <c r="N8887" t="s">
        <v>926</v>
      </c>
      <c r="O8887">
        <v>47.17</v>
      </c>
      <c r="S8887">
        <v>28886</v>
      </c>
    </row>
    <row r="8888" spans="1:19" x14ac:dyDescent="0.2">
      <c r="A8888" t="s">
        <v>71</v>
      </c>
      <c r="B8888" t="s">
        <v>8</v>
      </c>
      <c r="C8888" t="s">
        <v>927</v>
      </c>
      <c r="D8888">
        <v>1</v>
      </c>
      <c r="E8888">
        <v>3</v>
      </c>
      <c r="F8888">
        <v>1779856200000</v>
      </c>
      <c r="G8888">
        <v>1779858329351</v>
      </c>
      <c r="H8888">
        <v>2129351</v>
      </c>
      <c r="I8888">
        <v>2129351</v>
      </c>
      <c r="J8888">
        <v>10259</v>
      </c>
      <c r="K8888">
        <v>86</v>
      </c>
      <c r="L8888">
        <v>70.17</v>
      </c>
      <c r="M8888" t="s">
        <v>931</v>
      </c>
      <c r="N8888" t="s">
        <v>926</v>
      </c>
      <c r="O8888">
        <v>42.56</v>
      </c>
      <c r="S8888">
        <v>28887</v>
      </c>
    </row>
    <row r="8889" spans="1:19" x14ac:dyDescent="0.2">
      <c r="A8889" t="s">
        <v>71</v>
      </c>
      <c r="B8889" t="s">
        <v>8</v>
      </c>
      <c r="C8889" t="s">
        <v>924</v>
      </c>
      <c r="D8889">
        <v>1</v>
      </c>
      <c r="E8889">
        <v>3</v>
      </c>
      <c r="F8889">
        <v>1779857100000</v>
      </c>
      <c r="G8889">
        <v>1779859184123</v>
      </c>
      <c r="H8889">
        <v>2084123</v>
      </c>
      <c r="I8889">
        <v>2084123</v>
      </c>
      <c r="J8889">
        <v>8534</v>
      </c>
      <c r="K8889">
        <v>88</v>
      </c>
      <c r="L8889">
        <v>67.13</v>
      </c>
      <c r="M8889" t="s">
        <v>931</v>
      </c>
      <c r="N8889" t="s">
        <v>926</v>
      </c>
      <c r="O8889">
        <v>41.25</v>
      </c>
      <c r="S8889">
        <v>28888</v>
      </c>
    </row>
    <row r="8890" spans="1:19" x14ac:dyDescent="0.2">
      <c r="A8890" t="s">
        <v>71</v>
      </c>
      <c r="B8890" t="s">
        <v>8</v>
      </c>
      <c r="C8890" t="s">
        <v>928</v>
      </c>
      <c r="D8890">
        <v>1</v>
      </c>
      <c r="E8890">
        <v>3</v>
      </c>
      <c r="F8890">
        <v>1779858000000</v>
      </c>
      <c r="G8890">
        <v>1779859465635</v>
      </c>
      <c r="H8890">
        <v>1465635</v>
      </c>
      <c r="I8890">
        <v>1465635</v>
      </c>
      <c r="J8890">
        <v>11852</v>
      </c>
      <c r="K8890">
        <v>57</v>
      </c>
      <c r="L8890">
        <v>68.650000000000006</v>
      </c>
      <c r="M8890" t="s">
        <v>931</v>
      </c>
      <c r="N8890" t="s">
        <v>926</v>
      </c>
      <c r="O8890">
        <v>51.5</v>
      </c>
      <c r="S8890">
        <v>28889</v>
      </c>
    </row>
    <row r="8891" spans="1:19" x14ac:dyDescent="0.2">
      <c r="A8891" t="s">
        <v>71</v>
      </c>
      <c r="B8891" t="s">
        <v>8</v>
      </c>
      <c r="C8891" t="s">
        <v>927</v>
      </c>
      <c r="D8891">
        <v>1</v>
      </c>
      <c r="E8891">
        <v>3</v>
      </c>
      <c r="F8891">
        <v>1779858900000</v>
      </c>
      <c r="G8891">
        <v>1779860291495</v>
      </c>
      <c r="H8891">
        <v>1391495</v>
      </c>
      <c r="I8891">
        <v>1391495</v>
      </c>
      <c r="J8891">
        <v>10859</v>
      </c>
      <c r="K8891">
        <v>53</v>
      </c>
      <c r="L8891">
        <v>64.47</v>
      </c>
      <c r="M8891" t="s">
        <v>925</v>
      </c>
      <c r="N8891" t="s">
        <v>926</v>
      </c>
      <c r="O8891">
        <v>46.3</v>
      </c>
      <c r="S8891">
        <v>28890</v>
      </c>
    </row>
    <row r="8892" spans="1:19" x14ac:dyDescent="0.2">
      <c r="A8892" t="s">
        <v>71</v>
      </c>
      <c r="B8892" t="s">
        <v>8</v>
      </c>
      <c r="C8892" t="s">
        <v>924</v>
      </c>
      <c r="D8892">
        <v>1</v>
      </c>
      <c r="E8892">
        <v>3</v>
      </c>
      <c r="F8892">
        <v>1779859800000</v>
      </c>
      <c r="G8892">
        <v>1779861646425</v>
      </c>
      <c r="H8892">
        <v>1846425</v>
      </c>
      <c r="I8892">
        <v>1846425</v>
      </c>
      <c r="J8892">
        <v>10124</v>
      </c>
      <c r="K8892">
        <v>68</v>
      </c>
      <c r="L8892">
        <v>70.819999999999993</v>
      </c>
      <c r="M8892" t="s">
        <v>931</v>
      </c>
      <c r="N8892" t="s">
        <v>926</v>
      </c>
      <c r="O8892">
        <v>51.57</v>
      </c>
      <c r="S8892">
        <v>28891</v>
      </c>
    </row>
    <row r="8893" spans="1:19" x14ac:dyDescent="0.2">
      <c r="A8893" t="s">
        <v>71</v>
      </c>
      <c r="B8893" t="s">
        <v>8</v>
      </c>
      <c r="C8893" t="s">
        <v>928</v>
      </c>
      <c r="D8893">
        <v>1</v>
      </c>
      <c r="E8893">
        <v>3</v>
      </c>
      <c r="F8893">
        <v>1779860700000</v>
      </c>
      <c r="G8893">
        <v>1779861974292</v>
      </c>
      <c r="H8893">
        <v>1274292</v>
      </c>
      <c r="I8893">
        <v>1274292</v>
      </c>
      <c r="J8893">
        <v>9152</v>
      </c>
      <c r="K8893">
        <v>54</v>
      </c>
      <c r="L8893">
        <v>65.59</v>
      </c>
      <c r="M8893" t="s">
        <v>925</v>
      </c>
      <c r="N8893" t="s">
        <v>926</v>
      </c>
      <c r="O8893">
        <v>56.41</v>
      </c>
      <c r="S8893">
        <v>28892</v>
      </c>
    </row>
    <row r="8894" spans="1:19" x14ac:dyDescent="0.2">
      <c r="A8894" t="s">
        <v>71</v>
      </c>
      <c r="B8894" t="s">
        <v>8</v>
      </c>
      <c r="C8894" t="s">
        <v>927</v>
      </c>
      <c r="D8894">
        <v>1</v>
      </c>
      <c r="E8894">
        <v>3</v>
      </c>
      <c r="F8894">
        <v>1779861600000</v>
      </c>
      <c r="G8894">
        <v>1779864106746</v>
      </c>
      <c r="H8894">
        <v>2506746</v>
      </c>
      <c r="I8894">
        <v>2506746</v>
      </c>
      <c r="J8894">
        <v>8875</v>
      </c>
      <c r="K8894">
        <v>101</v>
      </c>
      <c r="L8894">
        <v>73.17</v>
      </c>
      <c r="M8894" t="s">
        <v>931</v>
      </c>
      <c r="N8894" t="s">
        <v>926</v>
      </c>
      <c r="O8894">
        <v>43.74</v>
      </c>
      <c r="S8894">
        <v>28893</v>
      </c>
    </row>
    <row r="8895" spans="1:19" x14ac:dyDescent="0.2">
      <c r="A8895" t="s">
        <v>71</v>
      </c>
      <c r="B8895" t="s">
        <v>8</v>
      </c>
      <c r="C8895" t="s">
        <v>924</v>
      </c>
      <c r="D8895">
        <v>1</v>
      </c>
      <c r="E8895">
        <v>3</v>
      </c>
      <c r="F8895">
        <v>1779862500000</v>
      </c>
      <c r="G8895">
        <v>1779864545261</v>
      </c>
      <c r="H8895">
        <v>2045261</v>
      </c>
      <c r="I8895">
        <v>2045261</v>
      </c>
      <c r="J8895">
        <v>11039</v>
      </c>
      <c r="K8895">
        <v>86</v>
      </c>
      <c r="L8895">
        <v>69.83</v>
      </c>
      <c r="M8895" t="s">
        <v>931</v>
      </c>
      <c r="N8895" t="s">
        <v>926</v>
      </c>
      <c r="O8895">
        <v>41.81</v>
      </c>
      <c r="S8895">
        <v>28894</v>
      </c>
    </row>
    <row r="8896" spans="1:19" x14ac:dyDescent="0.2">
      <c r="A8896" t="s">
        <v>71</v>
      </c>
      <c r="B8896" t="s">
        <v>8</v>
      </c>
      <c r="C8896" t="s">
        <v>924</v>
      </c>
      <c r="D8896">
        <v>1</v>
      </c>
      <c r="E8896">
        <v>4</v>
      </c>
      <c r="F8896">
        <v>1779926400000</v>
      </c>
      <c r="G8896">
        <v>1779928832200</v>
      </c>
      <c r="H8896">
        <v>2432200</v>
      </c>
      <c r="I8896">
        <v>2432200</v>
      </c>
      <c r="J8896">
        <v>11587</v>
      </c>
      <c r="K8896">
        <v>91</v>
      </c>
      <c r="L8896">
        <v>79.47</v>
      </c>
      <c r="M8896" t="s">
        <v>931</v>
      </c>
      <c r="N8896" t="s">
        <v>926</v>
      </c>
      <c r="O8896">
        <v>53.02</v>
      </c>
      <c r="S8896">
        <v>28895</v>
      </c>
    </row>
    <row r="8897" spans="1:19" x14ac:dyDescent="0.2">
      <c r="A8897" t="s">
        <v>71</v>
      </c>
      <c r="B8897" t="s">
        <v>8</v>
      </c>
      <c r="C8897" t="s">
        <v>928</v>
      </c>
      <c r="D8897">
        <v>1</v>
      </c>
      <c r="E8897">
        <v>4</v>
      </c>
      <c r="F8897">
        <v>1779927300000</v>
      </c>
      <c r="G8897">
        <v>1779929351613</v>
      </c>
      <c r="H8897">
        <v>2051613</v>
      </c>
      <c r="I8897">
        <v>2051613</v>
      </c>
      <c r="J8897">
        <v>10334</v>
      </c>
      <c r="K8897">
        <v>86</v>
      </c>
      <c r="L8897">
        <v>70.81</v>
      </c>
      <c r="M8897" t="s">
        <v>931</v>
      </c>
      <c r="N8897" t="s">
        <v>926</v>
      </c>
      <c r="O8897">
        <v>45.83</v>
      </c>
      <c r="S8897">
        <v>28896</v>
      </c>
    </row>
    <row r="8898" spans="1:19" x14ac:dyDescent="0.2">
      <c r="A8898" t="s">
        <v>71</v>
      </c>
      <c r="B8898" t="s">
        <v>8</v>
      </c>
      <c r="C8898" t="s">
        <v>927</v>
      </c>
      <c r="D8898">
        <v>1</v>
      </c>
      <c r="E8898">
        <v>4</v>
      </c>
      <c r="F8898">
        <v>1779928200000</v>
      </c>
      <c r="G8898">
        <v>1779930584779</v>
      </c>
      <c r="H8898">
        <v>2384779</v>
      </c>
      <c r="I8898">
        <v>2384779</v>
      </c>
      <c r="J8898">
        <v>10240</v>
      </c>
      <c r="K8898">
        <v>89</v>
      </c>
      <c r="L8898">
        <v>72.97</v>
      </c>
      <c r="M8898" t="s">
        <v>931</v>
      </c>
      <c r="N8898" t="s">
        <v>926</v>
      </c>
      <c r="O8898">
        <v>42.71</v>
      </c>
      <c r="S8898">
        <v>28897</v>
      </c>
    </row>
    <row r="8899" spans="1:19" x14ac:dyDescent="0.2">
      <c r="A8899" t="s">
        <v>71</v>
      </c>
      <c r="B8899" t="s">
        <v>8</v>
      </c>
      <c r="C8899" t="s">
        <v>924</v>
      </c>
      <c r="D8899">
        <v>1</v>
      </c>
      <c r="E8899">
        <v>4</v>
      </c>
      <c r="F8899">
        <v>1779929100000</v>
      </c>
      <c r="G8899">
        <v>1779930955178</v>
      </c>
      <c r="H8899">
        <v>1855178</v>
      </c>
      <c r="I8899">
        <v>1855178</v>
      </c>
      <c r="J8899">
        <v>11910</v>
      </c>
      <c r="K8899">
        <v>76</v>
      </c>
      <c r="L8899">
        <v>54.77</v>
      </c>
      <c r="M8899" t="s">
        <v>925</v>
      </c>
      <c r="N8899" t="s">
        <v>929</v>
      </c>
      <c r="S8899">
        <v>28898</v>
      </c>
    </row>
    <row r="8900" spans="1:19" x14ac:dyDescent="0.2">
      <c r="A8900" t="s">
        <v>71</v>
      </c>
      <c r="B8900" t="s">
        <v>8</v>
      </c>
      <c r="C8900" t="s">
        <v>928</v>
      </c>
      <c r="D8900">
        <v>1</v>
      </c>
      <c r="E8900">
        <v>4</v>
      </c>
      <c r="F8900">
        <v>1779930000000</v>
      </c>
      <c r="G8900">
        <v>1779932418588</v>
      </c>
      <c r="H8900">
        <v>2418588</v>
      </c>
      <c r="I8900">
        <v>2418588</v>
      </c>
      <c r="J8900">
        <v>8840</v>
      </c>
      <c r="K8900">
        <v>98</v>
      </c>
      <c r="L8900">
        <v>71.37</v>
      </c>
      <c r="M8900" t="s">
        <v>931</v>
      </c>
      <c r="N8900" t="s">
        <v>926</v>
      </c>
      <c r="O8900">
        <v>41.87</v>
      </c>
      <c r="S8900">
        <v>28899</v>
      </c>
    </row>
    <row r="8901" spans="1:19" x14ac:dyDescent="0.2">
      <c r="A8901" t="s">
        <v>71</v>
      </c>
      <c r="B8901" t="s">
        <v>8</v>
      </c>
      <c r="C8901" t="s">
        <v>927</v>
      </c>
      <c r="D8901">
        <v>1</v>
      </c>
      <c r="E8901">
        <v>4</v>
      </c>
      <c r="F8901">
        <v>1779930900000</v>
      </c>
      <c r="G8901">
        <v>1779932771188</v>
      </c>
      <c r="H8901">
        <v>1871188</v>
      </c>
      <c r="I8901">
        <v>1871188</v>
      </c>
      <c r="J8901">
        <v>11359</v>
      </c>
      <c r="K8901">
        <v>78</v>
      </c>
      <c r="L8901">
        <v>74.05</v>
      </c>
      <c r="M8901" t="s">
        <v>931</v>
      </c>
      <c r="N8901" t="s">
        <v>926</v>
      </c>
      <c r="O8901">
        <v>55.14</v>
      </c>
      <c r="S8901">
        <v>28900</v>
      </c>
    </row>
    <row r="8902" spans="1:19" x14ac:dyDescent="0.2">
      <c r="A8902" t="s">
        <v>71</v>
      </c>
      <c r="B8902" t="s">
        <v>8</v>
      </c>
      <c r="C8902" t="s">
        <v>924</v>
      </c>
      <c r="D8902">
        <v>1</v>
      </c>
      <c r="E8902">
        <v>4</v>
      </c>
      <c r="F8902">
        <v>1779931800000</v>
      </c>
      <c r="G8902">
        <v>1779933640017</v>
      </c>
      <c r="H8902">
        <v>1840017</v>
      </c>
      <c r="I8902">
        <v>1840017</v>
      </c>
      <c r="J8902">
        <v>9841</v>
      </c>
      <c r="K8902">
        <v>69</v>
      </c>
      <c r="L8902">
        <v>65.78</v>
      </c>
      <c r="M8902" t="s">
        <v>925</v>
      </c>
      <c r="N8902" t="s">
        <v>926</v>
      </c>
      <c r="O8902">
        <v>40.76</v>
      </c>
      <c r="S8902">
        <v>28901</v>
      </c>
    </row>
    <row r="8903" spans="1:19" x14ac:dyDescent="0.2">
      <c r="A8903" t="s">
        <v>71</v>
      </c>
      <c r="B8903" t="s">
        <v>8</v>
      </c>
      <c r="C8903" t="s">
        <v>928</v>
      </c>
      <c r="D8903">
        <v>1</v>
      </c>
      <c r="E8903">
        <v>4</v>
      </c>
      <c r="F8903">
        <v>1779932700000</v>
      </c>
      <c r="G8903">
        <v>1779935093790</v>
      </c>
      <c r="H8903">
        <v>2393790</v>
      </c>
      <c r="I8903">
        <v>2393790</v>
      </c>
      <c r="J8903">
        <v>9182</v>
      </c>
      <c r="K8903">
        <v>93</v>
      </c>
      <c r="L8903">
        <v>75.33</v>
      </c>
      <c r="M8903" t="s">
        <v>931</v>
      </c>
      <c r="N8903" t="s">
        <v>926</v>
      </c>
      <c r="O8903">
        <v>50.78</v>
      </c>
      <c r="S8903">
        <v>28902</v>
      </c>
    </row>
    <row r="8904" spans="1:19" x14ac:dyDescent="0.2">
      <c r="A8904" t="s">
        <v>71</v>
      </c>
      <c r="B8904" t="s">
        <v>8</v>
      </c>
      <c r="C8904" t="s">
        <v>927</v>
      </c>
      <c r="D8904">
        <v>1</v>
      </c>
      <c r="E8904">
        <v>4</v>
      </c>
      <c r="F8904">
        <v>1779933600000</v>
      </c>
      <c r="G8904">
        <v>1779934975833</v>
      </c>
      <c r="H8904">
        <v>1375833</v>
      </c>
      <c r="I8904">
        <v>1375833</v>
      </c>
      <c r="J8904">
        <v>10058</v>
      </c>
      <c r="K8904">
        <v>56</v>
      </c>
      <c r="L8904">
        <v>66.06</v>
      </c>
      <c r="M8904" t="s">
        <v>925</v>
      </c>
      <c r="N8904" t="s">
        <v>926</v>
      </c>
      <c r="O8904">
        <v>52.53</v>
      </c>
      <c r="S8904">
        <v>28903</v>
      </c>
    </row>
    <row r="8905" spans="1:19" x14ac:dyDescent="0.2">
      <c r="A8905" t="s">
        <v>71</v>
      </c>
      <c r="B8905" t="s">
        <v>8</v>
      </c>
      <c r="C8905" t="s">
        <v>924</v>
      </c>
      <c r="D8905">
        <v>1</v>
      </c>
      <c r="E8905">
        <v>4</v>
      </c>
      <c r="F8905">
        <v>1779934500000</v>
      </c>
      <c r="G8905">
        <v>1779936843289</v>
      </c>
      <c r="H8905">
        <v>2343289</v>
      </c>
      <c r="I8905">
        <v>2343289</v>
      </c>
      <c r="J8905">
        <v>9006</v>
      </c>
      <c r="K8905">
        <v>88</v>
      </c>
      <c r="L8905">
        <v>57.58</v>
      </c>
      <c r="M8905" t="s">
        <v>925</v>
      </c>
      <c r="N8905" t="s">
        <v>929</v>
      </c>
      <c r="S8905">
        <v>28904</v>
      </c>
    </row>
    <row r="8906" spans="1:19" x14ac:dyDescent="0.2">
      <c r="A8906" t="s">
        <v>71</v>
      </c>
      <c r="B8906" t="s">
        <v>8</v>
      </c>
      <c r="C8906" t="s">
        <v>928</v>
      </c>
      <c r="D8906">
        <v>1</v>
      </c>
      <c r="E8906">
        <v>4</v>
      </c>
      <c r="F8906">
        <v>1779935400000</v>
      </c>
      <c r="G8906">
        <v>1779937107810</v>
      </c>
      <c r="H8906">
        <v>1707810</v>
      </c>
      <c r="I8906">
        <v>1707810</v>
      </c>
      <c r="J8906">
        <v>11808</v>
      </c>
      <c r="K8906">
        <v>69</v>
      </c>
      <c r="L8906">
        <v>66.709999999999994</v>
      </c>
      <c r="M8906" t="s">
        <v>931</v>
      </c>
      <c r="N8906" t="s">
        <v>926</v>
      </c>
      <c r="O8906">
        <v>41</v>
      </c>
      <c r="S8906">
        <v>28905</v>
      </c>
    </row>
    <row r="8907" spans="1:19" x14ac:dyDescent="0.2">
      <c r="A8907" t="s">
        <v>71</v>
      </c>
      <c r="B8907" t="s">
        <v>8</v>
      </c>
      <c r="C8907" t="s">
        <v>927</v>
      </c>
      <c r="D8907">
        <v>1</v>
      </c>
      <c r="E8907">
        <v>4</v>
      </c>
      <c r="F8907">
        <v>1779936300000</v>
      </c>
      <c r="G8907">
        <v>1779937789432</v>
      </c>
      <c r="H8907">
        <v>1489432</v>
      </c>
      <c r="I8907">
        <v>1489432</v>
      </c>
      <c r="J8907">
        <v>8771</v>
      </c>
      <c r="K8907">
        <v>55</v>
      </c>
      <c r="L8907">
        <v>47.08</v>
      </c>
      <c r="M8907" t="s">
        <v>925</v>
      </c>
      <c r="N8907" t="s">
        <v>929</v>
      </c>
      <c r="S8907">
        <v>28906</v>
      </c>
    </row>
    <row r="8908" spans="1:19" x14ac:dyDescent="0.2">
      <c r="A8908" t="s">
        <v>71</v>
      </c>
      <c r="B8908" t="s">
        <v>8</v>
      </c>
      <c r="C8908" t="s">
        <v>924</v>
      </c>
      <c r="D8908">
        <v>1</v>
      </c>
      <c r="E8908">
        <v>4</v>
      </c>
      <c r="F8908">
        <v>1779937200000</v>
      </c>
      <c r="G8908">
        <v>1779938979776</v>
      </c>
      <c r="H8908">
        <v>1779776</v>
      </c>
      <c r="I8908">
        <v>1779776</v>
      </c>
      <c r="J8908">
        <v>10888</v>
      </c>
      <c r="K8908">
        <v>72</v>
      </c>
      <c r="L8908">
        <v>68.849999999999994</v>
      </c>
      <c r="M8908" t="s">
        <v>931</v>
      </c>
      <c r="N8908" t="s">
        <v>926</v>
      </c>
      <c r="O8908">
        <v>46.61</v>
      </c>
      <c r="S8908">
        <v>28907</v>
      </c>
    </row>
    <row r="8909" spans="1:19" x14ac:dyDescent="0.2">
      <c r="A8909" t="s">
        <v>71</v>
      </c>
      <c r="B8909" t="s">
        <v>8</v>
      </c>
      <c r="C8909" t="s">
        <v>928</v>
      </c>
      <c r="D8909">
        <v>1</v>
      </c>
      <c r="E8909">
        <v>4</v>
      </c>
      <c r="F8909">
        <v>1779938100000</v>
      </c>
      <c r="G8909">
        <v>1779939531013</v>
      </c>
      <c r="H8909">
        <v>1431013</v>
      </c>
      <c r="I8909">
        <v>1431013</v>
      </c>
      <c r="J8909">
        <v>11255</v>
      </c>
      <c r="K8909">
        <v>61</v>
      </c>
      <c r="L8909">
        <v>63.71</v>
      </c>
      <c r="M8909" t="s">
        <v>925</v>
      </c>
      <c r="N8909" t="s">
        <v>926</v>
      </c>
      <c r="O8909">
        <v>42.46</v>
      </c>
      <c r="S8909">
        <v>28908</v>
      </c>
    </row>
    <row r="8910" spans="1:19" x14ac:dyDescent="0.2">
      <c r="A8910" t="s">
        <v>71</v>
      </c>
      <c r="B8910" t="s">
        <v>8</v>
      </c>
      <c r="C8910" t="s">
        <v>927</v>
      </c>
      <c r="D8910">
        <v>1</v>
      </c>
      <c r="E8910">
        <v>4</v>
      </c>
      <c r="F8910">
        <v>1779939000000</v>
      </c>
      <c r="G8910">
        <v>1779941491858</v>
      </c>
      <c r="H8910">
        <v>2491858</v>
      </c>
      <c r="I8910">
        <v>2491858</v>
      </c>
      <c r="J8910">
        <v>11351</v>
      </c>
      <c r="K8910">
        <v>101</v>
      </c>
      <c r="L8910">
        <v>77.900000000000006</v>
      </c>
      <c r="M8910" t="s">
        <v>931</v>
      </c>
      <c r="N8910" t="s">
        <v>926</v>
      </c>
      <c r="O8910">
        <v>48.5</v>
      </c>
      <c r="S8910">
        <v>28909</v>
      </c>
    </row>
    <row r="8911" spans="1:19" x14ac:dyDescent="0.2">
      <c r="A8911" t="s">
        <v>71</v>
      </c>
      <c r="B8911" t="s">
        <v>8</v>
      </c>
      <c r="C8911" t="s">
        <v>924</v>
      </c>
      <c r="D8911">
        <v>1</v>
      </c>
      <c r="E8911">
        <v>4</v>
      </c>
      <c r="F8911">
        <v>1779939900000</v>
      </c>
      <c r="G8911">
        <v>1779941252921</v>
      </c>
      <c r="H8911">
        <v>1352921</v>
      </c>
      <c r="I8911">
        <v>1352921</v>
      </c>
      <c r="J8911">
        <v>8823</v>
      </c>
      <c r="K8911">
        <v>60</v>
      </c>
      <c r="L8911">
        <v>58.88</v>
      </c>
      <c r="M8911" t="s">
        <v>925</v>
      </c>
      <c r="N8911" t="s">
        <v>926</v>
      </c>
      <c r="O8911">
        <v>39.71</v>
      </c>
      <c r="S8911">
        <v>28910</v>
      </c>
    </row>
    <row r="8912" spans="1:19" x14ac:dyDescent="0.2">
      <c r="A8912" t="s">
        <v>71</v>
      </c>
      <c r="B8912" t="s">
        <v>8</v>
      </c>
      <c r="C8912" t="s">
        <v>928</v>
      </c>
      <c r="D8912">
        <v>1</v>
      </c>
      <c r="E8912">
        <v>4</v>
      </c>
      <c r="F8912">
        <v>1779940800000</v>
      </c>
      <c r="G8912">
        <v>1779942854899</v>
      </c>
      <c r="H8912">
        <v>2054899</v>
      </c>
      <c r="I8912">
        <v>2054899</v>
      </c>
      <c r="J8912">
        <v>10180</v>
      </c>
      <c r="K8912">
        <v>77</v>
      </c>
      <c r="L8912">
        <v>72.3</v>
      </c>
      <c r="M8912" t="s">
        <v>931</v>
      </c>
      <c r="N8912" t="s">
        <v>926</v>
      </c>
      <c r="O8912">
        <v>49.61</v>
      </c>
      <c r="S8912">
        <v>28911</v>
      </c>
    </row>
    <row r="8913" spans="1:19" x14ac:dyDescent="0.2">
      <c r="A8913" t="s">
        <v>71</v>
      </c>
      <c r="B8913" t="s">
        <v>8</v>
      </c>
      <c r="C8913" t="s">
        <v>927</v>
      </c>
      <c r="D8913">
        <v>1</v>
      </c>
      <c r="E8913">
        <v>4</v>
      </c>
      <c r="F8913">
        <v>1779941700000</v>
      </c>
      <c r="G8913">
        <v>1779943876774</v>
      </c>
      <c r="H8913">
        <v>2176774</v>
      </c>
      <c r="I8913">
        <v>2176774</v>
      </c>
      <c r="J8913">
        <v>10007</v>
      </c>
      <c r="K8913">
        <v>81</v>
      </c>
      <c r="L8913">
        <v>74.069999999999993</v>
      </c>
      <c r="M8913" t="s">
        <v>931</v>
      </c>
      <c r="N8913" t="s">
        <v>926</v>
      </c>
      <c r="O8913">
        <v>51.11</v>
      </c>
      <c r="S8913">
        <v>28912</v>
      </c>
    </row>
    <row r="8914" spans="1:19" x14ac:dyDescent="0.2">
      <c r="A8914" t="s">
        <v>71</v>
      </c>
      <c r="B8914" t="s">
        <v>8</v>
      </c>
      <c r="C8914" t="s">
        <v>924</v>
      </c>
      <c r="D8914">
        <v>1</v>
      </c>
      <c r="E8914">
        <v>4</v>
      </c>
      <c r="F8914">
        <v>1779942600000</v>
      </c>
      <c r="G8914">
        <v>1779944808400</v>
      </c>
      <c r="H8914">
        <v>2208400</v>
      </c>
      <c r="I8914">
        <v>2208400</v>
      </c>
      <c r="J8914">
        <v>9131</v>
      </c>
      <c r="K8914">
        <v>87</v>
      </c>
      <c r="L8914">
        <v>74.12</v>
      </c>
      <c r="M8914" t="s">
        <v>931</v>
      </c>
      <c r="N8914" t="s">
        <v>926</v>
      </c>
      <c r="O8914">
        <v>52.79</v>
      </c>
      <c r="S8914">
        <v>28913</v>
      </c>
    </row>
    <row r="8915" spans="1:19" x14ac:dyDescent="0.2">
      <c r="A8915" t="s">
        <v>71</v>
      </c>
      <c r="B8915" t="s">
        <v>8</v>
      </c>
      <c r="C8915" t="s">
        <v>928</v>
      </c>
      <c r="D8915">
        <v>1</v>
      </c>
      <c r="E8915">
        <v>4</v>
      </c>
      <c r="F8915">
        <v>1779943500000</v>
      </c>
      <c r="G8915">
        <v>1779945002272</v>
      </c>
      <c r="H8915">
        <v>1502272</v>
      </c>
      <c r="I8915">
        <v>1502272</v>
      </c>
      <c r="J8915">
        <v>10405</v>
      </c>
      <c r="K8915">
        <v>56</v>
      </c>
      <c r="L8915">
        <v>68.790000000000006</v>
      </c>
      <c r="M8915" t="s">
        <v>931</v>
      </c>
      <c r="N8915" t="s">
        <v>926</v>
      </c>
      <c r="O8915">
        <v>54.76</v>
      </c>
      <c r="S8915">
        <v>28914</v>
      </c>
    </row>
    <row r="8916" spans="1:19" x14ac:dyDescent="0.2">
      <c r="A8916" t="s">
        <v>71</v>
      </c>
      <c r="B8916" t="s">
        <v>8</v>
      </c>
      <c r="C8916" t="s">
        <v>927</v>
      </c>
      <c r="D8916">
        <v>1</v>
      </c>
      <c r="E8916">
        <v>4</v>
      </c>
      <c r="F8916">
        <v>1779944400000</v>
      </c>
      <c r="G8916">
        <v>1779946220169</v>
      </c>
      <c r="H8916">
        <v>1820169</v>
      </c>
      <c r="I8916">
        <v>1820169</v>
      </c>
      <c r="J8916">
        <v>8551</v>
      </c>
      <c r="K8916">
        <v>76</v>
      </c>
      <c r="L8916">
        <v>64.680000000000007</v>
      </c>
      <c r="M8916" t="s">
        <v>925</v>
      </c>
      <c r="N8916" t="s">
        <v>926</v>
      </c>
      <c r="O8916">
        <v>42.17</v>
      </c>
      <c r="S8916">
        <v>28915</v>
      </c>
    </row>
    <row r="8917" spans="1:19" x14ac:dyDescent="0.2">
      <c r="A8917" t="s">
        <v>71</v>
      </c>
      <c r="B8917" t="s">
        <v>8</v>
      </c>
      <c r="C8917" t="s">
        <v>924</v>
      </c>
      <c r="D8917">
        <v>1</v>
      </c>
      <c r="E8917">
        <v>4</v>
      </c>
      <c r="F8917">
        <v>1779945300000</v>
      </c>
      <c r="G8917">
        <v>1779947062848</v>
      </c>
      <c r="H8917">
        <v>1762848</v>
      </c>
      <c r="I8917">
        <v>1762848</v>
      </c>
      <c r="J8917">
        <v>10641</v>
      </c>
      <c r="K8917">
        <v>72</v>
      </c>
      <c r="L8917">
        <v>65.56</v>
      </c>
      <c r="M8917" t="s">
        <v>925</v>
      </c>
      <c r="N8917" t="s">
        <v>926</v>
      </c>
      <c r="O8917">
        <v>40.06</v>
      </c>
      <c r="S8917">
        <v>28916</v>
      </c>
    </row>
    <row r="8918" spans="1:19" x14ac:dyDescent="0.2">
      <c r="A8918" t="s">
        <v>71</v>
      </c>
      <c r="B8918" t="s">
        <v>8</v>
      </c>
      <c r="C8918" t="s">
        <v>928</v>
      </c>
      <c r="D8918">
        <v>1</v>
      </c>
      <c r="E8918">
        <v>4</v>
      </c>
      <c r="F8918">
        <v>1779946200000</v>
      </c>
      <c r="G8918">
        <v>1779947672441</v>
      </c>
      <c r="H8918">
        <v>1472441</v>
      </c>
      <c r="I8918">
        <v>1472441</v>
      </c>
      <c r="J8918">
        <v>10958</v>
      </c>
      <c r="K8918">
        <v>63</v>
      </c>
      <c r="L8918">
        <v>66.06</v>
      </c>
      <c r="M8918" t="s">
        <v>925</v>
      </c>
      <c r="N8918" t="s">
        <v>926</v>
      </c>
      <c r="O8918">
        <v>47.69</v>
      </c>
      <c r="S8918">
        <v>28917</v>
      </c>
    </row>
    <row r="8919" spans="1:19" x14ac:dyDescent="0.2">
      <c r="A8919" t="s">
        <v>71</v>
      </c>
      <c r="B8919" t="s">
        <v>8</v>
      </c>
      <c r="C8919" t="s">
        <v>928</v>
      </c>
      <c r="D8919">
        <v>1</v>
      </c>
      <c r="E8919">
        <v>5</v>
      </c>
      <c r="F8919">
        <v>1780012800000</v>
      </c>
      <c r="G8919">
        <v>1780014964206</v>
      </c>
      <c r="H8919">
        <v>2164206</v>
      </c>
      <c r="I8919">
        <v>2164206</v>
      </c>
      <c r="J8919">
        <v>9408</v>
      </c>
      <c r="K8919">
        <v>87</v>
      </c>
      <c r="L8919">
        <v>75.510000000000005</v>
      </c>
      <c r="M8919" t="s">
        <v>931</v>
      </c>
      <c r="N8919" t="s">
        <v>926</v>
      </c>
      <c r="O8919">
        <v>56.38</v>
      </c>
      <c r="S8919">
        <v>28918</v>
      </c>
    </row>
    <row r="8920" spans="1:19" x14ac:dyDescent="0.2">
      <c r="A8920" t="s">
        <v>71</v>
      </c>
      <c r="B8920" t="s">
        <v>8</v>
      </c>
      <c r="C8920" t="s">
        <v>927</v>
      </c>
      <c r="D8920">
        <v>1</v>
      </c>
      <c r="E8920">
        <v>5</v>
      </c>
      <c r="F8920">
        <v>1780013700000</v>
      </c>
      <c r="G8920">
        <v>1780015647956</v>
      </c>
      <c r="H8920">
        <v>1947956</v>
      </c>
      <c r="I8920">
        <v>1947956</v>
      </c>
      <c r="J8920">
        <v>12112</v>
      </c>
      <c r="K8920">
        <v>81</v>
      </c>
      <c r="L8920">
        <v>56.09</v>
      </c>
      <c r="M8920" t="s">
        <v>925</v>
      </c>
      <c r="N8920" t="s">
        <v>929</v>
      </c>
      <c r="S8920">
        <v>28919</v>
      </c>
    </row>
    <row r="8921" spans="1:19" x14ac:dyDescent="0.2">
      <c r="A8921" t="s">
        <v>71</v>
      </c>
      <c r="B8921" t="s">
        <v>8</v>
      </c>
      <c r="C8921" t="s">
        <v>924</v>
      </c>
      <c r="D8921">
        <v>1</v>
      </c>
      <c r="E8921">
        <v>5</v>
      </c>
      <c r="F8921">
        <v>1780014600000</v>
      </c>
      <c r="G8921">
        <v>1780016066451</v>
      </c>
      <c r="H8921">
        <v>1466451</v>
      </c>
      <c r="I8921">
        <v>1466451</v>
      </c>
      <c r="J8921">
        <v>8482</v>
      </c>
      <c r="K8921">
        <v>63</v>
      </c>
      <c r="L8921">
        <v>46.5</v>
      </c>
      <c r="M8921" t="s">
        <v>925</v>
      </c>
      <c r="N8921" t="s">
        <v>929</v>
      </c>
      <c r="S8921">
        <v>28920</v>
      </c>
    </row>
    <row r="8922" spans="1:19" x14ac:dyDescent="0.2">
      <c r="A8922" t="s">
        <v>71</v>
      </c>
      <c r="B8922" t="s">
        <v>8</v>
      </c>
      <c r="C8922" t="s">
        <v>928</v>
      </c>
      <c r="D8922">
        <v>1</v>
      </c>
      <c r="E8922">
        <v>5</v>
      </c>
      <c r="F8922">
        <v>1780015500000</v>
      </c>
      <c r="G8922">
        <v>1780017325050</v>
      </c>
      <c r="H8922">
        <v>1825050</v>
      </c>
      <c r="I8922">
        <v>1825050</v>
      </c>
      <c r="J8922">
        <v>11276</v>
      </c>
      <c r="K8922">
        <v>78</v>
      </c>
      <c r="L8922">
        <v>68.8</v>
      </c>
      <c r="M8922" t="s">
        <v>931</v>
      </c>
      <c r="N8922" t="s">
        <v>926</v>
      </c>
      <c r="O8922">
        <v>44.34</v>
      </c>
      <c r="S8922">
        <v>28921</v>
      </c>
    </row>
    <row r="8923" spans="1:19" x14ac:dyDescent="0.2">
      <c r="A8923" t="s">
        <v>71</v>
      </c>
      <c r="B8923" t="s">
        <v>8</v>
      </c>
      <c r="C8923" t="s">
        <v>927</v>
      </c>
      <c r="D8923">
        <v>1</v>
      </c>
      <c r="E8923">
        <v>5</v>
      </c>
      <c r="F8923">
        <v>1780016400000</v>
      </c>
      <c r="G8923">
        <v>1780018096080</v>
      </c>
      <c r="H8923">
        <v>1696080</v>
      </c>
      <c r="I8923">
        <v>1696080</v>
      </c>
      <c r="J8923">
        <v>9251</v>
      </c>
      <c r="K8923">
        <v>64</v>
      </c>
      <c r="L8923">
        <v>67.569999999999993</v>
      </c>
      <c r="M8923" t="s">
        <v>931</v>
      </c>
      <c r="N8923" t="s">
        <v>926</v>
      </c>
      <c r="O8923">
        <v>50.12</v>
      </c>
      <c r="S8923">
        <v>28922</v>
      </c>
    </row>
    <row r="8924" spans="1:19" x14ac:dyDescent="0.2">
      <c r="A8924" t="s">
        <v>71</v>
      </c>
      <c r="B8924" t="s">
        <v>8</v>
      </c>
      <c r="C8924" t="s">
        <v>924</v>
      </c>
      <c r="D8924">
        <v>1</v>
      </c>
      <c r="E8924">
        <v>5</v>
      </c>
      <c r="F8924">
        <v>1780017300000</v>
      </c>
      <c r="G8924">
        <v>1780019760736</v>
      </c>
      <c r="H8924">
        <v>2460736</v>
      </c>
      <c r="I8924">
        <v>2460736</v>
      </c>
      <c r="J8924">
        <v>12070</v>
      </c>
      <c r="K8924">
        <v>100</v>
      </c>
      <c r="L8924">
        <v>80.2</v>
      </c>
      <c r="M8924" t="s">
        <v>931</v>
      </c>
      <c r="N8924" t="s">
        <v>926</v>
      </c>
      <c r="O8924">
        <v>52.7</v>
      </c>
      <c r="S8924">
        <v>28923</v>
      </c>
    </row>
    <row r="8925" spans="1:19" x14ac:dyDescent="0.2">
      <c r="A8925" t="s">
        <v>71</v>
      </c>
      <c r="B8925" t="s">
        <v>8</v>
      </c>
      <c r="C8925" t="s">
        <v>928</v>
      </c>
      <c r="D8925">
        <v>1</v>
      </c>
      <c r="E8925">
        <v>5</v>
      </c>
      <c r="F8925">
        <v>1780018200000</v>
      </c>
      <c r="G8925">
        <v>1780019457085</v>
      </c>
      <c r="H8925">
        <v>1257085</v>
      </c>
      <c r="I8925">
        <v>1257085</v>
      </c>
      <c r="J8925">
        <v>10705</v>
      </c>
      <c r="K8925">
        <v>55</v>
      </c>
      <c r="L8925">
        <v>65.760000000000005</v>
      </c>
      <c r="M8925" t="s">
        <v>925</v>
      </c>
      <c r="N8925" t="s">
        <v>926</v>
      </c>
      <c r="O8925">
        <v>53.09</v>
      </c>
      <c r="S8925">
        <v>28924</v>
      </c>
    </row>
    <row r="8926" spans="1:19" x14ac:dyDescent="0.2">
      <c r="A8926" t="s">
        <v>71</v>
      </c>
      <c r="B8926" t="s">
        <v>8</v>
      </c>
      <c r="C8926" t="s">
        <v>927</v>
      </c>
      <c r="D8926">
        <v>1</v>
      </c>
      <c r="E8926">
        <v>5</v>
      </c>
      <c r="F8926">
        <v>1780019100000</v>
      </c>
      <c r="G8926">
        <v>1780021283506</v>
      </c>
      <c r="H8926">
        <v>2183506</v>
      </c>
      <c r="I8926">
        <v>2183506</v>
      </c>
      <c r="J8926">
        <v>11083</v>
      </c>
      <c r="K8926">
        <v>81</v>
      </c>
      <c r="L8926">
        <v>77.14</v>
      </c>
      <c r="M8926" t="s">
        <v>931</v>
      </c>
      <c r="N8926" t="s">
        <v>926</v>
      </c>
      <c r="O8926">
        <v>55.21</v>
      </c>
      <c r="S8926">
        <v>28925</v>
      </c>
    </row>
    <row r="8927" spans="1:19" x14ac:dyDescent="0.2">
      <c r="A8927" t="s">
        <v>71</v>
      </c>
      <c r="B8927" t="s">
        <v>8</v>
      </c>
      <c r="C8927" t="s">
        <v>924</v>
      </c>
      <c r="D8927">
        <v>1</v>
      </c>
      <c r="E8927">
        <v>5</v>
      </c>
      <c r="F8927">
        <v>1780020000000</v>
      </c>
      <c r="G8927">
        <v>1780021512203</v>
      </c>
      <c r="H8927">
        <v>1512203</v>
      </c>
      <c r="I8927">
        <v>1512203</v>
      </c>
      <c r="J8927">
        <v>9527</v>
      </c>
      <c r="K8927">
        <v>58</v>
      </c>
      <c r="L8927">
        <v>62.08</v>
      </c>
      <c r="M8927" t="s">
        <v>925</v>
      </c>
      <c r="N8927" t="s">
        <v>926</v>
      </c>
      <c r="O8927">
        <v>41.25</v>
      </c>
      <c r="S8927">
        <v>28926</v>
      </c>
    </row>
    <row r="8928" spans="1:19" x14ac:dyDescent="0.2">
      <c r="A8928" t="s">
        <v>71</v>
      </c>
      <c r="B8928" t="s">
        <v>8</v>
      </c>
      <c r="C8928" t="s">
        <v>928</v>
      </c>
      <c r="D8928">
        <v>1</v>
      </c>
      <c r="E8928">
        <v>5</v>
      </c>
      <c r="F8928">
        <v>1780020900000</v>
      </c>
      <c r="G8928">
        <v>1780023478787</v>
      </c>
      <c r="H8928">
        <v>2578787</v>
      </c>
      <c r="I8928">
        <v>2578787</v>
      </c>
      <c r="J8928">
        <v>10748</v>
      </c>
      <c r="K8928">
        <v>95</v>
      </c>
      <c r="L8928">
        <v>62.23</v>
      </c>
      <c r="M8928" t="s">
        <v>925</v>
      </c>
      <c r="N8928" t="s">
        <v>929</v>
      </c>
      <c r="S8928">
        <v>28927</v>
      </c>
    </row>
    <row r="8929" spans="1:19" x14ac:dyDescent="0.2">
      <c r="A8929" t="s">
        <v>71</v>
      </c>
      <c r="B8929" t="s">
        <v>8</v>
      </c>
      <c r="C8929" t="s">
        <v>927</v>
      </c>
      <c r="D8929">
        <v>1</v>
      </c>
      <c r="E8929">
        <v>5</v>
      </c>
      <c r="F8929">
        <v>1780021800000</v>
      </c>
      <c r="G8929">
        <v>1780023794190</v>
      </c>
      <c r="H8929">
        <v>1994190</v>
      </c>
      <c r="I8929">
        <v>1994190</v>
      </c>
      <c r="J8929">
        <v>11292</v>
      </c>
      <c r="K8929">
        <v>77</v>
      </c>
      <c r="L8929">
        <v>74.11</v>
      </c>
      <c r="M8929" t="s">
        <v>931</v>
      </c>
      <c r="N8929" t="s">
        <v>926</v>
      </c>
      <c r="O8929">
        <v>52.37</v>
      </c>
      <c r="S8929">
        <v>28928</v>
      </c>
    </row>
    <row r="8930" spans="1:19" x14ac:dyDescent="0.2">
      <c r="A8930" t="s">
        <v>71</v>
      </c>
      <c r="B8930" t="s">
        <v>8</v>
      </c>
      <c r="C8930" t="s">
        <v>924</v>
      </c>
      <c r="D8930">
        <v>1</v>
      </c>
      <c r="E8930">
        <v>5</v>
      </c>
      <c r="F8930">
        <v>1780022700000</v>
      </c>
      <c r="G8930">
        <v>1780024819657</v>
      </c>
      <c r="H8930">
        <v>2119657</v>
      </c>
      <c r="I8930">
        <v>2119657</v>
      </c>
      <c r="J8930">
        <v>11374</v>
      </c>
      <c r="K8930">
        <v>82</v>
      </c>
      <c r="L8930">
        <v>70.150000000000006</v>
      </c>
      <c r="M8930" t="s">
        <v>931</v>
      </c>
      <c r="N8930" t="s">
        <v>926</v>
      </c>
      <c r="O8930">
        <v>39.770000000000003</v>
      </c>
      <c r="S8930">
        <v>28929</v>
      </c>
    </row>
    <row r="8931" spans="1:19" x14ac:dyDescent="0.2">
      <c r="A8931" t="s">
        <v>71</v>
      </c>
      <c r="B8931" t="s">
        <v>8</v>
      </c>
      <c r="C8931" t="s">
        <v>928</v>
      </c>
      <c r="D8931">
        <v>1</v>
      </c>
      <c r="E8931">
        <v>5</v>
      </c>
      <c r="F8931">
        <v>1780023600000</v>
      </c>
      <c r="G8931">
        <v>1780025203775</v>
      </c>
      <c r="H8931">
        <v>1603775</v>
      </c>
      <c r="I8931">
        <v>1603775</v>
      </c>
      <c r="J8931">
        <v>11822</v>
      </c>
      <c r="K8931">
        <v>71</v>
      </c>
      <c r="L8931">
        <v>51.66</v>
      </c>
      <c r="M8931" t="s">
        <v>925</v>
      </c>
      <c r="N8931" t="s">
        <v>929</v>
      </c>
      <c r="S8931">
        <v>28930</v>
      </c>
    </row>
    <row r="8932" spans="1:19" x14ac:dyDescent="0.2">
      <c r="A8932" t="s">
        <v>71</v>
      </c>
      <c r="B8932" t="s">
        <v>8</v>
      </c>
      <c r="C8932" t="s">
        <v>927</v>
      </c>
      <c r="D8932">
        <v>1</v>
      </c>
      <c r="E8932">
        <v>5</v>
      </c>
      <c r="F8932">
        <v>1780024500000</v>
      </c>
      <c r="G8932">
        <v>1780026508601</v>
      </c>
      <c r="H8932">
        <v>2008601</v>
      </c>
      <c r="I8932">
        <v>2008601</v>
      </c>
      <c r="J8932">
        <v>8876</v>
      </c>
      <c r="K8932">
        <v>84</v>
      </c>
      <c r="L8932">
        <v>65.92</v>
      </c>
      <c r="M8932" t="s">
        <v>925</v>
      </c>
      <c r="N8932" t="s">
        <v>926</v>
      </c>
      <c r="O8932">
        <v>39.42</v>
      </c>
      <c r="S8932">
        <v>28931</v>
      </c>
    </row>
    <row r="8933" spans="1:19" x14ac:dyDescent="0.2">
      <c r="A8933" t="s">
        <v>71</v>
      </c>
      <c r="B8933" t="s">
        <v>8</v>
      </c>
      <c r="C8933" t="s">
        <v>924</v>
      </c>
      <c r="D8933">
        <v>1</v>
      </c>
      <c r="E8933">
        <v>5</v>
      </c>
      <c r="F8933">
        <v>1780025400000</v>
      </c>
      <c r="G8933">
        <v>1780027721004</v>
      </c>
      <c r="H8933">
        <v>2321004</v>
      </c>
      <c r="I8933">
        <v>2321004</v>
      </c>
      <c r="J8933">
        <v>11452</v>
      </c>
      <c r="K8933">
        <v>87</v>
      </c>
      <c r="L8933">
        <v>74.67</v>
      </c>
      <c r="M8933" t="s">
        <v>931</v>
      </c>
      <c r="N8933" t="s">
        <v>926</v>
      </c>
      <c r="O8933">
        <v>45.01</v>
      </c>
      <c r="S8933">
        <v>28932</v>
      </c>
    </row>
    <row r="8934" spans="1:19" x14ac:dyDescent="0.2">
      <c r="A8934" t="s">
        <v>71</v>
      </c>
      <c r="B8934" t="s">
        <v>8</v>
      </c>
      <c r="C8934" t="s">
        <v>928</v>
      </c>
      <c r="D8934">
        <v>1</v>
      </c>
      <c r="E8934">
        <v>5</v>
      </c>
      <c r="F8934">
        <v>1780026300000</v>
      </c>
      <c r="G8934">
        <v>1780028515971</v>
      </c>
      <c r="H8934">
        <v>2215971</v>
      </c>
      <c r="I8934">
        <v>2215971</v>
      </c>
      <c r="J8934">
        <v>11223</v>
      </c>
      <c r="K8934">
        <v>89</v>
      </c>
      <c r="L8934">
        <v>73.489999999999995</v>
      </c>
      <c r="M8934" t="s">
        <v>931</v>
      </c>
      <c r="N8934" t="s">
        <v>926</v>
      </c>
      <c r="O8934">
        <v>45.52</v>
      </c>
      <c r="S8934">
        <v>28933</v>
      </c>
    </row>
    <row r="8935" spans="1:19" x14ac:dyDescent="0.2">
      <c r="A8935" t="s">
        <v>71</v>
      </c>
      <c r="B8935" t="s">
        <v>8</v>
      </c>
      <c r="C8935" t="s">
        <v>927</v>
      </c>
      <c r="D8935">
        <v>1</v>
      </c>
      <c r="E8935">
        <v>5</v>
      </c>
      <c r="F8935">
        <v>1780027200000</v>
      </c>
      <c r="G8935">
        <v>1780029696757</v>
      </c>
      <c r="H8935">
        <v>2496757</v>
      </c>
      <c r="I8935">
        <v>2496757</v>
      </c>
      <c r="J8935">
        <v>9264</v>
      </c>
      <c r="K8935">
        <v>100</v>
      </c>
      <c r="L8935">
        <v>80.45</v>
      </c>
      <c r="M8935" t="s">
        <v>931</v>
      </c>
      <c r="N8935" t="s">
        <v>926</v>
      </c>
      <c r="O8935">
        <v>59.88</v>
      </c>
      <c r="S8935">
        <v>28934</v>
      </c>
    </row>
    <row r="8936" spans="1:19" x14ac:dyDescent="0.2">
      <c r="A8936" t="s">
        <v>71</v>
      </c>
      <c r="B8936" t="s">
        <v>8</v>
      </c>
      <c r="C8936" t="s">
        <v>924</v>
      </c>
      <c r="D8936">
        <v>1</v>
      </c>
      <c r="E8936">
        <v>5</v>
      </c>
      <c r="F8936">
        <v>1780028100000</v>
      </c>
      <c r="G8936">
        <v>1780029619738</v>
      </c>
      <c r="H8936">
        <v>1519738</v>
      </c>
      <c r="I8936">
        <v>1519738</v>
      </c>
      <c r="J8936">
        <v>9831</v>
      </c>
      <c r="K8936">
        <v>62</v>
      </c>
      <c r="L8936">
        <v>69.209999999999994</v>
      </c>
      <c r="M8936" t="s">
        <v>931</v>
      </c>
      <c r="N8936" t="s">
        <v>926</v>
      </c>
      <c r="O8936">
        <v>56.83</v>
      </c>
      <c r="S8936">
        <v>28935</v>
      </c>
    </row>
    <row r="8937" spans="1:19" x14ac:dyDescent="0.2">
      <c r="A8937" t="s">
        <v>71</v>
      </c>
      <c r="B8937" t="s">
        <v>8</v>
      </c>
      <c r="C8937" t="s">
        <v>928</v>
      </c>
      <c r="D8937">
        <v>1</v>
      </c>
      <c r="E8937">
        <v>5</v>
      </c>
      <c r="F8937">
        <v>1780029000000</v>
      </c>
      <c r="G8937">
        <v>1780031373889</v>
      </c>
      <c r="H8937">
        <v>2373889</v>
      </c>
      <c r="I8937">
        <v>2373889</v>
      </c>
      <c r="J8937">
        <v>9189</v>
      </c>
      <c r="K8937">
        <v>96</v>
      </c>
      <c r="L8937">
        <v>58.14</v>
      </c>
      <c r="M8937" t="s">
        <v>925</v>
      </c>
      <c r="N8937" t="s">
        <v>929</v>
      </c>
      <c r="S8937">
        <v>28936</v>
      </c>
    </row>
    <row r="8938" spans="1:19" x14ac:dyDescent="0.2">
      <c r="A8938" t="s">
        <v>71</v>
      </c>
      <c r="B8938" t="s">
        <v>8</v>
      </c>
      <c r="C8938" t="s">
        <v>927</v>
      </c>
      <c r="D8938">
        <v>1</v>
      </c>
      <c r="E8938">
        <v>5</v>
      </c>
      <c r="F8938">
        <v>1780029900000</v>
      </c>
      <c r="G8938">
        <v>1780032198012</v>
      </c>
      <c r="H8938">
        <v>2298012</v>
      </c>
      <c r="I8938">
        <v>2298012</v>
      </c>
      <c r="J8938">
        <v>10370</v>
      </c>
      <c r="K8938">
        <v>92</v>
      </c>
      <c r="L8938">
        <v>58.46</v>
      </c>
      <c r="M8938" t="s">
        <v>925</v>
      </c>
      <c r="N8938" t="s">
        <v>929</v>
      </c>
      <c r="S8938">
        <v>28937</v>
      </c>
    </row>
    <row r="8939" spans="1:19" x14ac:dyDescent="0.2">
      <c r="A8939" t="s">
        <v>71</v>
      </c>
      <c r="B8939" t="s">
        <v>8</v>
      </c>
      <c r="C8939" t="s">
        <v>924</v>
      </c>
      <c r="D8939">
        <v>1</v>
      </c>
      <c r="E8939">
        <v>5</v>
      </c>
      <c r="F8939">
        <v>1780030800000</v>
      </c>
      <c r="G8939">
        <v>1780032216240</v>
      </c>
      <c r="H8939">
        <v>1416240</v>
      </c>
      <c r="I8939">
        <v>1416240</v>
      </c>
      <c r="J8939">
        <v>10477</v>
      </c>
      <c r="K8939">
        <v>60</v>
      </c>
      <c r="L8939">
        <v>48</v>
      </c>
      <c r="M8939" t="s">
        <v>925</v>
      </c>
      <c r="N8939" t="s">
        <v>929</v>
      </c>
      <c r="S8939">
        <v>28938</v>
      </c>
    </row>
    <row r="8940" spans="1:19" x14ac:dyDescent="0.2">
      <c r="A8940" t="s">
        <v>71</v>
      </c>
      <c r="B8940" t="s">
        <v>8</v>
      </c>
      <c r="C8940" t="s">
        <v>928</v>
      </c>
      <c r="D8940">
        <v>1</v>
      </c>
      <c r="E8940">
        <v>5</v>
      </c>
      <c r="F8940">
        <v>1780031700000</v>
      </c>
      <c r="G8940">
        <v>1780033304473</v>
      </c>
      <c r="H8940">
        <v>1604473</v>
      </c>
      <c r="I8940">
        <v>1604473</v>
      </c>
      <c r="J8940">
        <v>12874</v>
      </c>
      <c r="K8940">
        <v>61</v>
      </c>
      <c r="L8940">
        <v>71.36</v>
      </c>
      <c r="M8940" t="s">
        <v>931</v>
      </c>
      <c r="N8940" t="s">
        <v>926</v>
      </c>
      <c r="O8940">
        <v>51.56</v>
      </c>
      <c r="S8940">
        <v>28939</v>
      </c>
    </row>
    <row r="8941" spans="1:19" x14ac:dyDescent="0.2">
      <c r="A8941" t="s">
        <v>71</v>
      </c>
      <c r="B8941" t="s">
        <v>8</v>
      </c>
      <c r="C8941" t="s">
        <v>927</v>
      </c>
      <c r="D8941">
        <v>1</v>
      </c>
      <c r="E8941">
        <v>5</v>
      </c>
      <c r="F8941">
        <v>1780032600000</v>
      </c>
      <c r="G8941">
        <v>1780033991578</v>
      </c>
      <c r="H8941">
        <v>1391578</v>
      </c>
      <c r="I8941">
        <v>1391578</v>
      </c>
      <c r="J8941">
        <v>12230</v>
      </c>
      <c r="K8941">
        <v>54</v>
      </c>
      <c r="L8941">
        <v>49.54</v>
      </c>
      <c r="M8941" t="s">
        <v>925</v>
      </c>
      <c r="N8941" t="s">
        <v>929</v>
      </c>
      <c r="S8941">
        <v>28940</v>
      </c>
    </row>
    <row r="8942" spans="1:19" x14ac:dyDescent="0.2">
      <c r="A8942" t="s">
        <v>71</v>
      </c>
      <c r="B8942" t="s">
        <v>8</v>
      </c>
      <c r="C8942" t="s">
        <v>924</v>
      </c>
      <c r="D8942">
        <v>1</v>
      </c>
      <c r="E8942">
        <v>5</v>
      </c>
      <c r="F8942">
        <v>1780033500000</v>
      </c>
      <c r="G8942">
        <v>1780035283021</v>
      </c>
      <c r="H8942">
        <v>1783021</v>
      </c>
      <c r="I8942">
        <v>1783021</v>
      </c>
      <c r="J8942">
        <v>9777</v>
      </c>
      <c r="K8942">
        <v>75</v>
      </c>
      <c r="L8942">
        <v>70.48</v>
      </c>
      <c r="M8942" t="s">
        <v>931</v>
      </c>
      <c r="N8942" t="s">
        <v>926</v>
      </c>
      <c r="O8942">
        <v>53.3</v>
      </c>
      <c r="S8942">
        <v>28941</v>
      </c>
    </row>
    <row r="8943" spans="1:19" x14ac:dyDescent="0.2">
      <c r="A8943" t="s">
        <v>71</v>
      </c>
      <c r="B8943" t="s">
        <v>8</v>
      </c>
      <c r="C8943" t="s">
        <v>927</v>
      </c>
      <c r="D8943">
        <v>1</v>
      </c>
      <c r="E8943">
        <v>6</v>
      </c>
      <c r="F8943">
        <v>1780099200000</v>
      </c>
      <c r="G8943">
        <v>1780101797428</v>
      </c>
      <c r="H8943">
        <v>2597428</v>
      </c>
      <c r="I8943">
        <v>2597428</v>
      </c>
      <c r="J8943">
        <v>8526</v>
      </c>
      <c r="K8943">
        <v>97</v>
      </c>
      <c r="L8943">
        <v>74.47</v>
      </c>
      <c r="M8943" t="s">
        <v>931</v>
      </c>
      <c r="N8943" t="s">
        <v>926</v>
      </c>
      <c r="O8943">
        <v>45.42</v>
      </c>
      <c r="S8943">
        <v>28942</v>
      </c>
    </row>
    <row r="8944" spans="1:19" x14ac:dyDescent="0.2">
      <c r="A8944" t="s">
        <v>71</v>
      </c>
      <c r="B8944" t="s">
        <v>8</v>
      </c>
      <c r="C8944" t="s">
        <v>924</v>
      </c>
      <c r="D8944">
        <v>1</v>
      </c>
      <c r="E8944">
        <v>6</v>
      </c>
      <c r="F8944">
        <v>1780100100000</v>
      </c>
      <c r="G8944">
        <v>1780102218751</v>
      </c>
      <c r="H8944">
        <v>2118751</v>
      </c>
      <c r="I8944">
        <v>2118751</v>
      </c>
      <c r="J8944">
        <v>9143</v>
      </c>
      <c r="K8944">
        <v>86</v>
      </c>
      <c r="L8944">
        <v>67.540000000000006</v>
      </c>
      <c r="M8944" t="s">
        <v>931</v>
      </c>
      <c r="N8944" t="s">
        <v>926</v>
      </c>
      <c r="O8944">
        <v>39.71</v>
      </c>
      <c r="S8944">
        <v>28943</v>
      </c>
    </row>
    <row r="8945" spans="1:19" x14ac:dyDescent="0.2">
      <c r="A8945" t="s">
        <v>71</v>
      </c>
      <c r="B8945" t="s">
        <v>8</v>
      </c>
      <c r="C8945" t="s">
        <v>928</v>
      </c>
      <c r="D8945">
        <v>1</v>
      </c>
      <c r="E8945">
        <v>6</v>
      </c>
      <c r="F8945">
        <v>1780101000000</v>
      </c>
      <c r="G8945">
        <v>1780103419473</v>
      </c>
      <c r="H8945">
        <v>2419473</v>
      </c>
      <c r="I8945">
        <v>2419473</v>
      </c>
      <c r="J8945">
        <v>11034</v>
      </c>
      <c r="K8945">
        <v>89</v>
      </c>
      <c r="L8945">
        <v>75.86</v>
      </c>
      <c r="M8945" t="s">
        <v>931</v>
      </c>
      <c r="N8945" t="s">
        <v>926</v>
      </c>
      <c r="O8945">
        <v>46.42</v>
      </c>
      <c r="S8945">
        <v>28944</v>
      </c>
    </row>
    <row r="8946" spans="1:19" x14ac:dyDescent="0.2">
      <c r="A8946" t="s">
        <v>71</v>
      </c>
      <c r="B8946" t="s">
        <v>8</v>
      </c>
      <c r="C8946" t="s">
        <v>927</v>
      </c>
      <c r="D8946">
        <v>1</v>
      </c>
      <c r="E8946">
        <v>6</v>
      </c>
      <c r="F8946">
        <v>1780101900000</v>
      </c>
      <c r="G8946">
        <v>1780103482188</v>
      </c>
      <c r="H8946">
        <v>1582188</v>
      </c>
      <c r="I8946">
        <v>1582188</v>
      </c>
      <c r="J8946">
        <v>9723</v>
      </c>
      <c r="K8946">
        <v>70</v>
      </c>
      <c r="L8946">
        <v>68.64</v>
      </c>
      <c r="M8946" t="s">
        <v>931</v>
      </c>
      <c r="N8946" t="s">
        <v>926</v>
      </c>
      <c r="O8946">
        <v>54.23</v>
      </c>
      <c r="S8946">
        <v>28945</v>
      </c>
    </row>
    <row r="8947" spans="1:19" x14ac:dyDescent="0.2">
      <c r="A8947" t="s">
        <v>71</v>
      </c>
      <c r="B8947" t="s">
        <v>8</v>
      </c>
      <c r="C8947" t="s">
        <v>924</v>
      </c>
      <c r="D8947">
        <v>1</v>
      </c>
      <c r="E8947">
        <v>6</v>
      </c>
      <c r="F8947">
        <v>1780102800000</v>
      </c>
      <c r="G8947">
        <v>1780104443623</v>
      </c>
      <c r="H8947">
        <v>1643623</v>
      </c>
      <c r="I8947">
        <v>1643623</v>
      </c>
      <c r="J8947">
        <v>10928</v>
      </c>
      <c r="K8947">
        <v>64</v>
      </c>
      <c r="L8947">
        <v>51.2</v>
      </c>
      <c r="M8947" t="s">
        <v>925</v>
      </c>
      <c r="N8947" t="s">
        <v>929</v>
      </c>
      <c r="S8947">
        <v>28946</v>
      </c>
    </row>
    <row r="8948" spans="1:19" x14ac:dyDescent="0.2">
      <c r="A8948" t="s">
        <v>71</v>
      </c>
      <c r="B8948" t="s">
        <v>8</v>
      </c>
      <c r="C8948" t="s">
        <v>928</v>
      </c>
      <c r="D8948">
        <v>1</v>
      </c>
      <c r="E8948">
        <v>6</v>
      </c>
      <c r="F8948">
        <v>1780103700000</v>
      </c>
      <c r="G8948">
        <v>1780105416512</v>
      </c>
      <c r="H8948">
        <v>1716512</v>
      </c>
      <c r="I8948">
        <v>1716512</v>
      </c>
      <c r="J8948">
        <v>9754</v>
      </c>
      <c r="K8948">
        <v>65</v>
      </c>
      <c r="L8948">
        <v>69.040000000000006</v>
      </c>
      <c r="M8948" t="s">
        <v>931</v>
      </c>
      <c r="N8948" t="s">
        <v>926</v>
      </c>
      <c r="O8948">
        <v>51.7</v>
      </c>
      <c r="S8948">
        <v>28947</v>
      </c>
    </row>
    <row r="8949" spans="1:19" x14ac:dyDescent="0.2">
      <c r="A8949" t="s">
        <v>71</v>
      </c>
      <c r="B8949" t="s">
        <v>8</v>
      </c>
      <c r="C8949" t="s">
        <v>927</v>
      </c>
      <c r="D8949">
        <v>1</v>
      </c>
      <c r="E8949">
        <v>6</v>
      </c>
      <c r="F8949">
        <v>1780104600000</v>
      </c>
      <c r="G8949">
        <v>1780106943502</v>
      </c>
      <c r="H8949">
        <v>2343502</v>
      </c>
      <c r="I8949">
        <v>2343502</v>
      </c>
      <c r="J8949">
        <v>8550</v>
      </c>
      <c r="K8949">
        <v>95</v>
      </c>
      <c r="L8949">
        <v>69.209999999999994</v>
      </c>
      <c r="M8949" t="s">
        <v>931</v>
      </c>
      <c r="N8949" t="s">
        <v>926</v>
      </c>
      <c r="O8949">
        <v>39.51</v>
      </c>
      <c r="S8949">
        <v>28948</v>
      </c>
    </row>
    <row r="8950" spans="1:19" x14ac:dyDescent="0.2">
      <c r="A8950" t="s">
        <v>71</v>
      </c>
      <c r="B8950" t="s">
        <v>8</v>
      </c>
      <c r="C8950" t="s">
        <v>924</v>
      </c>
      <c r="D8950">
        <v>1</v>
      </c>
      <c r="E8950">
        <v>6</v>
      </c>
      <c r="F8950">
        <v>1780105500000</v>
      </c>
      <c r="G8950">
        <v>1780107408589</v>
      </c>
      <c r="H8950">
        <v>1908589</v>
      </c>
      <c r="I8950">
        <v>1908589</v>
      </c>
      <c r="J8950">
        <v>9967</v>
      </c>
      <c r="K8950">
        <v>81</v>
      </c>
      <c r="L8950">
        <v>73.41</v>
      </c>
      <c r="M8950" t="s">
        <v>931</v>
      </c>
      <c r="N8950" t="s">
        <v>926</v>
      </c>
      <c r="O8950">
        <v>56.44</v>
      </c>
      <c r="S8950">
        <v>28949</v>
      </c>
    </row>
    <row r="8951" spans="1:19" x14ac:dyDescent="0.2">
      <c r="A8951" t="s">
        <v>71</v>
      </c>
      <c r="B8951" t="s">
        <v>8</v>
      </c>
      <c r="C8951" t="s">
        <v>928</v>
      </c>
      <c r="D8951">
        <v>1</v>
      </c>
      <c r="E8951">
        <v>6</v>
      </c>
      <c r="F8951">
        <v>1780106400000</v>
      </c>
      <c r="G8951">
        <v>1780108708363</v>
      </c>
      <c r="H8951">
        <v>2308363</v>
      </c>
      <c r="I8951">
        <v>2308363</v>
      </c>
      <c r="J8951">
        <v>11615</v>
      </c>
      <c r="K8951">
        <v>93</v>
      </c>
      <c r="L8951">
        <v>59.9</v>
      </c>
      <c r="M8951" t="s">
        <v>925</v>
      </c>
      <c r="N8951" t="s">
        <v>929</v>
      </c>
      <c r="S8951">
        <v>28950</v>
      </c>
    </row>
    <row r="8952" spans="1:19" x14ac:dyDescent="0.2">
      <c r="A8952" t="s">
        <v>71</v>
      </c>
      <c r="B8952" t="s">
        <v>8</v>
      </c>
      <c r="C8952" t="s">
        <v>927</v>
      </c>
      <c r="D8952">
        <v>1</v>
      </c>
      <c r="E8952">
        <v>6</v>
      </c>
      <c r="F8952">
        <v>1780107300000</v>
      </c>
      <c r="G8952">
        <v>1780109351107</v>
      </c>
      <c r="H8952">
        <v>2051107</v>
      </c>
      <c r="I8952">
        <v>2051107</v>
      </c>
      <c r="J8952">
        <v>9070</v>
      </c>
      <c r="K8952">
        <v>78</v>
      </c>
      <c r="L8952">
        <v>54.14</v>
      </c>
      <c r="M8952" t="s">
        <v>925</v>
      </c>
      <c r="N8952" t="s">
        <v>929</v>
      </c>
      <c r="S8952">
        <v>28951</v>
      </c>
    </row>
    <row r="8953" spans="1:19" x14ac:dyDescent="0.2">
      <c r="A8953" t="s">
        <v>71</v>
      </c>
      <c r="B8953" t="s">
        <v>8</v>
      </c>
      <c r="C8953" t="s">
        <v>924</v>
      </c>
      <c r="D8953">
        <v>1</v>
      </c>
      <c r="E8953">
        <v>6</v>
      </c>
      <c r="F8953">
        <v>1780108200000</v>
      </c>
      <c r="G8953">
        <v>1780109719890</v>
      </c>
      <c r="H8953">
        <v>1519890</v>
      </c>
      <c r="I8953">
        <v>1519890</v>
      </c>
      <c r="J8953">
        <v>11081</v>
      </c>
      <c r="K8953">
        <v>67</v>
      </c>
      <c r="L8953">
        <v>68.63</v>
      </c>
      <c r="M8953" t="s">
        <v>931</v>
      </c>
      <c r="N8953" t="s">
        <v>926</v>
      </c>
      <c r="O8953">
        <v>52.14</v>
      </c>
      <c r="S8953">
        <v>28952</v>
      </c>
    </row>
    <row r="8954" spans="1:19" x14ac:dyDescent="0.2">
      <c r="A8954" t="s">
        <v>71</v>
      </c>
      <c r="B8954" t="s">
        <v>8</v>
      </c>
      <c r="C8954" t="s">
        <v>928</v>
      </c>
      <c r="D8954">
        <v>1</v>
      </c>
      <c r="E8954">
        <v>6</v>
      </c>
      <c r="F8954">
        <v>1780109100000</v>
      </c>
      <c r="G8954">
        <v>1780111089732</v>
      </c>
      <c r="H8954">
        <v>1989732</v>
      </c>
      <c r="I8954">
        <v>1989732</v>
      </c>
      <c r="J8954">
        <v>8507</v>
      </c>
      <c r="K8954">
        <v>76</v>
      </c>
      <c r="L8954">
        <v>52.81</v>
      </c>
      <c r="M8954" t="s">
        <v>925</v>
      </c>
      <c r="N8954" t="s">
        <v>929</v>
      </c>
      <c r="S8954">
        <v>28953</v>
      </c>
    </row>
    <row r="8955" spans="1:19" x14ac:dyDescent="0.2">
      <c r="A8955" t="s">
        <v>71</v>
      </c>
      <c r="B8955" t="s">
        <v>8</v>
      </c>
      <c r="C8955" t="s">
        <v>927</v>
      </c>
      <c r="D8955">
        <v>1</v>
      </c>
      <c r="E8955">
        <v>6</v>
      </c>
      <c r="F8955">
        <v>1780110000000</v>
      </c>
      <c r="G8955">
        <v>1780112536028</v>
      </c>
      <c r="H8955">
        <v>2536028</v>
      </c>
      <c r="I8955">
        <v>2536028</v>
      </c>
      <c r="J8955">
        <v>12081</v>
      </c>
      <c r="K8955">
        <v>93</v>
      </c>
      <c r="L8955">
        <v>80.290000000000006</v>
      </c>
      <c r="M8955" t="s">
        <v>931</v>
      </c>
      <c r="N8955" t="s">
        <v>926</v>
      </c>
      <c r="O8955">
        <v>50.97</v>
      </c>
      <c r="S8955">
        <v>28954</v>
      </c>
    </row>
    <row r="8956" spans="1:19" x14ac:dyDescent="0.2">
      <c r="A8956" t="s">
        <v>71</v>
      </c>
      <c r="B8956" t="s">
        <v>8</v>
      </c>
      <c r="C8956" t="s">
        <v>924</v>
      </c>
      <c r="D8956">
        <v>1</v>
      </c>
      <c r="E8956">
        <v>6</v>
      </c>
      <c r="F8956">
        <v>1780110900000</v>
      </c>
      <c r="G8956">
        <v>1780112592075</v>
      </c>
      <c r="H8956">
        <v>1692075</v>
      </c>
      <c r="I8956">
        <v>1692075</v>
      </c>
      <c r="J8956">
        <v>9547</v>
      </c>
      <c r="K8956">
        <v>69</v>
      </c>
      <c r="L8956">
        <v>65.11</v>
      </c>
      <c r="M8956" t="s">
        <v>925</v>
      </c>
      <c r="N8956" t="s">
        <v>926</v>
      </c>
      <c r="O8956">
        <v>43.71</v>
      </c>
      <c r="S8956">
        <v>28955</v>
      </c>
    </row>
    <row r="8957" spans="1:19" x14ac:dyDescent="0.2">
      <c r="A8957" t="s">
        <v>71</v>
      </c>
      <c r="B8957" t="s">
        <v>8</v>
      </c>
      <c r="C8957" t="s">
        <v>928</v>
      </c>
      <c r="D8957">
        <v>1</v>
      </c>
      <c r="E8957">
        <v>6</v>
      </c>
      <c r="F8957">
        <v>1780111800000</v>
      </c>
      <c r="G8957">
        <v>1780114290816</v>
      </c>
      <c r="H8957">
        <v>2490816</v>
      </c>
      <c r="I8957">
        <v>2490816</v>
      </c>
      <c r="J8957">
        <v>8986</v>
      </c>
      <c r="K8957">
        <v>95</v>
      </c>
      <c r="L8957">
        <v>78.430000000000007</v>
      </c>
      <c r="M8957" t="s">
        <v>931</v>
      </c>
      <c r="N8957" t="s">
        <v>926</v>
      </c>
      <c r="O8957">
        <v>56.08</v>
      </c>
      <c r="S8957">
        <v>28956</v>
      </c>
    </row>
    <row r="8958" spans="1:19" x14ac:dyDescent="0.2">
      <c r="A8958" t="s">
        <v>71</v>
      </c>
      <c r="B8958" t="s">
        <v>8</v>
      </c>
      <c r="C8958" t="s">
        <v>927</v>
      </c>
      <c r="D8958">
        <v>1</v>
      </c>
      <c r="E8958">
        <v>6</v>
      </c>
      <c r="F8958">
        <v>1780112700000</v>
      </c>
      <c r="G8958">
        <v>1780114205508</v>
      </c>
      <c r="H8958">
        <v>1505508</v>
      </c>
      <c r="I8958">
        <v>1505508</v>
      </c>
      <c r="J8958">
        <v>11175</v>
      </c>
      <c r="K8958">
        <v>64</v>
      </c>
      <c r="L8958">
        <v>65.03</v>
      </c>
      <c r="M8958" t="s">
        <v>925</v>
      </c>
      <c r="N8958" t="s">
        <v>926</v>
      </c>
      <c r="O8958">
        <v>43.87</v>
      </c>
      <c r="S8958">
        <v>28957</v>
      </c>
    </row>
    <row r="8959" spans="1:19" x14ac:dyDescent="0.2">
      <c r="A8959" t="s">
        <v>71</v>
      </c>
      <c r="B8959" t="s">
        <v>8</v>
      </c>
      <c r="C8959" t="s">
        <v>924</v>
      </c>
      <c r="D8959">
        <v>1</v>
      </c>
      <c r="E8959">
        <v>6</v>
      </c>
      <c r="F8959">
        <v>1780113600000</v>
      </c>
      <c r="G8959">
        <v>1780116422543</v>
      </c>
      <c r="H8959">
        <v>2822543</v>
      </c>
      <c r="I8959">
        <v>2822543</v>
      </c>
      <c r="J8959">
        <v>12623</v>
      </c>
      <c r="K8959">
        <v>105</v>
      </c>
      <c r="L8959">
        <v>80.42</v>
      </c>
      <c r="M8959" t="s">
        <v>931</v>
      </c>
      <c r="N8959" t="s">
        <v>926</v>
      </c>
      <c r="O8959">
        <v>42.63</v>
      </c>
      <c r="S8959">
        <v>28958</v>
      </c>
    </row>
    <row r="8960" spans="1:19" x14ac:dyDescent="0.2">
      <c r="A8960" t="s">
        <v>71</v>
      </c>
      <c r="B8960" t="s">
        <v>8</v>
      </c>
      <c r="C8960" t="s">
        <v>928</v>
      </c>
      <c r="D8960">
        <v>1</v>
      </c>
      <c r="E8960">
        <v>6</v>
      </c>
      <c r="F8960">
        <v>1780114500000</v>
      </c>
      <c r="G8960">
        <v>1780116482459</v>
      </c>
      <c r="H8960">
        <v>1982459</v>
      </c>
      <c r="I8960">
        <v>1982459</v>
      </c>
      <c r="J8960">
        <v>11628</v>
      </c>
      <c r="K8960">
        <v>77</v>
      </c>
      <c r="L8960">
        <v>74.52</v>
      </c>
      <c r="M8960" t="s">
        <v>931</v>
      </c>
      <c r="N8960" t="s">
        <v>926</v>
      </c>
      <c r="O8960">
        <v>52.72</v>
      </c>
      <c r="S8960">
        <v>28959</v>
      </c>
    </row>
    <row r="8961" spans="1:19" x14ac:dyDescent="0.2">
      <c r="A8961" t="s">
        <v>71</v>
      </c>
      <c r="B8961" t="s">
        <v>8</v>
      </c>
      <c r="C8961" t="s">
        <v>927</v>
      </c>
      <c r="D8961">
        <v>1</v>
      </c>
      <c r="E8961">
        <v>6</v>
      </c>
      <c r="F8961">
        <v>1780115400000</v>
      </c>
      <c r="G8961">
        <v>1780117196360</v>
      </c>
      <c r="H8961">
        <v>1796360</v>
      </c>
      <c r="I8961">
        <v>1796360</v>
      </c>
      <c r="J8961">
        <v>10095</v>
      </c>
      <c r="K8961">
        <v>73</v>
      </c>
      <c r="L8961">
        <v>68.41</v>
      </c>
      <c r="M8961" t="s">
        <v>931</v>
      </c>
      <c r="N8961" t="s">
        <v>926</v>
      </c>
      <c r="O8961">
        <v>47.29</v>
      </c>
      <c r="S8961">
        <v>28960</v>
      </c>
    </row>
    <row r="8962" spans="1:19" x14ac:dyDescent="0.2">
      <c r="A8962" t="s">
        <v>71</v>
      </c>
      <c r="B8962" t="s">
        <v>8</v>
      </c>
      <c r="C8962" t="s">
        <v>924</v>
      </c>
      <c r="D8962">
        <v>1</v>
      </c>
      <c r="E8962">
        <v>6</v>
      </c>
      <c r="F8962">
        <v>1780116300000</v>
      </c>
      <c r="G8962">
        <v>1780118822142</v>
      </c>
      <c r="H8962">
        <v>2522142</v>
      </c>
      <c r="I8962">
        <v>2522142</v>
      </c>
      <c r="J8962">
        <v>12705</v>
      </c>
      <c r="K8962">
        <v>93</v>
      </c>
      <c r="L8962">
        <v>63.61</v>
      </c>
      <c r="M8962" t="s">
        <v>925</v>
      </c>
      <c r="N8962" t="s">
        <v>929</v>
      </c>
      <c r="S8962">
        <v>28961</v>
      </c>
    </row>
    <row r="8963" spans="1:19" x14ac:dyDescent="0.2">
      <c r="A8963" t="s">
        <v>71</v>
      </c>
      <c r="B8963" t="s">
        <v>8</v>
      </c>
      <c r="C8963" t="s">
        <v>928</v>
      </c>
      <c r="D8963">
        <v>1</v>
      </c>
      <c r="E8963">
        <v>6</v>
      </c>
      <c r="F8963">
        <v>1780117200000</v>
      </c>
      <c r="G8963">
        <v>1780119970107</v>
      </c>
      <c r="H8963">
        <v>2770107</v>
      </c>
      <c r="I8963">
        <v>2770107</v>
      </c>
      <c r="J8963">
        <v>10128</v>
      </c>
      <c r="K8963">
        <v>107</v>
      </c>
      <c r="L8963">
        <v>77.44</v>
      </c>
      <c r="M8963" t="s">
        <v>931</v>
      </c>
      <c r="N8963" t="s">
        <v>926</v>
      </c>
      <c r="O8963">
        <v>43.67</v>
      </c>
      <c r="S8963">
        <v>28962</v>
      </c>
    </row>
    <row r="8964" spans="1:19" x14ac:dyDescent="0.2">
      <c r="A8964" t="s">
        <v>71</v>
      </c>
      <c r="B8964" t="s">
        <v>8</v>
      </c>
      <c r="C8964" t="s">
        <v>927</v>
      </c>
      <c r="D8964">
        <v>1</v>
      </c>
      <c r="E8964">
        <v>6</v>
      </c>
      <c r="F8964">
        <v>1780118100000</v>
      </c>
      <c r="G8964">
        <v>1780120540168</v>
      </c>
      <c r="H8964">
        <v>2440168</v>
      </c>
      <c r="I8964">
        <v>2440168</v>
      </c>
      <c r="J8964">
        <v>9233</v>
      </c>
      <c r="K8964">
        <v>93</v>
      </c>
      <c r="L8964">
        <v>74.73</v>
      </c>
      <c r="M8964" t="s">
        <v>931</v>
      </c>
      <c r="N8964" t="s">
        <v>926</v>
      </c>
      <c r="O8964">
        <v>48.1</v>
      </c>
      <c r="S8964">
        <v>28963</v>
      </c>
    </row>
    <row r="8965" spans="1:19" x14ac:dyDescent="0.2">
      <c r="A8965" t="s">
        <v>71</v>
      </c>
      <c r="B8965" t="s">
        <v>8</v>
      </c>
      <c r="C8965" t="s">
        <v>924</v>
      </c>
      <c r="D8965">
        <v>1</v>
      </c>
      <c r="E8965">
        <v>6</v>
      </c>
      <c r="F8965">
        <v>1780119000000</v>
      </c>
      <c r="G8965">
        <v>1780120931958</v>
      </c>
      <c r="H8965">
        <v>1931958</v>
      </c>
      <c r="I8965">
        <v>1931958</v>
      </c>
      <c r="J8965">
        <v>11362</v>
      </c>
      <c r="K8965">
        <v>79</v>
      </c>
      <c r="L8965">
        <v>73.930000000000007</v>
      </c>
      <c r="M8965" t="s">
        <v>931</v>
      </c>
      <c r="N8965" t="s">
        <v>926</v>
      </c>
      <c r="O8965">
        <v>53.35</v>
      </c>
      <c r="S8965">
        <v>28964</v>
      </c>
    </row>
    <row r="8966" spans="1:19" x14ac:dyDescent="0.2">
      <c r="A8966" t="s">
        <v>71</v>
      </c>
      <c r="B8966" t="s">
        <v>8</v>
      </c>
      <c r="C8966" t="s">
        <v>928</v>
      </c>
      <c r="D8966">
        <v>1</v>
      </c>
      <c r="E8966">
        <v>6</v>
      </c>
      <c r="F8966">
        <v>1780119900000</v>
      </c>
      <c r="G8966">
        <v>1780122697392</v>
      </c>
      <c r="H8966">
        <v>2797392</v>
      </c>
      <c r="I8966">
        <v>2797392</v>
      </c>
      <c r="J8966">
        <v>10217</v>
      </c>
      <c r="K8966">
        <v>105</v>
      </c>
      <c r="L8966">
        <v>77.75</v>
      </c>
      <c r="M8966" t="s">
        <v>931</v>
      </c>
      <c r="N8966" t="s">
        <v>926</v>
      </c>
      <c r="O8966">
        <v>43.47</v>
      </c>
      <c r="S8966">
        <v>28965</v>
      </c>
    </row>
    <row r="8967" spans="1:19" x14ac:dyDescent="0.2">
      <c r="A8967" t="s">
        <v>71</v>
      </c>
      <c r="B8967" t="s">
        <v>8</v>
      </c>
      <c r="C8967" t="s">
        <v>927</v>
      </c>
      <c r="D8967">
        <v>1</v>
      </c>
      <c r="E8967">
        <v>6</v>
      </c>
      <c r="F8967">
        <v>1780120800000</v>
      </c>
      <c r="G8967">
        <v>1780122742917</v>
      </c>
      <c r="H8967">
        <v>1942917</v>
      </c>
      <c r="I8967">
        <v>1942917</v>
      </c>
      <c r="J8967">
        <v>11974</v>
      </c>
      <c r="K8967">
        <v>73</v>
      </c>
      <c r="L8967">
        <v>73.489999999999995</v>
      </c>
      <c r="M8967" t="s">
        <v>931</v>
      </c>
      <c r="N8967" t="s">
        <v>926</v>
      </c>
      <c r="O8967">
        <v>50.39</v>
      </c>
      <c r="S8967">
        <v>28966</v>
      </c>
    </row>
    <row r="8968" spans="1:19" x14ac:dyDescent="0.2">
      <c r="A8968" t="s">
        <v>71</v>
      </c>
      <c r="B8968" t="s">
        <v>8</v>
      </c>
      <c r="C8968" t="s">
        <v>924</v>
      </c>
      <c r="D8968">
        <v>1</v>
      </c>
      <c r="E8968">
        <v>6</v>
      </c>
      <c r="F8968">
        <v>1780121700000</v>
      </c>
      <c r="G8968">
        <v>1780123346051</v>
      </c>
      <c r="H8968">
        <v>1646051</v>
      </c>
      <c r="I8968">
        <v>1646051</v>
      </c>
      <c r="J8968">
        <v>9453</v>
      </c>
      <c r="K8968">
        <v>70</v>
      </c>
      <c r="L8968">
        <v>66.260000000000005</v>
      </c>
      <c r="M8968" t="s">
        <v>925</v>
      </c>
      <c r="N8968" t="s">
        <v>926</v>
      </c>
      <c r="O8968">
        <v>47.8</v>
      </c>
      <c r="S8968">
        <v>28967</v>
      </c>
    </row>
    <row r="8969" spans="1:19" x14ac:dyDescent="0.2">
      <c r="A8969" t="s">
        <v>71</v>
      </c>
      <c r="B8969" t="s">
        <v>8</v>
      </c>
      <c r="C8969" t="s">
        <v>928</v>
      </c>
      <c r="D8969">
        <v>1</v>
      </c>
      <c r="E8969">
        <v>6</v>
      </c>
      <c r="F8969">
        <v>1780122600000</v>
      </c>
      <c r="G8969">
        <v>1780124952100</v>
      </c>
      <c r="H8969">
        <v>2352100</v>
      </c>
      <c r="I8969">
        <v>2352100</v>
      </c>
      <c r="J8969">
        <v>10387</v>
      </c>
      <c r="K8969">
        <v>88</v>
      </c>
      <c r="L8969">
        <v>78</v>
      </c>
      <c r="M8969" t="s">
        <v>931</v>
      </c>
      <c r="N8969" t="s">
        <v>926</v>
      </c>
      <c r="O8969">
        <v>54.81</v>
      </c>
      <c r="S8969">
        <v>28968</v>
      </c>
    </row>
    <row r="8970" spans="1:19" x14ac:dyDescent="0.2">
      <c r="A8970" t="s">
        <v>71</v>
      </c>
      <c r="B8970" t="s">
        <v>8</v>
      </c>
      <c r="C8970" t="s">
        <v>927</v>
      </c>
      <c r="D8970">
        <v>1</v>
      </c>
      <c r="E8970">
        <v>6</v>
      </c>
      <c r="F8970">
        <v>1780123500000</v>
      </c>
      <c r="G8970">
        <v>1780125472370</v>
      </c>
      <c r="H8970">
        <v>1972370</v>
      </c>
      <c r="I8970">
        <v>1972370</v>
      </c>
      <c r="J8970">
        <v>11495</v>
      </c>
      <c r="K8970">
        <v>84</v>
      </c>
      <c r="L8970">
        <v>71.12</v>
      </c>
      <c r="M8970" t="s">
        <v>931</v>
      </c>
      <c r="N8970" t="s">
        <v>926</v>
      </c>
      <c r="O8970">
        <v>45.43</v>
      </c>
      <c r="S8970">
        <v>28969</v>
      </c>
    </row>
    <row r="8971" spans="1:19" x14ac:dyDescent="0.2">
      <c r="A8971" t="s">
        <v>71</v>
      </c>
      <c r="B8971" t="s">
        <v>8</v>
      </c>
      <c r="C8971" t="s">
        <v>924</v>
      </c>
      <c r="D8971">
        <v>1</v>
      </c>
      <c r="E8971">
        <v>6</v>
      </c>
      <c r="F8971">
        <v>1780124400000</v>
      </c>
      <c r="G8971">
        <v>1780126954863</v>
      </c>
      <c r="H8971">
        <v>2554863</v>
      </c>
      <c r="I8971">
        <v>2554863</v>
      </c>
      <c r="J8971">
        <v>9411</v>
      </c>
      <c r="K8971">
        <v>100</v>
      </c>
      <c r="L8971">
        <v>74.98</v>
      </c>
      <c r="M8971" t="s">
        <v>931</v>
      </c>
      <c r="N8971" t="s">
        <v>926</v>
      </c>
      <c r="O8971">
        <v>45.3</v>
      </c>
      <c r="S8971">
        <v>28970</v>
      </c>
    </row>
    <row r="8972" spans="1:19" x14ac:dyDescent="0.2">
      <c r="A8972" t="s">
        <v>71</v>
      </c>
      <c r="B8972" t="s">
        <v>8</v>
      </c>
      <c r="C8972" t="s">
        <v>924</v>
      </c>
      <c r="D8972">
        <v>1</v>
      </c>
      <c r="E8972">
        <v>7</v>
      </c>
      <c r="F8972">
        <v>1780185600000</v>
      </c>
      <c r="G8972">
        <v>1780188192348</v>
      </c>
      <c r="H8972">
        <v>2592348</v>
      </c>
      <c r="I8972">
        <v>2592348</v>
      </c>
      <c r="J8972">
        <v>10524</v>
      </c>
      <c r="K8972">
        <v>107</v>
      </c>
      <c r="L8972">
        <v>79.34</v>
      </c>
      <c r="M8972" t="s">
        <v>931</v>
      </c>
      <c r="N8972" t="s">
        <v>926</v>
      </c>
      <c r="O8972">
        <v>51.53</v>
      </c>
      <c r="S8972">
        <v>28971</v>
      </c>
    </row>
    <row r="8973" spans="1:19" x14ac:dyDescent="0.2">
      <c r="A8973" t="s">
        <v>71</v>
      </c>
      <c r="B8973" t="s">
        <v>8</v>
      </c>
      <c r="C8973" t="s">
        <v>928</v>
      </c>
      <c r="D8973">
        <v>1</v>
      </c>
      <c r="E8973">
        <v>7</v>
      </c>
      <c r="F8973">
        <v>1780186500000</v>
      </c>
      <c r="G8973">
        <v>1780188040172</v>
      </c>
      <c r="H8973">
        <v>1540172</v>
      </c>
      <c r="I8973">
        <v>1540172</v>
      </c>
      <c r="J8973">
        <v>8452</v>
      </c>
      <c r="K8973">
        <v>58</v>
      </c>
      <c r="L8973">
        <v>64.55</v>
      </c>
      <c r="M8973" t="s">
        <v>925</v>
      </c>
      <c r="N8973" t="s">
        <v>926</v>
      </c>
      <c r="O8973">
        <v>49.17</v>
      </c>
      <c r="S8973">
        <v>28972</v>
      </c>
    </row>
    <row r="8974" spans="1:19" x14ac:dyDescent="0.2">
      <c r="A8974" t="s">
        <v>71</v>
      </c>
      <c r="B8974" t="s">
        <v>8</v>
      </c>
      <c r="C8974" t="s">
        <v>927</v>
      </c>
      <c r="D8974">
        <v>1</v>
      </c>
      <c r="E8974">
        <v>7</v>
      </c>
      <c r="F8974">
        <v>1780187400000</v>
      </c>
      <c r="G8974">
        <v>1780188940802</v>
      </c>
      <c r="H8974">
        <v>1540802</v>
      </c>
      <c r="I8974">
        <v>1540802</v>
      </c>
      <c r="J8974">
        <v>10226</v>
      </c>
      <c r="K8974">
        <v>61</v>
      </c>
      <c r="L8974">
        <v>64.97</v>
      </c>
      <c r="M8974" t="s">
        <v>925</v>
      </c>
      <c r="N8974" t="s">
        <v>926</v>
      </c>
      <c r="O8974">
        <v>45.39</v>
      </c>
      <c r="S8974">
        <v>28973</v>
      </c>
    </row>
    <row r="8975" spans="1:19" x14ac:dyDescent="0.2">
      <c r="A8975" t="s">
        <v>71</v>
      </c>
      <c r="B8975" t="s">
        <v>8</v>
      </c>
      <c r="C8975" t="s">
        <v>924</v>
      </c>
      <c r="D8975">
        <v>1</v>
      </c>
      <c r="E8975">
        <v>7</v>
      </c>
      <c r="F8975">
        <v>1780188300000</v>
      </c>
      <c r="G8975">
        <v>1780190800968</v>
      </c>
      <c r="H8975">
        <v>2500968</v>
      </c>
      <c r="I8975">
        <v>2500968</v>
      </c>
      <c r="J8975">
        <v>11839</v>
      </c>
      <c r="K8975">
        <v>100</v>
      </c>
      <c r="L8975">
        <v>80</v>
      </c>
      <c r="M8975" t="s">
        <v>931</v>
      </c>
      <c r="N8975" t="s">
        <v>926</v>
      </c>
      <c r="O8975">
        <v>51.84</v>
      </c>
      <c r="S8975">
        <v>28974</v>
      </c>
    </row>
    <row r="8976" spans="1:19" x14ac:dyDescent="0.2">
      <c r="A8976" t="s">
        <v>71</v>
      </c>
      <c r="B8976" t="s">
        <v>8</v>
      </c>
      <c r="C8976" t="s">
        <v>928</v>
      </c>
      <c r="D8976">
        <v>1</v>
      </c>
      <c r="E8976">
        <v>7</v>
      </c>
      <c r="F8976">
        <v>1780189200000</v>
      </c>
      <c r="G8976">
        <v>1780191506334</v>
      </c>
      <c r="H8976">
        <v>2306334</v>
      </c>
      <c r="I8976">
        <v>2306334</v>
      </c>
      <c r="J8976">
        <v>9958</v>
      </c>
      <c r="K8976">
        <v>86</v>
      </c>
      <c r="L8976">
        <v>77.78</v>
      </c>
      <c r="M8976" t="s">
        <v>931</v>
      </c>
      <c r="N8976" t="s">
        <v>926</v>
      </c>
      <c r="O8976">
        <v>56.62</v>
      </c>
      <c r="S8976">
        <v>28975</v>
      </c>
    </row>
    <row r="8977" spans="1:19" x14ac:dyDescent="0.2">
      <c r="A8977" t="s">
        <v>71</v>
      </c>
      <c r="B8977" t="s">
        <v>8</v>
      </c>
      <c r="C8977" t="s">
        <v>927</v>
      </c>
      <c r="D8977">
        <v>1</v>
      </c>
      <c r="E8977">
        <v>7</v>
      </c>
      <c r="F8977">
        <v>1780190100000</v>
      </c>
      <c r="G8977">
        <v>1780191587119</v>
      </c>
      <c r="H8977">
        <v>1487119</v>
      </c>
      <c r="I8977">
        <v>1487119</v>
      </c>
      <c r="J8977">
        <v>11045</v>
      </c>
      <c r="K8977">
        <v>55</v>
      </c>
      <c r="L8977">
        <v>63.42</v>
      </c>
      <c r="M8977" t="s">
        <v>925</v>
      </c>
      <c r="N8977" t="s">
        <v>926</v>
      </c>
      <c r="O8977">
        <v>40.950000000000003</v>
      </c>
      <c r="S8977">
        <v>28976</v>
      </c>
    </row>
    <row r="8978" spans="1:19" x14ac:dyDescent="0.2">
      <c r="A8978" t="s">
        <v>71</v>
      </c>
      <c r="B8978" t="s">
        <v>8</v>
      </c>
      <c r="C8978" t="s">
        <v>924</v>
      </c>
      <c r="D8978">
        <v>1</v>
      </c>
      <c r="E8978">
        <v>7</v>
      </c>
      <c r="F8978">
        <v>1780191000000</v>
      </c>
      <c r="G8978">
        <v>1780193075414</v>
      </c>
      <c r="H8978">
        <v>2075414</v>
      </c>
      <c r="I8978">
        <v>2075414</v>
      </c>
      <c r="J8978">
        <v>10546</v>
      </c>
      <c r="K8978">
        <v>83</v>
      </c>
      <c r="L8978">
        <v>71.08</v>
      </c>
      <c r="M8978" t="s">
        <v>931</v>
      </c>
      <c r="N8978" t="s">
        <v>926</v>
      </c>
      <c r="O8978">
        <v>45.28</v>
      </c>
      <c r="S8978">
        <v>28977</v>
      </c>
    </row>
    <row r="8979" spans="1:19" x14ac:dyDescent="0.2">
      <c r="A8979" t="s">
        <v>71</v>
      </c>
      <c r="B8979" t="s">
        <v>8</v>
      </c>
      <c r="C8979" t="s">
        <v>928</v>
      </c>
      <c r="D8979">
        <v>1</v>
      </c>
      <c r="E8979">
        <v>7</v>
      </c>
      <c r="F8979">
        <v>1780191900000</v>
      </c>
      <c r="G8979">
        <v>1780194510321</v>
      </c>
      <c r="H8979">
        <v>2610321</v>
      </c>
      <c r="I8979">
        <v>2610321</v>
      </c>
      <c r="J8979">
        <v>9750</v>
      </c>
      <c r="K8979">
        <v>98</v>
      </c>
      <c r="L8979">
        <v>78.31</v>
      </c>
      <c r="M8979" t="s">
        <v>931</v>
      </c>
      <c r="N8979" t="s">
        <v>926</v>
      </c>
      <c r="O8979">
        <v>50.75</v>
      </c>
      <c r="S8979">
        <v>28978</v>
      </c>
    </row>
    <row r="8980" spans="1:19" x14ac:dyDescent="0.2">
      <c r="A8980" t="s">
        <v>71</v>
      </c>
      <c r="B8980" t="s">
        <v>8</v>
      </c>
      <c r="C8980" t="s">
        <v>927</v>
      </c>
      <c r="D8980">
        <v>1</v>
      </c>
      <c r="E8980">
        <v>7</v>
      </c>
      <c r="F8980">
        <v>1780192800000</v>
      </c>
      <c r="G8980">
        <v>1780194786599</v>
      </c>
      <c r="H8980">
        <v>1986599</v>
      </c>
      <c r="I8980">
        <v>1986599</v>
      </c>
      <c r="J8980">
        <v>11111</v>
      </c>
      <c r="K8980">
        <v>82</v>
      </c>
      <c r="L8980">
        <v>68.84</v>
      </c>
      <c r="M8980" t="s">
        <v>931</v>
      </c>
      <c r="N8980" t="s">
        <v>926</v>
      </c>
      <c r="O8980">
        <v>40.799999999999997</v>
      </c>
      <c r="S8980">
        <v>28979</v>
      </c>
    </row>
    <row r="8981" spans="1:19" x14ac:dyDescent="0.2">
      <c r="A8981" t="s">
        <v>71</v>
      </c>
      <c r="B8981" t="s">
        <v>8</v>
      </c>
      <c r="C8981" t="s">
        <v>924</v>
      </c>
      <c r="D8981">
        <v>1</v>
      </c>
      <c r="E8981">
        <v>7</v>
      </c>
      <c r="F8981">
        <v>1780193700000</v>
      </c>
      <c r="G8981">
        <v>1780196178934</v>
      </c>
      <c r="H8981">
        <v>2478934</v>
      </c>
      <c r="I8981">
        <v>2478934</v>
      </c>
      <c r="J8981">
        <v>12120</v>
      </c>
      <c r="K8981">
        <v>95</v>
      </c>
      <c r="L8981">
        <v>74.87</v>
      </c>
      <c r="M8981" t="s">
        <v>931</v>
      </c>
      <c r="N8981" t="s">
        <v>926</v>
      </c>
      <c r="O8981">
        <v>39.700000000000003</v>
      </c>
      <c r="S8981">
        <v>28980</v>
      </c>
    </row>
    <row r="8982" spans="1:19" x14ac:dyDescent="0.2">
      <c r="A8982" t="s">
        <v>71</v>
      </c>
      <c r="B8982" t="s">
        <v>8</v>
      </c>
      <c r="C8982" t="s">
        <v>928</v>
      </c>
      <c r="D8982">
        <v>1</v>
      </c>
      <c r="E8982">
        <v>7</v>
      </c>
      <c r="F8982">
        <v>1780194600000</v>
      </c>
      <c r="G8982">
        <v>1780196781602</v>
      </c>
      <c r="H8982">
        <v>2181602</v>
      </c>
      <c r="I8982">
        <v>2181602</v>
      </c>
      <c r="J8982">
        <v>8811</v>
      </c>
      <c r="K8982">
        <v>83</v>
      </c>
      <c r="L8982">
        <v>71.849999999999994</v>
      </c>
      <c r="M8982" t="s">
        <v>931</v>
      </c>
      <c r="N8982" t="s">
        <v>926</v>
      </c>
      <c r="O8982">
        <v>49.02</v>
      </c>
      <c r="S8982">
        <v>28981</v>
      </c>
    </row>
    <row r="8983" spans="1:19" x14ac:dyDescent="0.2">
      <c r="A8983" t="s">
        <v>71</v>
      </c>
      <c r="B8983" t="s">
        <v>8</v>
      </c>
      <c r="C8983" t="s">
        <v>927</v>
      </c>
      <c r="D8983">
        <v>1</v>
      </c>
      <c r="E8983">
        <v>7</v>
      </c>
      <c r="F8983">
        <v>1780195500000</v>
      </c>
      <c r="G8983">
        <v>1780197417544</v>
      </c>
      <c r="H8983">
        <v>1917544</v>
      </c>
      <c r="I8983">
        <v>1917544</v>
      </c>
      <c r="J8983">
        <v>9727</v>
      </c>
      <c r="K8983">
        <v>73</v>
      </c>
      <c r="L8983">
        <v>66.88</v>
      </c>
      <c r="M8983" t="s">
        <v>931</v>
      </c>
      <c r="N8983" t="s">
        <v>926</v>
      </c>
      <c r="O8983">
        <v>41.68</v>
      </c>
      <c r="S8983">
        <v>28982</v>
      </c>
    </row>
    <row r="8984" spans="1:19" x14ac:dyDescent="0.2">
      <c r="A8984" t="s">
        <v>71</v>
      </c>
      <c r="B8984" t="s">
        <v>8</v>
      </c>
      <c r="C8984" t="s">
        <v>924</v>
      </c>
      <c r="D8984">
        <v>1</v>
      </c>
      <c r="E8984">
        <v>7</v>
      </c>
      <c r="F8984">
        <v>1780196400000</v>
      </c>
      <c r="G8984">
        <v>1780198769011</v>
      </c>
      <c r="H8984">
        <v>2369011</v>
      </c>
      <c r="I8984">
        <v>2369011</v>
      </c>
      <c r="J8984">
        <v>10880</v>
      </c>
      <c r="K8984">
        <v>96</v>
      </c>
      <c r="L8984">
        <v>77.56</v>
      </c>
      <c r="M8984" t="s">
        <v>931</v>
      </c>
      <c r="N8984" t="s">
        <v>926</v>
      </c>
      <c r="O8984">
        <v>52.06</v>
      </c>
      <c r="S8984">
        <v>28983</v>
      </c>
    </row>
    <row r="8985" spans="1:19" x14ac:dyDescent="0.2">
      <c r="A8985" t="s">
        <v>71</v>
      </c>
      <c r="B8985" t="s">
        <v>8</v>
      </c>
      <c r="C8985" t="s">
        <v>928</v>
      </c>
      <c r="D8985">
        <v>1</v>
      </c>
      <c r="E8985">
        <v>7</v>
      </c>
      <c r="F8985">
        <v>1780197300000</v>
      </c>
      <c r="G8985">
        <v>1780200003587</v>
      </c>
      <c r="H8985">
        <v>2703587</v>
      </c>
      <c r="I8985">
        <v>2703587</v>
      </c>
      <c r="J8985">
        <v>8780</v>
      </c>
      <c r="K8985">
        <v>102</v>
      </c>
      <c r="L8985">
        <v>75.86</v>
      </c>
      <c r="M8985" t="s">
        <v>931</v>
      </c>
      <c r="N8985" t="s">
        <v>926</v>
      </c>
      <c r="O8985">
        <v>45.28</v>
      </c>
      <c r="S8985">
        <v>28984</v>
      </c>
    </row>
    <row r="8986" spans="1:19" x14ac:dyDescent="0.2">
      <c r="A8986" t="s">
        <v>71</v>
      </c>
      <c r="B8986" t="s">
        <v>8</v>
      </c>
      <c r="C8986" t="s">
        <v>927</v>
      </c>
      <c r="D8986">
        <v>1</v>
      </c>
      <c r="E8986">
        <v>7</v>
      </c>
      <c r="F8986">
        <v>1780198200000</v>
      </c>
      <c r="G8986">
        <v>1780199938195</v>
      </c>
      <c r="H8986">
        <v>1738195</v>
      </c>
      <c r="I8986">
        <v>1738195</v>
      </c>
      <c r="J8986">
        <v>8549</v>
      </c>
      <c r="K8986">
        <v>72</v>
      </c>
      <c r="L8986">
        <v>64.31</v>
      </c>
      <c r="M8986" t="s">
        <v>925</v>
      </c>
      <c r="N8986" t="s">
        <v>926</v>
      </c>
      <c r="O8986">
        <v>43.37</v>
      </c>
      <c r="S8986">
        <v>28985</v>
      </c>
    </row>
    <row r="8987" spans="1:19" x14ac:dyDescent="0.2">
      <c r="A8987" t="s">
        <v>71</v>
      </c>
      <c r="B8987" t="s">
        <v>8</v>
      </c>
      <c r="C8987" t="s">
        <v>924</v>
      </c>
      <c r="D8987">
        <v>1</v>
      </c>
      <c r="E8987">
        <v>7</v>
      </c>
      <c r="F8987">
        <v>1780199100000</v>
      </c>
      <c r="G8987">
        <v>1780201009865</v>
      </c>
      <c r="H8987">
        <v>1909865</v>
      </c>
      <c r="I8987">
        <v>1909865</v>
      </c>
      <c r="J8987">
        <v>10516</v>
      </c>
      <c r="K8987">
        <v>82</v>
      </c>
      <c r="L8987">
        <v>68.06</v>
      </c>
      <c r="M8987" t="s">
        <v>931</v>
      </c>
      <c r="N8987" t="s">
        <v>926</v>
      </c>
      <c r="O8987">
        <v>42.51</v>
      </c>
      <c r="S8987">
        <v>28986</v>
      </c>
    </row>
    <row r="8988" spans="1:19" x14ac:dyDescent="0.2">
      <c r="A8988" t="s">
        <v>71</v>
      </c>
      <c r="B8988" t="s">
        <v>8</v>
      </c>
      <c r="C8988" t="s">
        <v>928</v>
      </c>
      <c r="D8988">
        <v>1</v>
      </c>
      <c r="E8988">
        <v>7</v>
      </c>
      <c r="F8988">
        <v>1780200000000</v>
      </c>
      <c r="G8988">
        <v>1780202424365</v>
      </c>
      <c r="H8988">
        <v>2424365</v>
      </c>
      <c r="I8988">
        <v>2424365</v>
      </c>
      <c r="J8988">
        <v>9667</v>
      </c>
      <c r="K8988">
        <v>100</v>
      </c>
      <c r="L8988">
        <v>78.59</v>
      </c>
      <c r="M8988" t="s">
        <v>931</v>
      </c>
      <c r="N8988" t="s">
        <v>926</v>
      </c>
      <c r="O8988">
        <v>56.3</v>
      </c>
      <c r="S8988">
        <v>28987</v>
      </c>
    </row>
    <row r="8989" spans="1:19" x14ac:dyDescent="0.2">
      <c r="A8989" t="s">
        <v>71</v>
      </c>
      <c r="B8989" t="s">
        <v>8</v>
      </c>
      <c r="C8989" t="s">
        <v>927</v>
      </c>
      <c r="D8989">
        <v>1</v>
      </c>
      <c r="E8989">
        <v>7</v>
      </c>
      <c r="F8989">
        <v>1780200900000</v>
      </c>
      <c r="G8989">
        <v>1780202627895</v>
      </c>
      <c r="H8989">
        <v>1727895</v>
      </c>
      <c r="I8989">
        <v>1727895</v>
      </c>
      <c r="J8989">
        <v>11857</v>
      </c>
      <c r="K8989">
        <v>73</v>
      </c>
      <c r="L8989">
        <v>69.08</v>
      </c>
      <c r="M8989" t="s">
        <v>931</v>
      </c>
      <c r="N8989" t="s">
        <v>926</v>
      </c>
      <c r="O8989">
        <v>45.88</v>
      </c>
      <c r="S8989">
        <v>28988</v>
      </c>
    </row>
    <row r="8990" spans="1:19" x14ac:dyDescent="0.2">
      <c r="A8990" t="s">
        <v>71</v>
      </c>
      <c r="B8990" t="s">
        <v>8</v>
      </c>
      <c r="C8990" t="s">
        <v>924</v>
      </c>
      <c r="D8990">
        <v>1</v>
      </c>
      <c r="E8990">
        <v>7</v>
      </c>
      <c r="F8990">
        <v>1780201800000</v>
      </c>
      <c r="G8990">
        <v>1780203451250</v>
      </c>
      <c r="H8990">
        <v>1651250</v>
      </c>
      <c r="I8990">
        <v>1651250</v>
      </c>
      <c r="J8990">
        <v>10427</v>
      </c>
      <c r="K8990">
        <v>63</v>
      </c>
      <c r="L8990">
        <v>70.010000000000005</v>
      </c>
      <c r="M8990" t="s">
        <v>931</v>
      </c>
      <c r="N8990" t="s">
        <v>926</v>
      </c>
      <c r="O8990">
        <v>53.8</v>
      </c>
      <c r="S8990">
        <v>28989</v>
      </c>
    </row>
    <row r="8991" spans="1:19" x14ac:dyDescent="0.2">
      <c r="A8991" t="s">
        <v>71</v>
      </c>
      <c r="B8991" t="s">
        <v>8</v>
      </c>
      <c r="C8991" t="s">
        <v>928</v>
      </c>
      <c r="D8991">
        <v>1</v>
      </c>
      <c r="E8991">
        <v>7</v>
      </c>
      <c r="F8991">
        <v>1780202700000</v>
      </c>
      <c r="G8991">
        <v>1780205003478</v>
      </c>
      <c r="H8991">
        <v>2303478</v>
      </c>
      <c r="I8991">
        <v>2303478</v>
      </c>
      <c r="J8991">
        <v>10023</v>
      </c>
      <c r="K8991">
        <v>89</v>
      </c>
      <c r="L8991">
        <v>79.22</v>
      </c>
      <c r="M8991" t="s">
        <v>931</v>
      </c>
      <c r="N8991" t="s">
        <v>926</v>
      </c>
      <c r="O8991">
        <v>59.86</v>
      </c>
      <c r="S8991">
        <v>28990</v>
      </c>
    </row>
    <row r="8992" spans="1:19" x14ac:dyDescent="0.2">
      <c r="A8992" t="s">
        <v>71</v>
      </c>
      <c r="B8992" t="s">
        <v>8</v>
      </c>
      <c r="C8992" t="s">
        <v>927</v>
      </c>
      <c r="D8992">
        <v>1</v>
      </c>
      <c r="E8992">
        <v>7</v>
      </c>
      <c r="F8992">
        <v>1780203600000</v>
      </c>
      <c r="G8992">
        <v>1780205389883</v>
      </c>
      <c r="H8992">
        <v>1789883</v>
      </c>
      <c r="I8992">
        <v>1789883</v>
      </c>
      <c r="J8992">
        <v>9841</v>
      </c>
      <c r="K8992">
        <v>67</v>
      </c>
      <c r="L8992">
        <v>72.63</v>
      </c>
      <c r="M8992" t="s">
        <v>931</v>
      </c>
      <c r="N8992" t="s">
        <v>926</v>
      </c>
      <c r="O8992">
        <v>57.96</v>
      </c>
      <c r="S8992">
        <v>28991</v>
      </c>
    </row>
    <row r="8993" spans="1:19" x14ac:dyDescent="0.2">
      <c r="A8993" t="s">
        <v>71</v>
      </c>
      <c r="B8993" t="s">
        <v>8</v>
      </c>
      <c r="C8993" t="s">
        <v>924</v>
      </c>
      <c r="D8993">
        <v>1</v>
      </c>
      <c r="E8993">
        <v>7</v>
      </c>
      <c r="F8993">
        <v>1780204500000</v>
      </c>
      <c r="G8993">
        <v>1780207016039</v>
      </c>
      <c r="H8993">
        <v>2516039</v>
      </c>
      <c r="I8993">
        <v>2516039</v>
      </c>
      <c r="J8993">
        <v>12119</v>
      </c>
      <c r="K8993">
        <v>101</v>
      </c>
      <c r="L8993">
        <v>82.2</v>
      </c>
      <c r="M8993" t="s">
        <v>931</v>
      </c>
      <c r="N8993" t="s">
        <v>926</v>
      </c>
      <c r="O8993">
        <v>55.82</v>
      </c>
      <c r="S8993">
        <v>28992</v>
      </c>
    </row>
    <row r="8994" spans="1:19" x14ac:dyDescent="0.2">
      <c r="A8994" t="s">
        <v>71</v>
      </c>
      <c r="B8994" t="s">
        <v>8</v>
      </c>
      <c r="C8994" t="s">
        <v>928</v>
      </c>
      <c r="D8994">
        <v>1</v>
      </c>
      <c r="E8994">
        <v>7</v>
      </c>
      <c r="F8994">
        <v>1780205400000</v>
      </c>
      <c r="G8994">
        <v>1780207441944</v>
      </c>
      <c r="H8994">
        <v>2041944</v>
      </c>
      <c r="I8994">
        <v>2041944</v>
      </c>
      <c r="J8994">
        <v>9920</v>
      </c>
      <c r="K8994">
        <v>79</v>
      </c>
      <c r="L8994">
        <v>69.98</v>
      </c>
      <c r="M8994" t="s">
        <v>931</v>
      </c>
      <c r="N8994" t="s">
        <v>926</v>
      </c>
      <c r="O8994">
        <v>45.24</v>
      </c>
      <c r="S8994">
        <v>28993</v>
      </c>
    </row>
    <row r="8995" spans="1:19" x14ac:dyDescent="0.2">
      <c r="A8995" t="s">
        <v>71</v>
      </c>
      <c r="B8995" t="s">
        <v>8</v>
      </c>
      <c r="C8995" t="s">
        <v>927</v>
      </c>
      <c r="D8995">
        <v>1</v>
      </c>
      <c r="E8995">
        <v>7</v>
      </c>
      <c r="F8995">
        <v>1780206300000</v>
      </c>
      <c r="G8995">
        <v>1780208207935</v>
      </c>
      <c r="H8995">
        <v>1907935</v>
      </c>
      <c r="I8995">
        <v>1907935</v>
      </c>
      <c r="J8995">
        <v>11591</v>
      </c>
      <c r="K8995">
        <v>78</v>
      </c>
      <c r="L8995">
        <v>71.7</v>
      </c>
      <c r="M8995" t="s">
        <v>931</v>
      </c>
      <c r="N8995" t="s">
        <v>926</v>
      </c>
      <c r="O8995">
        <v>48.14</v>
      </c>
      <c r="S8995">
        <v>28994</v>
      </c>
    </row>
    <row r="8996" spans="1:19" x14ac:dyDescent="0.2">
      <c r="A8996" t="s">
        <v>71</v>
      </c>
      <c r="B8996" t="s">
        <v>8</v>
      </c>
      <c r="C8996" t="s">
        <v>924</v>
      </c>
      <c r="D8996">
        <v>1</v>
      </c>
      <c r="E8996">
        <v>7</v>
      </c>
      <c r="F8996">
        <v>1780207200000</v>
      </c>
      <c r="G8996">
        <v>1780209047742</v>
      </c>
      <c r="H8996">
        <v>1847742</v>
      </c>
      <c r="I8996">
        <v>1847742</v>
      </c>
      <c r="J8996">
        <v>12871</v>
      </c>
      <c r="K8996">
        <v>80</v>
      </c>
      <c r="L8996">
        <v>70.89</v>
      </c>
      <c r="M8996" t="s">
        <v>931</v>
      </c>
      <c r="N8996" t="s">
        <v>926</v>
      </c>
      <c r="O8996">
        <v>44.36</v>
      </c>
      <c r="S8996">
        <v>28995</v>
      </c>
    </row>
    <row r="8997" spans="1:19" x14ac:dyDescent="0.2">
      <c r="A8997" t="s">
        <v>71</v>
      </c>
      <c r="B8997" t="s">
        <v>8</v>
      </c>
      <c r="C8997" t="s">
        <v>928</v>
      </c>
      <c r="D8997">
        <v>1</v>
      </c>
      <c r="E8997">
        <v>7</v>
      </c>
      <c r="F8997">
        <v>1780208100000</v>
      </c>
      <c r="G8997">
        <v>1780210702888</v>
      </c>
      <c r="H8997">
        <v>2602888</v>
      </c>
      <c r="I8997">
        <v>2602888</v>
      </c>
      <c r="J8997">
        <v>12469</v>
      </c>
      <c r="K8997">
        <v>102</v>
      </c>
      <c r="L8997">
        <v>83.24</v>
      </c>
      <c r="M8997" t="s">
        <v>931</v>
      </c>
      <c r="N8997" t="s">
        <v>926</v>
      </c>
      <c r="O8997">
        <v>55.11</v>
      </c>
      <c r="S8997">
        <v>28996</v>
      </c>
    </row>
    <row r="8998" spans="1:19" x14ac:dyDescent="0.2">
      <c r="A8998" t="s">
        <v>71</v>
      </c>
      <c r="B8998" t="s">
        <v>8</v>
      </c>
      <c r="C8998" t="s">
        <v>927</v>
      </c>
      <c r="D8998">
        <v>1</v>
      </c>
      <c r="E8998">
        <v>7</v>
      </c>
      <c r="F8998">
        <v>1780209000000</v>
      </c>
      <c r="G8998">
        <v>1780210873742</v>
      </c>
      <c r="H8998">
        <v>1873742</v>
      </c>
      <c r="I8998">
        <v>1873742</v>
      </c>
      <c r="J8998">
        <v>12018</v>
      </c>
      <c r="K8998">
        <v>74</v>
      </c>
      <c r="L8998">
        <v>71.83</v>
      </c>
      <c r="M8998" t="s">
        <v>931</v>
      </c>
      <c r="N8998" t="s">
        <v>926</v>
      </c>
      <c r="O8998">
        <v>48.16</v>
      </c>
      <c r="S8998">
        <v>28997</v>
      </c>
    </row>
    <row r="8999" spans="1:19" x14ac:dyDescent="0.2">
      <c r="A8999" t="s">
        <v>71</v>
      </c>
      <c r="B8999" t="s">
        <v>8</v>
      </c>
      <c r="C8999" t="s">
        <v>924</v>
      </c>
      <c r="D8999">
        <v>1</v>
      </c>
      <c r="E8999">
        <v>7</v>
      </c>
      <c r="F8999">
        <v>1780209900000</v>
      </c>
      <c r="G8999">
        <v>1780212327920</v>
      </c>
      <c r="H8999">
        <v>2427920</v>
      </c>
      <c r="I8999">
        <v>2427920</v>
      </c>
      <c r="J8999">
        <v>9783</v>
      </c>
      <c r="K8999">
        <v>97</v>
      </c>
      <c r="L8999">
        <v>77.55</v>
      </c>
      <c r="M8999" t="s">
        <v>931</v>
      </c>
      <c r="N8999" t="s">
        <v>926</v>
      </c>
      <c r="O8999">
        <v>53.48</v>
      </c>
      <c r="S8999">
        <v>28998</v>
      </c>
    </row>
    <row r="9000" spans="1:19" x14ac:dyDescent="0.2">
      <c r="A9000" t="s">
        <v>71</v>
      </c>
      <c r="B9000" t="s">
        <v>8</v>
      </c>
      <c r="C9000" t="s">
        <v>928</v>
      </c>
      <c r="D9000">
        <v>1</v>
      </c>
      <c r="E9000">
        <v>7</v>
      </c>
      <c r="F9000">
        <v>1780210800000</v>
      </c>
      <c r="G9000">
        <v>1780213652439</v>
      </c>
      <c r="H9000">
        <v>2852439</v>
      </c>
      <c r="I9000">
        <v>2852439</v>
      </c>
      <c r="J9000">
        <v>10396</v>
      </c>
      <c r="K9000">
        <v>115</v>
      </c>
      <c r="L9000">
        <v>84</v>
      </c>
      <c r="M9000" t="s">
        <v>931</v>
      </c>
      <c r="N9000" t="s">
        <v>926</v>
      </c>
      <c r="O9000">
        <v>59.73</v>
      </c>
      <c r="S9000">
        <v>28999</v>
      </c>
    </row>
    <row r="9001" spans="1:19" x14ac:dyDescent="0.2">
      <c r="A9001" t="s">
        <v>71</v>
      </c>
      <c r="B9001" t="s">
        <v>8</v>
      </c>
      <c r="C9001" t="s">
        <v>927</v>
      </c>
      <c r="D9001">
        <v>1</v>
      </c>
      <c r="E9001">
        <v>7</v>
      </c>
      <c r="F9001">
        <v>1780211700000</v>
      </c>
      <c r="G9001">
        <v>1780214418999</v>
      </c>
      <c r="H9001">
        <v>2718999</v>
      </c>
      <c r="I9001">
        <v>2718999</v>
      </c>
      <c r="J9001">
        <v>9597</v>
      </c>
      <c r="K9001">
        <v>103</v>
      </c>
      <c r="L9001">
        <v>79.819999999999993</v>
      </c>
      <c r="M9001" t="s">
        <v>931</v>
      </c>
      <c r="N9001" t="s">
        <v>926</v>
      </c>
      <c r="O9001">
        <v>51.92</v>
      </c>
      <c r="S9001">
        <v>29000</v>
      </c>
    </row>
    <row r="9002" spans="1:19" x14ac:dyDescent="0.2">
      <c r="A9002" t="s">
        <v>71</v>
      </c>
      <c r="B9002" t="s">
        <v>8</v>
      </c>
      <c r="C9002" t="s">
        <v>924</v>
      </c>
      <c r="D9002">
        <v>2</v>
      </c>
      <c r="E9002">
        <v>1</v>
      </c>
      <c r="F9002">
        <v>1780272000000</v>
      </c>
      <c r="G9002">
        <v>1780273216334</v>
      </c>
      <c r="H9002">
        <v>1216334</v>
      </c>
      <c r="I9002">
        <v>1166334</v>
      </c>
      <c r="J9002">
        <v>9005</v>
      </c>
      <c r="K9002">
        <v>48</v>
      </c>
      <c r="L9002">
        <v>60.33</v>
      </c>
      <c r="M9002" t="s">
        <v>925</v>
      </c>
      <c r="N9002" t="s">
        <v>926</v>
      </c>
      <c r="O9002">
        <v>46.05</v>
      </c>
      <c r="S9002">
        <v>29001</v>
      </c>
    </row>
    <row r="9003" spans="1:19" x14ac:dyDescent="0.2">
      <c r="A9003" t="s">
        <v>71</v>
      </c>
      <c r="B9003" t="s">
        <v>8</v>
      </c>
      <c r="C9003" t="s">
        <v>928</v>
      </c>
      <c r="D9003">
        <v>2</v>
      </c>
      <c r="E9003">
        <v>1</v>
      </c>
      <c r="F9003">
        <v>1780272900000</v>
      </c>
      <c r="G9003">
        <v>1780273992259</v>
      </c>
      <c r="H9003">
        <v>1092259</v>
      </c>
      <c r="I9003">
        <v>1027259</v>
      </c>
      <c r="J9003">
        <v>8898</v>
      </c>
      <c r="K9003">
        <v>48</v>
      </c>
      <c r="L9003">
        <v>54.25</v>
      </c>
      <c r="M9003" t="s">
        <v>925</v>
      </c>
      <c r="N9003" t="s">
        <v>926</v>
      </c>
      <c r="O9003">
        <v>35.31</v>
      </c>
      <c r="S9003">
        <v>29002</v>
      </c>
    </row>
    <row r="9004" spans="1:19" x14ac:dyDescent="0.2">
      <c r="A9004" t="s">
        <v>71</v>
      </c>
      <c r="B9004" t="s">
        <v>8</v>
      </c>
      <c r="C9004" t="s">
        <v>927</v>
      </c>
      <c r="D9004">
        <v>2</v>
      </c>
      <c r="E9004">
        <v>1</v>
      </c>
      <c r="F9004">
        <v>1780273800000</v>
      </c>
      <c r="G9004">
        <v>1780275665981</v>
      </c>
      <c r="H9004">
        <v>1865981</v>
      </c>
      <c r="I9004">
        <v>1785981</v>
      </c>
      <c r="J9004">
        <v>10709</v>
      </c>
      <c r="K9004">
        <v>75</v>
      </c>
      <c r="L9004">
        <v>70.44</v>
      </c>
      <c r="M9004" t="s">
        <v>931</v>
      </c>
      <c r="N9004" t="s">
        <v>926</v>
      </c>
      <c r="O9004">
        <v>48.61</v>
      </c>
      <c r="S9004">
        <v>29003</v>
      </c>
    </row>
    <row r="9005" spans="1:19" x14ac:dyDescent="0.2">
      <c r="A9005" t="s">
        <v>71</v>
      </c>
      <c r="B9005" t="s">
        <v>8</v>
      </c>
      <c r="C9005" t="s">
        <v>924</v>
      </c>
      <c r="D9005">
        <v>2</v>
      </c>
      <c r="E9005">
        <v>1</v>
      </c>
      <c r="F9005">
        <v>1780274700000</v>
      </c>
      <c r="G9005">
        <v>1780276505582</v>
      </c>
      <c r="H9005">
        <v>1805582</v>
      </c>
      <c r="I9005">
        <v>1770582</v>
      </c>
      <c r="J9005">
        <v>10254</v>
      </c>
      <c r="K9005">
        <v>71</v>
      </c>
      <c r="L9005">
        <v>52.43</v>
      </c>
      <c r="M9005" t="s">
        <v>925</v>
      </c>
      <c r="N9005" t="s">
        <v>929</v>
      </c>
      <c r="S9005">
        <v>29004</v>
      </c>
    </row>
    <row r="9006" spans="1:19" x14ac:dyDescent="0.2">
      <c r="A9006" t="s">
        <v>71</v>
      </c>
      <c r="B9006" t="s">
        <v>8</v>
      </c>
      <c r="C9006" t="s">
        <v>928</v>
      </c>
      <c r="D9006">
        <v>2</v>
      </c>
      <c r="E9006">
        <v>1</v>
      </c>
      <c r="F9006">
        <v>1780275600000</v>
      </c>
      <c r="G9006">
        <v>1780277147868</v>
      </c>
      <c r="H9006">
        <v>1547868</v>
      </c>
      <c r="I9006">
        <v>1497868</v>
      </c>
      <c r="J9006">
        <v>9134</v>
      </c>
      <c r="K9006">
        <v>68</v>
      </c>
      <c r="L9006">
        <v>61.14</v>
      </c>
      <c r="M9006" t="s">
        <v>925</v>
      </c>
      <c r="N9006" t="s">
        <v>926</v>
      </c>
      <c r="O9006">
        <v>39.229999999999997</v>
      </c>
      <c r="S9006">
        <v>29005</v>
      </c>
    </row>
    <row r="9007" spans="1:19" x14ac:dyDescent="0.2">
      <c r="A9007" t="s">
        <v>71</v>
      </c>
      <c r="B9007" t="s">
        <v>8</v>
      </c>
      <c r="C9007" t="s">
        <v>927</v>
      </c>
      <c r="D9007">
        <v>2</v>
      </c>
      <c r="E9007">
        <v>1</v>
      </c>
      <c r="F9007">
        <v>1780276500000</v>
      </c>
      <c r="G9007">
        <v>1780277880333</v>
      </c>
      <c r="H9007">
        <v>1380333</v>
      </c>
      <c r="I9007">
        <v>1315333</v>
      </c>
      <c r="J9007">
        <v>10336</v>
      </c>
      <c r="K9007">
        <v>59</v>
      </c>
      <c r="L9007">
        <v>63.69</v>
      </c>
      <c r="M9007" t="s">
        <v>925</v>
      </c>
      <c r="N9007" t="s">
        <v>926</v>
      </c>
      <c r="O9007">
        <v>46.17</v>
      </c>
      <c r="S9007">
        <v>29006</v>
      </c>
    </row>
    <row r="9008" spans="1:19" x14ac:dyDescent="0.2">
      <c r="A9008" t="s">
        <v>71</v>
      </c>
      <c r="B9008" t="s">
        <v>8</v>
      </c>
      <c r="C9008" t="s">
        <v>924</v>
      </c>
      <c r="D9008">
        <v>2</v>
      </c>
      <c r="E9008">
        <v>1</v>
      </c>
      <c r="F9008">
        <v>1780277400000</v>
      </c>
      <c r="G9008">
        <v>1780279380900</v>
      </c>
      <c r="H9008">
        <v>1980900</v>
      </c>
      <c r="I9008">
        <v>1900900</v>
      </c>
      <c r="J9008">
        <v>8070</v>
      </c>
      <c r="K9008">
        <v>75</v>
      </c>
      <c r="L9008">
        <v>66.349999999999994</v>
      </c>
      <c r="M9008" t="s">
        <v>925</v>
      </c>
      <c r="N9008" t="s">
        <v>926</v>
      </c>
      <c r="O9008">
        <v>43.28</v>
      </c>
      <c r="S9008">
        <v>29007</v>
      </c>
    </row>
    <row r="9009" spans="1:19" x14ac:dyDescent="0.2">
      <c r="A9009" t="s">
        <v>71</v>
      </c>
      <c r="B9009" t="s">
        <v>8</v>
      </c>
      <c r="C9009" t="s">
        <v>928</v>
      </c>
      <c r="D9009">
        <v>2</v>
      </c>
      <c r="E9009">
        <v>1</v>
      </c>
      <c r="F9009">
        <v>1780278300000</v>
      </c>
      <c r="G9009">
        <v>1780280129919</v>
      </c>
      <c r="H9009">
        <v>1829919</v>
      </c>
      <c r="I9009">
        <v>1794919</v>
      </c>
      <c r="J9009">
        <v>10878</v>
      </c>
      <c r="K9009">
        <v>74</v>
      </c>
      <c r="L9009">
        <v>67.23</v>
      </c>
      <c r="M9009" t="s">
        <v>931</v>
      </c>
      <c r="N9009" t="s">
        <v>926</v>
      </c>
      <c r="O9009">
        <v>41.62</v>
      </c>
      <c r="S9009">
        <v>29008</v>
      </c>
    </row>
    <row r="9010" spans="1:19" x14ac:dyDescent="0.2">
      <c r="A9010" t="s">
        <v>71</v>
      </c>
      <c r="B9010" t="s">
        <v>8</v>
      </c>
      <c r="C9010" t="s">
        <v>927</v>
      </c>
      <c r="D9010">
        <v>2</v>
      </c>
      <c r="E9010">
        <v>1</v>
      </c>
      <c r="F9010">
        <v>1780279200000</v>
      </c>
      <c r="G9010">
        <v>1780280658605</v>
      </c>
      <c r="H9010">
        <v>1458605</v>
      </c>
      <c r="I9010">
        <v>1408605</v>
      </c>
      <c r="J9010">
        <v>8946</v>
      </c>
      <c r="K9010">
        <v>65</v>
      </c>
      <c r="L9010">
        <v>65.16</v>
      </c>
      <c r="M9010" t="s">
        <v>925</v>
      </c>
      <c r="N9010" t="s">
        <v>926</v>
      </c>
      <c r="O9010">
        <v>51.32</v>
      </c>
      <c r="S9010">
        <v>29009</v>
      </c>
    </row>
    <row r="9011" spans="1:19" x14ac:dyDescent="0.2">
      <c r="A9011" t="s">
        <v>71</v>
      </c>
      <c r="B9011" t="s">
        <v>8</v>
      </c>
      <c r="C9011" t="s">
        <v>924</v>
      </c>
      <c r="D9011">
        <v>2</v>
      </c>
      <c r="E9011">
        <v>1</v>
      </c>
      <c r="F9011">
        <v>1780280100000</v>
      </c>
      <c r="G9011">
        <v>1780282088984</v>
      </c>
      <c r="H9011">
        <v>1988984</v>
      </c>
      <c r="I9011">
        <v>1923984</v>
      </c>
      <c r="J9011">
        <v>8897</v>
      </c>
      <c r="K9011">
        <v>78</v>
      </c>
      <c r="L9011">
        <v>68.599999999999994</v>
      </c>
      <c r="M9011" t="s">
        <v>931</v>
      </c>
      <c r="N9011" t="s">
        <v>926</v>
      </c>
      <c r="O9011">
        <v>46.1</v>
      </c>
      <c r="S9011">
        <v>29010</v>
      </c>
    </row>
    <row r="9012" spans="1:19" x14ac:dyDescent="0.2">
      <c r="A9012" t="s">
        <v>71</v>
      </c>
      <c r="B9012" t="s">
        <v>8</v>
      </c>
      <c r="C9012" t="s">
        <v>928</v>
      </c>
      <c r="D9012">
        <v>2</v>
      </c>
      <c r="E9012">
        <v>1</v>
      </c>
      <c r="F9012">
        <v>1780281000000</v>
      </c>
      <c r="G9012">
        <v>1780282105576</v>
      </c>
      <c r="H9012">
        <v>1105576</v>
      </c>
      <c r="I9012">
        <v>1025576</v>
      </c>
      <c r="J9012">
        <v>10362</v>
      </c>
      <c r="K9012">
        <v>51</v>
      </c>
      <c r="L9012">
        <v>56.69</v>
      </c>
      <c r="M9012" t="s">
        <v>925</v>
      </c>
      <c r="N9012" t="s">
        <v>926</v>
      </c>
      <c r="O9012">
        <v>36.729999999999997</v>
      </c>
      <c r="S9012">
        <v>29011</v>
      </c>
    </row>
    <row r="9013" spans="1:19" x14ac:dyDescent="0.2">
      <c r="A9013" t="s">
        <v>71</v>
      </c>
      <c r="B9013" t="s">
        <v>8</v>
      </c>
      <c r="C9013" t="s">
        <v>927</v>
      </c>
      <c r="D9013">
        <v>2</v>
      </c>
      <c r="E9013">
        <v>1</v>
      </c>
      <c r="F9013">
        <v>1780281900000</v>
      </c>
      <c r="G9013">
        <v>1780283936642</v>
      </c>
      <c r="H9013">
        <v>2036642</v>
      </c>
      <c r="I9013">
        <v>2001642</v>
      </c>
      <c r="J9013">
        <v>9751</v>
      </c>
      <c r="K9013">
        <v>75</v>
      </c>
      <c r="L9013">
        <v>54.68</v>
      </c>
      <c r="M9013" t="s">
        <v>925</v>
      </c>
      <c r="N9013" t="s">
        <v>929</v>
      </c>
      <c r="S9013">
        <v>29012</v>
      </c>
    </row>
    <row r="9014" spans="1:19" x14ac:dyDescent="0.2">
      <c r="A9014" t="s">
        <v>71</v>
      </c>
      <c r="B9014" t="s">
        <v>8</v>
      </c>
      <c r="C9014" t="s">
        <v>924</v>
      </c>
      <c r="D9014">
        <v>2</v>
      </c>
      <c r="E9014">
        <v>1</v>
      </c>
      <c r="F9014">
        <v>1780282800000</v>
      </c>
      <c r="G9014">
        <v>1780284196297</v>
      </c>
      <c r="H9014">
        <v>1396297</v>
      </c>
      <c r="I9014">
        <v>1346297</v>
      </c>
      <c r="J9014">
        <v>9402</v>
      </c>
      <c r="K9014">
        <v>63</v>
      </c>
      <c r="L9014">
        <v>64.78</v>
      </c>
      <c r="M9014" t="s">
        <v>925</v>
      </c>
      <c r="N9014" t="s">
        <v>926</v>
      </c>
      <c r="O9014">
        <v>50.8</v>
      </c>
      <c r="S9014">
        <v>29013</v>
      </c>
    </row>
    <row r="9015" spans="1:19" x14ac:dyDescent="0.2">
      <c r="A9015" t="s">
        <v>71</v>
      </c>
      <c r="B9015" t="s">
        <v>8</v>
      </c>
      <c r="C9015" t="s">
        <v>928</v>
      </c>
      <c r="D9015">
        <v>2</v>
      </c>
      <c r="E9015">
        <v>1</v>
      </c>
      <c r="F9015">
        <v>1780283700000</v>
      </c>
      <c r="G9015">
        <v>1780285080007</v>
      </c>
      <c r="H9015">
        <v>1380007</v>
      </c>
      <c r="I9015">
        <v>1315007</v>
      </c>
      <c r="J9015">
        <v>11449</v>
      </c>
      <c r="K9015">
        <v>58</v>
      </c>
      <c r="L9015">
        <v>62.61</v>
      </c>
      <c r="M9015" t="s">
        <v>925</v>
      </c>
      <c r="N9015" t="s">
        <v>926</v>
      </c>
      <c r="O9015">
        <v>40.69</v>
      </c>
      <c r="S9015">
        <v>29014</v>
      </c>
    </row>
    <row r="9016" spans="1:19" x14ac:dyDescent="0.2">
      <c r="A9016" t="s">
        <v>71</v>
      </c>
      <c r="B9016" t="s">
        <v>8</v>
      </c>
      <c r="C9016" t="s">
        <v>927</v>
      </c>
      <c r="D9016">
        <v>2</v>
      </c>
      <c r="E9016">
        <v>1</v>
      </c>
      <c r="F9016">
        <v>1780284600000</v>
      </c>
      <c r="G9016">
        <v>1780286597745</v>
      </c>
      <c r="H9016">
        <v>1997745</v>
      </c>
      <c r="I9016">
        <v>1917745</v>
      </c>
      <c r="J9016">
        <v>10346</v>
      </c>
      <c r="K9016">
        <v>81</v>
      </c>
      <c r="L9016">
        <v>72.02</v>
      </c>
      <c r="M9016" t="s">
        <v>931</v>
      </c>
      <c r="N9016" t="s">
        <v>926</v>
      </c>
      <c r="O9016">
        <v>49.96</v>
      </c>
      <c r="S9016">
        <v>29015</v>
      </c>
    </row>
    <row r="9017" spans="1:19" x14ac:dyDescent="0.2">
      <c r="A9017" t="s">
        <v>71</v>
      </c>
      <c r="B9017" t="s">
        <v>8</v>
      </c>
      <c r="C9017" t="s">
        <v>924</v>
      </c>
      <c r="D9017">
        <v>2</v>
      </c>
      <c r="E9017">
        <v>1</v>
      </c>
      <c r="F9017">
        <v>1780285500000</v>
      </c>
      <c r="G9017">
        <v>1780287163088</v>
      </c>
      <c r="H9017">
        <v>1663088</v>
      </c>
      <c r="I9017">
        <v>1628088</v>
      </c>
      <c r="J9017">
        <v>8368</v>
      </c>
      <c r="K9017">
        <v>66</v>
      </c>
      <c r="L9017">
        <v>59.35</v>
      </c>
      <c r="M9017" t="s">
        <v>925</v>
      </c>
      <c r="N9017" t="s">
        <v>926</v>
      </c>
      <c r="O9017">
        <v>34.22</v>
      </c>
      <c r="S9017">
        <v>29016</v>
      </c>
    </row>
    <row r="9018" spans="1:19" x14ac:dyDescent="0.2">
      <c r="A9018" t="s">
        <v>71</v>
      </c>
      <c r="B9018" t="s">
        <v>8</v>
      </c>
      <c r="C9018" t="s">
        <v>928</v>
      </c>
      <c r="D9018">
        <v>2</v>
      </c>
      <c r="E9018">
        <v>1</v>
      </c>
      <c r="F9018">
        <v>1780286400000</v>
      </c>
      <c r="G9018">
        <v>1780287947293</v>
      </c>
      <c r="H9018">
        <v>1547293</v>
      </c>
      <c r="I9018">
        <v>1497293</v>
      </c>
      <c r="J9018">
        <v>9995</v>
      </c>
      <c r="K9018">
        <v>66</v>
      </c>
      <c r="L9018">
        <v>49.06</v>
      </c>
      <c r="M9018" t="s">
        <v>925</v>
      </c>
      <c r="N9018" t="s">
        <v>929</v>
      </c>
      <c r="S9018">
        <v>29017</v>
      </c>
    </row>
    <row r="9019" spans="1:19" x14ac:dyDescent="0.2">
      <c r="A9019" t="s">
        <v>71</v>
      </c>
      <c r="B9019" t="s">
        <v>8</v>
      </c>
      <c r="C9019" t="s">
        <v>927</v>
      </c>
      <c r="D9019">
        <v>2</v>
      </c>
      <c r="E9019">
        <v>1</v>
      </c>
      <c r="F9019">
        <v>1780287300000</v>
      </c>
      <c r="G9019">
        <v>1780289526131</v>
      </c>
      <c r="H9019">
        <v>2226131</v>
      </c>
      <c r="I9019">
        <v>2161131</v>
      </c>
      <c r="J9019">
        <v>11340</v>
      </c>
      <c r="K9019">
        <v>90</v>
      </c>
      <c r="L9019">
        <v>73.510000000000005</v>
      </c>
      <c r="M9019" t="s">
        <v>931</v>
      </c>
      <c r="N9019" t="s">
        <v>926</v>
      </c>
      <c r="O9019">
        <v>45.02</v>
      </c>
      <c r="S9019">
        <v>29018</v>
      </c>
    </row>
    <row r="9020" spans="1:19" x14ac:dyDescent="0.2">
      <c r="A9020" t="s">
        <v>71</v>
      </c>
      <c r="B9020" t="s">
        <v>8</v>
      </c>
      <c r="C9020" t="s">
        <v>924</v>
      </c>
      <c r="D9020">
        <v>2</v>
      </c>
      <c r="E9020">
        <v>1</v>
      </c>
      <c r="F9020">
        <v>1780288200000</v>
      </c>
      <c r="G9020">
        <v>1780290060275</v>
      </c>
      <c r="H9020">
        <v>1860275</v>
      </c>
      <c r="I9020">
        <v>1780275</v>
      </c>
      <c r="J9020">
        <v>9204</v>
      </c>
      <c r="K9020">
        <v>72</v>
      </c>
      <c r="L9020">
        <v>67.25</v>
      </c>
      <c r="M9020" t="s">
        <v>931</v>
      </c>
      <c r="N9020" t="s">
        <v>926</v>
      </c>
      <c r="O9020">
        <v>45.37</v>
      </c>
      <c r="S9020">
        <v>29019</v>
      </c>
    </row>
    <row r="9021" spans="1:19" x14ac:dyDescent="0.2">
      <c r="A9021" t="s">
        <v>71</v>
      </c>
      <c r="B9021" t="s">
        <v>8</v>
      </c>
      <c r="C9021" t="s">
        <v>928</v>
      </c>
      <c r="D9021">
        <v>2</v>
      </c>
      <c r="E9021">
        <v>1</v>
      </c>
      <c r="F9021">
        <v>1780289100000</v>
      </c>
      <c r="G9021">
        <v>1780290436413</v>
      </c>
      <c r="H9021">
        <v>1336413</v>
      </c>
      <c r="I9021">
        <v>1301413</v>
      </c>
      <c r="J9021">
        <v>11162</v>
      </c>
      <c r="K9021">
        <v>50</v>
      </c>
      <c r="L9021">
        <v>61.88</v>
      </c>
      <c r="M9021" t="s">
        <v>925</v>
      </c>
      <c r="N9021" t="s">
        <v>926</v>
      </c>
      <c r="O9021">
        <v>40.86</v>
      </c>
      <c r="S9021">
        <v>29020</v>
      </c>
    </row>
    <row r="9022" spans="1:19" x14ac:dyDescent="0.2">
      <c r="A9022" t="s">
        <v>71</v>
      </c>
      <c r="B9022" t="s">
        <v>8</v>
      </c>
      <c r="C9022" t="s">
        <v>927</v>
      </c>
      <c r="D9022">
        <v>2</v>
      </c>
      <c r="E9022">
        <v>1</v>
      </c>
      <c r="F9022">
        <v>1780290000000</v>
      </c>
      <c r="G9022">
        <v>1780291744096</v>
      </c>
      <c r="H9022">
        <v>1744096</v>
      </c>
      <c r="I9022">
        <v>1694096</v>
      </c>
      <c r="J9022">
        <v>7839</v>
      </c>
      <c r="K9022">
        <v>74</v>
      </c>
      <c r="L9022">
        <v>65.19</v>
      </c>
      <c r="M9022" t="s">
        <v>925</v>
      </c>
      <c r="N9022" t="s">
        <v>926</v>
      </c>
      <c r="O9022">
        <v>47.17</v>
      </c>
      <c r="S9022">
        <v>29021</v>
      </c>
    </row>
    <row r="9023" spans="1:19" x14ac:dyDescent="0.2">
      <c r="A9023" t="s">
        <v>71</v>
      </c>
      <c r="B9023" t="s">
        <v>8</v>
      </c>
      <c r="C9023" t="s">
        <v>928</v>
      </c>
      <c r="D9023">
        <v>2</v>
      </c>
      <c r="E9023">
        <v>2</v>
      </c>
      <c r="F9023">
        <v>1780358400000</v>
      </c>
      <c r="G9023">
        <v>1780360299490</v>
      </c>
      <c r="H9023">
        <v>1899490</v>
      </c>
      <c r="I9023">
        <v>1849490</v>
      </c>
      <c r="J9023">
        <v>10264</v>
      </c>
      <c r="K9023">
        <v>72</v>
      </c>
      <c r="L9023">
        <v>66.819999999999993</v>
      </c>
      <c r="M9023" t="s">
        <v>931</v>
      </c>
      <c r="N9023" t="s">
        <v>926</v>
      </c>
      <c r="O9023">
        <v>40.56</v>
      </c>
      <c r="S9023">
        <v>29022</v>
      </c>
    </row>
    <row r="9024" spans="1:19" x14ac:dyDescent="0.2">
      <c r="A9024" t="s">
        <v>71</v>
      </c>
      <c r="B9024" t="s">
        <v>8</v>
      </c>
      <c r="C9024" t="s">
        <v>927</v>
      </c>
      <c r="D9024">
        <v>2</v>
      </c>
      <c r="E9024">
        <v>2</v>
      </c>
      <c r="F9024">
        <v>1780359300000</v>
      </c>
      <c r="G9024">
        <v>1780360448248</v>
      </c>
      <c r="H9024">
        <v>1148248</v>
      </c>
      <c r="I9024">
        <v>1083248</v>
      </c>
      <c r="J9024">
        <v>10687</v>
      </c>
      <c r="K9024">
        <v>48</v>
      </c>
      <c r="L9024">
        <v>59.45</v>
      </c>
      <c r="M9024" t="s">
        <v>925</v>
      </c>
      <c r="N9024" t="s">
        <v>926</v>
      </c>
      <c r="O9024">
        <v>41.2</v>
      </c>
      <c r="S9024">
        <v>29023</v>
      </c>
    </row>
    <row r="9025" spans="1:19" x14ac:dyDescent="0.2">
      <c r="A9025" t="s">
        <v>71</v>
      </c>
      <c r="B9025" t="s">
        <v>8</v>
      </c>
      <c r="C9025" t="s">
        <v>924</v>
      </c>
      <c r="D9025">
        <v>2</v>
      </c>
      <c r="E9025">
        <v>2</v>
      </c>
      <c r="F9025">
        <v>1780360200000</v>
      </c>
      <c r="G9025">
        <v>1780361284844</v>
      </c>
      <c r="H9025">
        <v>1084844</v>
      </c>
      <c r="I9025">
        <v>1004844</v>
      </c>
      <c r="J9025">
        <v>10555</v>
      </c>
      <c r="K9025">
        <v>48</v>
      </c>
      <c r="L9025">
        <v>58.6</v>
      </c>
      <c r="M9025" t="s">
        <v>925</v>
      </c>
      <c r="N9025" t="s">
        <v>926</v>
      </c>
      <c r="O9025">
        <v>41.19</v>
      </c>
      <c r="S9025">
        <v>29024</v>
      </c>
    </row>
    <row r="9026" spans="1:19" x14ac:dyDescent="0.2">
      <c r="A9026" t="s">
        <v>71</v>
      </c>
      <c r="B9026" t="s">
        <v>8</v>
      </c>
      <c r="C9026" t="s">
        <v>928</v>
      </c>
      <c r="D9026">
        <v>2</v>
      </c>
      <c r="E9026">
        <v>2</v>
      </c>
      <c r="F9026">
        <v>1780361100000</v>
      </c>
      <c r="G9026">
        <v>1780362285027</v>
      </c>
      <c r="H9026">
        <v>1185027</v>
      </c>
      <c r="I9026">
        <v>1150027</v>
      </c>
      <c r="J9026">
        <v>10925</v>
      </c>
      <c r="K9026">
        <v>54</v>
      </c>
      <c r="L9026">
        <v>58.69</v>
      </c>
      <c r="M9026" t="s">
        <v>925</v>
      </c>
      <c r="N9026" t="s">
        <v>926</v>
      </c>
      <c r="O9026">
        <v>37.89</v>
      </c>
      <c r="S9026">
        <v>29025</v>
      </c>
    </row>
    <row r="9027" spans="1:19" x14ac:dyDescent="0.2">
      <c r="A9027" t="s">
        <v>71</v>
      </c>
      <c r="B9027" t="s">
        <v>8</v>
      </c>
      <c r="C9027" t="s">
        <v>927</v>
      </c>
      <c r="D9027">
        <v>2</v>
      </c>
      <c r="E9027">
        <v>2</v>
      </c>
      <c r="F9027">
        <v>1780362000000</v>
      </c>
      <c r="G9027">
        <v>1780363965223</v>
      </c>
      <c r="H9027">
        <v>1965223</v>
      </c>
      <c r="I9027">
        <v>1915223</v>
      </c>
      <c r="J9027">
        <v>8674</v>
      </c>
      <c r="K9027">
        <v>83</v>
      </c>
      <c r="L9027">
        <v>64.23</v>
      </c>
      <c r="M9027" t="s">
        <v>925</v>
      </c>
      <c r="N9027" t="s">
        <v>926</v>
      </c>
      <c r="O9027">
        <v>37.14</v>
      </c>
      <c r="S9027">
        <v>29026</v>
      </c>
    </row>
    <row r="9028" spans="1:19" x14ac:dyDescent="0.2">
      <c r="A9028" t="s">
        <v>71</v>
      </c>
      <c r="B9028" t="s">
        <v>8</v>
      </c>
      <c r="C9028" t="s">
        <v>924</v>
      </c>
      <c r="D9028">
        <v>2</v>
      </c>
      <c r="E9028">
        <v>2</v>
      </c>
      <c r="F9028">
        <v>1780362900000</v>
      </c>
      <c r="G9028">
        <v>1780364873529</v>
      </c>
      <c r="H9028">
        <v>1973529</v>
      </c>
      <c r="I9028">
        <v>1908529</v>
      </c>
      <c r="J9028">
        <v>9177</v>
      </c>
      <c r="K9028">
        <v>81</v>
      </c>
      <c r="L9028">
        <v>67.52</v>
      </c>
      <c r="M9028" t="s">
        <v>931</v>
      </c>
      <c r="N9028" t="s">
        <v>926</v>
      </c>
      <c r="O9028">
        <v>43.23</v>
      </c>
      <c r="S9028">
        <v>29027</v>
      </c>
    </row>
    <row r="9029" spans="1:19" x14ac:dyDescent="0.2">
      <c r="A9029" t="s">
        <v>71</v>
      </c>
      <c r="B9029" t="s">
        <v>8</v>
      </c>
      <c r="C9029" t="s">
        <v>928</v>
      </c>
      <c r="D9029">
        <v>2</v>
      </c>
      <c r="E9029">
        <v>2</v>
      </c>
      <c r="F9029">
        <v>1780363800000</v>
      </c>
      <c r="G9029">
        <v>1780365729690</v>
      </c>
      <c r="H9029">
        <v>1929690</v>
      </c>
      <c r="I9029">
        <v>1849690</v>
      </c>
      <c r="J9029">
        <v>9313</v>
      </c>
      <c r="K9029">
        <v>79</v>
      </c>
      <c r="L9029">
        <v>68.42</v>
      </c>
      <c r="M9029" t="s">
        <v>931</v>
      </c>
      <c r="N9029" t="s">
        <v>926</v>
      </c>
      <c r="O9029">
        <v>46.05</v>
      </c>
      <c r="S9029">
        <v>29028</v>
      </c>
    </row>
    <row r="9030" spans="1:19" x14ac:dyDescent="0.2">
      <c r="A9030" t="s">
        <v>71</v>
      </c>
      <c r="B9030" t="s">
        <v>8</v>
      </c>
      <c r="C9030" t="s">
        <v>927</v>
      </c>
      <c r="D9030">
        <v>2</v>
      </c>
      <c r="E9030">
        <v>2</v>
      </c>
      <c r="F9030">
        <v>1780364700000</v>
      </c>
      <c r="G9030">
        <v>1780366752529</v>
      </c>
      <c r="H9030">
        <v>2052529</v>
      </c>
      <c r="I9030">
        <v>2017529</v>
      </c>
      <c r="J9030">
        <v>9310</v>
      </c>
      <c r="K9030">
        <v>78</v>
      </c>
      <c r="L9030">
        <v>70.97</v>
      </c>
      <c r="M9030" t="s">
        <v>931</v>
      </c>
      <c r="N9030" t="s">
        <v>926</v>
      </c>
      <c r="O9030">
        <v>48.91</v>
      </c>
      <c r="S9030">
        <v>29029</v>
      </c>
    </row>
    <row r="9031" spans="1:19" x14ac:dyDescent="0.2">
      <c r="A9031" t="s">
        <v>71</v>
      </c>
      <c r="B9031" t="s">
        <v>8</v>
      </c>
      <c r="C9031" t="s">
        <v>924</v>
      </c>
      <c r="D9031">
        <v>2</v>
      </c>
      <c r="E9031">
        <v>2</v>
      </c>
      <c r="F9031">
        <v>1780365600000</v>
      </c>
      <c r="G9031">
        <v>1780366905857</v>
      </c>
      <c r="H9031">
        <v>1305857</v>
      </c>
      <c r="I9031">
        <v>1255857</v>
      </c>
      <c r="J9031">
        <v>8612</v>
      </c>
      <c r="K9031">
        <v>51</v>
      </c>
      <c r="L9031">
        <v>62.86</v>
      </c>
      <c r="M9031" t="s">
        <v>925</v>
      </c>
      <c r="N9031" t="s">
        <v>926</v>
      </c>
      <c r="O9031">
        <v>50.72</v>
      </c>
      <c r="S9031">
        <v>29030</v>
      </c>
    </row>
    <row r="9032" spans="1:19" x14ac:dyDescent="0.2">
      <c r="A9032" t="s">
        <v>71</v>
      </c>
      <c r="B9032" t="s">
        <v>8</v>
      </c>
      <c r="C9032" t="s">
        <v>928</v>
      </c>
      <c r="D9032">
        <v>2</v>
      </c>
      <c r="E9032">
        <v>2</v>
      </c>
      <c r="F9032">
        <v>1780366500000</v>
      </c>
      <c r="G9032">
        <v>1780368104605</v>
      </c>
      <c r="H9032">
        <v>1604605</v>
      </c>
      <c r="I9032">
        <v>1539605</v>
      </c>
      <c r="J9032">
        <v>8455</v>
      </c>
      <c r="K9032">
        <v>70</v>
      </c>
      <c r="L9032">
        <v>64.05</v>
      </c>
      <c r="M9032" t="s">
        <v>925</v>
      </c>
      <c r="N9032" t="s">
        <v>926</v>
      </c>
      <c r="O9032">
        <v>46.39</v>
      </c>
      <c r="S9032">
        <v>29031</v>
      </c>
    </row>
    <row r="9033" spans="1:19" x14ac:dyDescent="0.2">
      <c r="A9033" t="s">
        <v>71</v>
      </c>
      <c r="B9033" t="s">
        <v>8</v>
      </c>
      <c r="C9033" t="s">
        <v>927</v>
      </c>
      <c r="D9033">
        <v>2</v>
      </c>
      <c r="E9033">
        <v>2</v>
      </c>
      <c r="F9033">
        <v>1780367400000</v>
      </c>
      <c r="G9033">
        <v>1780368917751</v>
      </c>
      <c r="H9033">
        <v>1517751</v>
      </c>
      <c r="I9033">
        <v>1437751</v>
      </c>
      <c r="J9033">
        <v>9740</v>
      </c>
      <c r="K9033">
        <v>67</v>
      </c>
      <c r="L9033">
        <v>64.400000000000006</v>
      </c>
      <c r="M9033" t="s">
        <v>925</v>
      </c>
      <c r="N9033" t="s">
        <v>926</v>
      </c>
      <c r="O9033">
        <v>45.93</v>
      </c>
      <c r="S9033">
        <v>29032</v>
      </c>
    </row>
    <row r="9034" spans="1:19" x14ac:dyDescent="0.2">
      <c r="A9034" t="s">
        <v>71</v>
      </c>
      <c r="B9034" t="s">
        <v>8</v>
      </c>
      <c r="C9034" t="s">
        <v>924</v>
      </c>
      <c r="D9034">
        <v>2</v>
      </c>
      <c r="E9034">
        <v>2</v>
      </c>
      <c r="F9034">
        <v>1780368300000</v>
      </c>
      <c r="G9034">
        <v>1780369816921</v>
      </c>
      <c r="H9034">
        <v>1516921</v>
      </c>
      <c r="I9034">
        <v>1481921</v>
      </c>
      <c r="J9034">
        <v>10337</v>
      </c>
      <c r="K9034">
        <v>59</v>
      </c>
      <c r="L9034">
        <v>49.06</v>
      </c>
      <c r="M9034" t="s">
        <v>925</v>
      </c>
      <c r="N9034" t="s">
        <v>929</v>
      </c>
      <c r="S9034">
        <v>29033</v>
      </c>
    </row>
    <row r="9035" spans="1:19" x14ac:dyDescent="0.2">
      <c r="A9035" t="s">
        <v>71</v>
      </c>
      <c r="B9035" t="s">
        <v>8</v>
      </c>
      <c r="C9035" t="s">
        <v>928</v>
      </c>
      <c r="D9035">
        <v>2</v>
      </c>
      <c r="E9035">
        <v>2</v>
      </c>
      <c r="F9035">
        <v>1780369200000</v>
      </c>
      <c r="G9035">
        <v>1780370485564</v>
      </c>
      <c r="H9035">
        <v>1285564</v>
      </c>
      <c r="I9035">
        <v>1235564</v>
      </c>
      <c r="J9035">
        <v>10939</v>
      </c>
      <c r="K9035">
        <v>59</v>
      </c>
      <c r="L9035">
        <v>60.11</v>
      </c>
      <c r="M9035" t="s">
        <v>925</v>
      </c>
      <c r="N9035" t="s">
        <v>926</v>
      </c>
      <c r="O9035">
        <v>38.61</v>
      </c>
      <c r="S9035">
        <v>29034</v>
      </c>
    </row>
    <row r="9036" spans="1:19" x14ac:dyDescent="0.2">
      <c r="A9036" t="s">
        <v>71</v>
      </c>
      <c r="B9036" t="s">
        <v>8</v>
      </c>
      <c r="C9036" t="s">
        <v>927</v>
      </c>
      <c r="D9036">
        <v>2</v>
      </c>
      <c r="E9036">
        <v>2</v>
      </c>
      <c r="F9036">
        <v>1780370100000</v>
      </c>
      <c r="G9036">
        <v>1780371333300</v>
      </c>
      <c r="H9036">
        <v>1233300</v>
      </c>
      <c r="I9036">
        <v>1168300</v>
      </c>
      <c r="J9036">
        <v>11322</v>
      </c>
      <c r="K9036">
        <v>49</v>
      </c>
      <c r="L9036">
        <v>65.37</v>
      </c>
      <c r="M9036" t="s">
        <v>925</v>
      </c>
      <c r="N9036" t="s">
        <v>926</v>
      </c>
      <c r="O9036">
        <v>51.13</v>
      </c>
      <c r="S9036">
        <v>29035</v>
      </c>
    </row>
    <row r="9037" spans="1:19" x14ac:dyDescent="0.2">
      <c r="A9037" t="s">
        <v>71</v>
      </c>
      <c r="B9037" t="s">
        <v>8</v>
      </c>
      <c r="C9037" t="s">
        <v>924</v>
      </c>
      <c r="D9037">
        <v>2</v>
      </c>
      <c r="E9037">
        <v>2</v>
      </c>
      <c r="F9037">
        <v>1780371000000</v>
      </c>
      <c r="G9037">
        <v>1780372791463</v>
      </c>
      <c r="H9037">
        <v>1791463</v>
      </c>
      <c r="I9037">
        <v>1711463</v>
      </c>
      <c r="J9037">
        <v>10408</v>
      </c>
      <c r="K9037">
        <v>76</v>
      </c>
      <c r="L9037">
        <v>70.22</v>
      </c>
      <c r="M9037" t="s">
        <v>931</v>
      </c>
      <c r="N9037" t="s">
        <v>926</v>
      </c>
      <c r="O9037">
        <v>50.79</v>
      </c>
      <c r="S9037">
        <v>29036</v>
      </c>
    </row>
    <row r="9038" spans="1:19" x14ac:dyDescent="0.2">
      <c r="A9038" t="s">
        <v>71</v>
      </c>
      <c r="B9038" t="s">
        <v>8</v>
      </c>
      <c r="C9038" t="s">
        <v>928</v>
      </c>
      <c r="D9038">
        <v>2</v>
      </c>
      <c r="E9038">
        <v>2</v>
      </c>
      <c r="F9038">
        <v>1780371900000</v>
      </c>
      <c r="G9038">
        <v>1780373757274</v>
      </c>
      <c r="H9038">
        <v>1857274</v>
      </c>
      <c r="I9038">
        <v>1822274</v>
      </c>
      <c r="J9038">
        <v>10312</v>
      </c>
      <c r="K9038">
        <v>75</v>
      </c>
      <c r="L9038">
        <v>65.790000000000006</v>
      </c>
      <c r="M9038" t="s">
        <v>925</v>
      </c>
      <c r="N9038" t="s">
        <v>926</v>
      </c>
      <c r="O9038">
        <v>39.11</v>
      </c>
      <c r="S9038">
        <v>29037</v>
      </c>
    </row>
    <row r="9039" spans="1:19" x14ac:dyDescent="0.2">
      <c r="A9039" t="s">
        <v>71</v>
      </c>
      <c r="B9039" t="s">
        <v>8</v>
      </c>
      <c r="C9039" t="s">
        <v>927</v>
      </c>
      <c r="D9039">
        <v>2</v>
      </c>
      <c r="E9039">
        <v>2</v>
      </c>
      <c r="F9039">
        <v>1780372800000</v>
      </c>
      <c r="G9039">
        <v>1780374857007</v>
      </c>
      <c r="H9039">
        <v>2057007</v>
      </c>
      <c r="I9039">
        <v>2007007</v>
      </c>
      <c r="J9039">
        <v>8506</v>
      </c>
      <c r="K9039">
        <v>82</v>
      </c>
      <c r="L9039">
        <v>71.31</v>
      </c>
      <c r="M9039" t="s">
        <v>931</v>
      </c>
      <c r="N9039" t="s">
        <v>926</v>
      </c>
      <c r="O9039">
        <v>51.74</v>
      </c>
      <c r="S9039">
        <v>29038</v>
      </c>
    </row>
    <row r="9040" spans="1:19" x14ac:dyDescent="0.2">
      <c r="A9040" t="s">
        <v>71</v>
      </c>
      <c r="B9040" t="s">
        <v>8</v>
      </c>
      <c r="C9040" t="s">
        <v>924</v>
      </c>
      <c r="D9040">
        <v>2</v>
      </c>
      <c r="E9040">
        <v>2</v>
      </c>
      <c r="F9040">
        <v>1780373700000</v>
      </c>
      <c r="G9040">
        <v>1780375883863</v>
      </c>
      <c r="H9040">
        <v>2183863</v>
      </c>
      <c r="I9040">
        <v>2118863</v>
      </c>
      <c r="J9040">
        <v>8765</v>
      </c>
      <c r="K9040">
        <v>88</v>
      </c>
      <c r="L9040">
        <v>68</v>
      </c>
      <c r="M9040" t="s">
        <v>931</v>
      </c>
      <c r="N9040" t="s">
        <v>926</v>
      </c>
      <c r="O9040">
        <v>40.15</v>
      </c>
      <c r="S9040">
        <v>29039</v>
      </c>
    </row>
    <row r="9041" spans="1:19" x14ac:dyDescent="0.2">
      <c r="A9041" t="s">
        <v>71</v>
      </c>
      <c r="B9041" t="s">
        <v>8</v>
      </c>
      <c r="C9041" t="s">
        <v>928</v>
      </c>
      <c r="D9041">
        <v>2</v>
      </c>
      <c r="E9041">
        <v>2</v>
      </c>
      <c r="F9041">
        <v>1780374600000</v>
      </c>
      <c r="G9041">
        <v>1780376480927</v>
      </c>
      <c r="H9041">
        <v>1880927</v>
      </c>
      <c r="I9041">
        <v>1800927</v>
      </c>
      <c r="J9041">
        <v>11409</v>
      </c>
      <c r="K9041">
        <v>80</v>
      </c>
      <c r="L9041">
        <v>71.400000000000006</v>
      </c>
      <c r="M9041" t="s">
        <v>931</v>
      </c>
      <c r="N9041" t="s">
        <v>926</v>
      </c>
      <c r="O9041">
        <v>48.62</v>
      </c>
      <c r="S9041">
        <v>29040</v>
      </c>
    </row>
    <row r="9042" spans="1:19" x14ac:dyDescent="0.2">
      <c r="A9042" t="s">
        <v>71</v>
      </c>
      <c r="B9042" t="s">
        <v>8</v>
      </c>
      <c r="C9042" t="s">
        <v>927</v>
      </c>
      <c r="D9042">
        <v>2</v>
      </c>
      <c r="E9042">
        <v>2</v>
      </c>
      <c r="F9042">
        <v>1780375500000</v>
      </c>
      <c r="G9042">
        <v>1780377481039</v>
      </c>
      <c r="H9042">
        <v>1981039</v>
      </c>
      <c r="I9042">
        <v>1946039</v>
      </c>
      <c r="J9042">
        <v>11337</v>
      </c>
      <c r="K9042">
        <v>73</v>
      </c>
      <c r="L9042">
        <v>70.39</v>
      </c>
      <c r="M9042" t="s">
        <v>931</v>
      </c>
      <c r="N9042" t="s">
        <v>926</v>
      </c>
      <c r="O9042">
        <v>43.93</v>
      </c>
      <c r="S9042">
        <v>29041</v>
      </c>
    </row>
    <row r="9043" spans="1:19" x14ac:dyDescent="0.2">
      <c r="A9043" t="s">
        <v>71</v>
      </c>
      <c r="B9043" t="s">
        <v>8</v>
      </c>
      <c r="C9043" t="s">
        <v>924</v>
      </c>
      <c r="D9043">
        <v>2</v>
      </c>
      <c r="E9043">
        <v>2</v>
      </c>
      <c r="F9043">
        <v>1780376400000</v>
      </c>
      <c r="G9043">
        <v>1780377650407</v>
      </c>
      <c r="H9043">
        <v>1250407</v>
      </c>
      <c r="I9043">
        <v>1200407</v>
      </c>
      <c r="J9043">
        <v>8870</v>
      </c>
      <c r="K9043">
        <v>52</v>
      </c>
      <c r="L9043">
        <v>59.65</v>
      </c>
      <c r="M9043" t="s">
        <v>925</v>
      </c>
      <c r="N9043" t="s">
        <v>926</v>
      </c>
      <c r="O9043">
        <v>43.96</v>
      </c>
      <c r="S9043">
        <v>29042</v>
      </c>
    </row>
    <row r="9044" spans="1:19" x14ac:dyDescent="0.2">
      <c r="A9044" t="s">
        <v>71</v>
      </c>
      <c r="B9044" t="s">
        <v>8</v>
      </c>
      <c r="C9044" t="s">
        <v>928</v>
      </c>
      <c r="D9044">
        <v>2</v>
      </c>
      <c r="E9044">
        <v>2</v>
      </c>
      <c r="F9044">
        <v>1780377300000</v>
      </c>
      <c r="G9044">
        <v>1780378636027</v>
      </c>
      <c r="H9044">
        <v>1336027</v>
      </c>
      <c r="I9044">
        <v>1271027</v>
      </c>
      <c r="J9044">
        <v>11537</v>
      </c>
      <c r="K9044">
        <v>61</v>
      </c>
      <c r="L9044">
        <v>64.13</v>
      </c>
      <c r="M9044" t="s">
        <v>925</v>
      </c>
      <c r="N9044" t="s">
        <v>926</v>
      </c>
      <c r="O9044">
        <v>45.1</v>
      </c>
      <c r="S9044">
        <v>29043</v>
      </c>
    </row>
    <row r="9045" spans="1:19" x14ac:dyDescent="0.2">
      <c r="A9045" t="s">
        <v>71</v>
      </c>
      <c r="B9045" t="s">
        <v>8</v>
      </c>
      <c r="C9045" t="s">
        <v>927</v>
      </c>
      <c r="D9045">
        <v>2</v>
      </c>
      <c r="E9045">
        <v>3</v>
      </c>
      <c r="F9045">
        <v>1780444800000</v>
      </c>
      <c r="G9045">
        <v>1780446000965</v>
      </c>
      <c r="H9045">
        <v>1200965</v>
      </c>
      <c r="I9045">
        <v>1150965</v>
      </c>
      <c r="J9045">
        <v>7910</v>
      </c>
      <c r="K9045">
        <v>46</v>
      </c>
      <c r="L9045">
        <v>58.84</v>
      </c>
      <c r="M9045" t="s">
        <v>925</v>
      </c>
      <c r="N9045" t="s">
        <v>926</v>
      </c>
      <c r="O9045">
        <v>45.9</v>
      </c>
      <c r="S9045">
        <v>29044</v>
      </c>
    </row>
    <row r="9046" spans="1:19" x14ac:dyDescent="0.2">
      <c r="A9046" t="s">
        <v>71</v>
      </c>
      <c r="B9046" t="s">
        <v>8</v>
      </c>
      <c r="C9046" t="s">
        <v>924</v>
      </c>
      <c r="D9046">
        <v>2</v>
      </c>
      <c r="E9046">
        <v>3</v>
      </c>
      <c r="F9046">
        <v>1780445700000</v>
      </c>
      <c r="G9046">
        <v>1780447587251</v>
      </c>
      <c r="H9046">
        <v>1887251</v>
      </c>
      <c r="I9046">
        <v>1822251</v>
      </c>
      <c r="J9046">
        <v>8841</v>
      </c>
      <c r="K9046">
        <v>80</v>
      </c>
      <c r="L9046">
        <v>63.13</v>
      </c>
      <c r="M9046" t="s">
        <v>925</v>
      </c>
      <c r="N9046" t="s">
        <v>926</v>
      </c>
      <c r="O9046">
        <v>36.08</v>
      </c>
      <c r="S9046">
        <v>29045</v>
      </c>
    </row>
    <row r="9047" spans="1:19" x14ac:dyDescent="0.2">
      <c r="A9047" t="s">
        <v>71</v>
      </c>
      <c r="B9047" t="s">
        <v>8</v>
      </c>
      <c r="C9047" t="s">
        <v>928</v>
      </c>
      <c r="D9047">
        <v>2</v>
      </c>
      <c r="E9047">
        <v>3</v>
      </c>
      <c r="F9047">
        <v>1780446600000</v>
      </c>
      <c r="G9047">
        <v>1780447767599</v>
      </c>
      <c r="H9047">
        <v>1167599</v>
      </c>
      <c r="I9047">
        <v>1087599</v>
      </c>
      <c r="J9047">
        <v>10417</v>
      </c>
      <c r="K9047">
        <v>49</v>
      </c>
      <c r="L9047">
        <v>62.69</v>
      </c>
      <c r="M9047" t="s">
        <v>925</v>
      </c>
      <c r="N9047" t="s">
        <v>926</v>
      </c>
      <c r="O9047">
        <v>48.98</v>
      </c>
      <c r="S9047">
        <v>29046</v>
      </c>
    </row>
    <row r="9048" spans="1:19" x14ac:dyDescent="0.2">
      <c r="A9048" t="s">
        <v>71</v>
      </c>
      <c r="B9048" t="s">
        <v>8</v>
      </c>
      <c r="C9048" t="s">
        <v>927</v>
      </c>
      <c r="D9048">
        <v>2</v>
      </c>
      <c r="E9048">
        <v>3</v>
      </c>
      <c r="F9048">
        <v>1780447500000</v>
      </c>
      <c r="G9048">
        <v>1780448777507</v>
      </c>
      <c r="H9048">
        <v>1277507</v>
      </c>
      <c r="I9048">
        <v>1242507</v>
      </c>
      <c r="J9048">
        <v>8542</v>
      </c>
      <c r="K9048">
        <v>50</v>
      </c>
      <c r="L9048">
        <v>62.29</v>
      </c>
      <c r="M9048" t="s">
        <v>925</v>
      </c>
      <c r="N9048" t="s">
        <v>926</v>
      </c>
      <c r="O9048">
        <v>50.3</v>
      </c>
      <c r="S9048">
        <v>29047</v>
      </c>
    </row>
    <row r="9049" spans="1:19" x14ac:dyDescent="0.2">
      <c r="A9049" t="s">
        <v>71</v>
      </c>
      <c r="B9049" t="s">
        <v>8</v>
      </c>
      <c r="C9049" t="s">
        <v>924</v>
      </c>
      <c r="D9049">
        <v>2</v>
      </c>
      <c r="E9049">
        <v>3</v>
      </c>
      <c r="F9049">
        <v>1780448400000</v>
      </c>
      <c r="G9049">
        <v>1780449584756</v>
      </c>
      <c r="H9049">
        <v>1184756</v>
      </c>
      <c r="I9049">
        <v>1184756</v>
      </c>
      <c r="J9049">
        <v>8032</v>
      </c>
      <c r="K9049">
        <v>46</v>
      </c>
      <c r="L9049">
        <v>42.65</v>
      </c>
      <c r="M9049" t="s">
        <v>925</v>
      </c>
      <c r="N9049" t="s">
        <v>929</v>
      </c>
      <c r="S9049">
        <v>29048</v>
      </c>
    </row>
    <row r="9050" spans="1:19" x14ac:dyDescent="0.2">
      <c r="A9050" t="s">
        <v>71</v>
      </c>
      <c r="B9050" t="s">
        <v>8</v>
      </c>
      <c r="C9050" t="s">
        <v>928</v>
      </c>
      <c r="D9050">
        <v>2</v>
      </c>
      <c r="E9050">
        <v>3</v>
      </c>
      <c r="F9050">
        <v>1780449300000</v>
      </c>
      <c r="G9050">
        <v>1780450661359</v>
      </c>
      <c r="H9050">
        <v>1361359</v>
      </c>
      <c r="I9050">
        <v>1296359</v>
      </c>
      <c r="J9050">
        <v>10304</v>
      </c>
      <c r="K9050">
        <v>53</v>
      </c>
      <c r="L9050">
        <v>65.37</v>
      </c>
      <c r="M9050" t="s">
        <v>925</v>
      </c>
      <c r="N9050" t="s">
        <v>926</v>
      </c>
      <c r="O9050">
        <v>50.63</v>
      </c>
      <c r="S9050">
        <v>29049</v>
      </c>
    </row>
    <row r="9051" spans="1:19" x14ac:dyDescent="0.2">
      <c r="A9051" t="s">
        <v>71</v>
      </c>
      <c r="B9051" t="s">
        <v>8</v>
      </c>
      <c r="C9051" t="s">
        <v>927</v>
      </c>
      <c r="D9051">
        <v>2</v>
      </c>
      <c r="E9051">
        <v>3</v>
      </c>
      <c r="F9051">
        <v>1780450200000</v>
      </c>
      <c r="G9051">
        <v>1780452083828</v>
      </c>
      <c r="H9051">
        <v>1883828</v>
      </c>
      <c r="I9051">
        <v>1803828</v>
      </c>
      <c r="J9051">
        <v>8232</v>
      </c>
      <c r="K9051">
        <v>73</v>
      </c>
      <c r="L9051">
        <v>65.400000000000006</v>
      </c>
      <c r="M9051" t="s">
        <v>925</v>
      </c>
      <c r="N9051" t="s">
        <v>926</v>
      </c>
      <c r="O9051">
        <v>43.08</v>
      </c>
      <c r="S9051">
        <v>29050</v>
      </c>
    </row>
    <row r="9052" spans="1:19" x14ac:dyDescent="0.2">
      <c r="A9052" t="s">
        <v>71</v>
      </c>
      <c r="B9052" t="s">
        <v>8</v>
      </c>
      <c r="C9052" t="s">
        <v>924</v>
      </c>
      <c r="D9052">
        <v>2</v>
      </c>
      <c r="E9052">
        <v>3</v>
      </c>
      <c r="F9052">
        <v>1780451100000</v>
      </c>
      <c r="G9052">
        <v>1780452362287</v>
      </c>
      <c r="H9052">
        <v>1262287</v>
      </c>
      <c r="I9052">
        <v>1227287</v>
      </c>
      <c r="J9052">
        <v>10954</v>
      </c>
      <c r="K9052">
        <v>51</v>
      </c>
      <c r="L9052">
        <v>59.93</v>
      </c>
      <c r="M9052" t="s">
        <v>925</v>
      </c>
      <c r="N9052" t="s">
        <v>926</v>
      </c>
      <c r="O9052">
        <v>38.75</v>
      </c>
      <c r="S9052">
        <v>29051</v>
      </c>
    </row>
    <row r="9053" spans="1:19" x14ac:dyDescent="0.2">
      <c r="A9053" t="s">
        <v>71</v>
      </c>
      <c r="B9053" t="s">
        <v>8</v>
      </c>
      <c r="C9053" t="s">
        <v>928</v>
      </c>
      <c r="D9053">
        <v>2</v>
      </c>
      <c r="E9053">
        <v>3</v>
      </c>
      <c r="F9053">
        <v>1780452000000</v>
      </c>
      <c r="G9053">
        <v>1780453092978</v>
      </c>
      <c r="H9053">
        <v>1092978</v>
      </c>
      <c r="I9053">
        <v>1042978</v>
      </c>
      <c r="J9053">
        <v>11233</v>
      </c>
      <c r="K9053">
        <v>46</v>
      </c>
      <c r="L9053">
        <v>58</v>
      </c>
      <c r="M9053" t="s">
        <v>925</v>
      </c>
      <c r="N9053" t="s">
        <v>926</v>
      </c>
      <c r="O9053">
        <v>37.78</v>
      </c>
      <c r="S9053">
        <v>29052</v>
      </c>
    </row>
    <row r="9054" spans="1:19" x14ac:dyDescent="0.2">
      <c r="A9054" t="s">
        <v>71</v>
      </c>
      <c r="B9054" t="s">
        <v>8</v>
      </c>
      <c r="C9054" t="s">
        <v>927</v>
      </c>
      <c r="D9054">
        <v>2</v>
      </c>
      <c r="E9054">
        <v>3</v>
      </c>
      <c r="F9054">
        <v>1780452900000</v>
      </c>
      <c r="G9054">
        <v>1780454878615</v>
      </c>
      <c r="H9054">
        <v>1978615</v>
      </c>
      <c r="I9054">
        <v>1913615</v>
      </c>
      <c r="J9054">
        <v>8328</v>
      </c>
      <c r="K9054">
        <v>78</v>
      </c>
      <c r="L9054">
        <v>64.3</v>
      </c>
      <c r="M9054" t="s">
        <v>925</v>
      </c>
      <c r="N9054" t="s">
        <v>926</v>
      </c>
      <c r="O9054">
        <v>37.869999999999997</v>
      </c>
      <c r="S9054">
        <v>29053</v>
      </c>
    </row>
    <row r="9055" spans="1:19" x14ac:dyDescent="0.2">
      <c r="A9055" t="s">
        <v>71</v>
      </c>
      <c r="B9055" t="s">
        <v>8</v>
      </c>
      <c r="C9055" t="s">
        <v>924</v>
      </c>
      <c r="D9055">
        <v>2</v>
      </c>
      <c r="E9055">
        <v>3</v>
      </c>
      <c r="F9055">
        <v>1780453800000</v>
      </c>
      <c r="G9055">
        <v>1780454959530</v>
      </c>
      <c r="H9055">
        <v>1159530</v>
      </c>
      <c r="I9055">
        <v>1079530</v>
      </c>
      <c r="J9055">
        <v>11303</v>
      </c>
      <c r="K9055">
        <v>46</v>
      </c>
      <c r="L9055">
        <v>59.36</v>
      </c>
      <c r="M9055" t="s">
        <v>925</v>
      </c>
      <c r="N9055" t="s">
        <v>926</v>
      </c>
      <c r="O9055">
        <v>39.08</v>
      </c>
      <c r="S9055">
        <v>29054</v>
      </c>
    </row>
    <row r="9056" spans="1:19" x14ac:dyDescent="0.2">
      <c r="A9056" t="s">
        <v>71</v>
      </c>
      <c r="B9056" t="s">
        <v>8</v>
      </c>
      <c r="C9056" t="s">
        <v>928</v>
      </c>
      <c r="D9056">
        <v>2</v>
      </c>
      <c r="E9056">
        <v>3</v>
      </c>
      <c r="F9056">
        <v>1780454700000</v>
      </c>
      <c r="G9056">
        <v>1780456762038</v>
      </c>
      <c r="H9056">
        <v>2062038</v>
      </c>
      <c r="I9056">
        <v>2027038</v>
      </c>
      <c r="J9056">
        <v>9710</v>
      </c>
      <c r="K9056">
        <v>84</v>
      </c>
      <c r="L9056">
        <v>68.3</v>
      </c>
      <c r="M9056" t="s">
        <v>931</v>
      </c>
      <c r="N9056" t="s">
        <v>926</v>
      </c>
      <c r="O9056">
        <v>41.38</v>
      </c>
      <c r="S9056">
        <v>29055</v>
      </c>
    </row>
    <row r="9057" spans="1:19" x14ac:dyDescent="0.2">
      <c r="A9057" t="s">
        <v>71</v>
      </c>
      <c r="B9057" t="s">
        <v>8</v>
      </c>
      <c r="C9057" t="s">
        <v>927</v>
      </c>
      <c r="D9057">
        <v>2</v>
      </c>
      <c r="E9057">
        <v>3</v>
      </c>
      <c r="F9057">
        <v>1780455600000</v>
      </c>
      <c r="G9057">
        <v>1780457754528</v>
      </c>
      <c r="H9057">
        <v>2154528</v>
      </c>
      <c r="I9057">
        <v>2104528</v>
      </c>
      <c r="J9057">
        <v>8795</v>
      </c>
      <c r="K9057">
        <v>83</v>
      </c>
      <c r="L9057">
        <v>68.64</v>
      </c>
      <c r="M9057" t="s">
        <v>931</v>
      </c>
      <c r="N9057" t="s">
        <v>926</v>
      </c>
      <c r="O9057">
        <v>42.29</v>
      </c>
      <c r="S9057">
        <v>29056</v>
      </c>
    </row>
    <row r="9058" spans="1:19" x14ac:dyDescent="0.2">
      <c r="A9058" t="s">
        <v>71</v>
      </c>
      <c r="B9058" t="s">
        <v>8</v>
      </c>
      <c r="C9058" t="s">
        <v>924</v>
      </c>
      <c r="D9058">
        <v>2</v>
      </c>
      <c r="E9058">
        <v>3</v>
      </c>
      <c r="F9058">
        <v>1780456500000</v>
      </c>
      <c r="G9058">
        <v>1780457691203</v>
      </c>
      <c r="H9058">
        <v>1191203</v>
      </c>
      <c r="I9058">
        <v>1126203</v>
      </c>
      <c r="J9058">
        <v>8590</v>
      </c>
      <c r="K9058">
        <v>47</v>
      </c>
      <c r="L9058">
        <v>58.03</v>
      </c>
      <c r="M9058" t="s">
        <v>925</v>
      </c>
      <c r="N9058" t="s">
        <v>926</v>
      </c>
      <c r="O9058">
        <v>42.43</v>
      </c>
      <c r="S9058">
        <v>29057</v>
      </c>
    </row>
    <row r="9059" spans="1:19" x14ac:dyDescent="0.2">
      <c r="A9059" t="s">
        <v>71</v>
      </c>
      <c r="B9059" t="s">
        <v>8</v>
      </c>
      <c r="C9059" t="s">
        <v>928</v>
      </c>
      <c r="D9059">
        <v>2</v>
      </c>
      <c r="E9059">
        <v>3</v>
      </c>
      <c r="F9059">
        <v>1780457400000</v>
      </c>
      <c r="G9059">
        <v>1780459709560</v>
      </c>
      <c r="H9059">
        <v>2309560</v>
      </c>
      <c r="I9059">
        <v>2229560</v>
      </c>
      <c r="J9059">
        <v>8610</v>
      </c>
      <c r="K9059">
        <v>96</v>
      </c>
      <c r="L9059">
        <v>56.76</v>
      </c>
      <c r="M9059" t="s">
        <v>925</v>
      </c>
      <c r="N9059" t="s">
        <v>929</v>
      </c>
      <c r="S9059">
        <v>29058</v>
      </c>
    </row>
    <row r="9060" spans="1:19" x14ac:dyDescent="0.2">
      <c r="A9060" t="s">
        <v>71</v>
      </c>
      <c r="B9060" t="s">
        <v>8</v>
      </c>
      <c r="C9060" t="s">
        <v>927</v>
      </c>
      <c r="D9060">
        <v>2</v>
      </c>
      <c r="E9060">
        <v>3</v>
      </c>
      <c r="F9060">
        <v>1780458300000</v>
      </c>
      <c r="G9060">
        <v>1780459949441</v>
      </c>
      <c r="H9060">
        <v>1649441</v>
      </c>
      <c r="I9060">
        <v>1614441</v>
      </c>
      <c r="J9060">
        <v>8864</v>
      </c>
      <c r="K9060">
        <v>68</v>
      </c>
      <c r="L9060">
        <v>65.13</v>
      </c>
      <c r="M9060" t="s">
        <v>925</v>
      </c>
      <c r="N9060" t="s">
        <v>926</v>
      </c>
      <c r="O9060">
        <v>46.66</v>
      </c>
      <c r="S9060">
        <v>29059</v>
      </c>
    </row>
    <row r="9061" spans="1:19" x14ac:dyDescent="0.2">
      <c r="A9061" t="s">
        <v>71</v>
      </c>
      <c r="B9061" t="s">
        <v>8</v>
      </c>
      <c r="C9061" t="s">
        <v>924</v>
      </c>
      <c r="D9061">
        <v>2</v>
      </c>
      <c r="E9061">
        <v>3</v>
      </c>
      <c r="F9061">
        <v>1780459200000</v>
      </c>
      <c r="G9061">
        <v>1780460546163</v>
      </c>
      <c r="H9061">
        <v>1346163</v>
      </c>
      <c r="I9061">
        <v>1296163</v>
      </c>
      <c r="J9061">
        <v>9351</v>
      </c>
      <c r="K9061">
        <v>53</v>
      </c>
      <c r="L9061">
        <v>59.18</v>
      </c>
      <c r="M9061" t="s">
        <v>925</v>
      </c>
      <c r="N9061" t="s">
        <v>926</v>
      </c>
      <c r="O9061">
        <v>39.18</v>
      </c>
      <c r="S9061">
        <v>29060</v>
      </c>
    </row>
    <row r="9062" spans="1:19" x14ac:dyDescent="0.2">
      <c r="A9062" t="s">
        <v>71</v>
      </c>
      <c r="B9062" t="s">
        <v>8</v>
      </c>
      <c r="C9062" t="s">
        <v>928</v>
      </c>
      <c r="D9062">
        <v>2</v>
      </c>
      <c r="E9062">
        <v>3</v>
      </c>
      <c r="F9062">
        <v>1780460100000</v>
      </c>
      <c r="G9062">
        <v>1780461378211</v>
      </c>
      <c r="H9062">
        <v>1278211</v>
      </c>
      <c r="I9062">
        <v>1213211</v>
      </c>
      <c r="J9062">
        <v>9543</v>
      </c>
      <c r="K9062">
        <v>56</v>
      </c>
      <c r="L9062">
        <v>58.59</v>
      </c>
      <c r="M9062" t="s">
        <v>925</v>
      </c>
      <c r="N9062" t="s">
        <v>926</v>
      </c>
      <c r="O9062">
        <v>39</v>
      </c>
      <c r="S9062">
        <v>29061</v>
      </c>
    </row>
    <row r="9063" spans="1:19" x14ac:dyDescent="0.2">
      <c r="A9063" t="s">
        <v>71</v>
      </c>
      <c r="B9063" t="s">
        <v>8</v>
      </c>
      <c r="C9063" t="s">
        <v>927</v>
      </c>
      <c r="D9063">
        <v>2</v>
      </c>
      <c r="E9063">
        <v>3</v>
      </c>
      <c r="F9063">
        <v>1780461000000</v>
      </c>
      <c r="G9063">
        <v>1780462284769</v>
      </c>
      <c r="H9063">
        <v>1284769</v>
      </c>
      <c r="I9063">
        <v>1204769</v>
      </c>
      <c r="J9063">
        <v>9572</v>
      </c>
      <c r="K9063">
        <v>51</v>
      </c>
      <c r="L9063">
        <v>63.46</v>
      </c>
      <c r="M9063" t="s">
        <v>925</v>
      </c>
      <c r="N9063" t="s">
        <v>926</v>
      </c>
      <c r="O9063">
        <v>50.07</v>
      </c>
      <c r="S9063">
        <v>29062</v>
      </c>
    </row>
    <row r="9064" spans="1:19" x14ac:dyDescent="0.2">
      <c r="A9064" t="s">
        <v>71</v>
      </c>
      <c r="B9064" t="s">
        <v>8</v>
      </c>
      <c r="C9064" t="s">
        <v>924</v>
      </c>
      <c r="D9064">
        <v>2</v>
      </c>
      <c r="E9064">
        <v>3</v>
      </c>
      <c r="F9064">
        <v>1780461900000</v>
      </c>
      <c r="G9064">
        <v>1780463401007</v>
      </c>
      <c r="H9064">
        <v>1501007</v>
      </c>
      <c r="I9064">
        <v>1466007</v>
      </c>
      <c r="J9064">
        <v>8851</v>
      </c>
      <c r="K9064">
        <v>60</v>
      </c>
      <c r="L9064">
        <v>62.94</v>
      </c>
      <c r="M9064" t="s">
        <v>925</v>
      </c>
      <c r="N9064" t="s">
        <v>926</v>
      </c>
      <c r="O9064">
        <v>45.35</v>
      </c>
      <c r="S9064">
        <v>29063</v>
      </c>
    </row>
    <row r="9065" spans="1:19" x14ac:dyDescent="0.2">
      <c r="A9065" t="s">
        <v>71</v>
      </c>
      <c r="B9065" t="s">
        <v>8</v>
      </c>
      <c r="C9065" t="s">
        <v>928</v>
      </c>
      <c r="D9065">
        <v>2</v>
      </c>
      <c r="E9065">
        <v>3</v>
      </c>
      <c r="F9065">
        <v>1780462800000</v>
      </c>
      <c r="G9065">
        <v>1780464330543</v>
      </c>
      <c r="H9065">
        <v>1530543</v>
      </c>
      <c r="I9065">
        <v>1480543</v>
      </c>
      <c r="J9065">
        <v>10465</v>
      </c>
      <c r="K9065">
        <v>66</v>
      </c>
      <c r="L9065">
        <v>62.44</v>
      </c>
      <c r="M9065" t="s">
        <v>925</v>
      </c>
      <c r="N9065" t="s">
        <v>926</v>
      </c>
      <c r="O9065">
        <v>39.119999999999997</v>
      </c>
      <c r="S9065">
        <v>29064</v>
      </c>
    </row>
    <row r="9066" spans="1:19" x14ac:dyDescent="0.2">
      <c r="A9066" t="s">
        <v>71</v>
      </c>
      <c r="B9066" t="s">
        <v>8</v>
      </c>
      <c r="C9066" t="s">
        <v>927</v>
      </c>
      <c r="D9066">
        <v>2</v>
      </c>
      <c r="E9066">
        <v>3</v>
      </c>
      <c r="F9066">
        <v>1780463700000</v>
      </c>
      <c r="G9066">
        <v>1780465294170</v>
      </c>
      <c r="H9066">
        <v>1594170</v>
      </c>
      <c r="I9066">
        <v>1529170</v>
      </c>
      <c r="J9066">
        <v>8885</v>
      </c>
      <c r="K9066">
        <v>60</v>
      </c>
      <c r="L9066">
        <v>64.739999999999995</v>
      </c>
      <c r="M9066" t="s">
        <v>925</v>
      </c>
      <c r="N9066" t="s">
        <v>926</v>
      </c>
      <c r="O9066">
        <v>47.09</v>
      </c>
      <c r="S9066">
        <v>29065</v>
      </c>
    </row>
    <row r="9067" spans="1:19" x14ac:dyDescent="0.2">
      <c r="A9067" t="s">
        <v>71</v>
      </c>
      <c r="B9067" t="s">
        <v>8</v>
      </c>
      <c r="C9067" t="s">
        <v>924</v>
      </c>
      <c r="D9067">
        <v>2</v>
      </c>
      <c r="E9067">
        <v>3</v>
      </c>
      <c r="F9067">
        <v>1780464600000</v>
      </c>
      <c r="G9067">
        <v>1780466203574</v>
      </c>
      <c r="H9067">
        <v>1603574</v>
      </c>
      <c r="I9067">
        <v>1523574</v>
      </c>
      <c r="J9067">
        <v>8849</v>
      </c>
      <c r="K9067">
        <v>59</v>
      </c>
      <c r="L9067">
        <v>61.7</v>
      </c>
      <c r="M9067" t="s">
        <v>925</v>
      </c>
      <c r="N9067" t="s">
        <v>926</v>
      </c>
      <c r="O9067">
        <v>39.9</v>
      </c>
      <c r="S9067">
        <v>29066</v>
      </c>
    </row>
    <row r="9068" spans="1:19" x14ac:dyDescent="0.2">
      <c r="A9068" t="s">
        <v>71</v>
      </c>
      <c r="B9068" t="s">
        <v>8</v>
      </c>
      <c r="C9068" t="s">
        <v>924</v>
      </c>
      <c r="D9068">
        <v>2</v>
      </c>
      <c r="E9068">
        <v>4</v>
      </c>
      <c r="F9068">
        <v>1780531200000</v>
      </c>
      <c r="G9068">
        <v>1780532956473</v>
      </c>
      <c r="H9068">
        <v>1756473</v>
      </c>
      <c r="I9068">
        <v>1706473</v>
      </c>
      <c r="J9068">
        <v>9667</v>
      </c>
      <c r="K9068">
        <v>76</v>
      </c>
      <c r="L9068">
        <v>68.17</v>
      </c>
      <c r="M9068" t="s">
        <v>931</v>
      </c>
      <c r="N9068" t="s">
        <v>926</v>
      </c>
      <c r="O9068">
        <v>48.91</v>
      </c>
      <c r="S9068">
        <v>29067</v>
      </c>
    </row>
    <row r="9069" spans="1:19" x14ac:dyDescent="0.2">
      <c r="A9069" t="s">
        <v>71</v>
      </c>
      <c r="B9069" t="s">
        <v>8</v>
      </c>
      <c r="C9069" t="s">
        <v>928</v>
      </c>
      <c r="D9069">
        <v>2</v>
      </c>
      <c r="E9069">
        <v>4</v>
      </c>
      <c r="F9069">
        <v>1780532100000</v>
      </c>
      <c r="G9069">
        <v>1780533634212</v>
      </c>
      <c r="H9069">
        <v>1534212</v>
      </c>
      <c r="I9069">
        <v>1469212</v>
      </c>
      <c r="J9069">
        <v>8335</v>
      </c>
      <c r="K9069">
        <v>63</v>
      </c>
      <c r="L9069">
        <v>65.010000000000005</v>
      </c>
      <c r="M9069" t="s">
        <v>925</v>
      </c>
      <c r="N9069" t="s">
        <v>926</v>
      </c>
      <c r="O9069">
        <v>50.71</v>
      </c>
      <c r="S9069">
        <v>29068</v>
      </c>
    </row>
    <row r="9070" spans="1:19" x14ac:dyDescent="0.2">
      <c r="A9070" t="s">
        <v>71</v>
      </c>
      <c r="B9070" t="s">
        <v>8</v>
      </c>
      <c r="C9070" t="s">
        <v>927</v>
      </c>
      <c r="D9070">
        <v>2</v>
      </c>
      <c r="E9070">
        <v>4</v>
      </c>
      <c r="F9070">
        <v>1780533000000</v>
      </c>
      <c r="G9070">
        <v>1780535248222</v>
      </c>
      <c r="H9070">
        <v>2248222</v>
      </c>
      <c r="I9070">
        <v>2168222</v>
      </c>
      <c r="J9070">
        <v>8013</v>
      </c>
      <c r="K9070">
        <v>91</v>
      </c>
      <c r="L9070">
        <v>55.39</v>
      </c>
      <c r="M9070" t="s">
        <v>925</v>
      </c>
      <c r="N9070" t="s">
        <v>929</v>
      </c>
      <c r="S9070">
        <v>29069</v>
      </c>
    </row>
    <row r="9071" spans="1:19" x14ac:dyDescent="0.2">
      <c r="A9071" t="s">
        <v>71</v>
      </c>
      <c r="B9071" t="s">
        <v>8</v>
      </c>
      <c r="C9071" t="s">
        <v>924</v>
      </c>
      <c r="D9071">
        <v>2</v>
      </c>
      <c r="E9071">
        <v>4</v>
      </c>
      <c r="F9071">
        <v>1780533900000</v>
      </c>
      <c r="G9071">
        <v>1780535581032</v>
      </c>
      <c r="H9071">
        <v>1681032</v>
      </c>
      <c r="I9071">
        <v>1646032</v>
      </c>
      <c r="J9071">
        <v>9702</v>
      </c>
      <c r="K9071">
        <v>65</v>
      </c>
      <c r="L9071">
        <v>50.36</v>
      </c>
      <c r="M9071" t="s">
        <v>925</v>
      </c>
      <c r="N9071" t="s">
        <v>929</v>
      </c>
      <c r="S9071">
        <v>29070</v>
      </c>
    </row>
    <row r="9072" spans="1:19" x14ac:dyDescent="0.2">
      <c r="A9072" t="s">
        <v>71</v>
      </c>
      <c r="B9072" t="s">
        <v>8</v>
      </c>
      <c r="C9072" t="s">
        <v>928</v>
      </c>
      <c r="D9072">
        <v>2</v>
      </c>
      <c r="E9072">
        <v>4</v>
      </c>
      <c r="F9072">
        <v>1780534800000</v>
      </c>
      <c r="G9072">
        <v>1780536567163</v>
      </c>
      <c r="H9072">
        <v>1767163</v>
      </c>
      <c r="I9072">
        <v>1717163</v>
      </c>
      <c r="J9072">
        <v>10910</v>
      </c>
      <c r="K9072">
        <v>72</v>
      </c>
      <c r="L9072">
        <v>70.63</v>
      </c>
      <c r="M9072" t="s">
        <v>931</v>
      </c>
      <c r="N9072" t="s">
        <v>926</v>
      </c>
      <c r="O9072">
        <v>51.01</v>
      </c>
      <c r="S9072">
        <v>29071</v>
      </c>
    </row>
    <row r="9073" spans="1:19" x14ac:dyDescent="0.2">
      <c r="A9073" t="s">
        <v>71</v>
      </c>
      <c r="B9073" t="s">
        <v>8</v>
      </c>
      <c r="C9073" t="s">
        <v>927</v>
      </c>
      <c r="D9073">
        <v>2</v>
      </c>
      <c r="E9073">
        <v>4</v>
      </c>
      <c r="F9073">
        <v>1780535700000</v>
      </c>
      <c r="G9073">
        <v>1780536893663</v>
      </c>
      <c r="H9073">
        <v>1193663</v>
      </c>
      <c r="I9073">
        <v>1128663</v>
      </c>
      <c r="J9073">
        <v>10939</v>
      </c>
      <c r="K9073">
        <v>56</v>
      </c>
      <c r="L9073">
        <v>45.81</v>
      </c>
      <c r="M9073" t="s">
        <v>925</v>
      </c>
      <c r="N9073" t="s">
        <v>929</v>
      </c>
      <c r="S9073">
        <v>29072</v>
      </c>
    </row>
    <row r="9074" spans="1:19" x14ac:dyDescent="0.2">
      <c r="A9074" t="s">
        <v>71</v>
      </c>
      <c r="B9074" t="s">
        <v>8</v>
      </c>
      <c r="C9074" t="s">
        <v>924</v>
      </c>
      <c r="D9074">
        <v>2</v>
      </c>
      <c r="E9074">
        <v>4</v>
      </c>
      <c r="F9074">
        <v>1780536600000</v>
      </c>
      <c r="G9074">
        <v>1780537686687</v>
      </c>
      <c r="H9074">
        <v>1086687</v>
      </c>
      <c r="I9074">
        <v>1006687</v>
      </c>
      <c r="J9074">
        <v>11320</v>
      </c>
      <c r="K9074">
        <v>47</v>
      </c>
      <c r="L9074">
        <v>61.55</v>
      </c>
      <c r="M9074" t="s">
        <v>925</v>
      </c>
      <c r="N9074" t="s">
        <v>926</v>
      </c>
      <c r="O9074">
        <v>45.96</v>
      </c>
      <c r="S9074">
        <v>29073</v>
      </c>
    </row>
    <row r="9075" spans="1:19" x14ac:dyDescent="0.2">
      <c r="A9075" t="s">
        <v>71</v>
      </c>
      <c r="B9075" t="s">
        <v>8</v>
      </c>
      <c r="C9075" t="s">
        <v>928</v>
      </c>
      <c r="D9075">
        <v>2</v>
      </c>
      <c r="E9075">
        <v>4</v>
      </c>
      <c r="F9075">
        <v>1780537500000</v>
      </c>
      <c r="G9075">
        <v>1780539146809</v>
      </c>
      <c r="H9075">
        <v>1646809</v>
      </c>
      <c r="I9075">
        <v>1611809</v>
      </c>
      <c r="J9075">
        <v>7775</v>
      </c>
      <c r="K9075">
        <v>70</v>
      </c>
      <c r="L9075">
        <v>60.54</v>
      </c>
      <c r="M9075" t="s">
        <v>925</v>
      </c>
      <c r="N9075" t="s">
        <v>926</v>
      </c>
      <c r="O9075">
        <v>38.97</v>
      </c>
      <c r="S9075">
        <v>29074</v>
      </c>
    </row>
    <row r="9076" spans="1:19" x14ac:dyDescent="0.2">
      <c r="A9076" t="s">
        <v>71</v>
      </c>
      <c r="B9076" t="s">
        <v>8</v>
      </c>
      <c r="C9076" t="s">
        <v>927</v>
      </c>
      <c r="D9076">
        <v>2</v>
      </c>
      <c r="E9076">
        <v>4</v>
      </c>
      <c r="F9076">
        <v>1780538400000</v>
      </c>
      <c r="G9076">
        <v>1780540447239</v>
      </c>
      <c r="H9076">
        <v>2047239</v>
      </c>
      <c r="I9076">
        <v>1997239</v>
      </c>
      <c r="J9076">
        <v>8465</v>
      </c>
      <c r="K9076">
        <v>87</v>
      </c>
      <c r="L9076">
        <v>67.8</v>
      </c>
      <c r="M9076" t="s">
        <v>931</v>
      </c>
      <c r="N9076" t="s">
        <v>926</v>
      </c>
      <c r="O9076">
        <v>43.92</v>
      </c>
      <c r="S9076">
        <v>29075</v>
      </c>
    </row>
    <row r="9077" spans="1:19" x14ac:dyDescent="0.2">
      <c r="A9077" t="s">
        <v>71</v>
      </c>
      <c r="B9077" t="s">
        <v>8</v>
      </c>
      <c r="C9077" t="s">
        <v>924</v>
      </c>
      <c r="D9077">
        <v>2</v>
      </c>
      <c r="E9077">
        <v>4</v>
      </c>
      <c r="F9077">
        <v>1780539300000</v>
      </c>
      <c r="G9077">
        <v>1780541488961</v>
      </c>
      <c r="H9077">
        <v>2188961</v>
      </c>
      <c r="I9077">
        <v>2123961</v>
      </c>
      <c r="J9077">
        <v>11384</v>
      </c>
      <c r="K9077">
        <v>90</v>
      </c>
      <c r="L9077">
        <v>76.02</v>
      </c>
      <c r="M9077" t="s">
        <v>931</v>
      </c>
      <c r="N9077" t="s">
        <v>926</v>
      </c>
      <c r="O9077">
        <v>51.66</v>
      </c>
      <c r="S9077">
        <v>29076</v>
      </c>
    </row>
    <row r="9078" spans="1:19" x14ac:dyDescent="0.2">
      <c r="A9078" t="s">
        <v>71</v>
      </c>
      <c r="B9078" t="s">
        <v>8</v>
      </c>
      <c r="C9078" t="s">
        <v>928</v>
      </c>
      <c r="D9078">
        <v>2</v>
      </c>
      <c r="E9078">
        <v>4</v>
      </c>
      <c r="F9078">
        <v>1780540200000</v>
      </c>
      <c r="G9078">
        <v>1780542383490</v>
      </c>
      <c r="H9078">
        <v>2183490</v>
      </c>
      <c r="I9078">
        <v>2103490</v>
      </c>
      <c r="J9078">
        <v>9761</v>
      </c>
      <c r="K9078">
        <v>81</v>
      </c>
      <c r="L9078">
        <v>70.819999999999993</v>
      </c>
      <c r="M9078" t="s">
        <v>931</v>
      </c>
      <c r="N9078" t="s">
        <v>926</v>
      </c>
      <c r="O9078">
        <v>44.05</v>
      </c>
      <c r="S9078">
        <v>29077</v>
      </c>
    </row>
    <row r="9079" spans="1:19" x14ac:dyDescent="0.2">
      <c r="A9079" t="s">
        <v>71</v>
      </c>
      <c r="B9079" t="s">
        <v>8</v>
      </c>
      <c r="C9079" t="s">
        <v>927</v>
      </c>
      <c r="D9079">
        <v>2</v>
      </c>
      <c r="E9079">
        <v>4</v>
      </c>
      <c r="F9079">
        <v>1780541100000</v>
      </c>
      <c r="G9079">
        <v>1780542107891</v>
      </c>
      <c r="H9079">
        <v>1007891</v>
      </c>
      <c r="I9079">
        <v>972891</v>
      </c>
      <c r="J9079">
        <v>10318</v>
      </c>
      <c r="K9079">
        <v>37</v>
      </c>
      <c r="L9079">
        <v>60.31</v>
      </c>
      <c r="M9079" t="s">
        <v>925</v>
      </c>
      <c r="N9079" t="s">
        <v>926</v>
      </c>
      <c r="O9079">
        <v>47.74</v>
      </c>
      <c r="S9079">
        <v>29078</v>
      </c>
    </row>
    <row r="9080" spans="1:19" x14ac:dyDescent="0.2">
      <c r="A9080" t="s">
        <v>71</v>
      </c>
      <c r="B9080" t="s">
        <v>8</v>
      </c>
      <c r="C9080" t="s">
        <v>924</v>
      </c>
      <c r="D9080">
        <v>2</v>
      </c>
      <c r="E9080">
        <v>4</v>
      </c>
      <c r="F9080">
        <v>1780542000000</v>
      </c>
      <c r="G9080">
        <v>1780543236703</v>
      </c>
      <c r="H9080">
        <v>1236703</v>
      </c>
      <c r="I9080">
        <v>1186703</v>
      </c>
      <c r="J9080">
        <v>8841</v>
      </c>
      <c r="K9080">
        <v>49</v>
      </c>
      <c r="L9080">
        <v>62.61</v>
      </c>
      <c r="M9080" t="s">
        <v>925</v>
      </c>
      <c r="N9080" t="s">
        <v>926</v>
      </c>
      <c r="O9080">
        <v>51.27</v>
      </c>
      <c r="S9080">
        <v>29079</v>
      </c>
    </row>
    <row r="9081" spans="1:19" x14ac:dyDescent="0.2">
      <c r="A9081" t="s">
        <v>71</v>
      </c>
      <c r="B9081" t="s">
        <v>8</v>
      </c>
      <c r="C9081" t="s">
        <v>928</v>
      </c>
      <c r="D9081">
        <v>2</v>
      </c>
      <c r="E9081">
        <v>4</v>
      </c>
      <c r="F9081">
        <v>1780542900000</v>
      </c>
      <c r="G9081">
        <v>1780545104445</v>
      </c>
      <c r="H9081">
        <v>2204445</v>
      </c>
      <c r="I9081">
        <v>2139445</v>
      </c>
      <c r="J9081">
        <v>9886</v>
      </c>
      <c r="K9081">
        <v>85</v>
      </c>
      <c r="L9081">
        <v>72.97</v>
      </c>
      <c r="M9081" t="s">
        <v>931</v>
      </c>
      <c r="N9081" t="s">
        <v>926</v>
      </c>
      <c r="O9081">
        <v>48.2</v>
      </c>
      <c r="S9081">
        <v>29080</v>
      </c>
    </row>
    <row r="9082" spans="1:19" x14ac:dyDescent="0.2">
      <c r="A9082" t="s">
        <v>71</v>
      </c>
      <c r="B9082" t="s">
        <v>8</v>
      </c>
      <c r="C9082" t="s">
        <v>927</v>
      </c>
      <c r="D9082">
        <v>2</v>
      </c>
      <c r="E9082">
        <v>4</v>
      </c>
      <c r="F9082">
        <v>1780543800000</v>
      </c>
      <c r="G9082">
        <v>1780545598298</v>
      </c>
      <c r="H9082">
        <v>1798298</v>
      </c>
      <c r="I9082">
        <v>1718298</v>
      </c>
      <c r="J9082">
        <v>11521</v>
      </c>
      <c r="K9082">
        <v>73</v>
      </c>
      <c r="L9082">
        <v>53.68</v>
      </c>
      <c r="M9082" t="s">
        <v>925</v>
      </c>
      <c r="N9082" t="s">
        <v>929</v>
      </c>
      <c r="S9082">
        <v>29081</v>
      </c>
    </row>
    <row r="9083" spans="1:19" x14ac:dyDescent="0.2">
      <c r="A9083" t="s">
        <v>71</v>
      </c>
      <c r="B9083" t="s">
        <v>8</v>
      </c>
      <c r="C9083" t="s">
        <v>924</v>
      </c>
      <c r="D9083">
        <v>2</v>
      </c>
      <c r="E9083">
        <v>4</v>
      </c>
      <c r="F9083">
        <v>1780544700000</v>
      </c>
      <c r="G9083">
        <v>1780546550955</v>
      </c>
      <c r="H9083">
        <v>1850955</v>
      </c>
      <c r="I9083">
        <v>1815955</v>
      </c>
      <c r="J9083">
        <v>9914</v>
      </c>
      <c r="K9083">
        <v>74</v>
      </c>
      <c r="L9083">
        <v>52.62</v>
      </c>
      <c r="M9083" t="s">
        <v>925</v>
      </c>
      <c r="N9083" t="s">
        <v>929</v>
      </c>
      <c r="S9083">
        <v>29082</v>
      </c>
    </row>
    <row r="9084" spans="1:19" x14ac:dyDescent="0.2">
      <c r="A9084" t="s">
        <v>71</v>
      </c>
      <c r="B9084" t="s">
        <v>8</v>
      </c>
      <c r="C9084" t="s">
        <v>928</v>
      </c>
      <c r="D9084">
        <v>2</v>
      </c>
      <c r="E9084">
        <v>4</v>
      </c>
      <c r="F9084">
        <v>1780545600000</v>
      </c>
      <c r="G9084">
        <v>1780546961353</v>
      </c>
      <c r="H9084">
        <v>1361353</v>
      </c>
      <c r="I9084">
        <v>1311353</v>
      </c>
      <c r="J9084">
        <v>10692</v>
      </c>
      <c r="K9084">
        <v>60</v>
      </c>
      <c r="L9084">
        <v>47.56</v>
      </c>
      <c r="M9084" t="s">
        <v>925</v>
      </c>
      <c r="N9084" t="s">
        <v>929</v>
      </c>
      <c r="S9084">
        <v>29083</v>
      </c>
    </row>
    <row r="9085" spans="1:19" x14ac:dyDescent="0.2">
      <c r="A9085" t="s">
        <v>71</v>
      </c>
      <c r="B9085" t="s">
        <v>8</v>
      </c>
      <c r="C9085" t="s">
        <v>927</v>
      </c>
      <c r="D9085">
        <v>2</v>
      </c>
      <c r="E9085">
        <v>4</v>
      </c>
      <c r="F9085">
        <v>1780546500000</v>
      </c>
      <c r="G9085">
        <v>1780548207693</v>
      </c>
      <c r="H9085">
        <v>1707693</v>
      </c>
      <c r="I9085">
        <v>1642693</v>
      </c>
      <c r="J9085">
        <v>11437</v>
      </c>
      <c r="K9085">
        <v>72</v>
      </c>
      <c r="L9085">
        <v>66.19</v>
      </c>
      <c r="M9085" t="s">
        <v>925</v>
      </c>
      <c r="N9085" t="s">
        <v>926</v>
      </c>
      <c r="O9085">
        <v>40.79</v>
      </c>
      <c r="S9085">
        <v>29084</v>
      </c>
    </row>
    <row r="9086" spans="1:19" x14ac:dyDescent="0.2">
      <c r="A9086" t="s">
        <v>71</v>
      </c>
      <c r="B9086" t="s">
        <v>8</v>
      </c>
      <c r="C9086" t="s">
        <v>924</v>
      </c>
      <c r="D9086">
        <v>2</v>
      </c>
      <c r="E9086">
        <v>4</v>
      </c>
      <c r="F9086">
        <v>1780547400000</v>
      </c>
      <c r="G9086">
        <v>1780549649864</v>
      </c>
      <c r="H9086">
        <v>2249864</v>
      </c>
      <c r="I9086">
        <v>2169864</v>
      </c>
      <c r="J9086">
        <v>10789</v>
      </c>
      <c r="K9086">
        <v>85</v>
      </c>
      <c r="L9086">
        <v>72.849999999999994</v>
      </c>
      <c r="M9086" t="s">
        <v>931</v>
      </c>
      <c r="N9086" t="s">
        <v>926</v>
      </c>
      <c r="O9086">
        <v>44.33</v>
      </c>
      <c r="S9086">
        <v>29085</v>
      </c>
    </row>
    <row r="9087" spans="1:19" x14ac:dyDescent="0.2">
      <c r="A9087" t="s">
        <v>71</v>
      </c>
      <c r="B9087" t="s">
        <v>8</v>
      </c>
      <c r="C9087" t="s">
        <v>928</v>
      </c>
      <c r="D9087">
        <v>2</v>
      </c>
      <c r="E9087">
        <v>4</v>
      </c>
      <c r="F9087">
        <v>1780548300000</v>
      </c>
      <c r="G9087">
        <v>1780550149097</v>
      </c>
      <c r="H9087">
        <v>1849097</v>
      </c>
      <c r="I9087">
        <v>1814097</v>
      </c>
      <c r="J9087">
        <v>7997</v>
      </c>
      <c r="K9087">
        <v>79</v>
      </c>
      <c r="L9087">
        <v>64.45</v>
      </c>
      <c r="M9087" t="s">
        <v>925</v>
      </c>
      <c r="N9087" t="s">
        <v>926</v>
      </c>
      <c r="O9087">
        <v>42.38</v>
      </c>
      <c r="S9087">
        <v>29086</v>
      </c>
    </row>
    <row r="9088" spans="1:19" x14ac:dyDescent="0.2">
      <c r="A9088" t="s">
        <v>71</v>
      </c>
      <c r="B9088" t="s">
        <v>8</v>
      </c>
      <c r="C9088" t="s">
        <v>928</v>
      </c>
      <c r="D9088">
        <v>2</v>
      </c>
      <c r="E9088">
        <v>5</v>
      </c>
      <c r="F9088">
        <v>1780617600000</v>
      </c>
      <c r="G9088">
        <v>1780618727206</v>
      </c>
      <c r="H9088">
        <v>1127206</v>
      </c>
      <c r="I9088">
        <v>1077206</v>
      </c>
      <c r="J9088">
        <v>9597</v>
      </c>
      <c r="K9088">
        <v>50</v>
      </c>
      <c r="L9088">
        <v>62.02</v>
      </c>
      <c r="M9088" t="s">
        <v>925</v>
      </c>
      <c r="N9088" t="s">
        <v>926</v>
      </c>
      <c r="O9088">
        <v>50.64</v>
      </c>
      <c r="S9088">
        <v>29087</v>
      </c>
    </row>
    <row r="9089" spans="1:19" x14ac:dyDescent="0.2">
      <c r="A9089" t="s">
        <v>71</v>
      </c>
      <c r="B9089" t="s">
        <v>8</v>
      </c>
      <c r="C9089" t="s">
        <v>927</v>
      </c>
      <c r="D9089">
        <v>2</v>
      </c>
      <c r="E9089">
        <v>5</v>
      </c>
      <c r="F9089">
        <v>1780618500000</v>
      </c>
      <c r="G9089">
        <v>1780620285062</v>
      </c>
      <c r="H9089">
        <v>1785062</v>
      </c>
      <c r="I9089">
        <v>1720062</v>
      </c>
      <c r="J9089">
        <v>10874</v>
      </c>
      <c r="K9089">
        <v>67</v>
      </c>
      <c r="L9089">
        <v>64.31</v>
      </c>
      <c r="M9089" t="s">
        <v>925</v>
      </c>
      <c r="N9089" t="s">
        <v>926</v>
      </c>
      <c r="O9089">
        <v>35.97</v>
      </c>
      <c r="S9089">
        <v>29088</v>
      </c>
    </row>
    <row r="9090" spans="1:19" x14ac:dyDescent="0.2">
      <c r="A9090" t="s">
        <v>71</v>
      </c>
      <c r="B9090" t="s">
        <v>8</v>
      </c>
      <c r="C9090" t="s">
        <v>924</v>
      </c>
      <c r="D9090">
        <v>2</v>
      </c>
      <c r="E9090">
        <v>5</v>
      </c>
      <c r="F9090">
        <v>1780619400000</v>
      </c>
      <c r="G9090">
        <v>1780620427478</v>
      </c>
      <c r="H9090">
        <v>1027478</v>
      </c>
      <c r="I9090">
        <v>947478</v>
      </c>
      <c r="J9090">
        <v>8580</v>
      </c>
      <c r="K9090">
        <v>47</v>
      </c>
      <c r="L9090">
        <v>54.73</v>
      </c>
      <c r="M9090" t="s">
        <v>925</v>
      </c>
      <c r="N9090" t="s">
        <v>926</v>
      </c>
      <c r="O9090">
        <v>38.909999999999997</v>
      </c>
      <c r="S9090">
        <v>29089</v>
      </c>
    </row>
    <row r="9091" spans="1:19" x14ac:dyDescent="0.2">
      <c r="A9091" t="s">
        <v>71</v>
      </c>
      <c r="B9091" t="s">
        <v>8</v>
      </c>
      <c r="C9091" t="s">
        <v>928</v>
      </c>
      <c r="D9091">
        <v>2</v>
      </c>
      <c r="E9091">
        <v>5</v>
      </c>
      <c r="F9091">
        <v>1780620300000</v>
      </c>
      <c r="G9091">
        <v>1780622288945</v>
      </c>
      <c r="H9091">
        <v>1988945</v>
      </c>
      <c r="I9091">
        <v>1953945</v>
      </c>
      <c r="J9091">
        <v>8862</v>
      </c>
      <c r="K9091">
        <v>74</v>
      </c>
      <c r="L9091">
        <v>66.78</v>
      </c>
      <c r="M9091" t="s">
        <v>931</v>
      </c>
      <c r="N9091" t="s">
        <v>926</v>
      </c>
      <c r="O9091">
        <v>41.96</v>
      </c>
      <c r="S9091">
        <v>29090</v>
      </c>
    </row>
    <row r="9092" spans="1:19" x14ac:dyDescent="0.2">
      <c r="A9092" t="s">
        <v>71</v>
      </c>
      <c r="B9092" t="s">
        <v>8</v>
      </c>
      <c r="C9092" t="s">
        <v>927</v>
      </c>
      <c r="D9092">
        <v>2</v>
      </c>
      <c r="E9092">
        <v>5</v>
      </c>
      <c r="F9092">
        <v>1780621200000</v>
      </c>
      <c r="G9092">
        <v>1780622944159</v>
      </c>
      <c r="H9092">
        <v>1744159</v>
      </c>
      <c r="I9092">
        <v>1694159</v>
      </c>
      <c r="J9092">
        <v>9097</v>
      </c>
      <c r="K9092">
        <v>65</v>
      </c>
      <c r="L9092">
        <v>66.22</v>
      </c>
      <c r="M9092" t="s">
        <v>925</v>
      </c>
      <c r="N9092" t="s">
        <v>926</v>
      </c>
      <c r="O9092">
        <v>46.19</v>
      </c>
      <c r="S9092">
        <v>29091</v>
      </c>
    </row>
    <row r="9093" spans="1:19" x14ac:dyDescent="0.2">
      <c r="A9093" t="s">
        <v>71</v>
      </c>
      <c r="B9093" t="s">
        <v>8</v>
      </c>
      <c r="C9093" t="s">
        <v>924</v>
      </c>
      <c r="D9093">
        <v>2</v>
      </c>
      <c r="E9093">
        <v>5</v>
      </c>
      <c r="F9093">
        <v>1780622100000</v>
      </c>
      <c r="G9093">
        <v>1780624135449</v>
      </c>
      <c r="H9093">
        <v>2035449</v>
      </c>
      <c r="I9093">
        <v>1970449</v>
      </c>
      <c r="J9093">
        <v>11304</v>
      </c>
      <c r="K9093">
        <v>83</v>
      </c>
      <c r="L9093">
        <v>67.64</v>
      </c>
      <c r="M9093" t="s">
        <v>931</v>
      </c>
      <c r="N9093" t="s">
        <v>926</v>
      </c>
      <c r="O9093">
        <v>36.26</v>
      </c>
      <c r="S9093">
        <v>29092</v>
      </c>
    </row>
    <row r="9094" spans="1:19" x14ac:dyDescent="0.2">
      <c r="A9094" t="s">
        <v>71</v>
      </c>
      <c r="B9094" t="s">
        <v>8</v>
      </c>
      <c r="C9094" t="s">
        <v>928</v>
      </c>
      <c r="D9094">
        <v>2</v>
      </c>
      <c r="E9094">
        <v>5</v>
      </c>
      <c r="F9094">
        <v>1780623000000</v>
      </c>
      <c r="G9094">
        <v>1780624274809</v>
      </c>
      <c r="H9094">
        <v>1274809</v>
      </c>
      <c r="I9094">
        <v>1194809</v>
      </c>
      <c r="J9094">
        <v>8209</v>
      </c>
      <c r="K9094">
        <v>52</v>
      </c>
      <c r="L9094">
        <v>61.02</v>
      </c>
      <c r="M9094" t="s">
        <v>925</v>
      </c>
      <c r="N9094" t="s">
        <v>926</v>
      </c>
      <c r="O9094">
        <v>48.29</v>
      </c>
      <c r="S9094">
        <v>29093</v>
      </c>
    </row>
    <row r="9095" spans="1:19" x14ac:dyDescent="0.2">
      <c r="A9095" t="s">
        <v>71</v>
      </c>
      <c r="B9095" t="s">
        <v>8</v>
      </c>
      <c r="C9095" t="s">
        <v>927</v>
      </c>
      <c r="D9095">
        <v>2</v>
      </c>
      <c r="E9095">
        <v>5</v>
      </c>
      <c r="F9095">
        <v>1780623900000</v>
      </c>
      <c r="G9095">
        <v>1780625268197</v>
      </c>
      <c r="H9095">
        <v>1368197</v>
      </c>
      <c r="I9095">
        <v>1333197</v>
      </c>
      <c r="J9095">
        <v>8829</v>
      </c>
      <c r="K9095">
        <v>56</v>
      </c>
      <c r="L9095">
        <v>57.51</v>
      </c>
      <c r="M9095" t="s">
        <v>925</v>
      </c>
      <c r="N9095" t="s">
        <v>926</v>
      </c>
      <c r="O9095">
        <v>36.119999999999997</v>
      </c>
      <c r="S9095">
        <v>29094</v>
      </c>
    </row>
    <row r="9096" spans="1:19" x14ac:dyDescent="0.2">
      <c r="A9096" t="s">
        <v>71</v>
      </c>
      <c r="B9096" t="s">
        <v>8</v>
      </c>
      <c r="C9096" t="s">
        <v>924</v>
      </c>
      <c r="D9096">
        <v>2</v>
      </c>
      <c r="E9096">
        <v>5</v>
      </c>
      <c r="F9096">
        <v>1780624800000</v>
      </c>
      <c r="G9096">
        <v>1780626246200</v>
      </c>
      <c r="H9096">
        <v>1446200</v>
      </c>
      <c r="I9096">
        <v>1396200</v>
      </c>
      <c r="J9096">
        <v>9473</v>
      </c>
      <c r="K9096">
        <v>63</v>
      </c>
      <c r="L9096">
        <v>58.56</v>
      </c>
      <c r="M9096" t="s">
        <v>925</v>
      </c>
      <c r="N9096" t="s">
        <v>926</v>
      </c>
      <c r="O9096">
        <v>34.880000000000003</v>
      </c>
      <c r="S9096">
        <v>29095</v>
      </c>
    </row>
    <row r="9097" spans="1:19" x14ac:dyDescent="0.2">
      <c r="A9097" t="s">
        <v>71</v>
      </c>
      <c r="B9097" t="s">
        <v>8</v>
      </c>
      <c r="C9097" t="s">
        <v>928</v>
      </c>
      <c r="D9097">
        <v>2</v>
      </c>
      <c r="E9097">
        <v>5</v>
      </c>
      <c r="F9097">
        <v>1780625700000</v>
      </c>
      <c r="G9097">
        <v>1780628010185</v>
      </c>
      <c r="H9097">
        <v>2310185</v>
      </c>
      <c r="I9097">
        <v>2245185</v>
      </c>
      <c r="J9097">
        <v>10366</v>
      </c>
      <c r="K9097">
        <v>92</v>
      </c>
      <c r="L9097">
        <v>74.13</v>
      </c>
      <c r="M9097" t="s">
        <v>931</v>
      </c>
      <c r="N9097" t="s">
        <v>926</v>
      </c>
      <c r="O9097">
        <v>46.93</v>
      </c>
      <c r="S9097">
        <v>29096</v>
      </c>
    </row>
    <row r="9098" spans="1:19" x14ac:dyDescent="0.2">
      <c r="A9098" t="s">
        <v>71</v>
      </c>
      <c r="B9098" t="s">
        <v>8</v>
      </c>
      <c r="C9098" t="s">
        <v>927</v>
      </c>
      <c r="D9098">
        <v>2</v>
      </c>
      <c r="E9098">
        <v>5</v>
      </c>
      <c r="F9098">
        <v>1780626600000</v>
      </c>
      <c r="G9098">
        <v>1780627751783</v>
      </c>
      <c r="H9098">
        <v>1151783</v>
      </c>
      <c r="I9098">
        <v>1071783</v>
      </c>
      <c r="J9098">
        <v>8269</v>
      </c>
      <c r="K9098">
        <v>49</v>
      </c>
      <c r="L9098">
        <v>56.59</v>
      </c>
      <c r="M9098" t="s">
        <v>925</v>
      </c>
      <c r="N9098" t="s">
        <v>926</v>
      </c>
      <c r="O9098">
        <v>40.950000000000003</v>
      </c>
      <c r="S9098">
        <v>29097</v>
      </c>
    </row>
    <row r="9099" spans="1:19" x14ac:dyDescent="0.2">
      <c r="A9099" t="s">
        <v>71</v>
      </c>
      <c r="B9099" t="s">
        <v>8</v>
      </c>
      <c r="C9099" t="s">
        <v>924</v>
      </c>
      <c r="D9099">
        <v>2</v>
      </c>
      <c r="E9099">
        <v>5</v>
      </c>
      <c r="F9099">
        <v>1780627500000</v>
      </c>
      <c r="G9099">
        <v>1780628857344</v>
      </c>
      <c r="H9099">
        <v>1357344</v>
      </c>
      <c r="I9099">
        <v>1322344</v>
      </c>
      <c r="J9099">
        <v>10809</v>
      </c>
      <c r="K9099">
        <v>53</v>
      </c>
      <c r="L9099">
        <v>62.48</v>
      </c>
      <c r="M9099" t="s">
        <v>925</v>
      </c>
      <c r="N9099" t="s">
        <v>926</v>
      </c>
      <c r="O9099">
        <v>42.66</v>
      </c>
      <c r="S9099">
        <v>29098</v>
      </c>
    </row>
    <row r="9100" spans="1:19" x14ac:dyDescent="0.2">
      <c r="A9100" t="s">
        <v>71</v>
      </c>
      <c r="B9100" t="s">
        <v>8</v>
      </c>
      <c r="C9100" t="s">
        <v>928</v>
      </c>
      <c r="D9100">
        <v>2</v>
      </c>
      <c r="E9100">
        <v>5</v>
      </c>
      <c r="F9100">
        <v>1780628400000</v>
      </c>
      <c r="G9100">
        <v>1780629970988</v>
      </c>
      <c r="H9100">
        <v>1570988</v>
      </c>
      <c r="I9100">
        <v>1520988</v>
      </c>
      <c r="J9100">
        <v>8240</v>
      </c>
      <c r="K9100">
        <v>67</v>
      </c>
      <c r="L9100">
        <v>64.62</v>
      </c>
      <c r="M9100" t="s">
        <v>925</v>
      </c>
      <c r="N9100" t="s">
        <v>926</v>
      </c>
      <c r="O9100">
        <v>49.14</v>
      </c>
      <c r="S9100">
        <v>29099</v>
      </c>
    </row>
    <row r="9101" spans="1:19" x14ac:dyDescent="0.2">
      <c r="A9101" t="s">
        <v>71</v>
      </c>
      <c r="B9101" t="s">
        <v>8</v>
      </c>
      <c r="C9101" t="s">
        <v>927</v>
      </c>
      <c r="D9101">
        <v>2</v>
      </c>
      <c r="E9101">
        <v>5</v>
      </c>
      <c r="F9101">
        <v>1780629300000</v>
      </c>
      <c r="G9101">
        <v>1780631167002</v>
      </c>
      <c r="H9101">
        <v>1867002</v>
      </c>
      <c r="I9101">
        <v>1802002</v>
      </c>
      <c r="J9101">
        <v>7977</v>
      </c>
      <c r="K9101">
        <v>75</v>
      </c>
      <c r="L9101">
        <v>65.599999999999994</v>
      </c>
      <c r="M9101" t="s">
        <v>925</v>
      </c>
      <c r="N9101" t="s">
        <v>926</v>
      </c>
      <c r="O9101">
        <v>44.64</v>
      </c>
      <c r="S9101">
        <v>29100</v>
      </c>
    </row>
    <row r="9102" spans="1:19" x14ac:dyDescent="0.2">
      <c r="A9102" t="s">
        <v>71</v>
      </c>
      <c r="B9102" t="s">
        <v>8</v>
      </c>
      <c r="C9102" t="s">
        <v>924</v>
      </c>
      <c r="D9102">
        <v>2</v>
      </c>
      <c r="E9102">
        <v>5</v>
      </c>
      <c r="F9102">
        <v>1780630200000</v>
      </c>
      <c r="G9102">
        <v>1780631503529</v>
      </c>
      <c r="H9102">
        <v>1303529</v>
      </c>
      <c r="I9102">
        <v>1223529</v>
      </c>
      <c r="J9102">
        <v>10521</v>
      </c>
      <c r="K9102">
        <v>54</v>
      </c>
      <c r="L9102">
        <v>61.9</v>
      </c>
      <c r="M9102" t="s">
        <v>925</v>
      </c>
      <c r="N9102" t="s">
        <v>926</v>
      </c>
      <c r="O9102">
        <v>43.45</v>
      </c>
      <c r="S9102">
        <v>29101</v>
      </c>
    </row>
    <row r="9103" spans="1:19" x14ac:dyDescent="0.2">
      <c r="A9103" t="s">
        <v>71</v>
      </c>
      <c r="B9103" t="s">
        <v>8</v>
      </c>
      <c r="C9103" t="s">
        <v>928</v>
      </c>
      <c r="D9103">
        <v>2</v>
      </c>
      <c r="E9103">
        <v>5</v>
      </c>
      <c r="F9103">
        <v>1780631100000</v>
      </c>
      <c r="G9103">
        <v>1780633113874</v>
      </c>
      <c r="H9103">
        <v>2013874</v>
      </c>
      <c r="I9103">
        <v>1978874</v>
      </c>
      <c r="J9103">
        <v>9259</v>
      </c>
      <c r="K9103">
        <v>85</v>
      </c>
      <c r="L9103">
        <v>66.22</v>
      </c>
      <c r="M9103" t="s">
        <v>925</v>
      </c>
      <c r="N9103" t="s">
        <v>926</v>
      </c>
      <c r="O9103">
        <v>38.97</v>
      </c>
      <c r="S9103">
        <v>29102</v>
      </c>
    </row>
    <row r="9104" spans="1:19" x14ac:dyDescent="0.2">
      <c r="A9104" t="s">
        <v>71</v>
      </c>
      <c r="B9104" t="s">
        <v>8</v>
      </c>
      <c r="C9104" t="s">
        <v>927</v>
      </c>
      <c r="D9104">
        <v>2</v>
      </c>
      <c r="E9104">
        <v>5</v>
      </c>
      <c r="F9104">
        <v>1780632000000</v>
      </c>
      <c r="G9104">
        <v>1780633294116</v>
      </c>
      <c r="H9104">
        <v>1294116</v>
      </c>
      <c r="I9104">
        <v>1244116</v>
      </c>
      <c r="J9104">
        <v>10321</v>
      </c>
      <c r="K9104">
        <v>52</v>
      </c>
      <c r="L9104">
        <v>64.81</v>
      </c>
      <c r="M9104" t="s">
        <v>925</v>
      </c>
      <c r="N9104" t="s">
        <v>926</v>
      </c>
      <c r="O9104">
        <v>50.99</v>
      </c>
      <c r="S9104">
        <v>29103</v>
      </c>
    </row>
    <row r="9105" spans="1:19" x14ac:dyDescent="0.2">
      <c r="A9105" t="s">
        <v>71</v>
      </c>
      <c r="B9105" t="s">
        <v>8</v>
      </c>
      <c r="C9105" t="s">
        <v>924</v>
      </c>
      <c r="D9105">
        <v>2</v>
      </c>
      <c r="E9105">
        <v>5</v>
      </c>
      <c r="F9105">
        <v>1780632900000</v>
      </c>
      <c r="G9105">
        <v>1780634106906</v>
      </c>
      <c r="H9105">
        <v>1206906</v>
      </c>
      <c r="I9105">
        <v>1141906</v>
      </c>
      <c r="J9105">
        <v>11688</v>
      </c>
      <c r="K9105">
        <v>46</v>
      </c>
      <c r="L9105">
        <v>63.44</v>
      </c>
      <c r="M9105" t="s">
        <v>925</v>
      </c>
      <c r="N9105" t="s">
        <v>926</v>
      </c>
      <c r="O9105">
        <v>46.34</v>
      </c>
      <c r="S9105">
        <v>29104</v>
      </c>
    </row>
    <row r="9106" spans="1:19" x14ac:dyDescent="0.2">
      <c r="A9106" t="s">
        <v>71</v>
      </c>
      <c r="B9106" t="s">
        <v>8</v>
      </c>
      <c r="C9106" t="s">
        <v>928</v>
      </c>
      <c r="D9106">
        <v>2</v>
      </c>
      <c r="E9106">
        <v>5</v>
      </c>
      <c r="F9106">
        <v>1780633800000</v>
      </c>
      <c r="G9106">
        <v>1780635850510</v>
      </c>
      <c r="H9106">
        <v>2050510</v>
      </c>
      <c r="I9106">
        <v>1970510</v>
      </c>
      <c r="J9106">
        <v>10739</v>
      </c>
      <c r="K9106">
        <v>76</v>
      </c>
      <c r="L9106">
        <v>71.58</v>
      </c>
      <c r="M9106" t="s">
        <v>931</v>
      </c>
      <c r="N9106" t="s">
        <v>926</v>
      </c>
      <c r="O9106">
        <v>46.56</v>
      </c>
      <c r="S9106">
        <v>29105</v>
      </c>
    </row>
    <row r="9107" spans="1:19" x14ac:dyDescent="0.2">
      <c r="A9107" t="s">
        <v>71</v>
      </c>
      <c r="B9107" t="s">
        <v>8</v>
      </c>
      <c r="C9107" t="s">
        <v>927</v>
      </c>
      <c r="D9107">
        <v>2</v>
      </c>
      <c r="E9107">
        <v>5</v>
      </c>
      <c r="F9107">
        <v>1780634700000</v>
      </c>
      <c r="G9107">
        <v>1780636332056</v>
      </c>
      <c r="H9107">
        <v>1632056</v>
      </c>
      <c r="I9107">
        <v>1597056</v>
      </c>
      <c r="J9107">
        <v>10487</v>
      </c>
      <c r="K9107">
        <v>62</v>
      </c>
      <c r="L9107">
        <v>70.010000000000005</v>
      </c>
      <c r="M9107" t="s">
        <v>931</v>
      </c>
      <c r="N9107" t="s">
        <v>926</v>
      </c>
      <c r="O9107">
        <v>54.12</v>
      </c>
      <c r="S9107">
        <v>29106</v>
      </c>
    </row>
    <row r="9108" spans="1:19" x14ac:dyDescent="0.2">
      <c r="A9108" t="s">
        <v>71</v>
      </c>
      <c r="B9108" t="s">
        <v>8</v>
      </c>
      <c r="C9108" t="s">
        <v>924</v>
      </c>
      <c r="D9108">
        <v>2</v>
      </c>
      <c r="E9108">
        <v>5</v>
      </c>
      <c r="F9108">
        <v>1780635600000</v>
      </c>
      <c r="G9108">
        <v>1780637351918</v>
      </c>
      <c r="H9108">
        <v>1751918</v>
      </c>
      <c r="I9108">
        <v>1701918</v>
      </c>
      <c r="J9108">
        <v>9542</v>
      </c>
      <c r="K9108">
        <v>75</v>
      </c>
      <c r="L9108">
        <v>65.569999999999993</v>
      </c>
      <c r="M9108" t="s">
        <v>925</v>
      </c>
      <c r="N9108" t="s">
        <v>926</v>
      </c>
      <c r="O9108">
        <v>43.31</v>
      </c>
      <c r="S9108">
        <v>29107</v>
      </c>
    </row>
    <row r="9109" spans="1:19" x14ac:dyDescent="0.2">
      <c r="A9109" t="s">
        <v>71</v>
      </c>
      <c r="B9109" t="s">
        <v>8</v>
      </c>
      <c r="C9109" t="s">
        <v>927</v>
      </c>
      <c r="D9109">
        <v>2</v>
      </c>
      <c r="E9109">
        <v>6</v>
      </c>
      <c r="F9109">
        <v>1780704000000</v>
      </c>
      <c r="G9109">
        <v>1780705661712</v>
      </c>
      <c r="H9109">
        <v>1661712</v>
      </c>
      <c r="I9109">
        <v>1611712</v>
      </c>
      <c r="J9109">
        <v>10909</v>
      </c>
      <c r="K9109">
        <v>67</v>
      </c>
      <c r="L9109">
        <v>66.209999999999994</v>
      </c>
      <c r="M9109" t="s">
        <v>925</v>
      </c>
      <c r="N9109" t="s">
        <v>926</v>
      </c>
      <c r="O9109">
        <v>43.4</v>
      </c>
      <c r="S9109">
        <v>29108</v>
      </c>
    </row>
    <row r="9110" spans="1:19" x14ac:dyDescent="0.2">
      <c r="A9110" t="s">
        <v>71</v>
      </c>
      <c r="B9110" t="s">
        <v>8</v>
      </c>
      <c r="C9110" t="s">
        <v>924</v>
      </c>
      <c r="D9110">
        <v>2</v>
      </c>
      <c r="E9110">
        <v>6</v>
      </c>
      <c r="F9110">
        <v>1780704900000</v>
      </c>
      <c r="G9110">
        <v>1780706643262</v>
      </c>
      <c r="H9110">
        <v>1743262</v>
      </c>
      <c r="I9110">
        <v>1678262</v>
      </c>
      <c r="J9110">
        <v>9406</v>
      </c>
      <c r="K9110">
        <v>71</v>
      </c>
      <c r="L9110">
        <v>63.21</v>
      </c>
      <c r="M9110" t="s">
        <v>925</v>
      </c>
      <c r="N9110" t="s">
        <v>926</v>
      </c>
      <c r="O9110">
        <v>38.39</v>
      </c>
      <c r="S9110">
        <v>29109</v>
      </c>
    </row>
    <row r="9111" spans="1:19" x14ac:dyDescent="0.2">
      <c r="A9111" t="s">
        <v>71</v>
      </c>
      <c r="B9111" t="s">
        <v>8</v>
      </c>
      <c r="C9111" t="s">
        <v>928</v>
      </c>
      <c r="D9111">
        <v>2</v>
      </c>
      <c r="E9111">
        <v>6</v>
      </c>
      <c r="F9111">
        <v>1780705800000</v>
      </c>
      <c r="G9111">
        <v>1780707069973</v>
      </c>
      <c r="H9111">
        <v>1269973</v>
      </c>
      <c r="I9111">
        <v>1189973</v>
      </c>
      <c r="J9111">
        <v>10932</v>
      </c>
      <c r="K9111">
        <v>52</v>
      </c>
      <c r="L9111">
        <v>64.150000000000006</v>
      </c>
      <c r="M9111" t="s">
        <v>925</v>
      </c>
      <c r="N9111" t="s">
        <v>926</v>
      </c>
      <c r="O9111">
        <v>48.41</v>
      </c>
      <c r="S9111">
        <v>29110</v>
      </c>
    </row>
    <row r="9112" spans="1:19" x14ac:dyDescent="0.2">
      <c r="A9112" t="s">
        <v>71</v>
      </c>
      <c r="B9112" t="s">
        <v>8</v>
      </c>
      <c r="C9112" t="s">
        <v>927</v>
      </c>
      <c r="D9112">
        <v>2</v>
      </c>
      <c r="E9112">
        <v>6</v>
      </c>
      <c r="F9112">
        <v>1780706700000</v>
      </c>
      <c r="G9112">
        <v>1780709032272</v>
      </c>
      <c r="H9112">
        <v>2332272</v>
      </c>
      <c r="I9112">
        <v>2297272</v>
      </c>
      <c r="J9112">
        <v>7961</v>
      </c>
      <c r="K9112">
        <v>91</v>
      </c>
      <c r="L9112">
        <v>70.45</v>
      </c>
      <c r="M9112" t="s">
        <v>931</v>
      </c>
      <c r="N9112" t="s">
        <v>926</v>
      </c>
      <c r="O9112">
        <v>44.25</v>
      </c>
      <c r="S9112">
        <v>29111</v>
      </c>
    </row>
    <row r="9113" spans="1:19" x14ac:dyDescent="0.2">
      <c r="A9113" t="s">
        <v>71</v>
      </c>
      <c r="B9113" t="s">
        <v>8</v>
      </c>
      <c r="C9113" t="s">
        <v>924</v>
      </c>
      <c r="D9113">
        <v>2</v>
      </c>
      <c r="E9113">
        <v>6</v>
      </c>
      <c r="F9113">
        <v>1780707600000</v>
      </c>
      <c r="G9113">
        <v>1780710019224</v>
      </c>
      <c r="H9113">
        <v>2419224</v>
      </c>
      <c r="I9113">
        <v>2369224</v>
      </c>
      <c r="J9113">
        <v>7856</v>
      </c>
      <c r="K9113">
        <v>89</v>
      </c>
      <c r="L9113">
        <v>70.930000000000007</v>
      </c>
      <c r="M9113" t="s">
        <v>931</v>
      </c>
      <c r="N9113" t="s">
        <v>926</v>
      </c>
      <c r="O9113">
        <v>43.46</v>
      </c>
      <c r="S9113">
        <v>29112</v>
      </c>
    </row>
    <row r="9114" spans="1:19" x14ac:dyDescent="0.2">
      <c r="A9114" t="s">
        <v>71</v>
      </c>
      <c r="B9114" t="s">
        <v>8</v>
      </c>
      <c r="C9114" t="s">
        <v>928</v>
      </c>
      <c r="D9114">
        <v>2</v>
      </c>
      <c r="E9114">
        <v>6</v>
      </c>
      <c r="F9114">
        <v>1780708500000</v>
      </c>
      <c r="G9114">
        <v>1780710288557</v>
      </c>
      <c r="H9114">
        <v>1788557</v>
      </c>
      <c r="I9114">
        <v>1723557</v>
      </c>
      <c r="J9114">
        <v>9776</v>
      </c>
      <c r="K9114">
        <v>66</v>
      </c>
      <c r="L9114">
        <v>66.81</v>
      </c>
      <c r="M9114" t="s">
        <v>931</v>
      </c>
      <c r="N9114" t="s">
        <v>926</v>
      </c>
      <c r="O9114">
        <v>44.62</v>
      </c>
      <c r="S9114">
        <v>29113</v>
      </c>
    </row>
    <row r="9115" spans="1:19" x14ac:dyDescent="0.2">
      <c r="A9115" t="s">
        <v>71</v>
      </c>
      <c r="B9115" t="s">
        <v>8</v>
      </c>
      <c r="C9115" t="s">
        <v>927</v>
      </c>
      <c r="D9115">
        <v>2</v>
      </c>
      <c r="E9115">
        <v>6</v>
      </c>
      <c r="F9115">
        <v>1780709400000</v>
      </c>
      <c r="G9115">
        <v>1780711694624</v>
      </c>
      <c r="H9115">
        <v>2294624</v>
      </c>
      <c r="I9115">
        <v>2214624</v>
      </c>
      <c r="J9115">
        <v>8718</v>
      </c>
      <c r="K9115">
        <v>87</v>
      </c>
      <c r="L9115">
        <v>69.87</v>
      </c>
      <c r="M9115" t="s">
        <v>931</v>
      </c>
      <c r="N9115" t="s">
        <v>926</v>
      </c>
      <c r="O9115">
        <v>41.83</v>
      </c>
      <c r="S9115">
        <v>29114</v>
      </c>
    </row>
    <row r="9116" spans="1:19" x14ac:dyDescent="0.2">
      <c r="A9116" t="s">
        <v>71</v>
      </c>
      <c r="B9116" t="s">
        <v>8</v>
      </c>
      <c r="C9116" t="s">
        <v>924</v>
      </c>
      <c r="D9116">
        <v>2</v>
      </c>
      <c r="E9116">
        <v>6</v>
      </c>
      <c r="F9116">
        <v>1780710300000</v>
      </c>
      <c r="G9116">
        <v>1780711609552</v>
      </c>
      <c r="H9116">
        <v>1309552</v>
      </c>
      <c r="I9116">
        <v>1274552</v>
      </c>
      <c r="J9116">
        <v>10835</v>
      </c>
      <c r="K9116">
        <v>52</v>
      </c>
      <c r="L9116">
        <v>61.4</v>
      </c>
      <c r="M9116" t="s">
        <v>925</v>
      </c>
      <c r="N9116" t="s">
        <v>926</v>
      </c>
      <c r="O9116">
        <v>41.29</v>
      </c>
      <c r="S9116">
        <v>29115</v>
      </c>
    </row>
    <row r="9117" spans="1:19" x14ac:dyDescent="0.2">
      <c r="A9117" t="s">
        <v>71</v>
      </c>
      <c r="B9117" t="s">
        <v>8</v>
      </c>
      <c r="C9117" t="s">
        <v>928</v>
      </c>
      <c r="D9117">
        <v>2</v>
      </c>
      <c r="E9117">
        <v>6</v>
      </c>
      <c r="F9117">
        <v>1780711200000</v>
      </c>
      <c r="G9117">
        <v>1780712474641</v>
      </c>
      <c r="H9117">
        <v>1274641</v>
      </c>
      <c r="I9117">
        <v>1224641</v>
      </c>
      <c r="J9117">
        <v>9955</v>
      </c>
      <c r="K9117">
        <v>55</v>
      </c>
      <c r="L9117">
        <v>56.95</v>
      </c>
      <c r="M9117" t="s">
        <v>925</v>
      </c>
      <c r="N9117" t="s">
        <v>926</v>
      </c>
      <c r="O9117">
        <v>34.159999999999997</v>
      </c>
      <c r="S9117">
        <v>29116</v>
      </c>
    </row>
    <row r="9118" spans="1:19" x14ac:dyDescent="0.2">
      <c r="A9118" t="s">
        <v>71</v>
      </c>
      <c r="B9118" t="s">
        <v>8</v>
      </c>
      <c r="C9118" t="s">
        <v>927</v>
      </c>
      <c r="D9118">
        <v>2</v>
      </c>
      <c r="E9118">
        <v>6</v>
      </c>
      <c r="F9118">
        <v>1780712100000</v>
      </c>
      <c r="G9118">
        <v>1780714143327</v>
      </c>
      <c r="H9118">
        <v>2043327</v>
      </c>
      <c r="I9118">
        <v>1978327</v>
      </c>
      <c r="J9118">
        <v>9789</v>
      </c>
      <c r="K9118">
        <v>82</v>
      </c>
      <c r="L9118">
        <v>64.97</v>
      </c>
      <c r="M9118" t="s">
        <v>925</v>
      </c>
      <c r="N9118" t="s">
        <v>926</v>
      </c>
      <c r="O9118">
        <v>33.89</v>
      </c>
      <c r="S9118">
        <v>29117</v>
      </c>
    </row>
    <row r="9119" spans="1:19" x14ac:dyDescent="0.2">
      <c r="A9119" t="s">
        <v>71</v>
      </c>
      <c r="B9119" t="s">
        <v>8</v>
      </c>
      <c r="C9119" t="s">
        <v>924</v>
      </c>
      <c r="D9119">
        <v>2</v>
      </c>
      <c r="E9119">
        <v>6</v>
      </c>
      <c r="F9119">
        <v>1780713000000</v>
      </c>
      <c r="G9119">
        <v>1780714560567</v>
      </c>
      <c r="H9119">
        <v>1560567</v>
      </c>
      <c r="I9119">
        <v>1480567</v>
      </c>
      <c r="J9119">
        <v>10035</v>
      </c>
      <c r="K9119">
        <v>59</v>
      </c>
      <c r="L9119">
        <v>61.9</v>
      </c>
      <c r="M9119" t="s">
        <v>925</v>
      </c>
      <c r="N9119" t="s">
        <v>926</v>
      </c>
      <c r="O9119">
        <v>38.270000000000003</v>
      </c>
      <c r="S9119">
        <v>29118</v>
      </c>
    </row>
    <row r="9120" spans="1:19" x14ac:dyDescent="0.2">
      <c r="A9120" t="s">
        <v>71</v>
      </c>
      <c r="B9120" t="s">
        <v>8</v>
      </c>
      <c r="C9120" t="s">
        <v>928</v>
      </c>
      <c r="D9120">
        <v>2</v>
      </c>
      <c r="E9120">
        <v>6</v>
      </c>
      <c r="F9120">
        <v>1780713900000</v>
      </c>
      <c r="G9120">
        <v>1780716162453</v>
      </c>
      <c r="H9120">
        <v>2262453</v>
      </c>
      <c r="I9120">
        <v>2227453</v>
      </c>
      <c r="J9120">
        <v>9444</v>
      </c>
      <c r="K9120">
        <v>94</v>
      </c>
      <c r="L9120">
        <v>69.680000000000007</v>
      </c>
      <c r="M9120" t="s">
        <v>931</v>
      </c>
      <c r="N9120" t="s">
        <v>926</v>
      </c>
      <c r="O9120">
        <v>40.26</v>
      </c>
      <c r="S9120">
        <v>29119</v>
      </c>
    </row>
    <row r="9121" spans="1:19" x14ac:dyDescent="0.2">
      <c r="A9121" t="s">
        <v>71</v>
      </c>
      <c r="B9121" t="s">
        <v>8</v>
      </c>
      <c r="C9121" t="s">
        <v>927</v>
      </c>
      <c r="D9121">
        <v>2</v>
      </c>
      <c r="E9121">
        <v>6</v>
      </c>
      <c r="F9121">
        <v>1780714800000</v>
      </c>
      <c r="G9121">
        <v>1780716770822</v>
      </c>
      <c r="H9121">
        <v>1970822</v>
      </c>
      <c r="I9121">
        <v>1920822</v>
      </c>
      <c r="J9121">
        <v>9331</v>
      </c>
      <c r="K9121">
        <v>79</v>
      </c>
      <c r="L9121">
        <v>68.66</v>
      </c>
      <c r="M9121" t="s">
        <v>931</v>
      </c>
      <c r="N9121" t="s">
        <v>926</v>
      </c>
      <c r="O9121">
        <v>45.53</v>
      </c>
      <c r="S9121">
        <v>29120</v>
      </c>
    </row>
    <row r="9122" spans="1:19" x14ac:dyDescent="0.2">
      <c r="A9122" t="s">
        <v>71</v>
      </c>
      <c r="B9122" t="s">
        <v>8</v>
      </c>
      <c r="C9122" t="s">
        <v>924</v>
      </c>
      <c r="D9122">
        <v>2</v>
      </c>
      <c r="E9122">
        <v>6</v>
      </c>
      <c r="F9122">
        <v>1780715700000</v>
      </c>
      <c r="G9122">
        <v>1780717615732</v>
      </c>
      <c r="H9122">
        <v>1915732</v>
      </c>
      <c r="I9122">
        <v>1850732</v>
      </c>
      <c r="J9122">
        <v>7826</v>
      </c>
      <c r="K9122">
        <v>72</v>
      </c>
      <c r="L9122">
        <v>65.94</v>
      </c>
      <c r="M9122" t="s">
        <v>925</v>
      </c>
      <c r="N9122" t="s">
        <v>926</v>
      </c>
      <c r="O9122">
        <v>44.62</v>
      </c>
      <c r="S9122">
        <v>29121</v>
      </c>
    </row>
    <row r="9123" spans="1:19" x14ac:dyDescent="0.2">
      <c r="A9123" t="s">
        <v>71</v>
      </c>
      <c r="B9123" t="s">
        <v>8</v>
      </c>
      <c r="C9123" t="s">
        <v>928</v>
      </c>
      <c r="D9123">
        <v>2</v>
      </c>
      <c r="E9123">
        <v>6</v>
      </c>
      <c r="F9123">
        <v>1780716600000</v>
      </c>
      <c r="G9123">
        <v>1780718729105</v>
      </c>
      <c r="H9123">
        <v>2129105</v>
      </c>
      <c r="I9123">
        <v>2049105</v>
      </c>
      <c r="J9123">
        <v>7770</v>
      </c>
      <c r="K9123">
        <v>87</v>
      </c>
      <c r="L9123">
        <v>64.64</v>
      </c>
      <c r="M9123" t="s">
        <v>925</v>
      </c>
      <c r="N9123" t="s">
        <v>926</v>
      </c>
      <c r="O9123">
        <v>36.380000000000003</v>
      </c>
      <c r="S9123">
        <v>29122</v>
      </c>
    </row>
    <row r="9124" spans="1:19" x14ac:dyDescent="0.2">
      <c r="A9124" t="s">
        <v>71</v>
      </c>
      <c r="B9124" t="s">
        <v>8</v>
      </c>
      <c r="C9124" t="s">
        <v>927</v>
      </c>
      <c r="D9124">
        <v>2</v>
      </c>
      <c r="E9124">
        <v>6</v>
      </c>
      <c r="F9124">
        <v>1780717500000</v>
      </c>
      <c r="G9124">
        <v>1780719301438</v>
      </c>
      <c r="H9124">
        <v>1801438</v>
      </c>
      <c r="I9124">
        <v>1766438</v>
      </c>
      <c r="J9124">
        <v>8693</v>
      </c>
      <c r="K9124">
        <v>74</v>
      </c>
      <c r="L9124">
        <v>67.930000000000007</v>
      </c>
      <c r="M9124" t="s">
        <v>931</v>
      </c>
      <c r="N9124" t="s">
        <v>926</v>
      </c>
      <c r="O9124">
        <v>49.81</v>
      </c>
      <c r="S9124">
        <v>29123</v>
      </c>
    </row>
    <row r="9125" spans="1:19" x14ac:dyDescent="0.2">
      <c r="A9125" t="s">
        <v>71</v>
      </c>
      <c r="B9125" t="s">
        <v>8</v>
      </c>
      <c r="C9125" t="s">
        <v>924</v>
      </c>
      <c r="D9125">
        <v>2</v>
      </c>
      <c r="E9125">
        <v>6</v>
      </c>
      <c r="F9125">
        <v>1780718400000</v>
      </c>
      <c r="G9125">
        <v>1780720295946</v>
      </c>
      <c r="H9125">
        <v>1895946</v>
      </c>
      <c r="I9125">
        <v>1845946</v>
      </c>
      <c r="J9125">
        <v>9814</v>
      </c>
      <c r="K9125">
        <v>72</v>
      </c>
      <c r="L9125">
        <v>69.28</v>
      </c>
      <c r="M9125" t="s">
        <v>931</v>
      </c>
      <c r="N9125" t="s">
        <v>926</v>
      </c>
      <c r="O9125">
        <v>47.56</v>
      </c>
      <c r="S9125">
        <v>29124</v>
      </c>
    </row>
    <row r="9126" spans="1:19" x14ac:dyDescent="0.2">
      <c r="A9126" t="s">
        <v>71</v>
      </c>
      <c r="B9126" t="s">
        <v>8</v>
      </c>
      <c r="C9126" t="s">
        <v>928</v>
      </c>
      <c r="D9126">
        <v>2</v>
      </c>
      <c r="E9126">
        <v>6</v>
      </c>
      <c r="F9126">
        <v>1780719300000</v>
      </c>
      <c r="G9126">
        <v>1780720696772</v>
      </c>
      <c r="H9126">
        <v>1396772</v>
      </c>
      <c r="I9126">
        <v>1331772</v>
      </c>
      <c r="J9126">
        <v>10926</v>
      </c>
      <c r="K9126">
        <v>63</v>
      </c>
      <c r="L9126">
        <v>61.79</v>
      </c>
      <c r="M9126" t="s">
        <v>925</v>
      </c>
      <c r="N9126" t="s">
        <v>926</v>
      </c>
      <c r="O9126">
        <v>39.75</v>
      </c>
      <c r="S9126">
        <v>29125</v>
      </c>
    </row>
    <row r="9127" spans="1:19" x14ac:dyDescent="0.2">
      <c r="A9127" t="s">
        <v>71</v>
      </c>
      <c r="B9127" t="s">
        <v>8</v>
      </c>
      <c r="C9127" t="s">
        <v>927</v>
      </c>
      <c r="D9127">
        <v>2</v>
      </c>
      <c r="E9127">
        <v>6</v>
      </c>
      <c r="F9127">
        <v>1780720200000</v>
      </c>
      <c r="G9127">
        <v>1780721578188</v>
      </c>
      <c r="H9127">
        <v>1378188</v>
      </c>
      <c r="I9127">
        <v>1298188</v>
      </c>
      <c r="J9127">
        <v>10735</v>
      </c>
      <c r="K9127">
        <v>56</v>
      </c>
      <c r="L9127">
        <v>65.849999999999994</v>
      </c>
      <c r="M9127" t="s">
        <v>925</v>
      </c>
      <c r="N9127" t="s">
        <v>926</v>
      </c>
      <c r="O9127">
        <v>50.18</v>
      </c>
      <c r="S9127">
        <v>29126</v>
      </c>
    </row>
    <row r="9128" spans="1:19" x14ac:dyDescent="0.2">
      <c r="A9128" t="s">
        <v>71</v>
      </c>
      <c r="B9128" t="s">
        <v>8</v>
      </c>
      <c r="C9128" t="s">
        <v>924</v>
      </c>
      <c r="D9128">
        <v>2</v>
      </c>
      <c r="E9128">
        <v>6</v>
      </c>
      <c r="F9128">
        <v>1780721100000</v>
      </c>
      <c r="G9128">
        <v>1780722784439</v>
      </c>
      <c r="H9128">
        <v>1684439</v>
      </c>
      <c r="I9128">
        <v>1649439</v>
      </c>
      <c r="J9128">
        <v>8994</v>
      </c>
      <c r="K9128">
        <v>70</v>
      </c>
      <c r="L9128">
        <v>66.53</v>
      </c>
      <c r="M9128" t="s">
        <v>925</v>
      </c>
      <c r="N9128" t="s">
        <v>926</v>
      </c>
      <c r="O9128">
        <v>48.69</v>
      </c>
      <c r="S9128">
        <v>29127</v>
      </c>
    </row>
    <row r="9129" spans="1:19" x14ac:dyDescent="0.2">
      <c r="A9129" t="s">
        <v>71</v>
      </c>
      <c r="B9129" t="s">
        <v>8</v>
      </c>
      <c r="C9129" t="s">
        <v>928</v>
      </c>
      <c r="D9129">
        <v>2</v>
      </c>
      <c r="E9129">
        <v>6</v>
      </c>
      <c r="F9129">
        <v>1780722000000</v>
      </c>
      <c r="G9129">
        <v>1780723823917</v>
      </c>
      <c r="H9129">
        <v>1823917</v>
      </c>
      <c r="I9129">
        <v>1773917</v>
      </c>
      <c r="J9129">
        <v>11829</v>
      </c>
      <c r="K9129">
        <v>75</v>
      </c>
      <c r="L9129">
        <v>67.61</v>
      </c>
      <c r="M9129" t="s">
        <v>931</v>
      </c>
      <c r="N9129" t="s">
        <v>926</v>
      </c>
      <c r="O9129">
        <v>40.11</v>
      </c>
      <c r="S9129">
        <v>29128</v>
      </c>
    </row>
    <row r="9130" spans="1:19" x14ac:dyDescent="0.2">
      <c r="A9130" t="s">
        <v>71</v>
      </c>
      <c r="B9130" t="s">
        <v>8</v>
      </c>
      <c r="C9130" t="s">
        <v>927</v>
      </c>
      <c r="D9130">
        <v>2</v>
      </c>
      <c r="E9130">
        <v>6</v>
      </c>
      <c r="F9130">
        <v>1780722900000</v>
      </c>
      <c r="G9130">
        <v>1780725092573</v>
      </c>
      <c r="H9130">
        <v>2192573</v>
      </c>
      <c r="I9130">
        <v>2127573</v>
      </c>
      <c r="J9130">
        <v>10722</v>
      </c>
      <c r="K9130">
        <v>92</v>
      </c>
      <c r="L9130">
        <v>76.2</v>
      </c>
      <c r="M9130" t="s">
        <v>931</v>
      </c>
      <c r="N9130" t="s">
        <v>926</v>
      </c>
      <c r="O9130">
        <v>53.76</v>
      </c>
      <c r="S9130">
        <v>29129</v>
      </c>
    </row>
    <row r="9131" spans="1:19" x14ac:dyDescent="0.2">
      <c r="A9131" t="s">
        <v>71</v>
      </c>
      <c r="B9131" t="s">
        <v>8</v>
      </c>
      <c r="C9131" t="s">
        <v>924</v>
      </c>
      <c r="D9131">
        <v>2</v>
      </c>
      <c r="E9131">
        <v>6</v>
      </c>
      <c r="F9131">
        <v>1780723800000</v>
      </c>
      <c r="G9131">
        <v>1780725929102</v>
      </c>
      <c r="H9131">
        <v>2129102</v>
      </c>
      <c r="I9131">
        <v>2049102</v>
      </c>
      <c r="J9131">
        <v>9073</v>
      </c>
      <c r="K9131">
        <v>87</v>
      </c>
      <c r="L9131">
        <v>69.650000000000006</v>
      </c>
      <c r="M9131" t="s">
        <v>931</v>
      </c>
      <c r="N9131" t="s">
        <v>926</v>
      </c>
      <c r="O9131">
        <v>44.55</v>
      </c>
      <c r="S9131">
        <v>29130</v>
      </c>
    </row>
    <row r="9132" spans="1:19" x14ac:dyDescent="0.2">
      <c r="A9132" t="s">
        <v>71</v>
      </c>
      <c r="B9132" t="s">
        <v>8</v>
      </c>
      <c r="C9132" t="s">
        <v>928</v>
      </c>
      <c r="D9132">
        <v>2</v>
      </c>
      <c r="E9132">
        <v>6</v>
      </c>
      <c r="F9132">
        <v>1780724700000</v>
      </c>
      <c r="G9132">
        <v>1780726251861</v>
      </c>
      <c r="H9132">
        <v>1551861</v>
      </c>
      <c r="I9132">
        <v>1516861</v>
      </c>
      <c r="J9132">
        <v>11275</v>
      </c>
      <c r="K9132">
        <v>67</v>
      </c>
      <c r="L9132">
        <v>68.2</v>
      </c>
      <c r="M9132" t="s">
        <v>931</v>
      </c>
      <c r="N9132" t="s">
        <v>926</v>
      </c>
      <c r="O9132">
        <v>49.81</v>
      </c>
      <c r="S9132">
        <v>29131</v>
      </c>
    </row>
    <row r="9133" spans="1:19" x14ac:dyDescent="0.2">
      <c r="A9133" t="s">
        <v>71</v>
      </c>
      <c r="B9133" t="s">
        <v>8</v>
      </c>
      <c r="C9133" t="s">
        <v>927</v>
      </c>
      <c r="D9133">
        <v>2</v>
      </c>
      <c r="E9133">
        <v>6</v>
      </c>
      <c r="F9133">
        <v>1780725600000</v>
      </c>
      <c r="G9133">
        <v>1780728092003</v>
      </c>
      <c r="H9133">
        <v>2492003</v>
      </c>
      <c r="I9133">
        <v>2442003</v>
      </c>
      <c r="J9133">
        <v>10959</v>
      </c>
      <c r="K9133">
        <v>95</v>
      </c>
      <c r="L9133">
        <v>77.81</v>
      </c>
      <c r="M9133" t="s">
        <v>931</v>
      </c>
      <c r="N9133" t="s">
        <v>926</v>
      </c>
      <c r="O9133">
        <v>49.32</v>
      </c>
      <c r="S9133">
        <v>29132</v>
      </c>
    </row>
    <row r="9134" spans="1:19" x14ac:dyDescent="0.2">
      <c r="A9134" t="s">
        <v>71</v>
      </c>
      <c r="B9134" t="s">
        <v>8</v>
      </c>
      <c r="C9134" t="s">
        <v>924</v>
      </c>
      <c r="D9134">
        <v>2</v>
      </c>
      <c r="E9134">
        <v>6</v>
      </c>
      <c r="F9134">
        <v>1780726500000</v>
      </c>
      <c r="G9134">
        <v>1780728624819</v>
      </c>
      <c r="H9134">
        <v>2124819</v>
      </c>
      <c r="I9134">
        <v>2059819</v>
      </c>
      <c r="J9134">
        <v>9148</v>
      </c>
      <c r="K9134">
        <v>87</v>
      </c>
      <c r="L9134">
        <v>73.62</v>
      </c>
      <c r="M9134" t="s">
        <v>931</v>
      </c>
      <c r="N9134" t="s">
        <v>926</v>
      </c>
      <c r="O9134">
        <v>53.68</v>
      </c>
      <c r="S9134">
        <v>29133</v>
      </c>
    </row>
    <row r="9135" spans="1:19" x14ac:dyDescent="0.2">
      <c r="A9135" t="s">
        <v>71</v>
      </c>
      <c r="B9135" t="s">
        <v>8</v>
      </c>
      <c r="C9135" t="s">
        <v>924</v>
      </c>
      <c r="D9135">
        <v>2</v>
      </c>
      <c r="E9135">
        <v>7</v>
      </c>
      <c r="F9135">
        <v>1780790400000</v>
      </c>
      <c r="G9135">
        <v>1780792386880</v>
      </c>
      <c r="H9135">
        <v>1986880</v>
      </c>
      <c r="I9135">
        <v>1936880</v>
      </c>
      <c r="J9135">
        <v>11305</v>
      </c>
      <c r="K9135">
        <v>83</v>
      </c>
      <c r="L9135">
        <v>70.86</v>
      </c>
      <c r="M9135" t="s">
        <v>931</v>
      </c>
      <c r="N9135" t="s">
        <v>926</v>
      </c>
      <c r="O9135">
        <v>44.97</v>
      </c>
      <c r="S9135">
        <v>29134</v>
      </c>
    </row>
    <row r="9136" spans="1:19" x14ac:dyDescent="0.2">
      <c r="A9136" t="s">
        <v>71</v>
      </c>
      <c r="B9136" t="s">
        <v>8</v>
      </c>
      <c r="C9136" t="s">
        <v>928</v>
      </c>
      <c r="D9136">
        <v>2</v>
      </c>
      <c r="E9136">
        <v>7</v>
      </c>
      <c r="F9136">
        <v>1780791300000</v>
      </c>
      <c r="G9136">
        <v>1780793408545</v>
      </c>
      <c r="H9136">
        <v>2108545</v>
      </c>
      <c r="I9136">
        <v>2043545</v>
      </c>
      <c r="J9136">
        <v>9399</v>
      </c>
      <c r="K9136">
        <v>84</v>
      </c>
      <c r="L9136">
        <v>55.17</v>
      </c>
      <c r="M9136" t="s">
        <v>925</v>
      </c>
      <c r="N9136" t="s">
        <v>929</v>
      </c>
      <c r="S9136">
        <v>29135</v>
      </c>
    </row>
    <row r="9137" spans="1:19" x14ac:dyDescent="0.2">
      <c r="A9137" t="s">
        <v>71</v>
      </c>
      <c r="B9137" t="s">
        <v>8</v>
      </c>
      <c r="C9137" t="s">
        <v>927</v>
      </c>
      <c r="D9137">
        <v>2</v>
      </c>
      <c r="E9137">
        <v>7</v>
      </c>
      <c r="F9137">
        <v>1780792200000</v>
      </c>
      <c r="G9137">
        <v>1780794378968</v>
      </c>
      <c r="H9137">
        <v>2178968</v>
      </c>
      <c r="I9137">
        <v>2098968</v>
      </c>
      <c r="J9137">
        <v>9545</v>
      </c>
      <c r="K9137">
        <v>85</v>
      </c>
      <c r="L9137">
        <v>67.92</v>
      </c>
      <c r="M9137" t="s">
        <v>931</v>
      </c>
      <c r="N9137" t="s">
        <v>926</v>
      </c>
      <c r="O9137">
        <v>37.99</v>
      </c>
      <c r="S9137">
        <v>29136</v>
      </c>
    </row>
    <row r="9138" spans="1:19" x14ac:dyDescent="0.2">
      <c r="A9138" t="s">
        <v>71</v>
      </c>
      <c r="B9138" t="s">
        <v>8</v>
      </c>
      <c r="C9138" t="s">
        <v>924</v>
      </c>
      <c r="D9138">
        <v>2</v>
      </c>
      <c r="E9138">
        <v>7</v>
      </c>
      <c r="F9138">
        <v>1780793100000</v>
      </c>
      <c r="G9138">
        <v>1780794761938</v>
      </c>
      <c r="H9138">
        <v>1661938</v>
      </c>
      <c r="I9138">
        <v>1626938</v>
      </c>
      <c r="J9138">
        <v>9504</v>
      </c>
      <c r="K9138">
        <v>66</v>
      </c>
      <c r="L9138">
        <v>63.11</v>
      </c>
      <c r="M9138" t="s">
        <v>925</v>
      </c>
      <c r="N9138" t="s">
        <v>926</v>
      </c>
      <c r="O9138">
        <v>39.94</v>
      </c>
      <c r="S9138">
        <v>29137</v>
      </c>
    </row>
    <row r="9139" spans="1:19" x14ac:dyDescent="0.2">
      <c r="A9139" t="s">
        <v>71</v>
      </c>
      <c r="B9139" t="s">
        <v>8</v>
      </c>
      <c r="C9139" t="s">
        <v>928</v>
      </c>
      <c r="D9139">
        <v>2</v>
      </c>
      <c r="E9139">
        <v>7</v>
      </c>
      <c r="F9139">
        <v>1780794000000</v>
      </c>
      <c r="G9139">
        <v>1780796550446</v>
      </c>
      <c r="H9139">
        <v>2550446</v>
      </c>
      <c r="I9139">
        <v>2500446</v>
      </c>
      <c r="J9139">
        <v>7771</v>
      </c>
      <c r="K9139">
        <v>102</v>
      </c>
      <c r="L9139">
        <v>74.73</v>
      </c>
      <c r="M9139" t="s">
        <v>931</v>
      </c>
      <c r="N9139" t="s">
        <v>926</v>
      </c>
      <c r="O9139">
        <v>49.22</v>
      </c>
      <c r="S9139">
        <v>29138</v>
      </c>
    </row>
    <row r="9140" spans="1:19" x14ac:dyDescent="0.2">
      <c r="A9140" t="s">
        <v>71</v>
      </c>
      <c r="B9140" t="s">
        <v>8</v>
      </c>
      <c r="C9140" t="s">
        <v>927</v>
      </c>
      <c r="D9140">
        <v>2</v>
      </c>
      <c r="E9140">
        <v>7</v>
      </c>
      <c r="F9140">
        <v>1780794900000</v>
      </c>
      <c r="G9140">
        <v>1780796686209</v>
      </c>
      <c r="H9140">
        <v>1786209</v>
      </c>
      <c r="I9140">
        <v>1721209</v>
      </c>
      <c r="J9140">
        <v>10108</v>
      </c>
      <c r="K9140">
        <v>77</v>
      </c>
      <c r="L9140">
        <v>52.05</v>
      </c>
      <c r="M9140" t="s">
        <v>925</v>
      </c>
      <c r="N9140" t="s">
        <v>929</v>
      </c>
      <c r="S9140">
        <v>29139</v>
      </c>
    </row>
    <row r="9141" spans="1:19" x14ac:dyDescent="0.2">
      <c r="A9141" t="s">
        <v>71</v>
      </c>
      <c r="B9141" t="s">
        <v>8</v>
      </c>
      <c r="C9141" t="s">
        <v>924</v>
      </c>
      <c r="D9141">
        <v>2</v>
      </c>
      <c r="E9141">
        <v>7</v>
      </c>
      <c r="F9141">
        <v>1780795800000</v>
      </c>
      <c r="G9141">
        <v>1780797634789</v>
      </c>
      <c r="H9141">
        <v>1834789</v>
      </c>
      <c r="I9141">
        <v>1754789</v>
      </c>
      <c r="J9141">
        <v>10297</v>
      </c>
      <c r="K9141">
        <v>75</v>
      </c>
      <c r="L9141">
        <v>66.349999999999994</v>
      </c>
      <c r="M9141" t="s">
        <v>925</v>
      </c>
      <c r="N9141" t="s">
        <v>926</v>
      </c>
      <c r="O9141">
        <v>41</v>
      </c>
      <c r="S9141">
        <v>29140</v>
      </c>
    </row>
    <row r="9142" spans="1:19" x14ac:dyDescent="0.2">
      <c r="A9142" t="s">
        <v>71</v>
      </c>
      <c r="B9142" t="s">
        <v>8</v>
      </c>
      <c r="C9142" t="s">
        <v>928</v>
      </c>
      <c r="D9142">
        <v>2</v>
      </c>
      <c r="E9142">
        <v>7</v>
      </c>
      <c r="F9142">
        <v>1780796700000</v>
      </c>
      <c r="G9142">
        <v>1780798521196</v>
      </c>
      <c r="H9142">
        <v>1821196</v>
      </c>
      <c r="I9142">
        <v>1786196</v>
      </c>
      <c r="J9142">
        <v>8635</v>
      </c>
      <c r="K9142">
        <v>71</v>
      </c>
      <c r="L9142">
        <v>50.92</v>
      </c>
      <c r="M9142" t="s">
        <v>925</v>
      </c>
      <c r="N9142" t="s">
        <v>929</v>
      </c>
      <c r="S9142">
        <v>29141</v>
      </c>
    </row>
    <row r="9143" spans="1:19" x14ac:dyDescent="0.2">
      <c r="A9143" t="s">
        <v>71</v>
      </c>
      <c r="B9143" t="s">
        <v>8</v>
      </c>
      <c r="C9143" t="s">
        <v>927</v>
      </c>
      <c r="D9143">
        <v>2</v>
      </c>
      <c r="E9143">
        <v>7</v>
      </c>
      <c r="F9143">
        <v>1780797600000</v>
      </c>
      <c r="G9143">
        <v>1780798846610</v>
      </c>
      <c r="H9143">
        <v>1246610</v>
      </c>
      <c r="I9143">
        <v>1196610</v>
      </c>
      <c r="J9143">
        <v>9045</v>
      </c>
      <c r="K9143">
        <v>49</v>
      </c>
      <c r="L9143">
        <v>61.11</v>
      </c>
      <c r="M9143" t="s">
        <v>925</v>
      </c>
      <c r="N9143" t="s">
        <v>926</v>
      </c>
      <c r="O9143">
        <v>46.99</v>
      </c>
      <c r="S9143">
        <v>29142</v>
      </c>
    </row>
    <row r="9144" spans="1:19" x14ac:dyDescent="0.2">
      <c r="A9144" t="s">
        <v>71</v>
      </c>
      <c r="B9144" t="s">
        <v>8</v>
      </c>
      <c r="C9144" t="s">
        <v>924</v>
      </c>
      <c r="D9144">
        <v>2</v>
      </c>
      <c r="E9144">
        <v>7</v>
      </c>
      <c r="F9144">
        <v>1780798500000</v>
      </c>
      <c r="G9144">
        <v>1780800653401</v>
      </c>
      <c r="H9144">
        <v>2153401</v>
      </c>
      <c r="I9144">
        <v>2088401</v>
      </c>
      <c r="J9144">
        <v>11005</v>
      </c>
      <c r="K9144">
        <v>86</v>
      </c>
      <c r="L9144">
        <v>75.12</v>
      </c>
      <c r="M9144" t="s">
        <v>931</v>
      </c>
      <c r="N9144" t="s">
        <v>926</v>
      </c>
      <c r="O9144">
        <v>51.47</v>
      </c>
      <c r="S9144">
        <v>29143</v>
      </c>
    </row>
    <row r="9145" spans="1:19" x14ac:dyDescent="0.2">
      <c r="A9145" t="s">
        <v>71</v>
      </c>
      <c r="B9145" t="s">
        <v>8</v>
      </c>
      <c r="C9145" t="s">
        <v>928</v>
      </c>
      <c r="D9145">
        <v>2</v>
      </c>
      <c r="E9145">
        <v>7</v>
      </c>
      <c r="F9145">
        <v>1780799400000</v>
      </c>
      <c r="G9145">
        <v>1780801484164</v>
      </c>
      <c r="H9145">
        <v>2084164</v>
      </c>
      <c r="I9145">
        <v>2004164</v>
      </c>
      <c r="J9145">
        <v>9993</v>
      </c>
      <c r="K9145">
        <v>81</v>
      </c>
      <c r="L9145">
        <v>70.650000000000006</v>
      </c>
      <c r="M9145" t="s">
        <v>931</v>
      </c>
      <c r="N9145" t="s">
        <v>926</v>
      </c>
      <c r="O9145">
        <v>45.53</v>
      </c>
      <c r="S9145">
        <v>29144</v>
      </c>
    </row>
    <row r="9146" spans="1:19" x14ac:dyDescent="0.2">
      <c r="A9146" t="s">
        <v>71</v>
      </c>
      <c r="B9146" t="s">
        <v>8</v>
      </c>
      <c r="C9146" t="s">
        <v>927</v>
      </c>
      <c r="D9146">
        <v>2</v>
      </c>
      <c r="E9146">
        <v>7</v>
      </c>
      <c r="F9146">
        <v>1780800300000</v>
      </c>
      <c r="G9146">
        <v>1780801833141</v>
      </c>
      <c r="H9146">
        <v>1533141</v>
      </c>
      <c r="I9146">
        <v>1498141</v>
      </c>
      <c r="J9146">
        <v>9269</v>
      </c>
      <c r="K9146">
        <v>64</v>
      </c>
      <c r="L9146">
        <v>48.13</v>
      </c>
      <c r="M9146" t="s">
        <v>925</v>
      </c>
      <c r="N9146" t="s">
        <v>929</v>
      </c>
      <c r="S9146">
        <v>29145</v>
      </c>
    </row>
    <row r="9147" spans="1:19" x14ac:dyDescent="0.2">
      <c r="A9147" t="s">
        <v>71</v>
      </c>
      <c r="B9147" t="s">
        <v>8</v>
      </c>
      <c r="C9147" t="s">
        <v>924</v>
      </c>
      <c r="D9147">
        <v>2</v>
      </c>
      <c r="E9147">
        <v>7</v>
      </c>
      <c r="F9147">
        <v>1780801200000</v>
      </c>
      <c r="G9147">
        <v>1780802869103</v>
      </c>
      <c r="H9147">
        <v>1669103</v>
      </c>
      <c r="I9147">
        <v>1619103</v>
      </c>
      <c r="J9147">
        <v>9337</v>
      </c>
      <c r="K9147">
        <v>69</v>
      </c>
      <c r="L9147">
        <v>62.71</v>
      </c>
      <c r="M9147" t="s">
        <v>925</v>
      </c>
      <c r="N9147" t="s">
        <v>926</v>
      </c>
      <c r="O9147">
        <v>39.270000000000003</v>
      </c>
      <c r="S9147">
        <v>29146</v>
      </c>
    </row>
    <row r="9148" spans="1:19" x14ac:dyDescent="0.2">
      <c r="A9148" t="s">
        <v>71</v>
      </c>
      <c r="B9148" t="s">
        <v>8</v>
      </c>
      <c r="C9148" t="s">
        <v>928</v>
      </c>
      <c r="D9148">
        <v>2</v>
      </c>
      <c r="E9148">
        <v>7</v>
      </c>
      <c r="F9148">
        <v>1780802100000</v>
      </c>
      <c r="G9148">
        <v>1780804418976</v>
      </c>
      <c r="H9148">
        <v>2318976</v>
      </c>
      <c r="I9148">
        <v>2253976</v>
      </c>
      <c r="J9148">
        <v>10535</v>
      </c>
      <c r="K9148">
        <v>86</v>
      </c>
      <c r="L9148">
        <v>58.89</v>
      </c>
      <c r="M9148" t="s">
        <v>925</v>
      </c>
      <c r="N9148" t="s">
        <v>929</v>
      </c>
      <c r="S9148">
        <v>29147</v>
      </c>
    </row>
    <row r="9149" spans="1:19" x14ac:dyDescent="0.2">
      <c r="A9149" t="s">
        <v>71</v>
      </c>
      <c r="B9149" t="s">
        <v>8</v>
      </c>
      <c r="C9149" t="s">
        <v>927</v>
      </c>
      <c r="D9149">
        <v>2</v>
      </c>
      <c r="E9149">
        <v>7</v>
      </c>
      <c r="F9149">
        <v>1780803000000</v>
      </c>
      <c r="G9149">
        <v>1780805115327</v>
      </c>
      <c r="H9149">
        <v>2115327</v>
      </c>
      <c r="I9149">
        <v>2035327</v>
      </c>
      <c r="J9149">
        <v>11480</v>
      </c>
      <c r="K9149">
        <v>79</v>
      </c>
      <c r="L9149">
        <v>70.44</v>
      </c>
      <c r="M9149" t="s">
        <v>931</v>
      </c>
      <c r="N9149" t="s">
        <v>926</v>
      </c>
      <c r="O9149">
        <v>40.29</v>
      </c>
      <c r="S9149">
        <v>29148</v>
      </c>
    </row>
    <row r="9150" spans="1:19" x14ac:dyDescent="0.2">
      <c r="A9150" t="s">
        <v>71</v>
      </c>
      <c r="B9150" t="s">
        <v>8</v>
      </c>
      <c r="C9150" t="s">
        <v>924</v>
      </c>
      <c r="D9150">
        <v>2</v>
      </c>
      <c r="E9150">
        <v>7</v>
      </c>
      <c r="F9150">
        <v>1780803900000</v>
      </c>
      <c r="G9150">
        <v>1780805643426</v>
      </c>
      <c r="H9150">
        <v>1743426</v>
      </c>
      <c r="I9150">
        <v>1708426</v>
      </c>
      <c r="J9150">
        <v>10226</v>
      </c>
      <c r="K9150">
        <v>65</v>
      </c>
      <c r="L9150">
        <v>67.349999999999994</v>
      </c>
      <c r="M9150" t="s">
        <v>931</v>
      </c>
      <c r="N9150" t="s">
        <v>926</v>
      </c>
      <c r="O9150">
        <v>45.82</v>
      </c>
      <c r="S9150">
        <v>29149</v>
      </c>
    </row>
    <row r="9151" spans="1:19" x14ac:dyDescent="0.2">
      <c r="A9151" t="s">
        <v>71</v>
      </c>
      <c r="B9151" t="s">
        <v>8</v>
      </c>
      <c r="C9151" t="s">
        <v>928</v>
      </c>
      <c r="D9151">
        <v>2</v>
      </c>
      <c r="E9151">
        <v>7</v>
      </c>
      <c r="F9151">
        <v>1780804800000</v>
      </c>
      <c r="G9151">
        <v>1780806697931</v>
      </c>
      <c r="H9151">
        <v>1897931</v>
      </c>
      <c r="I9151">
        <v>1847931</v>
      </c>
      <c r="J9151">
        <v>9905</v>
      </c>
      <c r="K9151">
        <v>78</v>
      </c>
      <c r="L9151">
        <v>69.56</v>
      </c>
      <c r="M9151" t="s">
        <v>931</v>
      </c>
      <c r="N9151" t="s">
        <v>926</v>
      </c>
      <c r="O9151">
        <v>47.92</v>
      </c>
      <c r="S9151">
        <v>29150</v>
      </c>
    </row>
    <row r="9152" spans="1:19" x14ac:dyDescent="0.2">
      <c r="A9152" t="s">
        <v>71</v>
      </c>
      <c r="B9152" t="s">
        <v>8</v>
      </c>
      <c r="C9152" t="s">
        <v>927</v>
      </c>
      <c r="D9152">
        <v>2</v>
      </c>
      <c r="E9152">
        <v>7</v>
      </c>
      <c r="F9152">
        <v>1780805700000</v>
      </c>
      <c r="G9152">
        <v>1780807994949</v>
      </c>
      <c r="H9152">
        <v>2294949</v>
      </c>
      <c r="I9152">
        <v>2229949</v>
      </c>
      <c r="J9152">
        <v>9606</v>
      </c>
      <c r="K9152">
        <v>90</v>
      </c>
      <c r="L9152">
        <v>69.41</v>
      </c>
      <c r="M9152" t="s">
        <v>931</v>
      </c>
      <c r="N9152" t="s">
        <v>926</v>
      </c>
      <c r="O9152">
        <v>38.369999999999997</v>
      </c>
      <c r="S9152">
        <v>29151</v>
      </c>
    </row>
    <row r="9153" spans="1:19" x14ac:dyDescent="0.2">
      <c r="A9153" t="s">
        <v>71</v>
      </c>
      <c r="B9153" t="s">
        <v>8</v>
      </c>
      <c r="C9153" t="s">
        <v>924</v>
      </c>
      <c r="D9153">
        <v>2</v>
      </c>
      <c r="E9153">
        <v>7</v>
      </c>
      <c r="F9153">
        <v>1780806600000</v>
      </c>
      <c r="G9153">
        <v>1780809208318</v>
      </c>
      <c r="H9153">
        <v>2608318</v>
      </c>
      <c r="I9153">
        <v>2528318</v>
      </c>
      <c r="J9153">
        <v>10818</v>
      </c>
      <c r="K9153">
        <v>106</v>
      </c>
      <c r="L9153">
        <v>74.61</v>
      </c>
      <c r="M9153" t="s">
        <v>931</v>
      </c>
      <c r="N9153" t="s">
        <v>926</v>
      </c>
      <c r="O9153">
        <v>39.32</v>
      </c>
      <c r="S9153">
        <v>29152</v>
      </c>
    </row>
    <row r="9154" spans="1:19" x14ac:dyDescent="0.2">
      <c r="A9154" t="s">
        <v>71</v>
      </c>
      <c r="B9154" t="s">
        <v>8</v>
      </c>
      <c r="C9154" t="s">
        <v>928</v>
      </c>
      <c r="D9154">
        <v>2</v>
      </c>
      <c r="E9154">
        <v>7</v>
      </c>
      <c r="F9154">
        <v>1780807500000</v>
      </c>
      <c r="G9154">
        <v>1780809692627</v>
      </c>
      <c r="H9154">
        <v>2192627</v>
      </c>
      <c r="I9154">
        <v>2157627</v>
      </c>
      <c r="J9154">
        <v>9819</v>
      </c>
      <c r="K9154">
        <v>81</v>
      </c>
      <c r="L9154">
        <v>68.41</v>
      </c>
      <c r="M9154" t="s">
        <v>931</v>
      </c>
      <c r="N9154" t="s">
        <v>926</v>
      </c>
      <c r="O9154">
        <v>38.07</v>
      </c>
      <c r="S9154">
        <v>29153</v>
      </c>
    </row>
    <row r="9155" spans="1:19" x14ac:dyDescent="0.2">
      <c r="A9155" t="s">
        <v>71</v>
      </c>
      <c r="B9155" t="s">
        <v>8</v>
      </c>
      <c r="C9155" t="s">
        <v>927</v>
      </c>
      <c r="D9155">
        <v>2</v>
      </c>
      <c r="E9155">
        <v>7</v>
      </c>
      <c r="F9155">
        <v>1780808400000</v>
      </c>
      <c r="G9155">
        <v>1780810253927</v>
      </c>
      <c r="H9155">
        <v>1853927</v>
      </c>
      <c r="I9155">
        <v>1803927</v>
      </c>
      <c r="J9155">
        <v>10987</v>
      </c>
      <c r="K9155">
        <v>78</v>
      </c>
      <c r="L9155">
        <v>71.06</v>
      </c>
      <c r="M9155" t="s">
        <v>931</v>
      </c>
      <c r="N9155" t="s">
        <v>926</v>
      </c>
      <c r="O9155">
        <v>49.63</v>
      </c>
      <c r="S9155">
        <v>29154</v>
      </c>
    </row>
    <row r="9156" spans="1:19" x14ac:dyDescent="0.2">
      <c r="A9156" t="s">
        <v>71</v>
      </c>
      <c r="B9156" t="s">
        <v>8</v>
      </c>
      <c r="C9156" t="s">
        <v>924</v>
      </c>
      <c r="D9156">
        <v>2</v>
      </c>
      <c r="E9156">
        <v>7</v>
      </c>
      <c r="F9156">
        <v>1780809300000</v>
      </c>
      <c r="G9156">
        <v>1780811054824</v>
      </c>
      <c r="H9156">
        <v>1754824</v>
      </c>
      <c r="I9156">
        <v>1689824</v>
      </c>
      <c r="J9156">
        <v>10797</v>
      </c>
      <c r="K9156">
        <v>65</v>
      </c>
      <c r="L9156">
        <v>52.39</v>
      </c>
      <c r="M9156" t="s">
        <v>925</v>
      </c>
      <c r="N9156" t="s">
        <v>929</v>
      </c>
      <c r="S9156">
        <v>29155</v>
      </c>
    </row>
    <row r="9157" spans="1:19" x14ac:dyDescent="0.2">
      <c r="A9157" t="s">
        <v>71</v>
      </c>
      <c r="B9157" t="s">
        <v>8</v>
      </c>
      <c r="C9157" t="s">
        <v>928</v>
      </c>
      <c r="D9157">
        <v>2</v>
      </c>
      <c r="E9157">
        <v>7</v>
      </c>
      <c r="F9157">
        <v>1780810200000</v>
      </c>
      <c r="G9157">
        <v>1780812356770</v>
      </c>
      <c r="H9157">
        <v>2156770</v>
      </c>
      <c r="I9157">
        <v>2076770</v>
      </c>
      <c r="J9157">
        <v>8782</v>
      </c>
      <c r="K9157">
        <v>86</v>
      </c>
      <c r="L9157">
        <v>73.069999999999993</v>
      </c>
      <c r="M9157" t="s">
        <v>931</v>
      </c>
      <c r="N9157" t="s">
        <v>926</v>
      </c>
      <c r="O9157">
        <v>52.58</v>
      </c>
      <c r="S9157">
        <v>29156</v>
      </c>
    </row>
    <row r="9158" spans="1:19" x14ac:dyDescent="0.2">
      <c r="A9158" t="s">
        <v>71</v>
      </c>
      <c r="B9158" t="s">
        <v>8</v>
      </c>
      <c r="C9158" t="s">
        <v>927</v>
      </c>
      <c r="D9158">
        <v>2</v>
      </c>
      <c r="E9158">
        <v>7</v>
      </c>
      <c r="F9158">
        <v>1780811100000</v>
      </c>
      <c r="G9158">
        <v>1780812925555</v>
      </c>
      <c r="H9158">
        <v>1825555</v>
      </c>
      <c r="I9158">
        <v>1790555</v>
      </c>
      <c r="J9158">
        <v>8983</v>
      </c>
      <c r="K9158">
        <v>69</v>
      </c>
      <c r="L9158">
        <v>51.34</v>
      </c>
      <c r="M9158" t="s">
        <v>925</v>
      </c>
      <c r="N9158" t="s">
        <v>929</v>
      </c>
      <c r="S9158">
        <v>29157</v>
      </c>
    </row>
    <row r="9159" spans="1:19" x14ac:dyDescent="0.2">
      <c r="A9159" t="s">
        <v>71</v>
      </c>
      <c r="B9159" t="s">
        <v>8</v>
      </c>
      <c r="C9159" t="s">
        <v>924</v>
      </c>
      <c r="D9159">
        <v>2</v>
      </c>
      <c r="E9159">
        <v>7</v>
      </c>
      <c r="F9159">
        <v>1780812000000</v>
      </c>
      <c r="G9159">
        <v>1780814212900</v>
      </c>
      <c r="H9159">
        <v>2212900</v>
      </c>
      <c r="I9159">
        <v>2162900</v>
      </c>
      <c r="J9159">
        <v>8718</v>
      </c>
      <c r="K9159">
        <v>92</v>
      </c>
      <c r="L9159">
        <v>73.010000000000005</v>
      </c>
      <c r="M9159" t="s">
        <v>931</v>
      </c>
      <c r="N9159" t="s">
        <v>926</v>
      </c>
      <c r="O9159">
        <v>51.18</v>
      </c>
      <c r="S9159">
        <v>29158</v>
      </c>
    </row>
    <row r="9160" spans="1:19" x14ac:dyDescent="0.2">
      <c r="A9160" t="s">
        <v>71</v>
      </c>
      <c r="B9160" t="s">
        <v>8</v>
      </c>
      <c r="C9160" t="s">
        <v>928</v>
      </c>
      <c r="D9160">
        <v>2</v>
      </c>
      <c r="E9160">
        <v>7</v>
      </c>
      <c r="F9160">
        <v>1780812900000</v>
      </c>
      <c r="G9160">
        <v>1780815049776</v>
      </c>
      <c r="H9160">
        <v>2149776</v>
      </c>
      <c r="I9160">
        <v>2084776</v>
      </c>
      <c r="J9160">
        <v>11158</v>
      </c>
      <c r="K9160">
        <v>81</v>
      </c>
      <c r="L9160">
        <v>69.260000000000005</v>
      </c>
      <c r="M9160" t="s">
        <v>931</v>
      </c>
      <c r="N9160" t="s">
        <v>926</v>
      </c>
      <c r="O9160">
        <v>37.520000000000003</v>
      </c>
      <c r="S9160">
        <v>29159</v>
      </c>
    </row>
    <row r="9161" spans="1:19" x14ac:dyDescent="0.2">
      <c r="A9161" t="s">
        <v>71</v>
      </c>
      <c r="B9161" t="s">
        <v>8</v>
      </c>
      <c r="C9161" t="s">
        <v>927</v>
      </c>
      <c r="D9161">
        <v>2</v>
      </c>
      <c r="E9161">
        <v>7</v>
      </c>
      <c r="F9161">
        <v>1780813800000</v>
      </c>
      <c r="G9161">
        <v>1780815281844</v>
      </c>
      <c r="H9161">
        <v>1481844</v>
      </c>
      <c r="I9161">
        <v>1401844</v>
      </c>
      <c r="J9161">
        <v>10184</v>
      </c>
      <c r="K9161">
        <v>62</v>
      </c>
      <c r="L9161">
        <v>65.349999999999994</v>
      </c>
      <c r="M9161" t="s">
        <v>925</v>
      </c>
      <c r="N9161" t="s">
        <v>926</v>
      </c>
      <c r="O9161">
        <v>47.87</v>
      </c>
      <c r="S9161">
        <v>29160</v>
      </c>
    </row>
    <row r="9162" spans="1:19" x14ac:dyDescent="0.2">
      <c r="A9162" t="s">
        <v>72</v>
      </c>
      <c r="B9162" t="s">
        <v>13</v>
      </c>
      <c r="C9162" t="s">
        <v>928</v>
      </c>
      <c r="D9162">
        <v>1</v>
      </c>
      <c r="E9162">
        <v>1</v>
      </c>
      <c r="F9162">
        <v>1779667200000</v>
      </c>
      <c r="G9162">
        <v>1779669328596</v>
      </c>
      <c r="H9162">
        <v>2128596</v>
      </c>
      <c r="I9162">
        <v>2128596</v>
      </c>
      <c r="J9162">
        <v>9536</v>
      </c>
      <c r="K9162">
        <v>82</v>
      </c>
      <c r="L9162">
        <v>68.97</v>
      </c>
      <c r="M9162" t="s">
        <v>931</v>
      </c>
      <c r="N9162" t="s">
        <v>926</v>
      </c>
      <c r="O9162">
        <v>41.74</v>
      </c>
      <c r="S9162">
        <v>29161</v>
      </c>
    </row>
    <row r="9163" spans="1:19" x14ac:dyDescent="0.2">
      <c r="A9163" t="s">
        <v>72</v>
      </c>
      <c r="B9163" t="s">
        <v>13</v>
      </c>
      <c r="C9163" t="s">
        <v>927</v>
      </c>
      <c r="D9163">
        <v>1</v>
      </c>
      <c r="E9163">
        <v>1</v>
      </c>
      <c r="F9163">
        <v>1779668100000</v>
      </c>
      <c r="G9163">
        <v>1779670122349</v>
      </c>
      <c r="H9163">
        <v>2022349</v>
      </c>
      <c r="I9163">
        <v>2022349</v>
      </c>
      <c r="J9163">
        <v>8585</v>
      </c>
      <c r="K9163">
        <v>85</v>
      </c>
      <c r="L9163">
        <v>67.819999999999993</v>
      </c>
      <c r="M9163" t="s">
        <v>931</v>
      </c>
      <c r="N9163" t="s">
        <v>926</v>
      </c>
      <c r="O9163">
        <v>44.28</v>
      </c>
      <c r="S9163">
        <v>29162</v>
      </c>
    </row>
    <row r="9164" spans="1:19" x14ac:dyDescent="0.2">
      <c r="A9164" t="s">
        <v>72</v>
      </c>
      <c r="B9164" t="s">
        <v>13</v>
      </c>
      <c r="C9164" t="s">
        <v>924</v>
      </c>
      <c r="D9164">
        <v>1</v>
      </c>
      <c r="E9164">
        <v>1</v>
      </c>
      <c r="F9164">
        <v>1779669000000</v>
      </c>
      <c r="G9164">
        <v>1779670251927</v>
      </c>
      <c r="H9164">
        <v>1251927</v>
      </c>
      <c r="I9164">
        <v>1251927</v>
      </c>
      <c r="J9164">
        <v>11292</v>
      </c>
      <c r="K9164">
        <v>54</v>
      </c>
      <c r="L9164">
        <v>62.27</v>
      </c>
      <c r="M9164" t="s">
        <v>925</v>
      </c>
      <c r="N9164" t="s">
        <v>926</v>
      </c>
      <c r="O9164">
        <v>43.53</v>
      </c>
      <c r="S9164">
        <v>29163</v>
      </c>
    </row>
    <row r="9165" spans="1:19" x14ac:dyDescent="0.2">
      <c r="A9165" t="s">
        <v>72</v>
      </c>
      <c r="B9165" t="s">
        <v>13</v>
      </c>
      <c r="C9165" t="s">
        <v>928</v>
      </c>
      <c r="D9165">
        <v>1</v>
      </c>
      <c r="E9165">
        <v>1</v>
      </c>
      <c r="F9165">
        <v>1779669900000</v>
      </c>
      <c r="G9165">
        <v>1779671615861</v>
      </c>
      <c r="H9165">
        <v>1715861</v>
      </c>
      <c r="I9165">
        <v>1715861</v>
      </c>
      <c r="J9165">
        <v>9754</v>
      </c>
      <c r="K9165">
        <v>68</v>
      </c>
      <c r="L9165">
        <v>68.849999999999994</v>
      </c>
      <c r="M9165" t="s">
        <v>931</v>
      </c>
      <c r="N9165" t="s">
        <v>926</v>
      </c>
      <c r="O9165">
        <v>51.28</v>
      </c>
      <c r="S9165">
        <v>29164</v>
      </c>
    </row>
    <row r="9166" spans="1:19" x14ac:dyDescent="0.2">
      <c r="A9166" t="s">
        <v>72</v>
      </c>
      <c r="B9166" t="s">
        <v>13</v>
      </c>
      <c r="C9166" t="s">
        <v>927</v>
      </c>
      <c r="D9166">
        <v>1</v>
      </c>
      <c r="E9166">
        <v>1</v>
      </c>
      <c r="F9166">
        <v>1779670800000</v>
      </c>
      <c r="G9166">
        <v>1779672538611</v>
      </c>
      <c r="H9166">
        <v>1738611</v>
      </c>
      <c r="I9166">
        <v>1738611</v>
      </c>
      <c r="J9166">
        <v>11263</v>
      </c>
      <c r="K9166">
        <v>67</v>
      </c>
      <c r="L9166">
        <v>68.06</v>
      </c>
      <c r="M9166" t="s">
        <v>931</v>
      </c>
      <c r="N9166" t="s">
        <v>926</v>
      </c>
      <c r="O9166">
        <v>44.81</v>
      </c>
      <c r="S9166">
        <v>29165</v>
      </c>
    </row>
    <row r="9167" spans="1:19" x14ac:dyDescent="0.2">
      <c r="A9167" t="s">
        <v>72</v>
      </c>
      <c r="B9167" t="s">
        <v>13</v>
      </c>
      <c r="C9167" t="s">
        <v>924</v>
      </c>
      <c r="D9167">
        <v>1</v>
      </c>
      <c r="E9167">
        <v>1</v>
      </c>
      <c r="F9167">
        <v>1779671700000</v>
      </c>
      <c r="G9167">
        <v>1779672991319</v>
      </c>
      <c r="H9167">
        <v>1291319</v>
      </c>
      <c r="I9167">
        <v>1291319</v>
      </c>
      <c r="J9167">
        <v>8978</v>
      </c>
      <c r="K9167">
        <v>58</v>
      </c>
      <c r="L9167">
        <v>64.89</v>
      </c>
      <c r="M9167" t="s">
        <v>925</v>
      </c>
      <c r="N9167" t="s">
        <v>926</v>
      </c>
      <c r="O9167">
        <v>54.82</v>
      </c>
      <c r="S9167">
        <v>29166</v>
      </c>
    </row>
    <row r="9168" spans="1:19" x14ac:dyDescent="0.2">
      <c r="A9168" t="s">
        <v>72</v>
      </c>
      <c r="B9168" t="s">
        <v>13</v>
      </c>
      <c r="C9168" t="s">
        <v>928</v>
      </c>
      <c r="D9168">
        <v>1</v>
      </c>
      <c r="E9168">
        <v>1</v>
      </c>
      <c r="F9168">
        <v>1779672600000</v>
      </c>
      <c r="G9168">
        <v>1779674788764</v>
      </c>
      <c r="H9168">
        <v>2188764</v>
      </c>
      <c r="I9168">
        <v>2188764</v>
      </c>
      <c r="J9168">
        <v>9514</v>
      </c>
      <c r="K9168">
        <v>90</v>
      </c>
      <c r="L9168">
        <v>73.38</v>
      </c>
      <c r="M9168" t="s">
        <v>931</v>
      </c>
      <c r="N9168" t="s">
        <v>926</v>
      </c>
      <c r="O9168">
        <v>50.52</v>
      </c>
      <c r="S9168">
        <v>29167</v>
      </c>
    </row>
    <row r="9169" spans="1:19" x14ac:dyDescent="0.2">
      <c r="A9169" t="s">
        <v>72</v>
      </c>
      <c r="B9169" t="s">
        <v>13</v>
      </c>
      <c r="C9169" t="s">
        <v>927</v>
      </c>
      <c r="D9169">
        <v>1</v>
      </c>
      <c r="E9169">
        <v>1</v>
      </c>
      <c r="F9169">
        <v>1779673500000</v>
      </c>
      <c r="G9169">
        <v>1779675178943</v>
      </c>
      <c r="H9169">
        <v>1678943</v>
      </c>
      <c r="I9169">
        <v>1678943</v>
      </c>
      <c r="J9169">
        <v>9357</v>
      </c>
      <c r="K9169">
        <v>70</v>
      </c>
      <c r="L9169">
        <v>66.11</v>
      </c>
      <c r="M9169" t="s">
        <v>925</v>
      </c>
      <c r="N9169" t="s">
        <v>926</v>
      </c>
      <c r="O9169">
        <v>46.88</v>
      </c>
      <c r="S9169">
        <v>29168</v>
      </c>
    </row>
    <row r="9170" spans="1:19" x14ac:dyDescent="0.2">
      <c r="A9170" t="s">
        <v>72</v>
      </c>
      <c r="B9170" t="s">
        <v>13</v>
      </c>
      <c r="C9170" t="s">
        <v>924</v>
      </c>
      <c r="D9170">
        <v>1</v>
      </c>
      <c r="E9170">
        <v>1</v>
      </c>
      <c r="F9170">
        <v>1779674400000</v>
      </c>
      <c r="G9170">
        <v>1779676579214</v>
      </c>
      <c r="H9170">
        <v>2179214</v>
      </c>
      <c r="I9170">
        <v>2179214</v>
      </c>
      <c r="J9170">
        <v>10992</v>
      </c>
      <c r="K9170">
        <v>88</v>
      </c>
      <c r="L9170">
        <v>72.25</v>
      </c>
      <c r="M9170" t="s">
        <v>931</v>
      </c>
      <c r="N9170" t="s">
        <v>926</v>
      </c>
      <c r="O9170">
        <v>44.19</v>
      </c>
      <c r="S9170">
        <v>29169</v>
      </c>
    </row>
    <row r="9171" spans="1:19" x14ac:dyDescent="0.2">
      <c r="A9171" t="s">
        <v>72</v>
      </c>
      <c r="B9171" t="s">
        <v>13</v>
      </c>
      <c r="C9171" t="s">
        <v>928</v>
      </c>
      <c r="D9171">
        <v>1</v>
      </c>
      <c r="E9171">
        <v>1</v>
      </c>
      <c r="F9171">
        <v>1779675300000</v>
      </c>
      <c r="G9171">
        <v>1779676853579</v>
      </c>
      <c r="H9171">
        <v>1553579</v>
      </c>
      <c r="I9171">
        <v>1553579</v>
      </c>
      <c r="J9171">
        <v>9627</v>
      </c>
      <c r="K9171">
        <v>63</v>
      </c>
      <c r="L9171">
        <v>68.540000000000006</v>
      </c>
      <c r="M9171" t="s">
        <v>931</v>
      </c>
      <c r="N9171" t="s">
        <v>926</v>
      </c>
      <c r="O9171">
        <v>54.97</v>
      </c>
      <c r="S9171">
        <v>29170</v>
      </c>
    </row>
    <row r="9172" spans="1:19" x14ac:dyDescent="0.2">
      <c r="A9172" t="s">
        <v>72</v>
      </c>
      <c r="B9172" t="s">
        <v>13</v>
      </c>
      <c r="C9172" t="s">
        <v>927</v>
      </c>
      <c r="D9172">
        <v>1</v>
      </c>
      <c r="E9172">
        <v>1</v>
      </c>
      <c r="F9172">
        <v>1779676200000</v>
      </c>
      <c r="G9172">
        <v>1779677799424</v>
      </c>
      <c r="H9172">
        <v>1599424</v>
      </c>
      <c r="I9172">
        <v>1599424</v>
      </c>
      <c r="J9172">
        <v>11740</v>
      </c>
      <c r="K9172">
        <v>60</v>
      </c>
      <c r="L9172">
        <v>71.099999999999994</v>
      </c>
      <c r="M9172" t="s">
        <v>931</v>
      </c>
      <c r="N9172" t="s">
        <v>926</v>
      </c>
      <c r="O9172">
        <v>54.12</v>
      </c>
      <c r="S9172">
        <v>29171</v>
      </c>
    </row>
    <row r="9173" spans="1:19" x14ac:dyDescent="0.2">
      <c r="A9173" t="s">
        <v>72</v>
      </c>
      <c r="B9173" t="s">
        <v>13</v>
      </c>
      <c r="C9173" t="s">
        <v>924</v>
      </c>
      <c r="D9173">
        <v>1</v>
      </c>
      <c r="E9173">
        <v>1</v>
      </c>
      <c r="F9173">
        <v>1779677100000</v>
      </c>
      <c r="G9173">
        <v>1779678647336</v>
      </c>
      <c r="H9173">
        <v>1547336</v>
      </c>
      <c r="I9173">
        <v>1547336</v>
      </c>
      <c r="J9173">
        <v>10833</v>
      </c>
      <c r="K9173">
        <v>63</v>
      </c>
      <c r="L9173">
        <v>68.64</v>
      </c>
      <c r="M9173" t="s">
        <v>931</v>
      </c>
      <c r="N9173" t="s">
        <v>926</v>
      </c>
      <c r="O9173">
        <v>52.13</v>
      </c>
      <c r="S9173">
        <v>29172</v>
      </c>
    </row>
    <row r="9174" spans="1:19" x14ac:dyDescent="0.2">
      <c r="A9174" t="s">
        <v>72</v>
      </c>
      <c r="B9174" t="s">
        <v>13</v>
      </c>
      <c r="C9174" t="s">
        <v>928</v>
      </c>
      <c r="D9174">
        <v>1</v>
      </c>
      <c r="E9174">
        <v>1</v>
      </c>
      <c r="F9174">
        <v>1779678000000</v>
      </c>
      <c r="G9174">
        <v>1779680089303</v>
      </c>
      <c r="H9174">
        <v>2089303</v>
      </c>
      <c r="I9174">
        <v>2089303</v>
      </c>
      <c r="J9174">
        <v>10063</v>
      </c>
      <c r="K9174">
        <v>87</v>
      </c>
      <c r="L9174">
        <v>73.260000000000005</v>
      </c>
      <c r="M9174" t="s">
        <v>931</v>
      </c>
      <c r="N9174" t="s">
        <v>926</v>
      </c>
      <c r="O9174">
        <v>51.28</v>
      </c>
      <c r="S9174">
        <v>29173</v>
      </c>
    </row>
    <row r="9175" spans="1:19" x14ac:dyDescent="0.2">
      <c r="A9175" t="s">
        <v>72</v>
      </c>
      <c r="B9175" t="s">
        <v>13</v>
      </c>
      <c r="C9175" t="s">
        <v>927</v>
      </c>
      <c r="D9175">
        <v>1</v>
      </c>
      <c r="E9175">
        <v>1</v>
      </c>
      <c r="F9175">
        <v>1779678900000</v>
      </c>
      <c r="G9175">
        <v>1779680536692</v>
      </c>
      <c r="H9175">
        <v>1636692</v>
      </c>
      <c r="I9175">
        <v>1636692</v>
      </c>
      <c r="J9175">
        <v>9497</v>
      </c>
      <c r="K9175">
        <v>65</v>
      </c>
      <c r="L9175">
        <v>66.52</v>
      </c>
      <c r="M9175" t="s">
        <v>925</v>
      </c>
      <c r="N9175" t="s">
        <v>926</v>
      </c>
      <c r="O9175">
        <v>48.53</v>
      </c>
      <c r="S9175">
        <v>29174</v>
      </c>
    </row>
    <row r="9176" spans="1:19" x14ac:dyDescent="0.2">
      <c r="A9176" t="s">
        <v>72</v>
      </c>
      <c r="B9176" t="s">
        <v>13</v>
      </c>
      <c r="C9176" t="s">
        <v>924</v>
      </c>
      <c r="D9176">
        <v>1</v>
      </c>
      <c r="E9176">
        <v>1</v>
      </c>
      <c r="F9176">
        <v>1779679800000</v>
      </c>
      <c r="G9176">
        <v>1779682269471</v>
      </c>
      <c r="H9176">
        <v>2469471</v>
      </c>
      <c r="I9176">
        <v>2469471</v>
      </c>
      <c r="J9176">
        <v>11771</v>
      </c>
      <c r="K9176">
        <v>99</v>
      </c>
      <c r="L9176">
        <v>74.900000000000006</v>
      </c>
      <c r="M9176" t="s">
        <v>931</v>
      </c>
      <c r="N9176" t="s">
        <v>926</v>
      </c>
      <c r="O9176">
        <v>40.96</v>
      </c>
      <c r="S9176">
        <v>29175</v>
      </c>
    </row>
    <row r="9177" spans="1:19" x14ac:dyDescent="0.2">
      <c r="A9177" t="s">
        <v>72</v>
      </c>
      <c r="B9177" t="s">
        <v>13</v>
      </c>
      <c r="C9177" t="s">
        <v>928</v>
      </c>
      <c r="D9177">
        <v>1</v>
      </c>
      <c r="E9177">
        <v>1</v>
      </c>
      <c r="F9177">
        <v>1779680700000</v>
      </c>
      <c r="G9177">
        <v>1779682736622</v>
      </c>
      <c r="H9177">
        <v>2036622</v>
      </c>
      <c r="I9177">
        <v>2036622</v>
      </c>
      <c r="J9177">
        <v>11593</v>
      </c>
      <c r="K9177">
        <v>78</v>
      </c>
      <c r="L9177">
        <v>73.25</v>
      </c>
      <c r="M9177" t="s">
        <v>931</v>
      </c>
      <c r="N9177" t="s">
        <v>926</v>
      </c>
      <c r="O9177">
        <v>48.51</v>
      </c>
      <c r="S9177">
        <v>29176</v>
      </c>
    </row>
    <row r="9178" spans="1:19" x14ac:dyDescent="0.2">
      <c r="A9178" t="s">
        <v>72</v>
      </c>
      <c r="B9178" t="s">
        <v>13</v>
      </c>
      <c r="C9178" t="s">
        <v>927</v>
      </c>
      <c r="D9178">
        <v>1</v>
      </c>
      <c r="E9178">
        <v>1</v>
      </c>
      <c r="F9178">
        <v>1779681600000</v>
      </c>
      <c r="G9178">
        <v>1779683381335</v>
      </c>
      <c r="H9178">
        <v>1781335</v>
      </c>
      <c r="I9178">
        <v>1781335</v>
      </c>
      <c r="J9178">
        <v>11171</v>
      </c>
      <c r="K9178">
        <v>72</v>
      </c>
      <c r="L9178">
        <v>72.319999999999993</v>
      </c>
      <c r="M9178" t="s">
        <v>931</v>
      </c>
      <c r="N9178" t="s">
        <v>926</v>
      </c>
      <c r="O9178">
        <v>53.89</v>
      </c>
      <c r="S9178">
        <v>29177</v>
      </c>
    </row>
    <row r="9179" spans="1:19" x14ac:dyDescent="0.2">
      <c r="A9179" t="s">
        <v>72</v>
      </c>
      <c r="B9179" t="s">
        <v>13</v>
      </c>
      <c r="C9179" t="s">
        <v>924</v>
      </c>
      <c r="D9179">
        <v>1</v>
      </c>
      <c r="E9179">
        <v>1</v>
      </c>
      <c r="F9179">
        <v>1779682500000</v>
      </c>
      <c r="G9179">
        <v>1779684093591</v>
      </c>
      <c r="H9179">
        <v>1593591</v>
      </c>
      <c r="I9179">
        <v>1593591</v>
      </c>
      <c r="J9179">
        <v>10992</v>
      </c>
      <c r="K9179">
        <v>62</v>
      </c>
      <c r="L9179">
        <v>67.02</v>
      </c>
      <c r="M9179" t="s">
        <v>931</v>
      </c>
      <c r="N9179" t="s">
        <v>926</v>
      </c>
      <c r="O9179">
        <v>46.78</v>
      </c>
      <c r="S9179">
        <v>29178</v>
      </c>
    </row>
    <row r="9180" spans="1:19" x14ac:dyDescent="0.2">
      <c r="A9180" t="s">
        <v>72</v>
      </c>
      <c r="B9180" t="s">
        <v>13</v>
      </c>
      <c r="C9180" t="s">
        <v>928</v>
      </c>
      <c r="D9180">
        <v>1</v>
      </c>
      <c r="E9180">
        <v>1</v>
      </c>
      <c r="F9180">
        <v>1779683400000</v>
      </c>
      <c r="G9180">
        <v>1779685747780</v>
      </c>
      <c r="H9180">
        <v>2347780</v>
      </c>
      <c r="I9180">
        <v>2347780</v>
      </c>
      <c r="J9180">
        <v>10412</v>
      </c>
      <c r="K9180">
        <v>90</v>
      </c>
      <c r="L9180">
        <v>76.53</v>
      </c>
      <c r="M9180" t="s">
        <v>931</v>
      </c>
      <c r="N9180" t="s">
        <v>926</v>
      </c>
      <c r="O9180">
        <v>51.44</v>
      </c>
      <c r="S9180">
        <v>29179</v>
      </c>
    </row>
    <row r="9181" spans="1:19" x14ac:dyDescent="0.2">
      <c r="A9181" t="s">
        <v>72</v>
      </c>
      <c r="B9181" t="s">
        <v>13</v>
      </c>
      <c r="C9181" t="s">
        <v>927</v>
      </c>
      <c r="D9181">
        <v>1</v>
      </c>
      <c r="E9181">
        <v>1</v>
      </c>
      <c r="F9181">
        <v>1779684300000</v>
      </c>
      <c r="G9181">
        <v>1779686720744</v>
      </c>
      <c r="H9181">
        <v>2420744</v>
      </c>
      <c r="I9181">
        <v>2420744</v>
      </c>
      <c r="J9181">
        <v>8815</v>
      </c>
      <c r="K9181">
        <v>94</v>
      </c>
      <c r="L9181">
        <v>72.55</v>
      </c>
      <c r="M9181" t="s">
        <v>931</v>
      </c>
      <c r="N9181" t="s">
        <v>926</v>
      </c>
      <c r="O9181">
        <v>44.63</v>
      </c>
      <c r="S9181">
        <v>29180</v>
      </c>
    </row>
    <row r="9182" spans="1:19" x14ac:dyDescent="0.2">
      <c r="A9182" t="s">
        <v>72</v>
      </c>
      <c r="B9182" t="s">
        <v>13</v>
      </c>
      <c r="C9182" t="s">
        <v>924</v>
      </c>
      <c r="D9182">
        <v>1</v>
      </c>
      <c r="E9182">
        <v>1</v>
      </c>
      <c r="F9182">
        <v>1779685200000</v>
      </c>
      <c r="G9182">
        <v>1779687348918</v>
      </c>
      <c r="H9182">
        <v>2148918</v>
      </c>
      <c r="I9182">
        <v>2148918</v>
      </c>
      <c r="J9182">
        <v>10407</v>
      </c>
      <c r="K9182">
        <v>89</v>
      </c>
      <c r="L9182">
        <v>73.14</v>
      </c>
      <c r="M9182" t="s">
        <v>931</v>
      </c>
      <c r="N9182" t="s">
        <v>926</v>
      </c>
      <c r="O9182">
        <v>48.58</v>
      </c>
      <c r="S9182">
        <v>29181</v>
      </c>
    </row>
    <row r="9183" spans="1:19" x14ac:dyDescent="0.2">
      <c r="A9183" t="s">
        <v>72</v>
      </c>
      <c r="B9183" t="s">
        <v>13</v>
      </c>
      <c r="C9183" t="s">
        <v>928</v>
      </c>
      <c r="D9183">
        <v>1</v>
      </c>
      <c r="E9183">
        <v>1</v>
      </c>
      <c r="F9183">
        <v>1779686100000</v>
      </c>
      <c r="G9183">
        <v>1779688189358</v>
      </c>
      <c r="H9183">
        <v>2089358</v>
      </c>
      <c r="I9183">
        <v>2089358</v>
      </c>
      <c r="J9183">
        <v>11544</v>
      </c>
      <c r="K9183">
        <v>83</v>
      </c>
      <c r="L9183">
        <v>72.069999999999993</v>
      </c>
      <c r="M9183" t="s">
        <v>931</v>
      </c>
      <c r="N9183" t="s">
        <v>926</v>
      </c>
      <c r="O9183">
        <v>44.55</v>
      </c>
      <c r="S9183">
        <v>29182</v>
      </c>
    </row>
    <row r="9184" spans="1:19" x14ac:dyDescent="0.2">
      <c r="A9184" t="s">
        <v>72</v>
      </c>
      <c r="B9184" t="s">
        <v>13</v>
      </c>
      <c r="C9184" t="s">
        <v>927</v>
      </c>
      <c r="D9184">
        <v>1</v>
      </c>
      <c r="E9184">
        <v>1</v>
      </c>
      <c r="F9184">
        <v>1779687000000</v>
      </c>
      <c r="G9184">
        <v>1779688897080</v>
      </c>
      <c r="H9184">
        <v>1897080</v>
      </c>
      <c r="I9184">
        <v>1897080</v>
      </c>
      <c r="J9184">
        <v>10042</v>
      </c>
      <c r="K9184">
        <v>75</v>
      </c>
      <c r="L9184">
        <v>53.31</v>
      </c>
      <c r="M9184" t="s">
        <v>925</v>
      </c>
      <c r="N9184" t="s">
        <v>929</v>
      </c>
      <c r="S9184">
        <v>29183</v>
      </c>
    </row>
    <row r="9185" spans="1:19" x14ac:dyDescent="0.2">
      <c r="A9185" t="s">
        <v>72</v>
      </c>
      <c r="B9185" t="s">
        <v>13</v>
      </c>
      <c r="C9185" t="s">
        <v>924</v>
      </c>
      <c r="D9185">
        <v>1</v>
      </c>
      <c r="E9185">
        <v>1</v>
      </c>
      <c r="F9185">
        <v>1779687900000</v>
      </c>
      <c r="G9185">
        <v>1779689267502</v>
      </c>
      <c r="H9185">
        <v>1367502</v>
      </c>
      <c r="I9185">
        <v>1367502</v>
      </c>
      <c r="J9185">
        <v>11026</v>
      </c>
      <c r="K9185">
        <v>59</v>
      </c>
      <c r="L9185">
        <v>64.94</v>
      </c>
      <c r="M9185" t="s">
        <v>925</v>
      </c>
      <c r="N9185" t="s">
        <v>926</v>
      </c>
      <c r="O9185">
        <v>47.55</v>
      </c>
      <c r="S9185">
        <v>29184</v>
      </c>
    </row>
    <row r="9186" spans="1:19" x14ac:dyDescent="0.2">
      <c r="A9186" t="s">
        <v>72</v>
      </c>
      <c r="B9186" t="s">
        <v>13</v>
      </c>
      <c r="C9186" t="s">
        <v>928</v>
      </c>
      <c r="D9186">
        <v>1</v>
      </c>
      <c r="E9186">
        <v>1</v>
      </c>
      <c r="F9186">
        <v>1779688800000</v>
      </c>
      <c r="G9186">
        <v>1779690827485</v>
      </c>
      <c r="H9186">
        <v>2027485</v>
      </c>
      <c r="I9186">
        <v>2027485</v>
      </c>
      <c r="J9186">
        <v>9589</v>
      </c>
      <c r="K9186">
        <v>84</v>
      </c>
      <c r="L9186">
        <v>73.19</v>
      </c>
      <c r="M9186" t="s">
        <v>931</v>
      </c>
      <c r="N9186" t="s">
        <v>926</v>
      </c>
      <c r="O9186">
        <v>53.94</v>
      </c>
      <c r="S9186">
        <v>29185</v>
      </c>
    </row>
    <row r="9187" spans="1:19" x14ac:dyDescent="0.2">
      <c r="A9187" t="s">
        <v>72</v>
      </c>
      <c r="B9187" t="s">
        <v>13</v>
      </c>
      <c r="C9187" t="s">
        <v>927</v>
      </c>
      <c r="D9187">
        <v>1</v>
      </c>
      <c r="E9187">
        <v>2</v>
      </c>
      <c r="F9187">
        <v>1779753600000</v>
      </c>
      <c r="G9187">
        <v>1779755647422</v>
      </c>
      <c r="H9187">
        <v>2047422</v>
      </c>
      <c r="I9187">
        <v>2047422</v>
      </c>
      <c r="J9187">
        <v>10696</v>
      </c>
      <c r="K9187">
        <v>87</v>
      </c>
      <c r="L9187">
        <v>73.510000000000005</v>
      </c>
      <c r="M9187" t="s">
        <v>931</v>
      </c>
      <c r="N9187" t="s">
        <v>926</v>
      </c>
      <c r="O9187">
        <v>51.24</v>
      </c>
      <c r="S9187">
        <v>29186</v>
      </c>
    </row>
    <row r="9188" spans="1:19" x14ac:dyDescent="0.2">
      <c r="A9188" t="s">
        <v>72</v>
      </c>
      <c r="B9188" t="s">
        <v>13</v>
      </c>
      <c r="C9188" t="s">
        <v>924</v>
      </c>
      <c r="D9188">
        <v>1</v>
      </c>
      <c r="E9188">
        <v>2</v>
      </c>
      <c r="F9188">
        <v>1779754500000</v>
      </c>
      <c r="G9188">
        <v>1779756714379</v>
      </c>
      <c r="H9188">
        <v>2214379</v>
      </c>
      <c r="I9188">
        <v>2214379</v>
      </c>
      <c r="J9188">
        <v>8788</v>
      </c>
      <c r="K9188">
        <v>92</v>
      </c>
      <c r="L9188">
        <v>73.400000000000006</v>
      </c>
      <c r="M9188" t="s">
        <v>931</v>
      </c>
      <c r="N9188" t="s">
        <v>926</v>
      </c>
      <c r="O9188">
        <v>51.88</v>
      </c>
      <c r="S9188">
        <v>29187</v>
      </c>
    </row>
    <row r="9189" spans="1:19" x14ac:dyDescent="0.2">
      <c r="A9189" t="s">
        <v>72</v>
      </c>
      <c r="B9189" t="s">
        <v>13</v>
      </c>
      <c r="C9189" t="s">
        <v>928</v>
      </c>
      <c r="D9189">
        <v>1</v>
      </c>
      <c r="E9189">
        <v>2</v>
      </c>
      <c r="F9189">
        <v>1779755400000</v>
      </c>
      <c r="G9189">
        <v>1779757887258</v>
      </c>
      <c r="H9189">
        <v>2487258</v>
      </c>
      <c r="I9189">
        <v>2487258</v>
      </c>
      <c r="J9189">
        <v>8581</v>
      </c>
      <c r="K9189">
        <v>96</v>
      </c>
      <c r="L9189">
        <v>75.16</v>
      </c>
      <c r="M9189" t="s">
        <v>931</v>
      </c>
      <c r="N9189" t="s">
        <v>926</v>
      </c>
      <c r="O9189">
        <v>49.64</v>
      </c>
      <c r="S9189">
        <v>29188</v>
      </c>
    </row>
    <row r="9190" spans="1:19" x14ac:dyDescent="0.2">
      <c r="A9190" t="s">
        <v>72</v>
      </c>
      <c r="B9190" t="s">
        <v>13</v>
      </c>
      <c r="C9190" t="s">
        <v>927</v>
      </c>
      <c r="D9190">
        <v>1</v>
      </c>
      <c r="E9190">
        <v>2</v>
      </c>
      <c r="F9190">
        <v>1779756300000</v>
      </c>
      <c r="G9190">
        <v>1779758474374</v>
      </c>
      <c r="H9190">
        <v>2174374</v>
      </c>
      <c r="I9190">
        <v>2174374</v>
      </c>
      <c r="J9190">
        <v>11183</v>
      </c>
      <c r="K9190">
        <v>86</v>
      </c>
      <c r="L9190">
        <v>72.319999999999993</v>
      </c>
      <c r="M9190" t="s">
        <v>931</v>
      </c>
      <c r="N9190" t="s">
        <v>926</v>
      </c>
      <c r="O9190">
        <v>43.96</v>
      </c>
      <c r="S9190">
        <v>29189</v>
      </c>
    </row>
    <row r="9191" spans="1:19" x14ac:dyDescent="0.2">
      <c r="A9191" t="s">
        <v>72</v>
      </c>
      <c r="B9191" t="s">
        <v>13</v>
      </c>
      <c r="C9191" t="s">
        <v>924</v>
      </c>
      <c r="D9191">
        <v>1</v>
      </c>
      <c r="E9191">
        <v>2</v>
      </c>
      <c r="F9191">
        <v>1779757200000</v>
      </c>
      <c r="G9191">
        <v>1779759323194</v>
      </c>
      <c r="H9191">
        <v>2123194</v>
      </c>
      <c r="I9191">
        <v>2123194</v>
      </c>
      <c r="J9191">
        <v>10636</v>
      </c>
      <c r="K9191">
        <v>83</v>
      </c>
      <c r="L9191">
        <v>76.73</v>
      </c>
      <c r="M9191" t="s">
        <v>931</v>
      </c>
      <c r="N9191" t="s">
        <v>926</v>
      </c>
      <c r="O9191">
        <v>56.97</v>
      </c>
      <c r="S9191">
        <v>29190</v>
      </c>
    </row>
    <row r="9192" spans="1:19" x14ac:dyDescent="0.2">
      <c r="A9192" t="s">
        <v>72</v>
      </c>
      <c r="B9192" t="s">
        <v>13</v>
      </c>
      <c r="C9192" t="s">
        <v>928</v>
      </c>
      <c r="D9192">
        <v>1</v>
      </c>
      <c r="E9192">
        <v>2</v>
      </c>
      <c r="F9192">
        <v>1779758100000</v>
      </c>
      <c r="G9192">
        <v>1779759458640</v>
      </c>
      <c r="H9192">
        <v>1358640</v>
      </c>
      <c r="I9192">
        <v>1358640</v>
      </c>
      <c r="J9192">
        <v>10983</v>
      </c>
      <c r="K9192">
        <v>58</v>
      </c>
      <c r="L9192">
        <v>67.88</v>
      </c>
      <c r="M9192" t="s">
        <v>931</v>
      </c>
      <c r="N9192" t="s">
        <v>926</v>
      </c>
      <c r="O9192">
        <v>54.71</v>
      </c>
      <c r="S9192">
        <v>29191</v>
      </c>
    </row>
    <row r="9193" spans="1:19" x14ac:dyDescent="0.2">
      <c r="A9193" t="s">
        <v>72</v>
      </c>
      <c r="B9193" t="s">
        <v>13</v>
      </c>
      <c r="C9193" t="s">
        <v>927</v>
      </c>
      <c r="D9193">
        <v>1</v>
      </c>
      <c r="E9193">
        <v>2</v>
      </c>
      <c r="F9193">
        <v>1779759000000</v>
      </c>
      <c r="G9193">
        <v>1779760289923</v>
      </c>
      <c r="H9193">
        <v>1289923</v>
      </c>
      <c r="I9193">
        <v>1289923</v>
      </c>
      <c r="J9193">
        <v>11120</v>
      </c>
      <c r="K9193">
        <v>47</v>
      </c>
      <c r="L9193">
        <v>63.44</v>
      </c>
      <c r="M9193" t="s">
        <v>925</v>
      </c>
      <c r="N9193" t="s">
        <v>926</v>
      </c>
      <c r="O9193">
        <v>45.76</v>
      </c>
      <c r="S9193">
        <v>29192</v>
      </c>
    </row>
    <row r="9194" spans="1:19" x14ac:dyDescent="0.2">
      <c r="A9194" t="s">
        <v>72</v>
      </c>
      <c r="B9194" t="s">
        <v>13</v>
      </c>
      <c r="C9194" t="s">
        <v>924</v>
      </c>
      <c r="D9194">
        <v>1</v>
      </c>
      <c r="E9194">
        <v>2</v>
      </c>
      <c r="F9194">
        <v>1779759900000</v>
      </c>
      <c r="G9194">
        <v>1779762052879</v>
      </c>
      <c r="H9194">
        <v>2152879</v>
      </c>
      <c r="I9194">
        <v>2152879</v>
      </c>
      <c r="J9194">
        <v>10647</v>
      </c>
      <c r="K9194">
        <v>90</v>
      </c>
      <c r="L9194">
        <v>73.3</v>
      </c>
      <c r="M9194" t="s">
        <v>931</v>
      </c>
      <c r="N9194" t="s">
        <v>926</v>
      </c>
      <c r="O9194">
        <v>48.22</v>
      </c>
      <c r="S9194">
        <v>29193</v>
      </c>
    </row>
    <row r="9195" spans="1:19" x14ac:dyDescent="0.2">
      <c r="A9195" t="s">
        <v>72</v>
      </c>
      <c r="B9195" t="s">
        <v>13</v>
      </c>
      <c r="C9195" t="s">
        <v>928</v>
      </c>
      <c r="D9195">
        <v>1</v>
      </c>
      <c r="E9195">
        <v>2</v>
      </c>
      <c r="F9195">
        <v>1779760800000</v>
      </c>
      <c r="G9195">
        <v>1779762771455</v>
      </c>
      <c r="H9195">
        <v>1971455</v>
      </c>
      <c r="I9195">
        <v>1971455</v>
      </c>
      <c r="J9195">
        <v>9447</v>
      </c>
      <c r="K9195">
        <v>74</v>
      </c>
      <c r="L9195">
        <v>53.58</v>
      </c>
      <c r="M9195" t="s">
        <v>925</v>
      </c>
      <c r="N9195" t="s">
        <v>929</v>
      </c>
      <c r="S9195">
        <v>29194</v>
      </c>
    </row>
    <row r="9196" spans="1:19" x14ac:dyDescent="0.2">
      <c r="A9196" t="s">
        <v>72</v>
      </c>
      <c r="B9196" t="s">
        <v>13</v>
      </c>
      <c r="C9196" t="s">
        <v>927</v>
      </c>
      <c r="D9196">
        <v>1</v>
      </c>
      <c r="E9196">
        <v>2</v>
      </c>
      <c r="F9196">
        <v>1779761700000</v>
      </c>
      <c r="G9196">
        <v>1779763918631</v>
      </c>
      <c r="H9196">
        <v>2218631</v>
      </c>
      <c r="I9196">
        <v>2218631</v>
      </c>
      <c r="J9196">
        <v>12193</v>
      </c>
      <c r="K9196">
        <v>84</v>
      </c>
      <c r="L9196">
        <v>59.43</v>
      </c>
      <c r="M9196" t="s">
        <v>925</v>
      </c>
      <c r="N9196" t="s">
        <v>929</v>
      </c>
      <c r="S9196">
        <v>29195</v>
      </c>
    </row>
    <row r="9197" spans="1:19" x14ac:dyDescent="0.2">
      <c r="A9197" t="s">
        <v>72</v>
      </c>
      <c r="B9197" t="s">
        <v>13</v>
      </c>
      <c r="C9197" t="s">
        <v>924</v>
      </c>
      <c r="D9197">
        <v>1</v>
      </c>
      <c r="E9197">
        <v>2</v>
      </c>
      <c r="F9197">
        <v>1779762600000</v>
      </c>
      <c r="G9197">
        <v>1779764731778</v>
      </c>
      <c r="H9197">
        <v>2131778</v>
      </c>
      <c r="I9197">
        <v>2131778</v>
      </c>
      <c r="J9197">
        <v>11717</v>
      </c>
      <c r="K9197">
        <v>85</v>
      </c>
      <c r="L9197">
        <v>70.430000000000007</v>
      </c>
      <c r="M9197" t="s">
        <v>931</v>
      </c>
      <c r="N9197" t="s">
        <v>926</v>
      </c>
      <c r="O9197">
        <v>39.21</v>
      </c>
      <c r="S9197">
        <v>29196</v>
      </c>
    </row>
    <row r="9198" spans="1:19" x14ac:dyDescent="0.2">
      <c r="A9198" t="s">
        <v>72</v>
      </c>
      <c r="B9198" t="s">
        <v>13</v>
      </c>
      <c r="C9198" t="s">
        <v>928</v>
      </c>
      <c r="D9198">
        <v>1</v>
      </c>
      <c r="E9198">
        <v>2</v>
      </c>
      <c r="F9198">
        <v>1779763500000</v>
      </c>
      <c r="G9198">
        <v>1779765475043</v>
      </c>
      <c r="H9198">
        <v>1975043</v>
      </c>
      <c r="I9198">
        <v>1975043</v>
      </c>
      <c r="J9198">
        <v>9827</v>
      </c>
      <c r="K9198">
        <v>84</v>
      </c>
      <c r="L9198">
        <v>73.34</v>
      </c>
      <c r="M9198" t="s">
        <v>931</v>
      </c>
      <c r="N9198" t="s">
        <v>926</v>
      </c>
      <c r="O9198">
        <v>54.99</v>
      </c>
      <c r="S9198">
        <v>29197</v>
      </c>
    </row>
    <row r="9199" spans="1:19" x14ac:dyDescent="0.2">
      <c r="A9199" t="s">
        <v>72</v>
      </c>
      <c r="B9199" t="s">
        <v>13</v>
      </c>
      <c r="C9199" t="s">
        <v>927</v>
      </c>
      <c r="D9199">
        <v>1</v>
      </c>
      <c r="E9199">
        <v>2</v>
      </c>
      <c r="F9199">
        <v>1779764400000</v>
      </c>
      <c r="G9199">
        <v>1779765977008</v>
      </c>
      <c r="H9199">
        <v>1577008</v>
      </c>
      <c r="I9199">
        <v>1577008</v>
      </c>
      <c r="J9199">
        <v>10346</v>
      </c>
      <c r="K9199">
        <v>60</v>
      </c>
      <c r="L9199">
        <v>63.58</v>
      </c>
      <c r="M9199" t="s">
        <v>925</v>
      </c>
      <c r="N9199" t="s">
        <v>926</v>
      </c>
      <c r="O9199">
        <v>40.92</v>
      </c>
      <c r="S9199">
        <v>29198</v>
      </c>
    </row>
    <row r="9200" spans="1:19" x14ac:dyDescent="0.2">
      <c r="A9200" t="s">
        <v>72</v>
      </c>
      <c r="B9200" t="s">
        <v>13</v>
      </c>
      <c r="C9200" t="s">
        <v>924</v>
      </c>
      <c r="D9200">
        <v>1</v>
      </c>
      <c r="E9200">
        <v>2</v>
      </c>
      <c r="F9200">
        <v>1779765300000</v>
      </c>
      <c r="G9200">
        <v>1779767787577</v>
      </c>
      <c r="H9200">
        <v>2487577</v>
      </c>
      <c r="I9200">
        <v>2487577</v>
      </c>
      <c r="J9200">
        <v>10144</v>
      </c>
      <c r="K9200">
        <v>100</v>
      </c>
      <c r="L9200">
        <v>74.23</v>
      </c>
      <c r="M9200" t="s">
        <v>931</v>
      </c>
      <c r="N9200" t="s">
        <v>926</v>
      </c>
      <c r="O9200">
        <v>43.3</v>
      </c>
      <c r="S9200">
        <v>29199</v>
      </c>
    </row>
    <row r="9201" spans="1:19" x14ac:dyDescent="0.2">
      <c r="A9201" t="s">
        <v>72</v>
      </c>
      <c r="B9201" t="s">
        <v>13</v>
      </c>
      <c r="C9201" t="s">
        <v>928</v>
      </c>
      <c r="D9201">
        <v>1</v>
      </c>
      <c r="E9201">
        <v>2</v>
      </c>
      <c r="F9201">
        <v>1779766200000</v>
      </c>
      <c r="G9201">
        <v>1779768661839</v>
      </c>
      <c r="H9201">
        <v>2461839</v>
      </c>
      <c r="I9201">
        <v>2461839</v>
      </c>
      <c r="J9201">
        <v>10873</v>
      </c>
      <c r="K9201">
        <v>94</v>
      </c>
      <c r="L9201">
        <v>77.430000000000007</v>
      </c>
      <c r="M9201" t="s">
        <v>931</v>
      </c>
      <c r="N9201" t="s">
        <v>926</v>
      </c>
      <c r="O9201">
        <v>49.43</v>
      </c>
      <c r="S9201">
        <v>29200</v>
      </c>
    </row>
    <row r="9202" spans="1:19" x14ac:dyDescent="0.2">
      <c r="A9202" t="s">
        <v>72</v>
      </c>
      <c r="B9202" t="s">
        <v>13</v>
      </c>
      <c r="C9202" t="s">
        <v>927</v>
      </c>
      <c r="D9202">
        <v>1</v>
      </c>
      <c r="E9202">
        <v>2</v>
      </c>
      <c r="F9202">
        <v>1779767100000</v>
      </c>
      <c r="G9202">
        <v>1779768803103</v>
      </c>
      <c r="H9202">
        <v>1703103</v>
      </c>
      <c r="I9202">
        <v>1703103</v>
      </c>
      <c r="J9202">
        <v>8445</v>
      </c>
      <c r="K9202">
        <v>72</v>
      </c>
      <c r="L9202">
        <v>69.319999999999993</v>
      </c>
      <c r="M9202" t="s">
        <v>931</v>
      </c>
      <c r="N9202" t="s">
        <v>926</v>
      </c>
      <c r="O9202">
        <v>56.19</v>
      </c>
      <c r="S9202">
        <v>29201</v>
      </c>
    </row>
    <row r="9203" spans="1:19" x14ac:dyDescent="0.2">
      <c r="A9203" t="s">
        <v>72</v>
      </c>
      <c r="B9203" t="s">
        <v>13</v>
      </c>
      <c r="C9203" t="s">
        <v>924</v>
      </c>
      <c r="D9203">
        <v>1</v>
      </c>
      <c r="E9203">
        <v>2</v>
      </c>
      <c r="F9203">
        <v>1779768000000</v>
      </c>
      <c r="G9203">
        <v>1779769875406</v>
      </c>
      <c r="H9203">
        <v>1875406</v>
      </c>
      <c r="I9203">
        <v>1875406</v>
      </c>
      <c r="J9203">
        <v>11776</v>
      </c>
      <c r="K9203">
        <v>76</v>
      </c>
      <c r="L9203">
        <v>68.989999999999995</v>
      </c>
      <c r="M9203" t="s">
        <v>931</v>
      </c>
      <c r="N9203" t="s">
        <v>926</v>
      </c>
      <c r="O9203">
        <v>42.17</v>
      </c>
      <c r="S9203">
        <v>29202</v>
      </c>
    </row>
    <row r="9204" spans="1:19" x14ac:dyDescent="0.2">
      <c r="A9204" t="s">
        <v>72</v>
      </c>
      <c r="B9204" t="s">
        <v>13</v>
      </c>
      <c r="C9204" t="s">
        <v>928</v>
      </c>
      <c r="D9204">
        <v>1</v>
      </c>
      <c r="E9204">
        <v>2</v>
      </c>
      <c r="F9204">
        <v>1779768900000</v>
      </c>
      <c r="G9204">
        <v>1779770708214</v>
      </c>
      <c r="H9204">
        <v>1808214</v>
      </c>
      <c r="I9204">
        <v>1808214</v>
      </c>
      <c r="J9204">
        <v>8806</v>
      </c>
      <c r="K9204">
        <v>76</v>
      </c>
      <c r="L9204">
        <v>69.42</v>
      </c>
      <c r="M9204" t="s">
        <v>931</v>
      </c>
      <c r="N9204" t="s">
        <v>926</v>
      </c>
      <c r="O9204">
        <v>52.81</v>
      </c>
      <c r="S9204">
        <v>29203</v>
      </c>
    </row>
    <row r="9205" spans="1:19" x14ac:dyDescent="0.2">
      <c r="A9205" t="s">
        <v>72</v>
      </c>
      <c r="B9205" t="s">
        <v>13</v>
      </c>
      <c r="C9205" t="s">
        <v>927</v>
      </c>
      <c r="D9205">
        <v>1</v>
      </c>
      <c r="E9205">
        <v>2</v>
      </c>
      <c r="F9205">
        <v>1779769800000</v>
      </c>
      <c r="G9205">
        <v>1779771850010</v>
      </c>
      <c r="H9205">
        <v>2050010</v>
      </c>
      <c r="I9205">
        <v>2050010</v>
      </c>
      <c r="J9205">
        <v>9308</v>
      </c>
      <c r="K9205">
        <v>84</v>
      </c>
      <c r="L9205">
        <v>54.37</v>
      </c>
      <c r="M9205" t="s">
        <v>925</v>
      </c>
      <c r="N9205" t="s">
        <v>929</v>
      </c>
      <c r="S9205">
        <v>29204</v>
      </c>
    </row>
    <row r="9206" spans="1:19" x14ac:dyDescent="0.2">
      <c r="A9206" t="s">
        <v>72</v>
      </c>
      <c r="B9206" t="s">
        <v>13</v>
      </c>
      <c r="C9206" t="s">
        <v>924</v>
      </c>
      <c r="D9206">
        <v>1</v>
      </c>
      <c r="E9206">
        <v>2</v>
      </c>
      <c r="F9206">
        <v>1779770700000</v>
      </c>
      <c r="G9206">
        <v>1779772076805</v>
      </c>
      <c r="H9206">
        <v>1376805</v>
      </c>
      <c r="I9206">
        <v>1376805</v>
      </c>
      <c r="J9206">
        <v>10602</v>
      </c>
      <c r="K9206">
        <v>56</v>
      </c>
      <c r="L9206">
        <v>47.65</v>
      </c>
      <c r="M9206" t="s">
        <v>925</v>
      </c>
      <c r="N9206" t="s">
        <v>929</v>
      </c>
      <c r="S9206">
        <v>29205</v>
      </c>
    </row>
    <row r="9207" spans="1:19" x14ac:dyDescent="0.2">
      <c r="A9207" t="s">
        <v>72</v>
      </c>
      <c r="B9207" t="s">
        <v>13</v>
      </c>
      <c r="C9207" t="s">
        <v>928</v>
      </c>
      <c r="D9207">
        <v>1</v>
      </c>
      <c r="E9207">
        <v>2</v>
      </c>
      <c r="F9207">
        <v>1779771600000</v>
      </c>
      <c r="G9207">
        <v>1779773949382</v>
      </c>
      <c r="H9207">
        <v>2349382</v>
      </c>
      <c r="I9207">
        <v>2349382</v>
      </c>
      <c r="J9207">
        <v>12029</v>
      </c>
      <c r="K9207">
        <v>94</v>
      </c>
      <c r="L9207">
        <v>77.790000000000006</v>
      </c>
      <c r="M9207" t="s">
        <v>931</v>
      </c>
      <c r="N9207" t="s">
        <v>926</v>
      </c>
      <c r="O9207">
        <v>50</v>
      </c>
      <c r="S9207">
        <v>29206</v>
      </c>
    </row>
    <row r="9208" spans="1:19" x14ac:dyDescent="0.2">
      <c r="A9208" t="s">
        <v>72</v>
      </c>
      <c r="B9208" t="s">
        <v>13</v>
      </c>
      <c r="C9208" t="s">
        <v>927</v>
      </c>
      <c r="D9208">
        <v>1</v>
      </c>
      <c r="E9208">
        <v>2</v>
      </c>
      <c r="F9208">
        <v>1779772500000</v>
      </c>
      <c r="G9208">
        <v>1779773864747</v>
      </c>
      <c r="H9208">
        <v>1364747</v>
      </c>
      <c r="I9208">
        <v>1364747</v>
      </c>
      <c r="J9208">
        <v>9069</v>
      </c>
      <c r="K9208">
        <v>60</v>
      </c>
      <c r="L9208">
        <v>65.150000000000006</v>
      </c>
      <c r="M9208" t="s">
        <v>925</v>
      </c>
      <c r="N9208" t="s">
        <v>926</v>
      </c>
      <c r="O9208">
        <v>53.34</v>
      </c>
      <c r="S9208">
        <v>29207</v>
      </c>
    </row>
    <row r="9209" spans="1:19" x14ac:dyDescent="0.2">
      <c r="A9209" t="s">
        <v>72</v>
      </c>
      <c r="B9209" t="s">
        <v>13</v>
      </c>
      <c r="C9209" t="s">
        <v>924</v>
      </c>
      <c r="D9209">
        <v>1</v>
      </c>
      <c r="E9209">
        <v>2</v>
      </c>
      <c r="F9209">
        <v>1779773400000</v>
      </c>
      <c r="G9209">
        <v>1779774931182</v>
      </c>
      <c r="H9209">
        <v>1531182</v>
      </c>
      <c r="I9209">
        <v>1531182</v>
      </c>
      <c r="J9209">
        <v>11315</v>
      </c>
      <c r="K9209">
        <v>66</v>
      </c>
      <c r="L9209">
        <v>68.849999999999994</v>
      </c>
      <c r="M9209" t="s">
        <v>931</v>
      </c>
      <c r="N9209" t="s">
        <v>926</v>
      </c>
      <c r="O9209">
        <v>51.74</v>
      </c>
      <c r="S9209">
        <v>29208</v>
      </c>
    </row>
    <row r="9210" spans="1:19" x14ac:dyDescent="0.2">
      <c r="A9210" t="s">
        <v>72</v>
      </c>
      <c r="B9210" t="s">
        <v>13</v>
      </c>
      <c r="C9210" t="s">
        <v>928</v>
      </c>
      <c r="D9210">
        <v>1</v>
      </c>
      <c r="E9210">
        <v>2</v>
      </c>
      <c r="F9210">
        <v>1779774300000</v>
      </c>
      <c r="G9210">
        <v>1779776260095</v>
      </c>
      <c r="H9210">
        <v>1960095</v>
      </c>
      <c r="I9210">
        <v>1960095</v>
      </c>
      <c r="J9210">
        <v>9532</v>
      </c>
      <c r="K9210">
        <v>83</v>
      </c>
      <c r="L9210">
        <v>69.44</v>
      </c>
      <c r="M9210" t="s">
        <v>931</v>
      </c>
      <c r="N9210" t="s">
        <v>926</v>
      </c>
      <c r="O9210">
        <v>47.09</v>
      </c>
      <c r="S9210">
        <v>29209</v>
      </c>
    </row>
    <row r="9211" spans="1:19" x14ac:dyDescent="0.2">
      <c r="A9211" t="s">
        <v>72</v>
      </c>
      <c r="B9211" t="s">
        <v>13</v>
      </c>
      <c r="C9211" t="s">
        <v>927</v>
      </c>
      <c r="D9211">
        <v>1</v>
      </c>
      <c r="E9211">
        <v>2</v>
      </c>
      <c r="F9211">
        <v>1779775200000</v>
      </c>
      <c r="G9211">
        <v>1779777765333</v>
      </c>
      <c r="H9211">
        <v>2565333</v>
      </c>
      <c r="I9211">
        <v>2565333</v>
      </c>
      <c r="J9211">
        <v>11374</v>
      </c>
      <c r="K9211">
        <v>99</v>
      </c>
      <c r="L9211">
        <v>79.849999999999994</v>
      </c>
      <c r="M9211" t="s">
        <v>931</v>
      </c>
      <c r="N9211" t="s">
        <v>926</v>
      </c>
      <c r="O9211">
        <v>51.11</v>
      </c>
      <c r="S9211">
        <v>29210</v>
      </c>
    </row>
    <row r="9212" spans="1:19" x14ac:dyDescent="0.2">
      <c r="A9212" t="s">
        <v>72</v>
      </c>
      <c r="B9212" t="s">
        <v>13</v>
      </c>
      <c r="C9212" t="s">
        <v>924</v>
      </c>
      <c r="D9212">
        <v>1</v>
      </c>
      <c r="E9212">
        <v>2</v>
      </c>
      <c r="F9212">
        <v>1779776100000</v>
      </c>
      <c r="G9212">
        <v>1779777551817</v>
      </c>
      <c r="H9212">
        <v>1451817</v>
      </c>
      <c r="I9212">
        <v>1451817</v>
      </c>
      <c r="J9212">
        <v>10723</v>
      </c>
      <c r="K9212">
        <v>64</v>
      </c>
      <c r="L9212">
        <v>67.94</v>
      </c>
      <c r="M9212" t="s">
        <v>931</v>
      </c>
      <c r="N9212" t="s">
        <v>926</v>
      </c>
      <c r="O9212">
        <v>53.2</v>
      </c>
      <c r="S9212">
        <v>29211</v>
      </c>
    </row>
    <row r="9213" spans="1:19" x14ac:dyDescent="0.2">
      <c r="A9213" t="s">
        <v>72</v>
      </c>
      <c r="B9213" t="s">
        <v>13</v>
      </c>
      <c r="C9213" t="s">
        <v>924</v>
      </c>
      <c r="D9213">
        <v>1</v>
      </c>
      <c r="E9213">
        <v>3</v>
      </c>
      <c r="F9213">
        <v>1779840000000</v>
      </c>
      <c r="G9213">
        <v>1779842007619</v>
      </c>
      <c r="H9213">
        <v>2007619</v>
      </c>
      <c r="I9213">
        <v>2007619</v>
      </c>
      <c r="J9213">
        <v>11213</v>
      </c>
      <c r="K9213">
        <v>85</v>
      </c>
      <c r="L9213">
        <v>74.53</v>
      </c>
      <c r="M9213" t="s">
        <v>931</v>
      </c>
      <c r="N9213" t="s">
        <v>926</v>
      </c>
      <c r="O9213">
        <v>53.23</v>
      </c>
      <c r="S9213">
        <v>29212</v>
      </c>
    </row>
    <row r="9214" spans="1:19" x14ac:dyDescent="0.2">
      <c r="A9214" t="s">
        <v>72</v>
      </c>
      <c r="B9214" t="s">
        <v>13</v>
      </c>
      <c r="C9214" t="s">
        <v>928</v>
      </c>
      <c r="D9214">
        <v>1</v>
      </c>
      <c r="E9214">
        <v>3</v>
      </c>
      <c r="F9214">
        <v>1779840900000</v>
      </c>
      <c r="G9214">
        <v>1779842368270</v>
      </c>
      <c r="H9214">
        <v>1468270</v>
      </c>
      <c r="I9214">
        <v>1468270</v>
      </c>
      <c r="J9214">
        <v>11916</v>
      </c>
      <c r="K9214">
        <v>56</v>
      </c>
      <c r="L9214">
        <v>66.180000000000007</v>
      </c>
      <c r="M9214" t="s">
        <v>925</v>
      </c>
      <c r="N9214" t="s">
        <v>926</v>
      </c>
      <c r="O9214">
        <v>45.51</v>
      </c>
      <c r="S9214">
        <v>29213</v>
      </c>
    </row>
    <row r="9215" spans="1:19" x14ac:dyDescent="0.2">
      <c r="A9215" t="s">
        <v>72</v>
      </c>
      <c r="B9215" t="s">
        <v>13</v>
      </c>
      <c r="C9215" t="s">
        <v>927</v>
      </c>
      <c r="D9215">
        <v>1</v>
      </c>
      <c r="E9215">
        <v>3</v>
      </c>
      <c r="F9215">
        <v>1779841800000</v>
      </c>
      <c r="G9215">
        <v>1779843160083</v>
      </c>
      <c r="H9215">
        <v>1360083</v>
      </c>
      <c r="I9215">
        <v>1360083</v>
      </c>
      <c r="J9215">
        <v>10297</v>
      </c>
      <c r="K9215">
        <v>61</v>
      </c>
      <c r="L9215">
        <v>64.040000000000006</v>
      </c>
      <c r="M9215" t="s">
        <v>925</v>
      </c>
      <c r="N9215" t="s">
        <v>926</v>
      </c>
      <c r="O9215">
        <v>47.6</v>
      </c>
      <c r="S9215">
        <v>29214</v>
      </c>
    </row>
    <row r="9216" spans="1:19" x14ac:dyDescent="0.2">
      <c r="A9216" t="s">
        <v>72</v>
      </c>
      <c r="B9216" t="s">
        <v>13</v>
      </c>
      <c r="C9216" t="s">
        <v>924</v>
      </c>
      <c r="D9216">
        <v>1</v>
      </c>
      <c r="E9216">
        <v>3</v>
      </c>
      <c r="F9216">
        <v>1779842700000</v>
      </c>
      <c r="G9216">
        <v>1779844180881</v>
      </c>
      <c r="H9216">
        <v>1480881</v>
      </c>
      <c r="I9216">
        <v>1480881</v>
      </c>
      <c r="J9216">
        <v>9913</v>
      </c>
      <c r="K9216">
        <v>56</v>
      </c>
      <c r="L9216">
        <v>63.57</v>
      </c>
      <c r="M9216" t="s">
        <v>925</v>
      </c>
      <c r="N9216" t="s">
        <v>926</v>
      </c>
      <c r="O9216">
        <v>44.48</v>
      </c>
      <c r="S9216">
        <v>29215</v>
      </c>
    </row>
    <row r="9217" spans="1:19" x14ac:dyDescent="0.2">
      <c r="A9217" t="s">
        <v>72</v>
      </c>
      <c r="B9217" t="s">
        <v>13</v>
      </c>
      <c r="C9217" t="s">
        <v>928</v>
      </c>
      <c r="D9217">
        <v>1</v>
      </c>
      <c r="E9217">
        <v>3</v>
      </c>
      <c r="F9217">
        <v>1779843600000</v>
      </c>
      <c r="G9217">
        <v>1779845894587</v>
      </c>
      <c r="H9217">
        <v>2294587</v>
      </c>
      <c r="I9217">
        <v>2294587</v>
      </c>
      <c r="J9217">
        <v>10516</v>
      </c>
      <c r="K9217">
        <v>89</v>
      </c>
      <c r="L9217">
        <v>77.97</v>
      </c>
      <c r="M9217" t="s">
        <v>931</v>
      </c>
      <c r="N9217" t="s">
        <v>926</v>
      </c>
      <c r="O9217">
        <v>55.86</v>
      </c>
      <c r="S9217">
        <v>29216</v>
      </c>
    </row>
    <row r="9218" spans="1:19" x14ac:dyDescent="0.2">
      <c r="A9218" t="s">
        <v>72</v>
      </c>
      <c r="B9218" t="s">
        <v>13</v>
      </c>
      <c r="C9218" t="s">
        <v>927</v>
      </c>
      <c r="D9218">
        <v>1</v>
      </c>
      <c r="E9218">
        <v>3</v>
      </c>
      <c r="F9218">
        <v>1779844500000</v>
      </c>
      <c r="G9218">
        <v>1779846895899</v>
      </c>
      <c r="H9218">
        <v>2395899</v>
      </c>
      <c r="I9218">
        <v>2395899</v>
      </c>
      <c r="J9218">
        <v>11403</v>
      </c>
      <c r="K9218">
        <v>91</v>
      </c>
      <c r="L9218">
        <v>74.14</v>
      </c>
      <c r="M9218" t="s">
        <v>931</v>
      </c>
      <c r="N9218" t="s">
        <v>926</v>
      </c>
      <c r="O9218">
        <v>42.02</v>
      </c>
      <c r="S9218">
        <v>29217</v>
      </c>
    </row>
    <row r="9219" spans="1:19" x14ac:dyDescent="0.2">
      <c r="A9219" t="s">
        <v>72</v>
      </c>
      <c r="B9219" t="s">
        <v>13</v>
      </c>
      <c r="C9219" t="s">
        <v>924</v>
      </c>
      <c r="D9219">
        <v>1</v>
      </c>
      <c r="E9219">
        <v>3</v>
      </c>
      <c r="F9219">
        <v>1779845400000</v>
      </c>
      <c r="G9219">
        <v>1779847259095</v>
      </c>
      <c r="H9219">
        <v>1859095</v>
      </c>
      <c r="I9219">
        <v>1859095</v>
      </c>
      <c r="J9219">
        <v>9774</v>
      </c>
      <c r="K9219">
        <v>77</v>
      </c>
      <c r="L9219">
        <v>72.06</v>
      </c>
      <c r="M9219" t="s">
        <v>931</v>
      </c>
      <c r="N9219" t="s">
        <v>926</v>
      </c>
      <c r="O9219">
        <v>55.07</v>
      </c>
      <c r="S9219">
        <v>29218</v>
      </c>
    </row>
    <row r="9220" spans="1:19" x14ac:dyDescent="0.2">
      <c r="A9220" t="s">
        <v>72</v>
      </c>
      <c r="B9220" t="s">
        <v>13</v>
      </c>
      <c r="C9220" t="s">
        <v>928</v>
      </c>
      <c r="D9220">
        <v>1</v>
      </c>
      <c r="E9220">
        <v>3</v>
      </c>
      <c r="F9220">
        <v>1779846300000</v>
      </c>
      <c r="G9220">
        <v>1779848031669</v>
      </c>
      <c r="H9220">
        <v>1731669</v>
      </c>
      <c r="I9220">
        <v>1731669</v>
      </c>
      <c r="J9220">
        <v>10215</v>
      </c>
      <c r="K9220">
        <v>67</v>
      </c>
      <c r="L9220">
        <v>65.41</v>
      </c>
      <c r="M9220" t="s">
        <v>925</v>
      </c>
      <c r="N9220" t="s">
        <v>926</v>
      </c>
      <c r="O9220">
        <v>41.64</v>
      </c>
      <c r="S9220">
        <v>29219</v>
      </c>
    </row>
    <row r="9221" spans="1:19" x14ac:dyDescent="0.2">
      <c r="A9221" t="s">
        <v>72</v>
      </c>
      <c r="B9221" t="s">
        <v>13</v>
      </c>
      <c r="C9221" t="s">
        <v>927</v>
      </c>
      <c r="D9221">
        <v>1</v>
      </c>
      <c r="E9221">
        <v>3</v>
      </c>
      <c r="F9221">
        <v>1779847200000</v>
      </c>
      <c r="G9221">
        <v>1779849131734</v>
      </c>
      <c r="H9221">
        <v>1931734</v>
      </c>
      <c r="I9221">
        <v>1931734</v>
      </c>
      <c r="J9221">
        <v>9556</v>
      </c>
      <c r="K9221">
        <v>78</v>
      </c>
      <c r="L9221">
        <v>68.56</v>
      </c>
      <c r="M9221" t="s">
        <v>931</v>
      </c>
      <c r="N9221" t="s">
        <v>926</v>
      </c>
      <c r="O9221">
        <v>45.67</v>
      </c>
      <c r="S9221">
        <v>29220</v>
      </c>
    </row>
    <row r="9222" spans="1:19" x14ac:dyDescent="0.2">
      <c r="A9222" t="s">
        <v>72</v>
      </c>
      <c r="B9222" t="s">
        <v>13</v>
      </c>
      <c r="C9222" t="s">
        <v>924</v>
      </c>
      <c r="D9222">
        <v>1</v>
      </c>
      <c r="E9222">
        <v>3</v>
      </c>
      <c r="F9222">
        <v>1779848100000</v>
      </c>
      <c r="G9222">
        <v>1779850457802</v>
      </c>
      <c r="H9222">
        <v>2357802</v>
      </c>
      <c r="I9222">
        <v>2357802</v>
      </c>
      <c r="J9222">
        <v>11960</v>
      </c>
      <c r="K9222">
        <v>91</v>
      </c>
      <c r="L9222">
        <v>60.85</v>
      </c>
      <c r="M9222" t="s">
        <v>925</v>
      </c>
      <c r="N9222" t="s">
        <v>929</v>
      </c>
      <c r="S9222">
        <v>29221</v>
      </c>
    </row>
    <row r="9223" spans="1:19" x14ac:dyDescent="0.2">
      <c r="A9223" t="s">
        <v>72</v>
      </c>
      <c r="B9223" t="s">
        <v>13</v>
      </c>
      <c r="C9223" t="s">
        <v>928</v>
      </c>
      <c r="D9223">
        <v>1</v>
      </c>
      <c r="E9223">
        <v>3</v>
      </c>
      <c r="F9223">
        <v>1779849000000</v>
      </c>
      <c r="G9223">
        <v>1779850685605</v>
      </c>
      <c r="H9223">
        <v>1685605</v>
      </c>
      <c r="I9223">
        <v>1685605</v>
      </c>
      <c r="J9223">
        <v>9038</v>
      </c>
      <c r="K9223">
        <v>72</v>
      </c>
      <c r="L9223">
        <v>68.239999999999995</v>
      </c>
      <c r="M9223" t="s">
        <v>931</v>
      </c>
      <c r="N9223" t="s">
        <v>926</v>
      </c>
      <c r="O9223">
        <v>52.52</v>
      </c>
      <c r="S9223">
        <v>29222</v>
      </c>
    </row>
    <row r="9224" spans="1:19" x14ac:dyDescent="0.2">
      <c r="A9224" t="s">
        <v>72</v>
      </c>
      <c r="B9224" t="s">
        <v>13</v>
      </c>
      <c r="C9224" t="s">
        <v>927</v>
      </c>
      <c r="D9224">
        <v>1</v>
      </c>
      <c r="E9224">
        <v>3</v>
      </c>
      <c r="F9224">
        <v>1779849900000</v>
      </c>
      <c r="G9224">
        <v>1779851731974</v>
      </c>
      <c r="H9224">
        <v>1831974</v>
      </c>
      <c r="I9224">
        <v>1831974</v>
      </c>
      <c r="J9224">
        <v>11792</v>
      </c>
      <c r="K9224">
        <v>76</v>
      </c>
      <c r="L9224">
        <v>69.599999999999994</v>
      </c>
      <c r="M9224" t="s">
        <v>931</v>
      </c>
      <c r="N9224" t="s">
        <v>926</v>
      </c>
      <c r="O9224">
        <v>44.63</v>
      </c>
      <c r="S9224">
        <v>29223</v>
      </c>
    </row>
    <row r="9225" spans="1:19" x14ac:dyDescent="0.2">
      <c r="A9225" t="s">
        <v>72</v>
      </c>
      <c r="B9225" t="s">
        <v>13</v>
      </c>
      <c r="C9225" t="s">
        <v>924</v>
      </c>
      <c r="D9225">
        <v>1</v>
      </c>
      <c r="E9225">
        <v>3</v>
      </c>
      <c r="F9225">
        <v>1779850800000</v>
      </c>
      <c r="G9225">
        <v>1779852413291</v>
      </c>
      <c r="H9225">
        <v>1613291</v>
      </c>
      <c r="I9225">
        <v>1613291</v>
      </c>
      <c r="J9225">
        <v>8957</v>
      </c>
      <c r="K9225">
        <v>69</v>
      </c>
      <c r="L9225">
        <v>66.180000000000007</v>
      </c>
      <c r="M9225" t="s">
        <v>925</v>
      </c>
      <c r="N9225" t="s">
        <v>926</v>
      </c>
      <c r="O9225">
        <v>49.77</v>
      </c>
      <c r="S9225">
        <v>29224</v>
      </c>
    </row>
    <row r="9226" spans="1:19" x14ac:dyDescent="0.2">
      <c r="A9226" t="s">
        <v>72</v>
      </c>
      <c r="B9226" t="s">
        <v>13</v>
      </c>
      <c r="C9226" t="s">
        <v>928</v>
      </c>
      <c r="D9226">
        <v>1</v>
      </c>
      <c r="E9226">
        <v>3</v>
      </c>
      <c r="F9226">
        <v>1779851700000</v>
      </c>
      <c r="G9226">
        <v>1779854110467</v>
      </c>
      <c r="H9226">
        <v>2410467</v>
      </c>
      <c r="I9226">
        <v>2410467</v>
      </c>
      <c r="J9226">
        <v>9809</v>
      </c>
      <c r="K9226">
        <v>93</v>
      </c>
      <c r="L9226">
        <v>73.95</v>
      </c>
      <c r="M9226" t="s">
        <v>931</v>
      </c>
      <c r="N9226" t="s">
        <v>926</v>
      </c>
      <c r="O9226">
        <v>45.49</v>
      </c>
      <c r="S9226">
        <v>29225</v>
      </c>
    </row>
    <row r="9227" spans="1:19" x14ac:dyDescent="0.2">
      <c r="A9227" t="s">
        <v>72</v>
      </c>
      <c r="B9227" t="s">
        <v>13</v>
      </c>
      <c r="C9227" t="s">
        <v>927</v>
      </c>
      <c r="D9227">
        <v>1</v>
      </c>
      <c r="E9227">
        <v>3</v>
      </c>
      <c r="F9227">
        <v>1779852600000</v>
      </c>
      <c r="G9227">
        <v>1779854173592</v>
      </c>
      <c r="H9227">
        <v>1573592</v>
      </c>
      <c r="I9227">
        <v>1573592</v>
      </c>
      <c r="J9227">
        <v>9324</v>
      </c>
      <c r="K9227">
        <v>66</v>
      </c>
      <c r="L9227">
        <v>68.31</v>
      </c>
      <c r="M9227" t="s">
        <v>931</v>
      </c>
      <c r="N9227" t="s">
        <v>926</v>
      </c>
      <c r="O9227">
        <v>54.75</v>
      </c>
      <c r="S9227">
        <v>29226</v>
      </c>
    </row>
    <row r="9228" spans="1:19" x14ac:dyDescent="0.2">
      <c r="A9228" t="s">
        <v>72</v>
      </c>
      <c r="B9228" t="s">
        <v>13</v>
      </c>
      <c r="C9228" t="s">
        <v>924</v>
      </c>
      <c r="D9228">
        <v>1</v>
      </c>
      <c r="E9228">
        <v>3</v>
      </c>
      <c r="F9228">
        <v>1779853500000</v>
      </c>
      <c r="G9228">
        <v>1779855854851</v>
      </c>
      <c r="H9228">
        <v>2354851</v>
      </c>
      <c r="I9228">
        <v>2354851</v>
      </c>
      <c r="J9228">
        <v>11255</v>
      </c>
      <c r="K9228">
        <v>93</v>
      </c>
      <c r="L9228">
        <v>77.86</v>
      </c>
      <c r="M9228" t="s">
        <v>931</v>
      </c>
      <c r="N9228" t="s">
        <v>926</v>
      </c>
      <c r="O9228">
        <v>52.1</v>
      </c>
      <c r="S9228">
        <v>29227</v>
      </c>
    </row>
    <row r="9229" spans="1:19" x14ac:dyDescent="0.2">
      <c r="A9229" t="s">
        <v>72</v>
      </c>
      <c r="B9229" t="s">
        <v>13</v>
      </c>
      <c r="C9229" t="s">
        <v>928</v>
      </c>
      <c r="D9229">
        <v>1</v>
      </c>
      <c r="E9229">
        <v>3</v>
      </c>
      <c r="F9229">
        <v>1779854400000</v>
      </c>
      <c r="G9229">
        <v>1779855814689</v>
      </c>
      <c r="H9229">
        <v>1414689</v>
      </c>
      <c r="I9229">
        <v>1414689</v>
      </c>
      <c r="J9229">
        <v>9589</v>
      </c>
      <c r="K9229">
        <v>58</v>
      </c>
      <c r="L9229">
        <v>66.77</v>
      </c>
      <c r="M9229" t="s">
        <v>931</v>
      </c>
      <c r="N9229" t="s">
        <v>926</v>
      </c>
      <c r="O9229">
        <v>54.46</v>
      </c>
      <c r="S9229">
        <v>29228</v>
      </c>
    </row>
    <row r="9230" spans="1:19" x14ac:dyDescent="0.2">
      <c r="A9230" t="s">
        <v>72</v>
      </c>
      <c r="B9230" t="s">
        <v>13</v>
      </c>
      <c r="C9230" t="s">
        <v>927</v>
      </c>
      <c r="D9230">
        <v>1</v>
      </c>
      <c r="E9230">
        <v>3</v>
      </c>
      <c r="F9230">
        <v>1779855300000</v>
      </c>
      <c r="G9230">
        <v>1779856997056</v>
      </c>
      <c r="H9230">
        <v>1697056</v>
      </c>
      <c r="I9230">
        <v>1697056</v>
      </c>
      <c r="J9230">
        <v>10674</v>
      </c>
      <c r="K9230">
        <v>63</v>
      </c>
      <c r="L9230">
        <v>67.459999999999994</v>
      </c>
      <c r="M9230" t="s">
        <v>931</v>
      </c>
      <c r="N9230" t="s">
        <v>926</v>
      </c>
      <c r="O9230">
        <v>46.04</v>
      </c>
      <c r="S9230">
        <v>29229</v>
      </c>
    </row>
    <row r="9231" spans="1:19" x14ac:dyDescent="0.2">
      <c r="A9231" t="s">
        <v>72</v>
      </c>
      <c r="B9231" t="s">
        <v>13</v>
      </c>
      <c r="C9231" t="s">
        <v>924</v>
      </c>
      <c r="D9231">
        <v>1</v>
      </c>
      <c r="E9231">
        <v>3</v>
      </c>
      <c r="F9231">
        <v>1779856200000</v>
      </c>
      <c r="G9231">
        <v>1779857736395</v>
      </c>
      <c r="H9231">
        <v>1536395</v>
      </c>
      <c r="I9231">
        <v>1536395</v>
      </c>
      <c r="J9231">
        <v>9770</v>
      </c>
      <c r="K9231">
        <v>68</v>
      </c>
      <c r="L9231">
        <v>67.2</v>
      </c>
      <c r="M9231" t="s">
        <v>931</v>
      </c>
      <c r="N9231" t="s">
        <v>926</v>
      </c>
      <c r="O9231">
        <v>51.9</v>
      </c>
      <c r="S9231">
        <v>29230</v>
      </c>
    </row>
    <row r="9232" spans="1:19" x14ac:dyDescent="0.2">
      <c r="A9232" t="s">
        <v>72</v>
      </c>
      <c r="B9232" t="s">
        <v>13</v>
      </c>
      <c r="C9232" t="s">
        <v>928</v>
      </c>
      <c r="D9232">
        <v>1</v>
      </c>
      <c r="E9232">
        <v>3</v>
      </c>
      <c r="F9232">
        <v>1779857100000</v>
      </c>
      <c r="G9232">
        <v>1779859408691</v>
      </c>
      <c r="H9232">
        <v>2308691</v>
      </c>
      <c r="I9232">
        <v>2308691</v>
      </c>
      <c r="J9232">
        <v>11726</v>
      </c>
      <c r="K9232">
        <v>94</v>
      </c>
      <c r="L9232">
        <v>76.83</v>
      </c>
      <c r="M9232" t="s">
        <v>931</v>
      </c>
      <c r="N9232" t="s">
        <v>926</v>
      </c>
      <c r="O9232">
        <v>49.62</v>
      </c>
      <c r="S9232">
        <v>29231</v>
      </c>
    </row>
    <row r="9233" spans="1:19" x14ac:dyDescent="0.2">
      <c r="A9233" t="s">
        <v>72</v>
      </c>
      <c r="B9233" t="s">
        <v>13</v>
      </c>
      <c r="C9233" t="s">
        <v>927</v>
      </c>
      <c r="D9233">
        <v>1</v>
      </c>
      <c r="E9233">
        <v>3</v>
      </c>
      <c r="F9233">
        <v>1779858000000</v>
      </c>
      <c r="G9233">
        <v>1779859624101</v>
      </c>
      <c r="H9233">
        <v>1624101</v>
      </c>
      <c r="I9233">
        <v>1624101</v>
      </c>
      <c r="J9233">
        <v>11165</v>
      </c>
      <c r="K9233">
        <v>69</v>
      </c>
      <c r="L9233">
        <v>68.13</v>
      </c>
      <c r="M9233" t="s">
        <v>931</v>
      </c>
      <c r="N9233" t="s">
        <v>926</v>
      </c>
      <c r="O9233">
        <v>48.13</v>
      </c>
      <c r="S9233">
        <v>29232</v>
      </c>
    </row>
    <row r="9234" spans="1:19" x14ac:dyDescent="0.2">
      <c r="A9234" t="s">
        <v>72</v>
      </c>
      <c r="B9234" t="s">
        <v>13</v>
      </c>
      <c r="C9234" t="s">
        <v>924</v>
      </c>
      <c r="D9234">
        <v>1</v>
      </c>
      <c r="E9234">
        <v>3</v>
      </c>
      <c r="F9234">
        <v>1779858900000</v>
      </c>
      <c r="G9234">
        <v>1779860883927</v>
      </c>
      <c r="H9234">
        <v>1983927</v>
      </c>
      <c r="I9234">
        <v>1983927</v>
      </c>
      <c r="J9234">
        <v>11664</v>
      </c>
      <c r="K9234">
        <v>79</v>
      </c>
      <c r="L9234">
        <v>56.05</v>
      </c>
      <c r="M9234" t="s">
        <v>925</v>
      </c>
      <c r="N9234" t="s">
        <v>929</v>
      </c>
      <c r="S9234">
        <v>29233</v>
      </c>
    </row>
    <row r="9235" spans="1:19" x14ac:dyDescent="0.2">
      <c r="A9235" t="s">
        <v>72</v>
      </c>
      <c r="B9235" t="s">
        <v>13</v>
      </c>
      <c r="C9235" t="s">
        <v>928</v>
      </c>
      <c r="D9235">
        <v>1</v>
      </c>
      <c r="E9235">
        <v>3</v>
      </c>
      <c r="F9235">
        <v>1779859800000</v>
      </c>
      <c r="G9235">
        <v>1779861484206</v>
      </c>
      <c r="H9235">
        <v>1684206</v>
      </c>
      <c r="I9235">
        <v>1684206</v>
      </c>
      <c r="J9235">
        <v>9887</v>
      </c>
      <c r="K9235">
        <v>64</v>
      </c>
      <c r="L9235">
        <v>71.040000000000006</v>
      </c>
      <c r="M9235" t="s">
        <v>931</v>
      </c>
      <c r="N9235" t="s">
        <v>926</v>
      </c>
      <c r="O9235">
        <v>56.8</v>
      </c>
      <c r="S9235">
        <v>29234</v>
      </c>
    </row>
    <row r="9236" spans="1:19" x14ac:dyDescent="0.2">
      <c r="A9236" t="s">
        <v>72</v>
      </c>
      <c r="B9236" t="s">
        <v>13</v>
      </c>
      <c r="C9236" t="s">
        <v>927</v>
      </c>
      <c r="D9236">
        <v>1</v>
      </c>
      <c r="E9236">
        <v>3</v>
      </c>
      <c r="F9236">
        <v>1779860700000</v>
      </c>
      <c r="G9236">
        <v>1779863032739</v>
      </c>
      <c r="H9236">
        <v>2332739</v>
      </c>
      <c r="I9236">
        <v>2332739</v>
      </c>
      <c r="J9236">
        <v>11124</v>
      </c>
      <c r="K9236">
        <v>90</v>
      </c>
      <c r="L9236">
        <v>59.67</v>
      </c>
      <c r="M9236" t="s">
        <v>925</v>
      </c>
      <c r="N9236" t="s">
        <v>929</v>
      </c>
      <c r="S9236">
        <v>29235</v>
      </c>
    </row>
    <row r="9237" spans="1:19" x14ac:dyDescent="0.2">
      <c r="A9237" t="s">
        <v>72</v>
      </c>
      <c r="B9237" t="s">
        <v>13</v>
      </c>
      <c r="C9237" t="s">
        <v>924</v>
      </c>
      <c r="D9237">
        <v>1</v>
      </c>
      <c r="E9237">
        <v>3</v>
      </c>
      <c r="F9237">
        <v>1779861600000</v>
      </c>
      <c r="G9237">
        <v>1779863878723</v>
      </c>
      <c r="H9237">
        <v>2278723</v>
      </c>
      <c r="I9237">
        <v>2278723</v>
      </c>
      <c r="J9237">
        <v>10643</v>
      </c>
      <c r="K9237">
        <v>87</v>
      </c>
      <c r="L9237">
        <v>76.790000000000006</v>
      </c>
      <c r="M9237" t="s">
        <v>931</v>
      </c>
      <c r="N9237" t="s">
        <v>926</v>
      </c>
      <c r="O9237">
        <v>53.18</v>
      </c>
      <c r="S9237">
        <v>29236</v>
      </c>
    </row>
    <row r="9238" spans="1:19" x14ac:dyDescent="0.2">
      <c r="A9238" t="s">
        <v>72</v>
      </c>
      <c r="B9238" t="s">
        <v>13</v>
      </c>
      <c r="C9238" t="s">
        <v>928</v>
      </c>
      <c r="D9238">
        <v>1</v>
      </c>
      <c r="E9238">
        <v>3</v>
      </c>
      <c r="F9238">
        <v>1779862500000</v>
      </c>
      <c r="G9238">
        <v>1779864812123</v>
      </c>
      <c r="H9238">
        <v>2312123</v>
      </c>
      <c r="I9238">
        <v>2312123</v>
      </c>
      <c r="J9238">
        <v>10328</v>
      </c>
      <c r="K9238">
        <v>93</v>
      </c>
      <c r="L9238">
        <v>58.59</v>
      </c>
      <c r="M9238" t="s">
        <v>925</v>
      </c>
      <c r="N9238" t="s">
        <v>929</v>
      </c>
      <c r="S9238">
        <v>29237</v>
      </c>
    </row>
    <row r="9239" spans="1:19" x14ac:dyDescent="0.2">
      <c r="A9239" t="s">
        <v>72</v>
      </c>
      <c r="B9239" t="s">
        <v>13</v>
      </c>
      <c r="C9239" t="s">
        <v>927</v>
      </c>
      <c r="D9239">
        <v>1</v>
      </c>
      <c r="E9239">
        <v>3</v>
      </c>
      <c r="F9239">
        <v>1779863400000</v>
      </c>
      <c r="G9239">
        <v>1779865123022</v>
      </c>
      <c r="H9239">
        <v>1723022</v>
      </c>
      <c r="I9239">
        <v>1723022</v>
      </c>
      <c r="J9239">
        <v>8719</v>
      </c>
      <c r="K9239">
        <v>65</v>
      </c>
      <c r="L9239">
        <v>63.82</v>
      </c>
      <c r="M9239" t="s">
        <v>925</v>
      </c>
      <c r="N9239" t="s">
        <v>926</v>
      </c>
      <c r="O9239">
        <v>42.16</v>
      </c>
      <c r="S9239">
        <v>29238</v>
      </c>
    </row>
    <row r="9240" spans="1:19" x14ac:dyDescent="0.2">
      <c r="A9240" t="s">
        <v>72</v>
      </c>
      <c r="B9240" t="s">
        <v>13</v>
      </c>
      <c r="C9240" t="s">
        <v>928</v>
      </c>
      <c r="D9240">
        <v>1</v>
      </c>
      <c r="E9240">
        <v>4</v>
      </c>
      <c r="F9240">
        <v>1779926400000</v>
      </c>
      <c r="G9240">
        <v>1779928461548</v>
      </c>
      <c r="H9240">
        <v>2061548</v>
      </c>
      <c r="I9240">
        <v>2061548</v>
      </c>
      <c r="J9240">
        <v>8918</v>
      </c>
      <c r="K9240">
        <v>80</v>
      </c>
      <c r="L9240">
        <v>68.06</v>
      </c>
      <c r="M9240" t="s">
        <v>931</v>
      </c>
      <c r="N9240" t="s">
        <v>926</v>
      </c>
      <c r="O9240">
        <v>42.96</v>
      </c>
      <c r="S9240">
        <v>29239</v>
      </c>
    </row>
    <row r="9241" spans="1:19" x14ac:dyDescent="0.2">
      <c r="A9241" t="s">
        <v>72</v>
      </c>
      <c r="B9241" t="s">
        <v>13</v>
      </c>
      <c r="C9241" t="s">
        <v>927</v>
      </c>
      <c r="D9241">
        <v>1</v>
      </c>
      <c r="E9241">
        <v>4</v>
      </c>
      <c r="F9241">
        <v>1779927300000</v>
      </c>
      <c r="G9241">
        <v>1779929520793</v>
      </c>
      <c r="H9241">
        <v>2220793</v>
      </c>
      <c r="I9241">
        <v>2220793</v>
      </c>
      <c r="J9241">
        <v>8631</v>
      </c>
      <c r="K9241">
        <v>91</v>
      </c>
      <c r="L9241">
        <v>71.81</v>
      </c>
      <c r="M9241" t="s">
        <v>931</v>
      </c>
      <c r="N9241" t="s">
        <v>926</v>
      </c>
      <c r="O9241">
        <v>48.43</v>
      </c>
      <c r="S9241">
        <v>29240</v>
      </c>
    </row>
    <row r="9242" spans="1:19" x14ac:dyDescent="0.2">
      <c r="A9242" t="s">
        <v>72</v>
      </c>
      <c r="B9242" t="s">
        <v>13</v>
      </c>
      <c r="C9242" t="s">
        <v>924</v>
      </c>
      <c r="D9242">
        <v>1</v>
      </c>
      <c r="E9242">
        <v>4</v>
      </c>
      <c r="F9242">
        <v>1779928200000</v>
      </c>
      <c r="G9242">
        <v>1779929954170</v>
      </c>
      <c r="H9242">
        <v>1754170</v>
      </c>
      <c r="I9242">
        <v>1754170</v>
      </c>
      <c r="J9242">
        <v>8477</v>
      </c>
      <c r="K9242">
        <v>73</v>
      </c>
      <c r="L9242">
        <v>49.95</v>
      </c>
      <c r="M9242" t="s">
        <v>925</v>
      </c>
      <c r="N9242" t="s">
        <v>929</v>
      </c>
      <c r="S9242">
        <v>29241</v>
      </c>
    </row>
    <row r="9243" spans="1:19" x14ac:dyDescent="0.2">
      <c r="A9243" t="s">
        <v>72</v>
      </c>
      <c r="B9243" t="s">
        <v>13</v>
      </c>
      <c r="C9243" t="s">
        <v>928</v>
      </c>
      <c r="D9243">
        <v>1</v>
      </c>
      <c r="E9243">
        <v>4</v>
      </c>
      <c r="F9243">
        <v>1779929100000</v>
      </c>
      <c r="G9243">
        <v>1779931239995</v>
      </c>
      <c r="H9243">
        <v>2139995</v>
      </c>
      <c r="I9243">
        <v>2139995</v>
      </c>
      <c r="J9243">
        <v>9535</v>
      </c>
      <c r="K9243">
        <v>88</v>
      </c>
      <c r="L9243">
        <v>68.36</v>
      </c>
      <c r="M9243" t="s">
        <v>931</v>
      </c>
      <c r="N9243" t="s">
        <v>926</v>
      </c>
      <c r="O9243">
        <v>40.04</v>
      </c>
      <c r="S9243">
        <v>29242</v>
      </c>
    </row>
    <row r="9244" spans="1:19" x14ac:dyDescent="0.2">
      <c r="A9244" t="s">
        <v>72</v>
      </c>
      <c r="B9244" t="s">
        <v>13</v>
      </c>
      <c r="C9244" t="s">
        <v>927</v>
      </c>
      <c r="D9244">
        <v>1</v>
      </c>
      <c r="E9244">
        <v>4</v>
      </c>
      <c r="F9244">
        <v>1779930000000</v>
      </c>
      <c r="G9244">
        <v>1779931533603</v>
      </c>
      <c r="H9244">
        <v>1533603</v>
      </c>
      <c r="I9244">
        <v>1533603</v>
      </c>
      <c r="J9244">
        <v>11122</v>
      </c>
      <c r="K9244">
        <v>61</v>
      </c>
      <c r="L9244">
        <v>66.099999999999994</v>
      </c>
      <c r="M9244" t="s">
        <v>925</v>
      </c>
      <c r="N9244" t="s">
        <v>926</v>
      </c>
      <c r="O9244">
        <v>45.81</v>
      </c>
      <c r="S9244">
        <v>29243</v>
      </c>
    </row>
    <row r="9245" spans="1:19" x14ac:dyDescent="0.2">
      <c r="A9245" t="s">
        <v>72</v>
      </c>
      <c r="B9245" t="s">
        <v>13</v>
      </c>
      <c r="C9245" t="s">
        <v>924</v>
      </c>
      <c r="D9245">
        <v>1</v>
      </c>
      <c r="E9245">
        <v>4</v>
      </c>
      <c r="F9245">
        <v>1779930900000</v>
      </c>
      <c r="G9245">
        <v>1779932206686</v>
      </c>
      <c r="H9245">
        <v>1306686</v>
      </c>
      <c r="I9245">
        <v>1306686</v>
      </c>
      <c r="J9245">
        <v>9237</v>
      </c>
      <c r="K9245">
        <v>54</v>
      </c>
      <c r="L9245">
        <v>45.38</v>
      </c>
      <c r="M9245" t="s">
        <v>925</v>
      </c>
      <c r="N9245" t="s">
        <v>929</v>
      </c>
      <c r="S9245">
        <v>29244</v>
      </c>
    </row>
    <row r="9246" spans="1:19" x14ac:dyDescent="0.2">
      <c r="A9246" t="s">
        <v>72</v>
      </c>
      <c r="B9246" t="s">
        <v>13</v>
      </c>
      <c r="C9246" t="s">
        <v>928</v>
      </c>
      <c r="D9246">
        <v>1</v>
      </c>
      <c r="E9246">
        <v>4</v>
      </c>
      <c r="F9246">
        <v>1779931800000</v>
      </c>
      <c r="G9246">
        <v>1779933055445</v>
      </c>
      <c r="H9246">
        <v>1255445</v>
      </c>
      <c r="I9246">
        <v>1255445</v>
      </c>
      <c r="J9246">
        <v>10391</v>
      </c>
      <c r="K9246">
        <v>53</v>
      </c>
      <c r="L9246">
        <v>65.22</v>
      </c>
      <c r="M9246" t="s">
        <v>925</v>
      </c>
      <c r="N9246" t="s">
        <v>926</v>
      </c>
      <c r="O9246">
        <v>52.73</v>
      </c>
      <c r="S9246">
        <v>29245</v>
      </c>
    </row>
    <row r="9247" spans="1:19" x14ac:dyDescent="0.2">
      <c r="A9247" t="s">
        <v>72</v>
      </c>
      <c r="B9247" t="s">
        <v>13</v>
      </c>
      <c r="C9247" t="s">
        <v>927</v>
      </c>
      <c r="D9247">
        <v>1</v>
      </c>
      <c r="E9247">
        <v>4</v>
      </c>
      <c r="F9247">
        <v>1779932700000</v>
      </c>
      <c r="G9247">
        <v>1779934306429</v>
      </c>
      <c r="H9247">
        <v>1606429</v>
      </c>
      <c r="I9247">
        <v>1606429</v>
      </c>
      <c r="J9247">
        <v>11258</v>
      </c>
      <c r="K9247">
        <v>62</v>
      </c>
      <c r="L9247">
        <v>70.459999999999994</v>
      </c>
      <c r="M9247" t="s">
        <v>931</v>
      </c>
      <c r="N9247" t="s">
        <v>926</v>
      </c>
      <c r="O9247">
        <v>53.75</v>
      </c>
      <c r="S9247">
        <v>29246</v>
      </c>
    </row>
    <row r="9248" spans="1:19" x14ac:dyDescent="0.2">
      <c r="A9248" t="s">
        <v>72</v>
      </c>
      <c r="B9248" t="s">
        <v>13</v>
      </c>
      <c r="C9248" t="s">
        <v>924</v>
      </c>
      <c r="D9248">
        <v>1</v>
      </c>
      <c r="E9248">
        <v>4</v>
      </c>
      <c r="F9248">
        <v>1779933600000</v>
      </c>
      <c r="G9248">
        <v>1779935732619</v>
      </c>
      <c r="H9248">
        <v>2132619</v>
      </c>
      <c r="I9248">
        <v>2132619</v>
      </c>
      <c r="J9248">
        <v>8619</v>
      </c>
      <c r="K9248">
        <v>88</v>
      </c>
      <c r="L9248">
        <v>70.03</v>
      </c>
      <c r="M9248" t="s">
        <v>931</v>
      </c>
      <c r="N9248" t="s">
        <v>926</v>
      </c>
      <c r="O9248">
        <v>46.54</v>
      </c>
      <c r="S9248">
        <v>29247</v>
      </c>
    </row>
    <row r="9249" spans="1:19" x14ac:dyDescent="0.2">
      <c r="A9249" t="s">
        <v>72</v>
      </c>
      <c r="B9249" t="s">
        <v>13</v>
      </c>
      <c r="C9249" t="s">
        <v>928</v>
      </c>
      <c r="D9249">
        <v>1</v>
      </c>
      <c r="E9249">
        <v>4</v>
      </c>
      <c r="F9249">
        <v>1779934500000</v>
      </c>
      <c r="G9249">
        <v>1779936139406</v>
      </c>
      <c r="H9249">
        <v>1639406</v>
      </c>
      <c r="I9249">
        <v>1639406</v>
      </c>
      <c r="J9249">
        <v>9837</v>
      </c>
      <c r="K9249">
        <v>70</v>
      </c>
      <c r="L9249">
        <v>67.05</v>
      </c>
      <c r="M9249" t="s">
        <v>931</v>
      </c>
      <c r="N9249" t="s">
        <v>926</v>
      </c>
      <c r="O9249">
        <v>48.78</v>
      </c>
      <c r="S9249">
        <v>29248</v>
      </c>
    </row>
    <row r="9250" spans="1:19" x14ac:dyDescent="0.2">
      <c r="A9250" t="s">
        <v>72</v>
      </c>
      <c r="B9250" t="s">
        <v>13</v>
      </c>
      <c r="C9250" t="s">
        <v>927</v>
      </c>
      <c r="D9250">
        <v>1</v>
      </c>
      <c r="E9250">
        <v>4</v>
      </c>
      <c r="F9250">
        <v>1779935400000</v>
      </c>
      <c r="G9250">
        <v>1779937290089</v>
      </c>
      <c r="H9250">
        <v>1890089</v>
      </c>
      <c r="I9250">
        <v>1890089</v>
      </c>
      <c r="J9250">
        <v>11587</v>
      </c>
      <c r="K9250">
        <v>70</v>
      </c>
      <c r="L9250">
        <v>72.33</v>
      </c>
      <c r="M9250" t="s">
        <v>931</v>
      </c>
      <c r="N9250" t="s">
        <v>926</v>
      </c>
      <c r="O9250">
        <v>50.06</v>
      </c>
      <c r="S9250">
        <v>29249</v>
      </c>
    </row>
    <row r="9251" spans="1:19" x14ac:dyDescent="0.2">
      <c r="A9251" t="s">
        <v>72</v>
      </c>
      <c r="B9251" t="s">
        <v>13</v>
      </c>
      <c r="C9251" t="s">
        <v>924</v>
      </c>
      <c r="D9251">
        <v>1</v>
      </c>
      <c r="E9251">
        <v>4</v>
      </c>
      <c r="F9251">
        <v>1779936300000</v>
      </c>
      <c r="G9251">
        <v>1779938477503</v>
      </c>
      <c r="H9251">
        <v>2177503</v>
      </c>
      <c r="I9251">
        <v>2177503</v>
      </c>
      <c r="J9251">
        <v>11298</v>
      </c>
      <c r="K9251">
        <v>88</v>
      </c>
      <c r="L9251">
        <v>72.150000000000006</v>
      </c>
      <c r="M9251" t="s">
        <v>931</v>
      </c>
      <c r="N9251" t="s">
        <v>926</v>
      </c>
      <c r="O9251">
        <v>43.19</v>
      </c>
      <c r="S9251">
        <v>29250</v>
      </c>
    </row>
    <row r="9252" spans="1:19" x14ac:dyDescent="0.2">
      <c r="A9252" t="s">
        <v>72</v>
      </c>
      <c r="B9252" t="s">
        <v>13</v>
      </c>
      <c r="C9252" t="s">
        <v>928</v>
      </c>
      <c r="D9252">
        <v>1</v>
      </c>
      <c r="E9252">
        <v>4</v>
      </c>
      <c r="F9252">
        <v>1779937200000</v>
      </c>
      <c r="G9252">
        <v>1779938502628</v>
      </c>
      <c r="H9252">
        <v>1302628</v>
      </c>
      <c r="I9252">
        <v>1302628</v>
      </c>
      <c r="J9252">
        <v>11513</v>
      </c>
      <c r="K9252">
        <v>59</v>
      </c>
      <c r="L9252">
        <v>67.23</v>
      </c>
      <c r="M9252" t="s">
        <v>931</v>
      </c>
      <c r="N9252" t="s">
        <v>926</v>
      </c>
      <c r="O9252">
        <v>53.19</v>
      </c>
      <c r="S9252">
        <v>29251</v>
      </c>
    </row>
    <row r="9253" spans="1:19" x14ac:dyDescent="0.2">
      <c r="A9253" t="s">
        <v>72</v>
      </c>
      <c r="B9253" t="s">
        <v>13</v>
      </c>
      <c r="C9253" t="s">
        <v>927</v>
      </c>
      <c r="D9253">
        <v>1</v>
      </c>
      <c r="E9253">
        <v>4</v>
      </c>
      <c r="F9253">
        <v>1779938100000</v>
      </c>
      <c r="G9253">
        <v>1779939806608</v>
      </c>
      <c r="H9253">
        <v>1706608</v>
      </c>
      <c r="I9253">
        <v>1706608</v>
      </c>
      <c r="J9253">
        <v>9991</v>
      </c>
      <c r="K9253">
        <v>64</v>
      </c>
      <c r="L9253">
        <v>69.92</v>
      </c>
      <c r="M9253" t="s">
        <v>931</v>
      </c>
      <c r="N9253" t="s">
        <v>926</v>
      </c>
      <c r="O9253">
        <v>53.35</v>
      </c>
      <c r="S9253">
        <v>29252</v>
      </c>
    </row>
    <row r="9254" spans="1:19" x14ac:dyDescent="0.2">
      <c r="A9254" t="s">
        <v>72</v>
      </c>
      <c r="B9254" t="s">
        <v>13</v>
      </c>
      <c r="C9254" t="s">
        <v>924</v>
      </c>
      <c r="D9254">
        <v>1</v>
      </c>
      <c r="E9254">
        <v>4</v>
      </c>
      <c r="F9254">
        <v>1779939000000</v>
      </c>
      <c r="G9254">
        <v>1779941418879</v>
      </c>
      <c r="H9254">
        <v>2418879</v>
      </c>
      <c r="I9254">
        <v>2418879</v>
      </c>
      <c r="J9254">
        <v>10464</v>
      </c>
      <c r="K9254">
        <v>90</v>
      </c>
      <c r="L9254">
        <v>72.760000000000005</v>
      </c>
      <c r="M9254" t="s">
        <v>931</v>
      </c>
      <c r="N9254" t="s">
        <v>926</v>
      </c>
      <c r="O9254">
        <v>40.76</v>
      </c>
      <c r="S9254">
        <v>29253</v>
      </c>
    </row>
    <row r="9255" spans="1:19" x14ac:dyDescent="0.2">
      <c r="A9255" t="s">
        <v>72</v>
      </c>
      <c r="B9255" t="s">
        <v>13</v>
      </c>
      <c r="C9255" t="s">
        <v>928</v>
      </c>
      <c r="D9255">
        <v>1</v>
      </c>
      <c r="E9255">
        <v>4</v>
      </c>
      <c r="F9255">
        <v>1779939900000</v>
      </c>
      <c r="G9255">
        <v>1779942091025</v>
      </c>
      <c r="H9255">
        <v>2191025</v>
      </c>
      <c r="I9255">
        <v>2191025</v>
      </c>
      <c r="J9255">
        <v>10734</v>
      </c>
      <c r="K9255">
        <v>91</v>
      </c>
      <c r="L9255">
        <v>57.56</v>
      </c>
      <c r="M9255" t="s">
        <v>925</v>
      </c>
      <c r="N9255" t="s">
        <v>929</v>
      </c>
      <c r="S9255">
        <v>29254</v>
      </c>
    </row>
    <row r="9256" spans="1:19" x14ac:dyDescent="0.2">
      <c r="A9256" t="s">
        <v>72</v>
      </c>
      <c r="B9256" t="s">
        <v>13</v>
      </c>
      <c r="C9256" t="s">
        <v>927</v>
      </c>
      <c r="D9256">
        <v>1</v>
      </c>
      <c r="E9256">
        <v>4</v>
      </c>
      <c r="F9256">
        <v>1779940800000</v>
      </c>
      <c r="G9256">
        <v>1779943062286</v>
      </c>
      <c r="H9256">
        <v>2262286</v>
      </c>
      <c r="I9256">
        <v>2262286</v>
      </c>
      <c r="J9256">
        <v>9285</v>
      </c>
      <c r="K9256">
        <v>89</v>
      </c>
      <c r="L9256">
        <v>76.22</v>
      </c>
      <c r="M9256" t="s">
        <v>931</v>
      </c>
      <c r="N9256" t="s">
        <v>926</v>
      </c>
      <c r="O9256">
        <v>55.9</v>
      </c>
      <c r="S9256">
        <v>29255</v>
      </c>
    </row>
    <row r="9257" spans="1:19" x14ac:dyDescent="0.2">
      <c r="A9257" t="s">
        <v>72</v>
      </c>
      <c r="B9257" t="s">
        <v>13</v>
      </c>
      <c r="C9257" t="s">
        <v>924</v>
      </c>
      <c r="D9257">
        <v>1</v>
      </c>
      <c r="E9257">
        <v>4</v>
      </c>
      <c r="F9257">
        <v>1779941700000</v>
      </c>
      <c r="G9257">
        <v>1779943457588</v>
      </c>
      <c r="H9257">
        <v>1757588</v>
      </c>
      <c r="I9257">
        <v>1757588</v>
      </c>
      <c r="J9257">
        <v>11397</v>
      </c>
      <c r="K9257">
        <v>72</v>
      </c>
      <c r="L9257">
        <v>67.12</v>
      </c>
      <c r="M9257" t="s">
        <v>931</v>
      </c>
      <c r="N9257" t="s">
        <v>926</v>
      </c>
      <c r="O9257">
        <v>41.79</v>
      </c>
      <c r="S9257">
        <v>29256</v>
      </c>
    </row>
    <row r="9258" spans="1:19" x14ac:dyDescent="0.2">
      <c r="A9258" t="s">
        <v>72</v>
      </c>
      <c r="B9258" t="s">
        <v>13</v>
      </c>
      <c r="C9258" t="s">
        <v>928</v>
      </c>
      <c r="D9258">
        <v>1</v>
      </c>
      <c r="E9258">
        <v>4</v>
      </c>
      <c r="F9258">
        <v>1779942600000</v>
      </c>
      <c r="G9258">
        <v>1779944514406</v>
      </c>
      <c r="H9258">
        <v>1914406</v>
      </c>
      <c r="I9258">
        <v>1914406</v>
      </c>
      <c r="J9258">
        <v>11430</v>
      </c>
      <c r="K9258">
        <v>81</v>
      </c>
      <c r="L9258">
        <v>54.97</v>
      </c>
      <c r="M9258" t="s">
        <v>925</v>
      </c>
      <c r="N9258" t="s">
        <v>929</v>
      </c>
      <c r="S9258">
        <v>29257</v>
      </c>
    </row>
    <row r="9259" spans="1:19" x14ac:dyDescent="0.2">
      <c r="A9259" t="s">
        <v>72</v>
      </c>
      <c r="B9259" t="s">
        <v>13</v>
      </c>
      <c r="C9259" t="s">
        <v>927</v>
      </c>
      <c r="D9259">
        <v>1</v>
      </c>
      <c r="E9259">
        <v>4</v>
      </c>
      <c r="F9259">
        <v>1779943500000</v>
      </c>
      <c r="G9259">
        <v>1779945635861</v>
      </c>
      <c r="H9259">
        <v>2135861</v>
      </c>
      <c r="I9259">
        <v>2135861</v>
      </c>
      <c r="J9259">
        <v>8772</v>
      </c>
      <c r="K9259">
        <v>86</v>
      </c>
      <c r="L9259">
        <v>74.03</v>
      </c>
      <c r="M9259" t="s">
        <v>931</v>
      </c>
      <c r="N9259" t="s">
        <v>926</v>
      </c>
      <c r="O9259">
        <v>55.35</v>
      </c>
      <c r="S9259">
        <v>29258</v>
      </c>
    </row>
    <row r="9260" spans="1:19" x14ac:dyDescent="0.2">
      <c r="A9260" t="s">
        <v>72</v>
      </c>
      <c r="B9260" t="s">
        <v>13</v>
      </c>
      <c r="C9260" t="s">
        <v>924</v>
      </c>
      <c r="D9260">
        <v>1</v>
      </c>
      <c r="E9260">
        <v>4</v>
      </c>
      <c r="F9260">
        <v>1779944400000</v>
      </c>
      <c r="G9260">
        <v>1779945923285</v>
      </c>
      <c r="H9260">
        <v>1523285</v>
      </c>
      <c r="I9260">
        <v>1523285</v>
      </c>
      <c r="J9260">
        <v>10870</v>
      </c>
      <c r="K9260">
        <v>63</v>
      </c>
      <c r="L9260">
        <v>66.680000000000007</v>
      </c>
      <c r="M9260" t="s">
        <v>931</v>
      </c>
      <c r="N9260" t="s">
        <v>926</v>
      </c>
      <c r="O9260">
        <v>48.09</v>
      </c>
      <c r="S9260">
        <v>29259</v>
      </c>
    </row>
    <row r="9261" spans="1:19" x14ac:dyDescent="0.2">
      <c r="A9261" t="s">
        <v>72</v>
      </c>
      <c r="B9261" t="s">
        <v>13</v>
      </c>
      <c r="C9261" t="s">
        <v>928</v>
      </c>
      <c r="D9261">
        <v>1</v>
      </c>
      <c r="E9261">
        <v>4</v>
      </c>
      <c r="F9261">
        <v>1779945300000</v>
      </c>
      <c r="G9261">
        <v>1779947523641</v>
      </c>
      <c r="H9261">
        <v>2223641</v>
      </c>
      <c r="I9261">
        <v>2223641</v>
      </c>
      <c r="J9261">
        <v>11967</v>
      </c>
      <c r="K9261">
        <v>85</v>
      </c>
      <c r="L9261">
        <v>76.3</v>
      </c>
      <c r="M9261" t="s">
        <v>931</v>
      </c>
      <c r="N9261" t="s">
        <v>926</v>
      </c>
      <c r="O9261">
        <v>49.89</v>
      </c>
      <c r="S9261">
        <v>29260</v>
      </c>
    </row>
    <row r="9262" spans="1:19" x14ac:dyDescent="0.2">
      <c r="A9262" t="s">
        <v>72</v>
      </c>
      <c r="B9262" t="s">
        <v>13</v>
      </c>
      <c r="C9262" t="s">
        <v>927</v>
      </c>
      <c r="D9262">
        <v>1</v>
      </c>
      <c r="E9262">
        <v>4</v>
      </c>
      <c r="F9262">
        <v>1779946200000</v>
      </c>
      <c r="G9262">
        <v>1779948434845</v>
      </c>
      <c r="H9262">
        <v>2234845</v>
      </c>
      <c r="I9262">
        <v>2234845</v>
      </c>
      <c r="J9262">
        <v>8989</v>
      </c>
      <c r="K9262">
        <v>87</v>
      </c>
      <c r="L9262">
        <v>75.48</v>
      </c>
      <c r="M9262" t="s">
        <v>931</v>
      </c>
      <c r="N9262" t="s">
        <v>926</v>
      </c>
      <c r="O9262">
        <v>55.66</v>
      </c>
      <c r="S9262">
        <v>29261</v>
      </c>
    </row>
    <row r="9263" spans="1:19" x14ac:dyDescent="0.2">
      <c r="A9263" t="s">
        <v>72</v>
      </c>
      <c r="B9263" t="s">
        <v>13</v>
      </c>
      <c r="C9263" t="s">
        <v>924</v>
      </c>
      <c r="D9263">
        <v>1</v>
      </c>
      <c r="E9263">
        <v>4</v>
      </c>
      <c r="F9263">
        <v>1779947100000</v>
      </c>
      <c r="G9263">
        <v>1779948453192</v>
      </c>
      <c r="H9263">
        <v>1353192</v>
      </c>
      <c r="I9263">
        <v>1353192</v>
      </c>
      <c r="J9263">
        <v>8873</v>
      </c>
      <c r="K9263">
        <v>52</v>
      </c>
      <c r="L9263">
        <v>45.56</v>
      </c>
      <c r="M9263" t="s">
        <v>925</v>
      </c>
      <c r="N9263" t="s">
        <v>929</v>
      </c>
      <c r="S9263">
        <v>29262</v>
      </c>
    </row>
    <row r="9264" spans="1:19" x14ac:dyDescent="0.2">
      <c r="A9264" t="s">
        <v>72</v>
      </c>
      <c r="B9264" t="s">
        <v>13</v>
      </c>
      <c r="C9264" t="s">
        <v>927</v>
      </c>
      <c r="D9264">
        <v>1</v>
      </c>
      <c r="E9264">
        <v>5</v>
      </c>
      <c r="F9264">
        <v>1780012800000</v>
      </c>
      <c r="G9264">
        <v>1780015070380</v>
      </c>
      <c r="H9264">
        <v>2270380</v>
      </c>
      <c r="I9264">
        <v>2270380</v>
      </c>
      <c r="J9264">
        <v>10814</v>
      </c>
      <c r="K9264">
        <v>85</v>
      </c>
      <c r="L9264">
        <v>58.6</v>
      </c>
      <c r="M9264" t="s">
        <v>925</v>
      </c>
      <c r="N9264" t="s">
        <v>929</v>
      </c>
      <c r="S9264">
        <v>29263</v>
      </c>
    </row>
    <row r="9265" spans="1:19" x14ac:dyDescent="0.2">
      <c r="A9265" t="s">
        <v>72</v>
      </c>
      <c r="B9265" t="s">
        <v>13</v>
      </c>
      <c r="C9265" t="s">
        <v>924</v>
      </c>
      <c r="D9265">
        <v>1</v>
      </c>
      <c r="E9265">
        <v>5</v>
      </c>
      <c r="F9265">
        <v>1780013700000</v>
      </c>
      <c r="G9265">
        <v>1780015269178</v>
      </c>
      <c r="H9265">
        <v>1569178</v>
      </c>
      <c r="I9265">
        <v>1569178</v>
      </c>
      <c r="J9265">
        <v>9642</v>
      </c>
      <c r="K9265">
        <v>60</v>
      </c>
      <c r="L9265">
        <v>64.2</v>
      </c>
      <c r="M9265" t="s">
        <v>925</v>
      </c>
      <c r="N9265" t="s">
        <v>926</v>
      </c>
      <c r="O9265">
        <v>44.45</v>
      </c>
      <c r="S9265">
        <v>29264</v>
      </c>
    </row>
    <row r="9266" spans="1:19" x14ac:dyDescent="0.2">
      <c r="A9266" t="s">
        <v>72</v>
      </c>
      <c r="B9266" t="s">
        <v>13</v>
      </c>
      <c r="C9266" t="s">
        <v>928</v>
      </c>
      <c r="D9266">
        <v>1</v>
      </c>
      <c r="E9266">
        <v>5</v>
      </c>
      <c r="F9266">
        <v>1780014600000</v>
      </c>
      <c r="G9266">
        <v>1780016631627</v>
      </c>
      <c r="H9266">
        <v>2031627</v>
      </c>
      <c r="I9266">
        <v>2031627</v>
      </c>
      <c r="J9266">
        <v>10469</v>
      </c>
      <c r="K9266">
        <v>85</v>
      </c>
      <c r="L9266">
        <v>73.81</v>
      </c>
      <c r="M9266" t="s">
        <v>931</v>
      </c>
      <c r="N9266" t="s">
        <v>926</v>
      </c>
      <c r="O9266">
        <v>52.93</v>
      </c>
      <c r="S9266">
        <v>29265</v>
      </c>
    </row>
    <row r="9267" spans="1:19" x14ac:dyDescent="0.2">
      <c r="A9267" t="s">
        <v>72</v>
      </c>
      <c r="B9267" t="s">
        <v>13</v>
      </c>
      <c r="C9267" t="s">
        <v>927</v>
      </c>
      <c r="D9267">
        <v>1</v>
      </c>
      <c r="E9267">
        <v>5</v>
      </c>
      <c r="F9267">
        <v>1780015500000</v>
      </c>
      <c r="G9267">
        <v>1780017712913</v>
      </c>
      <c r="H9267">
        <v>2212913</v>
      </c>
      <c r="I9267">
        <v>2212913</v>
      </c>
      <c r="J9267">
        <v>8889</v>
      </c>
      <c r="K9267">
        <v>92</v>
      </c>
      <c r="L9267">
        <v>69.92</v>
      </c>
      <c r="M9267" t="s">
        <v>931</v>
      </c>
      <c r="N9267" t="s">
        <v>926</v>
      </c>
      <c r="O9267">
        <v>43.55</v>
      </c>
      <c r="S9267">
        <v>29266</v>
      </c>
    </row>
    <row r="9268" spans="1:19" x14ac:dyDescent="0.2">
      <c r="A9268" t="s">
        <v>72</v>
      </c>
      <c r="B9268" t="s">
        <v>13</v>
      </c>
      <c r="C9268" t="s">
        <v>924</v>
      </c>
      <c r="D9268">
        <v>1</v>
      </c>
      <c r="E9268">
        <v>5</v>
      </c>
      <c r="F9268">
        <v>1780016400000</v>
      </c>
      <c r="G9268">
        <v>1780018562540</v>
      </c>
      <c r="H9268">
        <v>2162540</v>
      </c>
      <c r="I9268">
        <v>2162540</v>
      </c>
      <c r="J9268">
        <v>10070</v>
      </c>
      <c r="K9268">
        <v>88</v>
      </c>
      <c r="L9268">
        <v>69.989999999999995</v>
      </c>
      <c r="M9268" t="s">
        <v>931</v>
      </c>
      <c r="N9268" t="s">
        <v>926</v>
      </c>
      <c r="O9268">
        <v>41.82</v>
      </c>
      <c r="S9268">
        <v>29267</v>
      </c>
    </row>
    <row r="9269" spans="1:19" x14ac:dyDescent="0.2">
      <c r="A9269" t="s">
        <v>72</v>
      </c>
      <c r="B9269" t="s">
        <v>13</v>
      </c>
      <c r="C9269" t="s">
        <v>928</v>
      </c>
      <c r="D9269">
        <v>1</v>
      </c>
      <c r="E9269">
        <v>5</v>
      </c>
      <c r="F9269">
        <v>1780017300000</v>
      </c>
      <c r="G9269">
        <v>1780018941745</v>
      </c>
      <c r="H9269">
        <v>1641745</v>
      </c>
      <c r="I9269">
        <v>1641745</v>
      </c>
      <c r="J9269">
        <v>11735</v>
      </c>
      <c r="K9269">
        <v>65</v>
      </c>
      <c r="L9269">
        <v>66.400000000000006</v>
      </c>
      <c r="M9269" t="s">
        <v>925</v>
      </c>
      <c r="N9269" t="s">
        <v>926</v>
      </c>
      <c r="O9269">
        <v>42.15</v>
      </c>
      <c r="S9269">
        <v>29268</v>
      </c>
    </row>
    <row r="9270" spans="1:19" x14ac:dyDescent="0.2">
      <c r="A9270" t="s">
        <v>72</v>
      </c>
      <c r="B9270" t="s">
        <v>13</v>
      </c>
      <c r="C9270" t="s">
        <v>927</v>
      </c>
      <c r="D9270">
        <v>1</v>
      </c>
      <c r="E9270">
        <v>5</v>
      </c>
      <c r="F9270">
        <v>1780018200000</v>
      </c>
      <c r="G9270">
        <v>1780020115929</v>
      </c>
      <c r="H9270">
        <v>1915929</v>
      </c>
      <c r="I9270">
        <v>1915929</v>
      </c>
      <c r="J9270">
        <v>9550</v>
      </c>
      <c r="K9270">
        <v>80</v>
      </c>
      <c r="L9270">
        <v>72.180000000000007</v>
      </c>
      <c r="M9270" t="s">
        <v>931</v>
      </c>
      <c r="N9270" t="s">
        <v>926</v>
      </c>
      <c r="O9270">
        <v>54.51</v>
      </c>
      <c r="S9270">
        <v>29269</v>
      </c>
    </row>
    <row r="9271" spans="1:19" x14ac:dyDescent="0.2">
      <c r="A9271" t="s">
        <v>72</v>
      </c>
      <c r="B9271" t="s">
        <v>13</v>
      </c>
      <c r="C9271" t="s">
        <v>924</v>
      </c>
      <c r="D9271">
        <v>1</v>
      </c>
      <c r="E9271">
        <v>5</v>
      </c>
      <c r="F9271">
        <v>1780019100000</v>
      </c>
      <c r="G9271">
        <v>1780020492233</v>
      </c>
      <c r="H9271">
        <v>1392233</v>
      </c>
      <c r="I9271">
        <v>1392233</v>
      </c>
      <c r="J9271">
        <v>11340</v>
      </c>
      <c r="K9271">
        <v>60</v>
      </c>
      <c r="L9271">
        <v>69</v>
      </c>
      <c r="M9271" t="s">
        <v>931</v>
      </c>
      <c r="N9271" t="s">
        <v>926</v>
      </c>
      <c r="O9271">
        <v>55.53</v>
      </c>
      <c r="S9271">
        <v>29270</v>
      </c>
    </row>
    <row r="9272" spans="1:19" x14ac:dyDescent="0.2">
      <c r="A9272" t="s">
        <v>72</v>
      </c>
      <c r="B9272" t="s">
        <v>13</v>
      </c>
      <c r="C9272" t="s">
        <v>928</v>
      </c>
      <c r="D9272">
        <v>1</v>
      </c>
      <c r="E9272">
        <v>5</v>
      </c>
      <c r="F9272">
        <v>1780020000000</v>
      </c>
      <c r="G9272">
        <v>1780021783619</v>
      </c>
      <c r="H9272">
        <v>1783619</v>
      </c>
      <c r="I9272">
        <v>1783619</v>
      </c>
      <c r="J9272">
        <v>9360</v>
      </c>
      <c r="K9272">
        <v>66</v>
      </c>
      <c r="L9272">
        <v>51.23</v>
      </c>
      <c r="M9272" t="s">
        <v>925</v>
      </c>
      <c r="N9272" t="s">
        <v>929</v>
      </c>
      <c r="S9272">
        <v>29271</v>
      </c>
    </row>
    <row r="9273" spans="1:19" x14ac:dyDescent="0.2">
      <c r="A9273" t="s">
        <v>72</v>
      </c>
      <c r="B9273" t="s">
        <v>13</v>
      </c>
      <c r="C9273" t="s">
        <v>927</v>
      </c>
      <c r="D9273">
        <v>1</v>
      </c>
      <c r="E9273">
        <v>5</v>
      </c>
      <c r="F9273">
        <v>1780020900000</v>
      </c>
      <c r="G9273">
        <v>1780023367768</v>
      </c>
      <c r="H9273">
        <v>2467768</v>
      </c>
      <c r="I9273">
        <v>2467768</v>
      </c>
      <c r="J9273">
        <v>8996</v>
      </c>
      <c r="K9273">
        <v>98</v>
      </c>
      <c r="L9273">
        <v>74.150000000000006</v>
      </c>
      <c r="M9273" t="s">
        <v>931</v>
      </c>
      <c r="N9273" t="s">
        <v>926</v>
      </c>
      <c r="O9273">
        <v>46.67</v>
      </c>
      <c r="S9273">
        <v>29272</v>
      </c>
    </row>
    <row r="9274" spans="1:19" x14ac:dyDescent="0.2">
      <c r="A9274" t="s">
        <v>72</v>
      </c>
      <c r="B9274" t="s">
        <v>13</v>
      </c>
      <c r="C9274" t="s">
        <v>924</v>
      </c>
      <c r="D9274">
        <v>1</v>
      </c>
      <c r="E9274">
        <v>5</v>
      </c>
      <c r="F9274">
        <v>1780021800000</v>
      </c>
      <c r="G9274">
        <v>1780023411256</v>
      </c>
      <c r="H9274">
        <v>1611256</v>
      </c>
      <c r="I9274">
        <v>1611256</v>
      </c>
      <c r="J9274">
        <v>9065</v>
      </c>
      <c r="K9274">
        <v>65</v>
      </c>
      <c r="L9274">
        <v>68.010000000000005</v>
      </c>
      <c r="M9274" t="s">
        <v>931</v>
      </c>
      <c r="N9274" t="s">
        <v>926</v>
      </c>
      <c r="O9274">
        <v>53.79</v>
      </c>
      <c r="S9274">
        <v>29273</v>
      </c>
    </row>
    <row r="9275" spans="1:19" x14ac:dyDescent="0.2">
      <c r="A9275" t="s">
        <v>72</v>
      </c>
      <c r="B9275" t="s">
        <v>13</v>
      </c>
      <c r="C9275" t="s">
        <v>928</v>
      </c>
      <c r="D9275">
        <v>1</v>
      </c>
      <c r="E9275">
        <v>5</v>
      </c>
      <c r="F9275">
        <v>1780022700000</v>
      </c>
      <c r="G9275">
        <v>1780024904834</v>
      </c>
      <c r="H9275">
        <v>2204834</v>
      </c>
      <c r="I9275">
        <v>2204834</v>
      </c>
      <c r="J9275">
        <v>11674</v>
      </c>
      <c r="K9275">
        <v>89</v>
      </c>
      <c r="L9275">
        <v>76.84</v>
      </c>
      <c r="M9275" t="s">
        <v>931</v>
      </c>
      <c r="N9275" t="s">
        <v>926</v>
      </c>
      <c r="O9275">
        <v>52.39</v>
      </c>
      <c r="S9275">
        <v>29274</v>
      </c>
    </row>
    <row r="9276" spans="1:19" x14ac:dyDescent="0.2">
      <c r="A9276" t="s">
        <v>72</v>
      </c>
      <c r="B9276" t="s">
        <v>13</v>
      </c>
      <c r="C9276" t="s">
        <v>927</v>
      </c>
      <c r="D9276">
        <v>1</v>
      </c>
      <c r="E9276">
        <v>5</v>
      </c>
      <c r="F9276">
        <v>1780023600000</v>
      </c>
      <c r="G9276">
        <v>1780025148267</v>
      </c>
      <c r="H9276">
        <v>1548267</v>
      </c>
      <c r="I9276">
        <v>1548267</v>
      </c>
      <c r="J9276">
        <v>11891</v>
      </c>
      <c r="K9276">
        <v>68</v>
      </c>
      <c r="L9276">
        <v>51.06</v>
      </c>
      <c r="M9276" t="s">
        <v>925</v>
      </c>
      <c r="N9276" t="s">
        <v>929</v>
      </c>
      <c r="S9276">
        <v>29275</v>
      </c>
    </row>
    <row r="9277" spans="1:19" x14ac:dyDescent="0.2">
      <c r="A9277" t="s">
        <v>72</v>
      </c>
      <c r="B9277" t="s">
        <v>13</v>
      </c>
      <c r="C9277" t="s">
        <v>924</v>
      </c>
      <c r="D9277">
        <v>1</v>
      </c>
      <c r="E9277">
        <v>5</v>
      </c>
      <c r="F9277">
        <v>1780024500000</v>
      </c>
      <c r="G9277">
        <v>1780025927578</v>
      </c>
      <c r="H9277">
        <v>1427578</v>
      </c>
      <c r="I9277">
        <v>1427578</v>
      </c>
      <c r="J9277">
        <v>11313</v>
      </c>
      <c r="K9277">
        <v>59</v>
      </c>
      <c r="L9277">
        <v>67.260000000000005</v>
      </c>
      <c r="M9277" t="s">
        <v>931</v>
      </c>
      <c r="N9277" t="s">
        <v>926</v>
      </c>
      <c r="O9277">
        <v>50.67</v>
      </c>
      <c r="S9277">
        <v>29276</v>
      </c>
    </row>
    <row r="9278" spans="1:19" x14ac:dyDescent="0.2">
      <c r="A9278" t="s">
        <v>72</v>
      </c>
      <c r="B9278" t="s">
        <v>13</v>
      </c>
      <c r="C9278" t="s">
        <v>928</v>
      </c>
      <c r="D9278">
        <v>1</v>
      </c>
      <c r="E9278">
        <v>5</v>
      </c>
      <c r="F9278">
        <v>1780025400000</v>
      </c>
      <c r="G9278">
        <v>1780026982463</v>
      </c>
      <c r="H9278">
        <v>1582463</v>
      </c>
      <c r="I9278">
        <v>1582463</v>
      </c>
      <c r="J9278">
        <v>10019</v>
      </c>
      <c r="K9278">
        <v>62</v>
      </c>
      <c r="L9278">
        <v>66.040000000000006</v>
      </c>
      <c r="M9278" t="s">
        <v>925</v>
      </c>
      <c r="N9278" t="s">
        <v>926</v>
      </c>
      <c r="O9278">
        <v>47.38</v>
      </c>
      <c r="S9278">
        <v>29277</v>
      </c>
    </row>
    <row r="9279" spans="1:19" x14ac:dyDescent="0.2">
      <c r="A9279" t="s">
        <v>72</v>
      </c>
      <c r="B9279" t="s">
        <v>13</v>
      </c>
      <c r="C9279" t="s">
        <v>927</v>
      </c>
      <c r="D9279">
        <v>1</v>
      </c>
      <c r="E9279">
        <v>5</v>
      </c>
      <c r="F9279">
        <v>1780026300000</v>
      </c>
      <c r="G9279">
        <v>1780028615683</v>
      </c>
      <c r="H9279">
        <v>2315683</v>
      </c>
      <c r="I9279">
        <v>2315683</v>
      </c>
      <c r="J9279">
        <v>11521</v>
      </c>
      <c r="K9279">
        <v>90</v>
      </c>
      <c r="L9279">
        <v>77.28</v>
      </c>
      <c r="M9279" t="s">
        <v>931</v>
      </c>
      <c r="N9279" t="s">
        <v>926</v>
      </c>
      <c r="O9279">
        <v>51.03</v>
      </c>
      <c r="S9279">
        <v>29278</v>
      </c>
    </row>
    <row r="9280" spans="1:19" x14ac:dyDescent="0.2">
      <c r="A9280" t="s">
        <v>72</v>
      </c>
      <c r="B9280" t="s">
        <v>13</v>
      </c>
      <c r="C9280" t="s">
        <v>924</v>
      </c>
      <c r="D9280">
        <v>1</v>
      </c>
      <c r="E9280">
        <v>5</v>
      </c>
      <c r="F9280">
        <v>1780027200000</v>
      </c>
      <c r="G9280">
        <v>1780029719439</v>
      </c>
      <c r="H9280">
        <v>2519439</v>
      </c>
      <c r="I9280">
        <v>2519439</v>
      </c>
      <c r="J9280">
        <v>11926</v>
      </c>
      <c r="K9280">
        <v>93</v>
      </c>
      <c r="L9280">
        <v>83.06</v>
      </c>
      <c r="M9280" t="s">
        <v>931</v>
      </c>
      <c r="N9280" t="s">
        <v>926</v>
      </c>
      <c r="O9280">
        <v>58.26</v>
      </c>
      <c r="S9280">
        <v>29279</v>
      </c>
    </row>
    <row r="9281" spans="1:19" x14ac:dyDescent="0.2">
      <c r="A9281" t="s">
        <v>72</v>
      </c>
      <c r="B9281" t="s">
        <v>13</v>
      </c>
      <c r="C9281" t="s">
        <v>928</v>
      </c>
      <c r="D9281">
        <v>1</v>
      </c>
      <c r="E9281">
        <v>5</v>
      </c>
      <c r="F9281">
        <v>1780028100000</v>
      </c>
      <c r="G9281">
        <v>1780030427930</v>
      </c>
      <c r="H9281">
        <v>2327930</v>
      </c>
      <c r="I9281">
        <v>2327930</v>
      </c>
      <c r="J9281">
        <v>9341</v>
      </c>
      <c r="K9281">
        <v>92</v>
      </c>
      <c r="L9281">
        <v>75.209999999999994</v>
      </c>
      <c r="M9281" t="s">
        <v>931</v>
      </c>
      <c r="N9281" t="s">
        <v>926</v>
      </c>
      <c r="O9281">
        <v>51.75</v>
      </c>
      <c r="S9281">
        <v>29280</v>
      </c>
    </row>
    <row r="9282" spans="1:19" x14ac:dyDescent="0.2">
      <c r="A9282" t="s">
        <v>72</v>
      </c>
      <c r="B9282" t="s">
        <v>13</v>
      </c>
      <c r="C9282" t="s">
        <v>927</v>
      </c>
      <c r="D9282">
        <v>1</v>
      </c>
      <c r="E9282">
        <v>5</v>
      </c>
      <c r="F9282">
        <v>1780029000000</v>
      </c>
      <c r="G9282">
        <v>1780030898808</v>
      </c>
      <c r="H9282">
        <v>1898808</v>
      </c>
      <c r="I9282">
        <v>1898808</v>
      </c>
      <c r="J9282">
        <v>11564</v>
      </c>
      <c r="K9282">
        <v>81</v>
      </c>
      <c r="L9282">
        <v>71.349999999999994</v>
      </c>
      <c r="M9282" t="s">
        <v>931</v>
      </c>
      <c r="N9282" t="s">
        <v>926</v>
      </c>
      <c r="O9282">
        <v>47.64</v>
      </c>
      <c r="S9282">
        <v>29281</v>
      </c>
    </row>
    <row r="9283" spans="1:19" x14ac:dyDescent="0.2">
      <c r="A9283" t="s">
        <v>72</v>
      </c>
      <c r="B9283" t="s">
        <v>13</v>
      </c>
      <c r="C9283" t="s">
        <v>924</v>
      </c>
      <c r="D9283">
        <v>1</v>
      </c>
      <c r="E9283">
        <v>5</v>
      </c>
      <c r="F9283">
        <v>1780029900000</v>
      </c>
      <c r="G9283">
        <v>1780032297014</v>
      </c>
      <c r="H9283">
        <v>2397014</v>
      </c>
      <c r="I9283">
        <v>2397014</v>
      </c>
      <c r="J9283">
        <v>10869</v>
      </c>
      <c r="K9283">
        <v>95</v>
      </c>
      <c r="L9283">
        <v>76.569999999999993</v>
      </c>
      <c r="M9283" t="s">
        <v>931</v>
      </c>
      <c r="N9283" t="s">
        <v>926</v>
      </c>
      <c r="O9283">
        <v>49.08</v>
      </c>
      <c r="S9283">
        <v>29282</v>
      </c>
    </row>
    <row r="9284" spans="1:19" x14ac:dyDescent="0.2">
      <c r="A9284" t="s">
        <v>72</v>
      </c>
      <c r="B9284" t="s">
        <v>13</v>
      </c>
      <c r="C9284" t="s">
        <v>928</v>
      </c>
      <c r="D9284">
        <v>1</v>
      </c>
      <c r="E9284">
        <v>5</v>
      </c>
      <c r="F9284">
        <v>1780030800000</v>
      </c>
      <c r="G9284">
        <v>1780033099134</v>
      </c>
      <c r="H9284">
        <v>2299134</v>
      </c>
      <c r="I9284">
        <v>2299134</v>
      </c>
      <c r="J9284">
        <v>11639</v>
      </c>
      <c r="K9284">
        <v>85</v>
      </c>
      <c r="L9284">
        <v>73.73</v>
      </c>
      <c r="M9284" t="s">
        <v>931</v>
      </c>
      <c r="N9284" t="s">
        <v>926</v>
      </c>
      <c r="O9284">
        <v>42.88</v>
      </c>
      <c r="S9284">
        <v>29283</v>
      </c>
    </row>
    <row r="9285" spans="1:19" x14ac:dyDescent="0.2">
      <c r="A9285" t="s">
        <v>72</v>
      </c>
      <c r="B9285" t="s">
        <v>13</v>
      </c>
      <c r="C9285" t="s">
        <v>927</v>
      </c>
      <c r="D9285">
        <v>1</v>
      </c>
      <c r="E9285">
        <v>5</v>
      </c>
      <c r="F9285">
        <v>1780031700000</v>
      </c>
      <c r="G9285">
        <v>1780033141946</v>
      </c>
      <c r="H9285">
        <v>1441946</v>
      </c>
      <c r="I9285">
        <v>1441946</v>
      </c>
      <c r="J9285">
        <v>12533</v>
      </c>
      <c r="K9285">
        <v>56</v>
      </c>
      <c r="L9285">
        <v>69.400000000000006</v>
      </c>
      <c r="M9285" t="s">
        <v>931</v>
      </c>
      <c r="N9285" t="s">
        <v>926</v>
      </c>
      <c r="O9285">
        <v>52.02</v>
      </c>
      <c r="S9285">
        <v>29284</v>
      </c>
    </row>
    <row r="9286" spans="1:19" x14ac:dyDescent="0.2">
      <c r="A9286" t="s">
        <v>72</v>
      </c>
      <c r="B9286" t="s">
        <v>13</v>
      </c>
      <c r="C9286" t="s">
        <v>924</v>
      </c>
      <c r="D9286">
        <v>1</v>
      </c>
      <c r="E9286">
        <v>5</v>
      </c>
      <c r="F9286">
        <v>1780032600000</v>
      </c>
      <c r="G9286">
        <v>1780034778877</v>
      </c>
      <c r="H9286">
        <v>2178877</v>
      </c>
      <c r="I9286">
        <v>2178877</v>
      </c>
      <c r="J9286">
        <v>11158</v>
      </c>
      <c r="K9286">
        <v>82</v>
      </c>
      <c r="L9286">
        <v>78.97</v>
      </c>
      <c r="M9286" t="s">
        <v>931</v>
      </c>
      <c r="N9286" t="s">
        <v>926</v>
      </c>
      <c r="O9286">
        <v>59.38</v>
      </c>
      <c r="S9286">
        <v>29285</v>
      </c>
    </row>
    <row r="9287" spans="1:19" x14ac:dyDescent="0.2">
      <c r="A9287" t="s">
        <v>72</v>
      </c>
      <c r="B9287" t="s">
        <v>13</v>
      </c>
      <c r="C9287" t="s">
        <v>928</v>
      </c>
      <c r="D9287">
        <v>1</v>
      </c>
      <c r="E9287">
        <v>5</v>
      </c>
      <c r="F9287">
        <v>1780033500000</v>
      </c>
      <c r="G9287">
        <v>1780035448455</v>
      </c>
      <c r="H9287">
        <v>1948455</v>
      </c>
      <c r="I9287">
        <v>1948455</v>
      </c>
      <c r="J9287">
        <v>10291</v>
      </c>
      <c r="K9287">
        <v>78</v>
      </c>
      <c r="L9287">
        <v>72.47</v>
      </c>
      <c r="M9287" t="s">
        <v>931</v>
      </c>
      <c r="N9287" t="s">
        <v>926</v>
      </c>
      <c r="O9287">
        <v>52.39</v>
      </c>
      <c r="S9287">
        <v>29286</v>
      </c>
    </row>
    <row r="9288" spans="1:19" x14ac:dyDescent="0.2">
      <c r="A9288" t="s">
        <v>72</v>
      </c>
      <c r="B9288" t="s">
        <v>13</v>
      </c>
      <c r="C9288" t="s">
        <v>927</v>
      </c>
      <c r="D9288">
        <v>1</v>
      </c>
      <c r="E9288">
        <v>5</v>
      </c>
      <c r="F9288">
        <v>1780034400000</v>
      </c>
      <c r="G9288">
        <v>1780036603751</v>
      </c>
      <c r="H9288">
        <v>2203751</v>
      </c>
      <c r="I9288">
        <v>2203751</v>
      </c>
      <c r="J9288">
        <v>10594</v>
      </c>
      <c r="K9288">
        <v>89</v>
      </c>
      <c r="L9288">
        <v>71.489999999999995</v>
      </c>
      <c r="M9288" t="s">
        <v>931</v>
      </c>
      <c r="N9288" t="s">
        <v>926</v>
      </c>
      <c r="O9288">
        <v>42.86</v>
      </c>
      <c r="S9288">
        <v>29287</v>
      </c>
    </row>
    <row r="9289" spans="1:19" x14ac:dyDescent="0.2">
      <c r="A9289" t="s">
        <v>72</v>
      </c>
      <c r="B9289" t="s">
        <v>13</v>
      </c>
      <c r="C9289" t="s">
        <v>924</v>
      </c>
      <c r="D9289">
        <v>1</v>
      </c>
      <c r="E9289">
        <v>6</v>
      </c>
      <c r="F9289">
        <v>1780099200000</v>
      </c>
      <c r="G9289">
        <v>1780101719599</v>
      </c>
      <c r="H9289">
        <v>2519599</v>
      </c>
      <c r="I9289">
        <v>2519599</v>
      </c>
      <c r="J9289">
        <v>9706</v>
      </c>
      <c r="K9289">
        <v>101</v>
      </c>
      <c r="L9289">
        <v>60.43</v>
      </c>
      <c r="M9289" t="s">
        <v>925</v>
      </c>
      <c r="N9289" t="s">
        <v>929</v>
      </c>
      <c r="S9289">
        <v>29288</v>
      </c>
    </row>
    <row r="9290" spans="1:19" x14ac:dyDescent="0.2">
      <c r="A9290" t="s">
        <v>72</v>
      </c>
      <c r="B9290" t="s">
        <v>13</v>
      </c>
      <c r="C9290" t="s">
        <v>928</v>
      </c>
      <c r="D9290">
        <v>1</v>
      </c>
      <c r="E9290">
        <v>6</v>
      </c>
      <c r="F9290">
        <v>1780100100000</v>
      </c>
      <c r="G9290">
        <v>1780101721117</v>
      </c>
      <c r="H9290">
        <v>1621117</v>
      </c>
      <c r="I9290">
        <v>1621117</v>
      </c>
      <c r="J9290">
        <v>8444</v>
      </c>
      <c r="K9290">
        <v>66</v>
      </c>
      <c r="L9290">
        <v>65.58</v>
      </c>
      <c r="M9290" t="s">
        <v>925</v>
      </c>
      <c r="N9290" t="s">
        <v>926</v>
      </c>
      <c r="O9290">
        <v>49.54</v>
      </c>
      <c r="S9290">
        <v>29289</v>
      </c>
    </row>
    <row r="9291" spans="1:19" x14ac:dyDescent="0.2">
      <c r="A9291" t="s">
        <v>72</v>
      </c>
      <c r="B9291" t="s">
        <v>13</v>
      </c>
      <c r="C9291" t="s">
        <v>927</v>
      </c>
      <c r="D9291">
        <v>1</v>
      </c>
      <c r="E9291">
        <v>6</v>
      </c>
      <c r="F9291">
        <v>1780101000000</v>
      </c>
      <c r="G9291">
        <v>1780103431061</v>
      </c>
      <c r="H9291">
        <v>2431061</v>
      </c>
      <c r="I9291">
        <v>2431061</v>
      </c>
      <c r="J9291">
        <v>10798</v>
      </c>
      <c r="K9291">
        <v>92</v>
      </c>
      <c r="L9291">
        <v>60.51</v>
      </c>
      <c r="M9291" t="s">
        <v>925</v>
      </c>
      <c r="N9291" t="s">
        <v>929</v>
      </c>
      <c r="S9291">
        <v>29290</v>
      </c>
    </row>
    <row r="9292" spans="1:19" x14ac:dyDescent="0.2">
      <c r="A9292" t="s">
        <v>72</v>
      </c>
      <c r="B9292" t="s">
        <v>13</v>
      </c>
      <c r="C9292" t="s">
        <v>924</v>
      </c>
      <c r="D9292">
        <v>1</v>
      </c>
      <c r="E9292">
        <v>6</v>
      </c>
      <c r="F9292">
        <v>1780101900000</v>
      </c>
      <c r="G9292">
        <v>1780103516139</v>
      </c>
      <c r="H9292">
        <v>1616139</v>
      </c>
      <c r="I9292">
        <v>1616139</v>
      </c>
      <c r="J9292">
        <v>11309</v>
      </c>
      <c r="K9292">
        <v>62</v>
      </c>
      <c r="L9292">
        <v>65.42</v>
      </c>
      <c r="M9292" t="s">
        <v>925</v>
      </c>
      <c r="N9292" t="s">
        <v>926</v>
      </c>
      <c r="O9292">
        <v>41.63</v>
      </c>
      <c r="S9292">
        <v>29291</v>
      </c>
    </row>
    <row r="9293" spans="1:19" x14ac:dyDescent="0.2">
      <c r="A9293" t="s">
        <v>72</v>
      </c>
      <c r="B9293" t="s">
        <v>13</v>
      </c>
      <c r="C9293" t="s">
        <v>928</v>
      </c>
      <c r="D9293">
        <v>1</v>
      </c>
      <c r="E9293">
        <v>6</v>
      </c>
      <c r="F9293">
        <v>1780102800000</v>
      </c>
      <c r="G9293">
        <v>1780104835064</v>
      </c>
      <c r="H9293">
        <v>2035064</v>
      </c>
      <c r="I9293">
        <v>2035064</v>
      </c>
      <c r="J9293">
        <v>8796</v>
      </c>
      <c r="K9293">
        <v>81</v>
      </c>
      <c r="L9293">
        <v>71.400000000000006</v>
      </c>
      <c r="M9293" t="s">
        <v>931</v>
      </c>
      <c r="N9293" t="s">
        <v>926</v>
      </c>
      <c r="O9293">
        <v>51.71</v>
      </c>
      <c r="S9293">
        <v>29292</v>
      </c>
    </row>
    <row r="9294" spans="1:19" x14ac:dyDescent="0.2">
      <c r="A9294" t="s">
        <v>72</v>
      </c>
      <c r="B9294" t="s">
        <v>13</v>
      </c>
      <c r="C9294" t="s">
        <v>927</v>
      </c>
      <c r="D9294">
        <v>1</v>
      </c>
      <c r="E9294">
        <v>6</v>
      </c>
      <c r="F9294">
        <v>1780103700000</v>
      </c>
      <c r="G9294">
        <v>1780105184571</v>
      </c>
      <c r="H9294">
        <v>1484571</v>
      </c>
      <c r="I9294">
        <v>1484571</v>
      </c>
      <c r="J9294">
        <v>10798</v>
      </c>
      <c r="K9294">
        <v>66</v>
      </c>
      <c r="L9294">
        <v>66.680000000000007</v>
      </c>
      <c r="M9294" t="s">
        <v>931</v>
      </c>
      <c r="N9294" t="s">
        <v>926</v>
      </c>
      <c r="O9294">
        <v>49.26</v>
      </c>
      <c r="S9294">
        <v>29293</v>
      </c>
    </row>
    <row r="9295" spans="1:19" x14ac:dyDescent="0.2">
      <c r="A9295" t="s">
        <v>72</v>
      </c>
      <c r="B9295" t="s">
        <v>13</v>
      </c>
      <c r="C9295" t="s">
        <v>924</v>
      </c>
      <c r="D9295">
        <v>1</v>
      </c>
      <c r="E9295">
        <v>6</v>
      </c>
      <c r="F9295">
        <v>1780104600000</v>
      </c>
      <c r="G9295">
        <v>1780106865058</v>
      </c>
      <c r="H9295">
        <v>2265058</v>
      </c>
      <c r="I9295">
        <v>2265058</v>
      </c>
      <c r="J9295">
        <v>10625</v>
      </c>
      <c r="K9295">
        <v>85</v>
      </c>
      <c r="L9295">
        <v>72.25</v>
      </c>
      <c r="M9295" t="s">
        <v>931</v>
      </c>
      <c r="N9295" t="s">
        <v>926</v>
      </c>
      <c r="O9295">
        <v>43.01</v>
      </c>
      <c r="S9295">
        <v>29294</v>
      </c>
    </row>
    <row r="9296" spans="1:19" x14ac:dyDescent="0.2">
      <c r="A9296" t="s">
        <v>72</v>
      </c>
      <c r="B9296" t="s">
        <v>13</v>
      </c>
      <c r="C9296" t="s">
        <v>928</v>
      </c>
      <c r="D9296">
        <v>1</v>
      </c>
      <c r="E9296">
        <v>6</v>
      </c>
      <c r="F9296">
        <v>1780105500000</v>
      </c>
      <c r="G9296">
        <v>1780107934661</v>
      </c>
      <c r="H9296">
        <v>2434661</v>
      </c>
      <c r="I9296">
        <v>2434661</v>
      </c>
      <c r="J9296">
        <v>9457</v>
      </c>
      <c r="K9296">
        <v>92</v>
      </c>
      <c r="L9296">
        <v>72.569999999999993</v>
      </c>
      <c r="M9296" t="s">
        <v>931</v>
      </c>
      <c r="N9296" t="s">
        <v>926</v>
      </c>
      <c r="O9296">
        <v>42.59</v>
      </c>
      <c r="S9296">
        <v>29295</v>
      </c>
    </row>
    <row r="9297" spans="1:19" x14ac:dyDescent="0.2">
      <c r="A9297" t="s">
        <v>72</v>
      </c>
      <c r="B9297" t="s">
        <v>13</v>
      </c>
      <c r="C9297" t="s">
        <v>927</v>
      </c>
      <c r="D9297">
        <v>1</v>
      </c>
      <c r="E9297">
        <v>6</v>
      </c>
      <c r="F9297">
        <v>1780106400000</v>
      </c>
      <c r="G9297">
        <v>1780108001295</v>
      </c>
      <c r="H9297">
        <v>1601295</v>
      </c>
      <c r="I9297">
        <v>1601295</v>
      </c>
      <c r="J9297">
        <v>8955</v>
      </c>
      <c r="K9297">
        <v>59</v>
      </c>
      <c r="L9297">
        <v>65.489999999999995</v>
      </c>
      <c r="M9297" t="s">
        <v>925</v>
      </c>
      <c r="N9297" t="s">
        <v>926</v>
      </c>
      <c r="O9297">
        <v>48.46</v>
      </c>
      <c r="S9297">
        <v>29296</v>
      </c>
    </row>
    <row r="9298" spans="1:19" x14ac:dyDescent="0.2">
      <c r="A9298" t="s">
        <v>72</v>
      </c>
      <c r="B9298" t="s">
        <v>13</v>
      </c>
      <c r="C9298" t="s">
        <v>924</v>
      </c>
      <c r="D9298">
        <v>1</v>
      </c>
      <c r="E9298">
        <v>6</v>
      </c>
      <c r="F9298">
        <v>1780107300000</v>
      </c>
      <c r="G9298">
        <v>1780109697134</v>
      </c>
      <c r="H9298">
        <v>2397134</v>
      </c>
      <c r="I9298">
        <v>2397134</v>
      </c>
      <c r="J9298">
        <v>11084</v>
      </c>
      <c r="K9298">
        <v>89</v>
      </c>
      <c r="L9298">
        <v>79.650000000000006</v>
      </c>
      <c r="M9298" t="s">
        <v>931</v>
      </c>
      <c r="N9298" t="s">
        <v>926</v>
      </c>
      <c r="O9298">
        <v>55.67</v>
      </c>
      <c r="S9298">
        <v>29297</v>
      </c>
    </row>
    <row r="9299" spans="1:19" x14ac:dyDescent="0.2">
      <c r="A9299" t="s">
        <v>72</v>
      </c>
      <c r="B9299" t="s">
        <v>13</v>
      </c>
      <c r="C9299" t="s">
        <v>928</v>
      </c>
      <c r="D9299">
        <v>1</v>
      </c>
      <c r="E9299">
        <v>6</v>
      </c>
      <c r="F9299">
        <v>1780108200000</v>
      </c>
      <c r="G9299">
        <v>1780110407909</v>
      </c>
      <c r="H9299">
        <v>2207909</v>
      </c>
      <c r="I9299">
        <v>2207909</v>
      </c>
      <c r="J9299">
        <v>10565</v>
      </c>
      <c r="K9299">
        <v>81</v>
      </c>
      <c r="L9299">
        <v>71.03</v>
      </c>
      <c r="M9299" t="s">
        <v>931</v>
      </c>
      <c r="N9299" t="s">
        <v>926</v>
      </c>
      <c r="O9299">
        <v>41.77</v>
      </c>
      <c r="S9299">
        <v>29298</v>
      </c>
    </row>
    <row r="9300" spans="1:19" x14ac:dyDescent="0.2">
      <c r="A9300" t="s">
        <v>72</v>
      </c>
      <c r="B9300" t="s">
        <v>13</v>
      </c>
      <c r="C9300" t="s">
        <v>927</v>
      </c>
      <c r="D9300">
        <v>1</v>
      </c>
      <c r="E9300">
        <v>6</v>
      </c>
      <c r="F9300">
        <v>1780109100000</v>
      </c>
      <c r="G9300">
        <v>1780110920559</v>
      </c>
      <c r="H9300">
        <v>1820559</v>
      </c>
      <c r="I9300">
        <v>1820559</v>
      </c>
      <c r="J9300">
        <v>9247</v>
      </c>
      <c r="K9300">
        <v>78</v>
      </c>
      <c r="L9300">
        <v>66.19</v>
      </c>
      <c r="M9300" t="s">
        <v>925</v>
      </c>
      <c r="N9300" t="s">
        <v>926</v>
      </c>
      <c r="O9300">
        <v>43.81</v>
      </c>
      <c r="S9300">
        <v>29299</v>
      </c>
    </row>
    <row r="9301" spans="1:19" x14ac:dyDescent="0.2">
      <c r="A9301" t="s">
        <v>72</v>
      </c>
      <c r="B9301" t="s">
        <v>13</v>
      </c>
      <c r="C9301" t="s">
        <v>924</v>
      </c>
      <c r="D9301">
        <v>1</v>
      </c>
      <c r="E9301">
        <v>6</v>
      </c>
      <c r="F9301">
        <v>1780110000000</v>
      </c>
      <c r="G9301">
        <v>1780111654177</v>
      </c>
      <c r="H9301">
        <v>1654177</v>
      </c>
      <c r="I9301">
        <v>1654177</v>
      </c>
      <c r="J9301">
        <v>9159</v>
      </c>
      <c r="K9301">
        <v>63</v>
      </c>
      <c r="L9301">
        <v>62.65</v>
      </c>
      <c r="M9301" t="s">
        <v>925</v>
      </c>
      <c r="N9301" t="s">
        <v>926</v>
      </c>
      <c r="O9301">
        <v>39.979999999999997</v>
      </c>
      <c r="S9301">
        <v>29300</v>
      </c>
    </row>
    <row r="9302" spans="1:19" x14ac:dyDescent="0.2">
      <c r="A9302" t="s">
        <v>72</v>
      </c>
      <c r="B9302" t="s">
        <v>13</v>
      </c>
      <c r="C9302" t="s">
        <v>928</v>
      </c>
      <c r="D9302">
        <v>1</v>
      </c>
      <c r="E9302">
        <v>6</v>
      </c>
      <c r="F9302">
        <v>1780110900000</v>
      </c>
      <c r="G9302">
        <v>1780113259861</v>
      </c>
      <c r="H9302">
        <v>2359861</v>
      </c>
      <c r="I9302">
        <v>2359861</v>
      </c>
      <c r="J9302">
        <v>10398</v>
      </c>
      <c r="K9302">
        <v>95</v>
      </c>
      <c r="L9302">
        <v>72.2</v>
      </c>
      <c r="M9302" t="s">
        <v>931</v>
      </c>
      <c r="N9302" t="s">
        <v>926</v>
      </c>
      <c r="O9302">
        <v>41.11</v>
      </c>
      <c r="S9302">
        <v>29301</v>
      </c>
    </row>
    <row r="9303" spans="1:19" x14ac:dyDescent="0.2">
      <c r="A9303" t="s">
        <v>72</v>
      </c>
      <c r="B9303" t="s">
        <v>13</v>
      </c>
      <c r="C9303" t="s">
        <v>927</v>
      </c>
      <c r="D9303">
        <v>1</v>
      </c>
      <c r="E9303">
        <v>6</v>
      </c>
      <c r="F9303">
        <v>1780111800000</v>
      </c>
      <c r="G9303">
        <v>1780114119983</v>
      </c>
      <c r="H9303">
        <v>2319983</v>
      </c>
      <c r="I9303">
        <v>2319983</v>
      </c>
      <c r="J9303">
        <v>11920</v>
      </c>
      <c r="K9303">
        <v>91</v>
      </c>
      <c r="L9303">
        <v>72.62</v>
      </c>
      <c r="M9303" t="s">
        <v>931</v>
      </c>
      <c r="N9303" t="s">
        <v>926</v>
      </c>
      <c r="O9303">
        <v>39.020000000000003</v>
      </c>
      <c r="S9303">
        <v>29302</v>
      </c>
    </row>
    <row r="9304" spans="1:19" x14ac:dyDescent="0.2">
      <c r="A9304" t="s">
        <v>72</v>
      </c>
      <c r="B9304" t="s">
        <v>13</v>
      </c>
      <c r="C9304" t="s">
        <v>924</v>
      </c>
      <c r="D9304">
        <v>1</v>
      </c>
      <c r="E9304">
        <v>6</v>
      </c>
      <c r="F9304">
        <v>1780112700000</v>
      </c>
      <c r="G9304">
        <v>1780114450826</v>
      </c>
      <c r="H9304">
        <v>1750826</v>
      </c>
      <c r="I9304">
        <v>1750826</v>
      </c>
      <c r="J9304">
        <v>8984</v>
      </c>
      <c r="K9304">
        <v>74</v>
      </c>
      <c r="L9304">
        <v>50.44</v>
      </c>
      <c r="M9304" t="s">
        <v>925</v>
      </c>
      <c r="N9304" t="s">
        <v>929</v>
      </c>
      <c r="S9304">
        <v>29303</v>
      </c>
    </row>
    <row r="9305" spans="1:19" x14ac:dyDescent="0.2">
      <c r="A9305" t="s">
        <v>72</v>
      </c>
      <c r="B9305" t="s">
        <v>13</v>
      </c>
      <c r="C9305" t="s">
        <v>928</v>
      </c>
      <c r="D9305">
        <v>1</v>
      </c>
      <c r="E9305">
        <v>6</v>
      </c>
      <c r="F9305">
        <v>1780113600000</v>
      </c>
      <c r="G9305">
        <v>1780115453527</v>
      </c>
      <c r="H9305">
        <v>1853527</v>
      </c>
      <c r="I9305">
        <v>1853527</v>
      </c>
      <c r="J9305">
        <v>10115</v>
      </c>
      <c r="K9305">
        <v>74</v>
      </c>
      <c r="L9305">
        <v>67.989999999999995</v>
      </c>
      <c r="M9305" t="s">
        <v>931</v>
      </c>
      <c r="N9305" t="s">
        <v>926</v>
      </c>
      <c r="O9305">
        <v>44.83</v>
      </c>
      <c r="S9305">
        <v>29304</v>
      </c>
    </row>
    <row r="9306" spans="1:19" x14ac:dyDescent="0.2">
      <c r="A9306" t="s">
        <v>72</v>
      </c>
      <c r="B9306" t="s">
        <v>13</v>
      </c>
      <c r="C9306" t="s">
        <v>927</v>
      </c>
      <c r="D9306">
        <v>1</v>
      </c>
      <c r="E9306">
        <v>6</v>
      </c>
      <c r="F9306">
        <v>1780114500000</v>
      </c>
      <c r="G9306">
        <v>1780116764477</v>
      </c>
      <c r="H9306">
        <v>2264477</v>
      </c>
      <c r="I9306">
        <v>2264477</v>
      </c>
      <c r="J9306">
        <v>9307</v>
      </c>
      <c r="K9306">
        <v>89</v>
      </c>
      <c r="L9306">
        <v>75.5</v>
      </c>
      <c r="M9306" t="s">
        <v>931</v>
      </c>
      <c r="N9306" t="s">
        <v>926</v>
      </c>
      <c r="O9306">
        <v>54.1</v>
      </c>
      <c r="S9306">
        <v>29305</v>
      </c>
    </row>
    <row r="9307" spans="1:19" x14ac:dyDescent="0.2">
      <c r="A9307" t="s">
        <v>72</v>
      </c>
      <c r="B9307" t="s">
        <v>13</v>
      </c>
      <c r="C9307" t="s">
        <v>924</v>
      </c>
      <c r="D9307">
        <v>1</v>
      </c>
      <c r="E9307">
        <v>6</v>
      </c>
      <c r="F9307">
        <v>1780115400000</v>
      </c>
      <c r="G9307">
        <v>1780118169110</v>
      </c>
      <c r="H9307">
        <v>2769110</v>
      </c>
      <c r="I9307">
        <v>2769110</v>
      </c>
      <c r="J9307">
        <v>9545</v>
      </c>
      <c r="K9307">
        <v>107</v>
      </c>
      <c r="L9307">
        <v>79.94</v>
      </c>
      <c r="M9307" t="s">
        <v>931</v>
      </c>
      <c r="N9307" t="s">
        <v>926</v>
      </c>
      <c r="O9307">
        <v>51.08</v>
      </c>
      <c r="S9307">
        <v>29306</v>
      </c>
    </row>
    <row r="9308" spans="1:19" x14ac:dyDescent="0.2">
      <c r="A9308" t="s">
        <v>72</v>
      </c>
      <c r="B9308" t="s">
        <v>13</v>
      </c>
      <c r="C9308" t="s">
        <v>928</v>
      </c>
      <c r="D9308">
        <v>1</v>
      </c>
      <c r="E9308">
        <v>6</v>
      </c>
      <c r="F9308">
        <v>1780116300000</v>
      </c>
      <c r="G9308">
        <v>1780118095633</v>
      </c>
      <c r="H9308">
        <v>1795633</v>
      </c>
      <c r="I9308">
        <v>1795633</v>
      </c>
      <c r="J9308">
        <v>9104</v>
      </c>
      <c r="K9308">
        <v>75</v>
      </c>
      <c r="L9308">
        <v>71.48</v>
      </c>
      <c r="M9308" t="s">
        <v>931</v>
      </c>
      <c r="N9308" t="s">
        <v>926</v>
      </c>
      <c r="O9308">
        <v>57.11</v>
      </c>
      <c r="S9308">
        <v>29307</v>
      </c>
    </row>
    <row r="9309" spans="1:19" x14ac:dyDescent="0.2">
      <c r="A9309" t="s">
        <v>72</v>
      </c>
      <c r="B9309" t="s">
        <v>13</v>
      </c>
      <c r="C9309" t="s">
        <v>927</v>
      </c>
      <c r="D9309">
        <v>1</v>
      </c>
      <c r="E9309">
        <v>6</v>
      </c>
      <c r="F9309">
        <v>1780117200000</v>
      </c>
      <c r="G9309">
        <v>1780119138672</v>
      </c>
      <c r="H9309">
        <v>1938672</v>
      </c>
      <c r="I9309">
        <v>1938672</v>
      </c>
      <c r="J9309">
        <v>12674</v>
      </c>
      <c r="K9309">
        <v>82</v>
      </c>
      <c r="L9309">
        <v>74.349999999999994</v>
      </c>
      <c r="M9309" t="s">
        <v>931</v>
      </c>
      <c r="N9309" t="s">
        <v>926</v>
      </c>
      <c r="O9309">
        <v>50.64</v>
      </c>
      <c r="S9309">
        <v>29308</v>
      </c>
    </row>
    <row r="9310" spans="1:19" x14ac:dyDescent="0.2">
      <c r="A9310" t="s">
        <v>72</v>
      </c>
      <c r="B9310" t="s">
        <v>13</v>
      </c>
      <c r="C9310" t="s">
        <v>924</v>
      </c>
      <c r="D9310">
        <v>1</v>
      </c>
      <c r="E9310">
        <v>6</v>
      </c>
      <c r="F9310">
        <v>1780118100000</v>
      </c>
      <c r="G9310">
        <v>1780119770775</v>
      </c>
      <c r="H9310">
        <v>1670775</v>
      </c>
      <c r="I9310">
        <v>1670775</v>
      </c>
      <c r="J9310">
        <v>9697</v>
      </c>
      <c r="K9310">
        <v>67</v>
      </c>
      <c r="L9310">
        <v>68.400000000000006</v>
      </c>
      <c r="M9310" t="s">
        <v>931</v>
      </c>
      <c r="N9310" t="s">
        <v>926</v>
      </c>
      <c r="O9310">
        <v>51.51</v>
      </c>
      <c r="S9310">
        <v>29309</v>
      </c>
    </row>
    <row r="9311" spans="1:19" x14ac:dyDescent="0.2">
      <c r="A9311" t="s">
        <v>72</v>
      </c>
      <c r="B9311" t="s">
        <v>13</v>
      </c>
      <c r="C9311" t="s">
        <v>928</v>
      </c>
      <c r="D9311">
        <v>1</v>
      </c>
      <c r="E9311">
        <v>6</v>
      </c>
      <c r="F9311">
        <v>1780119000000</v>
      </c>
      <c r="G9311">
        <v>1780120749449</v>
      </c>
      <c r="H9311">
        <v>1749449</v>
      </c>
      <c r="I9311">
        <v>1749449</v>
      </c>
      <c r="J9311">
        <v>11654</v>
      </c>
      <c r="K9311">
        <v>75</v>
      </c>
      <c r="L9311">
        <v>71.25</v>
      </c>
      <c r="M9311" t="s">
        <v>931</v>
      </c>
      <c r="N9311" t="s">
        <v>926</v>
      </c>
      <c r="O9311">
        <v>50.91</v>
      </c>
      <c r="S9311">
        <v>29310</v>
      </c>
    </row>
    <row r="9312" spans="1:19" x14ac:dyDescent="0.2">
      <c r="A9312" t="s">
        <v>72</v>
      </c>
      <c r="B9312" t="s">
        <v>13</v>
      </c>
      <c r="C9312" t="s">
        <v>927</v>
      </c>
      <c r="D9312">
        <v>1</v>
      </c>
      <c r="E9312">
        <v>6</v>
      </c>
      <c r="F9312">
        <v>1780119900000</v>
      </c>
      <c r="G9312">
        <v>1780121503208</v>
      </c>
      <c r="H9312">
        <v>1603208</v>
      </c>
      <c r="I9312">
        <v>1603208</v>
      </c>
      <c r="J9312">
        <v>11017</v>
      </c>
      <c r="K9312">
        <v>59</v>
      </c>
      <c r="L9312">
        <v>70.72</v>
      </c>
      <c r="M9312" t="s">
        <v>931</v>
      </c>
      <c r="N9312" t="s">
        <v>926</v>
      </c>
      <c r="O9312">
        <v>55.06</v>
      </c>
      <c r="S9312">
        <v>29311</v>
      </c>
    </row>
    <row r="9313" spans="1:19" x14ac:dyDescent="0.2">
      <c r="A9313" t="s">
        <v>72</v>
      </c>
      <c r="B9313" t="s">
        <v>13</v>
      </c>
      <c r="C9313" t="s">
        <v>924</v>
      </c>
      <c r="D9313">
        <v>1</v>
      </c>
      <c r="E9313">
        <v>6</v>
      </c>
      <c r="F9313">
        <v>1780120800000</v>
      </c>
      <c r="G9313">
        <v>1780123587155</v>
      </c>
      <c r="H9313">
        <v>2787155</v>
      </c>
      <c r="I9313">
        <v>2787155</v>
      </c>
      <c r="J9313">
        <v>12290</v>
      </c>
      <c r="K9313">
        <v>108</v>
      </c>
      <c r="L9313">
        <v>84</v>
      </c>
      <c r="M9313" t="s">
        <v>931</v>
      </c>
      <c r="N9313" t="s">
        <v>926</v>
      </c>
      <c r="O9313">
        <v>57.74</v>
      </c>
      <c r="S9313">
        <v>29312</v>
      </c>
    </row>
    <row r="9314" spans="1:19" x14ac:dyDescent="0.2">
      <c r="A9314" t="s">
        <v>72</v>
      </c>
      <c r="B9314" t="s">
        <v>13</v>
      </c>
      <c r="C9314" t="s">
        <v>928</v>
      </c>
      <c r="D9314">
        <v>1</v>
      </c>
      <c r="E9314">
        <v>6</v>
      </c>
      <c r="F9314">
        <v>1780121700000</v>
      </c>
      <c r="G9314">
        <v>1780123500114</v>
      </c>
      <c r="H9314">
        <v>1800114</v>
      </c>
      <c r="I9314">
        <v>1800114</v>
      </c>
      <c r="J9314">
        <v>10923</v>
      </c>
      <c r="K9314">
        <v>76</v>
      </c>
      <c r="L9314">
        <v>70.66</v>
      </c>
      <c r="M9314" t="s">
        <v>931</v>
      </c>
      <c r="N9314" t="s">
        <v>926</v>
      </c>
      <c r="O9314">
        <v>50.23</v>
      </c>
      <c r="S9314">
        <v>29313</v>
      </c>
    </row>
    <row r="9315" spans="1:19" x14ac:dyDescent="0.2">
      <c r="A9315" t="s">
        <v>72</v>
      </c>
      <c r="B9315" t="s">
        <v>13</v>
      </c>
      <c r="C9315" t="s">
        <v>927</v>
      </c>
      <c r="D9315">
        <v>1</v>
      </c>
      <c r="E9315">
        <v>6</v>
      </c>
      <c r="F9315">
        <v>1780122600000</v>
      </c>
      <c r="G9315">
        <v>1780125048838</v>
      </c>
      <c r="H9315">
        <v>2448838</v>
      </c>
      <c r="I9315">
        <v>2448838</v>
      </c>
      <c r="J9315">
        <v>11108</v>
      </c>
      <c r="K9315">
        <v>96</v>
      </c>
      <c r="L9315">
        <v>61.05</v>
      </c>
      <c r="M9315" t="s">
        <v>925</v>
      </c>
      <c r="N9315" t="s">
        <v>929</v>
      </c>
      <c r="S9315">
        <v>29314</v>
      </c>
    </row>
    <row r="9316" spans="1:19" x14ac:dyDescent="0.2">
      <c r="A9316" t="s">
        <v>72</v>
      </c>
      <c r="B9316" t="s">
        <v>13</v>
      </c>
      <c r="C9316" t="s">
        <v>924</v>
      </c>
      <c r="D9316">
        <v>1</v>
      </c>
      <c r="E9316">
        <v>6</v>
      </c>
      <c r="F9316">
        <v>1780123500000</v>
      </c>
      <c r="G9316">
        <v>1780125737698</v>
      </c>
      <c r="H9316">
        <v>2237698</v>
      </c>
      <c r="I9316">
        <v>2237698</v>
      </c>
      <c r="J9316">
        <v>10981</v>
      </c>
      <c r="K9316">
        <v>94</v>
      </c>
      <c r="L9316">
        <v>72.38</v>
      </c>
      <c r="M9316" t="s">
        <v>931</v>
      </c>
      <c r="N9316" t="s">
        <v>926</v>
      </c>
      <c r="O9316">
        <v>43.04</v>
      </c>
      <c r="S9316">
        <v>29315</v>
      </c>
    </row>
    <row r="9317" spans="1:19" x14ac:dyDescent="0.2">
      <c r="A9317" t="s">
        <v>72</v>
      </c>
      <c r="B9317" t="s">
        <v>13</v>
      </c>
      <c r="C9317" t="s">
        <v>928</v>
      </c>
      <c r="D9317">
        <v>1</v>
      </c>
      <c r="E9317">
        <v>6</v>
      </c>
      <c r="F9317">
        <v>1780124400000</v>
      </c>
      <c r="G9317">
        <v>1780127059854</v>
      </c>
      <c r="H9317">
        <v>2659854</v>
      </c>
      <c r="I9317">
        <v>2659854</v>
      </c>
      <c r="J9317">
        <v>11858</v>
      </c>
      <c r="K9317">
        <v>103</v>
      </c>
      <c r="L9317">
        <v>81.3</v>
      </c>
      <c r="M9317" t="s">
        <v>931</v>
      </c>
      <c r="N9317" t="s">
        <v>926</v>
      </c>
      <c r="O9317">
        <v>50.81</v>
      </c>
      <c r="S9317">
        <v>29316</v>
      </c>
    </row>
    <row r="9318" spans="1:19" x14ac:dyDescent="0.2">
      <c r="A9318" t="s">
        <v>72</v>
      </c>
      <c r="B9318" t="s">
        <v>13</v>
      </c>
      <c r="C9318" t="s">
        <v>927</v>
      </c>
      <c r="D9318">
        <v>1</v>
      </c>
      <c r="E9318">
        <v>6</v>
      </c>
      <c r="F9318">
        <v>1780125300000</v>
      </c>
      <c r="G9318">
        <v>1780127506476</v>
      </c>
      <c r="H9318">
        <v>2206476</v>
      </c>
      <c r="I9318">
        <v>2206476</v>
      </c>
      <c r="J9318">
        <v>12423</v>
      </c>
      <c r="K9318">
        <v>84</v>
      </c>
      <c r="L9318">
        <v>79.989999999999995</v>
      </c>
      <c r="M9318" t="s">
        <v>931</v>
      </c>
      <c r="N9318" t="s">
        <v>926</v>
      </c>
      <c r="O9318">
        <v>57.67</v>
      </c>
      <c r="S9318">
        <v>29317</v>
      </c>
    </row>
    <row r="9319" spans="1:19" x14ac:dyDescent="0.2">
      <c r="A9319" t="s">
        <v>72</v>
      </c>
      <c r="B9319" t="s">
        <v>13</v>
      </c>
      <c r="C9319" t="s">
        <v>928</v>
      </c>
      <c r="D9319">
        <v>1</v>
      </c>
      <c r="E9319">
        <v>7</v>
      </c>
      <c r="F9319">
        <v>1780185600000</v>
      </c>
      <c r="G9319">
        <v>1780187655542</v>
      </c>
      <c r="H9319">
        <v>2055542</v>
      </c>
      <c r="I9319">
        <v>2055542</v>
      </c>
      <c r="J9319">
        <v>10422</v>
      </c>
      <c r="K9319">
        <v>81</v>
      </c>
      <c r="L9319">
        <v>69.239999999999995</v>
      </c>
      <c r="M9319" t="s">
        <v>931</v>
      </c>
      <c r="N9319" t="s">
        <v>926</v>
      </c>
      <c r="O9319">
        <v>41.83</v>
      </c>
      <c r="S9319">
        <v>29318</v>
      </c>
    </row>
    <row r="9320" spans="1:19" x14ac:dyDescent="0.2">
      <c r="A9320" t="s">
        <v>72</v>
      </c>
      <c r="B9320" t="s">
        <v>13</v>
      </c>
      <c r="C9320" t="s">
        <v>927</v>
      </c>
      <c r="D9320">
        <v>1</v>
      </c>
      <c r="E9320">
        <v>7</v>
      </c>
      <c r="F9320">
        <v>1780186500000</v>
      </c>
      <c r="G9320">
        <v>1780188308364</v>
      </c>
      <c r="H9320">
        <v>1808364</v>
      </c>
      <c r="I9320">
        <v>1808364</v>
      </c>
      <c r="J9320">
        <v>9955</v>
      </c>
      <c r="K9320">
        <v>75</v>
      </c>
      <c r="L9320">
        <v>72.150000000000006</v>
      </c>
      <c r="M9320" t="s">
        <v>931</v>
      </c>
      <c r="N9320" t="s">
        <v>926</v>
      </c>
      <c r="O9320">
        <v>56.07</v>
      </c>
      <c r="S9320">
        <v>29319</v>
      </c>
    </row>
    <row r="9321" spans="1:19" x14ac:dyDescent="0.2">
      <c r="A9321" t="s">
        <v>72</v>
      </c>
      <c r="B9321" t="s">
        <v>13</v>
      </c>
      <c r="C9321" t="s">
        <v>924</v>
      </c>
      <c r="D9321">
        <v>1</v>
      </c>
      <c r="E9321">
        <v>7</v>
      </c>
      <c r="F9321">
        <v>1780187400000</v>
      </c>
      <c r="G9321">
        <v>1780189381736</v>
      </c>
      <c r="H9321">
        <v>1981736</v>
      </c>
      <c r="I9321">
        <v>1981736</v>
      </c>
      <c r="J9321">
        <v>10311</v>
      </c>
      <c r="K9321">
        <v>76</v>
      </c>
      <c r="L9321">
        <v>67.59</v>
      </c>
      <c r="M9321" t="s">
        <v>931</v>
      </c>
      <c r="N9321" t="s">
        <v>926</v>
      </c>
      <c r="O9321">
        <v>40.15</v>
      </c>
      <c r="S9321">
        <v>29320</v>
      </c>
    </row>
    <row r="9322" spans="1:19" x14ac:dyDescent="0.2">
      <c r="A9322" t="s">
        <v>72</v>
      </c>
      <c r="B9322" t="s">
        <v>13</v>
      </c>
      <c r="C9322" t="s">
        <v>928</v>
      </c>
      <c r="D9322">
        <v>1</v>
      </c>
      <c r="E9322">
        <v>7</v>
      </c>
      <c r="F9322">
        <v>1780188300000</v>
      </c>
      <c r="G9322">
        <v>1780189846846</v>
      </c>
      <c r="H9322">
        <v>1546846</v>
      </c>
      <c r="I9322">
        <v>1546846</v>
      </c>
      <c r="J9322">
        <v>10045</v>
      </c>
      <c r="K9322">
        <v>59</v>
      </c>
      <c r="L9322">
        <v>65.040000000000006</v>
      </c>
      <c r="M9322" t="s">
        <v>925</v>
      </c>
      <c r="N9322" t="s">
        <v>926</v>
      </c>
      <c r="O9322">
        <v>45.89</v>
      </c>
      <c r="S9322">
        <v>29321</v>
      </c>
    </row>
    <row r="9323" spans="1:19" x14ac:dyDescent="0.2">
      <c r="A9323" t="s">
        <v>72</v>
      </c>
      <c r="B9323" t="s">
        <v>13</v>
      </c>
      <c r="C9323" t="s">
        <v>927</v>
      </c>
      <c r="D9323">
        <v>1</v>
      </c>
      <c r="E9323">
        <v>7</v>
      </c>
      <c r="F9323">
        <v>1780189200000</v>
      </c>
      <c r="G9323">
        <v>1780191472507</v>
      </c>
      <c r="H9323">
        <v>2272507</v>
      </c>
      <c r="I9323">
        <v>2272507</v>
      </c>
      <c r="J9323">
        <v>10847</v>
      </c>
      <c r="K9323">
        <v>94</v>
      </c>
      <c r="L9323">
        <v>58.66</v>
      </c>
      <c r="M9323" t="s">
        <v>925</v>
      </c>
      <c r="N9323" t="s">
        <v>929</v>
      </c>
      <c r="S9323">
        <v>29322</v>
      </c>
    </row>
    <row r="9324" spans="1:19" x14ac:dyDescent="0.2">
      <c r="A9324" t="s">
        <v>72</v>
      </c>
      <c r="B9324" t="s">
        <v>13</v>
      </c>
      <c r="C9324" t="s">
        <v>924</v>
      </c>
      <c r="D9324">
        <v>1</v>
      </c>
      <c r="E9324">
        <v>7</v>
      </c>
      <c r="F9324">
        <v>1780190100000</v>
      </c>
      <c r="G9324">
        <v>1780192085488</v>
      </c>
      <c r="H9324">
        <v>1985488</v>
      </c>
      <c r="I9324">
        <v>1985488</v>
      </c>
      <c r="J9324">
        <v>8997</v>
      </c>
      <c r="K9324">
        <v>80</v>
      </c>
      <c r="L9324">
        <v>53.27</v>
      </c>
      <c r="M9324" t="s">
        <v>925</v>
      </c>
      <c r="N9324" t="s">
        <v>929</v>
      </c>
      <c r="S9324">
        <v>29323</v>
      </c>
    </row>
    <row r="9325" spans="1:19" x14ac:dyDescent="0.2">
      <c r="A9325" t="s">
        <v>72</v>
      </c>
      <c r="B9325" t="s">
        <v>13</v>
      </c>
      <c r="C9325" t="s">
        <v>928</v>
      </c>
      <c r="D9325">
        <v>1</v>
      </c>
      <c r="E9325">
        <v>7</v>
      </c>
      <c r="F9325">
        <v>1780191000000</v>
      </c>
      <c r="G9325">
        <v>1780193103637</v>
      </c>
      <c r="H9325">
        <v>2103637</v>
      </c>
      <c r="I9325">
        <v>2103637</v>
      </c>
      <c r="J9325">
        <v>12003</v>
      </c>
      <c r="K9325">
        <v>85</v>
      </c>
      <c r="L9325">
        <v>72.39</v>
      </c>
      <c r="M9325" t="s">
        <v>931</v>
      </c>
      <c r="N9325" t="s">
        <v>926</v>
      </c>
      <c r="O9325">
        <v>43.71</v>
      </c>
      <c r="S9325">
        <v>29324</v>
      </c>
    </row>
    <row r="9326" spans="1:19" x14ac:dyDescent="0.2">
      <c r="A9326" t="s">
        <v>72</v>
      </c>
      <c r="B9326" t="s">
        <v>13</v>
      </c>
      <c r="C9326" t="s">
        <v>927</v>
      </c>
      <c r="D9326">
        <v>1</v>
      </c>
      <c r="E9326">
        <v>7</v>
      </c>
      <c r="F9326">
        <v>1780191900000</v>
      </c>
      <c r="G9326">
        <v>1780193915528</v>
      </c>
      <c r="H9326">
        <v>2015528</v>
      </c>
      <c r="I9326">
        <v>2015528</v>
      </c>
      <c r="J9326">
        <v>8642</v>
      </c>
      <c r="K9326">
        <v>81</v>
      </c>
      <c r="L9326">
        <v>67.3</v>
      </c>
      <c r="M9326" t="s">
        <v>931</v>
      </c>
      <c r="N9326" t="s">
        <v>926</v>
      </c>
      <c r="O9326">
        <v>43.07</v>
      </c>
      <c r="S9326">
        <v>29325</v>
      </c>
    </row>
    <row r="9327" spans="1:19" x14ac:dyDescent="0.2">
      <c r="A9327" t="s">
        <v>72</v>
      </c>
      <c r="B9327" t="s">
        <v>13</v>
      </c>
      <c r="C9327" t="s">
        <v>924</v>
      </c>
      <c r="D9327">
        <v>1</v>
      </c>
      <c r="E9327">
        <v>7</v>
      </c>
      <c r="F9327">
        <v>1780192800000</v>
      </c>
      <c r="G9327">
        <v>1780195081235</v>
      </c>
      <c r="H9327">
        <v>2281235</v>
      </c>
      <c r="I9327">
        <v>2281235</v>
      </c>
      <c r="J9327">
        <v>9855</v>
      </c>
      <c r="K9327">
        <v>89</v>
      </c>
      <c r="L9327">
        <v>76.56</v>
      </c>
      <c r="M9327" t="s">
        <v>931</v>
      </c>
      <c r="N9327" t="s">
        <v>926</v>
      </c>
      <c r="O9327">
        <v>54.67</v>
      </c>
      <c r="S9327">
        <v>29326</v>
      </c>
    </row>
    <row r="9328" spans="1:19" x14ac:dyDescent="0.2">
      <c r="A9328" t="s">
        <v>72</v>
      </c>
      <c r="B9328" t="s">
        <v>13</v>
      </c>
      <c r="C9328" t="s">
        <v>928</v>
      </c>
      <c r="D9328">
        <v>1</v>
      </c>
      <c r="E9328">
        <v>7</v>
      </c>
      <c r="F9328">
        <v>1780193700000</v>
      </c>
      <c r="G9328">
        <v>1780195499973</v>
      </c>
      <c r="H9328">
        <v>1799973</v>
      </c>
      <c r="I9328">
        <v>1799973</v>
      </c>
      <c r="J9328">
        <v>10285</v>
      </c>
      <c r="K9328">
        <v>74</v>
      </c>
      <c r="L9328">
        <v>69.430000000000007</v>
      </c>
      <c r="M9328" t="s">
        <v>931</v>
      </c>
      <c r="N9328" t="s">
        <v>926</v>
      </c>
      <c r="O9328">
        <v>49.07</v>
      </c>
      <c r="S9328">
        <v>29327</v>
      </c>
    </row>
    <row r="9329" spans="1:19" x14ac:dyDescent="0.2">
      <c r="A9329" t="s">
        <v>72</v>
      </c>
      <c r="B9329" t="s">
        <v>13</v>
      </c>
      <c r="C9329" t="s">
        <v>927</v>
      </c>
      <c r="D9329">
        <v>1</v>
      </c>
      <c r="E9329">
        <v>7</v>
      </c>
      <c r="F9329">
        <v>1780194600000</v>
      </c>
      <c r="G9329">
        <v>1780197264787</v>
      </c>
      <c r="H9329">
        <v>2664787</v>
      </c>
      <c r="I9329">
        <v>2664787</v>
      </c>
      <c r="J9329">
        <v>11197</v>
      </c>
      <c r="K9329">
        <v>103</v>
      </c>
      <c r="L9329">
        <v>80.819999999999993</v>
      </c>
      <c r="M9329" t="s">
        <v>931</v>
      </c>
      <c r="N9329" t="s">
        <v>926</v>
      </c>
      <c r="O9329">
        <v>51.33</v>
      </c>
      <c r="S9329">
        <v>29328</v>
      </c>
    </row>
    <row r="9330" spans="1:19" x14ac:dyDescent="0.2">
      <c r="A9330" t="s">
        <v>72</v>
      </c>
      <c r="B9330" t="s">
        <v>13</v>
      </c>
      <c r="C9330" t="s">
        <v>924</v>
      </c>
      <c r="D9330">
        <v>1</v>
      </c>
      <c r="E9330">
        <v>7</v>
      </c>
      <c r="F9330">
        <v>1780195500000</v>
      </c>
      <c r="G9330">
        <v>1780197050172</v>
      </c>
      <c r="H9330">
        <v>1550172</v>
      </c>
      <c r="I9330">
        <v>1550172</v>
      </c>
      <c r="J9330">
        <v>9395</v>
      </c>
      <c r="K9330">
        <v>63</v>
      </c>
      <c r="L9330">
        <v>66.03</v>
      </c>
      <c r="M9330" t="s">
        <v>925</v>
      </c>
      <c r="N9330" t="s">
        <v>926</v>
      </c>
      <c r="O9330">
        <v>49.84</v>
      </c>
      <c r="S9330">
        <v>29329</v>
      </c>
    </row>
    <row r="9331" spans="1:19" x14ac:dyDescent="0.2">
      <c r="A9331" t="s">
        <v>72</v>
      </c>
      <c r="B9331" t="s">
        <v>13</v>
      </c>
      <c r="C9331" t="s">
        <v>928</v>
      </c>
      <c r="D9331">
        <v>1</v>
      </c>
      <c r="E9331">
        <v>7</v>
      </c>
      <c r="F9331">
        <v>1780196400000</v>
      </c>
      <c r="G9331">
        <v>1780198352331</v>
      </c>
      <c r="H9331">
        <v>1952331</v>
      </c>
      <c r="I9331">
        <v>1952331</v>
      </c>
      <c r="J9331">
        <v>9260</v>
      </c>
      <c r="K9331">
        <v>78</v>
      </c>
      <c r="L9331">
        <v>68.89</v>
      </c>
      <c r="M9331" t="s">
        <v>931</v>
      </c>
      <c r="N9331" t="s">
        <v>926</v>
      </c>
      <c r="O9331">
        <v>46.73</v>
      </c>
      <c r="S9331">
        <v>29330</v>
      </c>
    </row>
    <row r="9332" spans="1:19" x14ac:dyDescent="0.2">
      <c r="A9332" t="s">
        <v>72</v>
      </c>
      <c r="B9332" t="s">
        <v>13</v>
      </c>
      <c r="C9332" t="s">
        <v>927</v>
      </c>
      <c r="D9332">
        <v>1</v>
      </c>
      <c r="E9332">
        <v>7</v>
      </c>
      <c r="F9332">
        <v>1780197300000</v>
      </c>
      <c r="G9332">
        <v>1780199394983</v>
      </c>
      <c r="H9332">
        <v>2094983</v>
      </c>
      <c r="I9332">
        <v>2094983</v>
      </c>
      <c r="J9332">
        <v>11709</v>
      </c>
      <c r="K9332">
        <v>78</v>
      </c>
      <c r="L9332">
        <v>74.78</v>
      </c>
      <c r="M9332" t="s">
        <v>931</v>
      </c>
      <c r="N9332" t="s">
        <v>926</v>
      </c>
      <c r="O9332">
        <v>50.28</v>
      </c>
      <c r="S9332">
        <v>29331</v>
      </c>
    </row>
    <row r="9333" spans="1:19" x14ac:dyDescent="0.2">
      <c r="A9333" t="s">
        <v>72</v>
      </c>
      <c r="B9333" t="s">
        <v>13</v>
      </c>
      <c r="C9333" t="s">
        <v>924</v>
      </c>
      <c r="D9333">
        <v>1</v>
      </c>
      <c r="E9333">
        <v>7</v>
      </c>
      <c r="F9333">
        <v>1780198200000</v>
      </c>
      <c r="G9333">
        <v>1780200729540</v>
      </c>
      <c r="H9333">
        <v>2529540</v>
      </c>
      <c r="I9333">
        <v>2529540</v>
      </c>
      <c r="J9333">
        <v>10527</v>
      </c>
      <c r="K9333">
        <v>102</v>
      </c>
      <c r="L9333">
        <v>61.41</v>
      </c>
      <c r="M9333" t="s">
        <v>925</v>
      </c>
      <c r="N9333" t="s">
        <v>929</v>
      </c>
      <c r="S9333">
        <v>29332</v>
      </c>
    </row>
    <row r="9334" spans="1:19" x14ac:dyDescent="0.2">
      <c r="A9334" t="s">
        <v>72</v>
      </c>
      <c r="B9334" t="s">
        <v>13</v>
      </c>
      <c r="C9334" t="s">
        <v>928</v>
      </c>
      <c r="D9334">
        <v>1</v>
      </c>
      <c r="E9334">
        <v>7</v>
      </c>
      <c r="F9334">
        <v>1780199100000</v>
      </c>
      <c r="G9334">
        <v>1780200899802</v>
      </c>
      <c r="H9334">
        <v>1799802</v>
      </c>
      <c r="I9334">
        <v>1799802</v>
      </c>
      <c r="J9334">
        <v>11003</v>
      </c>
      <c r="K9334">
        <v>72</v>
      </c>
      <c r="L9334">
        <v>70.05</v>
      </c>
      <c r="M9334" t="s">
        <v>931</v>
      </c>
      <c r="N9334" t="s">
        <v>926</v>
      </c>
      <c r="O9334">
        <v>48.61</v>
      </c>
      <c r="S9334">
        <v>29333</v>
      </c>
    </row>
    <row r="9335" spans="1:19" x14ac:dyDescent="0.2">
      <c r="A9335" t="s">
        <v>72</v>
      </c>
      <c r="B9335" t="s">
        <v>13</v>
      </c>
      <c r="C9335" t="s">
        <v>927</v>
      </c>
      <c r="D9335">
        <v>1</v>
      </c>
      <c r="E9335">
        <v>7</v>
      </c>
      <c r="F9335">
        <v>1780200000000</v>
      </c>
      <c r="G9335">
        <v>1780201887231</v>
      </c>
      <c r="H9335">
        <v>1887231</v>
      </c>
      <c r="I9335">
        <v>1887231</v>
      </c>
      <c r="J9335">
        <v>11388</v>
      </c>
      <c r="K9335">
        <v>73</v>
      </c>
      <c r="L9335">
        <v>72.64</v>
      </c>
      <c r="M9335" t="s">
        <v>931</v>
      </c>
      <c r="N9335" t="s">
        <v>926</v>
      </c>
      <c r="O9335">
        <v>51.39</v>
      </c>
      <c r="S9335">
        <v>29334</v>
      </c>
    </row>
    <row r="9336" spans="1:19" x14ac:dyDescent="0.2">
      <c r="A9336" t="s">
        <v>72</v>
      </c>
      <c r="B9336" t="s">
        <v>13</v>
      </c>
      <c r="C9336" t="s">
        <v>924</v>
      </c>
      <c r="D9336">
        <v>1</v>
      </c>
      <c r="E9336">
        <v>7</v>
      </c>
      <c r="F9336">
        <v>1780200900000</v>
      </c>
      <c r="G9336">
        <v>1780203599102</v>
      </c>
      <c r="H9336">
        <v>2699102</v>
      </c>
      <c r="I9336">
        <v>2699102</v>
      </c>
      <c r="J9336">
        <v>10732</v>
      </c>
      <c r="K9336">
        <v>101</v>
      </c>
      <c r="L9336">
        <v>77.17</v>
      </c>
      <c r="M9336" t="s">
        <v>931</v>
      </c>
      <c r="N9336" t="s">
        <v>926</v>
      </c>
      <c r="O9336">
        <v>43.23</v>
      </c>
      <c r="S9336">
        <v>29335</v>
      </c>
    </row>
    <row r="9337" spans="1:19" x14ac:dyDescent="0.2">
      <c r="A9337" t="s">
        <v>72</v>
      </c>
      <c r="B9337" t="s">
        <v>13</v>
      </c>
      <c r="C9337" t="s">
        <v>928</v>
      </c>
      <c r="D9337">
        <v>1</v>
      </c>
      <c r="E9337">
        <v>7</v>
      </c>
      <c r="F9337">
        <v>1780201800000</v>
      </c>
      <c r="G9337">
        <v>1780204107185</v>
      </c>
      <c r="H9337">
        <v>2307185</v>
      </c>
      <c r="I9337">
        <v>2307185</v>
      </c>
      <c r="J9337">
        <v>11480</v>
      </c>
      <c r="K9337">
        <v>86</v>
      </c>
      <c r="L9337">
        <v>79.3</v>
      </c>
      <c r="M9337" t="s">
        <v>931</v>
      </c>
      <c r="N9337" t="s">
        <v>926</v>
      </c>
      <c r="O9337">
        <v>56.06</v>
      </c>
      <c r="S9337">
        <v>29336</v>
      </c>
    </row>
    <row r="9338" spans="1:19" x14ac:dyDescent="0.2">
      <c r="A9338" t="s">
        <v>72</v>
      </c>
      <c r="B9338" t="s">
        <v>13</v>
      </c>
      <c r="C9338" t="s">
        <v>927</v>
      </c>
      <c r="D9338">
        <v>1</v>
      </c>
      <c r="E9338">
        <v>7</v>
      </c>
      <c r="F9338">
        <v>1780202700000</v>
      </c>
      <c r="G9338">
        <v>1780205165108</v>
      </c>
      <c r="H9338">
        <v>2465108</v>
      </c>
      <c r="I9338">
        <v>2465108</v>
      </c>
      <c r="J9338">
        <v>10720</v>
      </c>
      <c r="K9338">
        <v>95</v>
      </c>
      <c r="L9338">
        <v>78.28</v>
      </c>
      <c r="M9338" t="s">
        <v>931</v>
      </c>
      <c r="N9338" t="s">
        <v>926</v>
      </c>
      <c r="O9338">
        <v>51.73</v>
      </c>
      <c r="S9338">
        <v>29337</v>
      </c>
    </row>
    <row r="9339" spans="1:19" x14ac:dyDescent="0.2">
      <c r="A9339" t="s">
        <v>72</v>
      </c>
      <c r="B9339" t="s">
        <v>13</v>
      </c>
      <c r="C9339" t="s">
        <v>924</v>
      </c>
      <c r="D9339">
        <v>1</v>
      </c>
      <c r="E9339">
        <v>7</v>
      </c>
      <c r="F9339">
        <v>1780203600000</v>
      </c>
      <c r="G9339">
        <v>1780205960534</v>
      </c>
      <c r="H9339">
        <v>2360534</v>
      </c>
      <c r="I9339">
        <v>2360534</v>
      </c>
      <c r="J9339">
        <v>11128</v>
      </c>
      <c r="K9339">
        <v>91</v>
      </c>
      <c r="L9339">
        <v>60.01</v>
      </c>
      <c r="M9339" t="s">
        <v>925</v>
      </c>
      <c r="N9339" t="s">
        <v>929</v>
      </c>
      <c r="S9339">
        <v>29338</v>
      </c>
    </row>
    <row r="9340" spans="1:19" x14ac:dyDescent="0.2">
      <c r="A9340" t="s">
        <v>72</v>
      </c>
      <c r="B9340" t="s">
        <v>13</v>
      </c>
      <c r="C9340" t="s">
        <v>928</v>
      </c>
      <c r="D9340">
        <v>1</v>
      </c>
      <c r="E9340">
        <v>7</v>
      </c>
      <c r="F9340">
        <v>1780204500000</v>
      </c>
      <c r="G9340">
        <v>1780206643078</v>
      </c>
      <c r="H9340">
        <v>2143078</v>
      </c>
      <c r="I9340">
        <v>2143078</v>
      </c>
      <c r="J9340">
        <v>11083</v>
      </c>
      <c r="K9340">
        <v>89</v>
      </c>
      <c r="L9340">
        <v>72.45</v>
      </c>
      <c r="M9340" t="s">
        <v>931</v>
      </c>
      <c r="N9340" t="s">
        <v>926</v>
      </c>
      <c r="O9340">
        <v>45.32</v>
      </c>
      <c r="S9340">
        <v>29339</v>
      </c>
    </row>
    <row r="9341" spans="1:19" x14ac:dyDescent="0.2">
      <c r="A9341" t="s">
        <v>72</v>
      </c>
      <c r="B9341" t="s">
        <v>13</v>
      </c>
      <c r="C9341" t="s">
        <v>927</v>
      </c>
      <c r="D9341">
        <v>1</v>
      </c>
      <c r="E9341">
        <v>7</v>
      </c>
      <c r="F9341">
        <v>1780205400000</v>
      </c>
      <c r="G9341">
        <v>1780207791279</v>
      </c>
      <c r="H9341">
        <v>2391279</v>
      </c>
      <c r="I9341">
        <v>2391279</v>
      </c>
      <c r="J9341">
        <v>9359</v>
      </c>
      <c r="K9341">
        <v>99</v>
      </c>
      <c r="L9341">
        <v>72.72</v>
      </c>
      <c r="M9341" t="s">
        <v>931</v>
      </c>
      <c r="N9341" t="s">
        <v>926</v>
      </c>
      <c r="O9341">
        <v>44.31</v>
      </c>
      <c r="S9341">
        <v>29340</v>
      </c>
    </row>
    <row r="9342" spans="1:19" x14ac:dyDescent="0.2">
      <c r="A9342" t="s">
        <v>72</v>
      </c>
      <c r="B9342" t="s">
        <v>13</v>
      </c>
      <c r="C9342" t="s">
        <v>924</v>
      </c>
      <c r="D9342">
        <v>1</v>
      </c>
      <c r="E9342">
        <v>7</v>
      </c>
      <c r="F9342">
        <v>1780206300000</v>
      </c>
      <c r="G9342">
        <v>1780208439144</v>
      </c>
      <c r="H9342">
        <v>2139144</v>
      </c>
      <c r="I9342">
        <v>2139144</v>
      </c>
      <c r="J9342">
        <v>12067</v>
      </c>
      <c r="K9342">
        <v>80</v>
      </c>
      <c r="L9342">
        <v>58.34</v>
      </c>
      <c r="M9342" t="s">
        <v>925</v>
      </c>
      <c r="N9342" t="s">
        <v>929</v>
      </c>
      <c r="S9342">
        <v>29341</v>
      </c>
    </row>
    <row r="9343" spans="1:19" x14ac:dyDescent="0.2">
      <c r="A9343" t="s">
        <v>72</v>
      </c>
      <c r="B9343" t="s">
        <v>13</v>
      </c>
      <c r="C9343" t="s">
        <v>928</v>
      </c>
      <c r="D9343">
        <v>1</v>
      </c>
      <c r="E9343">
        <v>7</v>
      </c>
      <c r="F9343">
        <v>1780207200000</v>
      </c>
      <c r="G9343">
        <v>1780209474409</v>
      </c>
      <c r="H9343">
        <v>2274409</v>
      </c>
      <c r="I9343">
        <v>2274409</v>
      </c>
      <c r="J9343">
        <v>11155</v>
      </c>
      <c r="K9343">
        <v>92</v>
      </c>
      <c r="L9343">
        <v>59.01</v>
      </c>
      <c r="M9343" t="s">
        <v>925</v>
      </c>
      <c r="N9343" t="s">
        <v>929</v>
      </c>
      <c r="S9343">
        <v>29342</v>
      </c>
    </row>
    <row r="9344" spans="1:19" x14ac:dyDescent="0.2">
      <c r="A9344" t="s">
        <v>72</v>
      </c>
      <c r="B9344" t="s">
        <v>13</v>
      </c>
      <c r="C9344" t="s">
        <v>927</v>
      </c>
      <c r="D9344">
        <v>1</v>
      </c>
      <c r="E9344">
        <v>7</v>
      </c>
      <c r="F9344">
        <v>1780208100000</v>
      </c>
      <c r="G9344">
        <v>1780210359578</v>
      </c>
      <c r="H9344">
        <v>2259578</v>
      </c>
      <c r="I9344">
        <v>2259578</v>
      </c>
      <c r="J9344">
        <v>10401</v>
      </c>
      <c r="K9344">
        <v>84</v>
      </c>
      <c r="L9344">
        <v>78.290000000000006</v>
      </c>
      <c r="M9344" t="s">
        <v>931</v>
      </c>
      <c r="N9344" t="s">
        <v>926</v>
      </c>
      <c r="O9344">
        <v>57.79</v>
      </c>
      <c r="S9344">
        <v>29343</v>
      </c>
    </row>
    <row r="9345" spans="1:19" x14ac:dyDescent="0.2">
      <c r="A9345" t="s">
        <v>72</v>
      </c>
      <c r="B9345" t="s">
        <v>13</v>
      </c>
      <c r="C9345" t="s">
        <v>924</v>
      </c>
      <c r="D9345">
        <v>1</v>
      </c>
      <c r="E9345">
        <v>7</v>
      </c>
      <c r="F9345">
        <v>1780209000000</v>
      </c>
      <c r="G9345">
        <v>1780210687976</v>
      </c>
      <c r="H9345">
        <v>1687976</v>
      </c>
      <c r="I9345">
        <v>1687976</v>
      </c>
      <c r="J9345">
        <v>9801</v>
      </c>
      <c r="K9345">
        <v>71</v>
      </c>
      <c r="L9345">
        <v>72.010000000000005</v>
      </c>
      <c r="M9345" t="s">
        <v>931</v>
      </c>
      <c r="N9345" t="s">
        <v>926</v>
      </c>
      <c r="O9345">
        <v>59.2</v>
      </c>
      <c r="S9345">
        <v>29344</v>
      </c>
    </row>
    <row r="9346" spans="1:19" x14ac:dyDescent="0.2">
      <c r="A9346" t="s">
        <v>72</v>
      </c>
      <c r="B9346" t="s">
        <v>13</v>
      </c>
      <c r="C9346" t="s">
        <v>928</v>
      </c>
      <c r="D9346">
        <v>1</v>
      </c>
      <c r="E9346">
        <v>7</v>
      </c>
      <c r="F9346">
        <v>1780209900000</v>
      </c>
      <c r="G9346">
        <v>1780212485928</v>
      </c>
      <c r="H9346">
        <v>2585928</v>
      </c>
      <c r="I9346">
        <v>2585928</v>
      </c>
      <c r="J9346">
        <v>9589</v>
      </c>
      <c r="K9346">
        <v>105</v>
      </c>
      <c r="L9346">
        <v>75.33</v>
      </c>
      <c r="M9346" t="s">
        <v>931</v>
      </c>
      <c r="N9346" t="s">
        <v>926</v>
      </c>
      <c r="O9346">
        <v>44.85</v>
      </c>
      <c r="S9346">
        <v>29345</v>
      </c>
    </row>
    <row r="9347" spans="1:19" x14ac:dyDescent="0.2">
      <c r="A9347" t="s">
        <v>72</v>
      </c>
      <c r="B9347" t="s">
        <v>13</v>
      </c>
      <c r="C9347" t="s">
        <v>927</v>
      </c>
      <c r="D9347">
        <v>1</v>
      </c>
      <c r="E9347">
        <v>7</v>
      </c>
      <c r="F9347">
        <v>1780210800000</v>
      </c>
      <c r="G9347">
        <v>1780213083272</v>
      </c>
      <c r="H9347">
        <v>2283272</v>
      </c>
      <c r="I9347">
        <v>2283272</v>
      </c>
      <c r="J9347">
        <v>10512</v>
      </c>
      <c r="K9347">
        <v>85</v>
      </c>
      <c r="L9347">
        <v>77.599999999999994</v>
      </c>
      <c r="M9347" t="s">
        <v>931</v>
      </c>
      <c r="N9347" t="s">
        <v>926</v>
      </c>
      <c r="O9347">
        <v>55.3</v>
      </c>
      <c r="S9347">
        <v>29346</v>
      </c>
    </row>
    <row r="9348" spans="1:19" x14ac:dyDescent="0.2">
      <c r="A9348" t="s">
        <v>72</v>
      </c>
      <c r="B9348" t="s">
        <v>13</v>
      </c>
      <c r="C9348" t="s">
        <v>924</v>
      </c>
      <c r="D9348">
        <v>1</v>
      </c>
      <c r="E9348">
        <v>7</v>
      </c>
      <c r="F9348">
        <v>1780211700000</v>
      </c>
      <c r="G9348">
        <v>1780213733384</v>
      </c>
      <c r="H9348">
        <v>2033384</v>
      </c>
      <c r="I9348">
        <v>2033384</v>
      </c>
      <c r="J9348">
        <v>10527</v>
      </c>
      <c r="K9348">
        <v>76</v>
      </c>
      <c r="L9348">
        <v>70.08</v>
      </c>
      <c r="M9348" t="s">
        <v>931</v>
      </c>
      <c r="N9348" t="s">
        <v>926</v>
      </c>
      <c r="O9348">
        <v>44.07</v>
      </c>
      <c r="S9348">
        <v>29347</v>
      </c>
    </row>
    <row r="9349" spans="1:19" x14ac:dyDescent="0.2">
      <c r="A9349" t="s">
        <v>72</v>
      </c>
      <c r="B9349" t="s">
        <v>13</v>
      </c>
      <c r="C9349" t="s">
        <v>928</v>
      </c>
      <c r="D9349">
        <v>1</v>
      </c>
      <c r="E9349">
        <v>7</v>
      </c>
      <c r="F9349">
        <v>1780212600000</v>
      </c>
      <c r="G9349">
        <v>1780214434595</v>
      </c>
      <c r="H9349">
        <v>1834595</v>
      </c>
      <c r="I9349">
        <v>1834595</v>
      </c>
      <c r="J9349">
        <v>12433</v>
      </c>
      <c r="K9349">
        <v>75</v>
      </c>
      <c r="L9349">
        <v>74.900000000000006</v>
      </c>
      <c r="M9349" t="s">
        <v>931</v>
      </c>
      <c r="N9349" t="s">
        <v>926</v>
      </c>
      <c r="O9349">
        <v>55.18</v>
      </c>
      <c r="S9349">
        <v>29348</v>
      </c>
    </row>
    <row r="9350" spans="1:19" x14ac:dyDescent="0.2">
      <c r="A9350" t="s">
        <v>72</v>
      </c>
      <c r="B9350" t="s">
        <v>13</v>
      </c>
      <c r="C9350" t="s">
        <v>928</v>
      </c>
      <c r="D9350">
        <v>2</v>
      </c>
      <c r="E9350">
        <v>1</v>
      </c>
      <c r="F9350">
        <v>1780272000000</v>
      </c>
      <c r="G9350">
        <v>1780274311395</v>
      </c>
      <c r="H9350">
        <v>2311395</v>
      </c>
      <c r="I9350">
        <v>2311395</v>
      </c>
      <c r="J9350">
        <v>11426</v>
      </c>
      <c r="K9350">
        <v>87</v>
      </c>
      <c r="L9350">
        <v>77.22</v>
      </c>
      <c r="M9350" t="s">
        <v>931</v>
      </c>
      <c r="N9350" t="s">
        <v>926</v>
      </c>
      <c r="O9350">
        <v>51.25</v>
      </c>
      <c r="S9350">
        <v>29349</v>
      </c>
    </row>
    <row r="9351" spans="1:19" x14ac:dyDescent="0.2">
      <c r="A9351" t="s">
        <v>72</v>
      </c>
      <c r="B9351" t="s">
        <v>13</v>
      </c>
      <c r="C9351" t="s">
        <v>927</v>
      </c>
      <c r="D9351">
        <v>2</v>
      </c>
      <c r="E9351">
        <v>1</v>
      </c>
      <c r="F9351">
        <v>1780272900000</v>
      </c>
      <c r="G9351">
        <v>1780275284803</v>
      </c>
      <c r="H9351">
        <v>2384803</v>
      </c>
      <c r="I9351">
        <v>2384803</v>
      </c>
      <c r="J9351">
        <v>11549</v>
      </c>
      <c r="K9351">
        <v>88</v>
      </c>
      <c r="L9351">
        <v>77.319999999999993</v>
      </c>
      <c r="M9351" t="s">
        <v>931</v>
      </c>
      <c r="N9351" t="s">
        <v>926</v>
      </c>
      <c r="O9351">
        <v>49.32</v>
      </c>
      <c r="S9351">
        <v>29350</v>
      </c>
    </row>
    <row r="9352" spans="1:19" x14ac:dyDescent="0.2">
      <c r="A9352" t="s">
        <v>72</v>
      </c>
      <c r="B9352" t="s">
        <v>13</v>
      </c>
      <c r="C9352" t="s">
        <v>924</v>
      </c>
      <c r="D9352">
        <v>2</v>
      </c>
      <c r="E9352">
        <v>1</v>
      </c>
      <c r="F9352">
        <v>1780273800000</v>
      </c>
      <c r="G9352">
        <v>1780275731007</v>
      </c>
      <c r="H9352">
        <v>1931007</v>
      </c>
      <c r="I9352">
        <v>1931007</v>
      </c>
      <c r="J9352">
        <v>10071</v>
      </c>
      <c r="K9352">
        <v>78</v>
      </c>
      <c r="L9352">
        <v>72.13</v>
      </c>
      <c r="M9352" t="s">
        <v>931</v>
      </c>
      <c r="N9352" t="s">
        <v>926</v>
      </c>
      <c r="O9352">
        <v>52.62</v>
      </c>
      <c r="S9352">
        <v>29351</v>
      </c>
    </row>
    <row r="9353" spans="1:19" x14ac:dyDescent="0.2">
      <c r="A9353" t="s">
        <v>72</v>
      </c>
      <c r="B9353" t="s">
        <v>13</v>
      </c>
      <c r="C9353" t="s">
        <v>928</v>
      </c>
      <c r="D9353">
        <v>2</v>
      </c>
      <c r="E9353">
        <v>1</v>
      </c>
      <c r="F9353">
        <v>1780274700000</v>
      </c>
      <c r="G9353">
        <v>1780276157545</v>
      </c>
      <c r="H9353">
        <v>1457545</v>
      </c>
      <c r="I9353">
        <v>1457545</v>
      </c>
      <c r="J9353">
        <v>9405</v>
      </c>
      <c r="K9353">
        <v>61</v>
      </c>
      <c r="L9353">
        <v>67.41</v>
      </c>
      <c r="M9353" t="s">
        <v>931</v>
      </c>
      <c r="N9353" t="s">
        <v>926</v>
      </c>
      <c r="O9353">
        <v>55.35</v>
      </c>
      <c r="S9353">
        <v>29352</v>
      </c>
    </row>
    <row r="9354" spans="1:19" x14ac:dyDescent="0.2">
      <c r="A9354" t="s">
        <v>72</v>
      </c>
      <c r="B9354" t="s">
        <v>13</v>
      </c>
      <c r="C9354" t="s">
        <v>927</v>
      </c>
      <c r="D9354">
        <v>2</v>
      </c>
      <c r="E9354">
        <v>1</v>
      </c>
      <c r="F9354">
        <v>1780275600000</v>
      </c>
      <c r="G9354">
        <v>1780277967687</v>
      </c>
      <c r="H9354">
        <v>2367687</v>
      </c>
      <c r="I9354">
        <v>2367687</v>
      </c>
      <c r="J9354">
        <v>10207</v>
      </c>
      <c r="K9354">
        <v>87</v>
      </c>
      <c r="L9354">
        <v>73.38</v>
      </c>
      <c r="M9354" t="s">
        <v>931</v>
      </c>
      <c r="N9354" t="s">
        <v>926</v>
      </c>
      <c r="O9354">
        <v>44.16</v>
      </c>
      <c r="S9354">
        <v>29353</v>
      </c>
    </row>
    <row r="9355" spans="1:19" x14ac:dyDescent="0.2">
      <c r="A9355" t="s">
        <v>72</v>
      </c>
      <c r="B9355" t="s">
        <v>13</v>
      </c>
      <c r="C9355" t="s">
        <v>924</v>
      </c>
      <c r="D9355">
        <v>2</v>
      </c>
      <c r="E9355">
        <v>1</v>
      </c>
      <c r="F9355">
        <v>1780276500000</v>
      </c>
      <c r="G9355">
        <v>1780278776241</v>
      </c>
      <c r="H9355">
        <v>2276241</v>
      </c>
      <c r="I9355">
        <v>2276241</v>
      </c>
      <c r="J9355">
        <v>10873</v>
      </c>
      <c r="K9355">
        <v>88</v>
      </c>
      <c r="L9355">
        <v>71.569999999999993</v>
      </c>
      <c r="M9355" t="s">
        <v>931</v>
      </c>
      <c r="N9355" t="s">
        <v>926</v>
      </c>
      <c r="O9355">
        <v>40.479999999999997</v>
      </c>
      <c r="S9355">
        <v>29354</v>
      </c>
    </row>
    <row r="9356" spans="1:19" x14ac:dyDescent="0.2">
      <c r="A9356" t="s">
        <v>72</v>
      </c>
      <c r="B9356" t="s">
        <v>13</v>
      </c>
      <c r="C9356" t="s">
        <v>928</v>
      </c>
      <c r="D9356">
        <v>2</v>
      </c>
      <c r="E9356">
        <v>1</v>
      </c>
      <c r="F9356">
        <v>1780277400000</v>
      </c>
      <c r="G9356">
        <v>1780279186443</v>
      </c>
      <c r="H9356">
        <v>1786443</v>
      </c>
      <c r="I9356">
        <v>1786443</v>
      </c>
      <c r="J9356">
        <v>10467</v>
      </c>
      <c r="K9356">
        <v>77</v>
      </c>
      <c r="L9356">
        <v>70.37</v>
      </c>
      <c r="M9356" t="s">
        <v>931</v>
      </c>
      <c r="N9356" t="s">
        <v>926</v>
      </c>
      <c r="O9356">
        <v>51.12</v>
      </c>
      <c r="S9356">
        <v>29355</v>
      </c>
    </row>
    <row r="9357" spans="1:19" x14ac:dyDescent="0.2">
      <c r="A9357" t="s">
        <v>72</v>
      </c>
      <c r="B9357" t="s">
        <v>13</v>
      </c>
      <c r="C9357" t="s">
        <v>927</v>
      </c>
      <c r="D9357">
        <v>2</v>
      </c>
      <c r="E9357">
        <v>1</v>
      </c>
      <c r="F9357">
        <v>1780278300000</v>
      </c>
      <c r="G9357">
        <v>1780279865330</v>
      </c>
      <c r="H9357">
        <v>1565330</v>
      </c>
      <c r="I9357">
        <v>1565330</v>
      </c>
      <c r="J9357">
        <v>11163</v>
      </c>
      <c r="K9357">
        <v>63</v>
      </c>
      <c r="L9357">
        <v>69.16</v>
      </c>
      <c r="M9357" t="s">
        <v>931</v>
      </c>
      <c r="N9357" t="s">
        <v>926</v>
      </c>
      <c r="O9357">
        <v>52.01</v>
      </c>
      <c r="S9357">
        <v>29356</v>
      </c>
    </row>
    <row r="9358" spans="1:19" x14ac:dyDescent="0.2">
      <c r="A9358" t="s">
        <v>72</v>
      </c>
      <c r="B9358" t="s">
        <v>13</v>
      </c>
      <c r="C9358" t="s">
        <v>924</v>
      </c>
      <c r="D9358">
        <v>2</v>
      </c>
      <c r="E9358">
        <v>1</v>
      </c>
      <c r="F9358">
        <v>1780279200000</v>
      </c>
      <c r="G9358">
        <v>1780281031405</v>
      </c>
      <c r="H9358">
        <v>1831405</v>
      </c>
      <c r="I9358">
        <v>1831405</v>
      </c>
      <c r="J9358">
        <v>11739</v>
      </c>
      <c r="K9358">
        <v>71</v>
      </c>
      <c r="L9358">
        <v>54.3</v>
      </c>
      <c r="M9358" t="s">
        <v>925</v>
      </c>
      <c r="N9358" t="s">
        <v>929</v>
      </c>
      <c r="S9358">
        <v>29357</v>
      </c>
    </row>
    <row r="9359" spans="1:19" x14ac:dyDescent="0.2">
      <c r="A9359" t="s">
        <v>72</v>
      </c>
      <c r="B9359" t="s">
        <v>13</v>
      </c>
      <c r="C9359" t="s">
        <v>928</v>
      </c>
      <c r="D9359">
        <v>2</v>
      </c>
      <c r="E9359">
        <v>1</v>
      </c>
      <c r="F9359">
        <v>1780280100000</v>
      </c>
      <c r="G9359">
        <v>1780282284198</v>
      </c>
      <c r="H9359">
        <v>2184198</v>
      </c>
      <c r="I9359">
        <v>2184198</v>
      </c>
      <c r="J9359">
        <v>9378</v>
      </c>
      <c r="K9359">
        <v>87</v>
      </c>
      <c r="L9359">
        <v>71.61</v>
      </c>
      <c r="M9359" t="s">
        <v>931</v>
      </c>
      <c r="N9359" t="s">
        <v>926</v>
      </c>
      <c r="O9359">
        <v>46.89</v>
      </c>
      <c r="S9359">
        <v>29358</v>
      </c>
    </row>
    <row r="9360" spans="1:19" x14ac:dyDescent="0.2">
      <c r="A9360" t="s">
        <v>72</v>
      </c>
      <c r="B9360" t="s">
        <v>13</v>
      </c>
      <c r="C9360" t="s">
        <v>927</v>
      </c>
      <c r="D9360">
        <v>2</v>
      </c>
      <c r="E9360">
        <v>1</v>
      </c>
      <c r="F9360">
        <v>1780281000000</v>
      </c>
      <c r="G9360">
        <v>1780282917542</v>
      </c>
      <c r="H9360">
        <v>1917542</v>
      </c>
      <c r="I9360">
        <v>1917542</v>
      </c>
      <c r="J9360">
        <v>8600</v>
      </c>
      <c r="K9360">
        <v>82</v>
      </c>
      <c r="L9360">
        <v>72.069999999999993</v>
      </c>
      <c r="M9360" t="s">
        <v>931</v>
      </c>
      <c r="N9360" t="s">
        <v>926</v>
      </c>
      <c r="O9360">
        <v>56.75</v>
      </c>
      <c r="S9360">
        <v>29359</v>
      </c>
    </row>
    <row r="9361" spans="1:19" x14ac:dyDescent="0.2">
      <c r="A9361" t="s">
        <v>72</v>
      </c>
      <c r="B9361" t="s">
        <v>13</v>
      </c>
      <c r="C9361" t="s">
        <v>924</v>
      </c>
      <c r="D9361">
        <v>2</v>
      </c>
      <c r="E9361">
        <v>1</v>
      </c>
      <c r="F9361">
        <v>1780281900000</v>
      </c>
      <c r="G9361">
        <v>1780284048423</v>
      </c>
      <c r="H9361">
        <v>2148423</v>
      </c>
      <c r="I9361">
        <v>2148423</v>
      </c>
      <c r="J9361">
        <v>10846</v>
      </c>
      <c r="K9361">
        <v>81</v>
      </c>
      <c r="L9361">
        <v>73.38</v>
      </c>
      <c r="M9361" t="s">
        <v>931</v>
      </c>
      <c r="N9361" t="s">
        <v>926</v>
      </c>
      <c r="O9361">
        <v>47.99</v>
      </c>
      <c r="S9361">
        <v>29360</v>
      </c>
    </row>
    <row r="9362" spans="1:19" x14ac:dyDescent="0.2">
      <c r="A9362" t="s">
        <v>72</v>
      </c>
      <c r="B9362" t="s">
        <v>13</v>
      </c>
      <c r="C9362" t="s">
        <v>928</v>
      </c>
      <c r="D9362">
        <v>2</v>
      </c>
      <c r="E9362">
        <v>1</v>
      </c>
      <c r="F9362">
        <v>1780282800000</v>
      </c>
      <c r="G9362">
        <v>1780285139384</v>
      </c>
      <c r="H9362">
        <v>2339384</v>
      </c>
      <c r="I9362">
        <v>2339384</v>
      </c>
      <c r="J9362">
        <v>11034</v>
      </c>
      <c r="K9362">
        <v>88</v>
      </c>
      <c r="L9362">
        <v>74.510000000000005</v>
      </c>
      <c r="M9362" t="s">
        <v>931</v>
      </c>
      <c r="N9362" t="s">
        <v>926</v>
      </c>
      <c r="O9362">
        <v>45.3</v>
      </c>
      <c r="S9362">
        <v>29361</v>
      </c>
    </row>
    <row r="9363" spans="1:19" x14ac:dyDescent="0.2">
      <c r="A9363" t="s">
        <v>72</v>
      </c>
      <c r="B9363" t="s">
        <v>13</v>
      </c>
      <c r="C9363" t="s">
        <v>927</v>
      </c>
      <c r="D9363">
        <v>2</v>
      </c>
      <c r="E9363">
        <v>1</v>
      </c>
      <c r="F9363">
        <v>1780283700000</v>
      </c>
      <c r="G9363">
        <v>1780285256361</v>
      </c>
      <c r="H9363">
        <v>1556361</v>
      </c>
      <c r="I9363">
        <v>1556361</v>
      </c>
      <c r="J9363">
        <v>8591</v>
      </c>
      <c r="K9363">
        <v>63</v>
      </c>
      <c r="L9363">
        <v>65.3</v>
      </c>
      <c r="M9363" t="s">
        <v>925</v>
      </c>
      <c r="N9363" t="s">
        <v>926</v>
      </c>
      <c r="O9363">
        <v>50.14</v>
      </c>
      <c r="S9363">
        <v>29362</v>
      </c>
    </row>
    <row r="9364" spans="1:19" x14ac:dyDescent="0.2">
      <c r="A9364" t="s">
        <v>72</v>
      </c>
      <c r="B9364" t="s">
        <v>13</v>
      </c>
      <c r="C9364" t="s">
        <v>924</v>
      </c>
      <c r="D9364">
        <v>2</v>
      </c>
      <c r="E9364">
        <v>1</v>
      </c>
      <c r="F9364">
        <v>1780284600000</v>
      </c>
      <c r="G9364">
        <v>1780286030488</v>
      </c>
      <c r="H9364">
        <v>1430488</v>
      </c>
      <c r="I9364">
        <v>1430488</v>
      </c>
      <c r="J9364">
        <v>9953</v>
      </c>
      <c r="K9364">
        <v>56</v>
      </c>
      <c r="L9364">
        <v>47.62</v>
      </c>
      <c r="M9364" t="s">
        <v>925</v>
      </c>
      <c r="N9364" t="s">
        <v>929</v>
      </c>
      <c r="S9364">
        <v>29363</v>
      </c>
    </row>
    <row r="9365" spans="1:19" x14ac:dyDescent="0.2">
      <c r="A9365" t="s">
        <v>72</v>
      </c>
      <c r="B9365" t="s">
        <v>13</v>
      </c>
      <c r="C9365" t="s">
        <v>928</v>
      </c>
      <c r="D9365">
        <v>2</v>
      </c>
      <c r="E9365">
        <v>1</v>
      </c>
      <c r="F9365">
        <v>1780285500000</v>
      </c>
      <c r="G9365">
        <v>1780287543371</v>
      </c>
      <c r="H9365">
        <v>2043371</v>
      </c>
      <c r="I9365">
        <v>2043371</v>
      </c>
      <c r="J9365">
        <v>12036</v>
      </c>
      <c r="K9365">
        <v>84</v>
      </c>
      <c r="L9365">
        <v>71.91</v>
      </c>
      <c r="M9365" t="s">
        <v>931</v>
      </c>
      <c r="N9365" t="s">
        <v>926</v>
      </c>
      <c r="O9365">
        <v>44.04</v>
      </c>
      <c r="S9365">
        <v>29364</v>
      </c>
    </row>
    <row r="9366" spans="1:19" x14ac:dyDescent="0.2">
      <c r="A9366" t="s">
        <v>72</v>
      </c>
      <c r="B9366" t="s">
        <v>13</v>
      </c>
      <c r="C9366" t="s">
        <v>927</v>
      </c>
      <c r="D9366">
        <v>2</v>
      </c>
      <c r="E9366">
        <v>1</v>
      </c>
      <c r="F9366">
        <v>1780286400000</v>
      </c>
      <c r="G9366">
        <v>1780288505585</v>
      </c>
      <c r="H9366">
        <v>2105585</v>
      </c>
      <c r="I9366">
        <v>2105585</v>
      </c>
      <c r="J9366">
        <v>10185</v>
      </c>
      <c r="K9366">
        <v>78</v>
      </c>
      <c r="L9366">
        <v>70.05</v>
      </c>
      <c r="M9366" t="s">
        <v>931</v>
      </c>
      <c r="N9366" t="s">
        <v>926</v>
      </c>
      <c r="O9366">
        <v>43.09</v>
      </c>
      <c r="S9366">
        <v>29365</v>
      </c>
    </row>
    <row r="9367" spans="1:19" x14ac:dyDescent="0.2">
      <c r="A9367" t="s">
        <v>72</v>
      </c>
      <c r="B9367" t="s">
        <v>13</v>
      </c>
      <c r="C9367" t="s">
        <v>924</v>
      </c>
      <c r="D9367">
        <v>2</v>
      </c>
      <c r="E9367">
        <v>1</v>
      </c>
      <c r="F9367">
        <v>1780287300000</v>
      </c>
      <c r="G9367">
        <v>1780288595501</v>
      </c>
      <c r="H9367">
        <v>1295501</v>
      </c>
      <c r="I9367">
        <v>1295501</v>
      </c>
      <c r="J9367">
        <v>9618</v>
      </c>
      <c r="K9367">
        <v>58</v>
      </c>
      <c r="L9367">
        <v>63.48</v>
      </c>
      <c r="M9367" t="s">
        <v>925</v>
      </c>
      <c r="N9367" t="s">
        <v>926</v>
      </c>
      <c r="O9367">
        <v>49.74</v>
      </c>
      <c r="S9367">
        <v>29366</v>
      </c>
    </row>
    <row r="9368" spans="1:19" x14ac:dyDescent="0.2">
      <c r="A9368" t="s">
        <v>72</v>
      </c>
      <c r="B9368" t="s">
        <v>13</v>
      </c>
      <c r="C9368" t="s">
        <v>928</v>
      </c>
      <c r="D9368">
        <v>2</v>
      </c>
      <c r="E9368">
        <v>1</v>
      </c>
      <c r="F9368">
        <v>1780288200000</v>
      </c>
      <c r="G9368">
        <v>1780289947092</v>
      </c>
      <c r="H9368">
        <v>1747092</v>
      </c>
      <c r="I9368">
        <v>1747092</v>
      </c>
      <c r="J9368">
        <v>10640</v>
      </c>
      <c r="K9368">
        <v>72</v>
      </c>
      <c r="L9368">
        <v>67.540000000000006</v>
      </c>
      <c r="M9368" t="s">
        <v>931</v>
      </c>
      <c r="N9368" t="s">
        <v>926</v>
      </c>
      <c r="O9368">
        <v>45.06</v>
      </c>
      <c r="S9368">
        <v>29367</v>
      </c>
    </row>
    <row r="9369" spans="1:19" x14ac:dyDescent="0.2">
      <c r="A9369" t="s">
        <v>72</v>
      </c>
      <c r="B9369" t="s">
        <v>13</v>
      </c>
      <c r="C9369" t="s">
        <v>927</v>
      </c>
      <c r="D9369">
        <v>2</v>
      </c>
      <c r="E9369">
        <v>1</v>
      </c>
      <c r="F9369">
        <v>1780289100000</v>
      </c>
      <c r="G9369">
        <v>1780291669677</v>
      </c>
      <c r="H9369">
        <v>2569677</v>
      </c>
      <c r="I9369">
        <v>2569677</v>
      </c>
      <c r="J9369">
        <v>12225</v>
      </c>
      <c r="K9369">
        <v>99</v>
      </c>
      <c r="L9369">
        <v>82.25</v>
      </c>
      <c r="M9369" t="s">
        <v>931</v>
      </c>
      <c r="N9369" t="s">
        <v>926</v>
      </c>
      <c r="O9369">
        <v>54.32</v>
      </c>
      <c r="S9369">
        <v>29368</v>
      </c>
    </row>
    <row r="9370" spans="1:19" x14ac:dyDescent="0.2">
      <c r="A9370" t="s">
        <v>72</v>
      </c>
      <c r="B9370" t="s">
        <v>13</v>
      </c>
      <c r="C9370" t="s">
        <v>924</v>
      </c>
      <c r="D9370">
        <v>2</v>
      </c>
      <c r="E9370">
        <v>1</v>
      </c>
      <c r="F9370">
        <v>1780290000000</v>
      </c>
      <c r="G9370">
        <v>1780291824028</v>
      </c>
      <c r="H9370">
        <v>1824028</v>
      </c>
      <c r="I9370">
        <v>1824028</v>
      </c>
      <c r="J9370">
        <v>9352</v>
      </c>
      <c r="K9370">
        <v>72</v>
      </c>
      <c r="L9370">
        <v>51.71</v>
      </c>
      <c r="M9370" t="s">
        <v>925</v>
      </c>
      <c r="N9370" t="s">
        <v>929</v>
      </c>
      <c r="S9370">
        <v>29369</v>
      </c>
    </row>
    <row r="9371" spans="1:19" x14ac:dyDescent="0.2">
      <c r="A9371" t="s">
        <v>72</v>
      </c>
      <c r="B9371" t="s">
        <v>13</v>
      </c>
      <c r="C9371" t="s">
        <v>928</v>
      </c>
      <c r="D9371">
        <v>2</v>
      </c>
      <c r="E9371">
        <v>1</v>
      </c>
      <c r="F9371">
        <v>1780290900000</v>
      </c>
      <c r="G9371">
        <v>1780292535970</v>
      </c>
      <c r="H9371">
        <v>1635970</v>
      </c>
      <c r="I9371">
        <v>1635970</v>
      </c>
      <c r="J9371">
        <v>9151</v>
      </c>
      <c r="K9371">
        <v>66</v>
      </c>
      <c r="L9371">
        <v>69.45</v>
      </c>
      <c r="M9371" t="s">
        <v>931</v>
      </c>
      <c r="N9371" t="s">
        <v>926</v>
      </c>
      <c r="O9371">
        <v>56.28</v>
      </c>
      <c r="S9371">
        <v>29370</v>
      </c>
    </row>
    <row r="9372" spans="1:19" x14ac:dyDescent="0.2">
      <c r="A9372" t="s">
        <v>72</v>
      </c>
      <c r="B9372" t="s">
        <v>13</v>
      </c>
      <c r="C9372" t="s">
        <v>927</v>
      </c>
      <c r="D9372">
        <v>2</v>
      </c>
      <c r="E9372">
        <v>1</v>
      </c>
      <c r="F9372">
        <v>1780291800000</v>
      </c>
      <c r="G9372">
        <v>1780293774895</v>
      </c>
      <c r="H9372">
        <v>1974895</v>
      </c>
      <c r="I9372">
        <v>1974895</v>
      </c>
      <c r="J9372">
        <v>10556</v>
      </c>
      <c r="K9372">
        <v>73</v>
      </c>
      <c r="L9372">
        <v>73.02</v>
      </c>
      <c r="M9372" t="s">
        <v>931</v>
      </c>
      <c r="N9372" t="s">
        <v>926</v>
      </c>
      <c r="O9372">
        <v>52.29</v>
      </c>
      <c r="S9372">
        <v>29371</v>
      </c>
    </row>
    <row r="9373" spans="1:19" x14ac:dyDescent="0.2">
      <c r="A9373" t="s">
        <v>72</v>
      </c>
      <c r="B9373" t="s">
        <v>13</v>
      </c>
      <c r="C9373" t="s">
        <v>924</v>
      </c>
      <c r="D9373">
        <v>2</v>
      </c>
      <c r="E9373">
        <v>1</v>
      </c>
      <c r="F9373">
        <v>1780292700000</v>
      </c>
      <c r="G9373">
        <v>1780295200478</v>
      </c>
      <c r="H9373">
        <v>2500478</v>
      </c>
      <c r="I9373">
        <v>2500478</v>
      </c>
      <c r="J9373">
        <v>9567</v>
      </c>
      <c r="K9373">
        <v>97</v>
      </c>
      <c r="L9373">
        <v>75.59</v>
      </c>
      <c r="M9373" t="s">
        <v>931</v>
      </c>
      <c r="N9373" t="s">
        <v>926</v>
      </c>
      <c r="O9373">
        <v>47.67</v>
      </c>
      <c r="S9373">
        <v>29372</v>
      </c>
    </row>
    <row r="9374" spans="1:19" x14ac:dyDescent="0.2">
      <c r="A9374" t="s">
        <v>72</v>
      </c>
      <c r="B9374" t="s">
        <v>13</v>
      </c>
      <c r="C9374" t="s">
        <v>928</v>
      </c>
      <c r="D9374">
        <v>2</v>
      </c>
      <c r="E9374">
        <v>1</v>
      </c>
      <c r="F9374">
        <v>1780293600000</v>
      </c>
      <c r="G9374">
        <v>1780295279717</v>
      </c>
      <c r="H9374">
        <v>1679717</v>
      </c>
      <c r="I9374">
        <v>1679717</v>
      </c>
      <c r="J9374">
        <v>11521</v>
      </c>
      <c r="K9374">
        <v>73</v>
      </c>
      <c r="L9374">
        <v>69.239999999999995</v>
      </c>
      <c r="M9374" t="s">
        <v>931</v>
      </c>
      <c r="N9374" t="s">
        <v>926</v>
      </c>
      <c r="O9374">
        <v>48.36</v>
      </c>
      <c r="S9374">
        <v>29373</v>
      </c>
    </row>
    <row r="9375" spans="1:19" x14ac:dyDescent="0.2">
      <c r="A9375" t="s">
        <v>72</v>
      </c>
      <c r="B9375" t="s">
        <v>13</v>
      </c>
      <c r="C9375" t="s">
        <v>927</v>
      </c>
      <c r="D9375">
        <v>2</v>
      </c>
      <c r="E9375">
        <v>1</v>
      </c>
      <c r="F9375">
        <v>1780294500000</v>
      </c>
      <c r="G9375">
        <v>1780295981071</v>
      </c>
      <c r="H9375">
        <v>1481071</v>
      </c>
      <c r="I9375">
        <v>1481071</v>
      </c>
      <c r="J9375">
        <v>8699</v>
      </c>
      <c r="K9375">
        <v>56</v>
      </c>
      <c r="L9375">
        <v>64.06</v>
      </c>
      <c r="M9375" t="s">
        <v>925</v>
      </c>
      <c r="N9375" t="s">
        <v>926</v>
      </c>
      <c r="O9375">
        <v>48.86</v>
      </c>
      <c r="S9375">
        <v>29374</v>
      </c>
    </row>
    <row r="9376" spans="1:19" x14ac:dyDescent="0.2">
      <c r="A9376" t="s">
        <v>72</v>
      </c>
      <c r="B9376" t="s">
        <v>13</v>
      </c>
      <c r="C9376" t="s">
        <v>927</v>
      </c>
      <c r="D9376">
        <v>2</v>
      </c>
      <c r="E9376">
        <v>2</v>
      </c>
      <c r="F9376">
        <v>1780358400000</v>
      </c>
      <c r="G9376">
        <v>1780360767572</v>
      </c>
      <c r="H9376">
        <v>2367572</v>
      </c>
      <c r="I9376">
        <v>2367572</v>
      </c>
      <c r="J9376">
        <v>11364</v>
      </c>
      <c r="K9376">
        <v>92</v>
      </c>
      <c r="L9376">
        <v>74.97</v>
      </c>
      <c r="M9376" t="s">
        <v>931</v>
      </c>
      <c r="N9376" t="s">
        <v>926</v>
      </c>
      <c r="O9376">
        <v>44.77</v>
      </c>
      <c r="S9376">
        <v>29375</v>
      </c>
    </row>
    <row r="9377" spans="1:19" x14ac:dyDescent="0.2">
      <c r="A9377" t="s">
        <v>72</v>
      </c>
      <c r="B9377" t="s">
        <v>13</v>
      </c>
      <c r="C9377" t="s">
        <v>924</v>
      </c>
      <c r="D9377">
        <v>2</v>
      </c>
      <c r="E9377">
        <v>2</v>
      </c>
      <c r="F9377">
        <v>1780359300000</v>
      </c>
      <c r="G9377">
        <v>1780361447957</v>
      </c>
      <c r="H9377">
        <v>2147957</v>
      </c>
      <c r="I9377">
        <v>2147957</v>
      </c>
      <c r="J9377">
        <v>9585</v>
      </c>
      <c r="K9377">
        <v>88</v>
      </c>
      <c r="L9377">
        <v>70.989999999999995</v>
      </c>
      <c r="M9377" t="s">
        <v>931</v>
      </c>
      <c r="N9377" t="s">
        <v>926</v>
      </c>
      <c r="O9377">
        <v>45.8</v>
      </c>
      <c r="S9377">
        <v>29376</v>
      </c>
    </row>
    <row r="9378" spans="1:19" x14ac:dyDescent="0.2">
      <c r="A9378" t="s">
        <v>72</v>
      </c>
      <c r="B9378" t="s">
        <v>13</v>
      </c>
      <c r="C9378" t="s">
        <v>928</v>
      </c>
      <c r="D9378">
        <v>2</v>
      </c>
      <c r="E9378">
        <v>2</v>
      </c>
      <c r="F9378">
        <v>1780360200000</v>
      </c>
      <c r="G9378">
        <v>1780362488556</v>
      </c>
      <c r="H9378">
        <v>2288556</v>
      </c>
      <c r="I9378">
        <v>2288556</v>
      </c>
      <c r="J9378">
        <v>12051</v>
      </c>
      <c r="K9378">
        <v>96</v>
      </c>
      <c r="L9378">
        <v>79.97</v>
      </c>
      <c r="M9378" t="s">
        <v>931</v>
      </c>
      <c r="N9378" t="s">
        <v>926</v>
      </c>
      <c r="O9378">
        <v>56.55</v>
      </c>
      <c r="S9378">
        <v>29377</v>
      </c>
    </row>
    <row r="9379" spans="1:19" x14ac:dyDescent="0.2">
      <c r="A9379" t="s">
        <v>72</v>
      </c>
      <c r="B9379" t="s">
        <v>13</v>
      </c>
      <c r="C9379" t="s">
        <v>927</v>
      </c>
      <c r="D9379">
        <v>2</v>
      </c>
      <c r="E9379">
        <v>2</v>
      </c>
      <c r="F9379">
        <v>1780361100000</v>
      </c>
      <c r="G9379">
        <v>1780363140394</v>
      </c>
      <c r="H9379">
        <v>2040394</v>
      </c>
      <c r="I9379">
        <v>2040394</v>
      </c>
      <c r="J9379">
        <v>11227</v>
      </c>
      <c r="K9379">
        <v>78</v>
      </c>
      <c r="L9379">
        <v>76.42</v>
      </c>
      <c r="M9379" t="s">
        <v>931</v>
      </c>
      <c r="N9379" t="s">
        <v>926</v>
      </c>
      <c r="O9379">
        <v>56.76</v>
      </c>
      <c r="S9379">
        <v>29378</v>
      </c>
    </row>
    <row r="9380" spans="1:19" x14ac:dyDescent="0.2">
      <c r="A9380" t="s">
        <v>72</v>
      </c>
      <c r="B9380" t="s">
        <v>13</v>
      </c>
      <c r="C9380" t="s">
        <v>924</v>
      </c>
      <c r="D9380">
        <v>2</v>
      </c>
      <c r="E9380">
        <v>2</v>
      </c>
      <c r="F9380">
        <v>1780362000000</v>
      </c>
      <c r="G9380">
        <v>1780364347041</v>
      </c>
      <c r="H9380">
        <v>2347041</v>
      </c>
      <c r="I9380">
        <v>2347041</v>
      </c>
      <c r="J9380">
        <v>11469</v>
      </c>
      <c r="K9380">
        <v>96</v>
      </c>
      <c r="L9380">
        <v>76.06</v>
      </c>
      <c r="M9380" t="s">
        <v>931</v>
      </c>
      <c r="N9380" t="s">
        <v>926</v>
      </c>
      <c r="O9380">
        <v>47.55</v>
      </c>
      <c r="S9380">
        <v>29379</v>
      </c>
    </row>
    <row r="9381" spans="1:19" x14ac:dyDescent="0.2">
      <c r="A9381" t="s">
        <v>72</v>
      </c>
      <c r="B9381" t="s">
        <v>13</v>
      </c>
      <c r="C9381" t="s">
        <v>928</v>
      </c>
      <c r="D9381">
        <v>2</v>
      </c>
      <c r="E9381">
        <v>2</v>
      </c>
      <c r="F9381">
        <v>1780362900000</v>
      </c>
      <c r="G9381">
        <v>1780364525218</v>
      </c>
      <c r="H9381">
        <v>1625218</v>
      </c>
      <c r="I9381">
        <v>1625218</v>
      </c>
      <c r="J9381">
        <v>9507</v>
      </c>
      <c r="K9381">
        <v>65</v>
      </c>
      <c r="L9381">
        <v>68.67</v>
      </c>
      <c r="M9381" t="s">
        <v>931</v>
      </c>
      <c r="N9381" t="s">
        <v>926</v>
      </c>
      <c r="O9381">
        <v>53.8</v>
      </c>
      <c r="S9381">
        <v>29380</v>
      </c>
    </row>
    <row r="9382" spans="1:19" x14ac:dyDescent="0.2">
      <c r="A9382" t="s">
        <v>72</v>
      </c>
      <c r="B9382" t="s">
        <v>13</v>
      </c>
      <c r="C9382" t="s">
        <v>927</v>
      </c>
      <c r="D9382">
        <v>2</v>
      </c>
      <c r="E9382">
        <v>2</v>
      </c>
      <c r="F9382">
        <v>1780363800000</v>
      </c>
      <c r="G9382">
        <v>1780366242794</v>
      </c>
      <c r="H9382">
        <v>2442794</v>
      </c>
      <c r="I9382">
        <v>2442794</v>
      </c>
      <c r="J9382">
        <v>9723</v>
      </c>
      <c r="K9382">
        <v>90</v>
      </c>
      <c r="L9382">
        <v>59.52</v>
      </c>
      <c r="M9382" t="s">
        <v>925</v>
      </c>
      <c r="N9382" t="s">
        <v>929</v>
      </c>
      <c r="S9382">
        <v>29381</v>
      </c>
    </row>
    <row r="9383" spans="1:19" x14ac:dyDescent="0.2">
      <c r="A9383" t="s">
        <v>72</v>
      </c>
      <c r="B9383" t="s">
        <v>13</v>
      </c>
      <c r="C9383" t="s">
        <v>924</v>
      </c>
      <c r="D9383">
        <v>2</v>
      </c>
      <c r="E9383">
        <v>2</v>
      </c>
      <c r="F9383">
        <v>1780364700000</v>
      </c>
      <c r="G9383">
        <v>1780366869634</v>
      </c>
      <c r="H9383">
        <v>2169634</v>
      </c>
      <c r="I9383">
        <v>2169634</v>
      </c>
      <c r="J9383">
        <v>11994</v>
      </c>
      <c r="K9383">
        <v>83</v>
      </c>
      <c r="L9383">
        <v>73.400000000000006</v>
      </c>
      <c r="M9383" t="s">
        <v>931</v>
      </c>
      <c r="N9383" t="s">
        <v>926</v>
      </c>
      <c r="O9383">
        <v>44.43</v>
      </c>
      <c r="S9383">
        <v>29382</v>
      </c>
    </row>
    <row r="9384" spans="1:19" x14ac:dyDescent="0.2">
      <c r="A9384" t="s">
        <v>72</v>
      </c>
      <c r="B9384" t="s">
        <v>13</v>
      </c>
      <c r="C9384" t="s">
        <v>928</v>
      </c>
      <c r="D9384">
        <v>2</v>
      </c>
      <c r="E9384">
        <v>2</v>
      </c>
      <c r="F9384">
        <v>1780365600000</v>
      </c>
      <c r="G9384">
        <v>1780367849693</v>
      </c>
      <c r="H9384">
        <v>2249693</v>
      </c>
      <c r="I9384">
        <v>2249693</v>
      </c>
      <c r="J9384">
        <v>12037</v>
      </c>
      <c r="K9384">
        <v>85</v>
      </c>
      <c r="L9384">
        <v>59.64</v>
      </c>
      <c r="M9384" t="s">
        <v>925</v>
      </c>
      <c r="N9384" t="s">
        <v>929</v>
      </c>
      <c r="S9384">
        <v>29383</v>
      </c>
    </row>
    <row r="9385" spans="1:19" x14ac:dyDescent="0.2">
      <c r="A9385" t="s">
        <v>72</v>
      </c>
      <c r="B9385" t="s">
        <v>13</v>
      </c>
      <c r="C9385" t="s">
        <v>927</v>
      </c>
      <c r="D9385">
        <v>2</v>
      </c>
      <c r="E9385">
        <v>2</v>
      </c>
      <c r="F9385">
        <v>1780366500000</v>
      </c>
      <c r="G9385">
        <v>1780368231176</v>
      </c>
      <c r="H9385">
        <v>1731176</v>
      </c>
      <c r="I9385">
        <v>1731176</v>
      </c>
      <c r="J9385">
        <v>10092</v>
      </c>
      <c r="K9385">
        <v>75</v>
      </c>
      <c r="L9385">
        <v>51.37</v>
      </c>
      <c r="M9385" t="s">
        <v>925</v>
      </c>
      <c r="N9385" t="s">
        <v>929</v>
      </c>
      <c r="S9385">
        <v>29384</v>
      </c>
    </row>
    <row r="9386" spans="1:19" x14ac:dyDescent="0.2">
      <c r="A9386" t="s">
        <v>72</v>
      </c>
      <c r="B9386" t="s">
        <v>13</v>
      </c>
      <c r="C9386" t="s">
        <v>924</v>
      </c>
      <c r="D9386">
        <v>2</v>
      </c>
      <c r="E9386">
        <v>2</v>
      </c>
      <c r="F9386">
        <v>1780367400000</v>
      </c>
      <c r="G9386">
        <v>1780369070815</v>
      </c>
      <c r="H9386">
        <v>1670815</v>
      </c>
      <c r="I9386">
        <v>1670815</v>
      </c>
      <c r="J9386">
        <v>11412</v>
      </c>
      <c r="K9386">
        <v>68</v>
      </c>
      <c r="L9386">
        <v>65.86</v>
      </c>
      <c r="M9386" t="s">
        <v>925</v>
      </c>
      <c r="N9386" t="s">
        <v>926</v>
      </c>
      <c r="O9386">
        <v>41</v>
      </c>
      <c r="S9386">
        <v>29385</v>
      </c>
    </row>
    <row r="9387" spans="1:19" x14ac:dyDescent="0.2">
      <c r="A9387" t="s">
        <v>72</v>
      </c>
      <c r="B9387" t="s">
        <v>13</v>
      </c>
      <c r="C9387" t="s">
        <v>928</v>
      </c>
      <c r="D9387">
        <v>2</v>
      </c>
      <c r="E9387">
        <v>2</v>
      </c>
      <c r="F9387">
        <v>1780368300000</v>
      </c>
      <c r="G9387">
        <v>1780370723765</v>
      </c>
      <c r="H9387">
        <v>2423765</v>
      </c>
      <c r="I9387">
        <v>2423765</v>
      </c>
      <c r="J9387">
        <v>12310</v>
      </c>
      <c r="K9387">
        <v>98</v>
      </c>
      <c r="L9387">
        <v>76.83</v>
      </c>
      <c r="M9387" t="s">
        <v>931</v>
      </c>
      <c r="N9387" t="s">
        <v>926</v>
      </c>
      <c r="O9387">
        <v>45.14</v>
      </c>
      <c r="S9387">
        <v>29386</v>
      </c>
    </row>
    <row r="9388" spans="1:19" x14ac:dyDescent="0.2">
      <c r="A9388" t="s">
        <v>72</v>
      </c>
      <c r="B9388" t="s">
        <v>13</v>
      </c>
      <c r="C9388" t="s">
        <v>927</v>
      </c>
      <c r="D9388">
        <v>2</v>
      </c>
      <c r="E9388">
        <v>2</v>
      </c>
      <c r="F9388">
        <v>1780369200000</v>
      </c>
      <c r="G9388">
        <v>1780371638118</v>
      </c>
      <c r="H9388">
        <v>2438118</v>
      </c>
      <c r="I9388">
        <v>2438118</v>
      </c>
      <c r="J9388">
        <v>9435</v>
      </c>
      <c r="K9388">
        <v>98</v>
      </c>
      <c r="L9388">
        <v>73.22</v>
      </c>
      <c r="M9388" t="s">
        <v>931</v>
      </c>
      <c r="N9388" t="s">
        <v>926</v>
      </c>
      <c r="O9388">
        <v>44.09</v>
      </c>
      <c r="S9388">
        <v>29387</v>
      </c>
    </row>
    <row r="9389" spans="1:19" x14ac:dyDescent="0.2">
      <c r="A9389" t="s">
        <v>72</v>
      </c>
      <c r="B9389" t="s">
        <v>13</v>
      </c>
      <c r="C9389" t="s">
        <v>924</v>
      </c>
      <c r="D9389">
        <v>2</v>
      </c>
      <c r="E9389">
        <v>2</v>
      </c>
      <c r="F9389">
        <v>1780370100000</v>
      </c>
      <c r="G9389">
        <v>1780371893241</v>
      </c>
      <c r="H9389">
        <v>1793241</v>
      </c>
      <c r="I9389">
        <v>1793241</v>
      </c>
      <c r="J9389">
        <v>11606</v>
      </c>
      <c r="K9389">
        <v>73</v>
      </c>
      <c r="L9389">
        <v>74.44</v>
      </c>
      <c r="M9389" t="s">
        <v>931</v>
      </c>
      <c r="N9389" t="s">
        <v>926</v>
      </c>
      <c r="O9389">
        <v>57.36</v>
      </c>
      <c r="S9389">
        <v>29388</v>
      </c>
    </row>
    <row r="9390" spans="1:19" x14ac:dyDescent="0.2">
      <c r="A9390" t="s">
        <v>72</v>
      </c>
      <c r="B9390" t="s">
        <v>13</v>
      </c>
      <c r="C9390" t="s">
        <v>928</v>
      </c>
      <c r="D9390">
        <v>2</v>
      </c>
      <c r="E9390">
        <v>2</v>
      </c>
      <c r="F9390">
        <v>1780371000000</v>
      </c>
      <c r="G9390">
        <v>1780373363087</v>
      </c>
      <c r="H9390">
        <v>2363087</v>
      </c>
      <c r="I9390">
        <v>2363087</v>
      </c>
      <c r="J9390">
        <v>10183</v>
      </c>
      <c r="K9390">
        <v>92</v>
      </c>
      <c r="L9390">
        <v>76.150000000000006</v>
      </c>
      <c r="M9390" t="s">
        <v>931</v>
      </c>
      <c r="N9390" t="s">
        <v>926</v>
      </c>
      <c r="O9390">
        <v>50.79</v>
      </c>
      <c r="S9390">
        <v>29389</v>
      </c>
    </row>
    <row r="9391" spans="1:19" x14ac:dyDescent="0.2">
      <c r="A9391" t="s">
        <v>72</v>
      </c>
      <c r="B9391" t="s">
        <v>13</v>
      </c>
      <c r="C9391" t="s">
        <v>927</v>
      </c>
      <c r="D9391">
        <v>2</v>
      </c>
      <c r="E9391">
        <v>2</v>
      </c>
      <c r="F9391">
        <v>1780371900000</v>
      </c>
      <c r="G9391">
        <v>1780374428615</v>
      </c>
      <c r="H9391">
        <v>2528615</v>
      </c>
      <c r="I9391">
        <v>2528615</v>
      </c>
      <c r="J9391">
        <v>8711</v>
      </c>
      <c r="K9391">
        <v>96</v>
      </c>
      <c r="L9391">
        <v>77.66</v>
      </c>
      <c r="M9391" t="s">
        <v>931</v>
      </c>
      <c r="N9391" t="s">
        <v>926</v>
      </c>
      <c r="O9391">
        <v>54.06</v>
      </c>
      <c r="S9391">
        <v>29390</v>
      </c>
    </row>
    <row r="9392" spans="1:19" x14ac:dyDescent="0.2">
      <c r="A9392" t="s">
        <v>72</v>
      </c>
      <c r="B9392" t="s">
        <v>13</v>
      </c>
      <c r="C9392" t="s">
        <v>924</v>
      </c>
      <c r="D9392">
        <v>2</v>
      </c>
      <c r="E9392">
        <v>2</v>
      </c>
      <c r="F9392">
        <v>1780372800000</v>
      </c>
      <c r="G9392">
        <v>1780374375290</v>
      </c>
      <c r="H9392">
        <v>1575290</v>
      </c>
      <c r="I9392">
        <v>1575290</v>
      </c>
      <c r="J9392">
        <v>9585</v>
      </c>
      <c r="K9392">
        <v>61</v>
      </c>
      <c r="L9392">
        <v>48.97</v>
      </c>
      <c r="M9392" t="s">
        <v>925</v>
      </c>
      <c r="N9392" t="s">
        <v>929</v>
      </c>
      <c r="S9392">
        <v>29391</v>
      </c>
    </row>
    <row r="9393" spans="1:19" x14ac:dyDescent="0.2">
      <c r="A9393" t="s">
        <v>72</v>
      </c>
      <c r="B9393" t="s">
        <v>13</v>
      </c>
      <c r="C9393" t="s">
        <v>928</v>
      </c>
      <c r="D9393">
        <v>2</v>
      </c>
      <c r="E9393">
        <v>2</v>
      </c>
      <c r="F9393">
        <v>1780373700000</v>
      </c>
      <c r="G9393">
        <v>1780375995363</v>
      </c>
      <c r="H9393">
        <v>2295363</v>
      </c>
      <c r="I9393">
        <v>2295363</v>
      </c>
      <c r="J9393">
        <v>9362</v>
      </c>
      <c r="K9393">
        <v>85</v>
      </c>
      <c r="L9393">
        <v>57.37</v>
      </c>
      <c r="M9393" t="s">
        <v>925</v>
      </c>
      <c r="N9393" t="s">
        <v>929</v>
      </c>
      <c r="S9393">
        <v>29392</v>
      </c>
    </row>
    <row r="9394" spans="1:19" x14ac:dyDescent="0.2">
      <c r="A9394" t="s">
        <v>72</v>
      </c>
      <c r="B9394" t="s">
        <v>13</v>
      </c>
      <c r="C9394" t="s">
        <v>927</v>
      </c>
      <c r="D9394">
        <v>2</v>
      </c>
      <c r="E9394">
        <v>2</v>
      </c>
      <c r="F9394">
        <v>1780374600000</v>
      </c>
      <c r="G9394">
        <v>1780376423546</v>
      </c>
      <c r="H9394">
        <v>1823546</v>
      </c>
      <c r="I9394">
        <v>1823546</v>
      </c>
      <c r="J9394">
        <v>12164</v>
      </c>
      <c r="K9394">
        <v>70</v>
      </c>
      <c r="L9394">
        <v>54.65</v>
      </c>
      <c r="M9394" t="s">
        <v>925</v>
      </c>
      <c r="N9394" t="s">
        <v>929</v>
      </c>
      <c r="S9394">
        <v>29393</v>
      </c>
    </row>
    <row r="9395" spans="1:19" x14ac:dyDescent="0.2">
      <c r="A9395" t="s">
        <v>72</v>
      </c>
      <c r="B9395" t="s">
        <v>13</v>
      </c>
      <c r="C9395" t="s">
        <v>924</v>
      </c>
      <c r="D9395">
        <v>2</v>
      </c>
      <c r="E9395">
        <v>2</v>
      </c>
      <c r="F9395">
        <v>1780375500000</v>
      </c>
      <c r="G9395">
        <v>1780376967243</v>
      </c>
      <c r="H9395">
        <v>1467243</v>
      </c>
      <c r="I9395">
        <v>1467243</v>
      </c>
      <c r="J9395">
        <v>10776</v>
      </c>
      <c r="K9395">
        <v>66</v>
      </c>
      <c r="L9395">
        <v>64.41</v>
      </c>
      <c r="M9395" t="s">
        <v>925</v>
      </c>
      <c r="N9395" t="s">
        <v>926</v>
      </c>
      <c r="O9395">
        <v>44.48</v>
      </c>
      <c r="S9395">
        <v>29394</v>
      </c>
    </row>
    <row r="9396" spans="1:19" x14ac:dyDescent="0.2">
      <c r="A9396" t="s">
        <v>72</v>
      </c>
      <c r="B9396" t="s">
        <v>13</v>
      </c>
      <c r="C9396" t="s">
        <v>928</v>
      </c>
      <c r="D9396">
        <v>2</v>
      </c>
      <c r="E9396">
        <v>2</v>
      </c>
      <c r="F9396">
        <v>1780376400000</v>
      </c>
      <c r="G9396">
        <v>1780378025063</v>
      </c>
      <c r="H9396">
        <v>1625063</v>
      </c>
      <c r="I9396">
        <v>1625063</v>
      </c>
      <c r="J9396">
        <v>11468</v>
      </c>
      <c r="K9396">
        <v>64</v>
      </c>
      <c r="L9396">
        <v>67.28</v>
      </c>
      <c r="M9396" t="s">
        <v>931</v>
      </c>
      <c r="N9396" t="s">
        <v>926</v>
      </c>
      <c r="O9396">
        <v>45.33</v>
      </c>
      <c r="S9396">
        <v>29395</v>
      </c>
    </row>
    <row r="9397" spans="1:19" x14ac:dyDescent="0.2">
      <c r="A9397" t="s">
        <v>72</v>
      </c>
      <c r="B9397" t="s">
        <v>13</v>
      </c>
      <c r="C9397" t="s">
        <v>927</v>
      </c>
      <c r="D9397">
        <v>2</v>
      </c>
      <c r="E9397">
        <v>2</v>
      </c>
      <c r="F9397">
        <v>1780377300000</v>
      </c>
      <c r="G9397">
        <v>1780378851345</v>
      </c>
      <c r="H9397">
        <v>1551345</v>
      </c>
      <c r="I9397">
        <v>1551345</v>
      </c>
      <c r="J9397">
        <v>11159</v>
      </c>
      <c r="K9397">
        <v>59</v>
      </c>
      <c r="L9397">
        <v>64.22</v>
      </c>
      <c r="M9397" t="s">
        <v>925</v>
      </c>
      <c r="N9397" t="s">
        <v>926</v>
      </c>
      <c r="O9397">
        <v>40.89</v>
      </c>
      <c r="S9397">
        <v>29396</v>
      </c>
    </row>
    <row r="9398" spans="1:19" x14ac:dyDescent="0.2">
      <c r="A9398" t="s">
        <v>72</v>
      </c>
      <c r="B9398" t="s">
        <v>13</v>
      </c>
      <c r="C9398" t="s">
        <v>924</v>
      </c>
      <c r="D9398">
        <v>2</v>
      </c>
      <c r="E9398">
        <v>2</v>
      </c>
      <c r="F9398">
        <v>1780378200000</v>
      </c>
      <c r="G9398">
        <v>1780380680204</v>
      </c>
      <c r="H9398">
        <v>2480204</v>
      </c>
      <c r="I9398">
        <v>2480204</v>
      </c>
      <c r="J9398">
        <v>10737</v>
      </c>
      <c r="K9398">
        <v>97</v>
      </c>
      <c r="L9398">
        <v>75.63</v>
      </c>
      <c r="M9398" t="s">
        <v>931</v>
      </c>
      <c r="N9398" t="s">
        <v>926</v>
      </c>
      <c r="O9398">
        <v>45.14</v>
      </c>
      <c r="S9398">
        <v>29397</v>
      </c>
    </row>
    <row r="9399" spans="1:19" x14ac:dyDescent="0.2">
      <c r="A9399" t="s">
        <v>72</v>
      </c>
      <c r="B9399" t="s">
        <v>13</v>
      </c>
      <c r="C9399" t="s">
        <v>928</v>
      </c>
      <c r="D9399">
        <v>2</v>
      </c>
      <c r="E9399">
        <v>2</v>
      </c>
      <c r="F9399">
        <v>1780379100000</v>
      </c>
      <c r="G9399">
        <v>1780381120038</v>
      </c>
      <c r="H9399">
        <v>2020038</v>
      </c>
      <c r="I9399">
        <v>2020038</v>
      </c>
      <c r="J9399">
        <v>10172</v>
      </c>
      <c r="K9399">
        <v>80</v>
      </c>
      <c r="L9399">
        <v>75.53</v>
      </c>
      <c r="M9399" t="s">
        <v>931</v>
      </c>
      <c r="N9399" t="s">
        <v>926</v>
      </c>
      <c r="O9399">
        <v>58.02</v>
      </c>
      <c r="S9399">
        <v>29398</v>
      </c>
    </row>
    <row r="9400" spans="1:19" x14ac:dyDescent="0.2">
      <c r="A9400" t="s">
        <v>72</v>
      </c>
      <c r="B9400" t="s">
        <v>13</v>
      </c>
      <c r="C9400" t="s">
        <v>927</v>
      </c>
      <c r="D9400">
        <v>2</v>
      </c>
      <c r="E9400">
        <v>2</v>
      </c>
      <c r="F9400">
        <v>1780380000000</v>
      </c>
      <c r="G9400">
        <v>1780382381501</v>
      </c>
      <c r="H9400">
        <v>2381501</v>
      </c>
      <c r="I9400">
        <v>2381501</v>
      </c>
      <c r="J9400">
        <v>9444</v>
      </c>
      <c r="K9400">
        <v>88</v>
      </c>
      <c r="L9400">
        <v>74.06</v>
      </c>
      <c r="M9400" t="s">
        <v>931</v>
      </c>
      <c r="N9400" t="s">
        <v>926</v>
      </c>
      <c r="O9400">
        <v>47.45</v>
      </c>
      <c r="S9400">
        <v>29399</v>
      </c>
    </row>
    <row r="9401" spans="1:19" x14ac:dyDescent="0.2">
      <c r="A9401" t="s">
        <v>72</v>
      </c>
      <c r="B9401" t="s">
        <v>13</v>
      </c>
      <c r="C9401" t="s">
        <v>924</v>
      </c>
      <c r="D9401">
        <v>2</v>
      </c>
      <c r="E9401">
        <v>2</v>
      </c>
      <c r="F9401">
        <v>1780380900000</v>
      </c>
      <c r="G9401">
        <v>1780383047123</v>
      </c>
      <c r="H9401">
        <v>2147123</v>
      </c>
      <c r="I9401">
        <v>2147123</v>
      </c>
      <c r="J9401">
        <v>9623</v>
      </c>
      <c r="K9401">
        <v>80</v>
      </c>
      <c r="L9401">
        <v>69.87</v>
      </c>
      <c r="M9401" t="s">
        <v>931</v>
      </c>
      <c r="N9401" t="s">
        <v>926</v>
      </c>
      <c r="O9401">
        <v>43.12</v>
      </c>
      <c r="S9401">
        <v>29400</v>
      </c>
    </row>
    <row r="9402" spans="1:19" x14ac:dyDescent="0.2">
      <c r="A9402" t="s">
        <v>72</v>
      </c>
      <c r="B9402" t="s">
        <v>13</v>
      </c>
      <c r="C9402" t="s">
        <v>928</v>
      </c>
      <c r="D9402">
        <v>2</v>
      </c>
      <c r="E9402">
        <v>2</v>
      </c>
      <c r="F9402">
        <v>1780381800000</v>
      </c>
      <c r="G9402">
        <v>1780383807255</v>
      </c>
      <c r="H9402">
        <v>2007255</v>
      </c>
      <c r="I9402">
        <v>2007255</v>
      </c>
      <c r="J9402">
        <v>8686</v>
      </c>
      <c r="K9402">
        <v>74</v>
      </c>
      <c r="L9402">
        <v>69.7</v>
      </c>
      <c r="M9402" t="s">
        <v>931</v>
      </c>
      <c r="N9402" t="s">
        <v>926</v>
      </c>
      <c r="O9402">
        <v>48.76</v>
      </c>
      <c r="S9402">
        <v>29401</v>
      </c>
    </row>
    <row r="9403" spans="1:19" x14ac:dyDescent="0.2">
      <c r="A9403" t="s">
        <v>72</v>
      </c>
      <c r="B9403" t="s">
        <v>13</v>
      </c>
      <c r="C9403" t="s">
        <v>924</v>
      </c>
      <c r="D9403">
        <v>2</v>
      </c>
      <c r="E9403">
        <v>3</v>
      </c>
      <c r="F9403">
        <v>1780444800000</v>
      </c>
      <c r="G9403">
        <v>1780446570583</v>
      </c>
      <c r="H9403">
        <v>1770583</v>
      </c>
      <c r="I9403">
        <v>1770583</v>
      </c>
      <c r="J9403">
        <v>9972</v>
      </c>
      <c r="K9403">
        <v>66</v>
      </c>
      <c r="L9403">
        <v>71.13</v>
      </c>
      <c r="M9403" t="s">
        <v>931</v>
      </c>
      <c r="N9403" t="s">
        <v>926</v>
      </c>
      <c r="O9403">
        <v>54.6</v>
      </c>
      <c r="S9403">
        <v>29402</v>
      </c>
    </row>
    <row r="9404" spans="1:19" x14ac:dyDescent="0.2">
      <c r="A9404" t="s">
        <v>72</v>
      </c>
      <c r="B9404" t="s">
        <v>13</v>
      </c>
      <c r="C9404" t="s">
        <v>928</v>
      </c>
      <c r="D9404">
        <v>2</v>
      </c>
      <c r="E9404">
        <v>3</v>
      </c>
      <c r="F9404">
        <v>1780445700000</v>
      </c>
      <c r="G9404">
        <v>1780447522986</v>
      </c>
      <c r="H9404">
        <v>1822986</v>
      </c>
      <c r="I9404">
        <v>1822986</v>
      </c>
      <c r="J9404">
        <v>11307</v>
      </c>
      <c r="K9404">
        <v>75</v>
      </c>
      <c r="L9404">
        <v>72.25</v>
      </c>
      <c r="M9404" t="s">
        <v>931</v>
      </c>
      <c r="N9404" t="s">
        <v>926</v>
      </c>
      <c r="O9404">
        <v>52.31</v>
      </c>
      <c r="S9404">
        <v>29403</v>
      </c>
    </row>
    <row r="9405" spans="1:19" x14ac:dyDescent="0.2">
      <c r="A9405" t="s">
        <v>72</v>
      </c>
      <c r="B9405" t="s">
        <v>13</v>
      </c>
      <c r="C9405" t="s">
        <v>927</v>
      </c>
      <c r="D9405">
        <v>2</v>
      </c>
      <c r="E9405">
        <v>3</v>
      </c>
      <c r="F9405">
        <v>1780446600000</v>
      </c>
      <c r="G9405">
        <v>1780447993318</v>
      </c>
      <c r="H9405">
        <v>1393318</v>
      </c>
      <c r="I9405">
        <v>1393318</v>
      </c>
      <c r="J9405">
        <v>8799</v>
      </c>
      <c r="K9405">
        <v>53</v>
      </c>
      <c r="L9405">
        <v>66.94</v>
      </c>
      <c r="M9405" t="s">
        <v>931</v>
      </c>
      <c r="N9405" t="s">
        <v>926</v>
      </c>
      <c r="O9405">
        <v>57.52</v>
      </c>
      <c r="S9405">
        <v>29404</v>
      </c>
    </row>
    <row r="9406" spans="1:19" x14ac:dyDescent="0.2">
      <c r="A9406" t="s">
        <v>72</v>
      </c>
      <c r="B9406" t="s">
        <v>13</v>
      </c>
      <c r="C9406" t="s">
        <v>924</v>
      </c>
      <c r="D9406">
        <v>2</v>
      </c>
      <c r="E9406">
        <v>3</v>
      </c>
      <c r="F9406">
        <v>1780447500000</v>
      </c>
      <c r="G9406">
        <v>1780448894860</v>
      </c>
      <c r="H9406">
        <v>1394860</v>
      </c>
      <c r="I9406">
        <v>1394860</v>
      </c>
      <c r="J9406">
        <v>10872</v>
      </c>
      <c r="K9406">
        <v>55</v>
      </c>
      <c r="L9406">
        <v>66.91</v>
      </c>
      <c r="M9406" t="s">
        <v>931</v>
      </c>
      <c r="N9406" t="s">
        <v>926</v>
      </c>
      <c r="O9406">
        <v>51.86</v>
      </c>
      <c r="S9406">
        <v>29405</v>
      </c>
    </row>
    <row r="9407" spans="1:19" x14ac:dyDescent="0.2">
      <c r="A9407" t="s">
        <v>72</v>
      </c>
      <c r="B9407" t="s">
        <v>13</v>
      </c>
      <c r="C9407" t="s">
        <v>928</v>
      </c>
      <c r="D9407">
        <v>2</v>
      </c>
      <c r="E9407">
        <v>3</v>
      </c>
      <c r="F9407">
        <v>1780448400000</v>
      </c>
      <c r="G9407">
        <v>1780450285530</v>
      </c>
      <c r="H9407">
        <v>1885530</v>
      </c>
      <c r="I9407">
        <v>1885530</v>
      </c>
      <c r="J9407">
        <v>11628</v>
      </c>
      <c r="K9407">
        <v>73</v>
      </c>
      <c r="L9407">
        <v>68.55</v>
      </c>
      <c r="M9407" t="s">
        <v>931</v>
      </c>
      <c r="N9407" t="s">
        <v>926</v>
      </c>
      <c r="O9407">
        <v>41.29</v>
      </c>
      <c r="S9407">
        <v>29406</v>
      </c>
    </row>
    <row r="9408" spans="1:19" x14ac:dyDescent="0.2">
      <c r="A9408" t="s">
        <v>72</v>
      </c>
      <c r="B9408" t="s">
        <v>13</v>
      </c>
      <c r="C9408" t="s">
        <v>927</v>
      </c>
      <c r="D9408">
        <v>2</v>
      </c>
      <c r="E9408">
        <v>3</v>
      </c>
      <c r="F9408">
        <v>1780449300000</v>
      </c>
      <c r="G9408">
        <v>1780451496212</v>
      </c>
      <c r="H9408">
        <v>2196212</v>
      </c>
      <c r="I9408">
        <v>2196212</v>
      </c>
      <c r="J9408">
        <v>11581</v>
      </c>
      <c r="K9408">
        <v>87</v>
      </c>
      <c r="L9408">
        <v>76.510000000000005</v>
      </c>
      <c r="M9408" t="s">
        <v>931</v>
      </c>
      <c r="N9408" t="s">
        <v>926</v>
      </c>
      <c r="O9408">
        <v>52.1</v>
      </c>
      <c r="S9408">
        <v>29407</v>
      </c>
    </row>
    <row r="9409" spans="1:19" x14ac:dyDescent="0.2">
      <c r="A9409" t="s">
        <v>72</v>
      </c>
      <c r="B9409" t="s">
        <v>13</v>
      </c>
      <c r="C9409" t="s">
        <v>924</v>
      </c>
      <c r="D9409">
        <v>2</v>
      </c>
      <c r="E9409">
        <v>3</v>
      </c>
      <c r="F9409">
        <v>1780450200000</v>
      </c>
      <c r="G9409">
        <v>1780451564418</v>
      </c>
      <c r="H9409">
        <v>1364418</v>
      </c>
      <c r="I9409">
        <v>1364418</v>
      </c>
      <c r="J9409">
        <v>11097</v>
      </c>
      <c r="K9409">
        <v>56</v>
      </c>
      <c r="L9409">
        <v>48.03</v>
      </c>
      <c r="M9409" t="s">
        <v>925</v>
      </c>
      <c r="N9409" t="s">
        <v>929</v>
      </c>
      <c r="S9409">
        <v>29408</v>
      </c>
    </row>
    <row r="9410" spans="1:19" x14ac:dyDescent="0.2">
      <c r="A9410" t="s">
        <v>72</v>
      </c>
      <c r="B9410" t="s">
        <v>13</v>
      </c>
      <c r="C9410" t="s">
        <v>928</v>
      </c>
      <c r="D9410">
        <v>2</v>
      </c>
      <c r="E9410">
        <v>3</v>
      </c>
      <c r="F9410">
        <v>1780451100000</v>
      </c>
      <c r="G9410">
        <v>1780453152019</v>
      </c>
      <c r="H9410">
        <v>2052019</v>
      </c>
      <c r="I9410">
        <v>2052019</v>
      </c>
      <c r="J9410">
        <v>12197</v>
      </c>
      <c r="K9410">
        <v>77</v>
      </c>
      <c r="L9410">
        <v>72.92</v>
      </c>
      <c r="M9410" t="s">
        <v>931</v>
      </c>
      <c r="N9410" t="s">
        <v>926</v>
      </c>
      <c r="O9410">
        <v>45.73</v>
      </c>
      <c r="S9410">
        <v>29409</v>
      </c>
    </row>
    <row r="9411" spans="1:19" x14ac:dyDescent="0.2">
      <c r="A9411" t="s">
        <v>72</v>
      </c>
      <c r="B9411" t="s">
        <v>13</v>
      </c>
      <c r="C9411" t="s">
        <v>927</v>
      </c>
      <c r="D9411">
        <v>2</v>
      </c>
      <c r="E9411">
        <v>3</v>
      </c>
      <c r="F9411">
        <v>1780452000000</v>
      </c>
      <c r="G9411">
        <v>1780454302383</v>
      </c>
      <c r="H9411">
        <v>2302383</v>
      </c>
      <c r="I9411">
        <v>2302383</v>
      </c>
      <c r="J9411">
        <v>11003</v>
      </c>
      <c r="K9411">
        <v>91</v>
      </c>
      <c r="L9411">
        <v>74.06</v>
      </c>
      <c r="M9411" t="s">
        <v>931</v>
      </c>
      <c r="N9411" t="s">
        <v>926</v>
      </c>
      <c r="O9411">
        <v>45.26</v>
      </c>
      <c r="S9411">
        <v>29410</v>
      </c>
    </row>
    <row r="9412" spans="1:19" x14ac:dyDescent="0.2">
      <c r="A9412" t="s">
        <v>72</v>
      </c>
      <c r="B9412" t="s">
        <v>13</v>
      </c>
      <c r="C9412" t="s">
        <v>924</v>
      </c>
      <c r="D9412">
        <v>2</v>
      </c>
      <c r="E9412">
        <v>3</v>
      </c>
      <c r="F9412">
        <v>1780452900000</v>
      </c>
      <c r="G9412">
        <v>1780455318860</v>
      </c>
      <c r="H9412">
        <v>2418860</v>
      </c>
      <c r="I9412">
        <v>2418860</v>
      </c>
      <c r="J9412">
        <v>8772</v>
      </c>
      <c r="K9412">
        <v>96</v>
      </c>
      <c r="L9412">
        <v>74.87</v>
      </c>
      <c r="M9412" t="s">
        <v>931</v>
      </c>
      <c r="N9412" t="s">
        <v>926</v>
      </c>
      <c r="O9412">
        <v>50.18</v>
      </c>
      <c r="S9412">
        <v>29411</v>
      </c>
    </row>
    <row r="9413" spans="1:19" x14ac:dyDescent="0.2">
      <c r="A9413" t="s">
        <v>72</v>
      </c>
      <c r="B9413" t="s">
        <v>13</v>
      </c>
      <c r="C9413" t="s">
        <v>928</v>
      </c>
      <c r="D9413">
        <v>2</v>
      </c>
      <c r="E9413">
        <v>3</v>
      </c>
      <c r="F9413">
        <v>1780453800000</v>
      </c>
      <c r="G9413">
        <v>1780455926601</v>
      </c>
      <c r="H9413">
        <v>2126601</v>
      </c>
      <c r="I9413">
        <v>2126601</v>
      </c>
      <c r="J9413">
        <v>11054</v>
      </c>
      <c r="K9413">
        <v>81</v>
      </c>
      <c r="L9413">
        <v>74.09</v>
      </c>
      <c r="M9413" t="s">
        <v>931</v>
      </c>
      <c r="N9413" t="s">
        <v>926</v>
      </c>
      <c r="O9413">
        <v>49.64</v>
      </c>
      <c r="S9413">
        <v>29412</v>
      </c>
    </row>
    <row r="9414" spans="1:19" x14ac:dyDescent="0.2">
      <c r="A9414" t="s">
        <v>72</v>
      </c>
      <c r="B9414" t="s">
        <v>13</v>
      </c>
      <c r="C9414" t="s">
        <v>927</v>
      </c>
      <c r="D9414">
        <v>2</v>
      </c>
      <c r="E9414">
        <v>3</v>
      </c>
      <c r="F9414">
        <v>1780454700000</v>
      </c>
      <c r="G9414">
        <v>1780457191168</v>
      </c>
      <c r="H9414">
        <v>2491168</v>
      </c>
      <c r="I9414">
        <v>2491168</v>
      </c>
      <c r="J9414">
        <v>9016</v>
      </c>
      <c r="K9414">
        <v>95</v>
      </c>
      <c r="L9414">
        <v>72.459999999999994</v>
      </c>
      <c r="M9414" t="s">
        <v>931</v>
      </c>
      <c r="N9414" t="s">
        <v>926</v>
      </c>
      <c r="O9414">
        <v>42.1</v>
      </c>
      <c r="S9414">
        <v>29413</v>
      </c>
    </row>
    <row r="9415" spans="1:19" x14ac:dyDescent="0.2">
      <c r="A9415" t="s">
        <v>72</v>
      </c>
      <c r="B9415" t="s">
        <v>13</v>
      </c>
      <c r="C9415" t="s">
        <v>924</v>
      </c>
      <c r="D9415">
        <v>2</v>
      </c>
      <c r="E9415">
        <v>3</v>
      </c>
      <c r="F9415">
        <v>1780455600000</v>
      </c>
      <c r="G9415">
        <v>1780457695329</v>
      </c>
      <c r="H9415">
        <v>2095329</v>
      </c>
      <c r="I9415">
        <v>2095329</v>
      </c>
      <c r="J9415">
        <v>9709</v>
      </c>
      <c r="K9415">
        <v>81</v>
      </c>
      <c r="L9415">
        <v>55.34</v>
      </c>
      <c r="M9415" t="s">
        <v>925</v>
      </c>
      <c r="N9415" t="s">
        <v>929</v>
      </c>
      <c r="S9415">
        <v>29414</v>
      </c>
    </row>
    <row r="9416" spans="1:19" x14ac:dyDescent="0.2">
      <c r="A9416" t="s">
        <v>72</v>
      </c>
      <c r="B9416" t="s">
        <v>13</v>
      </c>
      <c r="C9416" t="s">
        <v>928</v>
      </c>
      <c r="D9416">
        <v>2</v>
      </c>
      <c r="E9416">
        <v>3</v>
      </c>
      <c r="F9416">
        <v>1780456500000</v>
      </c>
      <c r="G9416">
        <v>1780457855578</v>
      </c>
      <c r="H9416">
        <v>1355578</v>
      </c>
      <c r="I9416">
        <v>1355578</v>
      </c>
      <c r="J9416">
        <v>9610</v>
      </c>
      <c r="K9416">
        <v>51</v>
      </c>
      <c r="L9416">
        <v>64.38</v>
      </c>
      <c r="M9416" t="s">
        <v>925</v>
      </c>
      <c r="N9416" t="s">
        <v>926</v>
      </c>
      <c r="O9416">
        <v>50.33</v>
      </c>
      <c r="S9416">
        <v>29415</v>
      </c>
    </row>
    <row r="9417" spans="1:19" x14ac:dyDescent="0.2">
      <c r="A9417" t="s">
        <v>72</v>
      </c>
      <c r="B9417" t="s">
        <v>13</v>
      </c>
      <c r="C9417" t="s">
        <v>927</v>
      </c>
      <c r="D9417">
        <v>2</v>
      </c>
      <c r="E9417">
        <v>3</v>
      </c>
      <c r="F9417">
        <v>1780457400000</v>
      </c>
      <c r="G9417">
        <v>1780459644084</v>
      </c>
      <c r="H9417">
        <v>2244084</v>
      </c>
      <c r="I9417">
        <v>2244084</v>
      </c>
      <c r="J9417">
        <v>10647</v>
      </c>
      <c r="K9417">
        <v>83</v>
      </c>
      <c r="L9417">
        <v>72.599999999999994</v>
      </c>
      <c r="M9417" t="s">
        <v>931</v>
      </c>
      <c r="N9417" t="s">
        <v>926</v>
      </c>
      <c r="O9417">
        <v>44.29</v>
      </c>
      <c r="S9417">
        <v>29416</v>
      </c>
    </row>
    <row r="9418" spans="1:19" x14ac:dyDescent="0.2">
      <c r="A9418" t="s">
        <v>72</v>
      </c>
      <c r="B9418" t="s">
        <v>13</v>
      </c>
      <c r="C9418" t="s">
        <v>924</v>
      </c>
      <c r="D9418">
        <v>2</v>
      </c>
      <c r="E9418">
        <v>3</v>
      </c>
      <c r="F9418">
        <v>1780458300000</v>
      </c>
      <c r="G9418">
        <v>1780459736490</v>
      </c>
      <c r="H9418">
        <v>1436490</v>
      </c>
      <c r="I9418">
        <v>1436490</v>
      </c>
      <c r="J9418">
        <v>10534</v>
      </c>
      <c r="K9418">
        <v>56</v>
      </c>
      <c r="L9418">
        <v>64.459999999999994</v>
      </c>
      <c r="M9418" t="s">
        <v>925</v>
      </c>
      <c r="N9418" t="s">
        <v>926</v>
      </c>
      <c r="O9418">
        <v>46.01</v>
      </c>
      <c r="S9418">
        <v>29417</v>
      </c>
    </row>
    <row r="9419" spans="1:19" x14ac:dyDescent="0.2">
      <c r="A9419" t="s">
        <v>72</v>
      </c>
      <c r="B9419" t="s">
        <v>13</v>
      </c>
      <c r="C9419" t="s">
        <v>928</v>
      </c>
      <c r="D9419">
        <v>2</v>
      </c>
      <c r="E9419">
        <v>3</v>
      </c>
      <c r="F9419">
        <v>1780459200000</v>
      </c>
      <c r="G9419">
        <v>1780460866399</v>
      </c>
      <c r="H9419">
        <v>1666399</v>
      </c>
      <c r="I9419">
        <v>1666399</v>
      </c>
      <c r="J9419">
        <v>8942</v>
      </c>
      <c r="K9419">
        <v>67</v>
      </c>
      <c r="L9419">
        <v>65.400000000000006</v>
      </c>
      <c r="M9419" t="s">
        <v>925</v>
      </c>
      <c r="N9419" t="s">
        <v>926</v>
      </c>
      <c r="O9419">
        <v>46.67</v>
      </c>
      <c r="S9419">
        <v>29418</v>
      </c>
    </row>
    <row r="9420" spans="1:19" x14ac:dyDescent="0.2">
      <c r="A9420" t="s">
        <v>72</v>
      </c>
      <c r="B9420" t="s">
        <v>13</v>
      </c>
      <c r="C9420" t="s">
        <v>927</v>
      </c>
      <c r="D9420">
        <v>2</v>
      </c>
      <c r="E9420">
        <v>3</v>
      </c>
      <c r="F9420">
        <v>1780460100000</v>
      </c>
      <c r="G9420">
        <v>1780461733404</v>
      </c>
      <c r="H9420">
        <v>1633404</v>
      </c>
      <c r="I9420">
        <v>1633404</v>
      </c>
      <c r="J9420">
        <v>10653</v>
      </c>
      <c r="K9420">
        <v>63</v>
      </c>
      <c r="L9420">
        <v>65.239999999999995</v>
      </c>
      <c r="M9420" t="s">
        <v>925</v>
      </c>
      <c r="N9420" t="s">
        <v>926</v>
      </c>
      <c r="O9420">
        <v>42.54</v>
      </c>
      <c r="S9420">
        <v>29419</v>
      </c>
    </row>
    <row r="9421" spans="1:19" x14ac:dyDescent="0.2">
      <c r="A9421" t="s">
        <v>72</v>
      </c>
      <c r="B9421" t="s">
        <v>13</v>
      </c>
      <c r="C9421" t="s">
        <v>924</v>
      </c>
      <c r="D9421">
        <v>2</v>
      </c>
      <c r="E9421">
        <v>3</v>
      </c>
      <c r="F9421">
        <v>1780461000000</v>
      </c>
      <c r="G9421">
        <v>1780462977422</v>
      </c>
      <c r="H9421">
        <v>1977422</v>
      </c>
      <c r="I9421">
        <v>1977422</v>
      </c>
      <c r="J9421">
        <v>10679</v>
      </c>
      <c r="K9421">
        <v>79</v>
      </c>
      <c r="L9421">
        <v>68.38</v>
      </c>
      <c r="M9421" t="s">
        <v>931</v>
      </c>
      <c r="N9421" t="s">
        <v>926</v>
      </c>
      <c r="O9421">
        <v>41.1</v>
      </c>
      <c r="S9421">
        <v>29420</v>
      </c>
    </row>
    <row r="9422" spans="1:19" x14ac:dyDescent="0.2">
      <c r="A9422" t="s">
        <v>72</v>
      </c>
      <c r="B9422" t="s">
        <v>13</v>
      </c>
      <c r="C9422" t="s">
        <v>928</v>
      </c>
      <c r="D9422">
        <v>2</v>
      </c>
      <c r="E9422">
        <v>3</v>
      </c>
      <c r="F9422">
        <v>1780461900000</v>
      </c>
      <c r="G9422">
        <v>1780463971715</v>
      </c>
      <c r="H9422">
        <v>2071715</v>
      </c>
      <c r="I9422">
        <v>2071715</v>
      </c>
      <c r="J9422">
        <v>9405</v>
      </c>
      <c r="K9422">
        <v>84</v>
      </c>
      <c r="L9422">
        <v>69.73</v>
      </c>
      <c r="M9422" t="s">
        <v>931</v>
      </c>
      <c r="N9422" t="s">
        <v>926</v>
      </c>
      <c r="O9422">
        <v>45.28</v>
      </c>
      <c r="S9422">
        <v>29421</v>
      </c>
    </row>
    <row r="9423" spans="1:19" x14ac:dyDescent="0.2">
      <c r="A9423" t="s">
        <v>72</v>
      </c>
      <c r="B9423" t="s">
        <v>13</v>
      </c>
      <c r="C9423" t="s">
        <v>927</v>
      </c>
      <c r="D9423">
        <v>2</v>
      </c>
      <c r="E9423">
        <v>3</v>
      </c>
      <c r="F9423">
        <v>1780462800000</v>
      </c>
      <c r="G9423">
        <v>1780464211796</v>
      </c>
      <c r="H9423">
        <v>1411796</v>
      </c>
      <c r="I9423">
        <v>1411796</v>
      </c>
      <c r="J9423">
        <v>9767</v>
      </c>
      <c r="K9423">
        <v>52</v>
      </c>
      <c r="L9423">
        <v>64.34</v>
      </c>
      <c r="M9423" t="s">
        <v>925</v>
      </c>
      <c r="N9423" t="s">
        <v>926</v>
      </c>
      <c r="O9423">
        <v>48.41</v>
      </c>
      <c r="S9423">
        <v>29422</v>
      </c>
    </row>
    <row r="9424" spans="1:19" x14ac:dyDescent="0.2">
      <c r="A9424" t="s">
        <v>72</v>
      </c>
      <c r="B9424" t="s">
        <v>13</v>
      </c>
      <c r="C9424" t="s">
        <v>924</v>
      </c>
      <c r="D9424">
        <v>2</v>
      </c>
      <c r="E9424">
        <v>3</v>
      </c>
      <c r="F9424">
        <v>1780463700000</v>
      </c>
      <c r="G9424">
        <v>1780465679209</v>
      </c>
      <c r="H9424">
        <v>1979209</v>
      </c>
      <c r="I9424">
        <v>1979209</v>
      </c>
      <c r="J9424">
        <v>9906</v>
      </c>
      <c r="K9424">
        <v>77</v>
      </c>
      <c r="L9424">
        <v>68.83</v>
      </c>
      <c r="M9424" t="s">
        <v>931</v>
      </c>
      <c r="N9424" t="s">
        <v>926</v>
      </c>
      <c r="O9424">
        <v>44.18</v>
      </c>
      <c r="S9424">
        <v>29423</v>
      </c>
    </row>
    <row r="9425" spans="1:19" x14ac:dyDescent="0.2">
      <c r="A9425" t="s">
        <v>72</v>
      </c>
      <c r="B9425" t="s">
        <v>13</v>
      </c>
      <c r="C9425" t="s">
        <v>928</v>
      </c>
      <c r="D9425">
        <v>2</v>
      </c>
      <c r="E9425">
        <v>3</v>
      </c>
      <c r="F9425">
        <v>1780464600000</v>
      </c>
      <c r="G9425">
        <v>1780466587848</v>
      </c>
      <c r="H9425">
        <v>1987848</v>
      </c>
      <c r="I9425">
        <v>1987848</v>
      </c>
      <c r="J9425">
        <v>9034</v>
      </c>
      <c r="K9425">
        <v>74</v>
      </c>
      <c r="L9425">
        <v>70.510000000000005</v>
      </c>
      <c r="M9425" t="s">
        <v>931</v>
      </c>
      <c r="N9425" t="s">
        <v>926</v>
      </c>
      <c r="O9425">
        <v>50.2</v>
      </c>
      <c r="S9425">
        <v>29424</v>
      </c>
    </row>
    <row r="9426" spans="1:19" x14ac:dyDescent="0.2">
      <c r="A9426" t="s">
        <v>72</v>
      </c>
      <c r="B9426" t="s">
        <v>13</v>
      </c>
      <c r="C9426" t="s">
        <v>927</v>
      </c>
      <c r="D9426">
        <v>2</v>
      </c>
      <c r="E9426">
        <v>3</v>
      </c>
      <c r="F9426">
        <v>1780465500000</v>
      </c>
      <c r="G9426">
        <v>1780467065340</v>
      </c>
      <c r="H9426">
        <v>1565340</v>
      </c>
      <c r="I9426">
        <v>1565340</v>
      </c>
      <c r="J9426">
        <v>8731</v>
      </c>
      <c r="K9426">
        <v>60</v>
      </c>
      <c r="L9426">
        <v>66.28</v>
      </c>
      <c r="M9426" t="s">
        <v>925</v>
      </c>
      <c r="N9426" t="s">
        <v>926</v>
      </c>
      <c r="O9426">
        <v>51.82</v>
      </c>
      <c r="S9426">
        <v>29425</v>
      </c>
    </row>
    <row r="9427" spans="1:19" x14ac:dyDescent="0.2">
      <c r="A9427" t="s">
        <v>72</v>
      </c>
      <c r="B9427" t="s">
        <v>13</v>
      </c>
      <c r="C9427" t="s">
        <v>924</v>
      </c>
      <c r="D9427">
        <v>2</v>
      </c>
      <c r="E9427">
        <v>3</v>
      </c>
      <c r="F9427">
        <v>1780466400000</v>
      </c>
      <c r="G9427">
        <v>1780468217401</v>
      </c>
      <c r="H9427">
        <v>1817401</v>
      </c>
      <c r="I9427">
        <v>1817401</v>
      </c>
      <c r="J9427">
        <v>9613</v>
      </c>
      <c r="K9427">
        <v>68</v>
      </c>
      <c r="L9427">
        <v>65.400000000000006</v>
      </c>
      <c r="M9427" t="s">
        <v>925</v>
      </c>
      <c r="N9427" t="s">
        <v>926</v>
      </c>
      <c r="O9427">
        <v>41.06</v>
      </c>
      <c r="S9427">
        <v>29426</v>
      </c>
    </row>
    <row r="9428" spans="1:19" x14ac:dyDescent="0.2">
      <c r="A9428" t="s">
        <v>72</v>
      </c>
      <c r="B9428" t="s">
        <v>13</v>
      </c>
      <c r="C9428" t="s">
        <v>928</v>
      </c>
      <c r="D9428">
        <v>2</v>
      </c>
      <c r="E9428">
        <v>3</v>
      </c>
      <c r="F9428">
        <v>1780467300000</v>
      </c>
      <c r="G9428">
        <v>1780469031725</v>
      </c>
      <c r="H9428">
        <v>1731725</v>
      </c>
      <c r="I9428">
        <v>1731725</v>
      </c>
      <c r="J9428">
        <v>10273</v>
      </c>
      <c r="K9428">
        <v>68</v>
      </c>
      <c r="L9428">
        <v>67.930000000000007</v>
      </c>
      <c r="M9428" t="s">
        <v>931</v>
      </c>
      <c r="N9428" t="s">
        <v>926</v>
      </c>
      <c r="O9428">
        <v>47.35</v>
      </c>
      <c r="S9428">
        <v>29427</v>
      </c>
    </row>
    <row r="9429" spans="1:19" x14ac:dyDescent="0.2">
      <c r="A9429" t="s">
        <v>72</v>
      </c>
      <c r="B9429" t="s">
        <v>13</v>
      </c>
      <c r="C9429" t="s">
        <v>927</v>
      </c>
      <c r="D9429">
        <v>2</v>
      </c>
      <c r="E9429">
        <v>3</v>
      </c>
      <c r="F9429">
        <v>1780468200000</v>
      </c>
      <c r="G9429">
        <v>1780469642590</v>
      </c>
      <c r="H9429">
        <v>1442590</v>
      </c>
      <c r="I9429">
        <v>1442590</v>
      </c>
      <c r="J9429">
        <v>9381</v>
      </c>
      <c r="K9429">
        <v>60</v>
      </c>
      <c r="L9429">
        <v>61.68</v>
      </c>
      <c r="M9429" t="s">
        <v>925</v>
      </c>
      <c r="N9429" t="s">
        <v>926</v>
      </c>
      <c r="O9429">
        <v>42.48</v>
      </c>
      <c r="S9429">
        <v>29428</v>
      </c>
    </row>
    <row r="9430" spans="1:19" x14ac:dyDescent="0.2">
      <c r="A9430" t="s">
        <v>72</v>
      </c>
      <c r="B9430" t="s">
        <v>13</v>
      </c>
      <c r="C9430" t="s">
        <v>924</v>
      </c>
      <c r="D9430">
        <v>2</v>
      </c>
      <c r="E9430">
        <v>3</v>
      </c>
      <c r="F9430">
        <v>1780469100000</v>
      </c>
      <c r="G9430">
        <v>1780470442092</v>
      </c>
      <c r="H9430">
        <v>1342092</v>
      </c>
      <c r="I9430">
        <v>1342092</v>
      </c>
      <c r="J9430">
        <v>10652</v>
      </c>
      <c r="K9430">
        <v>56</v>
      </c>
      <c r="L9430">
        <v>62.96</v>
      </c>
      <c r="M9430" t="s">
        <v>925</v>
      </c>
      <c r="N9430" t="s">
        <v>926</v>
      </c>
      <c r="O9430">
        <v>44.59</v>
      </c>
      <c r="S9430">
        <v>29429</v>
      </c>
    </row>
    <row r="9431" spans="1:19" x14ac:dyDescent="0.2">
      <c r="A9431" t="s">
        <v>72</v>
      </c>
      <c r="B9431" t="s">
        <v>13</v>
      </c>
      <c r="C9431" t="s">
        <v>928</v>
      </c>
      <c r="D9431">
        <v>2</v>
      </c>
      <c r="E9431">
        <v>4</v>
      </c>
      <c r="F9431">
        <v>1780531200000</v>
      </c>
      <c r="G9431">
        <v>1780532949110</v>
      </c>
      <c r="H9431">
        <v>1749110</v>
      </c>
      <c r="I9431">
        <v>1749110</v>
      </c>
      <c r="J9431">
        <v>10982</v>
      </c>
      <c r="K9431">
        <v>67</v>
      </c>
      <c r="L9431">
        <v>65.97</v>
      </c>
      <c r="M9431" t="s">
        <v>925</v>
      </c>
      <c r="N9431" t="s">
        <v>926</v>
      </c>
      <c r="O9431">
        <v>40.450000000000003</v>
      </c>
      <c r="S9431">
        <v>29430</v>
      </c>
    </row>
    <row r="9432" spans="1:19" x14ac:dyDescent="0.2">
      <c r="A9432" t="s">
        <v>72</v>
      </c>
      <c r="B9432" t="s">
        <v>13</v>
      </c>
      <c r="C9432" t="s">
        <v>927</v>
      </c>
      <c r="D9432">
        <v>2</v>
      </c>
      <c r="E9432">
        <v>4</v>
      </c>
      <c r="F9432">
        <v>1780532100000</v>
      </c>
      <c r="G9432">
        <v>1780534096436</v>
      </c>
      <c r="H9432">
        <v>1996436</v>
      </c>
      <c r="I9432">
        <v>1996436</v>
      </c>
      <c r="J9432">
        <v>11518</v>
      </c>
      <c r="K9432">
        <v>75</v>
      </c>
      <c r="L9432">
        <v>76.81</v>
      </c>
      <c r="M9432" t="s">
        <v>931</v>
      </c>
      <c r="N9432" t="s">
        <v>926</v>
      </c>
      <c r="O9432">
        <v>57.98</v>
      </c>
      <c r="S9432">
        <v>29431</v>
      </c>
    </row>
    <row r="9433" spans="1:19" x14ac:dyDescent="0.2">
      <c r="A9433" t="s">
        <v>72</v>
      </c>
      <c r="B9433" t="s">
        <v>13</v>
      </c>
      <c r="C9433" t="s">
        <v>924</v>
      </c>
      <c r="D9433">
        <v>2</v>
      </c>
      <c r="E9433">
        <v>4</v>
      </c>
      <c r="F9433">
        <v>1780533000000</v>
      </c>
      <c r="G9433">
        <v>1780534286140</v>
      </c>
      <c r="H9433">
        <v>1286140</v>
      </c>
      <c r="I9433">
        <v>1286140</v>
      </c>
      <c r="J9433">
        <v>8670</v>
      </c>
      <c r="K9433">
        <v>49</v>
      </c>
      <c r="L9433">
        <v>60.39</v>
      </c>
      <c r="M9433" t="s">
        <v>925</v>
      </c>
      <c r="N9433" t="s">
        <v>926</v>
      </c>
      <c r="O9433">
        <v>45.32</v>
      </c>
      <c r="S9433">
        <v>29432</v>
      </c>
    </row>
    <row r="9434" spans="1:19" x14ac:dyDescent="0.2">
      <c r="A9434" t="s">
        <v>72</v>
      </c>
      <c r="B9434" t="s">
        <v>13</v>
      </c>
      <c r="C9434" t="s">
        <v>928</v>
      </c>
      <c r="D9434">
        <v>2</v>
      </c>
      <c r="E9434">
        <v>4</v>
      </c>
      <c r="F9434">
        <v>1780533900000</v>
      </c>
      <c r="G9434">
        <v>1780535676467</v>
      </c>
      <c r="H9434">
        <v>1776467</v>
      </c>
      <c r="I9434">
        <v>1776467</v>
      </c>
      <c r="J9434">
        <v>12083</v>
      </c>
      <c r="K9434">
        <v>72</v>
      </c>
      <c r="L9434">
        <v>74.11</v>
      </c>
      <c r="M9434" t="s">
        <v>931</v>
      </c>
      <c r="N9434" t="s">
        <v>926</v>
      </c>
      <c r="O9434">
        <v>55.74</v>
      </c>
      <c r="S9434">
        <v>29433</v>
      </c>
    </row>
    <row r="9435" spans="1:19" x14ac:dyDescent="0.2">
      <c r="A9435" t="s">
        <v>72</v>
      </c>
      <c r="B9435" t="s">
        <v>13</v>
      </c>
      <c r="C9435" t="s">
        <v>927</v>
      </c>
      <c r="D9435">
        <v>2</v>
      </c>
      <c r="E9435">
        <v>4</v>
      </c>
      <c r="F9435">
        <v>1780534800000</v>
      </c>
      <c r="G9435">
        <v>1780537020481</v>
      </c>
      <c r="H9435">
        <v>2220481</v>
      </c>
      <c r="I9435">
        <v>2220481</v>
      </c>
      <c r="J9435">
        <v>9993</v>
      </c>
      <c r="K9435">
        <v>90</v>
      </c>
      <c r="L9435">
        <v>71.680000000000007</v>
      </c>
      <c r="M9435" t="s">
        <v>931</v>
      </c>
      <c r="N9435" t="s">
        <v>926</v>
      </c>
      <c r="O9435">
        <v>44.5</v>
      </c>
      <c r="S9435">
        <v>29434</v>
      </c>
    </row>
    <row r="9436" spans="1:19" x14ac:dyDescent="0.2">
      <c r="A9436" t="s">
        <v>72</v>
      </c>
      <c r="B9436" t="s">
        <v>13</v>
      </c>
      <c r="C9436" t="s">
        <v>924</v>
      </c>
      <c r="D9436">
        <v>2</v>
      </c>
      <c r="E9436">
        <v>4</v>
      </c>
      <c r="F9436">
        <v>1780535700000</v>
      </c>
      <c r="G9436">
        <v>1780537966172</v>
      </c>
      <c r="H9436">
        <v>2266172</v>
      </c>
      <c r="I9436">
        <v>2266172</v>
      </c>
      <c r="J9436">
        <v>8594</v>
      </c>
      <c r="K9436">
        <v>90</v>
      </c>
      <c r="L9436">
        <v>70.150000000000006</v>
      </c>
      <c r="M9436" t="s">
        <v>931</v>
      </c>
      <c r="N9436" t="s">
        <v>926</v>
      </c>
      <c r="O9436">
        <v>43.53</v>
      </c>
      <c r="S9436">
        <v>29435</v>
      </c>
    </row>
    <row r="9437" spans="1:19" x14ac:dyDescent="0.2">
      <c r="A9437" t="s">
        <v>72</v>
      </c>
      <c r="B9437" t="s">
        <v>13</v>
      </c>
      <c r="C9437" t="s">
        <v>928</v>
      </c>
      <c r="D9437">
        <v>2</v>
      </c>
      <c r="E9437">
        <v>4</v>
      </c>
      <c r="F9437">
        <v>1780536600000</v>
      </c>
      <c r="G9437">
        <v>1780537921800</v>
      </c>
      <c r="H9437">
        <v>1321800</v>
      </c>
      <c r="I9437">
        <v>1321800</v>
      </c>
      <c r="J9437">
        <v>12296</v>
      </c>
      <c r="K9437">
        <v>55</v>
      </c>
      <c r="L9437">
        <v>64.150000000000006</v>
      </c>
      <c r="M9437" t="s">
        <v>925</v>
      </c>
      <c r="N9437" t="s">
        <v>926</v>
      </c>
      <c r="O9437">
        <v>43.46</v>
      </c>
      <c r="S9437">
        <v>29436</v>
      </c>
    </row>
    <row r="9438" spans="1:19" x14ac:dyDescent="0.2">
      <c r="A9438" t="s">
        <v>72</v>
      </c>
      <c r="B9438" t="s">
        <v>13</v>
      </c>
      <c r="C9438" t="s">
        <v>927</v>
      </c>
      <c r="D9438">
        <v>2</v>
      </c>
      <c r="E9438">
        <v>4</v>
      </c>
      <c r="F9438">
        <v>1780537500000</v>
      </c>
      <c r="G9438">
        <v>1780539953328</v>
      </c>
      <c r="H9438">
        <v>2453328</v>
      </c>
      <c r="I9438">
        <v>2453328</v>
      </c>
      <c r="J9438">
        <v>9621</v>
      </c>
      <c r="K9438">
        <v>92</v>
      </c>
      <c r="L9438">
        <v>59.54</v>
      </c>
      <c r="M9438" t="s">
        <v>925</v>
      </c>
      <c r="N9438" t="s">
        <v>929</v>
      </c>
      <c r="S9438">
        <v>29437</v>
      </c>
    </row>
    <row r="9439" spans="1:19" x14ac:dyDescent="0.2">
      <c r="A9439" t="s">
        <v>72</v>
      </c>
      <c r="B9439" t="s">
        <v>13</v>
      </c>
      <c r="C9439" t="s">
        <v>924</v>
      </c>
      <c r="D9439">
        <v>2</v>
      </c>
      <c r="E9439">
        <v>4</v>
      </c>
      <c r="F9439">
        <v>1780538400000</v>
      </c>
      <c r="G9439">
        <v>1780540160279</v>
      </c>
      <c r="H9439">
        <v>1760279</v>
      </c>
      <c r="I9439">
        <v>1760279</v>
      </c>
      <c r="J9439">
        <v>11821</v>
      </c>
      <c r="K9439">
        <v>72</v>
      </c>
      <c r="L9439">
        <v>72.260000000000005</v>
      </c>
      <c r="M9439" t="s">
        <v>931</v>
      </c>
      <c r="N9439" t="s">
        <v>926</v>
      </c>
      <c r="O9439">
        <v>52.55</v>
      </c>
      <c r="S9439">
        <v>29438</v>
      </c>
    </row>
    <row r="9440" spans="1:19" x14ac:dyDescent="0.2">
      <c r="A9440" t="s">
        <v>72</v>
      </c>
      <c r="B9440" t="s">
        <v>13</v>
      </c>
      <c r="C9440" t="s">
        <v>928</v>
      </c>
      <c r="D9440">
        <v>2</v>
      </c>
      <c r="E9440">
        <v>4</v>
      </c>
      <c r="F9440">
        <v>1780539300000</v>
      </c>
      <c r="G9440">
        <v>1780540728636</v>
      </c>
      <c r="H9440">
        <v>1428636</v>
      </c>
      <c r="I9440">
        <v>1428636</v>
      </c>
      <c r="J9440">
        <v>9448</v>
      </c>
      <c r="K9440">
        <v>59</v>
      </c>
      <c r="L9440">
        <v>65.08</v>
      </c>
      <c r="M9440" t="s">
        <v>925</v>
      </c>
      <c r="N9440" t="s">
        <v>926</v>
      </c>
      <c r="O9440">
        <v>50.55</v>
      </c>
      <c r="S9440">
        <v>29439</v>
      </c>
    </row>
    <row r="9441" spans="1:19" x14ac:dyDescent="0.2">
      <c r="A9441" t="s">
        <v>72</v>
      </c>
      <c r="B9441" t="s">
        <v>13</v>
      </c>
      <c r="C9441" t="s">
        <v>927</v>
      </c>
      <c r="D9441">
        <v>2</v>
      </c>
      <c r="E9441">
        <v>4</v>
      </c>
      <c r="F9441">
        <v>1780540200000</v>
      </c>
      <c r="G9441">
        <v>1780542723889</v>
      </c>
      <c r="H9441">
        <v>2523889</v>
      </c>
      <c r="I9441">
        <v>2523889</v>
      </c>
      <c r="J9441">
        <v>9243</v>
      </c>
      <c r="K9441">
        <v>94</v>
      </c>
      <c r="L9441">
        <v>76.180000000000007</v>
      </c>
      <c r="M9441" t="s">
        <v>931</v>
      </c>
      <c r="N9441" t="s">
        <v>926</v>
      </c>
      <c r="O9441">
        <v>49.32</v>
      </c>
      <c r="S9441">
        <v>29440</v>
      </c>
    </row>
    <row r="9442" spans="1:19" x14ac:dyDescent="0.2">
      <c r="A9442" t="s">
        <v>72</v>
      </c>
      <c r="B9442" t="s">
        <v>13</v>
      </c>
      <c r="C9442" t="s">
        <v>924</v>
      </c>
      <c r="D9442">
        <v>2</v>
      </c>
      <c r="E9442">
        <v>4</v>
      </c>
      <c r="F9442">
        <v>1780541100000</v>
      </c>
      <c r="G9442">
        <v>1780542737081</v>
      </c>
      <c r="H9442">
        <v>1637081</v>
      </c>
      <c r="I9442">
        <v>1637081</v>
      </c>
      <c r="J9442">
        <v>9230</v>
      </c>
      <c r="K9442">
        <v>67</v>
      </c>
      <c r="L9442">
        <v>63.86</v>
      </c>
      <c r="M9442" t="s">
        <v>925</v>
      </c>
      <c r="N9442" t="s">
        <v>926</v>
      </c>
      <c r="O9442">
        <v>43.05</v>
      </c>
      <c r="S9442">
        <v>29441</v>
      </c>
    </row>
    <row r="9443" spans="1:19" x14ac:dyDescent="0.2">
      <c r="A9443" t="s">
        <v>72</v>
      </c>
      <c r="B9443" t="s">
        <v>13</v>
      </c>
      <c r="C9443" t="s">
        <v>928</v>
      </c>
      <c r="D9443">
        <v>2</v>
      </c>
      <c r="E9443">
        <v>4</v>
      </c>
      <c r="F9443">
        <v>1780542000000</v>
      </c>
      <c r="G9443">
        <v>1780544366595</v>
      </c>
      <c r="H9443">
        <v>2366595</v>
      </c>
      <c r="I9443">
        <v>2366595</v>
      </c>
      <c r="J9443">
        <v>10736</v>
      </c>
      <c r="K9443">
        <v>96</v>
      </c>
      <c r="L9443">
        <v>59.67</v>
      </c>
      <c r="M9443" t="s">
        <v>925</v>
      </c>
      <c r="N9443" t="s">
        <v>929</v>
      </c>
      <c r="S9443">
        <v>29442</v>
      </c>
    </row>
    <row r="9444" spans="1:19" x14ac:dyDescent="0.2">
      <c r="A9444" t="s">
        <v>72</v>
      </c>
      <c r="B9444" t="s">
        <v>13</v>
      </c>
      <c r="C9444" t="s">
        <v>927</v>
      </c>
      <c r="D9444">
        <v>2</v>
      </c>
      <c r="E9444">
        <v>4</v>
      </c>
      <c r="F9444">
        <v>1780542900000</v>
      </c>
      <c r="G9444">
        <v>1780544479735</v>
      </c>
      <c r="H9444">
        <v>1579735</v>
      </c>
      <c r="I9444">
        <v>1579735</v>
      </c>
      <c r="J9444">
        <v>11149</v>
      </c>
      <c r="K9444">
        <v>69</v>
      </c>
      <c r="L9444">
        <v>68.239999999999995</v>
      </c>
      <c r="M9444" t="s">
        <v>931</v>
      </c>
      <c r="N9444" t="s">
        <v>926</v>
      </c>
      <c r="O9444">
        <v>49.55</v>
      </c>
      <c r="S9444">
        <v>29443</v>
      </c>
    </row>
    <row r="9445" spans="1:19" x14ac:dyDescent="0.2">
      <c r="A9445" t="s">
        <v>72</v>
      </c>
      <c r="B9445" t="s">
        <v>13</v>
      </c>
      <c r="C9445" t="s">
        <v>924</v>
      </c>
      <c r="D9445">
        <v>2</v>
      </c>
      <c r="E9445">
        <v>4</v>
      </c>
      <c r="F9445">
        <v>1780543800000</v>
      </c>
      <c r="G9445">
        <v>1780545443825</v>
      </c>
      <c r="H9445">
        <v>1643825</v>
      </c>
      <c r="I9445">
        <v>1643825</v>
      </c>
      <c r="J9445">
        <v>10726</v>
      </c>
      <c r="K9445">
        <v>66</v>
      </c>
      <c r="L9445">
        <v>50.99</v>
      </c>
      <c r="M9445" t="s">
        <v>925</v>
      </c>
      <c r="N9445" t="s">
        <v>929</v>
      </c>
      <c r="S9445">
        <v>29444</v>
      </c>
    </row>
    <row r="9446" spans="1:19" x14ac:dyDescent="0.2">
      <c r="A9446" t="s">
        <v>72</v>
      </c>
      <c r="B9446" t="s">
        <v>13</v>
      </c>
      <c r="C9446" t="s">
        <v>928</v>
      </c>
      <c r="D9446">
        <v>2</v>
      </c>
      <c r="E9446">
        <v>4</v>
      </c>
      <c r="F9446">
        <v>1780544700000</v>
      </c>
      <c r="G9446">
        <v>1780546207260</v>
      </c>
      <c r="H9446">
        <v>1507260</v>
      </c>
      <c r="I9446">
        <v>1507260</v>
      </c>
      <c r="J9446">
        <v>10467</v>
      </c>
      <c r="K9446">
        <v>56</v>
      </c>
      <c r="L9446">
        <v>67.06</v>
      </c>
      <c r="M9446" t="s">
        <v>931</v>
      </c>
      <c r="N9446" t="s">
        <v>926</v>
      </c>
      <c r="O9446">
        <v>50.45</v>
      </c>
      <c r="S9446">
        <v>29445</v>
      </c>
    </row>
    <row r="9447" spans="1:19" x14ac:dyDescent="0.2">
      <c r="A9447" t="s">
        <v>72</v>
      </c>
      <c r="B9447" t="s">
        <v>13</v>
      </c>
      <c r="C9447" t="s">
        <v>927</v>
      </c>
      <c r="D9447">
        <v>2</v>
      </c>
      <c r="E9447">
        <v>4</v>
      </c>
      <c r="F9447">
        <v>1780545600000</v>
      </c>
      <c r="G9447">
        <v>1780547606930</v>
      </c>
      <c r="H9447">
        <v>2006930</v>
      </c>
      <c r="I9447">
        <v>2006930</v>
      </c>
      <c r="J9447">
        <v>9142</v>
      </c>
      <c r="K9447">
        <v>76</v>
      </c>
      <c r="L9447">
        <v>72.52</v>
      </c>
      <c r="M9447" t="s">
        <v>931</v>
      </c>
      <c r="N9447" t="s">
        <v>926</v>
      </c>
      <c r="O9447">
        <v>54.1</v>
      </c>
      <c r="S9447">
        <v>29446</v>
      </c>
    </row>
    <row r="9448" spans="1:19" x14ac:dyDescent="0.2">
      <c r="A9448" t="s">
        <v>72</v>
      </c>
      <c r="B9448" t="s">
        <v>13</v>
      </c>
      <c r="C9448" t="s">
        <v>924</v>
      </c>
      <c r="D9448">
        <v>2</v>
      </c>
      <c r="E9448">
        <v>4</v>
      </c>
      <c r="F9448">
        <v>1780546500000</v>
      </c>
      <c r="G9448">
        <v>1780548643710</v>
      </c>
      <c r="H9448">
        <v>2143710</v>
      </c>
      <c r="I9448">
        <v>2143710</v>
      </c>
      <c r="J9448">
        <v>10893</v>
      </c>
      <c r="K9448">
        <v>83</v>
      </c>
      <c r="L9448">
        <v>77.05</v>
      </c>
      <c r="M9448" t="s">
        <v>931</v>
      </c>
      <c r="N9448" t="s">
        <v>926</v>
      </c>
      <c r="O9448">
        <v>56.5</v>
      </c>
      <c r="S9448">
        <v>29447</v>
      </c>
    </row>
    <row r="9449" spans="1:19" x14ac:dyDescent="0.2">
      <c r="A9449" t="s">
        <v>72</v>
      </c>
      <c r="B9449" t="s">
        <v>13</v>
      </c>
      <c r="C9449" t="s">
        <v>928</v>
      </c>
      <c r="D9449">
        <v>2</v>
      </c>
      <c r="E9449">
        <v>4</v>
      </c>
      <c r="F9449">
        <v>1780547400000</v>
      </c>
      <c r="G9449">
        <v>1780549403506</v>
      </c>
      <c r="H9449">
        <v>2003506</v>
      </c>
      <c r="I9449">
        <v>2003506</v>
      </c>
      <c r="J9449">
        <v>10514</v>
      </c>
      <c r="K9449">
        <v>85</v>
      </c>
      <c r="L9449">
        <v>55.08</v>
      </c>
      <c r="M9449" t="s">
        <v>925</v>
      </c>
      <c r="N9449" t="s">
        <v>929</v>
      </c>
      <c r="S9449">
        <v>29448</v>
      </c>
    </row>
    <row r="9450" spans="1:19" x14ac:dyDescent="0.2">
      <c r="A9450" t="s">
        <v>72</v>
      </c>
      <c r="B9450" t="s">
        <v>13</v>
      </c>
      <c r="C9450" t="s">
        <v>927</v>
      </c>
      <c r="D9450">
        <v>2</v>
      </c>
      <c r="E9450">
        <v>4</v>
      </c>
      <c r="F9450">
        <v>1780548300000</v>
      </c>
      <c r="G9450">
        <v>1780550349474</v>
      </c>
      <c r="H9450">
        <v>2049474</v>
      </c>
      <c r="I9450">
        <v>2049474</v>
      </c>
      <c r="J9450">
        <v>9084</v>
      </c>
      <c r="K9450">
        <v>83</v>
      </c>
      <c r="L9450">
        <v>67.28</v>
      </c>
      <c r="M9450" t="s">
        <v>931</v>
      </c>
      <c r="N9450" t="s">
        <v>926</v>
      </c>
      <c r="O9450">
        <v>41</v>
      </c>
      <c r="S9450">
        <v>29449</v>
      </c>
    </row>
    <row r="9451" spans="1:19" x14ac:dyDescent="0.2">
      <c r="A9451" t="s">
        <v>72</v>
      </c>
      <c r="B9451" t="s">
        <v>13</v>
      </c>
      <c r="C9451" t="s">
        <v>924</v>
      </c>
      <c r="D9451">
        <v>2</v>
      </c>
      <c r="E9451">
        <v>4</v>
      </c>
      <c r="F9451">
        <v>1780549200000</v>
      </c>
      <c r="G9451">
        <v>1780550678313</v>
      </c>
      <c r="H9451">
        <v>1478313</v>
      </c>
      <c r="I9451">
        <v>1478313</v>
      </c>
      <c r="J9451">
        <v>10705</v>
      </c>
      <c r="K9451">
        <v>55</v>
      </c>
      <c r="L9451">
        <v>64.349999999999994</v>
      </c>
      <c r="M9451" t="s">
        <v>925</v>
      </c>
      <c r="N9451" t="s">
        <v>926</v>
      </c>
      <c r="O9451">
        <v>44.25</v>
      </c>
      <c r="S9451">
        <v>29450</v>
      </c>
    </row>
    <row r="9452" spans="1:19" x14ac:dyDescent="0.2">
      <c r="A9452" t="s">
        <v>72</v>
      </c>
      <c r="B9452" t="s">
        <v>13</v>
      </c>
      <c r="C9452" t="s">
        <v>928</v>
      </c>
      <c r="D9452">
        <v>2</v>
      </c>
      <c r="E9452">
        <v>4</v>
      </c>
      <c r="F9452">
        <v>1780550100000</v>
      </c>
      <c r="G9452">
        <v>1780552158831</v>
      </c>
      <c r="H9452">
        <v>2058831</v>
      </c>
      <c r="I9452">
        <v>2058831</v>
      </c>
      <c r="J9452">
        <v>11477</v>
      </c>
      <c r="K9452">
        <v>82</v>
      </c>
      <c r="L9452">
        <v>72.7</v>
      </c>
      <c r="M9452" t="s">
        <v>931</v>
      </c>
      <c r="N9452" t="s">
        <v>926</v>
      </c>
      <c r="O9452">
        <v>46.97</v>
      </c>
      <c r="S9452">
        <v>29451</v>
      </c>
    </row>
    <row r="9453" spans="1:19" x14ac:dyDescent="0.2">
      <c r="A9453" t="s">
        <v>72</v>
      </c>
      <c r="B9453" t="s">
        <v>13</v>
      </c>
      <c r="C9453" t="s">
        <v>927</v>
      </c>
      <c r="D9453">
        <v>2</v>
      </c>
      <c r="E9453">
        <v>4</v>
      </c>
      <c r="F9453">
        <v>1780551000000</v>
      </c>
      <c r="G9453">
        <v>1780552933296</v>
      </c>
      <c r="H9453">
        <v>1933296</v>
      </c>
      <c r="I9453">
        <v>1933296</v>
      </c>
      <c r="J9453">
        <v>11982</v>
      </c>
      <c r="K9453">
        <v>76</v>
      </c>
      <c r="L9453">
        <v>76.7</v>
      </c>
      <c r="M9453" t="s">
        <v>931</v>
      </c>
      <c r="N9453" t="s">
        <v>926</v>
      </c>
      <c r="O9453">
        <v>58.08</v>
      </c>
      <c r="S9453">
        <v>29452</v>
      </c>
    </row>
    <row r="9454" spans="1:19" x14ac:dyDescent="0.2">
      <c r="A9454" t="s">
        <v>72</v>
      </c>
      <c r="B9454" t="s">
        <v>13</v>
      </c>
      <c r="C9454" t="s">
        <v>924</v>
      </c>
      <c r="D9454">
        <v>2</v>
      </c>
      <c r="E9454">
        <v>4</v>
      </c>
      <c r="F9454">
        <v>1780551900000</v>
      </c>
      <c r="G9454">
        <v>1780553359087</v>
      </c>
      <c r="H9454">
        <v>1459087</v>
      </c>
      <c r="I9454">
        <v>1459087</v>
      </c>
      <c r="J9454">
        <v>10311</v>
      </c>
      <c r="K9454">
        <v>56</v>
      </c>
      <c r="L9454">
        <v>66.87</v>
      </c>
      <c r="M9454" t="s">
        <v>931</v>
      </c>
      <c r="N9454" t="s">
        <v>926</v>
      </c>
      <c r="O9454">
        <v>51.65</v>
      </c>
      <c r="S9454">
        <v>29453</v>
      </c>
    </row>
    <row r="9455" spans="1:19" x14ac:dyDescent="0.2">
      <c r="A9455" t="s">
        <v>72</v>
      </c>
      <c r="B9455" t="s">
        <v>13</v>
      </c>
      <c r="C9455" t="s">
        <v>928</v>
      </c>
      <c r="D9455">
        <v>2</v>
      </c>
      <c r="E9455">
        <v>4</v>
      </c>
      <c r="F9455">
        <v>1780552800000</v>
      </c>
      <c r="G9455">
        <v>1780554928589</v>
      </c>
      <c r="H9455">
        <v>2128589</v>
      </c>
      <c r="I9455">
        <v>2128589</v>
      </c>
      <c r="J9455">
        <v>8711</v>
      </c>
      <c r="K9455">
        <v>82</v>
      </c>
      <c r="L9455">
        <v>54.69</v>
      </c>
      <c r="M9455" t="s">
        <v>925</v>
      </c>
      <c r="N9455" t="s">
        <v>929</v>
      </c>
      <c r="S9455">
        <v>29454</v>
      </c>
    </row>
    <row r="9456" spans="1:19" x14ac:dyDescent="0.2">
      <c r="A9456" t="s">
        <v>72</v>
      </c>
      <c r="B9456" t="s">
        <v>13</v>
      </c>
      <c r="C9456" t="s">
        <v>927</v>
      </c>
      <c r="D9456">
        <v>2</v>
      </c>
      <c r="E9456">
        <v>5</v>
      </c>
      <c r="F9456">
        <v>1780617600000</v>
      </c>
      <c r="G9456">
        <v>1780619665356</v>
      </c>
      <c r="H9456">
        <v>2065356</v>
      </c>
      <c r="I9456">
        <v>2065356</v>
      </c>
      <c r="J9456">
        <v>8752</v>
      </c>
      <c r="K9456">
        <v>84</v>
      </c>
      <c r="L9456">
        <v>69.97</v>
      </c>
      <c r="M9456" t="s">
        <v>931</v>
      </c>
      <c r="N9456" t="s">
        <v>926</v>
      </c>
      <c r="O9456">
        <v>47.76</v>
      </c>
      <c r="S9456">
        <v>29455</v>
      </c>
    </row>
    <row r="9457" spans="1:19" x14ac:dyDescent="0.2">
      <c r="A9457" t="s">
        <v>72</v>
      </c>
      <c r="B9457" t="s">
        <v>13</v>
      </c>
      <c r="C9457" t="s">
        <v>924</v>
      </c>
      <c r="D9457">
        <v>2</v>
      </c>
      <c r="E9457">
        <v>5</v>
      </c>
      <c r="F9457">
        <v>1780618500000</v>
      </c>
      <c r="G9457">
        <v>1780619878937</v>
      </c>
      <c r="H9457">
        <v>1378937</v>
      </c>
      <c r="I9457">
        <v>1378937</v>
      </c>
      <c r="J9457">
        <v>11521</v>
      </c>
      <c r="K9457">
        <v>60</v>
      </c>
      <c r="L9457">
        <v>66.69</v>
      </c>
      <c r="M9457" t="s">
        <v>931</v>
      </c>
      <c r="N9457" t="s">
        <v>926</v>
      </c>
      <c r="O9457">
        <v>50</v>
      </c>
      <c r="S9457">
        <v>29456</v>
      </c>
    </row>
    <row r="9458" spans="1:19" x14ac:dyDescent="0.2">
      <c r="A9458" t="s">
        <v>72</v>
      </c>
      <c r="B9458" t="s">
        <v>13</v>
      </c>
      <c r="C9458" t="s">
        <v>928</v>
      </c>
      <c r="D9458">
        <v>2</v>
      </c>
      <c r="E9458">
        <v>5</v>
      </c>
      <c r="F9458">
        <v>1780619400000</v>
      </c>
      <c r="G9458">
        <v>1780620911007</v>
      </c>
      <c r="H9458">
        <v>1511007</v>
      </c>
      <c r="I9458">
        <v>1511007</v>
      </c>
      <c r="J9458">
        <v>9788</v>
      </c>
      <c r="K9458">
        <v>56</v>
      </c>
      <c r="L9458">
        <v>48.41</v>
      </c>
      <c r="M9458" t="s">
        <v>925</v>
      </c>
      <c r="N9458" t="s">
        <v>929</v>
      </c>
      <c r="S9458">
        <v>29457</v>
      </c>
    </row>
    <row r="9459" spans="1:19" x14ac:dyDescent="0.2">
      <c r="A9459" t="s">
        <v>72</v>
      </c>
      <c r="B9459" t="s">
        <v>13</v>
      </c>
      <c r="C9459" t="s">
        <v>927</v>
      </c>
      <c r="D9459">
        <v>2</v>
      </c>
      <c r="E9459">
        <v>5</v>
      </c>
      <c r="F9459">
        <v>1780620300000</v>
      </c>
      <c r="G9459">
        <v>1780622708648</v>
      </c>
      <c r="H9459">
        <v>2408648</v>
      </c>
      <c r="I9459">
        <v>2408648</v>
      </c>
      <c r="J9459">
        <v>9131</v>
      </c>
      <c r="K9459">
        <v>90</v>
      </c>
      <c r="L9459">
        <v>76.400000000000006</v>
      </c>
      <c r="M9459" t="s">
        <v>931</v>
      </c>
      <c r="N9459" t="s">
        <v>926</v>
      </c>
      <c r="O9459">
        <v>53.03</v>
      </c>
      <c r="S9459">
        <v>29458</v>
      </c>
    </row>
    <row r="9460" spans="1:19" x14ac:dyDescent="0.2">
      <c r="A9460" t="s">
        <v>72</v>
      </c>
      <c r="B9460" t="s">
        <v>13</v>
      </c>
      <c r="C9460" t="s">
        <v>924</v>
      </c>
      <c r="D9460">
        <v>2</v>
      </c>
      <c r="E9460">
        <v>5</v>
      </c>
      <c r="F9460">
        <v>1780621200000</v>
      </c>
      <c r="G9460">
        <v>1780622681046</v>
      </c>
      <c r="H9460">
        <v>1481046</v>
      </c>
      <c r="I9460">
        <v>1481046</v>
      </c>
      <c r="J9460">
        <v>10941</v>
      </c>
      <c r="K9460">
        <v>63</v>
      </c>
      <c r="L9460">
        <v>67.91</v>
      </c>
      <c r="M9460" t="s">
        <v>931</v>
      </c>
      <c r="N9460" t="s">
        <v>926</v>
      </c>
      <c r="O9460">
        <v>51.83</v>
      </c>
      <c r="S9460">
        <v>29459</v>
      </c>
    </row>
    <row r="9461" spans="1:19" x14ac:dyDescent="0.2">
      <c r="A9461" t="s">
        <v>72</v>
      </c>
      <c r="B9461" t="s">
        <v>13</v>
      </c>
      <c r="C9461" t="s">
        <v>928</v>
      </c>
      <c r="D9461">
        <v>2</v>
      </c>
      <c r="E9461">
        <v>5</v>
      </c>
      <c r="F9461">
        <v>1780622100000</v>
      </c>
      <c r="G9461">
        <v>1780624367179</v>
      </c>
      <c r="H9461">
        <v>2267179</v>
      </c>
      <c r="I9461">
        <v>2267179</v>
      </c>
      <c r="J9461">
        <v>10136</v>
      </c>
      <c r="K9461">
        <v>85</v>
      </c>
      <c r="L9461">
        <v>76.78</v>
      </c>
      <c r="M9461" t="s">
        <v>931</v>
      </c>
      <c r="N9461" t="s">
        <v>926</v>
      </c>
      <c r="O9461">
        <v>54.79</v>
      </c>
      <c r="S9461">
        <v>29460</v>
      </c>
    </row>
    <row r="9462" spans="1:19" x14ac:dyDescent="0.2">
      <c r="A9462" t="s">
        <v>72</v>
      </c>
      <c r="B9462" t="s">
        <v>13</v>
      </c>
      <c r="C9462" t="s">
        <v>927</v>
      </c>
      <c r="D9462">
        <v>2</v>
      </c>
      <c r="E9462">
        <v>5</v>
      </c>
      <c r="F9462">
        <v>1780623000000</v>
      </c>
      <c r="G9462">
        <v>1780624692421</v>
      </c>
      <c r="H9462">
        <v>1692421</v>
      </c>
      <c r="I9462">
        <v>1692421</v>
      </c>
      <c r="J9462">
        <v>10610</v>
      </c>
      <c r="K9462">
        <v>72</v>
      </c>
      <c r="L9462">
        <v>65.06</v>
      </c>
      <c r="M9462" t="s">
        <v>925</v>
      </c>
      <c r="N9462" t="s">
        <v>926</v>
      </c>
      <c r="O9462">
        <v>40.76</v>
      </c>
      <c r="S9462">
        <v>29461</v>
      </c>
    </row>
    <row r="9463" spans="1:19" x14ac:dyDescent="0.2">
      <c r="A9463" t="s">
        <v>72</v>
      </c>
      <c r="B9463" t="s">
        <v>13</v>
      </c>
      <c r="C9463" t="s">
        <v>924</v>
      </c>
      <c r="D9463">
        <v>2</v>
      </c>
      <c r="E9463">
        <v>5</v>
      </c>
      <c r="F9463">
        <v>1780623900000</v>
      </c>
      <c r="G9463">
        <v>1780625374515</v>
      </c>
      <c r="H9463">
        <v>1474515</v>
      </c>
      <c r="I9463">
        <v>1474515</v>
      </c>
      <c r="J9463">
        <v>10368</v>
      </c>
      <c r="K9463">
        <v>65</v>
      </c>
      <c r="L9463">
        <v>63.03</v>
      </c>
      <c r="M9463" t="s">
        <v>925</v>
      </c>
      <c r="N9463" t="s">
        <v>926</v>
      </c>
      <c r="O9463">
        <v>42.18</v>
      </c>
      <c r="S9463">
        <v>29462</v>
      </c>
    </row>
    <row r="9464" spans="1:19" x14ac:dyDescent="0.2">
      <c r="A9464" t="s">
        <v>72</v>
      </c>
      <c r="B9464" t="s">
        <v>13</v>
      </c>
      <c r="C9464" t="s">
        <v>928</v>
      </c>
      <c r="D9464">
        <v>2</v>
      </c>
      <c r="E9464">
        <v>5</v>
      </c>
      <c r="F9464">
        <v>1780624800000</v>
      </c>
      <c r="G9464">
        <v>1780626874829</v>
      </c>
      <c r="H9464">
        <v>2074829</v>
      </c>
      <c r="I9464">
        <v>2074829</v>
      </c>
      <c r="J9464">
        <v>11250</v>
      </c>
      <c r="K9464">
        <v>85</v>
      </c>
      <c r="L9464">
        <v>75.459999999999994</v>
      </c>
      <c r="M9464" t="s">
        <v>931</v>
      </c>
      <c r="N9464" t="s">
        <v>926</v>
      </c>
      <c r="O9464">
        <v>53.58</v>
      </c>
      <c r="S9464">
        <v>29463</v>
      </c>
    </row>
    <row r="9465" spans="1:19" x14ac:dyDescent="0.2">
      <c r="A9465" t="s">
        <v>72</v>
      </c>
      <c r="B9465" t="s">
        <v>13</v>
      </c>
      <c r="C9465" t="s">
        <v>927</v>
      </c>
      <c r="D9465">
        <v>2</v>
      </c>
      <c r="E9465">
        <v>5</v>
      </c>
      <c r="F9465">
        <v>1780625700000</v>
      </c>
      <c r="G9465">
        <v>1780627639885</v>
      </c>
      <c r="H9465">
        <v>1939885</v>
      </c>
      <c r="I9465">
        <v>1939885</v>
      </c>
      <c r="J9465">
        <v>10996</v>
      </c>
      <c r="K9465">
        <v>77</v>
      </c>
      <c r="L9465">
        <v>69.260000000000005</v>
      </c>
      <c r="M9465" t="s">
        <v>931</v>
      </c>
      <c r="N9465" t="s">
        <v>926</v>
      </c>
      <c r="O9465">
        <v>43.27</v>
      </c>
      <c r="S9465">
        <v>29464</v>
      </c>
    </row>
    <row r="9466" spans="1:19" x14ac:dyDescent="0.2">
      <c r="A9466" t="s">
        <v>72</v>
      </c>
      <c r="B9466" t="s">
        <v>13</v>
      </c>
      <c r="C9466" t="s">
        <v>924</v>
      </c>
      <c r="D9466">
        <v>2</v>
      </c>
      <c r="E9466">
        <v>5</v>
      </c>
      <c r="F9466">
        <v>1780626600000</v>
      </c>
      <c r="G9466">
        <v>1780628564953</v>
      </c>
      <c r="H9466">
        <v>1964953</v>
      </c>
      <c r="I9466">
        <v>1964953</v>
      </c>
      <c r="J9466">
        <v>11620</v>
      </c>
      <c r="K9466">
        <v>73</v>
      </c>
      <c r="L9466">
        <v>75.13</v>
      </c>
      <c r="M9466" t="s">
        <v>931</v>
      </c>
      <c r="N9466" t="s">
        <v>926</v>
      </c>
      <c r="O9466">
        <v>54.61</v>
      </c>
      <c r="S9466">
        <v>29465</v>
      </c>
    </row>
    <row r="9467" spans="1:19" x14ac:dyDescent="0.2">
      <c r="A9467" t="s">
        <v>72</v>
      </c>
      <c r="B9467" t="s">
        <v>13</v>
      </c>
      <c r="C9467" t="s">
        <v>928</v>
      </c>
      <c r="D9467">
        <v>2</v>
      </c>
      <c r="E9467">
        <v>5</v>
      </c>
      <c r="F9467">
        <v>1780627500000</v>
      </c>
      <c r="G9467">
        <v>1780629384859</v>
      </c>
      <c r="H9467">
        <v>1884859</v>
      </c>
      <c r="I9467">
        <v>1884859</v>
      </c>
      <c r="J9467">
        <v>8659</v>
      </c>
      <c r="K9467">
        <v>74</v>
      </c>
      <c r="L9467">
        <v>51.71</v>
      </c>
      <c r="M9467" t="s">
        <v>925</v>
      </c>
      <c r="N9467" t="s">
        <v>929</v>
      </c>
      <c r="S9467">
        <v>29466</v>
      </c>
    </row>
    <row r="9468" spans="1:19" x14ac:dyDescent="0.2">
      <c r="A9468" t="s">
        <v>72</v>
      </c>
      <c r="B9468" t="s">
        <v>13</v>
      </c>
      <c r="C9468" t="s">
        <v>927</v>
      </c>
      <c r="D9468">
        <v>2</v>
      </c>
      <c r="E9468">
        <v>5</v>
      </c>
      <c r="F9468">
        <v>1780628400000</v>
      </c>
      <c r="G9468">
        <v>1780630577368</v>
      </c>
      <c r="H9468">
        <v>2177368</v>
      </c>
      <c r="I9468">
        <v>2177368</v>
      </c>
      <c r="J9468">
        <v>8958</v>
      </c>
      <c r="K9468">
        <v>82</v>
      </c>
      <c r="L9468">
        <v>74.03</v>
      </c>
      <c r="M9468" t="s">
        <v>931</v>
      </c>
      <c r="N9468" t="s">
        <v>926</v>
      </c>
      <c r="O9468">
        <v>53.82</v>
      </c>
      <c r="S9468">
        <v>29467</v>
      </c>
    </row>
    <row r="9469" spans="1:19" x14ac:dyDescent="0.2">
      <c r="A9469" t="s">
        <v>72</v>
      </c>
      <c r="B9469" t="s">
        <v>13</v>
      </c>
      <c r="C9469" t="s">
        <v>924</v>
      </c>
      <c r="D9469">
        <v>2</v>
      </c>
      <c r="E9469">
        <v>5</v>
      </c>
      <c r="F9469">
        <v>1780629300000</v>
      </c>
      <c r="G9469">
        <v>1780631392983</v>
      </c>
      <c r="H9469">
        <v>2092983</v>
      </c>
      <c r="I9469">
        <v>2092983</v>
      </c>
      <c r="J9469">
        <v>11366</v>
      </c>
      <c r="K9469">
        <v>83</v>
      </c>
      <c r="L9469">
        <v>73.56</v>
      </c>
      <c r="M9469" t="s">
        <v>931</v>
      </c>
      <c r="N9469" t="s">
        <v>926</v>
      </c>
      <c r="O9469">
        <v>48.41</v>
      </c>
      <c r="S9469">
        <v>29468</v>
      </c>
    </row>
    <row r="9470" spans="1:19" x14ac:dyDescent="0.2">
      <c r="A9470" t="s">
        <v>72</v>
      </c>
      <c r="B9470" t="s">
        <v>13</v>
      </c>
      <c r="C9470" t="s">
        <v>928</v>
      </c>
      <c r="D9470">
        <v>2</v>
      </c>
      <c r="E9470">
        <v>5</v>
      </c>
      <c r="F9470">
        <v>1780630200000</v>
      </c>
      <c r="G9470">
        <v>1780632632040</v>
      </c>
      <c r="H9470">
        <v>2432040</v>
      </c>
      <c r="I9470">
        <v>2432040</v>
      </c>
      <c r="J9470">
        <v>9188</v>
      </c>
      <c r="K9470">
        <v>99</v>
      </c>
      <c r="L9470">
        <v>71.56</v>
      </c>
      <c r="M9470" t="s">
        <v>931</v>
      </c>
      <c r="N9470" t="s">
        <v>926</v>
      </c>
      <c r="O9470">
        <v>41.04</v>
      </c>
      <c r="S9470">
        <v>29469</v>
      </c>
    </row>
    <row r="9471" spans="1:19" x14ac:dyDescent="0.2">
      <c r="A9471" t="s">
        <v>72</v>
      </c>
      <c r="B9471" t="s">
        <v>13</v>
      </c>
      <c r="C9471" t="s">
        <v>927</v>
      </c>
      <c r="D9471">
        <v>2</v>
      </c>
      <c r="E9471">
        <v>5</v>
      </c>
      <c r="F9471">
        <v>1780631100000</v>
      </c>
      <c r="G9471">
        <v>1780632417938</v>
      </c>
      <c r="H9471">
        <v>1317938</v>
      </c>
      <c r="I9471">
        <v>1317938</v>
      </c>
      <c r="J9471">
        <v>11584</v>
      </c>
      <c r="K9471">
        <v>58</v>
      </c>
      <c r="L9471">
        <v>65.05</v>
      </c>
      <c r="M9471" t="s">
        <v>925</v>
      </c>
      <c r="N9471" t="s">
        <v>926</v>
      </c>
      <c r="O9471">
        <v>47.56</v>
      </c>
      <c r="S9471">
        <v>29470</v>
      </c>
    </row>
    <row r="9472" spans="1:19" x14ac:dyDescent="0.2">
      <c r="A9472" t="s">
        <v>72</v>
      </c>
      <c r="B9472" t="s">
        <v>13</v>
      </c>
      <c r="C9472" t="s">
        <v>924</v>
      </c>
      <c r="D9472">
        <v>2</v>
      </c>
      <c r="E9472">
        <v>5</v>
      </c>
      <c r="F9472">
        <v>1780632000000</v>
      </c>
      <c r="G9472">
        <v>1780633549368</v>
      </c>
      <c r="H9472">
        <v>1549368</v>
      </c>
      <c r="I9472">
        <v>1549368</v>
      </c>
      <c r="J9472">
        <v>12672</v>
      </c>
      <c r="K9472">
        <v>69</v>
      </c>
      <c r="L9472">
        <v>67.989999999999995</v>
      </c>
      <c r="M9472" t="s">
        <v>931</v>
      </c>
      <c r="N9472" t="s">
        <v>926</v>
      </c>
      <c r="O9472">
        <v>45.66</v>
      </c>
      <c r="S9472">
        <v>29471</v>
      </c>
    </row>
    <row r="9473" spans="1:19" x14ac:dyDescent="0.2">
      <c r="A9473" t="s">
        <v>72</v>
      </c>
      <c r="B9473" t="s">
        <v>13</v>
      </c>
      <c r="C9473" t="s">
        <v>928</v>
      </c>
      <c r="D9473">
        <v>2</v>
      </c>
      <c r="E9473">
        <v>5</v>
      </c>
      <c r="F9473">
        <v>1780632900000</v>
      </c>
      <c r="G9473">
        <v>1780635247732</v>
      </c>
      <c r="H9473">
        <v>2347732</v>
      </c>
      <c r="I9473">
        <v>2347732</v>
      </c>
      <c r="J9473">
        <v>12116</v>
      </c>
      <c r="K9473">
        <v>90</v>
      </c>
      <c r="L9473">
        <v>60.89</v>
      </c>
      <c r="M9473" t="s">
        <v>925</v>
      </c>
      <c r="N9473" t="s">
        <v>929</v>
      </c>
      <c r="S9473">
        <v>29472</v>
      </c>
    </row>
    <row r="9474" spans="1:19" x14ac:dyDescent="0.2">
      <c r="A9474" t="s">
        <v>72</v>
      </c>
      <c r="B9474" t="s">
        <v>13</v>
      </c>
      <c r="C9474" t="s">
        <v>927</v>
      </c>
      <c r="D9474">
        <v>2</v>
      </c>
      <c r="E9474">
        <v>5</v>
      </c>
      <c r="F9474">
        <v>1780633800000</v>
      </c>
      <c r="G9474">
        <v>1780635425551</v>
      </c>
      <c r="H9474">
        <v>1625551</v>
      </c>
      <c r="I9474">
        <v>1625551</v>
      </c>
      <c r="J9474">
        <v>10974</v>
      </c>
      <c r="K9474">
        <v>65</v>
      </c>
      <c r="L9474">
        <v>71.81</v>
      </c>
      <c r="M9474" t="s">
        <v>931</v>
      </c>
      <c r="N9474" t="s">
        <v>926</v>
      </c>
      <c r="O9474">
        <v>57.17</v>
      </c>
      <c r="S9474">
        <v>29473</v>
      </c>
    </row>
    <row r="9475" spans="1:19" x14ac:dyDescent="0.2">
      <c r="A9475" t="s">
        <v>72</v>
      </c>
      <c r="B9475" t="s">
        <v>13</v>
      </c>
      <c r="C9475" t="s">
        <v>924</v>
      </c>
      <c r="D9475">
        <v>2</v>
      </c>
      <c r="E9475">
        <v>5</v>
      </c>
      <c r="F9475">
        <v>1780634700000</v>
      </c>
      <c r="G9475">
        <v>1780637119882</v>
      </c>
      <c r="H9475">
        <v>2419882</v>
      </c>
      <c r="I9475">
        <v>2419882</v>
      </c>
      <c r="J9475">
        <v>9419</v>
      </c>
      <c r="K9475">
        <v>89</v>
      </c>
      <c r="L9475">
        <v>79.06</v>
      </c>
      <c r="M9475" t="s">
        <v>931</v>
      </c>
      <c r="N9475" t="s">
        <v>926</v>
      </c>
      <c r="O9475">
        <v>58.17</v>
      </c>
      <c r="S9475">
        <v>29474</v>
      </c>
    </row>
    <row r="9476" spans="1:19" x14ac:dyDescent="0.2">
      <c r="A9476" t="s">
        <v>72</v>
      </c>
      <c r="B9476" t="s">
        <v>13</v>
      </c>
      <c r="C9476" t="s">
        <v>928</v>
      </c>
      <c r="D9476">
        <v>2</v>
      </c>
      <c r="E9476">
        <v>5</v>
      </c>
      <c r="F9476">
        <v>1780635600000</v>
      </c>
      <c r="G9476">
        <v>1780638148583</v>
      </c>
      <c r="H9476">
        <v>2548583</v>
      </c>
      <c r="I9476">
        <v>2548583</v>
      </c>
      <c r="J9476">
        <v>10795</v>
      </c>
      <c r="K9476">
        <v>104</v>
      </c>
      <c r="L9476">
        <v>83.29</v>
      </c>
      <c r="M9476" t="s">
        <v>931</v>
      </c>
      <c r="N9476" t="s">
        <v>926</v>
      </c>
      <c r="O9476">
        <v>61.09</v>
      </c>
      <c r="S9476">
        <v>29475</v>
      </c>
    </row>
    <row r="9477" spans="1:19" x14ac:dyDescent="0.2">
      <c r="A9477" t="s">
        <v>72</v>
      </c>
      <c r="B9477" t="s">
        <v>13</v>
      </c>
      <c r="C9477" t="s">
        <v>927</v>
      </c>
      <c r="D9477">
        <v>2</v>
      </c>
      <c r="E9477">
        <v>5</v>
      </c>
      <c r="F9477">
        <v>1780636500000</v>
      </c>
      <c r="G9477">
        <v>1780638864345</v>
      </c>
      <c r="H9477">
        <v>2364345</v>
      </c>
      <c r="I9477">
        <v>2364345</v>
      </c>
      <c r="J9477">
        <v>9760</v>
      </c>
      <c r="K9477">
        <v>90</v>
      </c>
      <c r="L9477">
        <v>74.709999999999994</v>
      </c>
      <c r="M9477" t="s">
        <v>931</v>
      </c>
      <c r="N9477" t="s">
        <v>926</v>
      </c>
      <c r="O9477">
        <v>48.53</v>
      </c>
      <c r="S9477">
        <v>29476</v>
      </c>
    </row>
    <row r="9478" spans="1:19" x14ac:dyDescent="0.2">
      <c r="A9478" t="s">
        <v>72</v>
      </c>
      <c r="B9478" t="s">
        <v>13</v>
      </c>
      <c r="C9478" t="s">
        <v>924</v>
      </c>
      <c r="D9478">
        <v>2</v>
      </c>
      <c r="E9478">
        <v>5</v>
      </c>
      <c r="F9478">
        <v>1780637400000</v>
      </c>
      <c r="G9478">
        <v>1780639385578</v>
      </c>
      <c r="H9478">
        <v>1985578</v>
      </c>
      <c r="I9478">
        <v>1985578</v>
      </c>
      <c r="J9478">
        <v>11096</v>
      </c>
      <c r="K9478">
        <v>76</v>
      </c>
      <c r="L9478">
        <v>73.34</v>
      </c>
      <c r="M9478" t="s">
        <v>931</v>
      </c>
      <c r="N9478" t="s">
        <v>926</v>
      </c>
      <c r="O9478">
        <v>51.33</v>
      </c>
      <c r="S9478">
        <v>29477</v>
      </c>
    </row>
    <row r="9479" spans="1:19" x14ac:dyDescent="0.2">
      <c r="A9479" t="s">
        <v>72</v>
      </c>
      <c r="B9479" t="s">
        <v>13</v>
      </c>
      <c r="C9479" t="s">
        <v>928</v>
      </c>
      <c r="D9479">
        <v>2</v>
      </c>
      <c r="E9479">
        <v>5</v>
      </c>
      <c r="F9479">
        <v>1780638300000</v>
      </c>
      <c r="G9479">
        <v>1780639769886</v>
      </c>
      <c r="H9479">
        <v>1469886</v>
      </c>
      <c r="I9479">
        <v>1469886</v>
      </c>
      <c r="J9479">
        <v>12190</v>
      </c>
      <c r="K9479">
        <v>62</v>
      </c>
      <c r="L9479">
        <v>65.86</v>
      </c>
      <c r="M9479" t="s">
        <v>925</v>
      </c>
      <c r="N9479" t="s">
        <v>926</v>
      </c>
      <c r="O9479">
        <v>44</v>
      </c>
      <c r="S9479">
        <v>29478</v>
      </c>
    </row>
    <row r="9480" spans="1:19" x14ac:dyDescent="0.2">
      <c r="A9480" t="s">
        <v>72</v>
      </c>
      <c r="B9480" t="s">
        <v>13</v>
      </c>
      <c r="C9480" t="s">
        <v>927</v>
      </c>
      <c r="D9480">
        <v>2</v>
      </c>
      <c r="E9480">
        <v>5</v>
      </c>
      <c r="F9480">
        <v>1780639200000</v>
      </c>
      <c r="G9480">
        <v>1780641126368</v>
      </c>
      <c r="H9480">
        <v>1926368</v>
      </c>
      <c r="I9480">
        <v>1926368</v>
      </c>
      <c r="J9480">
        <v>12401</v>
      </c>
      <c r="K9480">
        <v>74</v>
      </c>
      <c r="L9480">
        <v>77.430000000000007</v>
      </c>
      <c r="M9480" t="s">
        <v>931</v>
      </c>
      <c r="N9480" t="s">
        <v>926</v>
      </c>
      <c r="O9480">
        <v>58.83</v>
      </c>
      <c r="S9480">
        <v>29479</v>
      </c>
    </row>
    <row r="9481" spans="1:19" x14ac:dyDescent="0.2">
      <c r="A9481" t="s">
        <v>72</v>
      </c>
      <c r="B9481" t="s">
        <v>13</v>
      </c>
      <c r="C9481" t="s">
        <v>924</v>
      </c>
      <c r="D9481">
        <v>2</v>
      </c>
      <c r="E9481">
        <v>5</v>
      </c>
      <c r="F9481">
        <v>1780640100000</v>
      </c>
      <c r="G9481">
        <v>1780641682913</v>
      </c>
      <c r="H9481">
        <v>1582913</v>
      </c>
      <c r="I9481">
        <v>1582913</v>
      </c>
      <c r="J9481">
        <v>13018</v>
      </c>
      <c r="K9481">
        <v>59</v>
      </c>
      <c r="L9481">
        <v>70.06</v>
      </c>
      <c r="M9481" t="s">
        <v>931</v>
      </c>
      <c r="N9481" t="s">
        <v>926</v>
      </c>
      <c r="O9481">
        <v>48.7</v>
      </c>
      <c r="S9481">
        <v>29480</v>
      </c>
    </row>
    <row r="9482" spans="1:19" x14ac:dyDescent="0.2">
      <c r="A9482" t="s">
        <v>72</v>
      </c>
      <c r="B9482" t="s">
        <v>13</v>
      </c>
      <c r="C9482" t="s">
        <v>924</v>
      </c>
      <c r="D9482">
        <v>2</v>
      </c>
      <c r="E9482">
        <v>6</v>
      </c>
      <c r="F9482">
        <v>1780704000000</v>
      </c>
      <c r="G9482">
        <v>1780706569014</v>
      </c>
      <c r="H9482">
        <v>2569014</v>
      </c>
      <c r="I9482">
        <v>2569014</v>
      </c>
      <c r="J9482">
        <v>10677</v>
      </c>
      <c r="K9482">
        <v>96</v>
      </c>
      <c r="L9482">
        <v>74.650000000000006</v>
      </c>
      <c r="M9482" t="s">
        <v>931</v>
      </c>
      <c r="N9482" t="s">
        <v>926</v>
      </c>
      <c r="O9482">
        <v>40.79</v>
      </c>
      <c r="S9482">
        <v>29481</v>
      </c>
    </row>
    <row r="9483" spans="1:19" x14ac:dyDescent="0.2">
      <c r="A9483" t="s">
        <v>72</v>
      </c>
      <c r="B9483" t="s">
        <v>13</v>
      </c>
      <c r="C9483" t="s">
        <v>928</v>
      </c>
      <c r="D9483">
        <v>2</v>
      </c>
      <c r="E9483">
        <v>6</v>
      </c>
      <c r="F9483">
        <v>1780704900000</v>
      </c>
      <c r="G9483">
        <v>1780707667863</v>
      </c>
      <c r="H9483">
        <v>2767863</v>
      </c>
      <c r="I9483">
        <v>2767863</v>
      </c>
      <c r="J9483">
        <v>9710</v>
      </c>
      <c r="K9483">
        <v>105</v>
      </c>
      <c r="L9483">
        <v>80.930000000000007</v>
      </c>
      <c r="M9483" t="s">
        <v>931</v>
      </c>
      <c r="N9483" t="s">
        <v>926</v>
      </c>
      <c r="O9483">
        <v>52.97</v>
      </c>
      <c r="S9483">
        <v>29482</v>
      </c>
    </row>
    <row r="9484" spans="1:19" x14ac:dyDescent="0.2">
      <c r="A9484" t="s">
        <v>72</v>
      </c>
      <c r="B9484" t="s">
        <v>13</v>
      </c>
      <c r="C9484" t="s">
        <v>927</v>
      </c>
      <c r="D9484">
        <v>2</v>
      </c>
      <c r="E9484">
        <v>6</v>
      </c>
      <c r="F9484">
        <v>1780705800000</v>
      </c>
      <c r="G9484">
        <v>1780707909930</v>
      </c>
      <c r="H9484">
        <v>2109930</v>
      </c>
      <c r="I9484">
        <v>2109930</v>
      </c>
      <c r="J9484">
        <v>10957</v>
      </c>
      <c r="K9484">
        <v>84</v>
      </c>
      <c r="L9484">
        <v>56.82</v>
      </c>
      <c r="M9484" t="s">
        <v>925</v>
      </c>
      <c r="N9484" t="s">
        <v>929</v>
      </c>
      <c r="S9484">
        <v>29483</v>
      </c>
    </row>
    <row r="9485" spans="1:19" x14ac:dyDescent="0.2">
      <c r="A9485" t="s">
        <v>72</v>
      </c>
      <c r="B9485" t="s">
        <v>13</v>
      </c>
      <c r="C9485" t="s">
        <v>924</v>
      </c>
      <c r="D9485">
        <v>2</v>
      </c>
      <c r="E9485">
        <v>6</v>
      </c>
      <c r="F9485">
        <v>1780706700000</v>
      </c>
      <c r="G9485">
        <v>1780708782655</v>
      </c>
      <c r="H9485">
        <v>2082655</v>
      </c>
      <c r="I9485">
        <v>2082655</v>
      </c>
      <c r="J9485">
        <v>9787</v>
      </c>
      <c r="K9485">
        <v>80</v>
      </c>
      <c r="L9485">
        <v>70.09</v>
      </c>
      <c r="M9485" t="s">
        <v>931</v>
      </c>
      <c r="N9485" t="s">
        <v>926</v>
      </c>
      <c r="O9485">
        <v>44.83</v>
      </c>
      <c r="S9485">
        <v>29484</v>
      </c>
    </row>
    <row r="9486" spans="1:19" x14ac:dyDescent="0.2">
      <c r="A9486" t="s">
        <v>72</v>
      </c>
      <c r="B9486" t="s">
        <v>13</v>
      </c>
      <c r="C9486" t="s">
        <v>928</v>
      </c>
      <c r="D9486">
        <v>2</v>
      </c>
      <c r="E9486">
        <v>6</v>
      </c>
      <c r="F9486">
        <v>1780707600000</v>
      </c>
      <c r="G9486">
        <v>1780709959050</v>
      </c>
      <c r="H9486">
        <v>2359050</v>
      </c>
      <c r="I9486">
        <v>2359050</v>
      </c>
      <c r="J9486">
        <v>10360</v>
      </c>
      <c r="K9486">
        <v>96</v>
      </c>
      <c r="L9486">
        <v>59.19</v>
      </c>
      <c r="M9486" t="s">
        <v>925</v>
      </c>
      <c r="N9486" t="s">
        <v>929</v>
      </c>
      <c r="S9486">
        <v>29485</v>
      </c>
    </row>
    <row r="9487" spans="1:19" x14ac:dyDescent="0.2">
      <c r="A9487" t="s">
        <v>72</v>
      </c>
      <c r="B9487" t="s">
        <v>13</v>
      </c>
      <c r="C9487" t="s">
        <v>927</v>
      </c>
      <c r="D9487">
        <v>2</v>
      </c>
      <c r="E9487">
        <v>6</v>
      </c>
      <c r="F9487">
        <v>1780708500000</v>
      </c>
      <c r="G9487">
        <v>1780710406731</v>
      </c>
      <c r="H9487">
        <v>1906731</v>
      </c>
      <c r="I9487">
        <v>1906731</v>
      </c>
      <c r="J9487">
        <v>8667</v>
      </c>
      <c r="K9487">
        <v>70</v>
      </c>
      <c r="L9487">
        <v>51.98</v>
      </c>
      <c r="M9487" t="s">
        <v>925</v>
      </c>
      <c r="N9487" t="s">
        <v>929</v>
      </c>
      <c r="S9487">
        <v>29486</v>
      </c>
    </row>
    <row r="9488" spans="1:19" x14ac:dyDescent="0.2">
      <c r="A9488" t="s">
        <v>72</v>
      </c>
      <c r="B9488" t="s">
        <v>13</v>
      </c>
      <c r="C9488" t="s">
        <v>924</v>
      </c>
      <c r="D9488">
        <v>2</v>
      </c>
      <c r="E9488">
        <v>6</v>
      </c>
      <c r="F9488">
        <v>1780709400000</v>
      </c>
      <c r="G9488">
        <v>1780711720008</v>
      </c>
      <c r="H9488">
        <v>2320008</v>
      </c>
      <c r="I9488">
        <v>2320008</v>
      </c>
      <c r="J9488">
        <v>11237</v>
      </c>
      <c r="K9488">
        <v>92</v>
      </c>
      <c r="L9488">
        <v>76.38</v>
      </c>
      <c r="M9488" t="s">
        <v>931</v>
      </c>
      <c r="N9488" t="s">
        <v>926</v>
      </c>
      <c r="O9488">
        <v>49.58</v>
      </c>
      <c r="S9488">
        <v>29487</v>
      </c>
    </row>
    <row r="9489" spans="1:19" x14ac:dyDescent="0.2">
      <c r="A9489" t="s">
        <v>72</v>
      </c>
      <c r="B9489" t="s">
        <v>13</v>
      </c>
      <c r="C9489" t="s">
        <v>928</v>
      </c>
      <c r="D9489">
        <v>2</v>
      </c>
      <c r="E9489">
        <v>6</v>
      </c>
      <c r="F9489">
        <v>1780710300000</v>
      </c>
      <c r="G9489">
        <v>1780712232046</v>
      </c>
      <c r="H9489">
        <v>1932046</v>
      </c>
      <c r="I9489">
        <v>1932046</v>
      </c>
      <c r="J9489">
        <v>8656</v>
      </c>
      <c r="K9489">
        <v>73</v>
      </c>
      <c r="L9489">
        <v>67.349999999999994</v>
      </c>
      <c r="M9489" t="s">
        <v>931</v>
      </c>
      <c r="N9489" t="s">
        <v>926</v>
      </c>
      <c r="O9489">
        <v>45.27</v>
      </c>
      <c r="S9489">
        <v>29488</v>
      </c>
    </row>
    <row r="9490" spans="1:19" x14ac:dyDescent="0.2">
      <c r="A9490" t="s">
        <v>72</v>
      </c>
      <c r="B9490" t="s">
        <v>13</v>
      </c>
      <c r="C9490" t="s">
        <v>927</v>
      </c>
      <c r="D9490">
        <v>2</v>
      </c>
      <c r="E9490">
        <v>6</v>
      </c>
      <c r="F9490">
        <v>1780711200000</v>
      </c>
      <c r="G9490">
        <v>1780713322074</v>
      </c>
      <c r="H9490">
        <v>2122074</v>
      </c>
      <c r="I9490">
        <v>2122074</v>
      </c>
      <c r="J9490">
        <v>9519</v>
      </c>
      <c r="K9490">
        <v>88</v>
      </c>
      <c r="L9490">
        <v>74.44</v>
      </c>
      <c r="M9490" t="s">
        <v>931</v>
      </c>
      <c r="N9490" t="s">
        <v>926</v>
      </c>
      <c r="O9490">
        <v>54.67</v>
      </c>
      <c r="S9490">
        <v>29489</v>
      </c>
    </row>
    <row r="9491" spans="1:19" x14ac:dyDescent="0.2">
      <c r="A9491" t="s">
        <v>72</v>
      </c>
      <c r="B9491" t="s">
        <v>13</v>
      </c>
      <c r="C9491" t="s">
        <v>924</v>
      </c>
      <c r="D9491">
        <v>2</v>
      </c>
      <c r="E9491">
        <v>6</v>
      </c>
      <c r="F9491">
        <v>1780712100000</v>
      </c>
      <c r="G9491">
        <v>1780713792600</v>
      </c>
      <c r="H9491">
        <v>1692600</v>
      </c>
      <c r="I9491">
        <v>1692600</v>
      </c>
      <c r="J9491">
        <v>9228</v>
      </c>
      <c r="K9491">
        <v>70</v>
      </c>
      <c r="L9491">
        <v>63.32</v>
      </c>
      <c r="M9491" t="s">
        <v>925</v>
      </c>
      <c r="N9491" t="s">
        <v>926</v>
      </c>
      <c r="O9491">
        <v>40.4</v>
      </c>
      <c r="S9491">
        <v>29490</v>
      </c>
    </row>
    <row r="9492" spans="1:19" x14ac:dyDescent="0.2">
      <c r="A9492" t="s">
        <v>72</v>
      </c>
      <c r="B9492" t="s">
        <v>13</v>
      </c>
      <c r="C9492" t="s">
        <v>928</v>
      </c>
      <c r="D9492">
        <v>2</v>
      </c>
      <c r="E9492">
        <v>6</v>
      </c>
      <c r="F9492">
        <v>1780713000000</v>
      </c>
      <c r="G9492">
        <v>1780715412889</v>
      </c>
      <c r="H9492">
        <v>2412889</v>
      </c>
      <c r="I9492">
        <v>2412889</v>
      </c>
      <c r="J9492">
        <v>9507</v>
      </c>
      <c r="K9492">
        <v>93</v>
      </c>
      <c r="L9492">
        <v>76.02</v>
      </c>
      <c r="M9492" t="s">
        <v>931</v>
      </c>
      <c r="N9492" t="s">
        <v>926</v>
      </c>
      <c r="O9492">
        <v>51.03</v>
      </c>
      <c r="S9492">
        <v>29491</v>
      </c>
    </row>
    <row r="9493" spans="1:19" x14ac:dyDescent="0.2">
      <c r="A9493" t="s">
        <v>72</v>
      </c>
      <c r="B9493" t="s">
        <v>13</v>
      </c>
      <c r="C9493" t="s">
        <v>927</v>
      </c>
      <c r="D9493">
        <v>2</v>
      </c>
      <c r="E9493">
        <v>6</v>
      </c>
      <c r="F9493">
        <v>1780713900000</v>
      </c>
      <c r="G9493">
        <v>1780715456975</v>
      </c>
      <c r="H9493">
        <v>1556975</v>
      </c>
      <c r="I9493">
        <v>1556975</v>
      </c>
      <c r="J9493">
        <v>10521</v>
      </c>
      <c r="K9493">
        <v>61</v>
      </c>
      <c r="L9493">
        <v>64.39</v>
      </c>
      <c r="M9493" t="s">
        <v>925</v>
      </c>
      <c r="N9493" t="s">
        <v>926</v>
      </c>
      <c r="O9493">
        <v>42.84</v>
      </c>
      <c r="S9493">
        <v>29492</v>
      </c>
    </row>
    <row r="9494" spans="1:19" x14ac:dyDescent="0.2">
      <c r="A9494" t="s">
        <v>72</v>
      </c>
      <c r="B9494" t="s">
        <v>13</v>
      </c>
      <c r="C9494" t="s">
        <v>924</v>
      </c>
      <c r="D9494">
        <v>2</v>
      </c>
      <c r="E9494">
        <v>6</v>
      </c>
      <c r="F9494">
        <v>1780714800000</v>
      </c>
      <c r="G9494">
        <v>1780716643146</v>
      </c>
      <c r="H9494">
        <v>1843146</v>
      </c>
      <c r="I9494">
        <v>1843146</v>
      </c>
      <c r="J9494">
        <v>9610</v>
      </c>
      <c r="K9494">
        <v>68</v>
      </c>
      <c r="L9494">
        <v>52.21</v>
      </c>
      <c r="M9494" t="s">
        <v>925</v>
      </c>
      <c r="N9494" t="s">
        <v>929</v>
      </c>
      <c r="S9494">
        <v>29493</v>
      </c>
    </row>
    <row r="9495" spans="1:19" x14ac:dyDescent="0.2">
      <c r="A9495" t="s">
        <v>72</v>
      </c>
      <c r="B9495" t="s">
        <v>13</v>
      </c>
      <c r="C9495" t="s">
        <v>928</v>
      </c>
      <c r="D9495">
        <v>2</v>
      </c>
      <c r="E9495">
        <v>6</v>
      </c>
      <c r="F9495">
        <v>1780715700000</v>
      </c>
      <c r="G9495">
        <v>1780717446596</v>
      </c>
      <c r="H9495">
        <v>1746596</v>
      </c>
      <c r="I9495">
        <v>1746596</v>
      </c>
      <c r="J9495">
        <v>11596</v>
      </c>
      <c r="K9495">
        <v>64</v>
      </c>
      <c r="L9495">
        <v>71.31</v>
      </c>
      <c r="M9495" t="s">
        <v>931</v>
      </c>
      <c r="N9495" t="s">
        <v>926</v>
      </c>
      <c r="O9495">
        <v>51.29</v>
      </c>
      <c r="S9495">
        <v>29494</v>
      </c>
    </row>
    <row r="9496" spans="1:19" x14ac:dyDescent="0.2">
      <c r="A9496" t="s">
        <v>72</v>
      </c>
      <c r="B9496" t="s">
        <v>13</v>
      </c>
      <c r="C9496" t="s">
        <v>927</v>
      </c>
      <c r="D9496">
        <v>2</v>
      </c>
      <c r="E9496">
        <v>6</v>
      </c>
      <c r="F9496">
        <v>1780716600000</v>
      </c>
      <c r="G9496">
        <v>1780718571224</v>
      </c>
      <c r="H9496">
        <v>1971224</v>
      </c>
      <c r="I9496">
        <v>1971224</v>
      </c>
      <c r="J9496">
        <v>8583</v>
      </c>
      <c r="K9496">
        <v>74</v>
      </c>
      <c r="L9496">
        <v>68.61</v>
      </c>
      <c r="M9496" t="s">
        <v>931</v>
      </c>
      <c r="N9496" t="s">
        <v>926</v>
      </c>
      <c r="O9496">
        <v>47.41</v>
      </c>
      <c r="S9496">
        <v>29495</v>
      </c>
    </row>
    <row r="9497" spans="1:19" x14ac:dyDescent="0.2">
      <c r="A9497" t="s">
        <v>72</v>
      </c>
      <c r="B9497" t="s">
        <v>13</v>
      </c>
      <c r="C9497" t="s">
        <v>924</v>
      </c>
      <c r="D9497">
        <v>2</v>
      </c>
      <c r="E9497">
        <v>6</v>
      </c>
      <c r="F9497">
        <v>1780717500000</v>
      </c>
      <c r="G9497">
        <v>1780719675582</v>
      </c>
      <c r="H9497">
        <v>2175582</v>
      </c>
      <c r="I9497">
        <v>2175582</v>
      </c>
      <c r="J9497">
        <v>10828</v>
      </c>
      <c r="K9497">
        <v>84</v>
      </c>
      <c r="L9497">
        <v>72.67</v>
      </c>
      <c r="M9497" t="s">
        <v>931</v>
      </c>
      <c r="N9497" t="s">
        <v>926</v>
      </c>
      <c r="O9497">
        <v>45.69</v>
      </c>
      <c r="S9497">
        <v>29496</v>
      </c>
    </row>
    <row r="9498" spans="1:19" x14ac:dyDescent="0.2">
      <c r="A9498" t="s">
        <v>72</v>
      </c>
      <c r="B9498" t="s">
        <v>13</v>
      </c>
      <c r="C9498" t="s">
        <v>928</v>
      </c>
      <c r="D9498">
        <v>2</v>
      </c>
      <c r="E9498">
        <v>6</v>
      </c>
      <c r="F9498">
        <v>1780718400000</v>
      </c>
      <c r="G9498">
        <v>1780720405585</v>
      </c>
      <c r="H9498">
        <v>2005585</v>
      </c>
      <c r="I9498">
        <v>2005585</v>
      </c>
      <c r="J9498">
        <v>9799</v>
      </c>
      <c r="K9498">
        <v>84</v>
      </c>
      <c r="L9498">
        <v>54.36</v>
      </c>
      <c r="M9498" t="s">
        <v>925</v>
      </c>
      <c r="N9498" t="s">
        <v>929</v>
      </c>
      <c r="S9498">
        <v>29497</v>
      </c>
    </row>
    <row r="9499" spans="1:19" x14ac:dyDescent="0.2">
      <c r="A9499" t="s">
        <v>72</v>
      </c>
      <c r="B9499" t="s">
        <v>13</v>
      </c>
      <c r="C9499" t="s">
        <v>927</v>
      </c>
      <c r="D9499">
        <v>2</v>
      </c>
      <c r="E9499">
        <v>6</v>
      </c>
      <c r="F9499">
        <v>1780719300000</v>
      </c>
      <c r="G9499">
        <v>1780721963940</v>
      </c>
      <c r="H9499">
        <v>2663940</v>
      </c>
      <c r="I9499">
        <v>2663940</v>
      </c>
      <c r="J9499">
        <v>12382</v>
      </c>
      <c r="K9499">
        <v>104</v>
      </c>
      <c r="L9499">
        <v>78.7</v>
      </c>
      <c r="M9499" t="s">
        <v>931</v>
      </c>
      <c r="N9499" t="s">
        <v>926</v>
      </c>
      <c r="O9499">
        <v>43.26</v>
      </c>
      <c r="S9499">
        <v>29498</v>
      </c>
    </row>
    <row r="9500" spans="1:19" x14ac:dyDescent="0.2">
      <c r="A9500" t="s">
        <v>72</v>
      </c>
      <c r="B9500" t="s">
        <v>13</v>
      </c>
      <c r="C9500" t="s">
        <v>924</v>
      </c>
      <c r="D9500">
        <v>2</v>
      </c>
      <c r="E9500">
        <v>6</v>
      </c>
      <c r="F9500">
        <v>1780720200000</v>
      </c>
      <c r="G9500">
        <v>1780721864921</v>
      </c>
      <c r="H9500">
        <v>1664921</v>
      </c>
      <c r="I9500">
        <v>1664921</v>
      </c>
      <c r="J9500">
        <v>11581</v>
      </c>
      <c r="K9500">
        <v>66</v>
      </c>
      <c r="L9500">
        <v>67.760000000000005</v>
      </c>
      <c r="M9500" t="s">
        <v>931</v>
      </c>
      <c r="N9500" t="s">
        <v>926</v>
      </c>
      <c r="O9500">
        <v>45.12</v>
      </c>
      <c r="S9500">
        <v>29499</v>
      </c>
    </row>
    <row r="9501" spans="1:19" x14ac:dyDescent="0.2">
      <c r="A9501" t="s">
        <v>72</v>
      </c>
      <c r="B9501" t="s">
        <v>13</v>
      </c>
      <c r="C9501" t="s">
        <v>928</v>
      </c>
      <c r="D9501">
        <v>2</v>
      </c>
      <c r="E9501">
        <v>6</v>
      </c>
      <c r="F9501">
        <v>1780721100000</v>
      </c>
      <c r="G9501">
        <v>1780723509361</v>
      </c>
      <c r="H9501">
        <v>2409361</v>
      </c>
      <c r="I9501">
        <v>2409361</v>
      </c>
      <c r="J9501">
        <v>10764</v>
      </c>
      <c r="K9501">
        <v>91</v>
      </c>
      <c r="L9501">
        <v>76.95</v>
      </c>
      <c r="M9501" t="s">
        <v>931</v>
      </c>
      <c r="N9501" t="s">
        <v>926</v>
      </c>
      <c r="O9501">
        <v>49.93</v>
      </c>
      <c r="S9501">
        <v>29500</v>
      </c>
    </row>
    <row r="9502" spans="1:19" x14ac:dyDescent="0.2">
      <c r="A9502" t="s">
        <v>72</v>
      </c>
      <c r="B9502" t="s">
        <v>13</v>
      </c>
      <c r="C9502" t="s">
        <v>927</v>
      </c>
      <c r="D9502">
        <v>2</v>
      </c>
      <c r="E9502">
        <v>6</v>
      </c>
      <c r="F9502">
        <v>1780722000000</v>
      </c>
      <c r="G9502">
        <v>1780723835835</v>
      </c>
      <c r="H9502">
        <v>1835835</v>
      </c>
      <c r="I9502">
        <v>1835835</v>
      </c>
      <c r="J9502">
        <v>10401</v>
      </c>
      <c r="K9502">
        <v>67</v>
      </c>
      <c r="L9502">
        <v>74.14</v>
      </c>
      <c r="M9502" t="s">
        <v>931</v>
      </c>
      <c r="N9502" t="s">
        <v>926</v>
      </c>
      <c r="O9502">
        <v>58.82</v>
      </c>
      <c r="S9502">
        <v>29501</v>
      </c>
    </row>
    <row r="9503" spans="1:19" x14ac:dyDescent="0.2">
      <c r="A9503" t="s">
        <v>72</v>
      </c>
      <c r="B9503" t="s">
        <v>13</v>
      </c>
      <c r="C9503" t="s">
        <v>924</v>
      </c>
      <c r="D9503">
        <v>2</v>
      </c>
      <c r="E9503">
        <v>6</v>
      </c>
      <c r="F9503">
        <v>1780722900000</v>
      </c>
      <c r="G9503">
        <v>1780725592588</v>
      </c>
      <c r="H9503">
        <v>2692588</v>
      </c>
      <c r="I9503">
        <v>2692588</v>
      </c>
      <c r="J9503">
        <v>9499</v>
      </c>
      <c r="K9503">
        <v>110</v>
      </c>
      <c r="L9503">
        <v>79.56</v>
      </c>
      <c r="M9503" t="s">
        <v>931</v>
      </c>
      <c r="N9503" t="s">
        <v>926</v>
      </c>
      <c r="O9503">
        <v>52.24</v>
      </c>
      <c r="S9503">
        <v>29502</v>
      </c>
    </row>
    <row r="9504" spans="1:19" x14ac:dyDescent="0.2">
      <c r="A9504" t="s">
        <v>72</v>
      </c>
      <c r="B9504" t="s">
        <v>13</v>
      </c>
      <c r="C9504" t="s">
        <v>928</v>
      </c>
      <c r="D9504">
        <v>2</v>
      </c>
      <c r="E9504">
        <v>6</v>
      </c>
      <c r="F9504">
        <v>1780723800000</v>
      </c>
      <c r="G9504">
        <v>1780726226995</v>
      </c>
      <c r="H9504">
        <v>2426995</v>
      </c>
      <c r="I9504">
        <v>2426995</v>
      </c>
      <c r="J9504">
        <v>9254</v>
      </c>
      <c r="K9504">
        <v>92</v>
      </c>
      <c r="L9504">
        <v>75.650000000000006</v>
      </c>
      <c r="M9504" t="s">
        <v>931</v>
      </c>
      <c r="N9504" t="s">
        <v>926</v>
      </c>
      <c r="O9504">
        <v>50.5</v>
      </c>
      <c r="S9504">
        <v>29503</v>
      </c>
    </row>
    <row r="9505" spans="1:19" x14ac:dyDescent="0.2">
      <c r="A9505" t="s">
        <v>72</v>
      </c>
      <c r="B9505" t="s">
        <v>13</v>
      </c>
      <c r="C9505" t="s">
        <v>927</v>
      </c>
      <c r="D9505">
        <v>2</v>
      </c>
      <c r="E9505">
        <v>6</v>
      </c>
      <c r="F9505">
        <v>1780724700000</v>
      </c>
      <c r="G9505">
        <v>1780726855908</v>
      </c>
      <c r="H9505">
        <v>2155908</v>
      </c>
      <c r="I9505">
        <v>2155908</v>
      </c>
      <c r="J9505">
        <v>9647</v>
      </c>
      <c r="K9505">
        <v>82</v>
      </c>
      <c r="L9505">
        <v>71.59</v>
      </c>
      <c r="M9505" t="s">
        <v>931</v>
      </c>
      <c r="N9505" t="s">
        <v>926</v>
      </c>
      <c r="O9505">
        <v>46.85</v>
      </c>
      <c r="S9505">
        <v>29504</v>
      </c>
    </row>
    <row r="9506" spans="1:19" x14ac:dyDescent="0.2">
      <c r="A9506" t="s">
        <v>72</v>
      </c>
      <c r="B9506" t="s">
        <v>13</v>
      </c>
      <c r="C9506" t="s">
        <v>924</v>
      </c>
      <c r="D9506">
        <v>2</v>
      </c>
      <c r="E9506">
        <v>6</v>
      </c>
      <c r="F9506">
        <v>1780725600000</v>
      </c>
      <c r="G9506">
        <v>1780727635566</v>
      </c>
      <c r="H9506">
        <v>2035566</v>
      </c>
      <c r="I9506">
        <v>2035566</v>
      </c>
      <c r="J9506">
        <v>10662</v>
      </c>
      <c r="K9506">
        <v>82</v>
      </c>
      <c r="L9506">
        <v>55.62</v>
      </c>
      <c r="M9506" t="s">
        <v>925</v>
      </c>
      <c r="N9506" t="s">
        <v>929</v>
      </c>
      <c r="S9506">
        <v>29505</v>
      </c>
    </row>
    <row r="9507" spans="1:19" x14ac:dyDescent="0.2">
      <c r="A9507" t="s">
        <v>72</v>
      </c>
      <c r="B9507" t="s">
        <v>13</v>
      </c>
      <c r="C9507" t="s">
        <v>928</v>
      </c>
      <c r="D9507">
        <v>2</v>
      </c>
      <c r="E9507">
        <v>6</v>
      </c>
      <c r="F9507">
        <v>1780726500000</v>
      </c>
      <c r="G9507">
        <v>1780728236491</v>
      </c>
      <c r="H9507">
        <v>1736491</v>
      </c>
      <c r="I9507">
        <v>1736491</v>
      </c>
      <c r="J9507">
        <v>12538</v>
      </c>
      <c r="K9507">
        <v>72</v>
      </c>
      <c r="L9507">
        <v>75.89</v>
      </c>
      <c r="M9507" t="s">
        <v>931</v>
      </c>
      <c r="N9507" t="s">
        <v>926</v>
      </c>
      <c r="O9507">
        <v>59.67</v>
      </c>
      <c r="S9507">
        <v>29506</v>
      </c>
    </row>
    <row r="9508" spans="1:19" x14ac:dyDescent="0.2">
      <c r="A9508" t="s">
        <v>72</v>
      </c>
      <c r="B9508" t="s">
        <v>13</v>
      </c>
      <c r="C9508" t="s">
        <v>927</v>
      </c>
      <c r="D9508">
        <v>2</v>
      </c>
      <c r="E9508">
        <v>6</v>
      </c>
      <c r="F9508">
        <v>1780727400000</v>
      </c>
      <c r="G9508">
        <v>1780729055172</v>
      </c>
      <c r="H9508">
        <v>1655172</v>
      </c>
      <c r="I9508">
        <v>1655172</v>
      </c>
      <c r="J9508">
        <v>11149</v>
      </c>
      <c r="K9508">
        <v>70</v>
      </c>
      <c r="L9508">
        <v>51.57</v>
      </c>
      <c r="M9508" t="s">
        <v>925</v>
      </c>
      <c r="N9508" t="s">
        <v>929</v>
      </c>
      <c r="S9508">
        <v>29507</v>
      </c>
    </row>
    <row r="9509" spans="1:19" x14ac:dyDescent="0.2">
      <c r="A9509" t="s">
        <v>72</v>
      </c>
      <c r="B9509" t="s">
        <v>13</v>
      </c>
      <c r="C9509" t="s">
        <v>924</v>
      </c>
      <c r="D9509">
        <v>2</v>
      </c>
      <c r="E9509">
        <v>6</v>
      </c>
      <c r="F9509">
        <v>1780728300000</v>
      </c>
      <c r="G9509">
        <v>1780730085588</v>
      </c>
      <c r="H9509">
        <v>1785588</v>
      </c>
      <c r="I9509">
        <v>1785588</v>
      </c>
      <c r="J9509">
        <v>10782</v>
      </c>
      <c r="K9509">
        <v>71</v>
      </c>
      <c r="L9509">
        <v>69.459999999999994</v>
      </c>
      <c r="M9509" t="s">
        <v>931</v>
      </c>
      <c r="N9509" t="s">
        <v>926</v>
      </c>
      <c r="O9509">
        <v>48.18</v>
      </c>
      <c r="S9509">
        <v>29508</v>
      </c>
    </row>
    <row r="9510" spans="1:19" x14ac:dyDescent="0.2">
      <c r="A9510" t="s">
        <v>72</v>
      </c>
      <c r="B9510" t="s">
        <v>13</v>
      </c>
      <c r="C9510" t="s">
        <v>928</v>
      </c>
      <c r="D9510">
        <v>2</v>
      </c>
      <c r="E9510">
        <v>6</v>
      </c>
      <c r="F9510">
        <v>1780729200000</v>
      </c>
      <c r="G9510">
        <v>1780731322034</v>
      </c>
      <c r="H9510">
        <v>2122034</v>
      </c>
      <c r="I9510">
        <v>2122034</v>
      </c>
      <c r="J9510">
        <v>10011</v>
      </c>
      <c r="K9510">
        <v>80</v>
      </c>
      <c r="L9510">
        <v>74.73</v>
      </c>
      <c r="M9510" t="s">
        <v>931</v>
      </c>
      <c r="N9510" t="s">
        <v>926</v>
      </c>
      <c r="O9510">
        <v>54.03</v>
      </c>
      <c r="S9510">
        <v>29509</v>
      </c>
    </row>
    <row r="9511" spans="1:19" x14ac:dyDescent="0.2">
      <c r="A9511" t="s">
        <v>72</v>
      </c>
      <c r="B9511" t="s">
        <v>13</v>
      </c>
      <c r="C9511" t="s">
        <v>927</v>
      </c>
      <c r="D9511">
        <v>2</v>
      </c>
      <c r="E9511">
        <v>6</v>
      </c>
      <c r="F9511">
        <v>1780730100000</v>
      </c>
      <c r="G9511">
        <v>1780732844294</v>
      </c>
      <c r="H9511">
        <v>2744294</v>
      </c>
      <c r="I9511">
        <v>2744294</v>
      </c>
      <c r="J9511">
        <v>9262</v>
      </c>
      <c r="K9511">
        <v>108</v>
      </c>
      <c r="L9511">
        <v>81</v>
      </c>
      <c r="M9511" t="s">
        <v>931</v>
      </c>
      <c r="N9511" t="s">
        <v>926</v>
      </c>
      <c r="O9511">
        <v>54.92</v>
      </c>
      <c r="S9511">
        <v>29510</v>
      </c>
    </row>
    <row r="9512" spans="1:19" x14ac:dyDescent="0.2">
      <c r="A9512" t="s">
        <v>72</v>
      </c>
      <c r="B9512" t="s">
        <v>13</v>
      </c>
      <c r="C9512" t="s">
        <v>924</v>
      </c>
      <c r="D9512">
        <v>2</v>
      </c>
      <c r="E9512">
        <v>6</v>
      </c>
      <c r="F9512">
        <v>1780731000000</v>
      </c>
      <c r="G9512">
        <v>1780733283690</v>
      </c>
      <c r="H9512">
        <v>2283690</v>
      </c>
      <c r="I9512">
        <v>2283690</v>
      </c>
      <c r="J9512">
        <v>12719</v>
      </c>
      <c r="K9512">
        <v>86</v>
      </c>
      <c r="L9512">
        <v>81.02</v>
      </c>
      <c r="M9512" t="s">
        <v>931</v>
      </c>
      <c r="N9512" t="s">
        <v>926</v>
      </c>
      <c r="O9512">
        <v>57.33</v>
      </c>
      <c r="S9512">
        <v>29511</v>
      </c>
    </row>
    <row r="9513" spans="1:19" x14ac:dyDescent="0.2">
      <c r="A9513" t="s">
        <v>72</v>
      </c>
      <c r="B9513" t="s">
        <v>13</v>
      </c>
      <c r="C9513" t="s">
        <v>928</v>
      </c>
      <c r="D9513">
        <v>2</v>
      </c>
      <c r="E9513">
        <v>7</v>
      </c>
      <c r="F9513">
        <v>1780790400000</v>
      </c>
      <c r="G9513">
        <v>1780792995122</v>
      </c>
      <c r="H9513">
        <v>2595122</v>
      </c>
      <c r="I9513">
        <v>2595122</v>
      </c>
      <c r="J9513">
        <v>9820</v>
      </c>
      <c r="K9513">
        <v>97</v>
      </c>
      <c r="L9513">
        <v>76.739999999999995</v>
      </c>
      <c r="M9513" t="s">
        <v>931</v>
      </c>
      <c r="N9513" t="s">
        <v>926</v>
      </c>
      <c r="O9513">
        <v>47.29</v>
      </c>
      <c r="S9513">
        <v>29512</v>
      </c>
    </row>
    <row r="9514" spans="1:19" x14ac:dyDescent="0.2">
      <c r="A9514" t="s">
        <v>72</v>
      </c>
      <c r="B9514" t="s">
        <v>13</v>
      </c>
      <c r="C9514" t="s">
        <v>927</v>
      </c>
      <c r="D9514">
        <v>2</v>
      </c>
      <c r="E9514">
        <v>7</v>
      </c>
      <c r="F9514">
        <v>1780791300000</v>
      </c>
      <c r="G9514">
        <v>1780793102520</v>
      </c>
      <c r="H9514">
        <v>1802520</v>
      </c>
      <c r="I9514">
        <v>1802520</v>
      </c>
      <c r="J9514">
        <v>12153</v>
      </c>
      <c r="K9514">
        <v>77</v>
      </c>
      <c r="L9514">
        <v>75.45</v>
      </c>
      <c r="M9514" t="s">
        <v>931</v>
      </c>
      <c r="N9514" t="s">
        <v>926</v>
      </c>
      <c r="O9514">
        <v>58.01</v>
      </c>
      <c r="S9514">
        <v>29513</v>
      </c>
    </row>
    <row r="9515" spans="1:19" x14ac:dyDescent="0.2">
      <c r="A9515" t="s">
        <v>72</v>
      </c>
      <c r="B9515" t="s">
        <v>13</v>
      </c>
      <c r="C9515" t="s">
        <v>924</v>
      </c>
      <c r="D9515">
        <v>2</v>
      </c>
      <c r="E9515">
        <v>7</v>
      </c>
      <c r="F9515">
        <v>1780792200000</v>
      </c>
      <c r="G9515">
        <v>1780794566716</v>
      </c>
      <c r="H9515">
        <v>2366716</v>
      </c>
      <c r="I9515">
        <v>2366716</v>
      </c>
      <c r="J9515">
        <v>8859</v>
      </c>
      <c r="K9515">
        <v>95</v>
      </c>
      <c r="L9515">
        <v>57.7</v>
      </c>
      <c r="M9515" t="s">
        <v>925</v>
      </c>
      <c r="N9515" t="s">
        <v>929</v>
      </c>
      <c r="S9515">
        <v>29514</v>
      </c>
    </row>
    <row r="9516" spans="1:19" x14ac:dyDescent="0.2">
      <c r="A9516" t="s">
        <v>72</v>
      </c>
      <c r="B9516" t="s">
        <v>13</v>
      </c>
      <c r="C9516" t="s">
        <v>928</v>
      </c>
      <c r="D9516">
        <v>2</v>
      </c>
      <c r="E9516">
        <v>7</v>
      </c>
      <c r="F9516">
        <v>1780793100000</v>
      </c>
      <c r="G9516">
        <v>1780795271844</v>
      </c>
      <c r="H9516">
        <v>2171844</v>
      </c>
      <c r="I9516">
        <v>2171844</v>
      </c>
      <c r="J9516">
        <v>9613</v>
      </c>
      <c r="K9516">
        <v>89</v>
      </c>
      <c r="L9516">
        <v>70.319999999999993</v>
      </c>
      <c r="M9516" t="s">
        <v>931</v>
      </c>
      <c r="N9516" t="s">
        <v>926</v>
      </c>
      <c r="O9516">
        <v>43.57</v>
      </c>
      <c r="S9516">
        <v>29515</v>
      </c>
    </row>
    <row r="9517" spans="1:19" x14ac:dyDescent="0.2">
      <c r="A9517" t="s">
        <v>72</v>
      </c>
      <c r="B9517" t="s">
        <v>13</v>
      </c>
      <c r="C9517" t="s">
        <v>927</v>
      </c>
      <c r="D9517">
        <v>2</v>
      </c>
      <c r="E9517">
        <v>7</v>
      </c>
      <c r="F9517">
        <v>1780794000000</v>
      </c>
      <c r="G9517">
        <v>1780796075185</v>
      </c>
      <c r="H9517">
        <v>2075185</v>
      </c>
      <c r="I9517">
        <v>2075185</v>
      </c>
      <c r="J9517">
        <v>9009</v>
      </c>
      <c r="K9517">
        <v>80</v>
      </c>
      <c r="L9517">
        <v>68.28</v>
      </c>
      <c r="M9517" t="s">
        <v>931</v>
      </c>
      <c r="N9517" t="s">
        <v>926</v>
      </c>
      <c r="O9517">
        <v>42.88</v>
      </c>
      <c r="S9517">
        <v>29516</v>
      </c>
    </row>
    <row r="9518" spans="1:19" x14ac:dyDescent="0.2">
      <c r="A9518" t="s">
        <v>72</v>
      </c>
      <c r="B9518" t="s">
        <v>13</v>
      </c>
      <c r="C9518" t="s">
        <v>924</v>
      </c>
      <c r="D9518">
        <v>2</v>
      </c>
      <c r="E9518">
        <v>7</v>
      </c>
      <c r="F9518">
        <v>1780794900000</v>
      </c>
      <c r="G9518">
        <v>1780797616746</v>
      </c>
      <c r="H9518">
        <v>2716746</v>
      </c>
      <c r="I9518">
        <v>2716746</v>
      </c>
      <c r="J9518">
        <v>10037</v>
      </c>
      <c r="K9518">
        <v>101</v>
      </c>
      <c r="L9518">
        <v>82.23</v>
      </c>
      <c r="M9518" t="s">
        <v>931</v>
      </c>
      <c r="N9518" t="s">
        <v>926</v>
      </c>
      <c r="O9518">
        <v>56.41</v>
      </c>
      <c r="S9518">
        <v>29517</v>
      </c>
    </row>
    <row r="9519" spans="1:19" x14ac:dyDescent="0.2">
      <c r="A9519" t="s">
        <v>72</v>
      </c>
      <c r="B9519" t="s">
        <v>13</v>
      </c>
      <c r="C9519" t="s">
        <v>928</v>
      </c>
      <c r="D9519">
        <v>2</v>
      </c>
      <c r="E9519">
        <v>7</v>
      </c>
      <c r="F9519">
        <v>1780795800000</v>
      </c>
      <c r="G9519">
        <v>1780797424328</v>
      </c>
      <c r="H9519">
        <v>1624328</v>
      </c>
      <c r="I9519">
        <v>1624328</v>
      </c>
      <c r="J9519">
        <v>12302</v>
      </c>
      <c r="K9519">
        <v>60</v>
      </c>
      <c r="L9519">
        <v>71</v>
      </c>
      <c r="M9519" t="s">
        <v>931</v>
      </c>
      <c r="N9519" t="s">
        <v>926</v>
      </c>
      <c r="O9519">
        <v>51.76</v>
      </c>
      <c r="S9519">
        <v>29518</v>
      </c>
    </row>
    <row r="9520" spans="1:19" x14ac:dyDescent="0.2">
      <c r="A9520" t="s">
        <v>72</v>
      </c>
      <c r="B9520" t="s">
        <v>13</v>
      </c>
      <c r="C9520" t="s">
        <v>927</v>
      </c>
      <c r="D9520">
        <v>2</v>
      </c>
      <c r="E9520">
        <v>7</v>
      </c>
      <c r="F9520">
        <v>1780796700000</v>
      </c>
      <c r="G9520">
        <v>1780798574452</v>
      </c>
      <c r="H9520">
        <v>1874452</v>
      </c>
      <c r="I9520">
        <v>1874452</v>
      </c>
      <c r="J9520">
        <v>12033</v>
      </c>
      <c r="K9520">
        <v>69</v>
      </c>
      <c r="L9520">
        <v>74.52</v>
      </c>
      <c r="M9520" t="s">
        <v>931</v>
      </c>
      <c r="N9520" t="s">
        <v>926</v>
      </c>
      <c r="O9520">
        <v>54.36</v>
      </c>
      <c r="S9520">
        <v>29519</v>
      </c>
    </row>
    <row r="9521" spans="1:19" x14ac:dyDescent="0.2">
      <c r="A9521" t="s">
        <v>72</v>
      </c>
      <c r="B9521" t="s">
        <v>13</v>
      </c>
      <c r="C9521" t="s">
        <v>924</v>
      </c>
      <c r="D9521">
        <v>2</v>
      </c>
      <c r="E9521">
        <v>7</v>
      </c>
      <c r="F9521">
        <v>1780797600000</v>
      </c>
      <c r="G9521">
        <v>1780799274064</v>
      </c>
      <c r="H9521">
        <v>1674064</v>
      </c>
      <c r="I9521">
        <v>1674064</v>
      </c>
      <c r="J9521">
        <v>9253</v>
      </c>
      <c r="K9521">
        <v>71</v>
      </c>
      <c r="L9521">
        <v>65.260000000000005</v>
      </c>
      <c r="M9521" t="s">
        <v>925</v>
      </c>
      <c r="N9521" t="s">
        <v>926</v>
      </c>
      <c r="O9521">
        <v>45.31</v>
      </c>
      <c r="S9521">
        <v>29520</v>
      </c>
    </row>
    <row r="9522" spans="1:19" x14ac:dyDescent="0.2">
      <c r="A9522" t="s">
        <v>72</v>
      </c>
      <c r="B9522" t="s">
        <v>13</v>
      </c>
      <c r="C9522" t="s">
        <v>928</v>
      </c>
      <c r="D9522">
        <v>2</v>
      </c>
      <c r="E9522">
        <v>7</v>
      </c>
      <c r="F9522">
        <v>1780798500000</v>
      </c>
      <c r="G9522">
        <v>1780800647095</v>
      </c>
      <c r="H9522">
        <v>2147095</v>
      </c>
      <c r="I9522">
        <v>2147095</v>
      </c>
      <c r="J9522">
        <v>9107</v>
      </c>
      <c r="K9522">
        <v>83</v>
      </c>
      <c r="L9522">
        <v>68.92</v>
      </c>
      <c r="M9522" t="s">
        <v>931</v>
      </c>
      <c r="N9522" t="s">
        <v>926</v>
      </c>
      <c r="O9522">
        <v>42.3</v>
      </c>
      <c r="S9522">
        <v>29521</v>
      </c>
    </row>
    <row r="9523" spans="1:19" x14ac:dyDescent="0.2">
      <c r="A9523" t="s">
        <v>72</v>
      </c>
      <c r="B9523" t="s">
        <v>13</v>
      </c>
      <c r="C9523" t="s">
        <v>927</v>
      </c>
      <c r="D9523">
        <v>2</v>
      </c>
      <c r="E9523">
        <v>7</v>
      </c>
      <c r="F9523">
        <v>1780799400000</v>
      </c>
      <c r="G9523">
        <v>1780802165894</v>
      </c>
      <c r="H9523">
        <v>2765894</v>
      </c>
      <c r="I9523">
        <v>2765894</v>
      </c>
      <c r="J9523">
        <v>11963</v>
      </c>
      <c r="K9523">
        <v>103</v>
      </c>
      <c r="L9523">
        <v>78.349999999999994</v>
      </c>
      <c r="M9523" t="s">
        <v>931</v>
      </c>
      <c r="N9523" t="s">
        <v>926</v>
      </c>
      <c r="O9523">
        <v>40.99</v>
      </c>
      <c r="S9523">
        <v>29522</v>
      </c>
    </row>
    <row r="9524" spans="1:19" x14ac:dyDescent="0.2">
      <c r="A9524" t="s">
        <v>72</v>
      </c>
      <c r="B9524" t="s">
        <v>13</v>
      </c>
      <c r="C9524" t="s">
        <v>924</v>
      </c>
      <c r="D9524">
        <v>2</v>
      </c>
      <c r="E9524">
        <v>7</v>
      </c>
      <c r="F9524">
        <v>1780800300000</v>
      </c>
      <c r="G9524">
        <v>1780802976786</v>
      </c>
      <c r="H9524">
        <v>2676786</v>
      </c>
      <c r="I9524">
        <v>2676786</v>
      </c>
      <c r="J9524">
        <v>10981</v>
      </c>
      <c r="K9524">
        <v>110</v>
      </c>
      <c r="L9524">
        <v>76.36</v>
      </c>
      <c r="M9524" t="s">
        <v>931</v>
      </c>
      <c r="N9524" t="s">
        <v>926</v>
      </c>
      <c r="O9524">
        <v>41.23</v>
      </c>
      <c r="S9524">
        <v>29523</v>
      </c>
    </row>
    <row r="9525" spans="1:19" x14ac:dyDescent="0.2">
      <c r="A9525" t="s">
        <v>72</v>
      </c>
      <c r="B9525" t="s">
        <v>13</v>
      </c>
      <c r="C9525" t="s">
        <v>928</v>
      </c>
      <c r="D9525">
        <v>2</v>
      </c>
      <c r="E9525">
        <v>7</v>
      </c>
      <c r="F9525">
        <v>1780801200000</v>
      </c>
      <c r="G9525">
        <v>1780802955082</v>
      </c>
      <c r="H9525">
        <v>1755082</v>
      </c>
      <c r="I9525">
        <v>1755082</v>
      </c>
      <c r="J9525">
        <v>11529</v>
      </c>
      <c r="K9525">
        <v>69</v>
      </c>
      <c r="L9525">
        <v>72.510000000000005</v>
      </c>
      <c r="M9525" t="s">
        <v>931</v>
      </c>
      <c r="N9525" t="s">
        <v>926</v>
      </c>
      <c r="O9525">
        <v>54.05</v>
      </c>
      <c r="S9525">
        <v>29524</v>
      </c>
    </row>
    <row r="9526" spans="1:19" x14ac:dyDescent="0.2">
      <c r="A9526" t="s">
        <v>72</v>
      </c>
      <c r="B9526" t="s">
        <v>13</v>
      </c>
      <c r="C9526" t="s">
        <v>927</v>
      </c>
      <c r="D9526">
        <v>2</v>
      </c>
      <c r="E9526">
        <v>7</v>
      </c>
      <c r="F9526">
        <v>1780802100000</v>
      </c>
      <c r="G9526">
        <v>1780803806552</v>
      </c>
      <c r="H9526">
        <v>1706552</v>
      </c>
      <c r="I9526">
        <v>1706552</v>
      </c>
      <c r="J9526">
        <v>9620</v>
      </c>
      <c r="K9526">
        <v>72</v>
      </c>
      <c r="L9526">
        <v>66.239999999999995</v>
      </c>
      <c r="M9526" t="s">
        <v>925</v>
      </c>
      <c r="N9526" t="s">
        <v>926</v>
      </c>
      <c r="O9526">
        <v>45.79</v>
      </c>
      <c r="S9526">
        <v>29525</v>
      </c>
    </row>
    <row r="9527" spans="1:19" x14ac:dyDescent="0.2">
      <c r="A9527" t="s">
        <v>72</v>
      </c>
      <c r="B9527" t="s">
        <v>13</v>
      </c>
      <c r="C9527" t="s">
        <v>924</v>
      </c>
      <c r="D9527">
        <v>2</v>
      </c>
      <c r="E9527">
        <v>7</v>
      </c>
      <c r="F9527">
        <v>1780803000000</v>
      </c>
      <c r="G9527">
        <v>1780805785560</v>
      </c>
      <c r="H9527">
        <v>2785560</v>
      </c>
      <c r="I9527">
        <v>2785560</v>
      </c>
      <c r="J9527">
        <v>8985</v>
      </c>
      <c r="K9527">
        <v>110</v>
      </c>
      <c r="L9527">
        <v>75.48</v>
      </c>
      <c r="M9527" t="s">
        <v>931</v>
      </c>
      <c r="N9527" t="s">
        <v>926</v>
      </c>
      <c r="O9527">
        <v>41.79</v>
      </c>
      <c r="S9527">
        <v>29526</v>
      </c>
    </row>
    <row r="9528" spans="1:19" x14ac:dyDescent="0.2">
      <c r="A9528" t="s">
        <v>72</v>
      </c>
      <c r="B9528" t="s">
        <v>13</v>
      </c>
      <c r="C9528" t="s">
        <v>928</v>
      </c>
      <c r="D9528">
        <v>2</v>
      </c>
      <c r="E9528">
        <v>7</v>
      </c>
      <c r="F9528">
        <v>1780803900000</v>
      </c>
      <c r="G9528">
        <v>1780806227968</v>
      </c>
      <c r="H9528">
        <v>2327968</v>
      </c>
      <c r="I9528">
        <v>2327968</v>
      </c>
      <c r="J9528">
        <v>8707</v>
      </c>
      <c r="K9528">
        <v>95</v>
      </c>
      <c r="L9528">
        <v>76.87</v>
      </c>
      <c r="M9528" t="s">
        <v>931</v>
      </c>
      <c r="N9528" t="s">
        <v>926</v>
      </c>
      <c r="O9528">
        <v>57.3</v>
      </c>
      <c r="S9528">
        <v>29527</v>
      </c>
    </row>
    <row r="9529" spans="1:19" x14ac:dyDescent="0.2">
      <c r="A9529" t="s">
        <v>72</v>
      </c>
      <c r="B9529" t="s">
        <v>13</v>
      </c>
      <c r="C9529" t="s">
        <v>927</v>
      </c>
      <c r="D9529">
        <v>2</v>
      </c>
      <c r="E9529">
        <v>7</v>
      </c>
      <c r="F9529">
        <v>1780804800000</v>
      </c>
      <c r="G9529">
        <v>1780807441862</v>
      </c>
      <c r="H9529">
        <v>2641862</v>
      </c>
      <c r="I9529">
        <v>2641862</v>
      </c>
      <c r="J9529">
        <v>9460</v>
      </c>
      <c r="K9529">
        <v>104</v>
      </c>
      <c r="L9529">
        <v>61.63</v>
      </c>
      <c r="M9529" t="s">
        <v>925</v>
      </c>
      <c r="N9529" t="s">
        <v>929</v>
      </c>
      <c r="S9529">
        <v>29528</v>
      </c>
    </row>
    <row r="9530" spans="1:19" x14ac:dyDescent="0.2">
      <c r="A9530" t="s">
        <v>72</v>
      </c>
      <c r="B9530" t="s">
        <v>13</v>
      </c>
      <c r="C9530" t="s">
        <v>924</v>
      </c>
      <c r="D9530">
        <v>2</v>
      </c>
      <c r="E9530">
        <v>7</v>
      </c>
      <c r="F9530">
        <v>1780805700000</v>
      </c>
      <c r="G9530">
        <v>1780807708751</v>
      </c>
      <c r="H9530">
        <v>2008751</v>
      </c>
      <c r="I9530">
        <v>2008751</v>
      </c>
      <c r="J9530">
        <v>12165</v>
      </c>
      <c r="K9530">
        <v>76</v>
      </c>
      <c r="L9530">
        <v>77.290000000000006</v>
      </c>
      <c r="M9530" t="s">
        <v>931</v>
      </c>
      <c r="N9530" t="s">
        <v>926</v>
      </c>
      <c r="O9530">
        <v>57.06</v>
      </c>
      <c r="S9530">
        <v>29529</v>
      </c>
    </row>
    <row r="9531" spans="1:19" x14ac:dyDescent="0.2">
      <c r="A9531" t="s">
        <v>72</v>
      </c>
      <c r="B9531" t="s">
        <v>13</v>
      </c>
      <c r="C9531" t="s">
        <v>928</v>
      </c>
      <c r="D9531">
        <v>2</v>
      </c>
      <c r="E9531">
        <v>7</v>
      </c>
      <c r="F9531">
        <v>1780806600000</v>
      </c>
      <c r="G9531">
        <v>1780808398069</v>
      </c>
      <c r="H9531">
        <v>1798069</v>
      </c>
      <c r="I9531">
        <v>1798069</v>
      </c>
      <c r="J9531">
        <v>10421</v>
      </c>
      <c r="K9531">
        <v>71</v>
      </c>
      <c r="L9531">
        <v>72.34</v>
      </c>
      <c r="M9531" t="s">
        <v>931</v>
      </c>
      <c r="N9531" t="s">
        <v>926</v>
      </c>
      <c r="O9531">
        <v>55.54</v>
      </c>
      <c r="S9531">
        <v>29530</v>
      </c>
    </row>
    <row r="9532" spans="1:19" x14ac:dyDescent="0.2">
      <c r="A9532" t="s">
        <v>72</v>
      </c>
      <c r="B9532" t="s">
        <v>13</v>
      </c>
      <c r="C9532" t="s">
        <v>927</v>
      </c>
      <c r="D9532">
        <v>2</v>
      </c>
      <c r="E9532">
        <v>7</v>
      </c>
      <c r="F9532">
        <v>1780807500000</v>
      </c>
      <c r="G9532">
        <v>1780809206074</v>
      </c>
      <c r="H9532">
        <v>1706074</v>
      </c>
      <c r="I9532">
        <v>1706074</v>
      </c>
      <c r="J9532">
        <v>9577</v>
      </c>
      <c r="K9532">
        <v>71</v>
      </c>
      <c r="L9532">
        <v>50.53</v>
      </c>
      <c r="M9532" t="s">
        <v>925</v>
      </c>
      <c r="N9532" t="s">
        <v>929</v>
      </c>
      <c r="S9532">
        <v>29531</v>
      </c>
    </row>
    <row r="9533" spans="1:19" x14ac:dyDescent="0.2">
      <c r="A9533" t="s">
        <v>72</v>
      </c>
      <c r="B9533" t="s">
        <v>13</v>
      </c>
      <c r="C9533" t="s">
        <v>924</v>
      </c>
      <c r="D9533">
        <v>2</v>
      </c>
      <c r="E9533">
        <v>7</v>
      </c>
      <c r="F9533">
        <v>1780808400000</v>
      </c>
      <c r="G9533">
        <v>1780810123431</v>
      </c>
      <c r="H9533">
        <v>1723431</v>
      </c>
      <c r="I9533">
        <v>1723431</v>
      </c>
      <c r="J9533">
        <v>12851</v>
      </c>
      <c r="K9533">
        <v>65</v>
      </c>
      <c r="L9533">
        <v>73.7</v>
      </c>
      <c r="M9533" t="s">
        <v>931</v>
      </c>
      <c r="N9533" t="s">
        <v>926</v>
      </c>
      <c r="O9533">
        <v>54.08</v>
      </c>
      <c r="S9533">
        <v>29532</v>
      </c>
    </row>
    <row r="9534" spans="1:19" x14ac:dyDescent="0.2">
      <c r="A9534" t="s">
        <v>72</v>
      </c>
      <c r="B9534" t="s">
        <v>13</v>
      </c>
      <c r="C9534" t="s">
        <v>928</v>
      </c>
      <c r="D9534">
        <v>2</v>
      </c>
      <c r="E9534">
        <v>7</v>
      </c>
      <c r="F9534">
        <v>1780809300000</v>
      </c>
      <c r="G9534">
        <v>1780811920520</v>
      </c>
      <c r="H9534">
        <v>2620520</v>
      </c>
      <c r="I9534">
        <v>2620520</v>
      </c>
      <c r="J9534">
        <v>10585</v>
      </c>
      <c r="K9534">
        <v>106</v>
      </c>
      <c r="L9534">
        <v>77.87</v>
      </c>
      <c r="M9534" t="s">
        <v>931</v>
      </c>
      <c r="N9534" t="s">
        <v>926</v>
      </c>
      <c r="O9534">
        <v>47.23</v>
      </c>
      <c r="S9534">
        <v>29533</v>
      </c>
    </row>
    <row r="9535" spans="1:19" x14ac:dyDescent="0.2">
      <c r="A9535" t="s">
        <v>72</v>
      </c>
      <c r="B9535" t="s">
        <v>13</v>
      </c>
      <c r="C9535" t="s">
        <v>927</v>
      </c>
      <c r="D9535">
        <v>2</v>
      </c>
      <c r="E9535">
        <v>7</v>
      </c>
      <c r="F9535">
        <v>1780810200000</v>
      </c>
      <c r="G9535">
        <v>1780812242120</v>
      </c>
      <c r="H9535">
        <v>2042120</v>
      </c>
      <c r="I9535">
        <v>2042120</v>
      </c>
      <c r="J9535">
        <v>12166</v>
      </c>
      <c r="K9535">
        <v>86</v>
      </c>
      <c r="L9535">
        <v>74.959999999999994</v>
      </c>
      <c r="M9535" t="s">
        <v>931</v>
      </c>
      <c r="N9535" t="s">
        <v>926</v>
      </c>
      <c r="O9535">
        <v>50.8</v>
      </c>
      <c r="S9535">
        <v>29534</v>
      </c>
    </row>
    <row r="9536" spans="1:19" x14ac:dyDescent="0.2">
      <c r="A9536" t="s">
        <v>72</v>
      </c>
      <c r="B9536" t="s">
        <v>13</v>
      </c>
      <c r="C9536" t="s">
        <v>924</v>
      </c>
      <c r="D9536">
        <v>2</v>
      </c>
      <c r="E9536">
        <v>7</v>
      </c>
      <c r="F9536">
        <v>1780811100000</v>
      </c>
      <c r="G9536">
        <v>1780812862529</v>
      </c>
      <c r="H9536">
        <v>1762529</v>
      </c>
      <c r="I9536">
        <v>1762529</v>
      </c>
      <c r="J9536">
        <v>11846</v>
      </c>
      <c r="K9536">
        <v>66</v>
      </c>
      <c r="L9536">
        <v>74.02</v>
      </c>
      <c r="M9536" t="s">
        <v>931</v>
      </c>
      <c r="N9536" t="s">
        <v>926</v>
      </c>
      <c r="O9536">
        <v>56.51</v>
      </c>
      <c r="S9536">
        <v>29535</v>
      </c>
    </row>
    <row r="9537" spans="1:19" x14ac:dyDescent="0.2">
      <c r="A9537" t="s">
        <v>72</v>
      </c>
      <c r="B9537" t="s">
        <v>13</v>
      </c>
      <c r="C9537" t="s">
        <v>928</v>
      </c>
      <c r="D9537">
        <v>2</v>
      </c>
      <c r="E9537">
        <v>7</v>
      </c>
      <c r="F9537">
        <v>1780812000000</v>
      </c>
      <c r="G9537">
        <v>1780814848082</v>
      </c>
      <c r="H9537">
        <v>2848082</v>
      </c>
      <c r="I9537">
        <v>2848082</v>
      </c>
      <c r="J9537">
        <v>12315</v>
      </c>
      <c r="K9537">
        <v>115</v>
      </c>
      <c r="L9537">
        <v>81.78</v>
      </c>
      <c r="M9537" t="s">
        <v>931</v>
      </c>
      <c r="N9537" t="s">
        <v>926</v>
      </c>
      <c r="O9537">
        <v>45.96</v>
      </c>
      <c r="S9537">
        <v>29536</v>
      </c>
    </row>
    <row r="9538" spans="1:19" x14ac:dyDescent="0.2">
      <c r="A9538" t="s">
        <v>72</v>
      </c>
      <c r="B9538" t="s">
        <v>13</v>
      </c>
      <c r="C9538" t="s">
        <v>927</v>
      </c>
      <c r="D9538">
        <v>2</v>
      </c>
      <c r="E9538">
        <v>7</v>
      </c>
      <c r="F9538">
        <v>1780812900000</v>
      </c>
      <c r="G9538">
        <v>1780814996619</v>
      </c>
      <c r="H9538">
        <v>2096619</v>
      </c>
      <c r="I9538">
        <v>2096619</v>
      </c>
      <c r="J9538">
        <v>11538</v>
      </c>
      <c r="K9538">
        <v>81</v>
      </c>
      <c r="L9538">
        <v>77.66</v>
      </c>
      <c r="M9538" t="s">
        <v>931</v>
      </c>
      <c r="N9538" t="s">
        <v>926</v>
      </c>
      <c r="O9538">
        <v>57.4</v>
      </c>
      <c r="S9538">
        <v>29537</v>
      </c>
    </row>
    <row r="9539" spans="1:19" x14ac:dyDescent="0.2">
      <c r="A9539" t="s">
        <v>72</v>
      </c>
      <c r="B9539" t="s">
        <v>13</v>
      </c>
      <c r="C9539" t="s">
        <v>924</v>
      </c>
      <c r="D9539">
        <v>2</v>
      </c>
      <c r="E9539">
        <v>7</v>
      </c>
      <c r="F9539">
        <v>1780813800000</v>
      </c>
      <c r="G9539">
        <v>1780816420942</v>
      </c>
      <c r="H9539">
        <v>2620942</v>
      </c>
      <c r="I9539">
        <v>2620942</v>
      </c>
      <c r="J9539">
        <v>10093</v>
      </c>
      <c r="K9539">
        <v>100</v>
      </c>
      <c r="L9539">
        <v>62.05</v>
      </c>
      <c r="M9539" t="s">
        <v>925</v>
      </c>
      <c r="N9539" t="s">
        <v>929</v>
      </c>
      <c r="S9539">
        <v>29538</v>
      </c>
    </row>
    <row r="9540" spans="1:19" x14ac:dyDescent="0.2">
      <c r="A9540" t="s">
        <v>72</v>
      </c>
      <c r="B9540" t="s">
        <v>13</v>
      </c>
      <c r="C9540" t="s">
        <v>928</v>
      </c>
      <c r="D9540">
        <v>2</v>
      </c>
      <c r="E9540">
        <v>7</v>
      </c>
      <c r="F9540">
        <v>1780814700000</v>
      </c>
      <c r="G9540">
        <v>1780817214615</v>
      </c>
      <c r="H9540">
        <v>2514615</v>
      </c>
      <c r="I9540">
        <v>2514615</v>
      </c>
      <c r="J9540">
        <v>10846</v>
      </c>
      <c r="K9540">
        <v>93</v>
      </c>
      <c r="L9540">
        <v>76.22</v>
      </c>
      <c r="M9540" t="s">
        <v>931</v>
      </c>
      <c r="N9540" t="s">
        <v>926</v>
      </c>
      <c r="O9540">
        <v>45.36</v>
      </c>
      <c r="S9540">
        <v>29539</v>
      </c>
    </row>
    <row r="9541" spans="1:19" x14ac:dyDescent="0.2">
      <c r="A9541" t="s">
        <v>72</v>
      </c>
      <c r="B9541" t="s">
        <v>13</v>
      </c>
      <c r="C9541" t="s">
        <v>927</v>
      </c>
      <c r="D9541">
        <v>2</v>
      </c>
      <c r="E9541">
        <v>7</v>
      </c>
      <c r="F9541">
        <v>1780815600000</v>
      </c>
      <c r="G9541">
        <v>1780818270143</v>
      </c>
      <c r="H9541">
        <v>2670143</v>
      </c>
      <c r="I9541">
        <v>2670143</v>
      </c>
      <c r="J9541">
        <v>12051</v>
      </c>
      <c r="K9541">
        <v>110</v>
      </c>
      <c r="L9541">
        <v>84</v>
      </c>
      <c r="M9541" t="s">
        <v>931</v>
      </c>
      <c r="N9541" t="s">
        <v>926</v>
      </c>
      <c r="O9541">
        <v>58.61</v>
      </c>
      <c r="S9541">
        <v>29540</v>
      </c>
    </row>
    <row r="9542" spans="1:19" x14ac:dyDescent="0.2">
      <c r="A9542" t="s">
        <v>72</v>
      </c>
      <c r="B9542" t="s">
        <v>13</v>
      </c>
      <c r="C9542" t="s">
        <v>924</v>
      </c>
      <c r="D9542">
        <v>2</v>
      </c>
      <c r="E9542">
        <v>7</v>
      </c>
      <c r="F9542">
        <v>1780816500000</v>
      </c>
      <c r="G9542">
        <v>1780818912484</v>
      </c>
      <c r="H9542">
        <v>2412484</v>
      </c>
      <c r="I9542">
        <v>2412484</v>
      </c>
      <c r="J9542">
        <v>9823</v>
      </c>
      <c r="K9542">
        <v>91</v>
      </c>
      <c r="L9542">
        <v>75.31</v>
      </c>
      <c r="M9542" t="s">
        <v>931</v>
      </c>
      <c r="N9542" t="s">
        <v>926</v>
      </c>
      <c r="O9542">
        <v>48.54</v>
      </c>
      <c r="S9542">
        <v>29541</v>
      </c>
    </row>
    <row r="9543" spans="1:19" x14ac:dyDescent="0.2">
      <c r="A9543" t="s">
        <v>72</v>
      </c>
      <c r="B9543" t="s">
        <v>13</v>
      </c>
      <c r="C9543" t="s">
        <v>928</v>
      </c>
      <c r="D9543">
        <v>2</v>
      </c>
      <c r="E9543">
        <v>7</v>
      </c>
      <c r="F9543">
        <v>1780817400000</v>
      </c>
      <c r="G9543">
        <v>1780819333429</v>
      </c>
      <c r="H9543">
        <v>1933429</v>
      </c>
      <c r="I9543">
        <v>1933429</v>
      </c>
      <c r="J9543">
        <v>12238</v>
      </c>
      <c r="K9543">
        <v>80</v>
      </c>
      <c r="L9543">
        <v>73.27</v>
      </c>
      <c r="M9543" t="s">
        <v>931</v>
      </c>
      <c r="N9543" t="s">
        <v>926</v>
      </c>
      <c r="O9543">
        <v>49.41</v>
      </c>
      <c r="S9543">
        <v>29542</v>
      </c>
    </row>
    <row r="9544" spans="1:19" x14ac:dyDescent="0.2">
      <c r="A9544" t="s">
        <v>72</v>
      </c>
      <c r="B9544" t="s">
        <v>13</v>
      </c>
      <c r="C9544" t="s">
        <v>927</v>
      </c>
      <c r="D9544">
        <v>2</v>
      </c>
      <c r="E9544">
        <v>7</v>
      </c>
      <c r="F9544">
        <v>1780818300000</v>
      </c>
      <c r="G9544">
        <v>1780820483234</v>
      </c>
      <c r="H9544">
        <v>2183234</v>
      </c>
      <c r="I9544">
        <v>2183234</v>
      </c>
      <c r="J9544">
        <v>12825</v>
      </c>
      <c r="K9544">
        <v>82</v>
      </c>
      <c r="L9544">
        <v>74.260000000000005</v>
      </c>
      <c r="M9544" t="s">
        <v>931</v>
      </c>
      <c r="N9544" t="s">
        <v>926</v>
      </c>
      <c r="O9544">
        <v>43.85</v>
      </c>
      <c r="S9544">
        <v>29543</v>
      </c>
    </row>
    <row r="9545" spans="1:19" x14ac:dyDescent="0.2">
      <c r="A9545" t="s">
        <v>73</v>
      </c>
      <c r="B9545" t="s">
        <v>8</v>
      </c>
      <c r="C9545" t="s">
        <v>927</v>
      </c>
      <c r="D9545">
        <v>1</v>
      </c>
      <c r="E9545">
        <v>1</v>
      </c>
      <c r="F9545">
        <v>1779667200000</v>
      </c>
      <c r="G9545">
        <v>1779669649343</v>
      </c>
      <c r="H9545">
        <v>2449343</v>
      </c>
      <c r="I9545">
        <v>2449343</v>
      </c>
      <c r="J9545">
        <v>10626</v>
      </c>
      <c r="K9545">
        <v>98</v>
      </c>
      <c r="L9545">
        <v>76.61</v>
      </c>
      <c r="M9545" t="s">
        <v>931</v>
      </c>
      <c r="N9545" t="s">
        <v>926</v>
      </c>
      <c r="O9545">
        <v>48.5</v>
      </c>
      <c r="S9545">
        <v>29544</v>
      </c>
    </row>
    <row r="9546" spans="1:19" x14ac:dyDescent="0.2">
      <c r="A9546" t="s">
        <v>73</v>
      </c>
      <c r="B9546" t="s">
        <v>8</v>
      </c>
      <c r="C9546" t="s">
        <v>924</v>
      </c>
      <c r="D9546">
        <v>1</v>
      </c>
      <c r="E9546">
        <v>1</v>
      </c>
      <c r="F9546">
        <v>1779668100000</v>
      </c>
      <c r="G9546">
        <v>1779669443265</v>
      </c>
      <c r="H9546">
        <v>1343265</v>
      </c>
      <c r="I9546">
        <v>1343265</v>
      </c>
      <c r="J9546">
        <v>9178</v>
      </c>
      <c r="K9546">
        <v>55</v>
      </c>
      <c r="L9546">
        <v>62.74</v>
      </c>
      <c r="M9546" t="s">
        <v>925</v>
      </c>
      <c r="N9546" t="s">
        <v>926</v>
      </c>
      <c r="O9546">
        <v>47.97</v>
      </c>
      <c r="S9546">
        <v>29545</v>
      </c>
    </row>
    <row r="9547" spans="1:19" x14ac:dyDescent="0.2">
      <c r="A9547" t="s">
        <v>73</v>
      </c>
      <c r="B9547" t="s">
        <v>8</v>
      </c>
      <c r="C9547" t="s">
        <v>928</v>
      </c>
      <c r="D9547">
        <v>1</v>
      </c>
      <c r="E9547">
        <v>1</v>
      </c>
      <c r="F9547">
        <v>1779669000000</v>
      </c>
      <c r="G9547">
        <v>1779670891731</v>
      </c>
      <c r="H9547">
        <v>1891731</v>
      </c>
      <c r="I9547">
        <v>1891731</v>
      </c>
      <c r="J9547">
        <v>10201</v>
      </c>
      <c r="K9547">
        <v>80</v>
      </c>
      <c r="L9547">
        <v>70.27</v>
      </c>
      <c r="M9547" t="s">
        <v>931</v>
      </c>
      <c r="N9547" t="s">
        <v>926</v>
      </c>
      <c r="O9547">
        <v>48.94</v>
      </c>
      <c r="S9547">
        <v>29546</v>
      </c>
    </row>
    <row r="9548" spans="1:19" x14ac:dyDescent="0.2">
      <c r="A9548" t="s">
        <v>73</v>
      </c>
      <c r="B9548" t="s">
        <v>8</v>
      </c>
      <c r="C9548" t="s">
        <v>927</v>
      </c>
      <c r="D9548">
        <v>1</v>
      </c>
      <c r="E9548">
        <v>1</v>
      </c>
      <c r="F9548">
        <v>1779669900000</v>
      </c>
      <c r="G9548">
        <v>1779672179889</v>
      </c>
      <c r="H9548">
        <v>2279889</v>
      </c>
      <c r="I9548">
        <v>2279889</v>
      </c>
      <c r="J9548">
        <v>10319</v>
      </c>
      <c r="K9548">
        <v>92</v>
      </c>
      <c r="L9548">
        <v>58.19</v>
      </c>
      <c r="M9548" t="s">
        <v>925</v>
      </c>
      <c r="N9548" t="s">
        <v>929</v>
      </c>
      <c r="S9548">
        <v>29547</v>
      </c>
    </row>
    <row r="9549" spans="1:19" x14ac:dyDescent="0.2">
      <c r="A9549" t="s">
        <v>73</v>
      </c>
      <c r="B9549" t="s">
        <v>8</v>
      </c>
      <c r="C9549" t="s">
        <v>924</v>
      </c>
      <c r="D9549">
        <v>1</v>
      </c>
      <c r="E9549">
        <v>1</v>
      </c>
      <c r="F9549">
        <v>1779670800000</v>
      </c>
      <c r="G9549">
        <v>1779672900226</v>
      </c>
      <c r="H9549">
        <v>2100226</v>
      </c>
      <c r="I9549">
        <v>2100226</v>
      </c>
      <c r="J9549">
        <v>8414</v>
      </c>
      <c r="K9549">
        <v>86</v>
      </c>
      <c r="L9549">
        <v>71.38</v>
      </c>
      <c r="M9549" t="s">
        <v>931</v>
      </c>
      <c r="N9549" t="s">
        <v>926</v>
      </c>
      <c r="O9549">
        <v>51.05</v>
      </c>
      <c r="S9549">
        <v>29548</v>
      </c>
    </row>
    <row r="9550" spans="1:19" x14ac:dyDescent="0.2">
      <c r="A9550" t="s">
        <v>73</v>
      </c>
      <c r="B9550" t="s">
        <v>8</v>
      </c>
      <c r="C9550" t="s">
        <v>928</v>
      </c>
      <c r="D9550">
        <v>1</v>
      </c>
      <c r="E9550">
        <v>1</v>
      </c>
      <c r="F9550">
        <v>1779671700000</v>
      </c>
      <c r="G9550">
        <v>1779673187921</v>
      </c>
      <c r="H9550">
        <v>1487921</v>
      </c>
      <c r="I9550">
        <v>1487921</v>
      </c>
      <c r="J9550">
        <v>10405</v>
      </c>
      <c r="K9550">
        <v>60</v>
      </c>
      <c r="L9550">
        <v>65.88</v>
      </c>
      <c r="M9550" t="s">
        <v>925</v>
      </c>
      <c r="N9550" t="s">
        <v>926</v>
      </c>
      <c r="O9550">
        <v>48.35</v>
      </c>
      <c r="S9550">
        <v>29549</v>
      </c>
    </row>
    <row r="9551" spans="1:19" x14ac:dyDescent="0.2">
      <c r="A9551" t="s">
        <v>73</v>
      </c>
      <c r="B9551" t="s">
        <v>8</v>
      </c>
      <c r="C9551" t="s">
        <v>927</v>
      </c>
      <c r="D9551">
        <v>1</v>
      </c>
      <c r="E9551">
        <v>1</v>
      </c>
      <c r="F9551">
        <v>1779672600000</v>
      </c>
      <c r="G9551">
        <v>1779674427200</v>
      </c>
      <c r="H9551">
        <v>1827200</v>
      </c>
      <c r="I9551">
        <v>1827200</v>
      </c>
      <c r="J9551">
        <v>10294</v>
      </c>
      <c r="K9551">
        <v>78</v>
      </c>
      <c r="L9551">
        <v>72.41</v>
      </c>
      <c r="M9551" t="s">
        <v>931</v>
      </c>
      <c r="N9551" t="s">
        <v>926</v>
      </c>
      <c r="O9551">
        <v>55.3</v>
      </c>
      <c r="S9551">
        <v>29550</v>
      </c>
    </row>
    <row r="9552" spans="1:19" x14ac:dyDescent="0.2">
      <c r="A9552" t="s">
        <v>73</v>
      </c>
      <c r="B9552" t="s">
        <v>8</v>
      </c>
      <c r="C9552" t="s">
        <v>924</v>
      </c>
      <c r="D9552">
        <v>1</v>
      </c>
      <c r="E9552">
        <v>1</v>
      </c>
      <c r="F9552">
        <v>1779673500000</v>
      </c>
      <c r="G9552">
        <v>1779675366144</v>
      </c>
      <c r="H9552">
        <v>1866144</v>
      </c>
      <c r="I9552">
        <v>1866144</v>
      </c>
      <c r="J9552">
        <v>10498</v>
      </c>
      <c r="K9552">
        <v>74</v>
      </c>
      <c r="L9552">
        <v>53.42</v>
      </c>
      <c r="M9552" t="s">
        <v>925</v>
      </c>
      <c r="N9552" t="s">
        <v>929</v>
      </c>
      <c r="S9552">
        <v>29551</v>
      </c>
    </row>
    <row r="9553" spans="1:19" x14ac:dyDescent="0.2">
      <c r="A9553" t="s">
        <v>73</v>
      </c>
      <c r="B9553" t="s">
        <v>8</v>
      </c>
      <c r="C9553" t="s">
        <v>928</v>
      </c>
      <c r="D9553">
        <v>1</v>
      </c>
      <c r="E9553">
        <v>1</v>
      </c>
      <c r="F9553">
        <v>1779674400000</v>
      </c>
      <c r="G9553">
        <v>1779675634540</v>
      </c>
      <c r="H9553">
        <v>1234540</v>
      </c>
      <c r="I9553">
        <v>1234540</v>
      </c>
      <c r="J9553">
        <v>11016</v>
      </c>
      <c r="K9553">
        <v>51</v>
      </c>
      <c r="L9553">
        <v>65.38</v>
      </c>
      <c r="M9553" t="s">
        <v>925</v>
      </c>
      <c r="N9553" t="s">
        <v>926</v>
      </c>
      <c r="O9553">
        <v>51.95</v>
      </c>
      <c r="S9553">
        <v>29552</v>
      </c>
    </row>
    <row r="9554" spans="1:19" x14ac:dyDescent="0.2">
      <c r="A9554" t="s">
        <v>73</v>
      </c>
      <c r="B9554" t="s">
        <v>8</v>
      </c>
      <c r="C9554" t="s">
        <v>927</v>
      </c>
      <c r="D9554">
        <v>1</v>
      </c>
      <c r="E9554">
        <v>1</v>
      </c>
      <c r="F9554">
        <v>1779675300000</v>
      </c>
      <c r="G9554">
        <v>1779677326836</v>
      </c>
      <c r="H9554">
        <v>2026836</v>
      </c>
      <c r="I9554">
        <v>2026836</v>
      </c>
      <c r="J9554">
        <v>10944</v>
      </c>
      <c r="K9554">
        <v>80</v>
      </c>
      <c r="L9554">
        <v>71.94</v>
      </c>
      <c r="M9554" t="s">
        <v>931</v>
      </c>
      <c r="N9554" t="s">
        <v>926</v>
      </c>
      <c r="O9554">
        <v>47.43</v>
      </c>
      <c r="S9554">
        <v>29553</v>
      </c>
    </row>
    <row r="9555" spans="1:19" x14ac:dyDescent="0.2">
      <c r="A9555" t="s">
        <v>73</v>
      </c>
      <c r="B9555" t="s">
        <v>8</v>
      </c>
      <c r="C9555" t="s">
        <v>924</v>
      </c>
      <c r="D9555">
        <v>1</v>
      </c>
      <c r="E9555">
        <v>1</v>
      </c>
      <c r="F9555">
        <v>1779676200000</v>
      </c>
      <c r="G9555">
        <v>1779678058174</v>
      </c>
      <c r="H9555">
        <v>1858174</v>
      </c>
      <c r="I9555">
        <v>1858174</v>
      </c>
      <c r="J9555">
        <v>10374</v>
      </c>
      <c r="K9555">
        <v>78</v>
      </c>
      <c r="L9555">
        <v>72.760000000000005</v>
      </c>
      <c r="M9555" t="s">
        <v>931</v>
      </c>
      <c r="N9555" t="s">
        <v>926</v>
      </c>
      <c r="O9555">
        <v>55.12</v>
      </c>
      <c r="S9555">
        <v>29554</v>
      </c>
    </row>
    <row r="9556" spans="1:19" x14ac:dyDescent="0.2">
      <c r="A9556" t="s">
        <v>73</v>
      </c>
      <c r="B9556" t="s">
        <v>8</v>
      </c>
      <c r="C9556" t="s">
        <v>928</v>
      </c>
      <c r="D9556">
        <v>1</v>
      </c>
      <c r="E9556">
        <v>1</v>
      </c>
      <c r="F9556">
        <v>1779677100000</v>
      </c>
      <c r="G9556">
        <v>1779679025708</v>
      </c>
      <c r="H9556">
        <v>1925708</v>
      </c>
      <c r="I9556">
        <v>1925708</v>
      </c>
      <c r="J9556">
        <v>11841</v>
      </c>
      <c r="K9556">
        <v>72</v>
      </c>
      <c r="L9556">
        <v>71.95</v>
      </c>
      <c r="M9556" t="s">
        <v>931</v>
      </c>
      <c r="N9556" t="s">
        <v>926</v>
      </c>
      <c r="O9556">
        <v>47.61</v>
      </c>
      <c r="S9556">
        <v>29555</v>
      </c>
    </row>
    <row r="9557" spans="1:19" x14ac:dyDescent="0.2">
      <c r="A9557" t="s">
        <v>73</v>
      </c>
      <c r="B9557" t="s">
        <v>8</v>
      </c>
      <c r="C9557" t="s">
        <v>927</v>
      </c>
      <c r="D9557">
        <v>1</v>
      </c>
      <c r="E9557">
        <v>1</v>
      </c>
      <c r="F9557">
        <v>1779678000000</v>
      </c>
      <c r="G9557">
        <v>1779680097570</v>
      </c>
      <c r="H9557">
        <v>2097570</v>
      </c>
      <c r="I9557">
        <v>2097570</v>
      </c>
      <c r="J9557">
        <v>10909</v>
      </c>
      <c r="K9557">
        <v>85</v>
      </c>
      <c r="L9557">
        <v>72.709999999999994</v>
      </c>
      <c r="M9557" t="s">
        <v>931</v>
      </c>
      <c r="N9557" t="s">
        <v>926</v>
      </c>
      <c r="O9557">
        <v>47.55</v>
      </c>
      <c r="S9557">
        <v>29556</v>
      </c>
    </row>
    <row r="9558" spans="1:19" x14ac:dyDescent="0.2">
      <c r="A9558" t="s">
        <v>73</v>
      </c>
      <c r="B9558" t="s">
        <v>8</v>
      </c>
      <c r="C9558" t="s">
        <v>924</v>
      </c>
      <c r="D9558">
        <v>1</v>
      </c>
      <c r="E9558">
        <v>1</v>
      </c>
      <c r="F9558">
        <v>1779678900000</v>
      </c>
      <c r="G9558">
        <v>1779680973557</v>
      </c>
      <c r="H9558">
        <v>2073557</v>
      </c>
      <c r="I9558">
        <v>2073557</v>
      </c>
      <c r="J9558">
        <v>11133</v>
      </c>
      <c r="K9558">
        <v>83</v>
      </c>
      <c r="L9558">
        <v>56.57</v>
      </c>
      <c r="M9558" t="s">
        <v>925</v>
      </c>
      <c r="N9558" t="s">
        <v>929</v>
      </c>
      <c r="S9558">
        <v>29557</v>
      </c>
    </row>
    <row r="9559" spans="1:19" x14ac:dyDescent="0.2">
      <c r="A9559" t="s">
        <v>73</v>
      </c>
      <c r="B9559" t="s">
        <v>8</v>
      </c>
      <c r="C9559" t="s">
        <v>928</v>
      </c>
      <c r="D9559">
        <v>1</v>
      </c>
      <c r="E9559">
        <v>1</v>
      </c>
      <c r="F9559">
        <v>1779679800000</v>
      </c>
      <c r="G9559">
        <v>1779681816497</v>
      </c>
      <c r="H9559">
        <v>2016497</v>
      </c>
      <c r="I9559">
        <v>2016497</v>
      </c>
      <c r="J9559">
        <v>10179</v>
      </c>
      <c r="K9559">
        <v>82</v>
      </c>
      <c r="L9559">
        <v>73.75</v>
      </c>
      <c r="M9559" t="s">
        <v>931</v>
      </c>
      <c r="N9559" t="s">
        <v>926</v>
      </c>
      <c r="O9559">
        <v>53.94</v>
      </c>
      <c r="S9559">
        <v>29558</v>
      </c>
    </row>
    <row r="9560" spans="1:19" x14ac:dyDescent="0.2">
      <c r="A9560" t="s">
        <v>73</v>
      </c>
      <c r="B9560" t="s">
        <v>8</v>
      </c>
      <c r="C9560" t="s">
        <v>927</v>
      </c>
      <c r="D9560">
        <v>1</v>
      </c>
      <c r="E9560">
        <v>1</v>
      </c>
      <c r="F9560">
        <v>1779680700000</v>
      </c>
      <c r="G9560">
        <v>1779683070860</v>
      </c>
      <c r="H9560">
        <v>2370860</v>
      </c>
      <c r="I9560">
        <v>2370860</v>
      </c>
      <c r="J9560">
        <v>11804</v>
      </c>
      <c r="K9560">
        <v>87</v>
      </c>
      <c r="L9560">
        <v>74.209999999999994</v>
      </c>
      <c r="M9560" t="s">
        <v>931</v>
      </c>
      <c r="N9560" t="s">
        <v>926</v>
      </c>
      <c r="O9560">
        <v>41.75</v>
      </c>
      <c r="S9560">
        <v>29559</v>
      </c>
    </row>
    <row r="9561" spans="1:19" x14ac:dyDescent="0.2">
      <c r="A9561" t="s">
        <v>73</v>
      </c>
      <c r="B9561" t="s">
        <v>8</v>
      </c>
      <c r="C9561" t="s">
        <v>924</v>
      </c>
      <c r="D9561">
        <v>1</v>
      </c>
      <c r="E9561">
        <v>1</v>
      </c>
      <c r="F9561">
        <v>1779681600000</v>
      </c>
      <c r="G9561">
        <v>1779683662016</v>
      </c>
      <c r="H9561">
        <v>2062016</v>
      </c>
      <c r="I9561">
        <v>2062016</v>
      </c>
      <c r="J9561">
        <v>10219</v>
      </c>
      <c r="K9561">
        <v>85</v>
      </c>
      <c r="L9561">
        <v>72.930000000000007</v>
      </c>
      <c r="M9561" t="s">
        <v>931</v>
      </c>
      <c r="N9561" t="s">
        <v>926</v>
      </c>
      <c r="O9561">
        <v>50.8</v>
      </c>
      <c r="S9561">
        <v>29560</v>
      </c>
    </row>
    <row r="9562" spans="1:19" x14ac:dyDescent="0.2">
      <c r="A9562" t="s">
        <v>73</v>
      </c>
      <c r="B9562" t="s">
        <v>8</v>
      </c>
      <c r="C9562" t="s">
        <v>928</v>
      </c>
      <c r="D9562">
        <v>1</v>
      </c>
      <c r="E9562">
        <v>1</v>
      </c>
      <c r="F9562">
        <v>1779682500000</v>
      </c>
      <c r="G9562">
        <v>1779684636171</v>
      </c>
      <c r="H9562">
        <v>2136171</v>
      </c>
      <c r="I9562">
        <v>2136171</v>
      </c>
      <c r="J9562">
        <v>10204</v>
      </c>
      <c r="K9562">
        <v>85</v>
      </c>
      <c r="L9562">
        <v>73.37</v>
      </c>
      <c r="M9562" t="s">
        <v>931</v>
      </c>
      <c r="N9562" t="s">
        <v>926</v>
      </c>
      <c r="O9562">
        <v>49.99</v>
      </c>
      <c r="S9562">
        <v>29561</v>
      </c>
    </row>
    <row r="9563" spans="1:19" x14ac:dyDescent="0.2">
      <c r="A9563" t="s">
        <v>73</v>
      </c>
      <c r="B9563" t="s">
        <v>8</v>
      </c>
      <c r="C9563" t="s">
        <v>927</v>
      </c>
      <c r="D9563">
        <v>1</v>
      </c>
      <c r="E9563">
        <v>1</v>
      </c>
      <c r="F9563">
        <v>1779683400000</v>
      </c>
      <c r="G9563">
        <v>1779685219786</v>
      </c>
      <c r="H9563">
        <v>1819786</v>
      </c>
      <c r="I9563">
        <v>1819786</v>
      </c>
      <c r="J9563">
        <v>10354</v>
      </c>
      <c r="K9563">
        <v>70</v>
      </c>
      <c r="L9563">
        <v>70.67</v>
      </c>
      <c r="M9563" t="s">
        <v>931</v>
      </c>
      <c r="N9563" t="s">
        <v>926</v>
      </c>
      <c r="O9563">
        <v>51.27</v>
      </c>
      <c r="S9563">
        <v>29562</v>
      </c>
    </row>
    <row r="9564" spans="1:19" x14ac:dyDescent="0.2">
      <c r="A9564" t="s">
        <v>73</v>
      </c>
      <c r="B9564" t="s">
        <v>8</v>
      </c>
      <c r="C9564" t="s">
        <v>924</v>
      </c>
      <c r="D9564">
        <v>1</v>
      </c>
      <c r="E9564">
        <v>2</v>
      </c>
      <c r="F9564">
        <v>1779753600000</v>
      </c>
      <c r="G9564">
        <v>1779755931428</v>
      </c>
      <c r="H9564">
        <v>2331428</v>
      </c>
      <c r="I9564">
        <v>2331428</v>
      </c>
      <c r="J9564">
        <v>11760</v>
      </c>
      <c r="K9564">
        <v>86</v>
      </c>
      <c r="L9564">
        <v>79.89</v>
      </c>
      <c r="M9564" t="s">
        <v>931</v>
      </c>
      <c r="N9564" t="s">
        <v>926</v>
      </c>
      <c r="O9564">
        <v>56.06</v>
      </c>
      <c r="S9564">
        <v>29563</v>
      </c>
    </row>
    <row r="9565" spans="1:19" x14ac:dyDescent="0.2">
      <c r="A9565" t="s">
        <v>73</v>
      </c>
      <c r="B9565" t="s">
        <v>8</v>
      </c>
      <c r="C9565" t="s">
        <v>928</v>
      </c>
      <c r="D9565">
        <v>1</v>
      </c>
      <c r="E9565">
        <v>2</v>
      </c>
      <c r="F9565">
        <v>1779754500000</v>
      </c>
      <c r="G9565">
        <v>1779755881410</v>
      </c>
      <c r="H9565">
        <v>1381410</v>
      </c>
      <c r="I9565">
        <v>1381410</v>
      </c>
      <c r="J9565">
        <v>11386</v>
      </c>
      <c r="K9565">
        <v>55</v>
      </c>
      <c r="L9565">
        <v>65.12</v>
      </c>
      <c r="M9565" t="s">
        <v>925</v>
      </c>
      <c r="N9565" t="s">
        <v>926</v>
      </c>
      <c r="O9565">
        <v>46.66</v>
      </c>
      <c r="S9565">
        <v>29564</v>
      </c>
    </row>
    <row r="9566" spans="1:19" x14ac:dyDescent="0.2">
      <c r="A9566" t="s">
        <v>73</v>
      </c>
      <c r="B9566" t="s">
        <v>8</v>
      </c>
      <c r="C9566" t="s">
        <v>927</v>
      </c>
      <c r="D9566">
        <v>1</v>
      </c>
      <c r="E9566">
        <v>2</v>
      </c>
      <c r="F9566">
        <v>1779755400000</v>
      </c>
      <c r="G9566">
        <v>1779757284994</v>
      </c>
      <c r="H9566">
        <v>1884994</v>
      </c>
      <c r="I9566">
        <v>1884994</v>
      </c>
      <c r="J9566">
        <v>9275</v>
      </c>
      <c r="K9566">
        <v>77</v>
      </c>
      <c r="L9566">
        <v>52.36</v>
      </c>
      <c r="M9566" t="s">
        <v>925</v>
      </c>
      <c r="N9566" t="s">
        <v>929</v>
      </c>
      <c r="S9566">
        <v>29565</v>
      </c>
    </row>
    <row r="9567" spans="1:19" x14ac:dyDescent="0.2">
      <c r="A9567" t="s">
        <v>73</v>
      </c>
      <c r="B9567" t="s">
        <v>8</v>
      </c>
      <c r="C9567" t="s">
        <v>924</v>
      </c>
      <c r="D9567">
        <v>1</v>
      </c>
      <c r="E9567">
        <v>2</v>
      </c>
      <c r="F9567">
        <v>1779756300000</v>
      </c>
      <c r="G9567">
        <v>1779757912625</v>
      </c>
      <c r="H9567">
        <v>1612625</v>
      </c>
      <c r="I9567">
        <v>1612625</v>
      </c>
      <c r="J9567">
        <v>9857</v>
      </c>
      <c r="K9567">
        <v>69</v>
      </c>
      <c r="L9567">
        <v>68.37</v>
      </c>
      <c r="M9567" t="s">
        <v>931</v>
      </c>
      <c r="N9567" t="s">
        <v>926</v>
      </c>
      <c r="O9567">
        <v>52.48</v>
      </c>
      <c r="S9567">
        <v>29566</v>
      </c>
    </row>
    <row r="9568" spans="1:19" x14ac:dyDescent="0.2">
      <c r="A9568" t="s">
        <v>73</v>
      </c>
      <c r="B9568" t="s">
        <v>8</v>
      </c>
      <c r="C9568" t="s">
        <v>928</v>
      </c>
      <c r="D9568">
        <v>1</v>
      </c>
      <c r="E9568">
        <v>2</v>
      </c>
      <c r="F9568">
        <v>1779757200000</v>
      </c>
      <c r="G9568">
        <v>1779759676156</v>
      </c>
      <c r="H9568">
        <v>2476156</v>
      </c>
      <c r="I9568">
        <v>2476156</v>
      </c>
      <c r="J9568">
        <v>10427</v>
      </c>
      <c r="K9568">
        <v>92</v>
      </c>
      <c r="L9568">
        <v>73.16</v>
      </c>
      <c r="M9568" t="s">
        <v>931</v>
      </c>
      <c r="N9568" t="s">
        <v>926</v>
      </c>
      <c r="O9568">
        <v>40.340000000000003</v>
      </c>
      <c r="S9568">
        <v>29567</v>
      </c>
    </row>
    <row r="9569" spans="1:19" x14ac:dyDescent="0.2">
      <c r="A9569" t="s">
        <v>73</v>
      </c>
      <c r="B9569" t="s">
        <v>8</v>
      </c>
      <c r="C9569" t="s">
        <v>927</v>
      </c>
      <c r="D9569">
        <v>1</v>
      </c>
      <c r="E9569">
        <v>2</v>
      </c>
      <c r="F9569">
        <v>1779758100000</v>
      </c>
      <c r="G9569">
        <v>1779760320087</v>
      </c>
      <c r="H9569">
        <v>2220087</v>
      </c>
      <c r="I9569">
        <v>2220087</v>
      </c>
      <c r="J9569">
        <v>12001</v>
      </c>
      <c r="K9569">
        <v>89</v>
      </c>
      <c r="L9569">
        <v>74.44</v>
      </c>
      <c r="M9569" t="s">
        <v>931</v>
      </c>
      <c r="N9569" t="s">
        <v>926</v>
      </c>
      <c r="O9569">
        <v>45.55</v>
      </c>
      <c r="S9569">
        <v>29568</v>
      </c>
    </row>
    <row r="9570" spans="1:19" x14ac:dyDescent="0.2">
      <c r="A9570" t="s">
        <v>73</v>
      </c>
      <c r="B9570" t="s">
        <v>8</v>
      </c>
      <c r="C9570" t="s">
        <v>924</v>
      </c>
      <c r="D9570">
        <v>1</v>
      </c>
      <c r="E9570">
        <v>2</v>
      </c>
      <c r="F9570">
        <v>1779759000000</v>
      </c>
      <c r="G9570">
        <v>1779760520017</v>
      </c>
      <c r="H9570">
        <v>1520017</v>
      </c>
      <c r="I9570">
        <v>1520017</v>
      </c>
      <c r="J9570">
        <v>10017</v>
      </c>
      <c r="K9570">
        <v>67</v>
      </c>
      <c r="L9570">
        <v>66.89</v>
      </c>
      <c r="M9570" t="s">
        <v>931</v>
      </c>
      <c r="N9570" t="s">
        <v>926</v>
      </c>
      <c r="O9570">
        <v>50.93</v>
      </c>
      <c r="S9570">
        <v>29569</v>
      </c>
    </row>
    <row r="9571" spans="1:19" x14ac:dyDescent="0.2">
      <c r="A9571" t="s">
        <v>73</v>
      </c>
      <c r="B9571" t="s">
        <v>8</v>
      </c>
      <c r="C9571" t="s">
        <v>928</v>
      </c>
      <c r="D9571">
        <v>1</v>
      </c>
      <c r="E9571">
        <v>2</v>
      </c>
      <c r="F9571">
        <v>1779759900000</v>
      </c>
      <c r="G9571">
        <v>1779761613096</v>
      </c>
      <c r="H9571">
        <v>1713096</v>
      </c>
      <c r="I9571">
        <v>1713096</v>
      </c>
      <c r="J9571">
        <v>8682</v>
      </c>
      <c r="K9571">
        <v>73</v>
      </c>
      <c r="L9571">
        <v>68.52</v>
      </c>
      <c r="M9571" t="s">
        <v>931</v>
      </c>
      <c r="N9571" t="s">
        <v>926</v>
      </c>
      <c r="O9571">
        <v>53.45</v>
      </c>
      <c r="S9571">
        <v>29570</v>
      </c>
    </row>
    <row r="9572" spans="1:19" x14ac:dyDescent="0.2">
      <c r="A9572" t="s">
        <v>73</v>
      </c>
      <c r="B9572" t="s">
        <v>8</v>
      </c>
      <c r="C9572" t="s">
        <v>927</v>
      </c>
      <c r="D9572">
        <v>1</v>
      </c>
      <c r="E9572">
        <v>2</v>
      </c>
      <c r="F9572">
        <v>1779760800000</v>
      </c>
      <c r="G9572">
        <v>1779762702274</v>
      </c>
      <c r="H9572">
        <v>1902274</v>
      </c>
      <c r="I9572">
        <v>1902274</v>
      </c>
      <c r="J9572">
        <v>11245</v>
      </c>
      <c r="K9572">
        <v>72</v>
      </c>
      <c r="L9572">
        <v>68.03</v>
      </c>
      <c r="M9572" t="s">
        <v>931</v>
      </c>
      <c r="N9572" t="s">
        <v>926</v>
      </c>
      <c r="O9572">
        <v>40.68</v>
      </c>
      <c r="S9572">
        <v>29571</v>
      </c>
    </row>
    <row r="9573" spans="1:19" x14ac:dyDescent="0.2">
      <c r="A9573" t="s">
        <v>73</v>
      </c>
      <c r="B9573" t="s">
        <v>8</v>
      </c>
      <c r="C9573" t="s">
        <v>924</v>
      </c>
      <c r="D9573">
        <v>1</v>
      </c>
      <c r="E9573">
        <v>2</v>
      </c>
      <c r="F9573">
        <v>1779761700000</v>
      </c>
      <c r="G9573">
        <v>1779764255889</v>
      </c>
      <c r="H9573">
        <v>2555889</v>
      </c>
      <c r="I9573">
        <v>2555889</v>
      </c>
      <c r="J9573">
        <v>8683</v>
      </c>
      <c r="K9573">
        <v>101</v>
      </c>
      <c r="L9573">
        <v>76.47</v>
      </c>
      <c r="M9573" t="s">
        <v>931</v>
      </c>
      <c r="N9573" t="s">
        <v>926</v>
      </c>
      <c r="O9573">
        <v>50.69</v>
      </c>
      <c r="S9573">
        <v>29572</v>
      </c>
    </row>
    <row r="9574" spans="1:19" x14ac:dyDescent="0.2">
      <c r="A9574" t="s">
        <v>73</v>
      </c>
      <c r="B9574" t="s">
        <v>8</v>
      </c>
      <c r="C9574" t="s">
        <v>928</v>
      </c>
      <c r="D9574">
        <v>1</v>
      </c>
      <c r="E9574">
        <v>2</v>
      </c>
      <c r="F9574">
        <v>1779762600000</v>
      </c>
      <c r="G9574">
        <v>1779764366018</v>
      </c>
      <c r="H9574">
        <v>1766018</v>
      </c>
      <c r="I9574">
        <v>1766018</v>
      </c>
      <c r="J9574">
        <v>9782</v>
      </c>
      <c r="K9574">
        <v>66</v>
      </c>
      <c r="L9574">
        <v>71.599999999999994</v>
      </c>
      <c r="M9574" t="s">
        <v>931</v>
      </c>
      <c r="N9574" t="s">
        <v>926</v>
      </c>
      <c r="O9574">
        <v>56.31</v>
      </c>
      <c r="S9574">
        <v>29573</v>
      </c>
    </row>
    <row r="9575" spans="1:19" x14ac:dyDescent="0.2">
      <c r="A9575" t="s">
        <v>73</v>
      </c>
      <c r="B9575" t="s">
        <v>8</v>
      </c>
      <c r="C9575" t="s">
        <v>927</v>
      </c>
      <c r="D9575">
        <v>1</v>
      </c>
      <c r="E9575">
        <v>2</v>
      </c>
      <c r="F9575">
        <v>1779763500000</v>
      </c>
      <c r="G9575">
        <v>1779764823633</v>
      </c>
      <c r="H9575">
        <v>1323633</v>
      </c>
      <c r="I9575">
        <v>1323633</v>
      </c>
      <c r="J9575">
        <v>10918</v>
      </c>
      <c r="K9575">
        <v>53</v>
      </c>
      <c r="L9575">
        <v>67.27</v>
      </c>
      <c r="M9575" t="s">
        <v>931</v>
      </c>
      <c r="N9575" t="s">
        <v>926</v>
      </c>
      <c r="O9575">
        <v>54.36</v>
      </c>
      <c r="S9575">
        <v>29574</v>
      </c>
    </row>
    <row r="9576" spans="1:19" x14ac:dyDescent="0.2">
      <c r="A9576" t="s">
        <v>73</v>
      </c>
      <c r="B9576" t="s">
        <v>8</v>
      </c>
      <c r="C9576" t="s">
        <v>924</v>
      </c>
      <c r="D9576">
        <v>1</v>
      </c>
      <c r="E9576">
        <v>2</v>
      </c>
      <c r="F9576">
        <v>1779764400000</v>
      </c>
      <c r="G9576">
        <v>1779766573270</v>
      </c>
      <c r="H9576">
        <v>2173270</v>
      </c>
      <c r="I9576">
        <v>2173270</v>
      </c>
      <c r="J9576">
        <v>11450</v>
      </c>
      <c r="K9576">
        <v>88</v>
      </c>
      <c r="L9576">
        <v>72.14</v>
      </c>
      <c r="M9576" t="s">
        <v>931</v>
      </c>
      <c r="N9576" t="s">
        <v>926</v>
      </c>
      <c r="O9576">
        <v>42.87</v>
      </c>
      <c r="S9576">
        <v>29575</v>
      </c>
    </row>
    <row r="9577" spans="1:19" x14ac:dyDescent="0.2">
      <c r="A9577" t="s">
        <v>73</v>
      </c>
      <c r="B9577" t="s">
        <v>8</v>
      </c>
      <c r="C9577" t="s">
        <v>928</v>
      </c>
      <c r="D9577">
        <v>1</v>
      </c>
      <c r="E9577">
        <v>2</v>
      </c>
      <c r="F9577">
        <v>1779765300000</v>
      </c>
      <c r="G9577">
        <v>1779766623925</v>
      </c>
      <c r="H9577">
        <v>1323925</v>
      </c>
      <c r="I9577">
        <v>1323925</v>
      </c>
      <c r="J9577">
        <v>8754</v>
      </c>
      <c r="K9577">
        <v>59</v>
      </c>
      <c r="L9577">
        <v>63.04</v>
      </c>
      <c r="M9577" t="s">
        <v>925</v>
      </c>
      <c r="N9577" t="s">
        <v>926</v>
      </c>
      <c r="O9577">
        <v>50.31</v>
      </c>
      <c r="S9577">
        <v>29576</v>
      </c>
    </row>
    <row r="9578" spans="1:19" x14ac:dyDescent="0.2">
      <c r="A9578" t="s">
        <v>73</v>
      </c>
      <c r="B9578" t="s">
        <v>8</v>
      </c>
      <c r="C9578" t="s">
        <v>927</v>
      </c>
      <c r="D9578">
        <v>1</v>
      </c>
      <c r="E9578">
        <v>2</v>
      </c>
      <c r="F9578">
        <v>1779766200000</v>
      </c>
      <c r="G9578">
        <v>1779768020318</v>
      </c>
      <c r="H9578">
        <v>1820318</v>
      </c>
      <c r="I9578">
        <v>1820318</v>
      </c>
      <c r="J9578">
        <v>10868</v>
      </c>
      <c r="K9578">
        <v>75</v>
      </c>
      <c r="L9578">
        <v>53.26</v>
      </c>
      <c r="M9578" t="s">
        <v>925</v>
      </c>
      <c r="N9578" t="s">
        <v>929</v>
      </c>
      <c r="S9578">
        <v>29577</v>
      </c>
    </row>
    <row r="9579" spans="1:19" x14ac:dyDescent="0.2">
      <c r="A9579" t="s">
        <v>73</v>
      </c>
      <c r="B9579" t="s">
        <v>8</v>
      </c>
      <c r="C9579" t="s">
        <v>924</v>
      </c>
      <c r="D9579">
        <v>1</v>
      </c>
      <c r="E9579">
        <v>2</v>
      </c>
      <c r="F9579">
        <v>1779767100000</v>
      </c>
      <c r="G9579">
        <v>1779769165036</v>
      </c>
      <c r="H9579">
        <v>2065036</v>
      </c>
      <c r="I9579">
        <v>2065036</v>
      </c>
      <c r="J9579">
        <v>12055</v>
      </c>
      <c r="K9579">
        <v>79</v>
      </c>
      <c r="L9579">
        <v>73.03</v>
      </c>
      <c r="M9579" t="s">
        <v>931</v>
      </c>
      <c r="N9579" t="s">
        <v>926</v>
      </c>
      <c r="O9579">
        <v>46.03</v>
      </c>
      <c r="S9579">
        <v>29578</v>
      </c>
    </row>
    <row r="9580" spans="1:19" x14ac:dyDescent="0.2">
      <c r="A9580" t="s">
        <v>73</v>
      </c>
      <c r="B9580" t="s">
        <v>8</v>
      </c>
      <c r="C9580" t="s">
        <v>928</v>
      </c>
      <c r="D9580">
        <v>1</v>
      </c>
      <c r="E9580">
        <v>2</v>
      </c>
      <c r="F9580">
        <v>1779768000000</v>
      </c>
      <c r="G9580">
        <v>1779770241159</v>
      </c>
      <c r="H9580">
        <v>2241159</v>
      </c>
      <c r="I9580">
        <v>2241159</v>
      </c>
      <c r="J9580">
        <v>11642</v>
      </c>
      <c r="K9580">
        <v>87</v>
      </c>
      <c r="L9580">
        <v>59.12</v>
      </c>
      <c r="M9580" t="s">
        <v>925</v>
      </c>
      <c r="N9580" t="s">
        <v>929</v>
      </c>
      <c r="S9580">
        <v>29579</v>
      </c>
    </row>
    <row r="9581" spans="1:19" x14ac:dyDescent="0.2">
      <c r="A9581" t="s">
        <v>73</v>
      </c>
      <c r="B9581" t="s">
        <v>8</v>
      </c>
      <c r="C9581" t="s">
        <v>927</v>
      </c>
      <c r="D9581">
        <v>1</v>
      </c>
      <c r="E9581">
        <v>2</v>
      </c>
      <c r="F9581">
        <v>1779768900000</v>
      </c>
      <c r="G9581">
        <v>1779770247260</v>
      </c>
      <c r="H9581">
        <v>1347260</v>
      </c>
      <c r="I9581">
        <v>1347260</v>
      </c>
      <c r="J9581">
        <v>9216</v>
      </c>
      <c r="K9581">
        <v>60</v>
      </c>
      <c r="L9581">
        <v>65.87</v>
      </c>
      <c r="M9581" t="s">
        <v>925</v>
      </c>
      <c r="N9581" t="s">
        <v>926</v>
      </c>
      <c r="O9581">
        <v>55.05</v>
      </c>
      <c r="S9581">
        <v>29580</v>
      </c>
    </row>
    <row r="9582" spans="1:19" x14ac:dyDescent="0.2">
      <c r="A9582" t="s">
        <v>73</v>
      </c>
      <c r="B9582" t="s">
        <v>8</v>
      </c>
      <c r="C9582" t="s">
        <v>924</v>
      </c>
      <c r="D9582">
        <v>1</v>
      </c>
      <c r="E9582">
        <v>2</v>
      </c>
      <c r="F9582">
        <v>1779769800000</v>
      </c>
      <c r="G9582">
        <v>1779771848351</v>
      </c>
      <c r="H9582">
        <v>2048351</v>
      </c>
      <c r="I9582">
        <v>2048351</v>
      </c>
      <c r="J9582">
        <v>10788</v>
      </c>
      <c r="K9582">
        <v>83</v>
      </c>
      <c r="L9582">
        <v>73.45</v>
      </c>
      <c r="M9582" t="s">
        <v>931</v>
      </c>
      <c r="N9582" t="s">
        <v>926</v>
      </c>
      <c r="O9582">
        <v>50.83</v>
      </c>
      <c r="S9582">
        <v>29581</v>
      </c>
    </row>
    <row r="9583" spans="1:19" x14ac:dyDescent="0.2">
      <c r="A9583" t="s">
        <v>73</v>
      </c>
      <c r="B9583" t="s">
        <v>8</v>
      </c>
      <c r="C9583" t="s">
        <v>928</v>
      </c>
      <c r="D9583">
        <v>1</v>
      </c>
      <c r="E9583">
        <v>2</v>
      </c>
      <c r="F9583">
        <v>1779770700000</v>
      </c>
      <c r="G9583">
        <v>1779773273788</v>
      </c>
      <c r="H9583">
        <v>2573788</v>
      </c>
      <c r="I9583">
        <v>2573788</v>
      </c>
      <c r="J9583">
        <v>8762</v>
      </c>
      <c r="K9583">
        <v>102</v>
      </c>
      <c r="L9583">
        <v>60.09</v>
      </c>
      <c r="M9583" t="s">
        <v>925</v>
      </c>
      <c r="N9583" t="s">
        <v>929</v>
      </c>
      <c r="S9583">
        <v>29582</v>
      </c>
    </row>
    <row r="9584" spans="1:19" x14ac:dyDescent="0.2">
      <c r="A9584" t="s">
        <v>73</v>
      </c>
      <c r="B9584" t="s">
        <v>8</v>
      </c>
      <c r="C9584" t="s">
        <v>928</v>
      </c>
      <c r="D9584">
        <v>1</v>
      </c>
      <c r="E9584">
        <v>3</v>
      </c>
      <c r="F9584">
        <v>1779840000000</v>
      </c>
      <c r="G9584">
        <v>1779841816283</v>
      </c>
      <c r="H9584">
        <v>1816283</v>
      </c>
      <c r="I9584">
        <v>1816283</v>
      </c>
      <c r="J9584">
        <v>10571</v>
      </c>
      <c r="K9584">
        <v>75</v>
      </c>
      <c r="L9584">
        <v>71.13</v>
      </c>
      <c r="M9584" t="s">
        <v>931</v>
      </c>
      <c r="N9584" t="s">
        <v>926</v>
      </c>
      <c r="O9584">
        <v>51.86</v>
      </c>
      <c r="S9584">
        <v>29583</v>
      </c>
    </row>
    <row r="9585" spans="1:19" x14ac:dyDescent="0.2">
      <c r="A9585" t="s">
        <v>73</v>
      </c>
      <c r="B9585" t="s">
        <v>8</v>
      </c>
      <c r="C9585" t="s">
        <v>927</v>
      </c>
      <c r="D9585">
        <v>1</v>
      </c>
      <c r="E9585">
        <v>3</v>
      </c>
      <c r="F9585">
        <v>1779840900000</v>
      </c>
      <c r="G9585">
        <v>1779842547524</v>
      </c>
      <c r="H9585">
        <v>1647524</v>
      </c>
      <c r="I9585">
        <v>1647524</v>
      </c>
      <c r="J9585">
        <v>10398</v>
      </c>
      <c r="K9585">
        <v>61</v>
      </c>
      <c r="L9585">
        <v>69.41</v>
      </c>
      <c r="M9585" t="s">
        <v>931</v>
      </c>
      <c r="N9585" t="s">
        <v>926</v>
      </c>
      <c r="O9585">
        <v>52.57</v>
      </c>
      <c r="S9585">
        <v>29584</v>
      </c>
    </row>
    <row r="9586" spans="1:19" x14ac:dyDescent="0.2">
      <c r="A9586" t="s">
        <v>73</v>
      </c>
      <c r="B9586" t="s">
        <v>8</v>
      </c>
      <c r="C9586" t="s">
        <v>924</v>
      </c>
      <c r="D9586">
        <v>1</v>
      </c>
      <c r="E9586">
        <v>3</v>
      </c>
      <c r="F9586">
        <v>1779841800000</v>
      </c>
      <c r="G9586">
        <v>1779844247545</v>
      </c>
      <c r="H9586">
        <v>2447545</v>
      </c>
      <c r="I9586">
        <v>2447545</v>
      </c>
      <c r="J9586">
        <v>10865</v>
      </c>
      <c r="K9586">
        <v>98</v>
      </c>
      <c r="L9586">
        <v>78.95</v>
      </c>
      <c r="M9586" t="s">
        <v>931</v>
      </c>
      <c r="N9586" t="s">
        <v>926</v>
      </c>
      <c r="O9586">
        <v>53.35</v>
      </c>
      <c r="S9586">
        <v>29585</v>
      </c>
    </row>
    <row r="9587" spans="1:19" x14ac:dyDescent="0.2">
      <c r="A9587" t="s">
        <v>73</v>
      </c>
      <c r="B9587" t="s">
        <v>8</v>
      </c>
      <c r="C9587" t="s">
        <v>928</v>
      </c>
      <c r="D9587">
        <v>1</v>
      </c>
      <c r="E9587">
        <v>3</v>
      </c>
      <c r="F9587">
        <v>1779842700000</v>
      </c>
      <c r="G9587">
        <v>1779844672596</v>
      </c>
      <c r="H9587">
        <v>1972596</v>
      </c>
      <c r="I9587">
        <v>1972596</v>
      </c>
      <c r="J9587">
        <v>11803</v>
      </c>
      <c r="K9587">
        <v>84</v>
      </c>
      <c r="L9587">
        <v>70.59</v>
      </c>
      <c r="M9587" t="s">
        <v>931</v>
      </c>
      <c r="N9587" t="s">
        <v>926</v>
      </c>
      <c r="O9587">
        <v>43.36</v>
      </c>
      <c r="S9587">
        <v>29586</v>
      </c>
    </row>
    <row r="9588" spans="1:19" x14ac:dyDescent="0.2">
      <c r="A9588" t="s">
        <v>73</v>
      </c>
      <c r="B9588" t="s">
        <v>8</v>
      </c>
      <c r="C9588" t="s">
        <v>927</v>
      </c>
      <c r="D9588">
        <v>1</v>
      </c>
      <c r="E9588">
        <v>3</v>
      </c>
      <c r="F9588">
        <v>1779843600000</v>
      </c>
      <c r="G9588">
        <v>1779845681927</v>
      </c>
      <c r="H9588">
        <v>2081927</v>
      </c>
      <c r="I9588">
        <v>2081927</v>
      </c>
      <c r="J9588">
        <v>12029</v>
      </c>
      <c r="K9588">
        <v>77</v>
      </c>
      <c r="L9588">
        <v>75.489999999999995</v>
      </c>
      <c r="M9588" t="s">
        <v>931</v>
      </c>
      <c r="N9588" t="s">
        <v>926</v>
      </c>
      <c r="O9588">
        <v>51.39</v>
      </c>
      <c r="S9588">
        <v>29587</v>
      </c>
    </row>
    <row r="9589" spans="1:19" x14ac:dyDescent="0.2">
      <c r="A9589" t="s">
        <v>73</v>
      </c>
      <c r="B9589" t="s">
        <v>8</v>
      </c>
      <c r="C9589" t="s">
        <v>924</v>
      </c>
      <c r="D9589">
        <v>1</v>
      </c>
      <c r="E9589">
        <v>3</v>
      </c>
      <c r="F9589">
        <v>1779844500000</v>
      </c>
      <c r="G9589">
        <v>1779846392398</v>
      </c>
      <c r="H9589">
        <v>1892398</v>
      </c>
      <c r="I9589">
        <v>1892398</v>
      </c>
      <c r="J9589">
        <v>11115</v>
      </c>
      <c r="K9589">
        <v>77</v>
      </c>
      <c r="L9589">
        <v>54.38</v>
      </c>
      <c r="M9589" t="s">
        <v>925</v>
      </c>
      <c r="N9589" t="s">
        <v>929</v>
      </c>
      <c r="S9589">
        <v>29588</v>
      </c>
    </row>
    <row r="9590" spans="1:19" x14ac:dyDescent="0.2">
      <c r="A9590" t="s">
        <v>73</v>
      </c>
      <c r="B9590" t="s">
        <v>8</v>
      </c>
      <c r="C9590" t="s">
        <v>928</v>
      </c>
      <c r="D9590">
        <v>1</v>
      </c>
      <c r="E9590">
        <v>3</v>
      </c>
      <c r="F9590">
        <v>1779845400000</v>
      </c>
      <c r="G9590">
        <v>1779847447347</v>
      </c>
      <c r="H9590">
        <v>2047347</v>
      </c>
      <c r="I9590">
        <v>2047347</v>
      </c>
      <c r="J9590">
        <v>11266</v>
      </c>
      <c r="K9590">
        <v>78</v>
      </c>
      <c r="L9590">
        <v>56.4</v>
      </c>
      <c r="M9590" t="s">
        <v>925</v>
      </c>
      <c r="N9590" t="s">
        <v>929</v>
      </c>
      <c r="S9590">
        <v>29589</v>
      </c>
    </row>
    <row r="9591" spans="1:19" x14ac:dyDescent="0.2">
      <c r="A9591" t="s">
        <v>73</v>
      </c>
      <c r="B9591" t="s">
        <v>8</v>
      </c>
      <c r="C9591" t="s">
        <v>927</v>
      </c>
      <c r="D9591">
        <v>1</v>
      </c>
      <c r="E9591">
        <v>3</v>
      </c>
      <c r="F9591">
        <v>1779846300000</v>
      </c>
      <c r="G9591">
        <v>1779848658353</v>
      </c>
      <c r="H9591">
        <v>2358353</v>
      </c>
      <c r="I9591">
        <v>2358353</v>
      </c>
      <c r="J9591">
        <v>11429</v>
      </c>
      <c r="K9591">
        <v>89</v>
      </c>
      <c r="L9591">
        <v>80.010000000000005</v>
      </c>
      <c r="M9591" t="s">
        <v>931</v>
      </c>
      <c r="N9591" t="s">
        <v>926</v>
      </c>
      <c r="O9591">
        <v>56.55</v>
      </c>
      <c r="S9591">
        <v>29590</v>
      </c>
    </row>
    <row r="9592" spans="1:19" x14ac:dyDescent="0.2">
      <c r="A9592" t="s">
        <v>73</v>
      </c>
      <c r="B9592" t="s">
        <v>8</v>
      </c>
      <c r="C9592" t="s">
        <v>924</v>
      </c>
      <c r="D9592">
        <v>1</v>
      </c>
      <c r="E9592">
        <v>3</v>
      </c>
      <c r="F9592">
        <v>1779847200000</v>
      </c>
      <c r="G9592">
        <v>1779849633355</v>
      </c>
      <c r="H9592">
        <v>2433355</v>
      </c>
      <c r="I9592">
        <v>2433355</v>
      </c>
      <c r="J9592">
        <v>9321</v>
      </c>
      <c r="K9592">
        <v>91</v>
      </c>
      <c r="L9592">
        <v>71.45</v>
      </c>
      <c r="M9592" t="s">
        <v>931</v>
      </c>
      <c r="N9592" t="s">
        <v>926</v>
      </c>
      <c r="O9592">
        <v>40.4</v>
      </c>
      <c r="S9592">
        <v>29591</v>
      </c>
    </row>
    <row r="9593" spans="1:19" x14ac:dyDescent="0.2">
      <c r="A9593" t="s">
        <v>73</v>
      </c>
      <c r="B9593" t="s">
        <v>8</v>
      </c>
      <c r="C9593" t="s">
        <v>928</v>
      </c>
      <c r="D9593">
        <v>1</v>
      </c>
      <c r="E9593">
        <v>3</v>
      </c>
      <c r="F9593">
        <v>1779848100000</v>
      </c>
      <c r="G9593">
        <v>1779850362184</v>
      </c>
      <c r="H9593">
        <v>2262184</v>
      </c>
      <c r="I9593">
        <v>2262184</v>
      </c>
      <c r="J9593">
        <v>11016</v>
      </c>
      <c r="K9593">
        <v>90</v>
      </c>
      <c r="L9593">
        <v>76.02</v>
      </c>
      <c r="M9593" t="s">
        <v>931</v>
      </c>
      <c r="N9593" t="s">
        <v>926</v>
      </c>
      <c r="O9593">
        <v>50.8</v>
      </c>
      <c r="S9593">
        <v>29592</v>
      </c>
    </row>
    <row r="9594" spans="1:19" x14ac:dyDescent="0.2">
      <c r="A9594" t="s">
        <v>73</v>
      </c>
      <c r="B9594" t="s">
        <v>8</v>
      </c>
      <c r="C9594" t="s">
        <v>927</v>
      </c>
      <c r="D9594">
        <v>1</v>
      </c>
      <c r="E9594">
        <v>3</v>
      </c>
      <c r="F9594">
        <v>1779849000000</v>
      </c>
      <c r="G9594">
        <v>1779851180161</v>
      </c>
      <c r="H9594">
        <v>2180161</v>
      </c>
      <c r="I9594">
        <v>2180161</v>
      </c>
      <c r="J9594">
        <v>8508</v>
      </c>
      <c r="K9594">
        <v>89</v>
      </c>
      <c r="L9594">
        <v>69.36</v>
      </c>
      <c r="M9594" t="s">
        <v>931</v>
      </c>
      <c r="N9594" t="s">
        <v>926</v>
      </c>
      <c r="O9594">
        <v>44.09</v>
      </c>
      <c r="S9594">
        <v>29593</v>
      </c>
    </row>
    <row r="9595" spans="1:19" x14ac:dyDescent="0.2">
      <c r="A9595" t="s">
        <v>73</v>
      </c>
      <c r="B9595" t="s">
        <v>8</v>
      </c>
      <c r="C9595" t="s">
        <v>924</v>
      </c>
      <c r="D9595">
        <v>1</v>
      </c>
      <c r="E9595">
        <v>3</v>
      </c>
      <c r="F9595">
        <v>1779849900000</v>
      </c>
      <c r="G9595">
        <v>1779852134494</v>
      </c>
      <c r="H9595">
        <v>2234494</v>
      </c>
      <c r="I9595">
        <v>2234494</v>
      </c>
      <c r="J9595">
        <v>10959</v>
      </c>
      <c r="K9595">
        <v>88</v>
      </c>
      <c r="L9595">
        <v>58.32</v>
      </c>
      <c r="M9595" t="s">
        <v>925</v>
      </c>
      <c r="N9595" t="s">
        <v>929</v>
      </c>
      <c r="S9595">
        <v>29594</v>
      </c>
    </row>
    <row r="9596" spans="1:19" x14ac:dyDescent="0.2">
      <c r="A9596" t="s">
        <v>73</v>
      </c>
      <c r="B9596" t="s">
        <v>8</v>
      </c>
      <c r="C9596" t="s">
        <v>928</v>
      </c>
      <c r="D9596">
        <v>1</v>
      </c>
      <c r="E9596">
        <v>3</v>
      </c>
      <c r="F9596">
        <v>1779850800000</v>
      </c>
      <c r="G9596">
        <v>1779852335344</v>
      </c>
      <c r="H9596">
        <v>1535344</v>
      </c>
      <c r="I9596">
        <v>1535344</v>
      </c>
      <c r="J9596">
        <v>12104</v>
      </c>
      <c r="K9596">
        <v>67</v>
      </c>
      <c r="L9596">
        <v>65.42</v>
      </c>
      <c r="M9596" t="s">
        <v>925</v>
      </c>
      <c r="N9596" t="s">
        <v>926</v>
      </c>
      <c r="O9596">
        <v>41.56</v>
      </c>
      <c r="S9596">
        <v>29595</v>
      </c>
    </row>
    <row r="9597" spans="1:19" x14ac:dyDescent="0.2">
      <c r="A9597" t="s">
        <v>73</v>
      </c>
      <c r="B9597" t="s">
        <v>8</v>
      </c>
      <c r="C9597" t="s">
        <v>927</v>
      </c>
      <c r="D9597">
        <v>1</v>
      </c>
      <c r="E9597">
        <v>3</v>
      </c>
      <c r="F9597">
        <v>1779851700000</v>
      </c>
      <c r="G9597">
        <v>1779853797301</v>
      </c>
      <c r="H9597">
        <v>2097301</v>
      </c>
      <c r="I9597">
        <v>2097301</v>
      </c>
      <c r="J9597">
        <v>8695</v>
      </c>
      <c r="K9597">
        <v>88</v>
      </c>
      <c r="L9597">
        <v>71.25</v>
      </c>
      <c r="M9597" t="s">
        <v>931</v>
      </c>
      <c r="N9597" t="s">
        <v>926</v>
      </c>
      <c r="O9597">
        <v>50.08</v>
      </c>
      <c r="S9597">
        <v>29596</v>
      </c>
    </row>
    <row r="9598" spans="1:19" x14ac:dyDescent="0.2">
      <c r="A9598" t="s">
        <v>73</v>
      </c>
      <c r="B9598" t="s">
        <v>8</v>
      </c>
      <c r="C9598" t="s">
        <v>924</v>
      </c>
      <c r="D9598">
        <v>1</v>
      </c>
      <c r="E9598">
        <v>3</v>
      </c>
      <c r="F9598">
        <v>1779852600000</v>
      </c>
      <c r="G9598">
        <v>1779853997782</v>
      </c>
      <c r="H9598">
        <v>1397782</v>
      </c>
      <c r="I9598">
        <v>1397782</v>
      </c>
      <c r="J9598">
        <v>10892</v>
      </c>
      <c r="K9598">
        <v>52</v>
      </c>
      <c r="L9598">
        <v>67.31</v>
      </c>
      <c r="M9598" t="s">
        <v>931</v>
      </c>
      <c r="N9598" t="s">
        <v>926</v>
      </c>
      <c r="O9598">
        <v>52.65</v>
      </c>
      <c r="S9598">
        <v>29597</v>
      </c>
    </row>
    <row r="9599" spans="1:19" x14ac:dyDescent="0.2">
      <c r="A9599" t="s">
        <v>73</v>
      </c>
      <c r="B9599" t="s">
        <v>8</v>
      </c>
      <c r="C9599" t="s">
        <v>928</v>
      </c>
      <c r="D9599">
        <v>1</v>
      </c>
      <c r="E9599">
        <v>3</v>
      </c>
      <c r="F9599">
        <v>1779853500000</v>
      </c>
      <c r="G9599">
        <v>1779855578401</v>
      </c>
      <c r="H9599">
        <v>2078401</v>
      </c>
      <c r="I9599">
        <v>2078401</v>
      </c>
      <c r="J9599">
        <v>9474</v>
      </c>
      <c r="K9599">
        <v>83</v>
      </c>
      <c r="L9599">
        <v>54.89</v>
      </c>
      <c r="M9599" t="s">
        <v>925</v>
      </c>
      <c r="N9599" t="s">
        <v>929</v>
      </c>
      <c r="S9599">
        <v>29598</v>
      </c>
    </row>
    <row r="9600" spans="1:19" x14ac:dyDescent="0.2">
      <c r="A9600" t="s">
        <v>73</v>
      </c>
      <c r="B9600" t="s">
        <v>8</v>
      </c>
      <c r="C9600" t="s">
        <v>927</v>
      </c>
      <c r="D9600">
        <v>1</v>
      </c>
      <c r="E9600">
        <v>3</v>
      </c>
      <c r="F9600">
        <v>1779854400000</v>
      </c>
      <c r="G9600">
        <v>1779856858188</v>
      </c>
      <c r="H9600">
        <v>2458188</v>
      </c>
      <c r="I9600">
        <v>2458188</v>
      </c>
      <c r="J9600">
        <v>9294</v>
      </c>
      <c r="K9600">
        <v>94</v>
      </c>
      <c r="L9600">
        <v>77.72</v>
      </c>
      <c r="M9600" t="s">
        <v>931</v>
      </c>
      <c r="N9600" t="s">
        <v>926</v>
      </c>
      <c r="O9600">
        <v>54.43</v>
      </c>
      <c r="S9600">
        <v>29599</v>
      </c>
    </row>
    <row r="9601" spans="1:19" x14ac:dyDescent="0.2">
      <c r="A9601" t="s">
        <v>73</v>
      </c>
      <c r="B9601" t="s">
        <v>8</v>
      </c>
      <c r="C9601" t="s">
        <v>924</v>
      </c>
      <c r="D9601">
        <v>1</v>
      </c>
      <c r="E9601">
        <v>3</v>
      </c>
      <c r="F9601">
        <v>1779855300000</v>
      </c>
      <c r="G9601">
        <v>1779856627859</v>
      </c>
      <c r="H9601">
        <v>1327859</v>
      </c>
      <c r="I9601">
        <v>1327859</v>
      </c>
      <c r="J9601">
        <v>8941</v>
      </c>
      <c r="K9601">
        <v>53</v>
      </c>
      <c r="L9601">
        <v>65.77</v>
      </c>
      <c r="M9601" t="s">
        <v>925</v>
      </c>
      <c r="N9601" t="s">
        <v>926</v>
      </c>
      <c r="O9601">
        <v>56.05</v>
      </c>
      <c r="S9601">
        <v>29600</v>
      </c>
    </row>
    <row r="9602" spans="1:19" x14ac:dyDescent="0.2">
      <c r="A9602" t="s">
        <v>73</v>
      </c>
      <c r="B9602" t="s">
        <v>8</v>
      </c>
      <c r="C9602" t="s">
        <v>928</v>
      </c>
      <c r="D9602">
        <v>1</v>
      </c>
      <c r="E9602">
        <v>3</v>
      </c>
      <c r="F9602">
        <v>1779856200000</v>
      </c>
      <c r="G9602">
        <v>1779858256227</v>
      </c>
      <c r="H9602">
        <v>2056227</v>
      </c>
      <c r="I9602">
        <v>2056227</v>
      </c>
      <c r="J9602">
        <v>10738</v>
      </c>
      <c r="K9602">
        <v>84</v>
      </c>
      <c r="L9602">
        <v>69.08</v>
      </c>
      <c r="M9602" t="s">
        <v>931</v>
      </c>
      <c r="N9602" t="s">
        <v>926</v>
      </c>
      <c r="O9602">
        <v>40.58</v>
      </c>
      <c r="S9602">
        <v>29601</v>
      </c>
    </row>
    <row r="9603" spans="1:19" x14ac:dyDescent="0.2">
      <c r="A9603" t="s">
        <v>73</v>
      </c>
      <c r="B9603" t="s">
        <v>8</v>
      </c>
      <c r="C9603" t="s">
        <v>927</v>
      </c>
      <c r="D9603">
        <v>1</v>
      </c>
      <c r="E9603">
        <v>3</v>
      </c>
      <c r="F9603">
        <v>1779857100000</v>
      </c>
      <c r="G9603">
        <v>1779858818164</v>
      </c>
      <c r="H9603">
        <v>1718164</v>
      </c>
      <c r="I9603">
        <v>1718164</v>
      </c>
      <c r="J9603">
        <v>11282</v>
      </c>
      <c r="K9603">
        <v>64</v>
      </c>
      <c r="L9603">
        <v>69.67</v>
      </c>
      <c r="M9603" t="s">
        <v>931</v>
      </c>
      <c r="N9603" t="s">
        <v>926</v>
      </c>
      <c r="O9603">
        <v>49.02</v>
      </c>
      <c r="S9603">
        <v>29602</v>
      </c>
    </row>
    <row r="9604" spans="1:19" x14ac:dyDescent="0.2">
      <c r="A9604" t="s">
        <v>73</v>
      </c>
      <c r="B9604" t="s">
        <v>8</v>
      </c>
      <c r="C9604" t="s">
        <v>924</v>
      </c>
      <c r="D9604">
        <v>1</v>
      </c>
      <c r="E9604">
        <v>3</v>
      </c>
      <c r="F9604">
        <v>1779858000000</v>
      </c>
      <c r="G9604">
        <v>1779859526274</v>
      </c>
      <c r="H9604">
        <v>1526274</v>
      </c>
      <c r="I9604">
        <v>1526274</v>
      </c>
      <c r="J9604">
        <v>10384</v>
      </c>
      <c r="K9604">
        <v>58</v>
      </c>
      <c r="L9604">
        <v>64.59</v>
      </c>
      <c r="M9604" t="s">
        <v>925</v>
      </c>
      <c r="N9604" t="s">
        <v>926</v>
      </c>
      <c r="O9604">
        <v>44.46</v>
      </c>
      <c r="S9604">
        <v>29603</v>
      </c>
    </row>
    <row r="9605" spans="1:19" x14ac:dyDescent="0.2">
      <c r="A9605" t="s">
        <v>73</v>
      </c>
      <c r="B9605" t="s">
        <v>8</v>
      </c>
      <c r="C9605" t="s">
        <v>927</v>
      </c>
      <c r="D9605">
        <v>1</v>
      </c>
      <c r="E9605">
        <v>4</v>
      </c>
      <c r="F9605">
        <v>1779926400000</v>
      </c>
      <c r="G9605">
        <v>1779927945065</v>
      </c>
      <c r="H9605">
        <v>1545065</v>
      </c>
      <c r="I9605">
        <v>1545065</v>
      </c>
      <c r="J9605">
        <v>9085</v>
      </c>
      <c r="K9605">
        <v>62</v>
      </c>
      <c r="L9605">
        <v>68.510000000000005</v>
      </c>
      <c r="M9605" t="s">
        <v>931</v>
      </c>
      <c r="N9605" t="s">
        <v>926</v>
      </c>
      <c r="O9605">
        <v>56.57</v>
      </c>
      <c r="S9605">
        <v>29604</v>
      </c>
    </row>
    <row r="9606" spans="1:19" x14ac:dyDescent="0.2">
      <c r="A9606" t="s">
        <v>73</v>
      </c>
      <c r="B9606" t="s">
        <v>8</v>
      </c>
      <c r="C9606" t="s">
        <v>924</v>
      </c>
      <c r="D9606">
        <v>1</v>
      </c>
      <c r="E9606">
        <v>4</v>
      </c>
      <c r="F9606">
        <v>1779927300000</v>
      </c>
      <c r="G9606">
        <v>1779929257629</v>
      </c>
      <c r="H9606">
        <v>1957629</v>
      </c>
      <c r="I9606">
        <v>1957629</v>
      </c>
      <c r="J9606">
        <v>8568</v>
      </c>
      <c r="K9606">
        <v>73</v>
      </c>
      <c r="L9606">
        <v>70.81</v>
      </c>
      <c r="M9606" t="s">
        <v>931</v>
      </c>
      <c r="N9606" t="s">
        <v>926</v>
      </c>
      <c r="O9606">
        <v>52.9</v>
      </c>
      <c r="S9606">
        <v>29605</v>
      </c>
    </row>
    <row r="9607" spans="1:19" x14ac:dyDescent="0.2">
      <c r="A9607" t="s">
        <v>73</v>
      </c>
      <c r="B9607" t="s">
        <v>8</v>
      </c>
      <c r="C9607" t="s">
        <v>928</v>
      </c>
      <c r="D9607">
        <v>1</v>
      </c>
      <c r="E9607">
        <v>4</v>
      </c>
      <c r="F9607">
        <v>1779928200000</v>
      </c>
      <c r="G9607">
        <v>1779930425144</v>
      </c>
      <c r="H9607">
        <v>2225144</v>
      </c>
      <c r="I9607">
        <v>2225144</v>
      </c>
      <c r="J9607">
        <v>8738</v>
      </c>
      <c r="K9607">
        <v>90</v>
      </c>
      <c r="L9607">
        <v>68.650000000000006</v>
      </c>
      <c r="M9607" t="s">
        <v>931</v>
      </c>
      <c r="N9607" t="s">
        <v>926</v>
      </c>
      <c r="O9607">
        <v>40.68</v>
      </c>
      <c r="S9607">
        <v>29606</v>
      </c>
    </row>
    <row r="9608" spans="1:19" x14ac:dyDescent="0.2">
      <c r="A9608" t="s">
        <v>73</v>
      </c>
      <c r="B9608" t="s">
        <v>8</v>
      </c>
      <c r="C9608" t="s">
        <v>927</v>
      </c>
      <c r="D9608">
        <v>1</v>
      </c>
      <c r="E9608">
        <v>4</v>
      </c>
      <c r="F9608">
        <v>1779929100000</v>
      </c>
      <c r="G9608">
        <v>1779930949839</v>
      </c>
      <c r="H9608">
        <v>1849839</v>
      </c>
      <c r="I9608">
        <v>1849839</v>
      </c>
      <c r="J9608">
        <v>11605</v>
      </c>
      <c r="K9608">
        <v>74</v>
      </c>
      <c r="L9608">
        <v>73.36</v>
      </c>
      <c r="M9608" t="s">
        <v>931</v>
      </c>
      <c r="N9608" t="s">
        <v>926</v>
      </c>
      <c r="O9608">
        <v>53.43</v>
      </c>
      <c r="S9608">
        <v>29607</v>
      </c>
    </row>
    <row r="9609" spans="1:19" x14ac:dyDescent="0.2">
      <c r="A9609" t="s">
        <v>73</v>
      </c>
      <c r="B9609" t="s">
        <v>8</v>
      </c>
      <c r="C9609" t="s">
        <v>924</v>
      </c>
      <c r="D9609">
        <v>1</v>
      </c>
      <c r="E9609">
        <v>4</v>
      </c>
      <c r="F9609">
        <v>1779930000000</v>
      </c>
      <c r="G9609">
        <v>1779931589256</v>
      </c>
      <c r="H9609">
        <v>1589256</v>
      </c>
      <c r="I9609">
        <v>1589256</v>
      </c>
      <c r="J9609">
        <v>12199</v>
      </c>
      <c r="K9609">
        <v>61</v>
      </c>
      <c r="L9609">
        <v>68.22</v>
      </c>
      <c r="M9609" t="s">
        <v>931</v>
      </c>
      <c r="N9609" t="s">
        <v>926</v>
      </c>
      <c r="O9609">
        <v>46.45</v>
      </c>
      <c r="S9609">
        <v>29608</v>
      </c>
    </row>
    <row r="9610" spans="1:19" x14ac:dyDescent="0.2">
      <c r="A9610" t="s">
        <v>73</v>
      </c>
      <c r="B9610" t="s">
        <v>8</v>
      </c>
      <c r="C9610" t="s">
        <v>928</v>
      </c>
      <c r="D9610">
        <v>1</v>
      </c>
      <c r="E9610">
        <v>4</v>
      </c>
      <c r="F9610">
        <v>1779930900000</v>
      </c>
      <c r="G9610">
        <v>1779932185800</v>
      </c>
      <c r="H9610">
        <v>1285800</v>
      </c>
      <c r="I9610">
        <v>1285800</v>
      </c>
      <c r="J9610">
        <v>12109</v>
      </c>
      <c r="K9610">
        <v>47</v>
      </c>
      <c r="L9610">
        <v>62.42</v>
      </c>
      <c r="M9610" t="s">
        <v>925</v>
      </c>
      <c r="N9610" t="s">
        <v>926</v>
      </c>
      <c r="O9610">
        <v>40.85</v>
      </c>
      <c r="S9610">
        <v>29609</v>
      </c>
    </row>
    <row r="9611" spans="1:19" x14ac:dyDescent="0.2">
      <c r="A9611" t="s">
        <v>73</v>
      </c>
      <c r="B9611" t="s">
        <v>8</v>
      </c>
      <c r="C9611" t="s">
        <v>927</v>
      </c>
      <c r="D9611">
        <v>1</v>
      </c>
      <c r="E9611">
        <v>4</v>
      </c>
      <c r="F9611">
        <v>1779931800000</v>
      </c>
      <c r="G9611">
        <v>1779933141945</v>
      </c>
      <c r="H9611">
        <v>1341945</v>
      </c>
      <c r="I9611">
        <v>1341945</v>
      </c>
      <c r="J9611">
        <v>11335</v>
      </c>
      <c r="K9611">
        <v>57</v>
      </c>
      <c r="L9611">
        <v>66.48</v>
      </c>
      <c r="M9611" t="s">
        <v>925</v>
      </c>
      <c r="N9611" t="s">
        <v>926</v>
      </c>
      <c r="O9611">
        <v>50.96</v>
      </c>
      <c r="S9611">
        <v>29610</v>
      </c>
    </row>
    <row r="9612" spans="1:19" x14ac:dyDescent="0.2">
      <c r="A9612" t="s">
        <v>73</v>
      </c>
      <c r="B9612" t="s">
        <v>8</v>
      </c>
      <c r="C9612" t="s">
        <v>924</v>
      </c>
      <c r="D9612">
        <v>1</v>
      </c>
      <c r="E9612">
        <v>4</v>
      </c>
      <c r="F9612">
        <v>1779932700000</v>
      </c>
      <c r="G9612">
        <v>1779934992564</v>
      </c>
      <c r="H9612">
        <v>2292564</v>
      </c>
      <c r="I9612">
        <v>2292564</v>
      </c>
      <c r="J9612">
        <v>8755</v>
      </c>
      <c r="K9612">
        <v>84</v>
      </c>
      <c r="L9612">
        <v>72.78</v>
      </c>
      <c r="M9612" t="s">
        <v>931</v>
      </c>
      <c r="N9612" t="s">
        <v>926</v>
      </c>
      <c r="O9612">
        <v>48.56</v>
      </c>
      <c r="S9612">
        <v>29611</v>
      </c>
    </row>
    <row r="9613" spans="1:19" x14ac:dyDescent="0.2">
      <c r="A9613" t="s">
        <v>73</v>
      </c>
      <c r="B9613" t="s">
        <v>8</v>
      </c>
      <c r="C9613" t="s">
        <v>928</v>
      </c>
      <c r="D9613">
        <v>1</v>
      </c>
      <c r="E9613">
        <v>4</v>
      </c>
      <c r="F9613">
        <v>1779933600000</v>
      </c>
      <c r="G9613">
        <v>1779936089769</v>
      </c>
      <c r="H9613">
        <v>2489769</v>
      </c>
      <c r="I9613">
        <v>2489769</v>
      </c>
      <c r="J9613">
        <v>11447</v>
      </c>
      <c r="K9613">
        <v>98</v>
      </c>
      <c r="L9613">
        <v>75.73</v>
      </c>
      <c r="M9613" t="s">
        <v>931</v>
      </c>
      <c r="N9613" t="s">
        <v>926</v>
      </c>
      <c r="O9613">
        <v>43.25</v>
      </c>
      <c r="S9613">
        <v>29612</v>
      </c>
    </row>
    <row r="9614" spans="1:19" x14ac:dyDescent="0.2">
      <c r="A9614" t="s">
        <v>73</v>
      </c>
      <c r="B9614" t="s">
        <v>8</v>
      </c>
      <c r="C9614" t="s">
        <v>927</v>
      </c>
      <c r="D9614">
        <v>1</v>
      </c>
      <c r="E9614">
        <v>4</v>
      </c>
      <c r="F9614">
        <v>1779934500000</v>
      </c>
      <c r="G9614">
        <v>1779937091788</v>
      </c>
      <c r="H9614">
        <v>2591788</v>
      </c>
      <c r="I9614">
        <v>2591788</v>
      </c>
      <c r="J9614">
        <v>9972</v>
      </c>
      <c r="K9614">
        <v>100</v>
      </c>
      <c r="L9614">
        <v>73.34</v>
      </c>
      <c r="M9614" t="s">
        <v>931</v>
      </c>
      <c r="N9614" t="s">
        <v>926</v>
      </c>
      <c r="O9614">
        <v>39.06</v>
      </c>
      <c r="S9614">
        <v>29613</v>
      </c>
    </row>
    <row r="9615" spans="1:19" x14ac:dyDescent="0.2">
      <c r="A9615" t="s">
        <v>73</v>
      </c>
      <c r="B9615" t="s">
        <v>8</v>
      </c>
      <c r="C9615" t="s">
        <v>924</v>
      </c>
      <c r="D9615">
        <v>1</v>
      </c>
      <c r="E9615">
        <v>4</v>
      </c>
      <c r="F9615">
        <v>1779935400000</v>
      </c>
      <c r="G9615">
        <v>1779937603160</v>
      </c>
      <c r="H9615">
        <v>2203160</v>
      </c>
      <c r="I9615">
        <v>2203160</v>
      </c>
      <c r="J9615">
        <v>8790</v>
      </c>
      <c r="K9615">
        <v>86</v>
      </c>
      <c r="L9615">
        <v>73.09</v>
      </c>
      <c r="M9615" t="s">
        <v>931</v>
      </c>
      <c r="N9615" t="s">
        <v>926</v>
      </c>
      <c r="O9615">
        <v>51.42</v>
      </c>
      <c r="S9615">
        <v>29614</v>
      </c>
    </row>
    <row r="9616" spans="1:19" x14ac:dyDescent="0.2">
      <c r="A9616" t="s">
        <v>73</v>
      </c>
      <c r="B9616" t="s">
        <v>8</v>
      </c>
      <c r="C9616" t="s">
        <v>928</v>
      </c>
      <c r="D9616">
        <v>1</v>
      </c>
      <c r="E9616">
        <v>4</v>
      </c>
      <c r="F9616">
        <v>1779936300000</v>
      </c>
      <c r="G9616">
        <v>1779937647724</v>
      </c>
      <c r="H9616">
        <v>1347724</v>
      </c>
      <c r="I9616">
        <v>1347724</v>
      </c>
      <c r="J9616">
        <v>10924</v>
      </c>
      <c r="K9616">
        <v>53</v>
      </c>
      <c r="L9616">
        <v>47.64</v>
      </c>
      <c r="M9616" t="s">
        <v>925</v>
      </c>
      <c r="N9616" t="s">
        <v>929</v>
      </c>
      <c r="S9616">
        <v>29615</v>
      </c>
    </row>
    <row r="9617" spans="1:19" x14ac:dyDescent="0.2">
      <c r="A9617" t="s">
        <v>73</v>
      </c>
      <c r="B9617" t="s">
        <v>8</v>
      </c>
      <c r="C9617" t="s">
        <v>927</v>
      </c>
      <c r="D9617">
        <v>1</v>
      </c>
      <c r="E9617">
        <v>4</v>
      </c>
      <c r="F9617">
        <v>1779937200000</v>
      </c>
      <c r="G9617">
        <v>1779939440233</v>
      </c>
      <c r="H9617">
        <v>2240233</v>
      </c>
      <c r="I9617">
        <v>2240233</v>
      </c>
      <c r="J9617">
        <v>10418</v>
      </c>
      <c r="K9617">
        <v>90</v>
      </c>
      <c r="L9617">
        <v>74.61</v>
      </c>
      <c r="M9617" t="s">
        <v>931</v>
      </c>
      <c r="N9617" t="s">
        <v>926</v>
      </c>
      <c r="O9617">
        <v>49.68</v>
      </c>
      <c r="S9617">
        <v>29616</v>
      </c>
    </row>
    <row r="9618" spans="1:19" x14ac:dyDescent="0.2">
      <c r="A9618" t="s">
        <v>73</v>
      </c>
      <c r="B9618" t="s">
        <v>8</v>
      </c>
      <c r="C9618" t="s">
        <v>924</v>
      </c>
      <c r="D9618">
        <v>1</v>
      </c>
      <c r="E9618">
        <v>4</v>
      </c>
      <c r="F9618">
        <v>1779938100000</v>
      </c>
      <c r="G9618">
        <v>1779939851237</v>
      </c>
      <c r="H9618">
        <v>1751237</v>
      </c>
      <c r="I9618">
        <v>1751237</v>
      </c>
      <c r="J9618">
        <v>9297</v>
      </c>
      <c r="K9618">
        <v>72</v>
      </c>
      <c r="L9618">
        <v>66.760000000000005</v>
      </c>
      <c r="M9618" t="s">
        <v>931</v>
      </c>
      <c r="N9618" t="s">
        <v>926</v>
      </c>
      <c r="O9618">
        <v>46.73</v>
      </c>
      <c r="S9618">
        <v>29617</v>
      </c>
    </row>
    <row r="9619" spans="1:19" x14ac:dyDescent="0.2">
      <c r="A9619" t="s">
        <v>73</v>
      </c>
      <c r="B9619" t="s">
        <v>8</v>
      </c>
      <c r="C9619" t="s">
        <v>928</v>
      </c>
      <c r="D9619">
        <v>1</v>
      </c>
      <c r="E9619">
        <v>4</v>
      </c>
      <c r="F9619">
        <v>1779939000000</v>
      </c>
      <c r="G9619">
        <v>1779940491390</v>
      </c>
      <c r="H9619">
        <v>1491390</v>
      </c>
      <c r="I9619">
        <v>1491390</v>
      </c>
      <c r="J9619">
        <v>8413</v>
      </c>
      <c r="K9619">
        <v>59</v>
      </c>
      <c r="L9619">
        <v>62.67</v>
      </c>
      <c r="M9619" t="s">
        <v>925</v>
      </c>
      <c r="N9619" t="s">
        <v>926</v>
      </c>
      <c r="O9619">
        <v>46.14</v>
      </c>
      <c r="S9619">
        <v>29618</v>
      </c>
    </row>
    <row r="9620" spans="1:19" x14ac:dyDescent="0.2">
      <c r="A9620" t="s">
        <v>73</v>
      </c>
      <c r="B9620" t="s">
        <v>8</v>
      </c>
      <c r="C9620" t="s">
        <v>927</v>
      </c>
      <c r="D9620">
        <v>1</v>
      </c>
      <c r="E9620">
        <v>4</v>
      </c>
      <c r="F9620">
        <v>1779939900000</v>
      </c>
      <c r="G9620">
        <v>1779941966890</v>
      </c>
      <c r="H9620">
        <v>2066890</v>
      </c>
      <c r="I9620">
        <v>2066890</v>
      </c>
      <c r="J9620">
        <v>11023</v>
      </c>
      <c r="K9620">
        <v>84</v>
      </c>
      <c r="L9620">
        <v>71.2</v>
      </c>
      <c r="M9620" t="s">
        <v>931</v>
      </c>
      <c r="N9620" t="s">
        <v>926</v>
      </c>
      <c r="O9620">
        <v>44.5</v>
      </c>
      <c r="S9620">
        <v>29619</v>
      </c>
    </row>
    <row r="9621" spans="1:19" x14ac:dyDescent="0.2">
      <c r="A9621" t="s">
        <v>73</v>
      </c>
      <c r="B9621" t="s">
        <v>8</v>
      </c>
      <c r="C9621" t="s">
        <v>924</v>
      </c>
      <c r="D9621">
        <v>1</v>
      </c>
      <c r="E9621">
        <v>4</v>
      </c>
      <c r="F9621">
        <v>1779940800000</v>
      </c>
      <c r="G9621">
        <v>1779942699162</v>
      </c>
      <c r="H9621">
        <v>1899162</v>
      </c>
      <c r="I9621">
        <v>1899162</v>
      </c>
      <c r="J9621">
        <v>8486</v>
      </c>
      <c r="K9621">
        <v>81</v>
      </c>
      <c r="L9621">
        <v>68.91</v>
      </c>
      <c r="M9621" t="s">
        <v>931</v>
      </c>
      <c r="N9621" t="s">
        <v>926</v>
      </c>
      <c r="O9621">
        <v>50.17</v>
      </c>
      <c r="S9621">
        <v>29620</v>
      </c>
    </row>
    <row r="9622" spans="1:19" x14ac:dyDescent="0.2">
      <c r="A9622" t="s">
        <v>73</v>
      </c>
      <c r="B9622" t="s">
        <v>8</v>
      </c>
      <c r="C9622" t="s">
        <v>928</v>
      </c>
      <c r="D9622">
        <v>1</v>
      </c>
      <c r="E9622">
        <v>4</v>
      </c>
      <c r="F9622">
        <v>1779941700000</v>
      </c>
      <c r="G9622">
        <v>1779943227329</v>
      </c>
      <c r="H9622">
        <v>1527329</v>
      </c>
      <c r="I9622">
        <v>1527329</v>
      </c>
      <c r="J9622">
        <v>10654</v>
      </c>
      <c r="K9622">
        <v>58</v>
      </c>
      <c r="L9622">
        <v>67.38</v>
      </c>
      <c r="M9622" t="s">
        <v>931</v>
      </c>
      <c r="N9622" t="s">
        <v>926</v>
      </c>
      <c r="O9622">
        <v>50.2</v>
      </c>
      <c r="S9622">
        <v>29621</v>
      </c>
    </row>
    <row r="9623" spans="1:19" x14ac:dyDescent="0.2">
      <c r="A9623" t="s">
        <v>73</v>
      </c>
      <c r="B9623" t="s">
        <v>8</v>
      </c>
      <c r="C9623" t="s">
        <v>924</v>
      </c>
      <c r="D9623">
        <v>1</v>
      </c>
      <c r="E9623">
        <v>5</v>
      </c>
      <c r="F9623">
        <v>1780012800000</v>
      </c>
      <c r="G9623">
        <v>1780015005947</v>
      </c>
      <c r="H9623">
        <v>2205947</v>
      </c>
      <c r="I9623">
        <v>2205947</v>
      </c>
      <c r="J9623">
        <v>8796</v>
      </c>
      <c r="K9623">
        <v>90</v>
      </c>
      <c r="L9623">
        <v>69.33</v>
      </c>
      <c r="M9623" t="s">
        <v>931</v>
      </c>
      <c r="N9623" t="s">
        <v>926</v>
      </c>
      <c r="O9623">
        <v>42.61</v>
      </c>
      <c r="S9623">
        <v>29622</v>
      </c>
    </row>
    <row r="9624" spans="1:19" x14ac:dyDescent="0.2">
      <c r="A9624" t="s">
        <v>73</v>
      </c>
      <c r="B9624" t="s">
        <v>8</v>
      </c>
      <c r="C9624" t="s">
        <v>928</v>
      </c>
      <c r="D9624">
        <v>1</v>
      </c>
      <c r="E9624">
        <v>5</v>
      </c>
      <c r="F9624">
        <v>1780013700000</v>
      </c>
      <c r="G9624">
        <v>1780015431562</v>
      </c>
      <c r="H9624">
        <v>1731562</v>
      </c>
      <c r="I9624">
        <v>1731562</v>
      </c>
      <c r="J9624">
        <v>11085</v>
      </c>
      <c r="K9624">
        <v>71</v>
      </c>
      <c r="L9624">
        <v>70.36</v>
      </c>
      <c r="M9624" t="s">
        <v>931</v>
      </c>
      <c r="N9624" t="s">
        <v>926</v>
      </c>
      <c r="O9624">
        <v>50.83</v>
      </c>
      <c r="S9624">
        <v>29623</v>
      </c>
    </row>
    <row r="9625" spans="1:19" x14ac:dyDescent="0.2">
      <c r="A9625" t="s">
        <v>73</v>
      </c>
      <c r="B9625" t="s">
        <v>8</v>
      </c>
      <c r="C9625" t="s">
        <v>927</v>
      </c>
      <c r="D9625">
        <v>1</v>
      </c>
      <c r="E9625">
        <v>5</v>
      </c>
      <c r="F9625">
        <v>1780014600000</v>
      </c>
      <c r="G9625">
        <v>1780016712346</v>
      </c>
      <c r="H9625">
        <v>2112346</v>
      </c>
      <c r="I9625">
        <v>2112346</v>
      </c>
      <c r="J9625">
        <v>9642</v>
      </c>
      <c r="K9625">
        <v>78</v>
      </c>
      <c r="L9625">
        <v>67.84</v>
      </c>
      <c r="M9625" t="s">
        <v>931</v>
      </c>
      <c r="N9625" t="s">
        <v>926</v>
      </c>
      <c r="O9625">
        <v>39.229999999999997</v>
      </c>
      <c r="S9625">
        <v>29624</v>
      </c>
    </row>
    <row r="9626" spans="1:19" x14ac:dyDescent="0.2">
      <c r="A9626" t="s">
        <v>73</v>
      </c>
      <c r="B9626" t="s">
        <v>8</v>
      </c>
      <c r="C9626" t="s">
        <v>924</v>
      </c>
      <c r="D9626">
        <v>1</v>
      </c>
      <c r="E9626">
        <v>5</v>
      </c>
      <c r="F9626">
        <v>1780015500000</v>
      </c>
      <c r="G9626">
        <v>1780017900090</v>
      </c>
      <c r="H9626">
        <v>2400090</v>
      </c>
      <c r="I9626">
        <v>2400090</v>
      </c>
      <c r="J9626">
        <v>10698</v>
      </c>
      <c r="K9626">
        <v>93</v>
      </c>
      <c r="L9626">
        <v>73.099999999999994</v>
      </c>
      <c r="M9626" t="s">
        <v>931</v>
      </c>
      <c r="N9626" t="s">
        <v>926</v>
      </c>
      <c r="O9626">
        <v>41.39</v>
      </c>
      <c r="S9626">
        <v>29625</v>
      </c>
    </row>
    <row r="9627" spans="1:19" x14ac:dyDescent="0.2">
      <c r="A9627" t="s">
        <v>73</v>
      </c>
      <c r="B9627" t="s">
        <v>8</v>
      </c>
      <c r="C9627" t="s">
        <v>928</v>
      </c>
      <c r="D9627">
        <v>1</v>
      </c>
      <c r="E9627">
        <v>5</v>
      </c>
      <c r="F9627">
        <v>1780016400000</v>
      </c>
      <c r="G9627">
        <v>1780017893193</v>
      </c>
      <c r="H9627">
        <v>1493193</v>
      </c>
      <c r="I9627">
        <v>1493193</v>
      </c>
      <c r="J9627">
        <v>11021</v>
      </c>
      <c r="K9627">
        <v>64</v>
      </c>
      <c r="L9627">
        <v>68.510000000000005</v>
      </c>
      <c r="M9627" t="s">
        <v>931</v>
      </c>
      <c r="N9627" t="s">
        <v>926</v>
      </c>
      <c r="O9627">
        <v>52.69</v>
      </c>
      <c r="S9627">
        <v>29626</v>
      </c>
    </row>
    <row r="9628" spans="1:19" x14ac:dyDescent="0.2">
      <c r="A9628" t="s">
        <v>73</v>
      </c>
      <c r="B9628" t="s">
        <v>8</v>
      </c>
      <c r="C9628" t="s">
        <v>927</v>
      </c>
      <c r="D9628">
        <v>1</v>
      </c>
      <c r="E9628">
        <v>5</v>
      </c>
      <c r="F9628">
        <v>1780017300000</v>
      </c>
      <c r="G9628">
        <v>1780019420328</v>
      </c>
      <c r="H9628">
        <v>2120328</v>
      </c>
      <c r="I9628">
        <v>2120328</v>
      </c>
      <c r="J9628">
        <v>9162</v>
      </c>
      <c r="K9628">
        <v>84</v>
      </c>
      <c r="L9628">
        <v>72.150000000000006</v>
      </c>
      <c r="M9628" t="s">
        <v>931</v>
      </c>
      <c r="N9628" t="s">
        <v>926</v>
      </c>
      <c r="O9628">
        <v>50.32</v>
      </c>
      <c r="S9628">
        <v>29627</v>
      </c>
    </row>
    <row r="9629" spans="1:19" x14ac:dyDescent="0.2">
      <c r="A9629" t="s">
        <v>73</v>
      </c>
      <c r="B9629" t="s">
        <v>8</v>
      </c>
      <c r="C9629" t="s">
        <v>924</v>
      </c>
      <c r="D9629">
        <v>1</v>
      </c>
      <c r="E9629">
        <v>5</v>
      </c>
      <c r="F9629">
        <v>1780018200000</v>
      </c>
      <c r="G9629">
        <v>1780019841883</v>
      </c>
      <c r="H9629">
        <v>1641883</v>
      </c>
      <c r="I9629">
        <v>1641883</v>
      </c>
      <c r="J9629">
        <v>10897</v>
      </c>
      <c r="K9629">
        <v>69</v>
      </c>
      <c r="L9629">
        <v>64.19</v>
      </c>
      <c r="M9629" t="s">
        <v>925</v>
      </c>
      <c r="N9629" t="s">
        <v>926</v>
      </c>
      <c r="O9629">
        <v>39.24</v>
      </c>
      <c r="S9629">
        <v>29628</v>
      </c>
    </row>
    <row r="9630" spans="1:19" x14ac:dyDescent="0.2">
      <c r="A9630" t="s">
        <v>73</v>
      </c>
      <c r="B9630" t="s">
        <v>8</v>
      </c>
      <c r="C9630" t="s">
        <v>928</v>
      </c>
      <c r="D9630">
        <v>1</v>
      </c>
      <c r="E9630">
        <v>5</v>
      </c>
      <c r="F9630">
        <v>1780019100000</v>
      </c>
      <c r="G9630">
        <v>1780021092018</v>
      </c>
      <c r="H9630">
        <v>1992018</v>
      </c>
      <c r="I9630">
        <v>1992018</v>
      </c>
      <c r="J9630">
        <v>8449</v>
      </c>
      <c r="K9630">
        <v>78</v>
      </c>
      <c r="L9630">
        <v>68.38</v>
      </c>
      <c r="M9630" t="s">
        <v>931</v>
      </c>
      <c r="N9630" t="s">
        <v>926</v>
      </c>
      <c r="O9630">
        <v>46.7</v>
      </c>
      <c r="S9630">
        <v>29629</v>
      </c>
    </row>
    <row r="9631" spans="1:19" x14ac:dyDescent="0.2">
      <c r="A9631" t="s">
        <v>73</v>
      </c>
      <c r="B9631" t="s">
        <v>8</v>
      </c>
      <c r="C9631" t="s">
        <v>927</v>
      </c>
      <c r="D9631">
        <v>1</v>
      </c>
      <c r="E9631">
        <v>5</v>
      </c>
      <c r="F9631">
        <v>1780020000000</v>
      </c>
      <c r="G9631">
        <v>1780022099213</v>
      </c>
      <c r="H9631">
        <v>2099213</v>
      </c>
      <c r="I9631">
        <v>2099213</v>
      </c>
      <c r="J9631">
        <v>8905</v>
      </c>
      <c r="K9631">
        <v>84</v>
      </c>
      <c r="L9631">
        <v>72.739999999999995</v>
      </c>
      <c r="M9631" t="s">
        <v>931</v>
      </c>
      <c r="N9631" t="s">
        <v>926</v>
      </c>
      <c r="O9631">
        <v>52.92</v>
      </c>
      <c r="S9631">
        <v>29630</v>
      </c>
    </row>
    <row r="9632" spans="1:19" x14ac:dyDescent="0.2">
      <c r="A9632" t="s">
        <v>73</v>
      </c>
      <c r="B9632" t="s">
        <v>8</v>
      </c>
      <c r="C9632" t="s">
        <v>924</v>
      </c>
      <c r="D9632">
        <v>1</v>
      </c>
      <c r="E9632">
        <v>5</v>
      </c>
      <c r="F9632">
        <v>1780020900000</v>
      </c>
      <c r="G9632">
        <v>1780022514618</v>
      </c>
      <c r="H9632">
        <v>1614618</v>
      </c>
      <c r="I9632">
        <v>1614618</v>
      </c>
      <c r="J9632">
        <v>11291</v>
      </c>
      <c r="K9632">
        <v>64</v>
      </c>
      <c r="L9632">
        <v>68.44</v>
      </c>
      <c r="M9632" t="s">
        <v>931</v>
      </c>
      <c r="N9632" t="s">
        <v>926</v>
      </c>
      <c r="O9632">
        <v>48.76</v>
      </c>
      <c r="S9632">
        <v>29631</v>
      </c>
    </row>
    <row r="9633" spans="1:19" x14ac:dyDescent="0.2">
      <c r="A9633" t="s">
        <v>73</v>
      </c>
      <c r="B9633" t="s">
        <v>8</v>
      </c>
      <c r="C9633" t="s">
        <v>928</v>
      </c>
      <c r="D9633">
        <v>1</v>
      </c>
      <c r="E9633">
        <v>5</v>
      </c>
      <c r="F9633">
        <v>1780021800000</v>
      </c>
      <c r="G9633">
        <v>1780023858026</v>
      </c>
      <c r="H9633">
        <v>2058026</v>
      </c>
      <c r="I9633">
        <v>2058026</v>
      </c>
      <c r="J9633">
        <v>10791</v>
      </c>
      <c r="K9633">
        <v>86</v>
      </c>
      <c r="L9633">
        <v>73.87</v>
      </c>
      <c r="M9633" t="s">
        <v>931</v>
      </c>
      <c r="N9633" t="s">
        <v>926</v>
      </c>
      <c r="O9633">
        <v>51.54</v>
      </c>
      <c r="S9633">
        <v>29632</v>
      </c>
    </row>
    <row r="9634" spans="1:19" x14ac:dyDescent="0.2">
      <c r="A9634" t="s">
        <v>73</v>
      </c>
      <c r="B9634" t="s">
        <v>8</v>
      </c>
      <c r="C9634" t="s">
        <v>927</v>
      </c>
      <c r="D9634">
        <v>1</v>
      </c>
      <c r="E9634">
        <v>5</v>
      </c>
      <c r="F9634">
        <v>1780022700000</v>
      </c>
      <c r="G9634">
        <v>1780023946294</v>
      </c>
      <c r="H9634">
        <v>1246294</v>
      </c>
      <c r="I9634">
        <v>1246294</v>
      </c>
      <c r="J9634">
        <v>8452</v>
      </c>
      <c r="K9634">
        <v>53</v>
      </c>
      <c r="L9634">
        <v>60.3</v>
      </c>
      <c r="M9634" t="s">
        <v>925</v>
      </c>
      <c r="N9634" t="s">
        <v>926</v>
      </c>
      <c r="O9634">
        <v>46.69</v>
      </c>
      <c r="S9634">
        <v>29633</v>
      </c>
    </row>
    <row r="9635" spans="1:19" x14ac:dyDescent="0.2">
      <c r="A9635" t="s">
        <v>73</v>
      </c>
      <c r="B9635" t="s">
        <v>8</v>
      </c>
      <c r="C9635" t="s">
        <v>924</v>
      </c>
      <c r="D9635">
        <v>1</v>
      </c>
      <c r="E9635">
        <v>5</v>
      </c>
      <c r="F9635">
        <v>1780023600000</v>
      </c>
      <c r="G9635">
        <v>1780024997597</v>
      </c>
      <c r="H9635">
        <v>1397597</v>
      </c>
      <c r="I9635">
        <v>1397597</v>
      </c>
      <c r="J9635">
        <v>10026</v>
      </c>
      <c r="K9635">
        <v>63</v>
      </c>
      <c r="L9635">
        <v>65</v>
      </c>
      <c r="M9635" t="s">
        <v>925</v>
      </c>
      <c r="N9635" t="s">
        <v>926</v>
      </c>
      <c r="O9635">
        <v>49.6</v>
      </c>
      <c r="S9635">
        <v>29634</v>
      </c>
    </row>
    <row r="9636" spans="1:19" x14ac:dyDescent="0.2">
      <c r="A9636" t="s">
        <v>73</v>
      </c>
      <c r="B9636" t="s">
        <v>8</v>
      </c>
      <c r="C9636" t="s">
        <v>928</v>
      </c>
      <c r="D9636">
        <v>1</v>
      </c>
      <c r="E9636">
        <v>5</v>
      </c>
      <c r="F9636">
        <v>1780024500000</v>
      </c>
      <c r="G9636">
        <v>1780026688569</v>
      </c>
      <c r="H9636">
        <v>2188569</v>
      </c>
      <c r="I9636">
        <v>2188569</v>
      </c>
      <c r="J9636">
        <v>11340</v>
      </c>
      <c r="K9636">
        <v>91</v>
      </c>
      <c r="L9636">
        <v>73.459999999999994</v>
      </c>
      <c r="M9636" t="s">
        <v>931</v>
      </c>
      <c r="N9636" t="s">
        <v>926</v>
      </c>
      <c r="O9636">
        <v>45.85</v>
      </c>
      <c r="S9636">
        <v>29635</v>
      </c>
    </row>
    <row r="9637" spans="1:19" x14ac:dyDescent="0.2">
      <c r="A9637" t="s">
        <v>73</v>
      </c>
      <c r="B9637" t="s">
        <v>8</v>
      </c>
      <c r="C9637" t="s">
        <v>927</v>
      </c>
      <c r="D9637">
        <v>1</v>
      </c>
      <c r="E9637">
        <v>5</v>
      </c>
      <c r="F9637">
        <v>1780025400000</v>
      </c>
      <c r="G9637">
        <v>1780027554640</v>
      </c>
      <c r="H9637">
        <v>2154640</v>
      </c>
      <c r="I9637">
        <v>2154640</v>
      </c>
      <c r="J9637">
        <v>10461</v>
      </c>
      <c r="K9637">
        <v>91</v>
      </c>
      <c r="L9637">
        <v>76.010000000000005</v>
      </c>
      <c r="M9637" t="s">
        <v>931</v>
      </c>
      <c r="N9637" t="s">
        <v>926</v>
      </c>
      <c r="O9637">
        <v>54.96</v>
      </c>
      <c r="S9637">
        <v>29636</v>
      </c>
    </row>
    <row r="9638" spans="1:19" x14ac:dyDescent="0.2">
      <c r="A9638" t="s">
        <v>73</v>
      </c>
      <c r="B9638" t="s">
        <v>8</v>
      </c>
      <c r="C9638" t="s">
        <v>924</v>
      </c>
      <c r="D9638">
        <v>1</v>
      </c>
      <c r="E9638">
        <v>5</v>
      </c>
      <c r="F9638">
        <v>1780026300000</v>
      </c>
      <c r="G9638">
        <v>1780027547084</v>
      </c>
      <c r="H9638">
        <v>1247084</v>
      </c>
      <c r="I9638">
        <v>1247084</v>
      </c>
      <c r="J9638">
        <v>11047</v>
      </c>
      <c r="K9638">
        <v>51</v>
      </c>
      <c r="L9638">
        <v>46.56</v>
      </c>
      <c r="M9638" t="s">
        <v>925</v>
      </c>
      <c r="N9638" t="s">
        <v>929</v>
      </c>
      <c r="S9638">
        <v>29637</v>
      </c>
    </row>
    <row r="9639" spans="1:19" x14ac:dyDescent="0.2">
      <c r="A9639" t="s">
        <v>73</v>
      </c>
      <c r="B9639" t="s">
        <v>8</v>
      </c>
      <c r="C9639" t="s">
        <v>928</v>
      </c>
      <c r="D9639">
        <v>1</v>
      </c>
      <c r="E9639">
        <v>5</v>
      </c>
      <c r="F9639">
        <v>1780027200000</v>
      </c>
      <c r="G9639">
        <v>1780029101084</v>
      </c>
      <c r="H9639">
        <v>1901084</v>
      </c>
      <c r="I9639">
        <v>1901084</v>
      </c>
      <c r="J9639">
        <v>10723</v>
      </c>
      <c r="K9639">
        <v>77</v>
      </c>
      <c r="L9639">
        <v>75.59</v>
      </c>
      <c r="M9639" t="s">
        <v>931</v>
      </c>
      <c r="N9639" t="s">
        <v>926</v>
      </c>
      <c r="O9639">
        <v>59.69</v>
      </c>
      <c r="S9639">
        <v>29638</v>
      </c>
    </row>
    <row r="9640" spans="1:19" x14ac:dyDescent="0.2">
      <c r="A9640" t="s">
        <v>73</v>
      </c>
      <c r="B9640" t="s">
        <v>8</v>
      </c>
      <c r="C9640" t="s">
        <v>927</v>
      </c>
      <c r="D9640">
        <v>1</v>
      </c>
      <c r="E9640">
        <v>5</v>
      </c>
      <c r="F9640">
        <v>1780028100000</v>
      </c>
      <c r="G9640">
        <v>1780030436727</v>
      </c>
      <c r="H9640">
        <v>2336727</v>
      </c>
      <c r="I9640">
        <v>2336727</v>
      </c>
      <c r="J9640">
        <v>11338</v>
      </c>
      <c r="K9640">
        <v>88</v>
      </c>
      <c r="L9640">
        <v>80.58</v>
      </c>
      <c r="M9640" t="s">
        <v>931</v>
      </c>
      <c r="N9640" t="s">
        <v>926</v>
      </c>
      <c r="O9640">
        <v>58.66</v>
      </c>
      <c r="S9640">
        <v>29639</v>
      </c>
    </row>
    <row r="9641" spans="1:19" x14ac:dyDescent="0.2">
      <c r="A9641" t="s">
        <v>73</v>
      </c>
      <c r="B9641" t="s">
        <v>8</v>
      </c>
      <c r="C9641" t="s">
        <v>924</v>
      </c>
      <c r="D9641">
        <v>1</v>
      </c>
      <c r="E9641">
        <v>5</v>
      </c>
      <c r="F9641">
        <v>1780029000000</v>
      </c>
      <c r="G9641">
        <v>1780031045260</v>
      </c>
      <c r="H9641">
        <v>2045260</v>
      </c>
      <c r="I9641">
        <v>2045260</v>
      </c>
      <c r="J9641">
        <v>10546</v>
      </c>
      <c r="K9641">
        <v>79</v>
      </c>
      <c r="L9641">
        <v>55.62</v>
      </c>
      <c r="M9641" t="s">
        <v>925</v>
      </c>
      <c r="N9641" t="s">
        <v>929</v>
      </c>
      <c r="S9641">
        <v>29640</v>
      </c>
    </row>
    <row r="9642" spans="1:19" x14ac:dyDescent="0.2">
      <c r="A9642" t="s">
        <v>73</v>
      </c>
      <c r="B9642" t="s">
        <v>8</v>
      </c>
      <c r="C9642" t="s">
        <v>928</v>
      </c>
      <c r="D9642">
        <v>1</v>
      </c>
      <c r="E9642">
        <v>6</v>
      </c>
      <c r="F9642">
        <v>1780099200000</v>
      </c>
      <c r="G9642">
        <v>1780101693120</v>
      </c>
      <c r="H9642">
        <v>2493120</v>
      </c>
      <c r="I9642">
        <v>2493120</v>
      </c>
      <c r="J9642">
        <v>10081</v>
      </c>
      <c r="K9642">
        <v>96</v>
      </c>
      <c r="L9642">
        <v>60.5</v>
      </c>
      <c r="M9642" t="s">
        <v>925</v>
      </c>
      <c r="N9642" t="s">
        <v>929</v>
      </c>
      <c r="S9642">
        <v>29641</v>
      </c>
    </row>
    <row r="9643" spans="1:19" x14ac:dyDescent="0.2">
      <c r="A9643" t="s">
        <v>73</v>
      </c>
      <c r="B9643" t="s">
        <v>8</v>
      </c>
      <c r="C9643" t="s">
        <v>927</v>
      </c>
      <c r="D9643">
        <v>1</v>
      </c>
      <c r="E9643">
        <v>6</v>
      </c>
      <c r="F9643">
        <v>1780100100000</v>
      </c>
      <c r="G9643">
        <v>1780102229955</v>
      </c>
      <c r="H9643">
        <v>2129955</v>
      </c>
      <c r="I9643">
        <v>2129955</v>
      </c>
      <c r="J9643">
        <v>8541</v>
      </c>
      <c r="K9643">
        <v>90</v>
      </c>
      <c r="L9643">
        <v>68.09</v>
      </c>
      <c r="M9643" t="s">
        <v>931</v>
      </c>
      <c r="N9643" t="s">
        <v>926</v>
      </c>
      <c r="O9643">
        <v>42.32</v>
      </c>
      <c r="S9643">
        <v>29642</v>
      </c>
    </row>
    <row r="9644" spans="1:19" x14ac:dyDescent="0.2">
      <c r="A9644" t="s">
        <v>73</v>
      </c>
      <c r="B9644" t="s">
        <v>8</v>
      </c>
      <c r="C9644" t="s">
        <v>924</v>
      </c>
      <c r="D9644">
        <v>1</v>
      </c>
      <c r="E9644">
        <v>6</v>
      </c>
      <c r="F9644">
        <v>1780101000000</v>
      </c>
      <c r="G9644">
        <v>1780102547486</v>
      </c>
      <c r="H9644">
        <v>1547486</v>
      </c>
      <c r="I9644">
        <v>1547486</v>
      </c>
      <c r="J9644">
        <v>10328</v>
      </c>
      <c r="K9644">
        <v>60</v>
      </c>
      <c r="L9644">
        <v>63.22</v>
      </c>
      <c r="M9644" t="s">
        <v>925</v>
      </c>
      <c r="N9644" t="s">
        <v>926</v>
      </c>
      <c r="O9644">
        <v>40.880000000000003</v>
      </c>
      <c r="S9644">
        <v>29643</v>
      </c>
    </row>
    <row r="9645" spans="1:19" x14ac:dyDescent="0.2">
      <c r="A9645" t="s">
        <v>73</v>
      </c>
      <c r="B9645" t="s">
        <v>8</v>
      </c>
      <c r="C9645" t="s">
        <v>928</v>
      </c>
      <c r="D9645">
        <v>1</v>
      </c>
      <c r="E9645">
        <v>6</v>
      </c>
      <c r="F9645">
        <v>1780101900000</v>
      </c>
      <c r="G9645">
        <v>1780104051060</v>
      </c>
      <c r="H9645">
        <v>2151060</v>
      </c>
      <c r="I9645">
        <v>2151060</v>
      </c>
      <c r="J9645">
        <v>8584</v>
      </c>
      <c r="K9645">
        <v>79</v>
      </c>
      <c r="L9645">
        <v>54.83</v>
      </c>
      <c r="M9645" t="s">
        <v>925</v>
      </c>
      <c r="N9645" t="s">
        <v>929</v>
      </c>
      <c r="S9645">
        <v>29644</v>
      </c>
    </row>
    <row r="9646" spans="1:19" x14ac:dyDescent="0.2">
      <c r="A9646" t="s">
        <v>73</v>
      </c>
      <c r="B9646" t="s">
        <v>8</v>
      </c>
      <c r="C9646" t="s">
        <v>927</v>
      </c>
      <c r="D9646">
        <v>1</v>
      </c>
      <c r="E9646">
        <v>6</v>
      </c>
      <c r="F9646">
        <v>1780102800000</v>
      </c>
      <c r="G9646">
        <v>1780104959325</v>
      </c>
      <c r="H9646">
        <v>2159325</v>
      </c>
      <c r="I9646">
        <v>2159325</v>
      </c>
      <c r="J9646">
        <v>9909</v>
      </c>
      <c r="K9646">
        <v>83</v>
      </c>
      <c r="L9646">
        <v>71.8</v>
      </c>
      <c r="M9646" t="s">
        <v>931</v>
      </c>
      <c r="N9646" t="s">
        <v>926</v>
      </c>
      <c r="O9646">
        <v>46.53</v>
      </c>
      <c r="S9646">
        <v>29645</v>
      </c>
    </row>
    <row r="9647" spans="1:19" x14ac:dyDescent="0.2">
      <c r="A9647" t="s">
        <v>73</v>
      </c>
      <c r="B9647" t="s">
        <v>8</v>
      </c>
      <c r="C9647" t="s">
        <v>924</v>
      </c>
      <c r="D9647">
        <v>1</v>
      </c>
      <c r="E9647">
        <v>6</v>
      </c>
      <c r="F9647">
        <v>1780103700000</v>
      </c>
      <c r="G9647">
        <v>1780105216774</v>
      </c>
      <c r="H9647">
        <v>1516774</v>
      </c>
      <c r="I9647">
        <v>1516774</v>
      </c>
      <c r="J9647">
        <v>9239</v>
      </c>
      <c r="K9647">
        <v>58</v>
      </c>
      <c r="L9647">
        <v>68.23</v>
      </c>
      <c r="M9647" t="s">
        <v>931</v>
      </c>
      <c r="N9647" t="s">
        <v>926</v>
      </c>
      <c r="O9647">
        <v>56.21</v>
      </c>
      <c r="S9647">
        <v>29646</v>
      </c>
    </row>
    <row r="9648" spans="1:19" x14ac:dyDescent="0.2">
      <c r="A9648" t="s">
        <v>73</v>
      </c>
      <c r="B9648" t="s">
        <v>8</v>
      </c>
      <c r="C9648" t="s">
        <v>928</v>
      </c>
      <c r="D9648">
        <v>1</v>
      </c>
      <c r="E9648">
        <v>6</v>
      </c>
      <c r="F9648">
        <v>1780104600000</v>
      </c>
      <c r="G9648">
        <v>1780106709388</v>
      </c>
      <c r="H9648">
        <v>2109388</v>
      </c>
      <c r="I9648">
        <v>2109388</v>
      </c>
      <c r="J9648">
        <v>9101</v>
      </c>
      <c r="K9648">
        <v>79</v>
      </c>
      <c r="L9648">
        <v>69.349999999999994</v>
      </c>
      <c r="M9648" t="s">
        <v>931</v>
      </c>
      <c r="N9648" t="s">
        <v>926</v>
      </c>
      <c r="O9648">
        <v>44.27</v>
      </c>
      <c r="S9648">
        <v>29647</v>
      </c>
    </row>
    <row r="9649" spans="1:19" x14ac:dyDescent="0.2">
      <c r="A9649" t="s">
        <v>73</v>
      </c>
      <c r="B9649" t="s">
        <v>8</v>
      </c>
      <c r="C9649" t="s">
        <v>927</v>
      </c>
      <c r="D9649">
        <v>1</v>
      </c>
      <c r="E9649">
        <v>6</v>
      </c>
      <c r="F9649">
        <v>1780105500000</v>
      </c>
      <c r="G9649">
        <v>1780107031120</v>
      </c>
      <c r="H9649">
        <v>1531120</v>
      </c>
      <c r="I9649">
        <v>1531120</v>
      </c>
      <c r="J9649">
        <v>8796</v>
      </c>
      <c r="K9649">
        <v>59</v>
      </c>
      <c r="L9649">
        <v>60.62</v>
      </c>
      <c r="M9649" t="s">
        <v>925</v>
      </c>
      <c r="N9649" t="s">
        <v>926</v>
      </c>
      <c r="O9649">
        <v>39.35</v>
      </c>
      <c r="S9649">
        <v>29648</v>
      </c>
    </row>
    <row r="9650" spans="1:19" x14ac:dyDescent="0.2">
      <c r="A9650" t="s">
        <v>73</v>
      </c>
      <c r="B9650" t="s">
        <v>8</v>
      </c>
      <c r="C9650" t="s">
        <v>924</v>
      </c>
      <c r="D9650">
        <v>1</v>
      </c>
      <c r="E9650">
        <v>6</v>
      </c>
      <c r="F9650">
        <v>1780106400000</v>
      </c>
      <c r="G9650">
        <v>1780108370339</v>
      </c>
      <c r="H9650">
        <v>1970339</v>
      </c>
      <c r="I9650">
        <v>1970339</v>
      </c>
      <c r="J9650">
        <v>10908</v>
      </c>
      <c r="K9650">
        <v>73</v>
      </c>
      <c r="L9650">
        <v>69.930000000000007</v>
      </c>
      <c r="M9650" t="s">
        <v>931</v>
      </c>
      <c r="N9650" t="s">
        <v>926</v>
      </c>
      <c r="O9650">
        <v>44.27</v>
      </c>
      <c r="S9650">
        <v>29649</v>
      </c>
    </row>
    <row r="9651" spans="1:19" x14ac:dyDescent="0.2">
      <c r="A9651" t="s">
        <v>73</v>
      </c>
      <c r="B9651" t="s">
        <v>8</v>
      </c>
      <c r="C9651" t="s">
        <v>928</v>
      </c>
      <c r="D9651">
        <v>1</v>
      </c>
      <c r="E9651">
        <v>6</v>
      </c>
      <c r="F9651">
        <v>1780107300000</v>
      </c>
      <c r="G9651">
        <v>1780109180277</v>
      </c>
      <c r="H9651">
        <v>1880277</v>
      </c>
      <c r="I9651">
        <v>1880277</v>
      </c>
      <c r="J9651">
        <v>9990</v>
      </c>
      <c r="K9651">
        <v>76</v>
      </c>
      <c r="L9651">
        <v>67.31</v>
      </c>
      <c r="M9651" t="s">
        <v>931</v>
      </c>
      <c r="N9651" t="s">
        <v>926</v>
      </c>
      <c r="O9651">
        <v>42.92</v>
      </c>
      <c r="S9651">
        <v>29650</v>
      </c>
    </row>
    <row r="9652" spans="1:19" x14ac:dyDescent="0.2">
      <c r="A9652" t="s">
        <v>73</v>
      </c>
      <c r="B9652" t="s">
        <v>8</v>
      </c>
      <c r="C9652" t="s">
        <v>927</v>
      </c>
      <c r="D9652">
        <v>1</v>
      </c>
      <c r="E9652">
        <v>6</v>
      </c>
      <c r="F9652">
        <v>1780108200000</v>
      </c>
      <c r="G9652">
        <v>1780109902481</v>
      </c>
      <c r="H9652">
        <v>1702481</v>
      </c>
      <c r="I9652">
        <v>1702481</v>
      </c>
      <c r="J9652">
        <v>12033</v>
      </c>
      <c r="K9652">
        <v>71</v>
      </c>
      <c r="L9652">
        <v>67.010000000000005</v>
      </c>
      <c r="M9652" t="s">
        <v>931</v>
      </c>
      <c r="N9652" t="s">
        <v>926</v>
      </c>
      <c r="O9652">
        <v>41.24</v>
      </c>
      <c r="S9652">
        <v>29651</v>
      </c>
    </row>
    <row r="9653" spans="1:19" x14ac:dyDescent="0.2">
      <c r="A9653" t="s">
        <v>73</v>
      </c>
      <c r="B9653" t="s">
        <v>8</v>
      </c>
      <c r="C9653" t="s">
        <v>924</v>
      </c>
      <c r="D9653">
        <v>1</v>
      </c>
      <c r="E9653">
        <v>6</v>
      </c>
      <c r="F9653">
        <v>1780109100000</v>
      </c>
      <c r="G9653">
        <v>1780110701458</v>
      </c>
      <c r="H9653">
        <v>1601458</v>
      </c>
      <c r="I9653">
        <v>1601458</v>
      </c>
      <c r="J9653">
        <v>9512</v>
      </c>
      <c r="K9653">
        <v>59</v>
      </c>
      <c r="L9653">
        <v>63.75</v>
      </c>
      <c r="M9653" t="s">
        <v>925</v>
      </c>
      <c r="N9653" t="s">
        <v>926</v>
      </c>
      <c r="O9653">
        <v>42.93</v>
      </c>
      <c r="S9653">
        <v>29652</v>
      </c>
    </row>
    <row r="9654" spans="1:19" x14ac:dyDescent="0.2">
      <c r="A9654" t="s">
        <v>73</v>
      </c>
      <c r="B9654" t="s">
        <v>8</v>
      </c>
      <c r="C9654" t="s">
        <v>928</v>
      </c>
      <c r="D9654">
        <v>1</v>
      </c>
      <c r="E9654">
        <v>6</v>
      </c>
      <c r="F9654">
        <v>1780110000000</v>
      </c>
      <c r="G9654">
        <v>1780112301520</v>
      </c>
      <c r="H9654">
        <v>2301520</v>
      </c>
      <c r="I9654">
        <v>2301520</v>
      </c>
      <c r="J9654">
        <v>8473</v>
      </c>
      <c r="K9654">
        <v>96</v>
      </c>
      <c r="L9654">
        <v>68.66</v>
      </c>
      <c r="M9654" t="s">
        <v>931</v>
      </c>
      <c r="N9654" t="s">
        <v>926</v>
      </c>
      <c r="O9654">
        <v>39.5</v>
      </c>
      <c r="S9654">
        <v>29653</v>
      </c>
    </row>
    <row r="9655" spans="1:19" x14ac:dyDescent="0.2">
      <c r="A9655" t="s">
        <v>73</v>
      </c>
      <c r="B9655" t="s">
        <v>8</v>
      </c>
      <c r="C9655" t="s">
        <v>927</v>
      </c>
      <c r="D9655">
        <v>1</v>
      </c>
      <c r="E9655">
        <v>6</v>
      </c>
      <c r="F9655">
        <v>1780110900000</v>
      </c>
      <c r="G9655">
        <v>1780112897190</v>
      </c>
      <c r="H9655">
        <v>1997190</v>
      </c>
      <c r="I9655">
        <v>1997190</v>
      </c>
      <c r="J9655">
        <v>9513</v>
      </c>
      <c r="K9655">
        <v>79</v>
      </c>
      <c r="L9655">
        <v>70.87</v>
      </c>
      <c r="M9655" t="s">
        <v>931</v>
      </c>
      <c r="N9655" t="s">
        <v>926</v>
      </c>
      <c r="O9655">
        <v>49.51</v>
      </c>
      <c r="S9655">
        <v>29654</v>
      </c>
    </row>
    <row r="9656" spans="1:19" x14ac:dyDescent="0.2">
      <c r="A9656" t="s">
        <v>73</v>
      </c>
      <c r="B9656" t="s">
        <v>8</v>
      </c>
      <c r="C9656" t="s">
        <v>924</v>
      </c>
      <c r="D9656">
        <v>1</v>
      </c>
      <c r="E9656">
        <v>6</v>
      </c>
      <c r="F9656">
        <v>1780111800000</v>
      </c>
      <c r="G9656">
        <v>1780114606721</v>
      </c>
      <c r="H9656">
        <v>2806721</v>
      </c>
      <c r="I9656">
        <v>2806721</v>
      </c>
      <c r="J9656">
        <v>9228</v>
      </c>
      <c r="K9656">
        <v>108</v>
      </c>
      <c r="L9656">
        <v>80.28</v>
      </c>
      <c r="M9656" t="s">
        <v>931</v>
      </c>
      <c r="N9656" t="s">
        <v>926</v>
      </c>
      <c r="O9656">
        <v>51.77</v>
      </c>
      <c r="S9656">
        <v>29655</v>
      </c>
    </row>
    <row r="9657" spans="1:19" x14ac:dyDescent="0.2">
      <c r="A9657" t="s">
        <v>73</v>
      </c>
      <c r="B9657" t="s">
        <v>8</v>
      </c>
      <c r="C9657" t="s">
        <v>928</v>
      </c>
      <c r="D9657">
        <v>1</v>
      </c>
      <c r="E9657">
        <v>6</v>
      </c>
      <c r="F9657">
        <v>1780112700000</v>
      </c>
      <c r="G9657">
        <v>1780114538718</v>
      </c>
      <c r="H9657">
        <v>1838718</v>
      </c>
      <c r="I9657">
        <v>1838718</v>
      </c>
      <c r="J9657">
        <v>8873</v>
      </c>
      <c r="K9657">
        <v>77</v>
      </c>
      <c r="L9657">
        <v>64.010000000000005</v>
      </c>
      <c r="M9657" t="s">
        <v>925</v>
      </c>
      <c r="N9657" t="s">
        <v>926</v>
      </c>
      <c r="O9657">
        <v>39.270000000000003</v>
      </c>
      <c r="S9657">
        <v>29656</v>
      </c>
    </row>
    <row r="9658" spans="1:19" x14ac:dyDescent="0.2">
      <c r="A9658" t="s">
        <v>73</v>
      </c>
      <c r="B9658" t="s">
        <v>8</v>
      </c>
      <c r="C9658" t="s">
        <v>927</v>
      </c>
      <c r="D9658">
        <v>1</v>
      </c>
      <c r="E9658">
        <v>6</v>
      </c>
      <c r="F9658">
        <v>1780113600000</v>
      </c>
      <c r="G9658">
        <v>1780115226180</v>
      </c>
      <c r="H9658">
        <v>1626180</v>
      </c>
      <c r="I9658">
        <v>1626180</v>
      </c>
      <c r="J9658">
        <v>9930</v>
      </c>
      <c r="K9658">
        <v>70</v>
      </c>
      <c r="L9658">
        <v>71.47</v>
      </c>
      <c r="M9658" t="s">
        <v>931</v>
      </c>
      <c r="N9658" t="s">
        <v>926</v>
      </c>
      <c r="O9658">
        <v>59.15</v>
      </c>
      <c r="S9658">
        <v>29657</v>
      </c>
    </row>
    <row r="9659" spans="1:19" x14ac:dyDescent="0.2">
      <c r="A9659" t="s">
        <v>73</v>
      </c>
      <c r="B9659" t="s">
        <v>8</v>
      </c>
      <c r="C9659" t="s">
        <v>924</v>
      </c>
      <c r="D9659">
        <v>1</v>
      </c>
      <c r="E9659">
        <v>6</v>
      </c>
      <c r="F9659">
        <v>1780114500000</v>
      </c>
      <c r="G9659">
        <v>1780116470970</v>
      </c>
      <c r="H9659">
        <v>1970970</v>
      </c>
      <c r="I9659">
        <v>1970970</v>
      </c>
      <c r="J9659">
        <v>9206</v>
      </c>
      <c r="K9659">
        <v>79</v>
      </c>
      <c r="L9659">
        <v>70.94</v>
      </c>
      <c r="M9659" t="s">
        <v>931</v>
      </c>
      <c r="N9659" t="s">
        <v>926</v>
      </c>
      <c r="O9659">
        <v>51.17</v>
      </c>
      <c r="S9659">
        <v>29658</v>
      </c>
    </row>
    <row r="9660" spans="1:19" x14ac:dyDescent="0.2">
      <c r="A9660" t="s">
        <v>73</v>
      </c>
      <c r="B9660" t="s">
        <v>8</v>
      </c>
      <c r="C9660" t="s">
        <v>928</v>
      </c>
      <c r="D9660">
        <v>1</v>
      </c>
      <c r="E9660">
        <v>6</v>
      </c>
      <c r="F9660">
        <v>1780115400000</v>
      </c>
      <c r="G9660">
        <v>1780117276548</v>
      </c>
      <c r="H9660">
        <v>1876548</v>
      </c>
      <c r="I9660">
        <v>1876548</v>
      </c>
      <c r="J9660">
        <v>11319</v>
      </c>
      <c r="K9660">
        <v>79</v>
      </c>
      <c r="L9660">
        <v>71.53</v>
      </c>
      <c r="M9660" t="s">
        <v>931</v>
      </c>
      <c r="N9660" t="s">
        <v>926</v>
      </c>
      <c r="O9660">
        <v>49.26</v>
      </c>
      <c r="S9660">
        <v>29659</v>
      </c>
    </row>
    <row r="9661" spans="1:19" x14ac:dyDescent="0.2">
      <c r="A9661" t="s">
        <v>73</v>
      </c>
      <c r="B9661" t="s">
        <v>8</v>
      </c>
      <c r="C9661" t="s">
        <v>927</v>
      </c>
      <c r="D9661">
        <v>1</v>
      </c>
      <c r="E9661">
        <v>6</v>
      </c>
      <c r="F9661">
        <v>1780116300000</v>
      </c>
      <c r="G9661">
        <v>1780118058774</v>
      </c>
      <c r="H9661">
        <v>1758774</v>
      </c>
      <c r="I9661">
        <v>1758774</v>
      </c>
      <c r="J9661">
        <v>11797</v>
      </c>
      <c r="K9661">
        <v>68</v>
      </c>
      <c r="L9661">
        <v>73.900000000000006</v>
      </c>
      <c r="M9661" t="s">
        <v>931</v>
      </c>
      <c r="N9661" t="s">
        <v>926</v>
      </c>
      <c r="O9661">
        <v>56.47</v>
      </c>
      <c r="S9661">
        <v>29660</v>
      </c>
    </row>
    <row r="9662" spans="1:19" x14ac:dyDescent="0.2">
      <c r="A9662" t="s">
        <v>73</v>
      </c>
      <c r="B9662" t="s">
        <v>8</v>
      </c>
      <c r="C9662" t="s">
        <v>924</v>
      </c>
      <c r="D9662">
        <v>1</v>
      </c>
      <c r="E9662">
        <v>6</v>
      </c>
      <c r="F9662">
        <v>1780117200000</v>
      </c>
      <c r="G9662">
        <v>1780119077193</v>
      </c>
      <c r="H9662">
        <v>1877193</v>
      </c>
      <c r="I9662">
        <v>1877193</v>
      </c>
      <c r="J9662">
        <v>9157</v>
      </c>
      <c r="K9662">
        <v>74</v>
      </c>
      <c r="L9662">
        <v>72.900000000000006</v>
      </c>
      <c r="M9662" t="s">
        <v>931</v>
      </c>
      <c r="N9662" t="s">
        <v>926</v>
      </c>
      <c r="O9662">
        <v>58.21</v>
      </c>
      <c r="S9662">
        <v>29661</v>
      </c>
    </row>
    <row r="9663" spans="1:19" x14ac:dyDescent="0.2">
      <c r="A9663" t="s">
        <v>73</v>
      </c>
      <c r="B9663" t="s">
        <v>8</v>
      </c>
      <c r="C9663" t="s">
        <v>928</v>
      </c>
      <c r="D9663">
        <v>1</v>
      </c>
      <c r="E9663">
        <v>6</v>
      </c>
      <c r="F9663">
        <v>1780118100000</v>
      </c>
      <c r="G9663">
        <v>1780119737182</v>
      </c>
      <c r="H9663">
        <v>1637182</v>
      </c>
      <c r="I9663">
        <v>1637182</v>
      </c>
      <c r="J9663">
        <v>12721</v>
      </c>
      <c r="K9663">
        <v>64</v>
      </c>
      <c r="L9663">
        <v>71.680000000000007</v>
      </c>
      <c r="M9663" t="s">
        <v>931</v>
      </c>
      <c r="N9663" t="s">
        <v>926</v>
      </c>
      <c r="O9663">
        <v>51.88</v>
      </c>
      <c r="S9663">
        <v>29662</v>
      </c>
    </row>
    <row r="9664" spans="1:19" x14ac:dyDescent="0.2">
      <c r="A9664" t="s">
        <v>73</v>
      </c>
      <c r="B9664" t="s">
        <v>8</v>
      </c>
      <c r="C9664" t="s">
        <v>927</v>
      </c>
      <c r="D9664">
        <v>1</v>
      </c>
      <c r="E9664">
        <v>6</v>
      </c>
      <c r="F9664">
        <v>1780119000000</v>
      </c>
      <c r="G9664">
        <v>1780121337821</v>
      </c>
      <c r="H9664">
        <v>2337821</v>
      </c>
      <c r="I9664">
        <v>2337821</v>
      </c>
      <c r="J9664">
        <v>11037</v>
      </c>
      <c r="K9664">
        <v>92</v>
      </c>
      <c r="L9664">
        <v>79.42</v>
      </c>
      <c r="M9664" t="s">
        <v>931</v>
      </c>
      <c r="N9664" t="s">
        <v>926</v>
      </c>
      <c r="O9664">
        <v>56.74</v>
      </c>
      <c r="S9664">
        <v>29663</v>
      </c>
    </row>
    <row r="9665" spans="1:19" x14ac:dyDescent="0.2">
      <c r="A9665" t="s">
        <v>73</v>
      </c>
      <c r="B9665" t="s">
        <v>8</v>
      </c>
      <c r="C9665" t="s">
        <v>924</v>
      </c>
      <c r="D9665">
        <v>1</v>
      </c>
      <c r="E9665">
        <v>6</v>
      </c>
      <c r="F9665">
        <v>1780119900000</v>
      </c>
      <c r="G9665">
        <v>1780122396144</v>
      </c>
      <c r="H9665">
        <v>2496144</v>
      </c>
      <c r="I9665">
        <v>2496144</v>
      </c>
      <c r="J9665">
        <v>10633</v>
      </c>
      <c r="K9665">
        <v>102</v>
      </c>
      <c r="L9665">
        <v>76.64</v>
      </c>
      <c r="M9665" t="s">
        <v>931</v>
      </c>
      <c r="N9665" t="s">
        <v>926</v>
      </c>
      <c r="O9665">
        <v>47.37</v>
      </c>
      <c r="S9665">
        <v>29664</v>
      </c>
    </row>
    <row r="9666" spans="1:19" x14ac:dyDescent="0.2">
      <c r="A9666" t="s">
        <v>73</v>
      </c>
      <c r="B9666" t="s">
        <v>8</v>
      </c>
      <c r="C9666" t="s">
        <v>927</v>
      </c>
      <c r="D9666">
        <v>1</v>
      </c>
      <c r="E9666">
        <v>7</v>
      </c>
      <c r="F9666">
        <v>1780185600000</v>
      </c>
      <c r="G9666">
        <v>1780187762650</v>
      </c>
      <c r="H9666">
        <v>2162650</v>
      </c>
      <c r="I9666">
        <v>2162650</v>
      </c>
      <c r="J9666">
        <v>9509</v>
      </c>
      <c r="K9666">
        <v>82</v>
      </c>
      <c r="L9666">
        <v>55.94</v>
      </c>
      <c r="M9666" t="s">
        <v>925</v>
      </c>
      <c r="N9666" t="s">
        <v>929</v>
      </c>
      <c r="S9666">
        <v>29665</v>
      </c>
    </row>
    <row r="9667" spans="1:19" x14ac:dyDescent="0.2">
      <c r="A9667" t="s">
        <v>73</v>
      </c>
      <c r="B9667" t="s">
        <v>8</v>
      </c>
      <c r="C9667" t="s">
        <v>924</v>
      </c>
      <c r="D9667">
        <v>1</v>
      </c>
      <c r="E9667">
        <v>7</v>
      </c>
      <c r="F9667">
        <v>1780186500000</v>
      </c>
      <c r="G9667">
        <v>1780188011960</v>
      </c>
      <c r="H9667">
        <v>1511960</v>
      </c>
      <c r="I9667">
        <v>1511960</v>
      </c>
      <c r="J9667">
        <v>8607</v>
      </c>
      <c r="K9667">
        <v>62</v>
      </c>
      <c r="L9667">
        <v>62.76</v>
      </c>
      <c r="M9667" t="s">
        <v>925</v>
      </c>
      <c r="N9667" t="s">
        <v>926</v>
      </c>
      <c r="O9667">
        <v>45.3</v>
      </c>
      <c r="S9667">
        <v>29666</v>
      </c>
    </row>
    <row r="9668" spans="1:19" x14ac:dyDescent="0.2">
      <c r="A9668" t="s">
        <v>73</v>
      </c>
      <c r="B9668" t="s">
        <v>8</v>
      </c>
      <c r="C9668" t="s">
        <v>928</v>
      </c>
      <c r="D9668">
        <v>1</v>
      </c>
      <c r="E9668">
        <v>7</v>
      </c>
      <c r="F9668">
        <v>1780187400000</v>
      </c>
      <c r="G9668">
        <v>1780189115094</v>
      </c>
      <c r="H9668">
        <v>1715094</v>
      </c>
      <c r="I9668">
        <v>1715094</v>
      </c>
      <c r="J9668">
        <v>10483</v>
      </c>
      <c r="K9668">
        <v>66</v>
      </c>
      <c r="L9668">
        <v>67.03</v>
      </c>
      <c r="M9668" t="s">
        <v>931</v>
      </c>
      <c r="N9668" t="s">
        <v>926</v>
      </c>
      <c r="O9668">
        <v>45.11</v>
      </c>
      <c r="S9668">
        <v>29667</v>
      </c>
    </row>
    <row r="9669" spans="1:19" x14ac:dyDescent="0.2">
      <c r="A9669" t="s">
        <v>73</v>
      </c>
      <c r="B9669" t="s">
        <v>8</v>
      </c>
      <c r="C9669" t="s">
        <v>927</v>
      </c>
      <c r="D9669">
        <v>1</v>
      </c>
      <c r="E9669">
        <v>7</v>
      </c>
      <c r="F9669">
        <v>1780188300000</v>
      </c>
      <c r="G9669">
        <v>1780190620111</v>
      </c>
      <c r="H9669">
        <v>2320111</v>
      </c>
      <c r="I9669">
        <v>2320111</v>
      </c>
      <c r="J9669">
        <v>10047</v>
      </c>
      <c r="K9669">
        <v>87</v>
      </c>
      <c r="L9669">
        <v>77.58</v>
      </c>
      <c r="M9669" t="s">
        <v>931</v>
      </c>
      <c r="N9669" t="s">
        <v>926</v>
      </c>
      <c r="O9669">
        <v>55.56</v>
      </c>
      <c r="S9669">
        <v>29668</v>
      </c>
    </row>
    <row r="9670" spans="1:19" x14ac:dyDescent="0.2">
      <c r="A9670" t="s">
        <v>73</v>
      </c>
      <c r="B9670" t="s">
        <v>8</v>
      </c>
      <c r="C9670" t="s">
        <v>924</v>
      </c>
      <c r="D9670">
        <v>1</v>
      </c>
      <c r="E9670">
        <v>7</v>
      </c>
      <c r="F9670">
        <v>1780189200000</v>
      </c>
      <c r="G9670">
        <v>1780191169597</v>
      </c>
      <c r="H9670">
        <v>1969597</v>
      </c>
      <c r="I9670">
        <v>1969597</v>
      </c>
      <c r="J9670">
        <v>11873</v>
      </c>
      <c r="K9670">
        <v>80</v>
      </c>
      <c r="L9670">
        <v>56.1</v>
      </c>
      <c r="M9670" t="s">
        <v>925</v>
      </c>
      <c r="N9670" t="s">
        <v>929</v>
      </c>
      <c r="S9670">
        <v>29669</v>
      </c>
    </row>
    <row r="9671" spans="1:19" x14ac:dyDescent="0.2">
      <c r="A9671" t="s">
        <v>73</v>
      </c>
      <c r="B9671" t="s">
        <v>8</v>
      </c>
      <c r="C9671" t="s">
        <v>928</v>
      </c>
      <c r="D9671">
        <v>1</v>
      </c>
      <c r="E9671">
        <v>7</v>
      </c>
      <c r="F9671">
        <v>1780190100000</v>
      </c>
      <c r="G9671">
        <v>1780191638711</v>
      </c>
      <c r="H9671">
        <v>1538711</v>
      </c>
      <c r="I9671">
        <v>1538711</v>
      </c>
      <c r="J9671">
        <v>11083</v>
      </c>
      <c r="K9671">
        <v>63</v>
      </c>
      <c r="L9671">
        <v>67.16</v>
      </c>
      <c r="M9671" t="s">
        <v>931</v>
      </c>
      <c r="N9671" t="s">
        <v>926</v>
      </c>
      <c r="O9671">
        <v>48.25</v>
      </c>
      <c r="S9671">
        <v>29670</v>
      </c>
    </row>
    <row r="9672" spans="1:19" x14ac:dyDescent="0.2">
      <c r="A9672" t="s">
        <v>73</v>
      </c>
      <c r="B9672" t="s">
        <v>8</v>
      </c>
      <c r="C9672" t="s">
        <v>927</v>
      </c>
      <c r="D9672">
        <v>1</v>
      </c>
      <c r="E9672">
        <v>7</v>
      </c>
      <c r="F9672">
        <v>1780191000000</v>
      </c>
      <c r="G9672">
        <v>1780193160777</v>
      </c>
      <c r="H9672">
        <v>2160777</v>
      </c>
      <c r="I9672">
        <v>2160777</v>
      </c>
      <c r="J9672">
        <v>9731</v>
      </c>
      <c r="K9672">
        <v>80</v>
      </c>
      <c r="L9672">
        <v>70.37</v>
      </c>
      <c r="M9672" t="s">
        <v>931</v>
      </c>
      <c r="N9672" t="s">
        <v>926</v>
      </c>
      <c r="O9672">
        <v>43.64</v>
      </c>
      <c r="S9672">
        <v>29671</v>
      </c>
    </row>
    <row r="9673" spans="1:19" x14ac:dyDescent="0.2">
      <c r="A9673" t="s">
        <v>73</v>
      </c>
      <c r="B9673" t="s">
        <v>8</v>
      </c>
      <c r="C9673" t="s">
        <v>924</v>
      </c>
      <c r="D9673">
        <v>1</v>
      </c>
      <c r="E9673">
        <v>7</v>
      </c>
      <c r="F9673">
        <v>1780191900000</v>
      </c>
      <c r="G9673">
        <v>1780193916226</v>
      </c>
      <c r="H9673">
        <v>2016226</v>
      </c>
      <c r="I9673">
        <v>2016226</v>
      </c>
      <c r="J9673">
        <v>9689</v>
      </c>
      <c r="K9673">
        <v>79</v>
      </c>
      <c r="L9673">
        <v>67.790000000000006</v>
      </c>
      <c r="M9673" t="s">
        <v>931</v>
      </c>
      <c r="N9673" t="s">
        <v>926</v>
      </c>
      <c r="O9673">
        <v>41.4</v>
      </c>
      <c r="S9673">
        <v>29672</v>
      </c>
    </row>
    <row r="9674" spans="1:19" x14ac:dyDescent="0.2">
      <c r="A9674" t="s">
        <v>73</v>
      </c>
      <c r="B9674" t="s">
        <v>8</v>
      </c>
      <c r="C9674" t="s">
        <v>928</v>
      </c>
      <c r="D9674">
        <v>1</v>
      </c>
      <c r="E9674">
        <v>7</v>
      </c>
      <c r="F9674">
        <v>1780192800000</v>
      </c>
      <c r="G9674">
        <v>1780195421651</v>
      </c>
      <c r="H9674">
        <v>2621651</v>
      </c>
      <c r="I9674">
        <v>2621651</v>
      </c>
      <c r="J9674">
        <v>11895</v>
      </c>
      <c r="K9674">
        <v>98</v>
      </c>
      <c r="L9674">
        <v>81.16</v>
      </c>
      <c r="M9674" t="s">
        <v>931</v>
      </c>
      <c r="N9674" t="s">
        <v>926</v>
      </c>
      <c r="O9674">
        <v>51.34</v>
      </c>
      <c r="S9674">
        <v>29673</v>
      </c>
    </row>
    <row r="9675" spans="1:19" x14ac:dyDescent="0.2">
      <c r="A9675" t="s">
        <v>73</v>
      </c>
      <c r="B9675" t="s">
        <v>8</v>
      </c>
      <c r="C9675" t="s">
        <v>927</v>
      </c>
      <c r="D9675">
        <v>1</v>
      </c>
      <c r="E9675">
        <v>7</v>
      </c>
      <c r="F9675">
        <v>1780193700000</v>
      </c>
      <c r="G9675">
        <v>1780196191474</v>
      </c>
      <c r="H9675">
        <v>2491474</v>
      </c>
      <c r="I9675">
        <v>2491474</v>
      </c>
      <c r="J9675">
        <v>9115</v>
      </c>
      <c r="K9675">
        <v>101</v>
      </c>
      <c r="L9675">
        <v>59.47</v>
      </c>
      <c r="M9675" t="s">
        <v>925</v>
      </c>
      <c r="N9675" t="s">
        <v>929</v>
      </c>
      <c r="S9675">
        <v>29674</v>
      </c>
    </row>
    <row r="9676" spans="1:19" x14ac:dyDescent="0.2">
      <c r="A9676" t="s">
        <v>73</v>
      </c>
      <c r="B9676" t="s">
        <v>8</v>
      </c>
      <c r="C9676" t="s">
        <v>924</v>
      </c>
      <c r="D9676">
        <v>1</v>
      </c>
      <c r="E9676">
        <v>7</v>
      </c>
      <c r="F9676">
        <v>1780194600000</v>
      </c>
      <c r="G9676">
        <v>1780196511184</v>
      </c>
      <c r="H9676">
        <v>1911184</v>
      </c>
      <c r="I9676">
        <v>1911184</v>
      </c>
      <c r="J9676">
        <v>10353</v>
      </c>
      <c r="K9676">
        <v>73</v>
      </c>
      <c r="L9676">
        <v>53.8</v>
      </c>
      <c r="M9676" t="s">
        <v>925</v>
      </c>
      <c r="N9676" t="s">
        <v>929</v>
      </c>
      <c r="S9676">
        <v>29675</v>
      </c>
    </row>
    <row r="9677" spans="1:19" x14ac:dyDescent="0.2">
      <c r="A9677" t="s">
        <v>73</v>
      </c>
      <c r="B9677" t="s">
        <v>8</v>
      </c>
      <c r="C9677" t="s">
        <v>928</v>
      </c>
      <c r="D9677">
        <v>1</v>
      </c>
      <c r="E9677">
        <v>7</v>
      </c>
      <c r="F9677">
        <v>1780195500000</v>
      </c>
      <c r="G9677">
        <v>1780197397385</v>
      </c>
      <c r="H9677">
        <v>1897385</v>
      </c>
      <c r="I9677">
        <v>1897385</v>
      </c>
      <c r="J9677">
        <v>9381</v>
      </c>
      <c r="K9677">
        <v>81</v>
      </c>
      <c r="L9677">
        <v>52.62</v>
      </c>
      <c r="M9677" t="s">
        <v>925</v>
      </c>
      <c r="N9677" t="s">
        <v>929</v>
      </c>
      <c r="S9677">
        <v>29676</v>
      </c>
    </row>
    <row r="9678" spans="1:19" x14ac:dyDescent="0.2">
      <c r="A9678" t="s">
        <v>73</v>
      </c>
      <c r="B9678" t="s">
        <v>8</v>
      </c>
      <c r="C9678" t="s">
        <v>927</v>
      </c>
      <c r="D9678">
        <v>1</v>
      </c>
      <c r="E9678">
        <v>7</v>
      </c>
      <c r="F9678">
        <v>1780196400000</v>
      </c>
      <c r="G9678">
        <v>1780199028868</v>
      </c>
      <c r="H9678">
        <v>2628868</v>
      </c>
      <c r="I9678">
        <v>2628868</v>
      </c>
      <c r="J9678">
        <v>8908</v>
      </c>
      <c r="K9678">
        <v>105</v>
      </c>
      <c r="L9678">
        <v>73.48</v>
      </c>
      <c r="M9678" t="s">
        <v>931</v>
      </c>
      <c r="N9678" t="s">
        <v>926</v>
      </c>
      <c r="O9678">
        <v>41.3</v>
      </c>
      <c r="S9678">
        <v>29677</v>
      </c>
    </row>
    <row r="9679" spans="1:19" x14ac:dyDescent="0.2">
      <c r="A9679" t="s">
        <v>73</v>
      </c>
      <c r="B9679" t="s">
        <v>8</v>
      </c>
      <c r="C9679" t="s">
        <v>924</v>
      </c>
      <c r="D9679">
        <v>1</v>
      </c>
      <c r="E9679">
        <v>7</v>
      </c>
      <c r="F9679">
        <v>1780197300000</v>
      </c>
      <c r="G9679">
        <v>1780199007208</v>
      </c>
      <c r="H9679">
        <v>1707208</v>
      </c>
      <c r="I9679">
        <v>1707208</v>
      </c>
      <c r="J9679">
        <v>11005</v>
      </c>
      <c r="K9679">
        <v>74</v>
      </c>
      <c r="L9679">
        <v>71.22</v>
      </c>
      <c r="M9679" t="s">
        <v>931</v>
      </c>
      <c r="N9679" t="s">
        <v>926</v>
      </c>
      <c r="O9679">
        <v>53.64</v>
      </c>
      <c r="S9679">
        <v>29678</v>
      </c>
    </row>
    <row r="9680" spans="1:19" x14ac:dyDescent="0.2">
      <c r="A9680" t="s">
        <v>73</v>
      </c>
      <c r="B9680" t="s">
        <v>8</v>
      </c>
      <c r="C9680" t="s">
        <v>928</v>
      </c>
      <c r="D9680">
        <v>1</v>
      </c>
      <c r="E9680">
        <v>7</v>
      </c>
      <c r="F9680">
        <v>1780198200000</v>
      </c>
      <c r="G9680">
        <v>1780200449408</v>
      </c>
      <c r="H9680">
        <v>2249408</v>
      </c>
      <c r="I9680">
        <v>2249408</v>
      </c>
      <c r="J9680">
        <v>10554</v>
      </c>
      <c r="K9680">
        <v>90</v>
      </c>
      <c r="L9680">
        <v>58.07</v>
      </c>
      <c r="M9680" t="s">
        <v>925</v>
      </c>
      <c r="N9680" t="s">
        <v>929</v>
      </c>
      <c r="S9680">
        <v>29679</v>
      </c>
    </row>
    <row r="9681" spans="1:19" x14ac:dyDescent="0.2">
      <c r="A9681" t="s">
        <v>73</v>
      </c>
      <c r="B9681" t="s">
        <v>8</v>
      </c>
      <c r="C9681" t="s">
        <v>927</v>
      </c>
      <c r="D9681">
        <v>1</v>
      </c>
      <c r="E9681">
        <v>7</v>
      </c>
      <c r="F9681">
        <v>1780199100000</v>
      </c>
      <c r="G9681">
        <v>1780200895117</v>
      </c>
      <c r="H9681">
        <v>1795117</v>
      </c>
      <c r="I9681">
        <v>1795117</v>
      </c>
      <c r="J9681">
        <v>8582</v>
      </c>
      <c r="K9681">
        <v>71</v>
      </c>
      <c r="L9681">
        <v>70.36</v>
      </c>
      <c r="M9681" t="s">
        <v>931</v>
      </c>
      <c r="N9681" t="s">
        <v>926</v>
      </c>
      <c r="O9681">
        <v>55.91</v>
      </c>
      <c r="S9681">
        <v>29680</v>
      </c>
    </row>
    <row r="9682" spans="1:19" x14ac:dyDescent="0.2">
      <c r="A9682" t="s">
        <v>73</v>
      </c>
      <c r="B9682" t="s">
        <v>8</v>
      </c>
      <c r="C9682" t="s">
        <v>924</v>
      </c>
      <c r="D9682">
        <v>1</v>
      </c>
      <c r="E9682">
        <v>7</v>
      </c>
      <c r="F9682">
        <v>1780200000000</v>
      </c>
      <c r="G9682">
        <v>1780201770280</v>
      </c>
      <c r="H9682">
        <v>1770280</v>
      </c>
      <c r="I9682">
        <v>1770280</v>
      </c>
      <c r="J9682">
        <v>10739</v>
      </c>
      <c r="K9682">
        <v>74</v>
      </c>
      <c r="L9682">
        <v>72.349999999999994</v>
      </c>
      <c r="M9682" t="s">
        <v>931</v>
      </c>
      <c r="N9682" t="s">
        <v>926</v>
      </c>
      <c r="O9682">
        <v>55.4</v>
      </c>
      <c r="S9682">
        <v>29681</v>
      </c>
    </row>
    <row r="9683" spans="1:19" x14ac:dyDescent="0.2">
      <c r="A9683" t="s">
        <v>73</v>
      </c>
      <c r="B9683" t="s">
        <v>8</v>
      </c>
      <c r="C9683" t="s">
        <v>928</v>
      </c>
      <c r="D9683">
        <v>1</v>
      </c>
      <c r="E9683">
        <v>7</v>
      </c>
      <c r="F9683">
        <v>1780200900000</v>
      </c>
      <c r="G9683">
        <v>1780203365782</v>
      </c>
      <c r="H9683">
        <v>2465782</v>
      </c>
      <c r="I9683">
        <v>2465782</v>
      </c>
      <c r="J9683">
        <v>9585</v>
      </c>
      <c r="K9683">
        <v>91</v>
      </c>
      <c r="L9683">
        <v>80.28</v>
      </c>
      <c r="M9683" t="s">
        <v>931</v>
      </c>
      <c r="N9683" t="s">
        <v>926</v>
      </c>
      <c r="O9683">
        <v>59.42</v>
      </c>
      <c r="S9683">
        <v>29682</v>
      </c>
    </row>
    <row r="9684" spans="1:19" x14ac:dyDescent="0.2">
      <c r="A9684" t="s">
        <v>73</v>
      </c>
      <c r="B9684" t="s">
        <v>8</v>
      </c>
      <c r="C9684" t="s">
        <v>927</v>
      </c>
      <c r="D9684">
        <v>1</v>
      </c>
      <c r="E9684">
        <v>7</v>
      </c>
      <c r="F9684">
        <v>1780201800000</v>
      </c>
      <c r="G9684">
        <v>1780204116102</v>
      </c>
      <c r="H9684">
        <v>2316102</v>
      </c>
      <c r="I9684">
        <v>2316102</v>
      </c>
      <c r="J9684">
        <v>12191</v>
      </c>
      <c r="K9684">
        <v>94</v>
      </c>
      <c r="L9684">
        <v>60.59</v>
      </c>
      <c r="M9684" t="s">
        <v>925</v>
      </c>
      <c r="N9684" t="s">
        <v>929</v>
      </c>
      <c r="S9684">
        <v>29683</v>
      </c>
    </row>
    <row r="9685" spans="1:19" x14ac:dyDescent="0.2">
      <c r="A9685" t="s">
        <v>73</v>
      </c>
      <c r="B9685" t="s">
        <v>8</v>
      </c>
      <c r="C9685" t="s">
        <v>924</v>
      </c>
      <c r="D9685">
        <v>1</v>
      </c>
      <c r="E9685">
        <v>7</v>
      </c>
      <c r="F9685">
        <v>1780202700000</v>
      </c>
      <c r="G9685">
        <v>1780204362248</v>
      </c>
      <c r="H9685">
        <v>1662248</v>
      </c>
      <c r="I9685">
        <v>1662248</v>
      </c>
      <c r="J9685">
        <v>10067</v>
      </c>
      <c r="K9685">
        <v>62</v>
      </c>
      <c r="L9685">
        <v>68.180000000000007</v>
      </c>
      <c r="M9685" t="s">
        <v>931</v>
      </c>
      <c r="N9685" t="s">
        <v>926</v>
      </c>
      <c r="O9685">
        <v>50.23</v>
      </c>
      <c r="S9685">
        <v>29684</v>
      </c>
    </row>
    <row r="9686" spans="1:19" x14ac:dyDescent="0.2">
      <c r="A9686" t="s">
        <v>73</v>
      </c>
      <c r="B9686" t="s">
        <v>8</v>
      </c>
      <c r="C9686" t="s">
        <v>928</v>
      </c>
      <c r="D9686">
        <v>1</v>
      </c>
      <c r="E9686">
        <v>7</v>
      </c>
      <c r="F9686">
        <v>1780203600000</v>
      </c>
      <c r="G9686">
        <v>1780205745478</v>
      </c>
      <c r="H9686">
        <v>2145478</v>
      </c>
      <c r="I9686">
        <v>2145478</v>
      </c>
      <c r="J9686">
        <v>12669</v>
      </c>
      <c r="K9686">
        <v>82</v>
      </c>
      <c r="L9686">
        <v>59.05</v>
      </c>
      <c r="M9686" t="s">
        <v>925</v>
      </c>
      <c r="N9686" t="s">
        <v>929</v>
      </c>
      <c r="S9686">
        <v>29685</v>
      </c>
    </row>
    <row r="9687" spans="1:19" x14ac:dyDescent="0.2">
      <c r="A9687" t="s">
        <v>73</v>
      </c>
      <c r="B9687" t="s">
        <v>8</v>
      </c>
      <c r="C9687" t="s">
        <v>927</v>
      </c>
      <c r="D9687">
        <v>1</v>
      </c>
      <c r="E9687">
        <v>7</v>
      </c>
      <c r="F9687">
        <v>1780204500000</v>
      </c>
      <c r="G9687">
        <v>1780206262778</v>
      </c>
      <c r="H9687">
        <v>1762778</v>
      </c>
      <c r="I9687">
        <v>1762778</v>
      </c>
      <c r="J9687">
        <v>11929</v>
      </c>
      <c r="K9687">
        <v>75</v>
      </c>
      <c r="L9687">
        <v>68.44</v>
      </c>
      <c r="M9687" t="s">
        <v>931</v>
      </c>
      <c r="N9687" t="s">
        <v>926</v>
      </c>
      <c r="O9687">
        <v>43.32</v>
      </c>
      <c r="S9687">
        <v>29686</v>
      </c>
    </row>
    <row r="9688" spans="1:19" x14ac:dyDescent="0.2">
      <c r="A9688" t="s">
        <v>73</v>
      </c>
      <c r="B9688" t="s">
        <v>8</v>
      </c>
      <c r="C9688" t="s">
        <v>924</v>
      </c>
      <c r="D9688">
        <v>1</v>
      </c>
      <c r="E9688">
        <v>7</v>
      </c>
      <c r="F9688">
        <v>1780205400000</v>
      </c>
      <c r="G9688">
        <v>1780208026809</v>
      </c>
      <c r="H9688">
        <v>2626809</v>
      </c>
      <c r="I9688">
        <v>2626809</v>
      </c>
      <c r="J9688">
        <v>12777</v>
      </c>
      <c r="K9688">
        <v>98</v>
      </c>
      <c r="L9688">
        <v>84</v>
      </c>
      <c r="M9688" t="s">
        <v>931</v>
      </c>
      <c r="N9688" t="s">
        <v>926</v>
      </c>
      <c r="O9688">
        <v>55.67</v>
      </c>
      <c r="S9688">
        <v>29687</v>
      </c>
    </row>
    <row r="9689" spans="1:19" x14ac:dyDescent="0.2">
      <c r="A9689" t="s">
        <v>73</v>
      </c>
      <c r="B9689" t="s">
        <v>8</v>
      </c>
      <c r="C9689" t="s">
        <v>928</v>
      </c>
      <c r="D9689">
        <v>1</v>
      </c>
      <c r="E9689">
        <v>7</v>
      </c>
      <c r="F9689">
        <v>1780206300000</v>
      </c>
      <c r="G9689">
        <v>1780208222494</v>
      </c>
      <c r="H9689">
        <v>1922494</v>
      </c>
      <c r="I9689">
        <v>1922494</v>
      </c>
      <c r="J9689">
        <v>11385</v>
      </c>
      <c r="K9689">
        <v>77</v>
      </c>
      <c r="L9689">
        <v>55.02</v>
      </c>
      <c r="M9689" t="s">
        <v>925</v>
      </c>
      <c r="N9689" t="s">
        <v>929</v>
      </c>
      <c r="S9689">
        <v>29688</v>
      </c>
    </row>
    <row r="9690" spans="1:19" x14ac:dyDescent="0.2">
      <c r="A9690" t="s">
        <v>73</v>
      </c>
      <c r="B9690" t="s">
        <v>8</v>
      </c>
      <c r="C9690" t="s">
        <v>927</v>
      </c>
      <c r="D9690">
        <v>1</v>
      </c>
      <c r="E9690">
        <v>7</v>
      </c>
      <c r="F9690">
        <v>1780207200000</v>
      </c>
      <c r="G9690">
        <v>1780209985402</v>
      </c>
      <c r="H9690">
        <v>2785402</v>
      </c>
      <c r="I9690">
        <v>2785402</v>
      </c>
      <c r="J9690">
        <v>10837</v>
      </c>
      <c r="K9690">
        <v>111</v>
      </c>
      <c r="L9690">
        <v>64.8</v>
      </c>
      <c r="M9690" t="s">
        <v>925</v>
      </c>
      <c r="N9690" t="s">
        <v>929</v>
      </c>
      <c r="S9690">
        <v>29689</v>
      </c>
    </row>
    <row r="9691" spans="1:19" x14ac:dyDescent="0.2">
      <c r="A9691" t="s">
        <v>73</v>
      </c>
      <c r="B9691" t="s">
        <v>8</v>
      </c>
      <c r="C9691" t="s">
        <v>927</v>
      </c>
      <c r="D9691">
        <v>2</v>
      </c>
      <c r="E9691">
        <v>1</v>
      </c>
      <c r="F9691">
        <v>1780272000000</v>
      </c>
      <c r="G9691">
        <v>1780274320749</v>
      </c>
      <c r="H9691">
        <v>2320749</v>
      </c>
      <c r="I9691">
        <v>2270749</v>
      </c>
      <c r="J9691">
        <v>11692</v>
      </c>
      <c r="K9691">
        <v>96</v>
      </c>
      <c r="L9691">
        <v>76.77</v>
      </c>
      <c r="M9691" t="s">
        <v>931</v>
      </c>
      <c r="N9691" t="s">
        <v>926</v>
      </c>
      <c r="O9691">
        <v>49.25</v>
      </c>
      <c r="S9691">
        <v>29690</v>
      </c>
    </row>
    <row r="9692" spans="1:19" x14ac:dyDescent="0.2">
      <c r="A9692" t="s">
        <v>73</v>
      </c>
      <c r="B9692" t="s">
        <v>8</v>
      </c>
      <c r="C9692" t="s">
        <v>924</v>
      </c>
      <c r="D9692">
        <v>2</v>
      </c>
      <c r="E9692">
        <v>1</v>
      </c>
      <c r="F9692">
        <v>1780272900000</v>
      </c>
      <c r="G9692">
        <v>1780275344525</v>
      </c>
      <c r="H9692">
        <v>2444525</v>
      </c>
      <c r="I9692">
        <v>2379525</v>
      </c>
      <c r="J9692">
        <v>9250</v>
      </c>
      <c r="K9692">
        <v>101</v>
      </c>
      <c r="L9692">
        <v>76.239999999999995</v>
      </c>
      <c r="M9692" t="s">
        <v>931</v>
      </c>
      <c r="N9692" t="s">
        <v>926</v>
      </c>
      <c r="O9692">
        <v>51.43</v>
      </c>
      <c r="S9692">
        <v>29691</v>
      </c>
    </row>
    <row r="9693" spans="1:19" x14ac:dyDescent="0.2">
      <c r="A9693" t="s">
        <v>73</v>
      </c>
      <c r="B9693" t="s">
        <v>8</v>
      </c>
      <c r="C9693" t="s">
        <v>928</v>
      </c>
      <c r="D9693">
        <v>2</v>
      </c>
      <c r="E9693">
        <v>1</v>
      </c>
      <c r="F9693">
        <v>1780273800000</v>
      </c>
      <c r="G9693">
        <v>1780276222107</v>
      </c>
      <c r="H9693">
        <v>2422107</v>
      </c>
      <c r="I9693">
        <v>2342107</v>
      </c>
      <c r="J9693">
        <v>11815</v>
      </c>
      <c r="K9693">
        <v>96</v>
      </c>
      <c r="L9693">
        <v>75.3</v>
      </c>
      <c r="M9693" t="s">
        <v>931</v>
      </c>
      <c r="N9693" t="s">
        <v>926</v>
      </c>
      <c r="O9693">
        <v>42.95</v>
      </c>
      <c r="S9693">
        <v>29692</v>
      </c>
    </row>
    <row r="9694" spans="1:19" x14ac:dyDescent="0.2">
      <c r="A9694" t="s">
        <v>73</v>
      </c>
      <c r="B9694" t="s">
        <v>8</v>
      </c>
      <c r="C9694" t="s">
        <v>927</v>
      </c>
      <c r="D9694">
        <v>2</v>
      </c>
      <c r="E9694">
        <v>1</v>
      </c>
      <c r="F9694">
        <v>1780274700000</v>
      </c>
      <c r="G9694">
        <v>1780276498830</v>
      </c>
      <c r="H9694">
        <v>1798830</v>
      </c>
      <c r="I9694">
        <v>1763830</v>
      </c>
      <c r="J9694">
        <v>10574</v>
      </c>
      <c r="K9694">
        <v>74</v>
      </c>
      <c r="L9694">
        <v>52.69</v>
      </c>
      <c r="M9694" t="s">
        <v>925</v>
      </c>
      <c r="N9694" t="s">
        <v>929</v>
      </c>
      <c r="S9694">
        <v>29693</v>
      </c>
    </row>
    <row r="9695" spans="1:19" x14ac:dyDescent="0.2">
      <c r="A9695" t="s">
        <v>73</v>
      </c>
      <c r="B9695" t="s">
        <v>8</v>
      </c>
      <c r="C9695" t="s">
        <v>924</v>
      </c>
      <c r="D9695">
        <v>2</v>
      </c>
      <c r="E9695">
        <v>1</v>
      </c>
      <c r="F9695">
        <v>1780275600000</v>
      </c>
      <c r="G9695">
        <v>1780278024852</v>
      </c>
      <c r="H9695">
        <v>2424852</v>
      </c>
      <c r="I9695">
        <v>2374852</v>
      </c>
      <c r="J9695">
        <v>9396</v>
      </c>
      <c r="K9695">
        <v>89</v>
      </c>
      <c r="L9695">
        <v>77.77</v>
      </c>
      <c r="M9695" t="s">
        <v>931</v>
      </c>
      <c r="N9695" t="s">
        <v>926</v>
      </c>
      <c r="O9695">
        <v>55.1</v>
      </c>
      <c r="S9695">
        <v>29694</v>
      </c>
    </row>
    <row r="9696" spans="1:19" x14ac:dyDescent="0.2">
      <c r="A9696" t="s">
        <v>73</v>
      </c>
      <c r="B9696" t="s">
        <v>8</v>
      </c>
      <c r="C9696" t="s">
        <v>928</v>
      </c>
      <c r="D9696">
        <v>2</v>
      </c>
      <c r="E9696">
        <v>1</v>
      </c>
      <c r="F9696">
        <v>1780276500000</v>
      </c>
      <c r="G9696">
        <v>1780277983403</v>
      </c>
      <c r="H9696">
        <v>1483403</v>
      </c>
      <c r="I9696">
        <v>1418403</v>
      </c>
      <c r="J9696">
        <v>10678</v>
      </c>
      <c r="K9696">
        <v>61</v>
      </c>
      <c r="L9696">
        <v>69.56</v>
      </c>
      <c r="M9696" t="s">
        <v>931</v>
      </c>
      <c r="N9696" t="s">
        <v>926</v>
      </c>
      <c r="O9696">
        <v>56.3</v>
      </c>
      <c r="S9696">
        <v>29695</v>
      </c>
    </row>
    <row r="9697" spans="1:19" x14ac:dyDescent="0.2">
      <c r="A9697" t="s">
        <v>73</v>
      </c>
      <c r="B9697" t="s">
        <v>8</v>
      </c>
      <c r="C9697" t="s">
        <v>927</v>
      </c>
      <c r="D9697">
        <v>2</v>
      </c>
      <c r="E9697">
        <v>1</v>
      </c>
      <c r="F9697">
        <v>1780277400000</v>
      </c>
      <c r="G9697">
        <v>1780279733773</v>
      </c>
      <c r="H9697">
        <v>2333773</v>
      </c>
      <c r="I9697">
        <v>2253773</v>
      </c>
      <c r="J9697">
        <v>11138</v>
      </c>
      <c r="K9697">
        <v>87</v>
      </c>
      <c r="L9697">
        <v>59.7</v>
      </c>
      <c r="M9697" t="s">
        <v>925</v>
      </c>
      <c r="N9697" t="s">
        <v>929</v>
      </c>
      <c r="S9697">
        <v>29696</v>
      </c>
    </row>
    <row r="9698" spans="1:19" x14ac:dyDescent="0.2">
      <c r="A9698" t="s">
        <v>73</v>
      </c>
      <c r="B9698" t="s">
        <v>8</v>
      </c>
      <c r="C9698" t="s">
        <v>924</v>
      </c>
      <c r="D9698">
        <v>2</v>
      </c>
      <c r="E9698">
        <v>1</v>
      </c>
      <c r="F9698">
        <v>1780278300000</v>
      </c>
      <c r="G9698">
        <v>1780280222399</v>
      </c>
      <c r="H9698">
        <v>1922399</v>
      </c>
      <c r="I9698">
        <v>1887399</v>
      </c>
      <c r="J9698">
        <v>9348</v>
      </c>
      <c r="K9698">
        <v>71</v>
      </c>
      <c r="L9698">
        <v>70.180000000000007</v>
      </c>
      <c r="M9698" t="s">
        <v>931</v>
      </c>
      <c r="N9698" t="s">
        <v>926</v>
      </c>
      <c r="O9698">
        <v>50.25</v>
      </c>
      <c r="S9698">
        <v>29697</v>
      </c>
    </row>
    <row r="9699" spans="1:19" x14ac:dyDescent="0.2">
      <c r="A9699" t="s">
        <v>73</v>
      </c>
      <c r="B9699" t="s">
        <v>8</v>
      </c>
      <c r="C9699" t="s">
        <v>928</v>
      </c>
      <c r="D9699">
        <v>2</v>
      </c>
      <c r="E9699">
        <v>1</v>
      </c>
      <c r="F9699">
        <v>1780279200000</v>
      </c>
      <c r="G9699">
        <v>1780280731757</v>
      </c>
      <c r="H9699">
        <v>1531757</v>
      </c>
      <c r="I9699">
        <v>1481757</v>
      </c>
      <c r="J9699">
        <v>11907</v>
      </c>
      <c r="K9699">
        <v>59</v>
      </c>
      <c r="L9699">
        <v>64.209999999999994</v>
      </c>
      <c r="M9699" t="s">
        <v>925</v>
      </c>
      <c r="N9699" t="s">
        <v>926</v>
      </c>
      <c r="O9699">
        <v>39.369999999999997</v>
      </c>
      <c r="S9699">
        <v>29698</v>
      </c>
    </row>
    <row r="9700" spans="1:19" x14ac:dyDescent="0.2">
      <c r="A9700" t="s">
        <v>73</v>
      </c>
      <c r="B9700" t="s">
        <v>8</v>
      </c>
      <c r="C9700" t="s">
        <v>927</v>
      </c>
      <c r="D9700">
        <v>2</v>
      </c>
      <c r="E9700">
        <v>1</v>
      </c>
      <c r="F9700">
        <v>1780280100000</v>
      </c>
      <c r="G9700">
        <v>1780282188847</v>
      </c>
      <c r="H9700">
        <v>2088847</v>
      </c>
      <c r="I9700">
        <v>2023847</v>
      </c>
      <c r="J9700">
        <v>11913</v>
      </c>
      <c r="K9700">
        <v>82</v>
      </c>
      <c r="L9700">
        <v>74.290000000000006</v>
      </c>
      <c r="M9700" t="s">
        <v>931</v>
      </c>
      <c r="N9700" t="s">
        <v>926</v>
      </c>
      <c r="O9700">
        <v>48.74</v>
      </c>
      <c r="S9700">
        <v>29699</v>
      </c>
    </row>
    <row r="9701" spans="1:19" x14ac:dyDescent="0.2">
      <c r="A9701" t="s">
        <v>73</v>
      </c>
      <c r="B9701" t="s">
        <v>8</v>
      </c>
      <c r="C9701" t="s">
        <v>924</v>
      </c>
      <c r="D9701">
        <v>2</v>
      </c>
      <c r="E9701">
        <v>1</v>
      </c>
      <c r="F9701">
        <v>1780281000000</v>
      </c>
      <c r="G9701">
        <v>1780283109266</v>
      </c>
      <c r="H9701">
        <v>2109266</v>
      </c>
      <c r="I9701">
        <v>2029266</v>
      </c>
      <c r="J9701">
        <v>12166</v>
      </c>
      <c r="K9701">
        <v>81</v>
      </c>
      <c r="L9701">
        <v>71.34</v>
      </c>
      <c r="M9701" t="s">
        <v>931</v>
      </c>
      <c r="N9701" t="s">
        <v>926</v>
      </c>
      <c r="O9701">
        <v>40.69</v>
      </c>
      <c r="S9701">
        <v>29700</v>
      </c>
    </row>
    <row r="9702" spans="1:19" x14ac:dyDescent="0.2">
      <c r="A9702" t="s">
        <v>73</v>
      </c>
      <c r="B9702" t="s">
        <v>8</v>
      </c>
      <c r="C9702" t="s">
        <v>928</v>
      </c>
      <c r="D9702">
        <v>2</v>
      </c>
      <c r="E9702">
        <v>1</v>
      </c>
      <c r="F9702">
        <v>1780281900000</v>
      </c>
      <c r="G9702">
        <v>1780283415815</v>
      </c>
      <c r="H9702">
        <v>1515815</v>
      </c>
      <c r="I9702">
        <v>1480815</v>
      </c>
      <c r="J9702">
        <v>10761</v>
      </c>
      <c r="K9702">
        <v>56</v>
      </c>
      <c r="L9702">
        <v>62.56</v>
      </c>
      <c r="M9702" t="s">
        <v>925</v>
      </c>
      <c r="N9702" t="s">
        <v>926</v>
      </c>
      <c r="O9702">
        <v>38.979999999999997</v>
      </c>
      <c r="S9702">
        <v>29701</v>
      </c>
    </row>
    <row r="9703" spans="1:19" x14ac:dyDescent="0.2">
      <c r="A9703" t="s">
        <v>73</v>
      </c>
      <c r="B9703" t="s">
        <v>8</v>
      </c>
      <c r="C9703" t="s">
        <v>927</v>
      </c>
      <c r="D9703">
        <v>2</v>
      </c>
      <c r="E9703">
        <v>1</v>
      </c>
      <c r="F9703">
        <v>1780282800000</v>
      </c>
      <c r="G9703">
        <v>1780285164211</v>
      </c>
      <c r="H9703">
        <v>2364211</v>
      </c>
      <c r="I9703">
        <v>2314211</v>
      </c>
      <c r="J9703">
        <v>10888</v>
      </c>
      <c r="K9703">
        <v>95</v>
      </c>
      <c r="L9703">
        <v>73.89</v>
      </c>
      <c r="M9703" t="s">
        <v>931</v>
      </c>
      <c r="N9703" t="s">
        <v>926</v>
      </c>
      <c r="O9703">
        <v>43.61</v>
      </c>
      <c r="S9703">
        <v>29702</v>
      </c>
    </row>
    <row r="9704" spans="1:19" x14ac:dyDescent="0.2">
      <c r="A9704" t="s">
        <v>73</v>
      </c>
      <c r="B9704" t="s">
        <v>8</v>
      </c>
      <c r="C9704" t="s">
        <v>924</v>
      </c>
      <c r="D9704">
        <v>2</v>
      </c>
      <c r="E9704">
        <v>1</v>
      </c>
      <c r="F9704">
        <v>1780283700000</v>
      </c>
      <c r="G9704">
        <v>1780286066268</v>
      </c>
      <c r="H9704">
        <v>2366268</v>
      </c>
      <c r="I9704">
        <v>2301268</v>
      </c>
      <c r="J9704">
        <v>8591</v>
      </c>
      <c r="K9704">
        <v>94</v>
      </c>
      <c r="L9704">
        <v>72.91</v>
      </c>
      <c r="M9704" t="s">
        <v>931</v>
      </c>
      <c r="N9704" t="s">
        <v>926</v>
      </c>
      <c r="O9704">
        <v>47.44</v>
      </c>
      <c r="S9704">
        <v>29703</v>
      </c>
    </row>
    <row r="9705" spans="1:19" x14ac:dyDescent="0.2">
      <c r="A9705" t="s">
        <v>73</v>
      </c>
      <c r="B9705" t="s">
        <v>8</v>
      </c>
      <c r="C9705" t="s">
        <v>928</v>
      </c>
      <c r="D9705">
        <v>2</v>
      </c>
      <c r="E9705">
        <v>1</v>
      </c>
      <c r="F9705">
        <v>1780284600000</v>
      </c>
      <c r="G9705">
        <v>1780287182133</v>
      </c>
      <c r="H9705">
        <v>2582133</v>
      </c>
      <c r="I9705">
        <v>2502133</v>
      </c>
      <c r="J9705">
        <v>10570</v>
      </c>
      <c r="K9705">
        <v>95</v>
      </c>
      <c r="L9705">
        <v>62.08</v>
      </c>
      <c r="M9705" t="s">
        <v>925</v>
      </c>
      <c r="N9705" t="s">
        <v>929</v>
      </c>
      <c r="S9705">
        <v>29704</v>
      </c>
    </row>
    <row r="9706" spans="1:19" x14ac:dyDescent="0.2">
      <c r="A9706" t="s">
        <v>73</v>
      </c>
      <c r="B9706" t="s">
        <v>8</v>
      </c>
      <c r="C9706" t="s">
        <v>927</v>
      </c>
      <c r="D9706">
        <v>2</v>
      </c>
      <c r="E9706">
        <v>1</v>
      </c>
      <c r="F9706">
        <v>1780285500000</v>
      </c>
      <c r="G9706">
        <v>1780287484205</v>
      </c>
      <c r="H9706">
        <v>1984205</v>
      </c>
      <c r="I9706">
        <v>1949205</v>
      </c>
      <c r="J9706">
        <v>8869</v>
      </c>
      <c r="K9706">
        <v>75</v>
      </c>
      <c r="L9706">
        <v>65.78</v>
      </c>
      <c r="M9706" t="s">
        <v>925</v>
      </c>
      <c r="N9706" t="s">
        <v>926</v>
      </c>
      <c r="O9706">
        <v>39.74</v>
      </c>
      <c r="S9706">
        <v>29705</v>
      </c>
    </row>
    <row r="9707" spans="1:19" x14ac:dyDescent="0.2">
      <c r="A9707" t="s">
        <v>73</v>
      </c>
      <c r="B9707" t="s">
        <v>8</v>
      </c>
      <c r="C9707" t="s">
        <v>924</v>
      </c>
      <c r="D9707">
        <v>2</v>
      </c>
      <c r="E9707">
        <v>1</v>
      </c>
      <c r="F9707">
        <v>1780286400000</v>
      </c>
      <c r="G9707">
        <v>1780288426430</v>
      </c>
      <c r="H9707">
        <v>2026430</v>
      </c>
      <c r="I9707">
        <v>1976430</v>
      </c>
      <c r="J9707">
        <v>8509</v>
      </c>
      <c r="K9707">
        <v>85</v>
      </c>
      <c r="L9707">
        <v>70.930000000000007</v>
      </c>
      <c r="M9707" t="s">
        <v>931</v>
      </c>
      <c r="N9707" t="s">
        <v>926</v>
      </c>
      <c r="O9707">
        <v>51.6</v>
      </c>
      <c r="S9707">
        <v>29706</v>
      </c>
    </row>
    <row r="9708" spans="1:19" x14ac:dyDescent="0.2">
      <c r="A9708" t="s">
        <v>73</v>
      </c>
      <c r="B9708" t="s">
        <v>8</v>
      </c>
      <c r="C9708" t="s">
        <v>928</v>
      </c>
      <c r="D9708">
        <v>2</v>
      </c>
      <c r="E9708">
        <v>1</v>
      </c>
      <c r="F9708">
        <v>1780287300000</v>
      </c>
      <c r="G9708">
        <v>1780288564724</v>
      </c>
      <c r="H9708">
        <v>1264724</v>
      </c>
      <c r="I9708">
        <v>1199724</v>
      </c>
      <c r="J9708">
        <v>9486</v>
      </c>
      <c r="K9708">
        <v>54</v>
      </c>
      <c r="L9708">
        <v>62.68</v>
      </c>
      <c r="M9708" t="s">
        <v>925</v>
      </c>
      <c r="N9708" t="s">
        <v>926</v>
      </c>
      <c r="O9708">
        <v>49</v>
      </c>
      <c r="S9708">
        <v>29707</v>
      </c>
    </row>
    <row r="9709" spans="1:19" x14ac:dyDescent="0.2">
      <c r="A9709" t="s">
        <v>73</v>
      </c>
      <c r="B9709" t="s">
        <v>8</v>
      </c>
      <c r="C9709" t="s">
        <v>927</v>
      </c>
      <c r="D9709">
        <v>2</v>
      </c>
      <c r="E9709">
        <v>1</v>
      </c>
      <c r="F9709">
        <v>1780288200000</v>
      </c>
      <c r="G9709">
        <v>1780290121069</v>
      </c>
      <c r="H9709">
        <v>1921069</v>
      </c>
      <c r="I9709">
        <v>1841069</v>
      </c>
      <c r="J9709">
        <v>10295</v>
      </c>
      <c r="K9709">
        <v>76</v>
      </c>
      <c r="L9709">
        <v>66.33</v>
      </c>
      <c r="M9709" t="s">
        <v>925</v>
      </c>
      <c r="N9709" t="s">
        <v>926</v>
      </c>
      <c r="O9709">
        <v>38.799999999999997</v>
      </c>
      <c r="S9709">
        <v>29708</v>
      </c>
    </row>
    <row r="9710" spans="1:19" x14ac:dyDescent="0.2">
      <c r="A9710" t="s">
        <v>73</v>
      </c>
      <c r="B9710" t="s">
        <v>8</v>
      </c>
      <c r="C9710" t="s">
        <v>924</v>
      </c>
      <c r="D9710">
        <v>2</v>
      </c>
      <c r="E9710">
        <v>2</v>
      </c>
      <c r="F9710">
        <v>1780358400000</v>
      </c>
      <c r="G9710">
        <v>1780360168054</v>
      </c>
      <c r="H9710">
        <v>1768054</v>
      </c>
      <c r="I9710">
        <v>1718054</v>
      </c>
      <c r="J9710">
        <v>11506</v>
      </c>
      <c r="K9710">
        <v>66</v>
      </c>
      <c r="L9710">
        <v>68.44</v>
      </c>
      <c r="M9710" t="s">
        <v>931</v>
      </c>
      <c r="N9710" t="s">
        <v>926</v>
      </c>
      <c r="O9710">
        <v>44.31</v>
      </c>
      <c r="S9710">
        <v>29709</v>
      </c>
    </row>
    <row r="9711" spans="1:19" x14ac:dyDescent="0.2">
      <c r="A9711" t="s">
        <v>73</v>
      </c>
      <c r="B9711" t="s">
        <v>8</v>
      </c>
      <c r="C9711" t="s">
        <v>928</v>
      </c>
      <c r="D9711">
        <v>2</v>
      </c>
      <c r="E9711">
        <v>2</v>
      </c>
      <c r="F9711">
        <v>1780359300000</v>
      </c>
      <c r="G9711">
        <v>1780361775112</v>
      </c>
      <c r="H9711">
        <v>2475112</v>
      </c>
      <c r="I9711">
        <v>2410112</v>
      </c>
      <c r="J9711">
        <v>12159</v>
      </c>
      <c r="K9711">
        <v>96</v>
      </c>
      <c r="L9711">
        <v>78.709999999999994</v>
      </c>
      <c r="M9711" t="s">
        <v>931</v>
      </c>
      <c r="N9711" t="s">
        <v>926</v>
      </c>
      <c r="O9711">
        <v>48.63</v>
      </c>
      <c r="S9711">
        <v>29710</v>
      </c>
    </row>
    <row r="9712" spans="1:19" x14ac:dyDescent="0.2">
      <c r="A9712" t="s">
        <v>73</v>
      </c>
      <c r="B9712" t="s">
        <v>8</v>
      </c>
      <c r="C9712" t="s">
        <v>927</v>
      </c>
      <c r="D9712">
        <v>2</v>
      </c>
      <c r="E9712">
        <v>2</v>
      </c>
      <c r="F9712">
        <v>1780360200000</v>
      </c>
      <c r="G9712">
        <v>1780362184788</v>
      </c>
      <c r="H9712">
        <v>1984788</v>
      </c>
      <c r="I9712">
        <v>1904788</v>
      </c>
      <c r="J9712">
        <v>12072</v>
      </c>
      <c r="K9712">
        <v>84</v>
      </c>
      <c r="L9712">
        <v>72.010000000000005</v>
      </c>
      <c r="M9712" t="s">
        <v>931</v>
      </c>
      <c r="N9712" t="s">
        <v>926</v>
      </c>
      <c r="O9712">
        <v>45.63</v>
      </c>
      <c r="S9712">
        <v>29711</v>
      </c>
    </row>
    <row r="9713" spans="1:19" x14ac:dyDescent="0.2">
      <c r="A9713" t="s">
        <v>73</v>
      </c>
      <c r="B9713" t="s">
        <v>8</v>
      </c>
      <c r="C9713" t="s">
        <v>924</v>
      </c>
      <c r="D9713">
        <v>2</v>
      </c>
      <c r="E9713">
        <v>2</v>
      </c>
      <c r="F9713">
        <v>1780361100000</v>
      </c>
      <c r="G9713">
        <v>1780362329055</v>
      </c>
      <c r="H9713">
        <v>1229055</v>
      </c>
      <c r="I9713">
        <v>1194055</v>
      </c>
      <c r="J9713">
        <v>11146</v>
      </c>
      <c r="K9713">
        <v>48</v>
      </c>
      <c r="L9713">
        <v>62.6</v>
      </c>
      <c r="M9713" t="s">
        <v>925</v>
      </c>
      <c r="N9713" t="s">
        <v>926</v>
      </c>
      <c r="O9713">
        <v>45.27</v>
      </c>
      <c r="S9713">
        <v>29712</v>
      </c>
    </row>
    <row r="9714" spans="1:19" x14ac:dyDescent="0.2">
      <c r="A9714" t="s">
        <v>73</v>
      </c>
      <c r="B9714" t="s">
        <v>8</v>
      </c>
      <c r="C9714" t="s">
        <v>928</v>
      </c>
      <c r="D9714">
        <v>2</v>
      </c>
      <c r="E9714">
        <v>2</v>
      </c>
      <c r="F9714">
        <v>1780362000000</v>
      </c>
      <c r="G9714">
        <v>1780364363190</v>
      </c>
      <c r="H9714">
        <v>2363190</v>
      </c>
      <c r="I9714">
        <v>2313190</v>
      </c>
      <c r="J9714">
        <v>8493</v>
      </c>
      <c r="K9714">
        <v>92</v>
      </c>
      <c r="L9714">
        <v>57.28</v>
      </c>
      <c r="M9714" t="s">
        <v>925</v>
      </c>
      <c r="N9714" t="s">
        <v>929</v>
      </c>
      <c r="S9714">
        <v>29713</v>
      </c>
    </row>
    <row r="9715" spans="1:19" x14ac:dyDescent="0.2">
      <c r="A9715" t="s">
        <v>73</v>
      </c>
      <c r="B9715" t="s">
        <v>8</v>
      </c>
      <c r="C9715" t="s">
        <v>927</v>
      </c>
      <c r="D9715">
        <v>2</v>
      </c>
      <c r="E9715">
        <v>2</v>
      </c>
      <c r="F9715">
        <v>1780362900000</v>
      </c>
      <c r="G9715">
        <v>1780365347679</v>
      </c>
      <c r="H9715">
        <v>2447679</v>
      </c>
      <c r="I9715">
        <v>2382679</v>
      </c>
      <c r="J9715">
        <v>9634</v>
      </c>
      <c r="K9715">
        <v>101</v>
      </c>
      <c r="L9715">
        <v>74.900000000000006</v>
      </c>
      <c r="M9715" t="s">
        <v>931</v>
      </c>
      <c r="N9715" t="s">
        <v>926</v>
      </c>
      <c r="O9715">
        <v>47.21</v>
      </c>
      <c r="S9715">
        <v>29714</v>
      </c>
    </row>
    <row r="9716" spans="1:19" x14ac:dyDescent="0.2">
      <c r="A9716" t="s">
        <v>73</v>
      </c>
      <c r="B9716" t="s">
        <v>8</v>
      </c>
      <c r="C9716" t="s">
        <v>924</v>
      </c>
      <c r="D9716">
        <v>2</v>
      </c>
      <c r="E9716">
        <v>2</v>
      </c>
      <c r="F9716">
        <v>1780363800000</v>
      </c>
      <c r="G9716">
        <v>1780366219037</v>
      </c>
      <c r="H9716">
        <v>2419037</v>
      </c>
      <c r="I9716">
        <v>2339037</v>
      </c>
      <c r="J9716">
        <v>10547</v>
      </c>
      <c r="K9716">
        <v>99</v>
      </c>
      <c r="L9716">
        <v>60.1</v>
      </c>
      <c r="M9716" t="s">
        <v>925</v>
      </c>
      <c r="N9716" t="s">
        <v>929</v>
      </c>
      <c r="S9716">
        <v>29715</v>
      </c>
    </row>
    <row r="9717" spans="1:19" x14ac:dyDescent="0.2">
      <c r="A9717" t="s">
        <v>73</v>
      </c>
      <c r="B9717" t="s">
        <v>8</v>
      </c>
      <c r="C9717" t="s">
        <v>928</v>
      </c>
      <c r="D9717">
        <v>2</v>
      </c>
      <c r="E9717">
        <v>2</v>
      </c>
      <c r="F9717">
        <v>1780364700000</v>
      </c>
      <c r="G9717">
        <v>1780366811797</v>
      </c>
      <c r="H9717">
        <v>2111797</v>
      </c>
      <c r="I9717">
        <v>2076797</v>
      </c>
      <c r="J9717">
        <v>9913</v>
      </c>
      <c r="K9717">
        <v>83</v>
      </c>
      <c r="L9717">
        <v>69.52</v>
      </c>
      <c r="M9717" t="s">
        <v>931</v>
      </c>
      <c r="N9717" t="s">
        <v>926</v>
      </c>
      <c r="O9717">
        <v>42.43</v>
      </c>
      <c r="S9717">
        <v>29716</v>
      </c>
    </row>
    <row r="9718" spans="1:19" x14ac:dyDescent="0.2">
      <c r="A9718" t="s">
        <v>73</v>
      </c>
      <c r="B9718" t="s">
        <v>8</v>
      </c>
      <c r="C9718" t="s">
        <v>927</v>
      </c>
      <c r="D9718">
        <v>2</v>
      </c>
      <c r="E9718">
        <v>2</v>
      </c>
      <c r="F9718">
        <v>1780365600000</v>
      </c>
      <c r="G9718">
        <v>1780366832205</v>
      </c>
      <c r="H9718">
        <v>1232205</v>
      </c>
      <c r="I9718">
        <v>1182205</v>
      </c>
      <c r="J9718">
        <v>9836</v>
      </c>
      <c r="K9718">
        <v>49</v>
      </c>
      <c r="L9718">
        <v>45.11</v>
      </c>
      <c r="M9718" t="s">
        <v>925</v>
      </c>
      <c r="N9718" t="s">
        <v>929</v>
      </c>
      <c r="S9718">
        <v>29717</v>
      </c>
    </row>
    <row r="9719" spans="1:19" x14ac:dyDescent="0.2">
      <c r="A9719" t="s">
        <v>73</v>
      </c>
      <c r="B9719" t="s">
        <v>8</v>
      </c>
      <c r="C9719" t="s">
        <v>924</v>
      </c>
      <c r="D9719">
        <v>2</v>
      </c>
      <c r="E9719">
        <v>2</v>
      </c>
      <c r="F9719">
        <v>1780366500000</v>
      </c>
      <c r="G9719">
        <v>1780368242691</v>
      </c>
      <c r="H9719">
        <v>1742691</v>
      </c>
      <c r="I9719">
        <v>1677691</v>
      </c>
      <c r="J9719">
        <v>8935</v>
      </c>
      <c r="K9719">
        <v>66</v>
      </c>
      <c r="L9719">
        <v>50.29</v>
      </c>
      <c r="M9719" t="s">
        <v>925</v>
      </c>
      <c r="N9719" t="s">
        <v>929</v>
      </c>
      <c r="S9719">
        <v>29718</v>
      </c>
    </row>
    <row r="9720" spans="1:19" x14ac:dyDescent="0.2">
      <c r="A9720" t="s">
        <v>73</v>
      </c>
      <c r="B9720" t="s">
        <v>8</v>
      </c>
      <c r="C9720" t="s">
        <v>928</v>
      </c>
      <c r="D9720">
        <v>2</v>
      </c>
      <c r="E9720">
        <v>2</v>
      </c>
      <c r="F9720">
        <v>1780367400000</v>
      </c>
      <c r="G9720">
        <v>1780369313166</v>
      </c>
      <c r="H9720">
        <v>1913166</v>
      </c>
      <c r="I9720">
        <v>1833166</v>
      </c>
      <c r="J9720">
        <v>10246</v>
      </c>
      <c r="K9720">
        <v>79</v>
      </c>
      <c r="L9720">
        <v>72.819999999999993</v>
      </c>
      <c r="M9720" t="s">
        <v>931</v>
      </c>
      <c r="N9720" t="s">
        <v>926</v>
      </c>
      <c r="O9720">
        <v>54.21</v>
      </c>
      <c r="S9720">
        <v>29719</v>
      </c>
    </row>
    <row r="9721" spans="1:19" x14ac:dyDescent="0.2">
      <c r="A9721" t="s">
        <v>73</v>
      </c>
      <c r="B9721" t="s">
        <v>8</v>
      </c>
      <c r="C9721" t="s">
        <v>927</v>
      </c>
      <c r="D9721">
        <v>2</v>
      </c>
      <c r="E9721">
        <v>2</v>
      </c>
      <c r="F9721">
        <v>1780368300000</v>
      </c>
      <c r="G9721">
        <v>1780370003023</v>
      </c>
      <c r="H9721">
        <v>1703023</v>
      </c>
      <c r="I9721">
        <v>1668023</v>
      </c>
      <c r="J9721">
        <v>11900</v>
      </c>
      <c r="K9721">
        <v>71</v>
      </c>
      <c r="L9721">
        <v>69.11</v>
      </c>
      <c r="M9721" t="s">
        <v>931</v>
      </c>
      <c r="N9721" t="s">
        <v>926</v>
      </c>
      <c r="O9721">
        <v>46.45</v>
      </c>
      <c r="S9721">
        <v>29720</v>
      </c>
    </row>
    <row r="9722" spans="1:19" x14ac:dyDescent="0.2">
      <c r="A9722" t="s">
        <v>73</v>
      </c>
      <c r="B9722" t="s">
        <v>8</v>
      </c>
      <c r="C9722" t="s">
        <v>924</v>
      </c>
      <c r="D9722">
        <v>2</v>
      </c>
      <c r="E9722">
        <v>2</v>
      </c>
      <c r="F9722">
        <v>1780369200000</v>
      </c>
      <c r="G9722">
        <v>1780370877638</v>
      </c>
      <c r="H9722">
        <v>1677638</v>
      </c>
      <c r="I9722">
        <v>1627638</v>
      </c>
      <c r="J9722">
        <v>9237</v>
      </c>
      <c r="K9722">
        <v>63</v>
      </c>
      <c r="L9722">
        <v>65.11</v>
      </c>
      <c r="M9722" t="s">
        <v>925</v>
      </c>
      <c r="N9722" t="s">
        <v>926</v>
      </c>
      <c r="O9722">
        <v>44.9</v>
      </c>
      <c r="S9722">
        <v>29721</v>
      </c>
    </row>
    <row r="9723" spans="1:19" x14ac:dyDescent="0.2">
      <c r="A9723" t="s">
        <v>73</v>
      </c>
      <c r="B9723" t="s">
        <v>8</v>
      </c>
      <c r="C9723" t="s">
        <v>928</v>
      </c>
      <c r="D9723">
        <v>2</v>
      </c>
      <c r="E9723">
        <v>2</v>
      </c>
      <c r="F9723">
        <v>1780370100000</v>
      </c>
      <c r="G9723">
        <v>1780371478747</v>
      </c>
      <c r="H9723">
        <v>1378747</v>
      </c>
      <c r="I9723">
        <v>1313747</v>
      </c>
      <c r="J9723">
        <v>10203</v>
      </c>
      <c r="K9723">
        <v>53</v>
      </c>
      <c r="L9723">
        <v>61.85</v>
      </c>
      <c r="M9723" t="s">
        <v>925</v>
      </c>
      <c r="N9723" t="s">
        <v>926</v>
      </c>
      <c r="O9723">
        <v>42.29</v>
      </c>
      <c r="S9723">
        <v>29722</v>
      </c>
    </row>
    <row r="9724" spans="1:19" x14ac:dyDescent="0.2">
      <c r="A9724" t="s">
        <v>73</v>
      </c>
      <c r="B9724" t="s">
        <v>8</v>
      </c>
      <c r="C9724" t="s">
        <v>927</v>
      </c>
      <c r="D9724">
        <v>2</v>
      </c>
      <c r="E9724">
        <v>2</v>
      </c>
      <c r="F9724">
        <v>1780371000000</v>
      </c>
      <c r="G9724">
        <v>1780372945521</v>
      </c>
      <c r="H9724">
        <v>1945521</v>
      </c>
      <c r="I9724">
        <v>1865521</v>
      </c>
      <c r="J9724">
        <v>11983</v>
      </c>
      <c r="K9724">
        <v>72</v>
      </c>
      <c r="L9724">
        <v>74.349999999999994</v>
      </c>
      <c r="M9724" t="s">
        <v>931</v>
      </c>
      <c r="N9724" t="s">
        <v>926</v>
      </c>
      <c r="O9724">
        <v>52.32</v>
      </c>
      <c r="S9724">
        <v>29723</v>
      </c>
    </row>
    <row r="9725" spans="1:19" x14ac:dyDescent="0.2">
      <c r="A9725" t="s">
        <v>73</v>
      </c>
      <c r="B9725" t="s">
        <v>8</v>
      </c>
      <c r="C9725" t="s">
        <v>924</v>
      </c>
      <c r="D9725">
        <v>2</v>
      </c>
      <c r="E9725">
        <v>2</v>
      </c>
      <c r="F9725">
        <v>1780371900000</v>
      </c>
      <c r="G9725">
        <v>1780374261961</v>
      </c>
      <c r="H9725">
        <v>2361961</v>
      </c>
      <c r="I9725">
        <v>2326961</v>
      </c>
      <c r="J9725">
        <v>11724</v>
      </c>
      <c r="K9725">
        <v>98</v>
      </c>
      <c r="L9725">
        <v>78.489999999999995</v>
      </c>
      <c r="M9725" t="s">
        <v>931</v>
      </c>
      <c r="N9725" t="s">
        <v>926</v>
      </c>
      <c r="O9725">
        <v>52.14</v>
      </c>
      <c r="S9725">
        <v>29724</v>
      </c>
    </row>
    <row r="9726" spans="1:19" x14ac:dyDescent="0.2">
      <c r="A9726" t="s">
        <v>73</v>
      </c>
      <c r="B9726" t="s">
        <v>8</v>
      </c>
      <c r="C9726" t="s">
        <v>928</v>
      </c>
      <c r="D9726">
        <v>2</v>
      </c>
      <c r="E9726">
        <v>2</v>
      </c>
      <c r="F9726">
        <v>1780372800000</v>
      </c>
      <c r="G9726">
        <v>1780374279057</v>
      </c>
      <c r="H9726">
        <v>1479057</v>
      </c>
      <c r="I9726">
        <v>1429057</v>
      </c>
      <c r="J9726">
        <v>10085</v>
      </c>
      <c r="K9726">
        <v>55</v>
      </c>
      <c r="L9726">
        <v>62.01</v>
      </c>
      <c r="M9726" t="s">
        <v>925</v>
      </c>
      <c r="N9726" t="s">
        <v>926</v>
      </c>
      <c r="O9726">
        <v>40.43</v>
      </c>
      <c r="S9726">
        <v>29725</v>
      </c>
    </row>
    <row r="9727" spans="1:19" x14ac:dyDescent="0.2">
      <c r="A9727" t="s">
        <v>73</v>
      </c>
      <c r="B9727" t="s">
        <v>8</v>
      </c>
      <c r="C9727" t="s">
        <v>927</v>
      </c>
      <c r="D9727">
        <v>2</v>
      </c>
      <c r="E9727">
        <v>2</v>
      </c>
      <c r="F9727">
        <v>1780373700000</v>
      </c>
      <c r="G9727">
        <v>1780375499349</v>
      </c>
      <c r="H9727">
        <v>1799349</v>
      </c>
      <c r="I9727">
        <v>1734349</v>
      </c>
      <c r="J9727">
        <v>9760</v>
      </c>
      <c r="K9727">
        <v>68</v>
      </c>
      <c r="L9727">
        <v>66.17</v>
      </c>
      <c r="M9727" t="s">
        <v>925</v>
      </c>
      <c r="N9727" t="s">
        <v>926</v>
      </c>
      <c r="O9727">
        <v>42.91</v>
      </c>
      <c r="S9727">
        <v>29726</v>
      </c>
    </row>
    <row r="9728" spans="1:19" x14ac:dyDescent="0.2">
      <c r="A9728" t="s">
        <v>73</v>
      </c>
      <c r="B9728" t="s">
        <v>8</v>
      </c>
      <c r="C9728" t="s">
        <v>924</v>
      </c>
      <c r="D9728">
        <v>2</v>
      </c>
      <c r="E9728">
        <v>2</v>
      </c>
      <c r="F9728">
        <v>1780374600000</v>
      </c>
      <c r="G9728">
        <v>1780376989610</v>
      </c>
      <c r="H9728">
        <v>2389610</v>
      </c>
      <c r="I9728">
        <v>2309610</v>
      </c>
      <c r="J9728">
        <v>9208</v>
      </c>
      <c r="K9728">
        <v>93</v>
      </c>
      <c r="L9728">
        <v>70.52</v>
      </c>
      <c r="M9728" t="s">
        <v>931</v>
      </c>
      <c r="N9728" t="s">
        <v>926</v>
      </c>
      <c r="O9728">
        <v>39.64</v>
      </c>
      <c r="S9728">
        <v>29727</v>
      </c>
    </row>
    <row r="9729" spans="1:19" x14ac:dyDescent="0.2">
      <c r="A9729" t="s">
        <v>73</v>
      </c>
      <c r="B9729" t="s">
        <v>8</v>
      </c>
      <c r="C9729" t="s">
        <v>928</v>
      </c>
      <c r="D9729">
        <v>2</v>
      </c>
      <c r="E9729">
        <v>2</v>
      </c>
      <c r="F9729">
        <v>1780375500000</v>
      </c>
      <c r="G9729">
        <v>1780377935611</v>
      </c>
      <c r="H9729">
        <v>2435611</v>
      </c>
      <c r="I9729">
        <v>2400611</v>
      </c>
      <c r="J9729">
        <v>11325</v>
      </c>
      <c r="K9729">
        <v>93</v>
      </c>
      <c r="L9729">
        <v>61.12</v>
      </c>
      <c r="M9729" t="s">
        <v>925</v>
      </c>
      <c r="N9729" t="s">
        <v>929</v>
      </c>
      <c r="S9729">
        <v>29728</v>
      </c>
    </row>
    <row r="9730" spans="1:19" x14ac:dyDescent="0.2">
      <c r="A9730" t="s">
        <v>73</v>
      </c>
      <c r="B9730" t="s">
        <v>8</v>
      </c>
      <c r="C9730" t="s">
        <v>928</v>
      </c>
      <c r="D9730">
        <v>2</v>
      </c>
      <c r="E9730">
        <v>3</v>
      </c>
      <c r="F9730">
        <v>1780444800000</v>
      </c>
      <c r="G9730">
        <v>1780446433441</v>
      </c>
      <c r="H9730">
        <v>1633441</v>
      </c>
      <c r="I9730">
        <v>1583441</v>
      </c>
      <c r="J9730">
        <v>8669</v>
      </c>
      <c r="K9730">
        <v>62</v>
      </c>
      <c r="L9730">
        <v>63.23</v>
      </c>
      <c r="M9730" t="s">
        <v>925</v>
      </c>
      <c r="N9730" t="s">
        <v>926</v>
      </c>
      <c r="O9730">
        <v>43.18</v>
      </c>
      <c r="S9730">
        <v>29729</v>
      </c>
    </row>
    <row r="9731" spans="1:19" x14ac:dyDescent="0.2">
      <c r="A9731" t="s">
        <v>73</v>
      </c>
      <c r="B9731" t="s">
        <v>8</v>
      </c>
      <c r="C9731" t="s">
        <v>927</v>
      </c>
      <c r="D9731">
        <v>2</v>
      </c>
      <c r="E9731">
        <v>3</v>
      </c>
      <c r="F9731">
        <v>1780445700000</v>
      </c>
      <c r="G9731">
        <v>1780447070696</v>
      </c>
      <c r="H9731">
        <v>1370696</v>
      </c>
      <c r="I9731">
        <v>1305696</v>
      </c>
      <c r="J9731">
        <v>8961</v>
      </c>
      <c r="K9731">
        <v>52</v>
      </c>
      <c r="L9731">
        <v>59.54</v>
      </c>
      <c r="M9731" t="s">
        <v>925</v>
      </c>
      <c r="N9731" t="s">
        <v>926</v>
      </c>
      <c r="O9731">
        <v>40.43</v>
      </c>
      <c r="S9731">
        <v>29730</v>
      </c>
    </row>
    <row r="9732" spans="1:19" x14ac:dyDescent="0.2">
      <c r="A9732" t="s">
        <v>73</v>
      </c>
      <c r="B9732" t="s">
        <v>8</v>
      </c>
      <c r="C9732" t="s">
        <v>924</v>
      </c>
      <c r="D9732">
        <v>2</v>
      </c>
      <c r="E9732">
        <v>3</v>
      </c>
      <c r="F9732">
        <v>1780446600000</v>
      </c>
      <c r="G9732">
        <v>1780448809969</v>
      </c>
      <c r="H9732">
        <v>2209969</v>
      </c>
      <c r="I9732">
        <v>2129969</v>
      </c>
      <c r="J9732">
        <v>10272</v>
      </c>
      <c r="K9732">
        <v>86</v>
      </c>
      <c r="L9732">
        <v>75.099999999999994</v>
      </c>
      <c r="M9732" t="s">
        <v>931</v>
      </c>
      <c r="N9732" t="s">
        <v>926</v>
      </c>
      <c r="O9732">
        <v>51.97</v>
      </c>
      <c r="S9732">
        <v>29731</v>
      </c>
    </row>
    <row r="9733" spans="1:19" x14ac:dyDescent="0.2">
      <c r="A9733" t="s">
        <v>73</v>
      </c>
      <c r="B9733" t="s">
        <v>8</v>
      </c>
      <c r="C9733" t="s">
        <v>928</v>
      </c>
      <c r="D9733">
        <v>2</v>
      </c>
      <c r="E9733">
        <v>3</v>
      </c>
      <c r="F9733">
        <v>1780447500000</v>
      </c>
      <c r="G9733">
        <v>1780448999489</v>
      </c>
      <c r="H9733">
        <v>1499489</v>
      </c>
      <c r="I9733">
        <v>1464489</v>
      </c>
      <c r="J9733">
        <v>9518</v>
      </c>
      <c r="K9733">
        <v>59</v>
      </c>
      <c r="L9733">
        <v>65.33</v>
      </c>
      <c r="M9733" t="s">
        <v>925</v>
      </c>
      <c r="N9733" t="s">
        <v>926</v>
      </c>
      <c r="O9733">
        <v>49.16</v>
      </c>
      <c r="S9733">
        <v>29732</v>
      </c>
    </row>
    <row r="9734" spans="1:19" x14ac:dyDescent="0.2">
      <c r="A9734" t="s">
        <v>73</v>
      </c>
      <c r="B9734" t="s">
        <v>8</v>
      </c>
      <c r="C9734" t="s">
        <v>927</v>
      </c>
      <c r="D9734">
        <v>2</v>
      </c>
      <c r="E9734">
        <v>3</v>
      </c>
      <c r="F9734">
        <v>1780448400000</v>
      </c>
      <c r="G9734">
        <v>1780449822470</v>
      </c>
      <c r="H9734">
        <v>1422470</v>
      </c>
      <c r="I9734">
        <v>1372470</v>
      </c>
      <c r="J9734">
        <v>10844</v>
      </c>
      <c r="K9734">
        <v>52</v>
      </c>
      <c r="L9734">
        <v>62.77</v>
      </c>
      <c r="M9734" t="s">
        <v>925</v>
      </c>
      <c r="N9734" t="s">
        <v>926</v>
      </c>
      <c r="O9734">
        <v>41.6</v>
      </c>
      <c r="S9734">
        <v>29733</v>
      </c>
    </row>
    <row r="9735" spans="1:19" x14ac:dyDescent="0.2">
      <c r="A9735" t="s">
        <v>73</v>
      </c>
      <c r="B9735" t="s">
        <v>8</v>
      </c>
      <c r="C9735" t="s">
        <v>924</v>
      </c>
      <c r="D9735">
        <v>2</v>
      </c>
      <c r="E9735">
        <v>3</v>
      </c>
      <c r="F9735">
        <v>1780449300000</v>
      </c>
      <c r="G9735">
        <v>1780450687414</v>
      </c>
      <c r="H9735">
        <v>1387414</v>
      </c>
      <c r="I9735">
        <v>1322414</v>
      </c>
      <c r="J9735">
        <v>9396</v>
      </c>
      <c r="K9735">
        <v>60</v>
      </c>
      <c r="L9735">
        <v>60.58</v>
      </c>
      <c r="M9735" t="s">
        <v>925</v>
      </c>
      <c r="N9735" t="s">
        <v>926</v>
      </c>
      <c r="O9735">
        <v>41.27</v>
      </c>
      <c r="S9735">
        <v>29734</v>
      </c>
    </row>
    <row r="9736" spans="1:19" x14ac:dyDescent="0.2">
      <c r="A9736" t="s">
        <v>73</v>
      </c>
      <c r="B9736" t="s">
        <v>8</v>
      </c>
      <c r="C9736" t="s">
        <v>928</v>
      </c>
      <c r="D9736">
        <v>2</v>
      </c>
      <c r="E9736">
        <v>3</v>
      </c>
      <c r="F9736">
        <v>1780450200000</v>
      </c>
      <c r="G9736">
        <v>1780452022243</v>
      </c>
      <c r="H9736">
        <v>1822243</v>
      </c>
      <c r="I9736">
        <v>1742243</v>
      </c>
      <c r="J9736">
        <v>8815</v>
      </c>
      <c r="K9736">
        <v>78</v>
      </c>
      <c r="L9736">
        <v>51.12</v>
      </c>
      <c r="M9736" t="s">
        <v>925</v>
      </c>
      <c r="N9736" t="s">
        <v>929</v>
      </c>
      <c r="S9736">
        <v>29735</v>
      </c>
    </row>
    <row r="9737" spans="1:19" x14ac:dyDescent="0.2">
      <c r="A9737" t="s">
        <v>73</v>
      </c>
      <c r="B9737" t="s">
        <v>8</v>
      </c>
      <c r="C9737" t="s">
        <v>927</v>
      </c>
      <c r="D9737">
        <v>2</v>
      </c>
      <c r="E9737">
        <v>3</v>
      </c>
      <c r="F9737">
        <v>1780451100000</v>
      </c>
      <c r="G9737">
        <v>1780452672105</v>
      </c>
      <c r="H9737">
        <v>1572105</v>
      </c>
      <c r="I9737">
        <v>1537105</v>
      </c>
      <c r="J9737">
        <v>11251</v>
      </c>
      <c r="K9737">
        <v>63</v>
      </c>
      <c r="L9737">
        <v>66.33</v>
      </c>
      <c r="M9737" t="s">
        <v>925</v>
      </c>
      <c r="N9737" t="s">
        <v>926</v>
      </c>
      <c r="O9737">
        <v>45.02</v>
      </c>
      <c r="S9737">
        <v>29736</v>
      </c>
    </row>
    <row r="9738" spans="1:19" x14ac:dyDescent="0.2">
      <c r="A9738" t="s">
        <v>73</v>
      </c>
      <c r="B9738" t="s">
        <v>8</v>
      </c>
      <c r="C9738" t="s">
        <v>924</v>
      </c>
      <c r="D9738">
        <v>2</v>
      </c>
      <c r="E9738">
        <v>3</v>
      </c>
      <c r="F9738">
        <v>1780452000000</v>
      </c>
      <c r="G9738">
        <v>1780454011854</v>
      </c>
      <c r="H9738">
        <v>2011854</v>
      </c>
      <c r="I9738">
        <v>1961854</v>
      </c>
      <c r="J9738">
        <v>10658</v>
      </c>
      <c r="K9738">
        <v>80</v>
      </c>
      <c r="L9738">
        <v>67.78</v>
      </c>
      <c r="M9738" t="s">
        <v>931</v>
      </c>
      <c r="N9738" t="s">
        <v>926</v>
      </c>
      <c r="O9738">
        <v>38.909999999999997</v>
      </c>
      <c r="S9738">
        <v>29737</v>
      </c>
    </row>
    <row r="9739" spans="1:19" x14ac:dyDescent="0.2">
      <c r="A9739" t="s">
        <v>73</v>
      </c>
      <c r="B9739" t="s">
        <v>8</v>
      </c>
      <c r="C9739" t="s">
        <v>928</v>
      </c>
      <c r="D9739">
        <v>2</v>
      </c>
      <c r="E9739">
        <v>3</v>
      </c>
      <c r="F9739">
        <v>1780452900000</v>
      </c>
      <c r="G9739">
        <v>1780454563790</v>
      </c>
      <c r="H9739">
        <v>1663790</v>
      </c>
      <c r="I9739">
        <v>1598790</v>
      </c>
      <c r="J9739">
        <v>9062</v>
      </c>
      <c r="K9739">
        <v>70</v>
      </c>
      <c r="L9739">
        <v>68.099999999999994</v>
      </c>
      <c r="M9739" t="s">
        <v>931</v>
      </c>
      <c r="N9739" t="s">
        <v>926</v>
      </c>
      <c r="O9739">
        <v>52.69</v>
      </c>
      <c r="S9739">
        <v>29738</v>
      </c>
    </row>
    <row r="9740" spans="1:19" x14ac:dyDescent="0.2">
      <c r="A9740" t="s">
        <v>73</v>
      </c>
      <c r="B9740" t="s">
        <v>8</v>
      </c>
      <c r="C9740" t="s">
        <v>927</v>
      </c>
      <c r="D9740">
        <v>2</v>
      </c>
      <c r="E9740">
        <v>3</v>
      </c>
      <c r="F9740">
        <v>1780453800000</v>
      </c>
      <c r="G9740">
        <v>1780455138937</v>
      </c>
      <c r="H9740">
        <v>1338937</v>
      </c>
      <c r="I9740">
        <v>1258937</v>
      </c>
      <c r="J9740">
        <v>8993</v>
      </c>
      <c r="K9740">
        <v>50</v>
      </c>
      <c r="L9740">
        <v>65.81</v>
      </c>
      <c r="M9740" t="s">
        <v>925</v>
      </c>
      <c r="N9740" t="s">
        <v>926</v>
      </c>
      <c r="O9740">
        <v>55.73</v>
      </c>
      <c r="S9740">
        <v>29739</v>
      </c>
    </row>
    <row r="9741" spans="1:19" x14ac:dyDescent="0.2">
      <c r="A9741" t="s">
        <v>73</v>
      </c>
      <c r="B9741" t="s">
        <v>8</v>
      </c>
      <c r="C9741" t="s">
        <v>924</v>
      </c>
      <c r="D9741">
        <v>2</v>
      </c>
      <c r="E9741">
        <v>3</v>
      </c>
      <c r="F9741">
        <v>1780454700000</v>
      </c>
      <c r="G9741">
        <v>1780456846800</v>
      </c>
      <c r="H9741">
        <v>2146800</v>
      </c>
      <c r="I9741">
        <v>2111800</v>
      </c>
      <c r="J9741">
        <v>10025</v>
      </c>
      <c r="K9741">
        <v>88</v>
      </c>
      <c r="L9741">
        <v>71.63</v>
      </c>
      <c r="M9741" t="s">
        <v>931</v>
      </c>
      <c r="N9741" t="s">
        <v>926</v>
      </c>
      <c r="O9741">
        <v>46.14</v>
      </c>
      <c r="S9741">
        <v>29740</v>
      </c>
    </row>
    <row r="9742" spans="1:19" x14ac:dyDescent="0.2">
      <c r="A9742" t="s">
        <v>73</v>
      </c>
      <c r="B9742" t="s">
        <v>8</v>
      </c>
      <c r="C9742" t="s">
        <v>928</v>
      </c>
      <c r="D9742">
        <v>2</v>
      </c>
      <c r="E9742">
        <v>3</v>
      </c>
      <c r="F9742">
        <v>1780455600000</v>
      </c>
      <c r="G9742">
        <v>1780457550278</v>
      </c>
      <c r="H9742">
        <v>1950278</v>
      </c>
      <c r="I9742">
        <v>1900278</v>
      </c>
      <c r="J9742">
        <v>9784</v>
      </c>
      <c r="K9742">
        <v>81</v>
      </c>
      <c r="L9742">
        <v>70.17</v>
      </c>
      <c r="M9742" t="s">
        <v>931</v>
      </c>
      <c r="N9742" t="s">
        <v>926</v>
      </c>
      <c r="O9742">
        <v>48.35</v>
      </c>
      <c r="S9742">
        <v>29741</v>
      </c>
    </row>
    <row r="9743" spans="1:19" x14ac:dyDescent="0.2">
      <c r="A9743" t="s">
        <v>73</v>
      </c>
      <c r="B9743" t="s">
        <v>8</v>
      </c>
      <c r="C9743" t="s">
        <v>927</v>
      </c>
      <c r="D9743">
        <v>2</v>
      </c>
      <c r="E9743">
        <v>3</v>
      </c>
      <c r="F9743">
        <v>1780456500000</v>
      </c>
      <c r="G9743">
        <v>1780457920918</v>
      </c>
      <c r="H9743">
        <v>1420918</v>
      </c>
      <c r="I9743">
        <v>1355918</v>
      </c>
      <c r="J9743">
        <v>8493</v>
      </c>
      <c r="K9743">
        <v>54</v>
      </c>
      <c r="L9743">
        <v>64.81</v>
      </c>
      <c r="M9743" t="s">
        <v>925</v>
      </c>
      <c r="N9743" t="s">
        <v>926</v>
      </c>
      <c r="O9743">
        <v>52.68</v>
      </c>
      <c r="S9743">
        <v>29742</v>
      </c>
    </row>
    <row r="9744" spans="1:19" x14ac:dyDescent="0.2">
      <c r="A9744" t="s">
        <v>73</v>
      </c>
      <c r="B9744" t="s">
        <v>8</v>
      </c>
      <c r="C9744" t="s">
        <v>924</v>
      </c>
      <c r="D9744">
        <v>2</v>
      </c>
      <c r="E9744">
        <v>3</v>
      </c>
      <c r="F9744">
        <v>1780457400000</v>
      </c>
      <c r="G9744">
        <v>1780458929906</v>
      </c>
      <c r="H9744">
        <v>1529906</v>
      </c>
      <c r="I9744">
        <v>1449906</v>
      </c>
      <c r="J9744">
        <v>11404</v>
      </c>
      <c r="K9744">
        <v>57</v>
      </c>
      <c r="L9744">
        <v>50.33</v>
      </c>
      <c r="M9744" t="s">
        <v>925</v>
      </c>
      <c r="N9744" t="s">
        <v>929</v>
      </c>
      <c r="S9744">
        <v>29743</v>
      </c>
    </row>
    <row r="9745" spans="1:19" x14ac:dyDescent="0.2">
      <c r="A9745" t="s">
        <v>73</v>
      </c>
      <c r="B9745" t="s">
        <v>8</v>
      </c>
      <c r="C9745" t="s">
        <v>928</v>
      </c>
      <c r="D9745">
        <v>2</v>
      </c>
      <c r="E9745">
        <v>3</v>
      </c>
      <c r="F9745">
        <v>1780458300000</v>
      </c>
      <c r="G9745">
        <v>1780460040340</v>
      </c>
      <c r="H9745">
        <v>1740340</v>
      </c>
      <c r="I9745">
        <v>1705340</v>
      </c>
      <c r="J9745">
        <v>12044</v>
      </c>
      <c r="K9745">
        <v>75</v>
      </c>
      <c r="L9745">
        <v>72.58</v>
      </c>
      <c r="M9745" t="s">
        <v>931</v>
      </c>
      <c r="N9745" t="s">
        <v>926</v>
      </c>
      <c r="O9745">
        <v>53.21</v>
      </c>
      <c r="S9745">
        <v>29744</v>
      </c>
    </row>
    <row r="9746" spans="1:19" x14ac:dyDescent="0.2">
      <c r="A9746" t="s">
        <v>73</v>
      </c>
      <c r="B9746" t="s">
        <v>8</v>
      </c>
      <c r="C9746" t="s">
        <v>927</v>
      </c>
      <c r="D9746">
        <v>2</v>
      </c>
      <c r="E9746">
        <v>3</v>
      </c>
      <c r="F9746">
        <v>1780459200000</v>
      </c>
      <c r="G9746">
        <v>1780460860349</v>
      </c>
      <c r="H9746">
        <v>1660349</v>
      </c>
      <c r="I9746">
        <v>1610349</v>
      </c>
      <c r="J9746">
        <v>10020</v>
      </c>
      <c r="K9746">
        <v>64</v>
      </c>
      <c r="L9746">
        <v>69.37</v>
      </c>
      <c r="M9746" t="s">
        <v>931</v>
      </c>
      <c r="N9746" t="s">
        <v>926</v>
      </c>
      <c r="O9746">
        <v>53.17</v>
      </c>
      <c r="S9746">
        <v>29745</v>
      </c>
    </row>
    <row r="9747" spans="1:19" x14ac:dyDescent="0.2">
      <c r="A9747" t="s">
        <v>73</v>
      </c>
      <c r="B9747" t="s">
        <v>8</v>
      </c>
      <c r="C9747" t="s">
        <v>924</v>
      </c>
      <c r="D9747">
        <v>2</v>
      </c>
      <c r="E9747">
        <v>3</v>
      </c>
      <c r="F9747">
        <v>1780460100000</v>
      </c>
      <c r="G9747">
        <v>1780461332358</v>
      </c>
      <c r="H9747">
        <v>1232358</v>
      </c>
      <c r="I9747">
        <v>1167358</v>
      </c>
      <c r="J9747">
        <v>10486</v>
      </c>
      <c r="K9747">
        <v>48</v>
      </c>
      <c r="L9747">
        <v>60.12</v>
      </c>
      <c r="M9747" t="s">
        <v>925</v>
      </c>
      <c r="N9747" t="s">
        <v>926</v>
      </c>
      <c r="O9747">
        <v>41.2</v>
      </c>
      <c r="S9747">
        <v>29746</v>
      </c>
    </row>
    <row r="9748" spans="1:19" x14ac:dyDescent="0.2">
      <c r="A9748" t="s">
        <v>73</v>
      </c>
      <c r="B9748" t="s">
        <v>8</v>
      </c>
      <c r="C9748" t="s">
        <v>928</v>
      </c>
      <c r="D9748">
        <v>2</v>
      </c>
      <c r="E9748">
        <v>3</v>
      </c>
      <c r="F9748">
        <v>1780461000000</v>
      </c>
      <c r="G9748">
        <v>1780463197488</v>
      </c>
      <c r="H9748">
        <v>2197488</v>
      </c>
      <c r="I9748">
        <v>2117488</v>
      </c>
      <c r="J9748">
        <v>11401</v>
      </c>
      <c r="K9748">
        <v>87</v>
      </c>
      <c r="L9748">
        <v>70.92</v>
      </c>
      <c r="M9748" t="s">
        <v>931</v>
      </c>
      <c r="N9748" t="s">
        <v>926</v>
      </c>
      <c r="O9748">
        <v>39.549999999999997</v>
      </c>
      <c r="S9748">
        <v>29747</v>
      </c>
    </row>
    <row r="9749" spans="1:19" x14ac:dyDescent="0.2">
      <c r="A9749" t="s">
        <v>73</v>
      </c>
      <c r="B9749" t="s">
        <v>8</v>
      </c>
      <c r="C9749" t="s">
        <v>927</v>
      </c>
      <c r="D9749">
        <v>2</v>
      </c>
      <c r="E9749">
        <v>3</v>
      </c>
      <c r="F9749">
        <v>1780461900000</v>
      </c>
      <c r="G9749">
        <v>1780464441817</v>
      </c>
      <c r="H9749">
        <v>2541817</v>
      </c>
      <c r="I9749">
        <v>2506817</v>
      </c>
      <c r="J9749">
        <v>8877</v>
      </c>
      <c r="K9749">
        <v>101</v>
      </c>
      <c r="L9749">
        <v>78.31</v>
      </c>
      <c r="M9749" t="s">
        <v>931</v>
      </c>
      <c r="N9749" t="s">
        <v>926</v>
      </c>
      <c r="O9749">
        <v>54.81</v>
      </c>
      <c r="S9749">
        <v>29748</v>
      </c>
    </row>
    <row r="9750" spans="1:19" x14ac:dyDescent="0.2">
      <c r="A9750" t="s">
        <v>73</v>
      </c>
      <c r="B9750" t="s">
        <v>8</v>
      </c>
      <c r="C9750" t="s">
        <v>924</v>
      </c>
      <c r="D9750">
        <v>2</v>
      </c>
      <c r="E9750">
        <v>3</v>
      </c>
      <c r="F9750">
        <v>1780462800000</v>
      </c>
      <c r="G9750">
        <v>1780464538667</v>
      </c>
      <c r="H9750">
        <v>1738667</v>
      </c>
      <c r="I9750">
        <v>1688667</v>
      </c>
      <c r="J9750">
        <v>11513</v>
      </c>
      <c r="K9750">
        <v>65</v>
      </c>
      <c r="L9750">
        <v>67.81</v>
      </c>
      <c r="M9750" t="s">
        <v>931</v>
      </c>
      <c r="N9750" t="s">
        <v>926</v>
      </c>
      <c r="O9750">
        <v>43.57</v>
      </c>
      <c r="S9750">
        <v>29749</v>
      </c>
    </row>
    <row r="9751" spans="1:19" x14ac:dyDescent="0.2">
      <c r="A9751" t="s">
        <v>73</v>
      </c>
      <c r="B9751" t="s">
        <v>8</v>
      </c>
      <c r="C9751" t="s">
        <v>927</v>
      </c>
      <c r="D9751">
        <v>2</v>
      </c>
      <c r="E9751">
        <v>4</v>
      </c>
      <c r="F9751">
        <v>1780531200000</v>
      </c>
      <c r="G9751">
        <v>1780532551933</v>
      </c>
      <c r="H9751">
        <v>1351933</v>
      </c>
      <c r="I9751">
        <v>1301933</v>
      </c>
      <c r="J9751">
        <v>9499</v>
      </c>
      <c r="K9751">
        <v>57</v>
      </c>
      <c r="L9751">
        <v>63.3</v>
      </c>
      <c r="M9751" t="s">
        <v>925</v>
      </c>
      <c r="N9751" t="s">
        <v>926</v>
      </c>
      <c r="O9751">
        <v>48.21</v>
      </c>
      <c r="S9751">
        <v>29750</v>
      </c>
    </row>
    <row r="9752" spans="1:19" x14ac:dyDescent="0.2">
      <c r="A9752" t="s">
        <v>73</v>
      </c>
      <c r="B9752" t="s">
        <v>8</v>
      </c>
      <c r="C9752" t="s">
        <v>924</v>
      </c>
      <c r="D9752">
        <v>2</v>
      </c>
      <c r="E9752">
        <v>4</v>
      </c>
      <c r="F9752">
        <v>1780532100000</v>
      </c>
      <c r="G9752">
        <v>1780534210809</v>
      </c>
      <c r="H9752">
        <v>2110809</v>
      </c>
      <c r="I9752">
        <v>2045809</v>
      </c>
      <c r="J9752">
        <v>8841</v>
      </c>
      <c r="K9752">
        <v>79</v>
      </c>
      <c r="L9752">
        <v>54.61</v>
      </c>
      <c r="M9752" t="s">
        <v>925</v>
      </c>
      <c r="N9752" t="s">
        <v>929</v>
      </c>
      <c r="S9752">
        <v>29751</v>
      </c>
    </row>
    <row r="9753" spans="1:19" x14ac:dyDescent="0.2">
      <c r="A9753" t="s">
        <v>73</v>
      </c>
      <c r="B9753" t="s">
        <v>8</v>
      </c>
      <c r="C9753" t="s">
        <v>928</v>
      </c>
      <c r="D9753">
        <v>2</v>
      </c>
      <c r="E9753">
        <v>4</v>
      </c>
      <c r="F9753">
        <v>1780533000000</v>
      </c>
      <c r="G9753">
        <v>1780534444269</v>
      </c>
      <c r="H9753">
        <v>1444269</v>
      </c>
      <c r="I9753">
        <v>1364269</v>
      </c>
      <c r="J9753">
        <v>10820</v>
      </c>
      <c r="K9753">
        <v>54</v>
      </c>
      <c r="L9753">
        <v>62.29</v>
      </c>
      <c r="M9753" t="s">
        <v>925</v>
      </c>
      <c r="N9753" t="s">
        <v>926</v>
      </c>
      <c r="O9753">
        <v>39.99</v>
      </c>
      <c r="S9753">
        <v>29752</v>
      </c>
    </row>
    <row r="9754" spans="1:19" x14ac:dyDescent="0.2">
      <c r="A9754" t="s">
        <v>73</v>
      </c>
      <c r="B9754" t="s">
        <v>8</v>
      </c>
      <c r="C9754" t="s">
        <v>927</v>
      </c>
      <c r="D9754">
        <v>2</v>
      </c>
      <c r="E9754">
        <v>4</v>
      </c>
      <c r="F9754">
        <v>1780533900000</v>
      </c>
      <c r="G9754">
        <v>1780535165317</v>
      </c>
      <c r="H9754">
        <v>1265317</v>
      </c>
      <c r="I9754">
        <v>1230317</v>
      </c>
      <c r="J9754">
        <v>10796</v>
      </c>
      <c r="K9754">
        <v>50</v>
      </c>
      <c r="L9754">
        <v>46.52</v>
      </c>
      <c r="M9754" t="s">
        <v>925</v>
      </c>
      <c r="N9754" t="s">
        <v>929</v>
      </c>
      <c r="S9754">
        <v>29753</v>
      </c>
    </row>
    <row r="9755" spans="1:19" x14ac:dyDescent="0.2">
      <c r="A9755" t="s">
        <v>73</v>
      </c>
      <c r="B9755" t="s">
        <v>8</v>
      </c>
      <c r="C9755" t="s">
        <v>924</v>
      </c>
      <c r="D9755">
        <v>2</v>
      </c>
      <c r="E9755">
        <v>4</v>
      </c>
      <c r="F9755">
        <v>1780534800000</v>
      </c>
      <c r="G9755">
        <v>1780536497815</v>
      </c>
      <c r="H9755">
        <v>1697815</v>
      </c>
      <c r="I9755">
        <v>1647815</v>
      </c>
      <c r="J9755">
        <v>11605</v>
      </c>
      <c r="K9755">
        <v>70</v>
      </c>
      <c r="L9755">
        <v>70.09</v>
      </c>
      <c r="M9755" t="s">
        <v>931</v>
      </c>
      <c r="N9755" t="s">
        <v>926</v>
      </c>
      <c r="O9755">
        <v>49.66</v>
      </c>
      <c r="S9755">
        <v>29754</v>
      </c>
    </row>
    <row r="9756" spans="1:19" x14ac:dyDescent="0.2">
      <c r="A9756" t="s">
        <v>73</v>
      </c>
      <c r="B9756" t="s">
        <v>8</v>
      </c>
      <c r="C9756" t="s">
        <v>928</v>
      </c>
      <c r="D9756">
        <v>2</v>
      </c>
      <c r="E9756">
        <v>4</v>
      </c>
      <c r="F9756">
        <v>1780535700000</v>
      </c>
      <c r="G9756">
        <v>1780537047522</v>
      </c>
      <c r="H9756">
        <v>1347522</v>
      </c>
      <c r="I9756">
        <v>1282522</v>
      </c>
      <c r="J9756">
        <v>10458</v>
      </c>
      <c r="K9756">
        <v>59</v>
      </c>
      <c r="L9756">
        <v>61.33</v>
      </c>
      <c r="M9756" t="s">
        <v>925</v>
      </c>
      <c r="N9756" t="s">
        <v>926</v>
      </c>
      <c r="O9756">
        <v>41.16</v>
      </c>
      <c r="S9756">
        <v>29755</v>
      </c>
    </row>
    <row r="9757" spans="1:19" x14ac:dyDescent="0.2">
      <c r="A9757" t="s">
        <v>73</v>
      </c>
      <c r="B9757" t="s">
        <v>8</v>
      </c>
      <c r="C9757" t="s">
        <v>927</v>
      </c>
      <c r="D9757">
        <v>2</v>
      </c>
      <c r="E9757">
        <v>4</v>
      </c>
      <c r="F9757">
        <v>1780536600000</v>
      </c>
      <c r="G9757">
        <v>1780538603745</v>
      </c>
      <c r="H9757">
        <v>2003745</v>
      </c>
      <c r="I9757">
        <v>1923745</v>
      </c>
      <c r="J9757">
        <v>8699</v>
      </c>
      <c r="K9757">
        <v>74</v>
      </c>
      <c r="L9757">
        <v>66.13</v>
      </c>
      <c r="M9757" t="s">
        <v>925</v>
      </c>
      <c r="N9757" t="s">
        <v>926</v>
      </c>
      <c r="O9757">
        <v>40.520000000000003</v>
      </c>
      <c r="S9757">
        <v>29756</v>
      </c>
    </row>
    <row r="9758" spans="1:19" x14ac:dyDescent="0.2">
      <c r="A9758" t="s">
        <v>73</v>
      </c>
      <c r="B9758" t="s">
        <v>8</v>
      </c>
      <c r="C9758" t="s">
        <v>924</v>
      </c>
      <c r="D9758">
        <v>2</v>
      </c>
      <c r="E9758">
        <v>4</v>
      </c>
      <c r="F9758">
        <v>1780537500000</v>
      </c>
      <c r="G9758">
        <v>1780539495987</v>
      </c>
      <c r="H9758">
        <v>1995987</v>
      </c>
      <c r="I9758">
        <v>1960987</v>
      </c>
      <c r="J9758">
        <v>8723</v>
      </c>
      <c r="K9758">
        <v>84</v>
      </c>
      <c r="L9758">
        <v>53.11</v>
      </c>
      <c r="M9758" t="s">
        <v>925</v>
      </c>
      <c r="N9758" t="s">
        <v>929</v>
      </c>
      <c r="S9758">
        <v>29757</v>
      </c>
    </row>
    <row r="9759" spans="1:19" x14ac:dyDescent="0.2">
      <c r="A9759" t="s">
        <v>73</v>
      </c>
      <c r="B9759" t="s">
        <v>8</v>
      </c>
      <c r="C9759" t="s">
        <v>928</v>
      </c>
      <c r="D9759">
        <v>2</v>
      </c>
      <c r="E9759">
        <v>4</v>
      </c>
      <c r="F9759">
        <v>1780538400000</v>
      </c>
      <c r="G9759">
        <v>1780540664192</v>
      </c>
      <c r="H9759">
        <v>2264192</v>
      </c>
      <c r="I9759">
        <v>2214192</v>
      </c>
      <c r="J9759">
        <v>10798</v>
      </c>
      <c r="K9759">
        <v>92</v>
      </c>
      <c r="L9759">
        <v>75.650000000000006</v>
      </c>
      <c r="M9759" t="s">
        <v>931</v>
      </c>
      <c r="N9759" t="s">
        <v>926</v>
      </c>
      <c r="O9759">
        <v>50.48</v>
      </c>
      <c r="S9759">
        <v>29758</v>
      </c>
    </row>
    <row r="9760" spans="1:19" x14ac:dyDescent="0.2">
      <c r="A9760" t="s">
        <v>73</v>
      </c>
      <c r="B9760" t="s">
        <v>8</v>
      </c>
      <c r="C9760" t="s">
        <v>927</v>
      </c>
      <c r="D9760">
        <v>2</v>
      </c>
      <c r="E9760">
        <v>4</v>
      </c>
      <c r="F9760">
        <v>1780539300000</v>
      </c>
      <c r="G9760">
        <v>1780541315964</v>
      </c>
      <c r="H9760">
        <v>2015964</v>
      </c>
      <c r="I9760">
        <v>1950964</v>
      </c>
      <c r="J9760">
        <v>10763</v>
      </c>
      <c r="K9760">
        <v>75</v>
      </c>
      <c r="L9760">
        <v>74.19</v>
      </c>
      <c r="M9760" t="s">
        <v>931</v>
      </c>
      <c r="N9760" t="s">
        <v>926</v>
      </c>
      <c r="O9760">
        <v>53.43</v>
      </c>
      <c r="S9760">
        <v>29759</v>
      </c>
    </row>
    <row r="9761" spans="1:19" x14ac:dyDescent="0.2">
      <c r="A9761" t="s">
        <v>73</v>
      </c>
      <c r="B9761" t="s">
        <v>8</v>
      </c>
      <c r="C9761" t="s">
        <v>924</v>
      </c>
      <c r="D9761">
        <v>2</v>
      </c>
      <c r="E9761">
        <v>4</v>
      </c>
      <c r="F9761">
        <v>1780540200000</v>
      </c>
      <c r="G9761">
        <v>1780541500584</v>
      </c>
      <c r="H9761">
        <v>1300584</v>
      </c>
      <c r="I9761">
        <v>1220584</v>
      </c>
      <c r="J9761">
        <v>8970</v>
      </c>
      <c r="K9761">
        <v>51</v>
      </c>
      <c r="L9761">
        <v>58.59</v>
      </c>
      <c r="M9761" t="s">
        <v>925</v>
      </c>
      <c r="N9761" t="s">
        <v>926</v>
      </c>
      <c r="O9761">
        <v>39.97</v>
      </c>
      <c r="S9761">
        <v>29760</v>
      </c>
    </row>
    <row r="9762" spans="1:19" x14ac:dyDescent="0.2">
      <c r="A9762" t="s">
        <v>73</v>
      </c>
      <c r="B9762" t="s">
        <v>8</v>
      </c>
      <c r="C9762" t="s">
        <v>928</v>
      </c>
      <c r="D9762">
        <v>2</v>
      </c>
      <c r="E9762">
        <v>4</v>
      </c>
      <c r="F9762">
        <v>1780541100000</v>
      </c>
      <c r="G9762">
        <v>1780542408376</v>
      </c>
      <c r="H9762">
        <v>1308376</v>
      </c>
      <c r="I9762">
        <v>1273376</v>
      </c>
      <c r="J9762">
        <v>8834</v>
      </c>
      <c r="K9762">
        <v>49</v>
      </c>
      <c r="L9762">
        <v>64.77</v>
      </c>
      <c r="M9762" t="s">
        <v>925</v>
      </c>
      <c r="N9762" t="s">
        <v>926</v>
      </c>
      <c r="O9762">
        <v>54.51</v>
      </c>
      <c r="S9762">
        <v>29761</v>
      </c>
    </row>
    <row r="9763" spans="1:19" x14ac:dyDescent="0.2">
      <c r="A9763" t="s">
        <v>73</v>
      </c>
      <c r="B9763" t="s">
        <v>8</v>
      </c>
      <c r="C9763" t="s">
        <v>927</v>
      </c>
      <c r="D9763">
        <v>2</v>
      </c>
      <c r="E9763">
        <v>4</v>
      </c>
      <c r="F9763">
        <v>1780542000000</v>
      </c>
      <c r="G9763">
        <v>1780543996617</v>
      </c>
      <c r="H9763">
        <v>1996617</v>
      </c>
      <c r="I9763">
        <v>1946617</v>
      </c>
      <c r="J9763">
        <v>9571</v>
      </c>
      <c r="K9763">
        <v>77</v>
      </c>
      <c r="L9763">
        <v>54.01</v>
      </c>
      <c r="M9763" t="s">
        <v>925</v>
      </c>
      <c r="N9763" t="s">
        <v>929</v>
      </c>
      <c r="S9763">
        <v>29762</v>
      </c>
    </row>
    <row r="9764" spans="1:19" x14ac:dyDescent="0.2">
      <c r="A9764" t="s">
        <v>73</v>
      </c>
      <c r="B9764" t="s">
        <v>8</v>
      </c>
      <c r="C9764" t="s">
        <v>924</v>
      </c>
      <c r="D9764">
        <v>2</v>
      </c>
      <c r="E9764">
        <v>4</v>
      </c>
      <c r="F9764">
        <v>1780542900000</v>
      </c>
      <c r="G9764">
        <v>1780544885095</v>
      </c>
      <c r="H9764">
        <v>1985095</v>
      </c>
      <c r="I9764">
        <v>1920095</v>
      </c>
      <c r="J9764">
        <v>10936</v>
      </c>
      <c r="K9764">
        <v>76</v>
      </c>
      <c r="L9764">
        <v>68.12</v>
      </c>
      <c r="M9764" t="s">
        <v>931</v>
      </c>
      <c r="N9764" t="s">
        <v>926</v>
      </c>
      <c r="O9764">
        <v>39.630000000000003</v>
      </c>
      <c r="S9764">
        <v>29763</v>
      </c>
    </row>
    <row r="9765" spans="1:19" x14ac:dyDescent="0.2">
      <c r="A9765" t="s">
        <v>73</v>
      </c>
      <c r="B9765" t="s">
        <v>8</v>
      </c>
      <c r="C9765" t="s">
        <v>928</v>
      </c>
      <c r="D9765">
        <v>2</v>
      </c>
      <c r="E9765">
        <v>4</v>
      </c>
      <c r="F9765">
        <v>1780543800000</v>
      </c>
      <c r="G9765">
        <v>1780545322448</v>
      </c>
      <c r="H9765">
        <v>1522448</v>
      </c>
      <c r="I9765">
        <v>1442448</v>
      </c>
      <c r="J9765">
        <v>11559</v>
      </c>
      <c r="K9765">
        <v>68</v>
      </c>
      <c r="L9765">
        <v>65.55</v>
      </c>
      <c r="M9765" t="s">
        <v>925</v>
      </c>
      <c r="N9765" t="s">
        <v>926</v>
      </c>
      <c r="O9765">
        <v>43.65</v>
      </c>
      <c r="S9765">
        <v>29764</v>
      </c>
    </row>
    <row r="9766" spans="1:19" x14ac:dyDescent="0.2">
      <c r="A9766" t="s">
        <v>73</v>
      </c>
      <c r="B9766" t="s">
        <v>8</v>
      </c>
      <c r="C9766" t="s">
        <v>927</v>
      </c>
      <c r="D9766">
        <v>2</v>
      </c>
      <c r="E9766">
        <v>4</v>
      </c>
      <c r="F9766">
        <v>1780544700000</v>
      </c>
      <c r="G9766">
        <v>1780546045327</v>
      </c>
      <c r="H9766">
        <v>1345327</v>
      </c>
      <c r="I9766">
        <v>1310327</v>
      </c>
      <c r="J9766">
        <v>8717</v>
      </c>
      <c r="K9766">
        <v>50</v>
      </c>
      <c r="L9766">
        <v>45.3</v>
      </c>
      <c r="M9766" t="s">
        <v>925</v>
      </c>
      <c r="N9766" t="s">
        <v>929</v>
      </c>
      <c r="S9766">
        <v>29765</v>
      </c>
    </row>
    <row r="9767" spans="1:19" x14ac:dyDescent="0.2">
      <c r="A9767" t="s">
        <v>73</v>
      </c>
      <c r="B9767" t="s">
        <v>8</v>
      </c>
      <c r="C9767" t="s">
        <v>924</v>
      </c>
      <c r="D9767">
        <v>2</v>
      </c>
      <c r="E9767">
        <v>4</v>
      </c>
      <c r="F9767">
        <v>1780545600000</v>
      </c>
      <c r="G9767">
        <v>1780547189798</v>
      </c>
      <c r="H9767">
        <v>1589798</v>
      </c>
      <c r="I9767">
        <v>1539798</v>
      </c>
      <c r="J9767">
        <v>11788</v>
      </c>
      <c r="K9767">
        <v>66</v>
      </c>
      <c r="L9767">
        <v>66.709999999999994</v>
      </c>
      <c r="M9767" t="s">
        <v>931</v>
      </c>
      <c r="N9767" t="s">
        <v>926</v>
      </c>
      <c r="O9767">
        <v>44.02</v>
      </c>
      <c r="S9767">
        <v>29766</v>
      </c>
    </row>
    <row r="9768" spans="1:19" x14ac:dyDescent="0.2">
      <c r="A9768" t="s">
        <v>73</v>
      </c>
      <c r="B9768" t="s">
        <v>8</v>
      </c>
      <c r="C9768" t="s">
        <v>928</v>
      </c>
      <c r="D9768">
        <v>2</v>
      </c>
      <c r="E9768">
        <v>4</v>
      </c>
      <c r="F9768">
        <v>1780546500000</v>
      </c>
      <c r="G9768">
        <v>1780548542384</v>
      </c>
      <c r="H9768">
        <v>2042384</v>
      </c>
      <c r="I9768">
        <v>1977384</v>
      </c>
      <c r="J9768">
        <v>11280</v>
      </c>
      <c r="K9768">
        <v>79</v>
      </c>
      <c r="L9768">
        <v>70.849999999999994</v>
      </c>
      <c r="M9768" t="s">
        <v>931</v>
      </c>
      <c r="N9768" t="s">
        <v>926</v>
      </c>
      <c r="O9768">
        <v>43.62</v>
      </c>
      <c r="S9768">
        <v>29767</v>
      </c>
    </row>
    <row r="9769" spans="1:19" x14ac:dyDescent="0.2">
      <c r="A9769" t="s">
        <v>73</v>
      </c>
      <c r="B9769" t="s">
        <v>8</v>
      </c>
      <c r="C9769" t="s">
        <v>924</v>
      </c>
      <c r="D9769">
        <v>2</v>
      </c>
      <c r="E9769">
        <v>5</v>
      </c>
      <c r="F9769">
        <v>1780617600000</v>
      </c>
      <c r="G9769">
        <v>1780619315047</v>
      </c>
      <c r="H9769">
        <v>1715047</v>
      </c>
      <c r="I9769">
        <v>1665047</v>
      </c>
      <c r="J9769">
        <v>9015</v>
      </c>
      <c r="K9769">
        <v>71</v>
      </c>
      <c r="L9769">
        <v>66.03</v>
      </c>
      <c r="M9769" t="s">
        <v>925</v>
      </c>
      <c r="N9769" t="s">
        <v>926</v>
      </c>
      <c r="O9769">
        <v>46.7</v>
      </c>
      <c r="S9769">
        <v>29768</v>
      </c>
    </row>
    <row r="9770" spans="1:19" x14ac:dyDescent="0.2">
      <c r="A9770" t="s">
        <v>73</v>
      </c>
      <c r="B9770" t="s">
        <v>8</v>
      </c>
      <c r="C9770" t="s">
        <v>928</v>
      </c>
      <c r="D9770">
        <v>2</v>
      </c>
      <c r="E9770">
        <v>5</v>
      </c>
      <c r="F9770">
        <v>1780618500000</v>
      </c>
      <c r="G9770">
        <v>1780620268968</v>
      </c>
      <c r="H9770">
        <v>1768968</v>
      </c>
      <c r="I9770">
        <v>1703968</v>
      </c>
      <c r="J9770">
        <v>9341</v>
      </c>
      <c r="K9770">
        <v>66</v>
      </c>
      <c r="L9770">
        <v>66.64</v>
      </c>
      <c r="M9770" t="s">
        <v>925</v>
      </c>
      <c r="N9770" t="s">
        <v>926</v>
      </c>
      <c r="O9770">
        <v>45.89</v>
      </c>
      <c r="S9770">
        <v>29769</v>
      </c>
    </row>
    <row r="9771" spans="1:19" x14ac:dyDescent="0.2">
      <c r="A9771" t="s">
        <v>73</v>
      </c>
      <c r="B9771" t="s">
        <v>8</v>
      </c>
      <c r="C9771" t="s">
        <v>927</v>
      </c>
      <c r="D9771">
        <v>2</v>
      </c>
      <c r="E9771">
        <v>5</v>
      </c>
      <c r="F9771">
        <v>1780619400000</v>
      </c>
      <c r="G9771">
        <v>1780620860829</v>
      </c>
      <c r="H9771">
        <v>1460829</v>
      </c>
      <c r="I9771">
        <v>1380829</v>
      </c>
      <c r="J9771">
        <v>10245</v>
      </c>
      <c r="K9771">
        <v>55</v>
      </c>
      <c r="L9771">
        <v>48.29</v>
      </c>
      <c r="M9771" t="s">
        <v>925</v>
      </c>
      <c r="N9771" t="s">
        <v>929</v>
      </c>
      <c r="S9771">
        <v>29770</v>
      </c>
    </row>
    <row r="9772" spans="1:19" x14ac:dyDescent="0.2">
      <c r="A9772" t="s">
        <v>73</v>
      </c>
      <c r="B9772" t="s">
        <v>8</v>
      </c>
      <c r="C9772" t="s">
        <v>924</v>
      </c>
      <c r="D9772">
        <v>2</v>
      </c>
      <c r="E9772">
        <v>5</v>
      </c>
      <c r="F9772">
        <v>1780620300000</v>
      </c>
      <c r="G9772">
        <v>1780621732369</v>
      </c>
      <c r="H9772">
        <v>1432369</v>
      </c>
      <c r="I9772">
        <v>1397369</v>
      </c>
      <c r="J9772">
        <v>11389</v>
      </c>
      <c r="K9772">
        <v>56</v>
      </c>
      <c r="L9772">
        <v>66.97</v>
      </c>
      <c r="M9772" t="s">
        <v>931</v>
      </c>
      <c r="N9772" t="s">
        <v>926</v>
      </c>
      <c r="O9772">
        <v>49.67</v>
      </c>
      <c r="S9772">
        <v>29771</v>
      </c>
    </row>
    <row r="9773" spans="1:19" x14ac:dyDescent="0.2">
      <c r="A9773" t="s">
        <v>73</v>
      </c>
      <c r="B9773" t="s">
        <v>8</v>
      </c>
      <c r="C9773" t="s">
        <v>928</v>
      </c>
      <c r="D9773">
        <v>2</v>
      </c>
      <c r="E9773">
        <v>5</v>
      </c>
      <c r="F9773">
        <v>1780621200000</v>
      </c>
      <c r="G9773">
        <v>1780622737181</v>
      </c>
      <c r="H9773">
        <v>1537181</v>
      </c>
      <c r="I9773">
        <v>1487181</v>
      </c>
      <c r="J9773">
        <v>9408</v>
      </c>
      <c r="K9773">
        <v>59</v>
      </c>
      <c r="L9773">
        <v>66.48</v>
      </c>
      <c r="M9773" t="s">
        <v>925</v>
      </c>
      <c r="N9773" t="s">
        <v>926</v>
      </c>
      <c r="O9773">
        <v>51.17</v>
      </c>
      <c r="S9773">
        <v>29772</v>
      </c>
    </row>
    <row r="9774" spans="1:19" x14ac:dyDescent="0.2">
      <c r="A9774" t="s">
        <v>73</v>
      </c>
      <c r="B9774" t="s">
        <v>8</v>
      </c>
      <c r="C9774" t="s">
        <v>927</v>
      </c>
      <c r="D9774">
        <v>2</v>
      </c>
      <c r="E9774">
        <v>5</v>
      </c>
      <c r="F9774">
        <v>1780622100000</v>
      </c>
      <c r="G9774">
        <v>1780623613580</v>
      </c>
      <c r="H9774">
        <v>1513580</v>
      </c>
      <c r="I9774">
        <v>1448580</v>
      </c>
      <c r="J9774">
        <v>10140</v>
      </c>
      <c r="K9774">
        <v>58</v>
      </c>
      <c r="L9774">
        <v>48.81</v>
      </c>
      <c r="M9774" t="s">
        <v>925</v>
      </c>
      <c r="N9774" t="s">
        <v>929</v>
      </c>
      <c r="S9774">
        <v>29773</v>
      </c>
    </row>
    <row r="9775" spans="1:19" x14ac:dyDescent="0.2">
      <c r="A9775" t="s">
        <v>73</v>
      </c>
      <c r="B9775" t="s">
        <v>8</v>
      </c>
      <c r="C9775" t="s">
        <v>924</v>
      </c>
      <c r="D9775">
        <v>2</v>
      </c>
      <c r="E9775">
        <v>5</v>
      </c>
      <c r="F9775">
        <v>1780623000000</v>
      </c>
      <c r="G9775">
        <v>1780624813295</v>
      </c>
      <c r="H9775">
        <v>1813295</v>
      </c>
      <c r="I9775">
        <v>1733295</v>
      </c>
      <c r="J9775">
        <v>9967</v>
      </c>
      <c r="K9775">
        <v>75</v>
      </c>
      <c r="L9775">
        <v>52.23</v>
      </c>
      <c r="M9775" t="s">
        <v>925</v>
      </c>
      <c r="N9775" t="s">
        <v>929</v>
      </c>
      <c r="S9775">
        <v>29774</v>
      </c>
    </row>
    <row r="9776" spans="1:19" x14ac:dyDescent="0.2">
      <c r="A9776" t="s">
        <v>73</v>
      </c>
      <c r="B9776" t="s">
        <v>8</v>
      </c>
      <c r="C9776" t="s">
        <v>928</v>
      </c>
      <c r="D9776">
        <v>2</v>
      </c>
      <c r="E9776">
        <v>5</v>
      </c>
      <c r="F9776">
        <v>1780623900000</v>
      </c>
      <c r="G9776">
        <v>1780626092504</v>
      </c>
      <c r="H9776">
        <v>2192504</v>
      </c>
      <c r="I9776">
        <v>2157504</v>
      </c>
      <c r="J9776">
        <v>9689</v>
      </c>
      <c r="K9776">
        <v>82</v>
      </c>
      <c r="L9776">
        <v>71.03</v>
      </c>
      <c r="M9776" t="s">
        <v>931</v>
      </c>
      <c r="N9776" t="s">
        <v>926</v>
      </c>
      <c r="O9776">
        <v>44.49</v>
      </c>
      <c r="S9776">
        <v>29775</v>
      </c>
    </row>
    <row r="9777" spans="1:19" x14ac:dyDescent="0.2">
      <c r="A9777" t="s">
        <v>73</v>
      </c>
      <c r="B9777" t="s">
        <v>8</v>
      </c>
      <c r="C9777" t="s">
        <v>927</v>
      </c>
      <c r="D9777">
        <v>2</v>
      </c>
      <c r="E9777">
        <v>5</v>
      </c>
      <c r="F9777">
        <v>1780624800000</v>
      </c>
      <c r="G9777">
        <v>1780626335789</v>
      </c>
      <c r="H9777">
        <v>1535789</v>
      </c>
      <c r="I9777">
        <v>1485789</v>
      </c>
      <c r="J9777">
        <v>10765</v>
      </c>
      <c r="K9777">
        <v>65</v>
      </c>
      <c r="L9777">
        <v>64.5</v>
      </c>
      <c r="M9777" t="s">
        <v>925</v>
      </c>
      <c r="N9777" t="s">
        <v>926</v>
      </c>
      <c r="O9777">
        <v>42.97</v>
      </c>
      <c r="S9777">
        <v>29776</v>
      </c>
    </row>
    <row r="9778" spans="1:19" x14ac:dyDescent="0.2">
      <c r="A9778" t="s">
        <v>73</v>
      </c>
      <c r="B9778" t="s">
        <v>8</v>
      </c>
      <c r="C9778" t="s">
        <v>924</v>
      </c>
      <c r="D9778">
        <v>2</v>
      </c>
      <c r="E9778">
        <v>5</v>
      </c>
      <c r="F9778">
        <v>1780625700000</v>
      </c>
      <c r="G9778">
        <v>1780627610238</v>
      </c>
      <c r="H9778">
        <v>1910238</v>
      </c>
      <c r="I9778">
        <v>1845238</v>
      </c>
      <c r="J9778">
        <v>11082</v>
      </c>
      <c r="K9778">
        <v>80</v>
      </c>
      <c r="L9778">
        <v>68.680000000000007</v>
      </c>
      <c r="M9778" t="s">
        <v>931</v>
      </c>
      <c r="N9778" t="s">
        <v>926</v>
      </c>
      <c r="O9778">
        <v>42.43</v>
      </c>
      <c r="S9778">
        <v>29777</v>
      </c>
    </row>
    <row r="9779" spans="1:19" x14ac:dyDescent="0.2">
      <c r="A9779" t="s">
        <v>73</v>
      </c>
      <c r="B9779" t="s">
        <v>8</v>
      </c>
      <c r="C9779" t="s">
        <v>928</v>
      </c>
      <c r="D9779">
        <v>2</v>
      </c>
      <c r="E9779">
        <v>5</v>
      </c>
      <c r="F9779">
        <v>1780626600000</v>
      </c>
      <c r="G9779">
        <v>1780628321160</v>
      </c>
      <c r="H9779">
        <v>1721160</v>
      </c>
      <c r="I9779">
        <v>1641160</v>
      </c>
      <c r="J9779">
        <v>8939</v>
      </c>
      <c r="K9779">
        <v>63</v>
      </c>
      <c r="L9779">
        <v>67.84</v>
      </c>
      <c r="M9779" t="s">
        <v>931</v>
      </c>
      <c r="N9779" t="s">
        <v>926</v>
      </c>
      <c r="O9779">
        <v>50.97</v>
      </c>
      <c r="S9779">
        <v>29778</v>
      </c>
    </row>
    <row r="9780" spans="1:19" x14ac:dyDescent="0.2">
      <c r="A9780" t="s">
        <v>73</v>
      </c>
      <c r="B9780" t="s">
        <v>8</v>
      </c>
      <c r="C9780" t="s">
        <v>927</v>
      </c>
      <c r="D9780">
        <v>2</v>
      </c>
      <c r="E9780">
        <v>5</v>
      </c>
      <c r="F9780">
        <v>1780627500000</v>
      </c>
      <c r="G9780">
        <v>1780629128732</v>
      </c>
      <c r="H9780">
        <v>1628732</v>
      </c>
      <c r="I9780">
        <v>1593732</v>
      </c>
      <c r="J9780">
        <v>8799</v>
      </c>
      <c r="K9780">
        <v>71</v>
      </c>
      <c r="L9780">
        <v>62.16</v>
      </c>
      <c r="M9780" t="s">
        <v>925</v>
      </c>
      <c r="N9780" t="s">
        <v>926</v>
      </c>
      <c r="O9780">
        <v>40.46</v>
      </c>
      <c r="S9780">
        <v>29779</v>
      </c>
    </row>
    <row r="9781" spans="1:19" x14ac:dyDescent="0.2">
      <c r="A9781" t="s">
        <v>73</v>
      </c>
      <c r="B9781" t="s">
        <v>8</v>
      </c>
      <c r="C9781" t="s">
        <v>924</v>
      </c>
      <c r="D9781">
        <v>2</v>
      </c>
      <c r="E9781">
        <v>5</v>
      </c>
      <c r="F9781">
        <v>1780628400000</v>
      </c>
      <c r="G9781">
        <v>1780630385727</v>
      </c>
      <c r="H9781">
        <v>1985727</v>
      </c>
      <c r="I9781">
        <v>1935727</v>
      </c>
      <c r="J9781">
        <v>9673</v>
      </c>
      <c r="K9781">
        <v>75</v>
      </c>
      <c r="L9781">
        <v>72.08</v>
      </c>
      <c r="M9781" t="s">
        <v>931</v>
      </c>
      <c r="N9781" t="s">
        <v>926</v>
      </c>
      <c r="O9781">
        <v>52.2</v>
      </c>
      <c r="S9781">
        <v>29780</v>
      </c>
    </row>
    <row r="9782" spans="1:19" x14ac:dyDescent="0.2">
      <c r="A9782" t="s">
        <v>73</v>
      </c>
      <c r="B9782" t="s">
        <v>8</v>
      </c>
      <c r="C9782" t="s">
        <v>928</v>
      </c>
      <c r="D9782">
        <v>2</v>
      </c>
      <c r="E9782">
        <v>5</v>
      </c>
      <c r="F9782">
        <v>1780629300000</v>
      </c>
      <c r="G9782">
        <v>1780631390862</v>
      </c>
      <c r="H9782">
        <v>2090862</v>
      </c>
      <c r="I9782">
        <v>2025862</v>
      </c>
      <c r="J9782">
        <v>9352</v>
      </c>
      <c r="K9782">
        <v>78</v>
      </c>
      <c r="L9782">
        <v>54.91</v>
      </c>
      <c r="M9782" t="s">
        <v>925</v>
      </c>
      <c r="N9782" t="s">
        <v>929</v>
      </c>
      <c r="S9782">
        <v>29781</v>
      </c>
    </row>
    <row r="9783" spans="1:19" x14ac:dyDescent="0.2">
      <c r="A9783" t="s">
        <v>73</v>
      </c>
      <c r="B9783" t="s">
        <v>8</v>
      </c>
      <c r="C9783" t="s">
        <v>927</v>
      </c>
      <c r="D9783">
        <v>2</v>
      </c>
      <c r="E9783">
        <v>5</v>
      </c>
      <c r="F9783">
        <v>1780630200000</v>
      </c>
      <c r="G9783">
        <v>1780631711983</v>
      </c>
      <c r="H9783">
        <v>1511983</v>
      </c>
      <c r="I9783">
        <v>1431983</v>
      </c>
      <c r="J9783">
        <v>9237</v>
      </c>
      <c r="K9783">
        <v>56</v>
      </c>
      <c r="L9783">
        <v>60.76</v>
      </c>
      <c r="M9783" t="s">
        <v>925</v>
      </c>
      <c r="N9783" t="s">
        <v>926</v>
      </c>
      <c r="O9783">
        <v>38.97</v>
      </c>
      <c r="S9783">
        <v>29782</v>
      </c>
    </row>
    <row r="9784" spans="1:19" x14ac:dyDescent="0.2">
      <c r="A9784" t="s">
        <v>73</v>
      </c>
      <c r="B9784" t="s">
        <v>8</v>
      </c>
      <c r="C9784" t="s">
        <v>924</v>
      </c>
      <c r="D9784">
        <v>2</v>
      </c>
      <c r="E9784">
        <v>5</v>
      </c>
      <c r="F9784">
        <v>1780631100000</v>
      </c>
      <c r="G9784">
        <v>1780632433879</v>
      </c>
      <c r="H9784">
        <v>1333879</v>
      </c>
      <c r="I9784">
        <v>1298879</v>
      </c>
      <c r="J9784">
        <v>11041</v>
      </c>
      <c r="K9784">
        <v>59</v>
      </c>
      <c r="L9784">
        <v>68.209999999999994</v>
      </c>
      <c r="M9784" t="s">
        <v>931</v>
      </c>
      <c r="N9784" t="s">
        <v>926</v>
      </c>
      <c r="O9784">
        <v>55.96</v>
      </c>
      <c r="S9784">
        <v>29783</v>
      </c>
    </row>
    <row r="9785" spans="1:19" x14ac:dyDescent="0.2">
      <c r="A9785" t="s">
        <v>73</v>
      </c>
      <c r="B9785" t="s">
        <v>8</v>
      </c>
      <c r="C9785" t="s">
        <v>928</v>
      </c>
      <c r="D9785">
        <v>2</v>
      </c>
      <c r="E9785">
        <v>5</v>
      </c>
      <c r="F9785">
        <v>1780632000000</v>
      </c>
      <c r="G9785">
        <v>1780633755535</v>
      </c>
      <c r="H9785">
        <v>1755535</v>
      </c>
      <c r="I9785">
        <v>1705535</v>
      </c>
      <c r="J9785">
        <v>9521</v>
      </c>
      <c r="K9785">
        <v>73</v>
      </c>
      <c r="L9785">
        <v>66.569999999999993</v>
      </c>
      <c r="M9785" t="s">
        <v>925</v>
      </c>
      <c r="N9785" t="s">
        <v>926</v>
      </c>
      <c r="O9785">
        <v>45.6</v>
      </c>
      <c r="S9785">
        <v>29784</v>
      </c>
    </row>
    <row r="9786" spans="1:19" x14ac:dyDescent="0.2">
      <c r="A9786" t="s">
        <v>73</v>
      </c>
      <c r="B9786" t="s">
        <v>8</v>
      </c>
      <c r="C9786" t="s">
        <v>927</v>
      </c>
      <c r="D9786">
        <v>2</v>
      </c>
      <c r="E9786">
        <v>5</v>
      </c>
      <c r="F9786">
        <v>1780632900000</v>
      </c>
      <c r="G9786">
        <v>1780634549072</v>
      </c>
      <c r="H9786">
        <v>1649072</v>
      </c>
      <c r="I9786">
        <v>1584072</v>
      </c>
      <c r="J9786">
        <v>12000</v>
      </c>
      <c r="K9786">
        <v>65</v>
      </c>
      <c r="L9786">
        <v>52.39</v>
      </c>
      <c r="M9786" t="s">
        <v>925</v>
      </c>
      <c r="N9786" t="s">
        <v>929</v>
      </c>
      <c r="S9786">
        <v>29785</v>
      </c>
    </row>
    <row r="9787" spans="1:19" x14ac:dyDescent="0.2">
      <c r="A9787" t="s">
        <v>73</v>
      </c>
      <c r="B9787" t="s">
        <v>8</v>
      </c>
      <c r="C9787" t="s">
        <v>924</v>
      </c>
      <c r="D9787">
        <v>2</v>
      </c>
      <c r="E9787">
        <v>5</v>
      </c>
      <c r="F9787">
        <v>1780633800000</v>
      </c>
      <c r="G9787">
        <v>1780635411041</v>
      </c>
      <c r="H9787">
        <v>1611041</v>
      </c>
      <c r="I9787">
        <v>1531041</v>
      </c>
      <c r="J9787">
        <v>12320</v>
      </c>
      <c r="K9787">
        <v>64</v>
      </c>
      <c r="L9787">
        <v>67.2</v>
      </c>
      <c r="M9787" t="s">
        <v>931</v>
      </c>
      <c r="N9787" t="s">
        <v>926</v>
      </c>
      <c r="O9787">
        <v>43.21</v>
      </c>
      <c r="S9787">
        <v>29786</v>
      </c>
    </row>
    <row r="9788" spans="1:19" x14ac:dyDescent="0.2">
      <c r="A9788" t="s">
        <v>73</v>
      </c>
      <c r="B9788" t="s">
        <v>8</v>
      </c>
      <c r="C9788" t="s">
        <v>928</v>
      </c>
      <c r="D9788">
        <v>2</v>
      </c>
      <c r="E9788">
        <v>6</v>
      </c>
      <c r="F9788">
        <v>1780704000000</v>
      </c>
      <c r="G9788">
        <v>1780706575784</v>
      </c>
      <c r="H9788">
        <v>2575784</v>
      </c>
      <c r="I9788">
        <v>2525784</v>
      </c>
      <c r="J9788">
        <v>10498</v>
      </c>
      <c r="K9788">
        <v>95</v>
      </c>
      <c r="L9788">
        <v>76.02</v>
      </c>
      <c r="M9788" t="s">
        <v>931</v>
      </c>
      <c r="N9788" t="s">
        <v>926</v>
      </c>
      <c r="O9788">
        <v>44.29</v>
      </c>
      <c r="S9788">
        <v>29787</v>
      </c>
    </row>
    <row r="9789" spans="1:19" x14ac:dyDescent="0.2">
      <c r="A9789" t="s">
        <v>73</v>
      </c>
      <c r="B9789" t="s">
        <v>8</v>
      </c>
      <c r="C9789" t="s">
        <v>927</v>
      </c>
      <c r="D9789">
        <v>2</v>
      </c>
      <c r="E9789">
        <v>6</v>
      </c>
      <c r="F9789">
        <v>1780704900000</v>
      </c>
      <c r="G9789">
        <v>1780706774485</v>
      </c>
      <c r="H9789">
        <v>1874485</v>
      </c>
      <c r="I9789">
        <v>1809485</v>
      </c>
      <c r="J9789">
        <v>11095</v>
      </c>
      <c r="K9789">
        <v>80</v>
      </c>
      <c r="L9789">
        <v>71.23</v>
      </c>
      <c r="M9789" t="s">
        <v>931</v>
      </c>
      <c r="N9789" t="s">
        <v>926</v>
      </c>
      <c r="O9789">
        <v>49.21</v>
      </c>
      <c r="S9789">
        <v>29788</v>
      </c>
    </row>
    <row r="9790" spans="1:19" x14ac:dyDescent="0.2">
      <c r="A9790" t="s">
        <v>73</v>
      </c>
      <c r="B9790" t="s">
        <v>8</v>
      </c>
      <c r="C9790" t="s">
        <v>924</v>
      </c>
      <c r="D9790">
        <v>2</v>
      </c>
      <c r="E9790">
        <v>6</v>
      </c>
      <c r="F9790">
        <v>1780705800000</v>
      </c>
      <c r="G9790">
        <v>1780708249352</v>
      </c>
      <c r="H9790">
        <v>2449352</v>
      </c>
      <c r="I9790">
        <v>2369352</v>
      </c>
      <c r="J9790">
        <v>8891</v>
      </c>
      <c r="K9790">
        <v>90</v>
      </c>
      <c r="L9790">
        <v>74.760000000000005</v>
      </c>
      <c r="M9790" t="s">
        <v>931</v>
      </c>
      <c r="N9790" t="s">
        <v>926</v>
      </c>
      <c r="O9790">
        <v>48.85</v>
      </c>
      <c r="S9790">
        <v>29789</v>
      </c>
    </row>
    <row r="9791" spans="1:19" x14ac:dyDescent="0.2">
      <c r="A9791" t="s">
        <v>73</v>
      </c>
      <c r="B9791" t="s">
        <v>8</v>
      </c>
      <c r="C9791" t="s">
        <v>928</v>
      </c>
      <c r="D9791">
        <v>2</v>
      </c>
      <c r="E9791">
        <v>6</v>
      </c>
      <c r="F9791">
        <v>1780706700000</v>
      </c>
      <c r="G9791">
        <v>1780709351079</v>
      </c>
      <c r="H9791">
        <v>2651079</v>
      </c>
      <c r="I9791">
        <v>2616079</v>
      </c>
      <c r="J9791">
        <v>10621</v>
      </c>
      <c r="K9791">
        <v>103</v>
      </c>
      <c r="L9791">
        <v>81.22</v>
      </c>
      <c r="M9791" t="s">
        <v>931</v>
      </c>
      <c r="N9791" t="s">
        <v>926</v>
      </c>
      <c r="O9791">
        <v>54.15</v>
      </c>
      <c r="S9791">
        <v>29790</v>
      </c>
    </row>
    <row r="9792" spans="1:19" x14ac:dyDescent="0.2">
      <c r="A9792" t="s">
        <v>73</v>
      </c>
      <c r="B9792" t="s">
        <v>8</v>
      </c>
      <c r="C9792" t="s">
        <v>927</v>
      </c>
      <c r="D9792">
        <v>2</v>
      </c>
      <c r="E9792">
        <v>6</v>
      </c>
      <c r="F9792">
        <v>1780707600000</v>
      </c>
      <c r="G9792">
        <v>1780709869172</v>
      </c>
      <c r="H9792">
        <v>2269172</v>
      </c>
      <c r="I9792">
        <v>2219172</v>
      </c>
      <c r="J9792">
        <v>9914</v>
      </c>
      <c r="K9792">
        <v>86</v>
      </c>
      <c r="L9792">
        <v>70.17</v>
      </c>
      <c r="M9792" t="s">
        <v>931</v>
      </c>
      <c r="N9792" t="s">
        <v>926</v>
      </c>
      <c r="O9792">
        <v>39.97</v>
      </c>
      <c r="S9792">
        <v>29791</v>
      </c>
    </row>
    <row r="9793" spans="1:19" x14ac:dyDescent="0.2">
      <c r="A9793" t="s">
        <v>73</v>
      </c>
      <c r="B9793" t="s">
        <v>8</v>
      </c>
      <c r="C9793" t="s">
        <v>924</v>
      </c>
      <c r="D9793">
        <v>2</v>
      </c>
      <c r="E9793">
        <v>6</v>
      </c>
      <c r="F9793">
        <v>1780708500000</v>
      </c>
      <c r="G9793">
        <v>1780710834898</v>
      </c>
      <c r="H9793">
        <v>2334898</v>
      </c>
      <c r="I9793">
        <v>2269898</v>
      </c>
      <c r="J9793">
        <v>9629</v>
      </c>
      <c r="K9793">
        <v>94</v>
      </c>
      <c r="L9793">
        <v>77.02</v>
      </c>
      <c r="M9793" t="s">
        <v>931</v>
      </c>
      <c r="N9793" t="s">
        <v>926</v>
      </c>
      <c r="O9793">
        <v>55</v>
      </c>
      <c r="S9793">
        <v>29792</v>
      </c>
    </row>
    <row r="9794" spans="1:19" x14ac:dyDescent="0.2">
      <c r="A9794" t="s">
        <v>73</v>
      </c>
      <c r="B9794" t="s">
        <v>8</v>
      </c>
      <c r="C9794" t="s">
        <v>928</v>
      </c>
      <c r="D9794">
        <v>2</v>
      </c>
      <c r="E9794">
        <v>6</v>
      </c>
      <c r="F9794">
        <v>1780709400000</v>
      </c>
      <c r="G9794">
        <v>1780711004353</v>
      </c>
      <c r="H9794">
        <v>1604353</v>
      </c>
      <c r="I9794">
        <v>1524353</v>
      </c>
      <c r="J9794">
        <v>10669</v>
      </c>
      <c r="K9794">
        <v>62</v>
      </c>
      <c r="L9794">
        <v>63.63</v>
      </c>
      <c r="M9794" t="s">
        <v>925</v>
      </c>
      <c r="N9794" t="s">
        <v>926</v>
      </c>
      <c r="O9794">
        <v>39.49</v>
      </c>
      <c r="S9794">
        <v>29793</v>
      </c>
    </row>
    <row r="9795" spans="1:19" x14ac:dyDescent="0.2">
      <c r="A9795" t="s">
        <v>73</v>
      </c>
      <c r="B9795" t="s">
        <v>8</v>
      </c>
      <c r="C9795" t="s">
        <v>927</v>
      </c>
      <c r="D9795">
        <v>2</v>
      </c>
      <c r="E9795">
        <v>6</v>
      </c>
      <c r="F9795">
        <v>1780710300000</v>
      </c>
      <c r="G9795">
        <v>1780712477718</v>
      </c>
      <c r="H9795">
        <v>2177718</v>
      </c>
      <c r="I9795">
        <v>2142718</v>
      </c>
      <c r="J9795">
        <v>10592</v>
      </c>
      <c r="K9795">
        <v>87</v>
      </c>
      <c r="L9795">
        <v>73.42</v>
      </c>
      <c r="M9795" t="s">
        <v>931</v>
      </c>
      <c r="N9795" t="s">
        <v>926</v>
      </c>
      <c r="O9795">
        <v>48.02</v>
      </c>
      <c r="S9795">
        <v>29794</v>
      </c>
    </row>
    <row r="9796" spans="1:19" x14ac:dyDescent="0.2">
      <c r="A9796" t="s">
        <v>73</v>
      </c>
      <c r="B9796" t="s">
        <v>8</v>
      </c>
      <c r="C9796" t="s">
        <v>924</v>
      </c>
      <c r="D9796">
        <v>2</v>
      </c>
      <c r="E9796">
        <v>6</v>
      </c>
      <c r="F9796">
        <v>1780711200000</v>
      </c>
      <c r="G9796">
        <v>1780713143563</v>
      </c>
      <c r="H9796">
        <v>1943563</v>
      </c>
      <c r="I9796">
        <v>1893563</v>
      </c>
      <c r="J9796">
        <v>11711</v>
      </c>
      <c r="K9796">
        <v>80</v>
      </c>
      <c r="L9796">
        <v>70.28</v>
      </c>
      <c r="M9796" t="s">
        <v>931</v>
      </c>
      <c r="N9796" t="s">
        <v>926</v>
      </c>
      <c r="O9796">
        <v>43.62</v>
      </c>
      <c r="S9796">
        <v>29795</v>
      </c>
    </row>
    <row r="9797" spans="1:19" x14ac:dyDescent="0.2">
      <c r="A9797" t="s">
        <v>73</v>
      </c>
      <c r="B9797" t="s">
        <v>8</v>
      </c>
      <c r="C9797" t="s">
        <v>928</v>
      </c>
      <c r="D9797">
        <v>2</v>
      </c>
      <c r="E9797">
        <v>6</v>
      </c>
      <c r="F9797">
        <v>1780712100000</v>
      </c>
      <c r="G9797">
        <v>1780714081010</v>
      </c>
      <c r="H9797">
        <v>1981010</v>
      </c>
      <c r="I9797">
        <v>1916010</v>
      </c>
      <c r="J9797">
        <v>8718</v>
      </c>
      <c r="K9797">
        <v>82</v>
      </c>
      <c r="L9797">
        <v>70.34</v>
      </c>
      <c r="M9797" t="s">
        <v>931</v>
      </c>
      <c r="N9797" t="s">
        <v>926</v>
      </c>
      <c r="O9797">
        <v>50.81</v>
      </c>
      <c r="S9797">
        <v>29796</v>
      </c>
    </row>
    <row r="9798" spans="1:19" x14ac:dyDescent="0.2">
      <c r="A9798" t="s">
        <v>73</v>
      </c>
      <c r="B9798" t="s">
        <v>8</v>
      </c>
      <c r="C9798" t="s">
        <v>927</v>
      </c>
      <c r="D9798">
        <v>2</v>
      </c>
      <c r="E9798">
        <v>6</v>
      </c>
      <c r="F9798">
        <v>1780713000000</v>
      </c>
      <c r="G9798">
        <v>1780715193785</v>
      </c>
      <c r="H9798">
        <v>2193785</v>
      </c>
      <c r="I9798">
        <v>2113785</v>
      </c>
      <c r="J9798">
        <v>11890</v>
      </c>
      <c r="K9798">
        <v>89</v>
      </c>
      <c r="L9798">
        <v>72.88</v>
      </c>
      <c r="M9798" t="s">
        <v>931</v>
      </c>
      <c r="N9798" t="s">
        <v>926</v>
      </c>
      <c r="O9798">
        <v>42.89</v>
      </c>
      <c r="S9798">
        <v>29797</v>
      </c>
    </row>
    <row r="9799" spans="1:19" x14ac:dyDescent="0.2">
      <c r="A9799" t="s">
        <v>73</v>
      </c>
      <c r="B9799" t="s">
        <v>8</v>
      </c>
      <c r="C9799" t="s">
        <v>924</v>
      </c>
      <c r="D9799">
        <v>2</v>
      </c>
      <c r="E9799">
        <v>6</v>
      </c>
      <c r="F9799">
        <v>1780713900000</v>
      </c>
      <c r="G9799">
        <v>1780716068152</v>
      </c>
      <c r="H9799">
        <v>2168152</v>
      </c>
      <c r="I9799">
        <v>2133152</v>
      </c>
      <c r="J9799">
        <v>8617</v>
      </c>
      <c r="K9799">
        <v>81</v>
      </c>
      <c r="L9799">
        <v>71.67</v>
      </c>
      <c r="M9799" t="s">
        <v>931</v>
      </c>
      <c r="N9799" t="s">
        <v>926</v>
      </c>
      <c r="O9799">
        <v>49.46</v>
      </c>
      <c r="S9799">
        <v>29798</v>
      </c>
    </row>
    <row r="9800" spans="1:19" x14ac:dyDescent="0.2">
      <c r="A9800" t="s">
        <v>73</v>
      </c>
      <c r="B9800" t="s">
        <v>8</v>
      </c>
      <c r="C9800" t="s">
        <v>928</v>
      </c>
      <c r="D9800">
        <v>2</v>
      </c>
      <c r="E9800">
        <v>6</v>
      </c>
      <c r="F9800">
        <v>1780714800000</v>
      </c>
      <c r="G9800">
        <v>1780717339173</v>
      </c>
      <c r="H9800">
        <v>2539173</v>
      </c>
      <c r="I9800">
        <v>2489173</v>
      </c>
      <c r="J9800">
        <v>10417</v>
      </c>
      <c r="K9800">
        <v>98</v>
      </c>
      <c r="L9800">
        <v>78.459999999999994</v>
      </c>
      <c r="M9800" t="s">
        <v>931</v>
      </c>
      <c r="N9800" t="s">
        <v>926</v>
      </c>
      <c r="O9800">
        <v>51.09</v>
      </c>
      <c r="S9800">
        <v>29799</v>
      </c>
    </row>
    <row r="9801" spans="1:19" x14ac:dyDescent="0.2">
      <c r="A9801" t="s">
        <v>73</v>
      </c>
      <c r="B9801" t="s">
        <v>8</v>
      </c>
      <c r="C9801" t="s">
        <v>927</v>
      </c>
      <c r="D9801">
        <v>2</v>
      </c>
      <c r="E9801">
        <v>6</v>
      </c>
      <c r="F9801">
        <v>1780715700000</v>
      </c>
      <c r="G9801">
        <v>1780717246708</v>
      </c>
      <c r="H9801">
        <v>1546708</v>
      </c>
      <c r="I9801">
        <v>1481708</v>
      </c>
      <c r="J9801">
        <v>9489</v>
      </c>
      <c r="K9801">
        <v>63</v>
      </c>
      <c r="L9801">
        <v>67.599999999999994</v>
      </c>
      <c r="M9801" t="s">
        <v>931</v>
      </c>
      <c r="N9801" t="s">
        <v>926</v>
      </c>
      <c r="O9801">
        <v>53.34</v>
      </c>
      <c r="S9801">
        <v>29800</v>
      </c>
    </row>
    <row r="9802" spans="1:19" x14ac:dyDescent="0.2">
      <c r="A9802" t="s">
        <v>73</v>
      </c>
      <c r="B9802" t="s">
        <v>8</v>
      </c>
      <c r="C9802" t="s">
        <v>924</v>
      </c>
      <c r="D9802">
        <v>2</v>
      </c>
      <c r="E9802">
        <v>6</v>
      </c>
      <c r="F9802">
        <v>1780716600000</v>
      </c>
      <c r="G9802">
        <v>1780719330766</v>
      </c>
      <c r="H9802">
        <v>2730766</v>
      </c>
      <c r="I9802">
        <v>2650766</v>
      </c>
      <c r="J9802">
        <v>11007</v>
      </c>
      <c r="K9802">
        <v>102</v>
      </c>
      <c r="L9802">
        <v>81.09</v>
      </c>
      <c r="M9802" t="s">
        <v>931</v>
      </c>
      <c r="N9802" t="s">
        <v>926</v>
      </c>
      <c r="O9802">
        <v>50.81</v>
      </c>
      <c r="S9802">
        <v>29801</v>
      </c>
    </row>
    <row r="9803" spans="1:19" x14ac:dyDescent="0.2">
      <c r="A9803" t="s">
        <v>73</v>
      </c>
      <c r="B9803" t="s">
        <v>8</v>
      </c>
      <c r="C9803" t="s">
        <v>928</v>
      </c>
      <c r="D9803">
        <v>2</v>
      </c>
      <c r="E9803">
        <v>6</v>
      </c>
      <c r="F9803">
        <v>1780717500000</v>
      </c>
      <c r="G9803">
        <v>1780719013501</v>
      </c>
      <c r="H9803">
        <v>1513501</v>
      </c>
      <c r="I9803">
        <v>1478501</v>
      </c>
      <c r="J9803">
        <v>9334</v>
      </c>
      <c r="K9803">
        <v>67</v>
      </c>
      <c r="L9803">
        <v>47.96</v>
      </c>
      <c r="M9803" t="s">
        <v>925</v>
      </c>
      <c r="N9803" t="s">
        <v>929</v>
      </c>
      <c r="S9803">
        <v>29802</v>
      </c>
    </row>
    <row r="9804" spans="1:19" x14ac:dyDescent="0.2">
      <c r="A9804" t="s">
        <v>73</v>
      </c>
      <c r="B9804" t="s">
        <v>8</v>
      </c>
      <c r="C9804" t="s">
        <v>927</v>
      </c>
      <c r="D9804">
        <v>2</v>
      </c>
      <c r="E9804">
        <v>6</v>
      </c>
      <c r="F9804">
        <v>1780718400000</v>
      </c>
      <c r="G9804">
        <v>1780720642243</v>
      </c>
      <c r="H9804">
        <v>2242243</v>
      </c>
      <c r="I9804">
        <v>2192243</v>
      </c>
      <c r="J9804">
        <v>11422</v>
      </c>
      <c r="K9804">
        <v>91</v>
      </c>
      <c r="L9804">
        <v>75.83</v>
      </c>
      <c r="M9804" t="s">
        <v>931</v>
      </c>
      <c r="N9804" t="s">
        <v>926</v>
      </c>
      <c r="O9804">
        <v>49.78</v>
      </c>
      <c r="S9804">
        <v>29803</v>
      </c>
    </row>
    <row r="9805" spans="1:19" x14ac:dyDescent="0.2">
      <c r="A9805" t="s">
        <v>73</v>
      </c>
      <c r="B9805" t="s">
        <v>8</v>
      </c>
      <c r="C9805" t="s">
        <v>924</v>
      </c>
      <c r="D9805">
        <v>2</v>
      </c>
      <c r="E9805">
        <v>6</v>
      </c>
      <c r="F9805">
        <v>1780719300000</v>
      </c>
      <c r="G9805">
        <v>1780721234565</v>
      </c>
      <c r="H9805">
        <v>1934565</v>
      </c>
      <c r="I9805">
        <v>1869565</v>
      </c>
      <c r="J9805">
        <v>11765</v>
      </c>
      <c r="K9805">
        <v>83</v>
      </c>
      <c r="L9805">
        <v>73.790000000000006</v>
      </c>
      <c r="M9805" t="s">
        <v>931</v>
      </c>
      <c r="N9805" t="s">
        <v>926</v>
      </c>
      <c r="O9805">
        <v>51.87</v>
      </c>
      <c r="S9805">
        <v>29804</v>
      </c>
    </row>
    <row r="9806" spans="1:19" x14ac:dyDescent="0.2">
      <c r="A9806" t="s">
        <v>73</v>
      </c>
      <c r="B9806" t="s">
        <v>8</v>
      </c>
      <c r="C9806" t="s">
        <v>928</v>
      </c>
      <c r="D9806">
        <v>2</v>
      </c>
      <c r="E9806">
        <v>6</v>
      </c>
      <c r="F9806">
        <v>1780720200000</v>
      </c>
      <c r="G9806">
        <v>1780722637912</v>
      </c>
      <c r="H9806">
        <v>2437912</v>
      </c>
      <c r="I9806">
        <v>2357912</v>
      </c>
      <c r="J9806">
        <v>12241</v>
      </c>
      <c r="K9806">
        <v>99</v>
      </c>
      <c r="L9806">
        <v>76.72</v>
      </c>
      <c r="M9806" t="s">
        <v>931</v>
      </c>
      <c r="N9806" t="s">
        <v>926</v>
      </c>
      <c r="O9806">
        <v>44.73</v>
      </c>
      <c r="S9806">
        <v>29805</v>
      </c>
    </row>
    <row r="9807" spans="1:19" x14ac:dyDescent="0.2">
      <c r="A9807" t="s">
        <v>73</v>
      </c>
      <c r="B9807" t="s">
        <v>8</v>
      </c>
      <c r="C9807" t="s">
        <v>927</v>
      </c>
      <c r="D9807">
        <v>2</v>
      </c>
      <c r="E9807">
        <v>6</v>
      </c>
      <c r="F9807">
        <v>1780721100000</v>
      </c>
      <c r="G9807">
        <v>1780722982967</v>
      </c>
      <c r="H9807">
        <v>1882967</v>
      </c>
      <c r="I9807">
        <v>1847967</v>
      </c>
      <c r="J9807">
        <v>11706</v>
      </c>
      <c r="K9807">
        <v>76</v>
      </c>
      <c r="L9807">
        <v>76.180000000000007</v>
      </c>
      <c r="M9807" t="s">
        <v>931</v>
      </c>
      <c r="N9807" t="s">
        <v>926</v>
      </c>
      <c r="O9807">
        <v>58.87</v>
      </c>
      <c r="S9807">
        <v>29806</v>
      </c>
    </row>
    <row r="9808" spans="1:19" x14ac:dyDescent="0.2">
      <c r="A9808" t="s">
        <v>73</v>
      </c>
      <c r="B9808" t="s">
        <v>8</v>
      </c>
      <c r="C9808" t="s">
        <v>924</v>
      </c>
      <c r="D9808">
        <v>2</v>
      </c>
      <c r="E9808">
        <v>6</v>
      </c>
      <c r="F9808">
        <v>1780722000000</v>
      </c>
      <c r="G9808">
        <v>1780724343389</v>
      </c>
      <c r="H9808">
        <v>2343389</v>
      </c>
      <c r="I9808">
        <v>2293389</v>
      </c>
      <c r="J9808">
        <v>9638</v>
      </c>
      <c r="K9808">
        <v>98</v>
      </c>
      <c r="L9808">
        <v>76.790000000000006</v>
      </c>
      <c r="M9808" t="s">
        <v>931</v>
      </c>
      <c r="N9808" t="s">
        <v>926</v>
      </c>
      <c r="O9808">
        <v>54.24</v>
      </c>
      <c r="S9808">
        <v>29807</v>
      </c>
    </row>
    <row r="9809" spans="1:19" x14ac:dyDescent="0.2">
      <c r="A9809" t="s">
        <v>73</v>
      </c>
      <c r="B9809" t="s">
        <v>8</v>
      </c>
      <c r="C9809" t="s">
        <v>928</v>
      </c>
      <c r="D9809">
        <v>2</v>
      </c>
      <c r="E9809">
        <v>6</v>
      </c>
      <c r="F9809">
        <v>1780722900000</v>
      </c>
      <c r="G9809">
        <v>1780725357206</v>
      </c>
      <c r="H9809">
        <v>2457206</v>
      </c>
      <c r="I9809">
        <v>2392206</v>
      </c>
      <c r="J9809">
        <v>10856</v>
      </c>
      <c r="K9809">
        <v>92</v>
      </c>
      <c r="L9809">
        <v>81.75</v>
      </c>
      <c r="M9809" t="s">
        <v>931</v>
      </c>
      <c r="N9809" t="s">
        <v>926</v>
      </c>
      <c r="O9809">
        <v>59.64</v>
      </c>
      <c r="S9809">
        <v>29808</v>
      </c>
    </row>
    <row r="9810" spans="1:19" x14ac:dyDescent="0.2">
      <c r="A9810" t="s">
        <v>73</v>
      </c>
      <c r="B9810" t="s">
        <v>8</v>
      </c>
      <c r="C9810" t="s">
        <v>927</v>
      </c>
      <c r="D9810">
        <v>2</v>
      </c>
      <c r="E9810">
        <v>6</v>
      </c>
      <c r="F9810">
        <v>1780723800000</v>
      </c>
      <c r="G9810">
        <v>1780726414802</v>
      </c>
      <c r="H9810">
        <v>2614802</v>
      </c>
      <c r="I9810">
        <v>2534802</v>
      </c>
      <c r="J9810">
        <v>11297</v>
      </c>
      <c r="K9810">
        <v>104</v>
      </c>
      <c r="L9810">
        <v>82.54</v>
      </c>
      <c r="M9810" t="s">
        <v>931</v>
      </c>
      <c r="N9810" t="s">
        <v>926</v>
      </c>
      <c r="O9810">
        <v>56.33</v>
      </c>
      <c r="S9810">
        <v>29809</v>
      </c>
    </row>
    <row r="9811" spans="1:19" x14ac:dyDescent="0.2">
      <c r="A9811" t="s">
        <v>73</v>
      </c>
      <c r="B9811" t="s">
        <v>8</v>
      </c>
      <c r="C9811" t="s">
        <v>924</v>
      </c>
      <c r="D9811">
        <v>2</v>
      </c>
      <c r="E9811">
        <v>6</v>
      </c>
      <c r="F9811">
        <v>1780724700000</v>
      </c>
      <c r="G9811">
        <v>1780727137446</v>
      </c>
      <c r="H9811">
        <v>2437446</v>
      </c>
      <c r="I9811">
        <v>2402446</v>
      </c>
      <c r="J9811">
        <v>9789</v>
      </c>
      <c r="K9811">
        <v>90</v>
      </c>
      <c r="L9811">
        <v>77.19</v>
      </c>
      <c r="M9811" t="s">
        <v>931</v>
      </c>
      <c r="N9811" t="s">
        <v>926</v>
      </c>
      <c r="O9811">
        <v>52.39</v>
      </c>
      <c r="S9811">
        <v>29810</v>
      </c>
    </row>
    <row r="9812" spans="1:19" x14ac:dyDescent="0.2">
      <c r="A9812" t="s">
        <v>73</v>
      </c>
      <c r="B9812" t="s">
        <v>8</v>
      </c>
      <c r="C9812" t="s">
        <v>927</v>
      </c>
      <c r="D9812">
        <v>2</v>
      </c>
      <c r="E9812">
        <v>7</v>
      </c>
      <c r="F9812">
        <v>1780790400000</v>
      </c>
      <c r="G9812">
        <v>1780792333404</v>
      </c>
      <c r="H9812">
        <v>1933404</v>
      </c>
      <c r="I9812">
        <v>1883404</v>
      </c>
      <c r="J9812">
        <v>10323</v>
      </c>
      <c r="K9812">
        <v>71</v>
      </c>
      <c r="L9812">
        <v>54.04</v>
      </c>
      <c r="M9812" t="s">
        <v>925</v>
      </c>
      <c r="N9812" t="s">
        <v>929</v>
      </c>
      <c r="S9812">
        <v>29811</v>
      </c>
    </row>
    <row r="9813" spans="1:19" x14ac:dyDescent="0.2">
      <c r="A9813" t="s">
        <v>73</v>
      </c>
      <c r="B9813" t="s">
        <v>8</v>
      </c>
      <c r="C9813" t="s">
        <v>924</v>
      </c>
      <c r="D9813">
        <v>2</v>
      </c>
      <c r="E9813">
        <v>7</v>
      </c>
      <c r="F9813">
        <v>1780791300000</v>
      </c>
      <c r="G9813">
        <v>1780793745660</v>
      </c>
      <c r="H9813">
        <v>2445660</v>
      </c>
      <c r="I9813">
        <v>2380660</v>
      </c>
      <c r="J9813">
        <v>11070</v>
      </c>
      <c r="K9813">
        <v>96</v>
      </c>
      <c r="L9813">
        <v>74.38</v>
      </c>
      <c r="M9813" t="s">
        <v>931</v>
      </c>
      <c r="N9813" t="s">
        <v>926</v>
      </c>
      <c r="O9813">
        <v>42.23</v>
      </c>
      <c r="S9813">
        <v>29812</v>
      </c>
    </row>
    <row r="9814" spans="1:19" x14ac:dyDescent="0.2">
      <c r="A9814" t="s">
        <v>73</v>
      </c>
      <c r="B9814" t="s">
        <v>8</v>
      </c>
      <c r="C9814" t="s">
        <v>928</v>
      </c>
      <c r="D9814">
        <v>2</v>
      </c>
      <c r="E9814">
        <v>7</v>
      </c>
      <c r="F9814">
        <v>1780792200000</v>
      </c>
      <c r="G9814">
        <v>1780794046750</v>
      </c>
      <c r="H9814">
        <v>1846750</v>
      </c>
      <c r="I9814">
        <v>1766750</v>
      </c>
      <c r="J9814">
        <v>10700</v>
      </c>
      <c r="K9814">
        <v>77</v>
      </c>
      <c r="L9814">
        <v>66.63</v>
      </c>
      <c r="M9814" t="s">
        <v>925</v>
      </c>
      <c r="N9814" t="s">
        <v>926</v>
      </c>
      <c r="O9814">
        <v>40.28</v>
      </c>
      <c r="S9814">
        <v>29813</v>
      </c>
    </row>
    <row r="9815" spans="1:19" x14ac:dyDescent="0.2">
      <c r="A9815" t="s">
        <v>73</v>
      </c>
      <c r="B9815" t="s">
        <v>8</v>
      </c>
      <c r="C9815" t="s">
        <v>927</v>
      </c>
      <c r="D9815">
        <v>2</v>
      </c>
      <c r="E9815">
        <v>7</v>
      </c>
      <c r="F9815">
        <v>1780793100000</v>
      </c>
      <c r="G9815">
        <v>1780794753820</v>
      </c>
      <c r="H9815">
        <v>1653820</v>
      </c>
      <c r="I9815">
        <v>1618820</v>
      </c>
      <c r="J9815">
        <v>8914</v>
      </c>
      <c r="K9815">
        <v>72</v>
      </c>
      <c r="L9815">
        <v>69.02</v>
      </c>
      <c r="M9815" t="s">
        <v>931</v>
      </c>
      <c r="N9815" t="s">
        <v>926</v>
      </c>
      <c r="O9815">
        <v>55.46</v>
      </c>
      <c r="S9815">
        <v>29814</v>
      </c>
    </row>
    <row r="9816" spans="1:19" x14ac:dyDescent="0.2">
      <c r="A9816" t="s">
        <v>73</v>
      </c>
      <c r="B9816" t="s">
        <v>8</v>
      </c>
      <c r="C9816" t="s">
        <v>924</v>
      </c>
      <c r="D9816">
        <v>2</v>
      </c>
      <c r="E9816">
        <v>7</v>
      </c>
      <c r="F9816">
        <v>1780794000000</v>
      </c>
      <c r="G9816">
        <v>1780796211000</v>
      </c>
      <c r="H9816">
        <v>2211000</v>
      </c>
      <c r="I9816">
        <v>2161000</v>
      </c>
      <c r="J9816">
        <v>9771</v>
      </c>
      <c r="K9816">
        <v>84</v>
      </c>
      <c r="L9816">
        <v>69.040000000000006</v>
      </c>
      <c r="M9816" t="s">
        <v>931</v>
      </c>
      <c r="N9816" t="s">
        <v>926</v>
      </c>
      <c r="O9816">
        <v>39.19</v>
      </c>
      <c r="S9816">
        <v>29815</v>
      </c>
    </row>
    <row r="9817" spans="1:19" x14ac:dyDescent="0.2">
      <c r="A9817" t="s">
        <v>73</v>
      </c>
      <c r="B9817" t="s">
        <v>8</v>
      </c>
      <c r="C9817" t="s">
        <v>928</v>
      </c>
      <c r="D9817">
        <v>2</v>
      </c>
      <c r="E9817">
        <v>7</v>
      </c>
      <c r="F9817">
        <v>1780794900000</v>
      </c>
      <c r="G9817">
        <v>1780797226705</v>
      </c>
      <c r="H9817">
        <v>2326705</v>
      </c>
      <c r="I9817">
        <v>2261705</v>
      </c>
      <c r="J9817">
        <v>10565</v>
      </c>
      <c r="K9817">
        <v>89</v>
      </c>
      <c r="L9817">
        <v>74.92</v>
      </c>
      <c r="M9817" t="s">
        <v>931</v>
      </c>
      <c r="N9817" t="s">
        <v>926</v>
      </c>
      <c r="O9817">
        <v>47.81</v>
      </c>
      <c r="S9817">
        <v>29816</v>
      </c>
    </row>
    <row r="9818" spans="1:19" x14ac:dyDescent="0.2">
      <c r="A9818" t="s">
        <v>73</v>
      </c>
      <c r="B9818" t="s">
        <v>8</v>
      </c>
      <c r="C9818" t="s">
        <v>927</v>
      </c>
      <c r="D9818">
        <v>2</v>
      </c>
      <c r="E9818">
        <v>7</v>
      </c>
      <c r="F9818">
        <v>1780795800000</v>
      </c>
      <c r="G9818">
        <v>1780798004053</v>
      </c>
      <c r="H9818">
        <v>2204053</v>
      </c>
      <c r="I9818">
        <v>2124053</v>
      </c>
      <c r="J9818">
        <v>9195</v>
      </c>
      <c r="K9818">
        <v>91</v>
      </c>
      <c r="L9818">
        <v>73.900000000000006</v>
      </c>
      <c r="M9818" t="s">
        <v>931</v>
      </c>
      <c r="N9818" t="s">
        <v>926</v>
      </c>
      <c r="O9818">
        <v>52.2</v>
      </c>
      <c r="S9818">
        <v>29817</v>
      </c>
    </row>
    <row r="9819" spans="1:19" x14ac:dyDescent="0.2">
      <c r="A9819" t="s">
        <v>73</v>
      </c>
      <c r="B9819" t="s">
        <v>8</v>
      </c>
      <c r="C9819" t="s">
        <v>924</v>
      </c>
      <c r="D9819">
        <v>2</v>
      </c>
      <c r="E9819">
        <v>7</v>
      </c>
      <c r="F9819">
        <v>1780796700000</v>
      </c>
      <c r="G9819">
        <v>1780798311692</v>
      </c>
      <c r="H9819">
        <v>1611692</v>
      </c>
      <c r="I9819">
        <v>1576692</v>
      </c>
      <c r="J9819">
        <v>8783</v>
      </c>
      <c r="K9819">
        <v>70</v>
      </c>
      <c r="L9819">
        <v>68.52</v>
      </c>
      <c r="M9819" t="s">
        <v>931</v>
      </c>
      <c r="N9819" t="s">
        <v>926</v>
      </c>
      <c r="O9819">
        <v>55.72</v>
      </c>
      <c r="S9819">
        <v>29818</v>
      </c>
    </row>
    <row r="9820" spans="1:19" x14ac:dyDescent="0.2">
      <c r="A9820" t="s">
        <v>73</v>
      </c>
      <c r="B9820" t="s">
        <v>8</v>
      </c>
      <c r="C9820" t="s">
        <v>928</v>
      </c>
      <c r="D9820">
        <v>2</v>
      </c>
      <c r="E9820">
        <v>7</v>
      </c>
      <c r="F9820">
        <v>1780797600000</v>
      </c>
      <c r="G9820">
        <v>1780799495957</v>
      </c>
      <c r="H9820">
        <v>1895957</v>
      </c>
      <c r="I9820">
        <v>1845957</v>
      </c>
      <c r="J9820">
        <v>11988</v>
      </c>
      <c r="K9820">
        <v>70</v>
      </c>
      <c r="L9820">
        <v>69.91</v>
      </c>
      <c r="M9820" t="s">
        <v>931</v>
      </c>
      <c r="N9820" t="s">
        <v>926</v>
      </c>
      <c r="O9820">
        <v>43.23</v>
      </c>
      <c r="S9820">
        <v>29819</v>
      </c>
    </row>
    <row r="9821" spans="1:19" x14ac:dyDescent="0.2">
      <c r="A9821" t="s">
        <v>73</v>
      </c>
      <c r="B9821" t="s">
        <v>8</v>
      </c>
      <c r="C9821" t="s">
        <v>927</v>
      </c>
      <c r="D9821">
        <v>2</v>
      </c>
      <c r="E9821">
        <v>7</v>
      </c>
      <c r="F9821">
        <v>1780798500000</v>
      </c>
      <c r="G9821">
        <v>1780800791438</v>
      </c>
      <c r="H9821">
        <v>2291438</v>
      </c>
      <c r="I9821">
        <v>2226438</v>
      </c>
      <c r="J9821">
        <v>8553</v>
      </c>
      <c r="K9821">
        <v>93</v>
      </c>
      <c r="L9821">
        <v>70.739999999999995</v>
      </c>
      <c r="M9821" t="s">
        <v>931</v>
      </c>
      <c r="N9821" t="s">
        <v>926</v>
      </c>
      <c r="O9821">
        <v>44.36</v>
      </c>
      <c r="S9821">
        <v>29820</v>
      </c>
    </row>
    <row r="9822" spans="1:19" x14ac:dyDescent="0.2">
      <c r="A9822" t="s">
        <v>73</v>
      </c>
      <c r="B9822" t="s">
        <v>8</v>
      </c>
      <c r="C9822" t="s">
        <v>924</v>
      </c>
      <c r="D9822">
        <v>2</v>
      </c>
      <c r="E9822">
        <v>7</v>
      </c>
      <c r="F9822">
        <v>1780799400000</v>
      </c>
      <c r="G9822">
        <v>1780801105093</v>
      </c>
      <c r="H9822">
        <v>1705093</v>
      </c>
      <c r="I9822">
        <v>1625093</v>
      </c>
      <c r="J9822">
        <v>10374</v>
      </c>
      <c r="K9822">
        <v>69</v>
      </c>
      <c r="L9822">
        <v>70.349999999999994</v>
      </c>
      <c r="M9822" t="s">
        <v>931</v>
      </c>
      <c r="N9822" t="s">
        <v>926</v>
      </c>
      <c r="O9822">
        <v>53.38</v>
      </c>
      <c r="S9822">
        <v>29821</v>
      </c>
    </row>
    <row r="9823" spans="1:19" x14ac:dyDescent="0.2">
      <c r="A9823" t="s">
        <v>73</v>
      </c>
      <c r="B9823" t="s">
        <v>8</v>
      </c>
      <c r="C9823" t="s">
        <v>928</v>
      </c>
      <c r="D9823">
        <v>2</v>
      </c>
      <c r="E9823">
        <v>7</v>
      </c>
      <c r="F9823">
        <v>1780800300000</v>
      </c>
      <c r="G9823">
        <v>1780801868320</v>
      </c>
      <c r="H9823">
        <v>1568320</v>
      </c>
      <c r="I9823">
        <v>1533320</v>
      </c>
      <c r="J9823">
        <v>11300</v>
      </c>
      <c r="K9823">
        <v>65</v>
      </c>
      <c r="L9823">
        <v>70.84</v>
      </c>
      <c r="M9823" t="s">
        <v>931</v>
      </c>
      <c r="N9823" t="s">
        <v>926</v>
      </c>
      <c r="O9823">
        <v>55.48</v>
      </c>
      <c r="S9823">
        <v>29822</v>
      </c>
    </row>
    <row r="9824" spans="1:19" x14ac:dyDescent="0.2">
      <c r="A9824" t="s">
        <v>73</v>
      </c>
      <c r="B9824" t="s">
        <v>8</v>
      </c>
      <c r="C9824" t="s">
        <v>927</v>
      </c>
      <c r="D9824">
        <v>2</v>
      </c>
      <c r="E9824">
        <v>7</v>
      </c>
      <c r="F9824">
        <v>1780801200000</v>
      </c>
      <c r="G9824">
        <v>1780803831261</v>
      </c>
      <c r="H9824">
        <v>2631261</v>
      </c>
      <c r="I9824">
        <v>2581261</v>
      </c>
      <c r="J9824">
        <v>12044</v>
      </c>
      <c r="K9824">
        <v>107</v>
      </c>
      <c r="L9824">
        <v>76.239999999999995</v>
      </c>
      <c r="M9824" t="s">
        <v>931</v>
      </c>
      <c r="N9824" t="s">
        <v>926</v>
      </c>
      <c r="O9824">
        <v>39.26</v>
      </c>
      <c r="S9824">
        <v>29823</v>
      </c>
    </row>
    <row r="9825" spans="1:19" x14ac:dyDescent="0.2">
      <c r="A9825" t="s">
        <v>73</v>
      </c>
      <c r="B9825" t="s">
        <v>8</v>
      </c>
      <c r="C9825" t="s">
        <v>924</v>
      </c>
      <c r="D9825">
        <v>2</v>
      </c>
      <c r="E9825">
        <v>7</v>
      </c>
      <c r="F9825">
        <v>1780802100000</v>
      </c>
      <c r="G9825">
        <v>1780803592103</v>
      </c>
      <c r="H9825">
        <v>1492103</v>
      </c>
      <c r="I9825">
        <v>1427103</v>
      </c>
      <c r="J9825">
        <v>9406</v>
      </c>
      <c r="K9825">
        <v>65</v>
      </c>
      <c r="L9825">
        <v>66.42</v>
      </c>
      <c r="M9825" t="s">
        <v>925</v>
      </c>
      <c r="N9825" t="s">
        <v>926</v>
      </c>
      <c r="O9825">
        <v>52.18</v>
      </c>
      <c r="S9825">
        <v>29824</v>
      </c>
    </row>
    <row r="9826" spans="1:19" x14ac:dyDescent="0.2">
      <c r="A9826" t="s">
        <v>73</v>
      </c>
      <c r="B9826" t="s">
        <v>8</v>
      </c>
      <c r="C9826" t="s">
        <v>928</v>
      </c>
      <c r="D9826">
        <v>2</v>
      </c>
      <c r="E9826">
        <v>7</v>
      </c>
      <c r="F9826">
        <v>1780803000000</v>
      </c>
      <c r="G9826">
        <v>1780805227897</v>
      </c>
      <c r="H9826">
        <v>2227897</v>
      </c>
      <c r="I9826">
        <v>2147897</v>
      </c>
      <c r="J9826">
        <v>9645</v>
      </c>
      <c r="K9826">
        <v>88</v>
      </c>
      <c r="L9826">
        <v>73.37</v>
      </c>
      <c r="M9826" t="s">
        <v>931</v>
      </c>
      <c r="N9826" t="s">
        <v>926</v>
      </c>
      <c r="O9826">
        <v>49.17</v>
      </c>
      <c r="S9826">
        <v>29825</v>
      </c>
    </row>
    <row r="9827" spans="1:19" x14ac:dyDescent="0.2">
      <c r="A9827" t="s">
        <v>73</v>
      </c>
      <c r="B9827" t="s">
        <v>8</v>
      </c>
      <c r="C9827" t="s">
        <v>927</v>
      </c>
      <c r="D9827">
        <v>2</v>
      </c>
      <c r="E9827">
        <v>7</v>
      </c>
      <c r="F9827">
        <v>1780803900000</v>
      </c>
      <c r="G9827">
        <v>1780806303136</v>
      </c>
      <c r="H9827">
        <v>2403136</v>
      </c>
      <c r="I9827">
        <v>2368136</v>
      </c>
      <c r="J9827">
        <v>11548</v>
      </c>
      <c r="K9827">
        <v>97</v>
      </c>
      <c r="L9827">
        <v>77.73</v>
      </c>
      <c r="M9827" t="s">
        <v>931</v>
      </c>
      <c r="N9827" t="s">
        <v>926</v>
      </c>
      <c r="O9827">
        <v>49.8</v>
      </c>
      <c r="S9827">
        <v>29826</v>
      </c>
    </row>
    <row r="9828" spans="1:19" x14ac:dyDescent="0.2">
      <c r="A9828" t="s">
        <v>73</v>
      </c>
      <c r="B9828" t="s">
        <v>8</v>
      </c>
      <c r="C9828" t="s">
        <v>924</v>
      </c>
      <c r="D9828">
        <v>2</v>
      </c>
      <c r="E9828">
        <v>7</v>
      </c>
      <c r="F9828">
        <v>1780804800000</v>
      </c>
      <c r="G9828">
        <v>1780807581550</v>
      </c>
      <c r="H9828">
        <v>2781550</v>
      </c>
      <c r="I9828">
        <v>2731550</v>
      </c>
      <c r="J9828">
        <v>12693</v>
      </c>
      <c r="K9828">
        <v>105</v>
      </c>
      <c r="L9828">
        <v>84</v>
      </c>
      <c r="M9828" t="s">
        <v>931</v>
      </c>
      <c r="N9828" t="s">
        <v>926</v>
      </c>
      <c r="O9828">
        <v>57.73</v>
      </c>
      <c r="S9828">
        <v>29827</v>
      </c>
    </row>
    <row r="9829" spans="1:19" x14ac:dyDescent="0.2">
      <c r="A9829" t="s">
        <v>73</v>
      </c>
      <c r="B9829" t="s">
        <v>8</v>
      </c>
      <c r="C9829" t="s">
        <v>928</v>
      </c>
      <c r="D9829">
        <v>2</v>
      </c>
      <c r="E9829">
        <v>7</v>
      </c>
      <c r="F9829">
        <v>1780805700000</v>
      </c>
      <c r="G9829">
        <v>1780807606978</v>
      </c>
      <c r="H9829">
        <v>1906978</v>
      </c>
      <c r="I9829">
        <v>1841978</v>
      </c>
      <c r="J9829">
        <v>9268</v>
      </c>
      <c r="K9829">
        <v>76</v>
      </c>
      <c r="L9829">
        <v>52.62</v>
      </c>
      <c r="M9829" t="s">
        <v>925</v>
      </c>
      <c r="N9829" t="s">
        <v>929</v>
      </c>
      <c r="S9829">
        <v>29828</v>
      </c>
    </row>
    <row r="9830" spans="1:19" x14ac:dyDescent="0.2">
      <c r="A9830" t="s">
        <v>73</v>
      </c>
      <c r="B9830" t="s">
        <v>8</v>
      </c>
      <c r="C9830" t="s">
        <v>927</v>
      </c>
      <c r="D9830">
        <v>2</v>
      </c>
      <c r="E9830">
        <v>7</v>
      </c>
      <c r="F9830">
        <v>1780806600000</v>
      </c>
      <c r="G9830">
        <v>1780808586294</v>
      </c>
      <c r="H9830">
        <v>1986294</v>
      </c>
      <c r="I9830">
        <v>1906294</v>
      </c>
      <c r="J9830">
        <v>11996</v>
      </c>
      <c r="K9830">
        <v>81</v>
      </c>
      <c r="L9830">
        <v>74.63</v>
      </c>
      <c r="M9830" t="s">
        <v>931</v>
      </c>
      <c r="N9830" t="s">
        <v>926</v>
      </c>
      <c r="O9830">
        <v>51.9</v>
      </c>
      <c r="S9830">
        <v>29829</v>
      </c>
    </row>
    <row r="9831" spans="1:19" x14ac:dyDescent="0.2">
      <c r="A9831" t="s">
        <v>73</v>
      </c>
      <c r="B9831" t="s">
        <v>8</v>
      </c>
      <c r="C9831" t="s">
        <v>924</v>
      </c>
      <c r="D9831">
        <v>2</v>
      </c>
      <c r="E9831">
        <v>7</v>
      </c>
      <c r="F9831">
        <v>1780807500000</v>
      </c>
      <c r="G9831">
        <v>1780810117266</v>
      </c>
      <c r="H9831">
        <v>2617266</v>
      </c>
      <c r="I9831">
        <v>2582266</v>
      </c>
      <c r="J9831">
        <v>11360</v>
      </c>
      <c r="K9831">
        <v>103</v>
      </c>
      <c r="L9831">
        <v>81.790000000000006</v>
      </c>
      <c r="M9831" t="s">
        <v>931</v>
      </c>
      <c r="N9831" t="s">
        <v>926</v>
      </c>
      <c r="O9831">
        <v>54.35</v>
      </c>
      <c r="S9831">
        <v>29830</v>
      </c>
    </row>
    <row r="9832" spans="1:19" x14ac:dyDescent="0.2">
      <c r="A9832" t="s">
        <v>73</v>
      </c>
      <c r="B9832" t="s">
        <v>8</v>
      </c>
      <c r="C9832" t="s">
        <v>928</v>
      </c>
      <c r="D9832">
        <v>2</v>
      </c>
      <c r="E9832">
        <v>7</v>
      </c>
      <c r="F9832">
        <v>1780808400000</v>
      </c>
      <c r="G9832">
        <v>1780811164659</v>
      </c>
      <c r="H9832">
        <v>2764659</v>
      </c>
      <c r="I9832">
        <v>2714659</v>
      </c>
      <c r="J9832">
        <v>11494</v>
      </c>
      <c r="K9832">
        <v>111</v>
      </c>
      <c r="L9832">
        <v>79.84</v>
      </c>
      <c r="M9832" t="s">
        <v>931</v>
      </c>
      <c r="N9832" t="s">
        <v>926</v>
      </c>
      <c r="O9832">
        <v>45.76</v>
      </c>
      <c r="S9832">
        <v>29831</v>
      </c>
    </row>
    <row r="9833" spans="1:19" x14ac:dyDescent="0.2">
      <c r="A9833" t="s">
        <v>73</v>
      </c>
      <c r="B9833" t="s">
        <v>8</v>
      </c>
      <c r="C9833" t="s">
        <v>927</v>
      </c>
      <c r="D9833">
        <v>2</v>
      </c>
      <c r="E9833">
        <v>7</v>
      </c>
      <c r="F9833">
        <v>1780809300000</v>
      </c>
      <c r="G9833">
        <v>1780810929148</v>
      </c>
      <c r="H9833">
        <v>1629148</v>
      </c>
      <c r="I9833">
        <v>1564148</v>
      </c>
      <c r="J9833">
        <v>12535</v>
      </c>
      <c r="K9833">
        <v>63</v>
      </c>
      <c r="L9833">
        <v>71.03</v>
      </c>
      <c r="M9833" t="s">
        <v>931</v>
      </c>
      <c r="N9833" t="s">
        <v>926</v>
      </c>
      <c r="O9833">
        <v>51.07</v>
      </c>
      <c r="S9833">
        <v>29832</v>
      </c>
    </row>
    <row r="9834" spans="1:19" x14ac:dyDescent="0.2">
      <c r="A9834" t="s">
        <v>73</v>
      </c>
      <c r="B9834" t="s">
        <v>8</v>
      </c>
      <c r="C9834" t="s">
        <v>924</v>
      </c>
      <c r="D9834">
        <v>2</v>
      </c>
      <c r="E9834">
        <v>7</v>
      </c>
      <c r="F9834">
        <v>1780810200000</v>
      </c>
      <c r="G9834">
        <v>1780812733607</v>
      </c>
      <c r="H9834">
        <v>2533607</v>
      </c>
      <c r="I9834">
        <v>2453607</v>
      </c>
      <c r="J9834">
        <v>12313</v>
      </c>
      <c r="K9834">
        <v>95</v>
      </c>
      <c r="L9834">
        <v>82.11</v>
      </c>
      <c r="M9834" t="s">
        <v>931</v>
      </c>
      <c r="N9834" t="s">
        <v>926</v>
      </c>
      <c r="O9834">
        <v>54.65</v>
      </c>
      <c r="S9834">
        <v>29833</v>
      </c>
    </row>
    <row r="9835" spans="1:19" x14ac:dyDescent="0.2">
      <c r="A9835" t="s">
        <v>73</v>
      </c>
      <c r="B9835" t="s">
        <v>8</v>
      </c>
      <c r="C9835" t="s">
        <v>928</v>
      </c>
      <c r="D9835">
        <v>2</v>
      </c>
      <c r="E9835">
        <v>7</v>
      </c>
      <c r="F9835">
        <v>1780811100000</v>
      </c>
      <c r="G9835">
        <v>1780813422890</v>
      </c>
      <c r="H9835">
        <v>2322890</v>
      </c>
      <c r="I9835">
        <v>2287890</v>
      </c>
      <c r="J9835">
        <v>11303</v>
      </c>
      <c r="K9835">
        <v>86</v>
      </c>
      <c r="L9835">
        <v>77.61</v>
      </c>
      <c r="M9835" t="s">
        <v>931</v>
      </c>
      <c r="N9835" t="s">
        <v>926</v>
      </c>
      <c r="O9835">
        <v>52.2</v>
      </c>
      <c r="S9835">
        <v>29834</v>
      </c>
    </row>
    <row r="9836" spans="1:19" x14ac:dyDescent="0.2">
      <c r="A9836" t="s">
        <v>73</v>
      </c>
      <c r="B9836" t="s">
        <v>8</v>
      </c>
      <c r="C9836" t="s">
        <v>927</v>
      </c>
      <c r="D9836">
        <v>2</v>
      </c>
      <c r="E9836">
        <v>7</v>
      </c>
      <c r="F9836">
        <v>1780812000000</v>
      </c>
      <c r="G9836">
        <v>1780814367112</v>
      </c>
      <c r="H9836">
        <v>2367112</v>
      </c>
      <c r="I9836">
        <v>2317112</v>
      </c>
      <c r="J9836">
        <v>11821</v>
      </c>
      <c r="K9836">
        <v>88</v>
      </c>
      <c r="L9836">
        <v>80.64</v>
      </c>
      <c r="M9836" t="s">
        <v>931</v>
      </c>
      <c r="N9836" t="s">
        <v>926</v>
      </c>
      <c r="O9836">
        <v>56.76</v>
      </c>
      <c r="S9836">
        <v>29835</v>
      </c>
    </row>
    <row r="9837" spans="1:19" x14ac:dyDescent="0.2">
      <c r="A9837" t="s">
        <v>74</v>
      </c>
      <c r="B9837" t="s">
        <v>13</v>
      </c>
      <c r="C9837" t="s">
        <v>924</v>
      </c>
      <c r="D9837">
        <v>1</v>
      </c>
      <c r="E9837">
        <v>1</v>
      </c>
      <c r="F9837">
        <v>1779667200000</v>
      </c>
      <c r="G9837">
        <v>1779669557438</v>
      </c>
      <c r="H9837">
        <v>2357438</v>
      </c>
      <c r="I9837">
        <v>2357438</v>
      </c>
      <c r="J9837">
        <v>11605</v>
      </c>
      <c r="K9837">
        <v>87</v>
      </c>
      <c r="L9837">
        <v>80.09</v>
      </c>
      <c r="M9837" t="s">
        <v>931</v>
      </c>
      <c r="N9837" t="s">
        <v>926</v>
      </c>
      <c r="O9837">
        <v>56.3</v>
      </c>
      <c r="S9837">
        <v>29836</v>
      </c>
    </row>
    <row r="9838" spans="1:19" x14ac:dyDescent="0.2">
      <c r="A9838" t="s">
        <v>74</v>
      </c>
      <c r="B9838" t="s">
        <v>13</v>
      </c>
      <c r="C9838" t="s">
        <v>928</v>
      </c>
      <c r="D9838">
        <v>1</v>
      </c>
      <c r="E9838">
        <v>1</v>
      </c>
      <c r="F9838">
        <v>1779668100000</v>
      </c>
      <c r="G9838">
        <v>1779669463362</v>
      </c>
      <c r="H9838">
        <v>1363362</v>
      </c>
      <c r="I9838">
        <v>1363362</v>
      </c>
      <c r="J9838">
        <v>9714</v>
      </c>
      <c r="K9838">
        <v>59</v>
      </c>
      <c r="L9838">
        <v>65.099999999999994</v>
      </c>
      <c r="M9838" t="s">
        <v>925</v>
      </c>
      <c r="N9838" t="s">
        <v>926</v>
      </c>
      <c r="O9838">
        <v>51.54</v>
      </c>
      <c r="S9838">
        <v>29837</v>
      </c>
    </row>
    <row r="9839" spans="1:19" x14ac:dyDescent="0.2">
      <c r="A9839" t="s">
        <v>74</v>
      </c>
      <c r="B9839" t="s">
        <v>13</v>
      </c>
      <c r="C9839" t="s">
        <v>927</v>
      </c>
      <c r="D9839">
        <v>1</v>
      </c>
      <c r="E9839">
        <v>1</v>
      </c>
      <c r="F9839">
        <v>1779669000000</v>
      </c>
      <c r="G9839">
        <v>1779670345783</v>
      </c>
      <c r="H9839">
        <v>1345783</v>
      </c>
      <c r="I9839">
        <v>1345783</v>
      </c>
      <c r="J9839">
        <v>10571</v>
      </c>
      <c r="K9839">
        <v>54</v>
      </c>
      <c r="L9839">
        <v>68.069999999999993</v>
      </c>
      <c r="M9839" t="s">
        <v>931</v>
      </c>
      <c r="N9839" t="s">
        <v>926</v>
      </c>
      <c r="O9839">
        <v>56.58</v>
      </c>
      <c r="S9839">
        <v>29838</v>
      </c>
    </row>
    <row r="9840" spans="1:19" x14ac:dyDescent="0.2">
      <c r="A9840" t="s">
        <v>74</v>
      </c>
      <c r="B9840" t="s">
        <v>13</v>
      </c>
      <c r="C9840" t="s">
        <v>924</v>
      </c>
      <c r="D9840">
        <v>1</v>
      </c>
      <c r="E9840">
        <v>1</v>
      </c>
      <c r="F9840">
        <v>1779669900000</v>
      </c>
      <c r="G9840">
        <v>1779672308542</v>
      </c>
      <c r="H9840">
        <v>2408542</v>
      </c>
      <c r="I9840">
        <v>2408542</v>
      </c>
      <c r="J9840">
        <v>10641</v>
      </c>
      <c r="K9840">
        <v>94</v>
      </c>
      <c r="L9840">
        <v>60.08</v>
      </c>
      <c r="M9840" t="s">
        <v>925</v>
      </c>
      <c r="N9840" t="s">
        <v>929</v>
      </c>
      <c r="S9840">
        <v>29839</v>
      </c>
    </row>
    <row r="9841" spans="1:19" x14ac:dyDescent="0.2">
      <c r="A9841" t="s">
        <v>74</v>
      </c>
      <c r="B9841" t="s">
        <v>13</v>
      </c>
      <c r="C9841" t="s">
        <v>928</v>
      </c>
      <c r="D9841">
        <v>1</v>
      </c>
      <c r="E9841">
        <v>1</v>
      </c>
      <c r="F9841">
        <v>1779670800000</v>
      </c>
      <c r="G9841">
        <v>1779673224608</v>
      </c>
      <c r="H9841">
        <v>2424608</v>
      </c>
      <c r="I9841">
        <v>2424608</v>
      </c>
      <c r="J9841">
        <v>8794</v>
      </c>
      <c r="K9841">
        <v>94</v>
      </c>
      <c r="L9841">
        <v>70.58</v>
      </c>
      <c r="M9841" t="s">
        <v>931</v>
      </c>
      <c r="N9841" t="s">
        <v>926</v>
      </c>
      <c r="O9841">
        <v>40</v>
      </c>
      <c r="S9841">
        <v>29840</v>
      </c>
    </row>
    <row r="9842" spans="1:19" x14ac:dyDescent="0.2">
      <c r="A9842" t="s">
        <v>74</v>
      </c>
      <c r="B9842" t="s">
        <v>13</v>
      </c>
      <c r="C9842" t="s">
        <v>927</v>
      </c>
      <c r="D9842">
        <v>1</v>
      </c>
      <c r="E9842">
        <v>1</v>
      </c>
      <c r="F9842">
        <v>1779671700000</v>
      </c>
      <c r="G9842">
        <v>1779673365552</v>
      </c>
      <c r="H9842">
        <v>1665552</v>
      </c>
      <c r="I9842">
        <v>1665552</v>
      </c>
      <c r="J9842">
        <v>12052</v>
      </c>
      <c r="K9842">
        <v>70</v>
      </c>
      <c r="L9842">
        <v>71.37</v>
      </c>
      <c r="M9842" t="s">
        <v>931</v>
      </c>
      <c r="N9842" t="s">
        <v>926</v>
      </c>
      <c r="O9842">
        <v>52.25</v>
      </c>
      <c r="S9842">
        <v>29841</v>
      </c>
    </row>
    <row r="9843" spans="1:19" x14ac:dyDescent="0.2">
      <c r="A9843" t="s">
        <v>74</v>
      </c>
      <c r="B9843" t="s">
        <v>13</v>
      </c>
      <c r="C9843" t="s">
        <v>924</v>
      </c>
      <c r="D9843">
        <v>1</v>
      </c>
      <c r="E9843">
        <v>1</v>
      </c>
      <c r="F9843">
        <v>1779672600000</v>
      </c>
      <c r="G9843">
        <v>1779674549752</v>
      </c>
      <c r="H9843">
        <v>1949752</v>
      </c>
      <c r="I9843">
        <v>1949752</v>
      </c>
      <c r="J9843">
        <v>11048</v>
      </c>
      <c r="K9843">
        <v>74</v>
      </c>
      <c r="L9843">
        <v>70.52</v>
      </c>
      <c r="M9843" t="s">
        <v>931</v>
      </c>
      <c r="N9843" t="s">
        <v>926</v>
      </c>
      <c r="O9843">
        <v>45.8</v>
      </c>
      <c r="S9843">
        <v>29842</v>
      </c>
    </row>
    <row r="9844" spans="1:19" x14ac:dyDescent="0.2">
      <c r="A9844" t="s">
        <v>74</v>
      </c>
      <c r="B9844" t="s">
        <v>13</v>
      </c>
      <c r="C9844" t="s">
        <v>928</v>
      </c>
      <c r="D9844">
        <v>1</v>
      </c>
      <c r="E9844">
        <v>1</v>
      </c>
      <c r="F9844">
        <v>1779673500000</v>
      </c>
      <c r="G9844">
        <v>1779675473039</v>
      </c>
      <c r="H9844">
        <v>1973039</v>
      </c>
      <c r="I9844">
        <v>1973039</v>
      </c>
      <c r="J9844">
        <v>12112</v>
      </c>
      <c r="K9844">
        <v>79</v>
      </c>
      <c r="L9844">
        <v>72.87</v>
      </c>
      <c r="M9844" t="s">
        <v>931</v>
      </c>
      <c r="N9844" t="s">
        <v>926</v>
      </c>
      <c r="O9844">
        <v>47.84</v>
      </c>
      <c r="S9844">
        <v>29843</v>
      </c>
    </row>
    <row r="9845" spans="1:19" x14ac:dyDescent="0.2">
      <c r="A9845" t="s">
        <v>74</v>
      </c>
      <c r="B9845" t="s">
        <v>13</v>
      </c>
      <c r="C9845" t="s">
        <v>927</v>
      </c>
      <c r="D9845">
        <v>1</v>
      </c>
      <c r="E9845">
        <v>1</v>
      </c>
      <c r="F9845">
        <v>1779674400000</v>
      </c>
      <c r="G9845">
        <v>1779675760510</v>
      </c>
      <c r="H9845">
        <v>1360510</v>
      </c>
      <c r="I9845">
        <v>1360510</v>
      </c>
      <c r="J9845">
        <v>8777</v>
      </c>
      <c r="K9845">
        <v>54</v>
      </c>
      <c r="L9845">
        <v>45.54</v>
      </c>
      <c r="M9845" t="s">
        <v>925</v>
      </c>
      <c r="N9845" t="s">
        <v>929</v>
      </c>
      <c r="S9845">
        <v>29844</v>
      </c>
    </row>
    <row r="9846" spans="1:19" x14ac:dyDescent="0.2">
      <c r="A9846" t="s">
        <v>74</v>
      </c>
      <c r="B9846" t="s">
        <v>13</v>
      </c>
      <c r="C9846" t="s">
        <v>924</v>
      </c>
      <c r="D9846">
        <v>1</v>
      </c>
      <c r="E9846">
        <v>1</v>
      </c>
      <c r="F9846">
        <v>1779675300000</v>
      </c>
      <c r="G9846">
        <v>1779677872973</v>
      </c>
      <c r="H9846">
        <v>2572973</v>
      </c>
      <c r="I9846">
        <v>2572973</v>
      </c>
      <c r="J9846">
        <v>8611</v>
      </c>
      <c r="K9846">
        <v>104</v>
      </c>
      <c r="L9846">
        <v>77.540000000000006</v>
      </c>
      <c r="M9846" t="s">
        <v>931</v>
      </c>
      <c r="N9846" t="s">
        <v>926</v>
      </c>
      <c r="O9846">
        <v>52.95</v>
      </c>
      <c r="S9846">
        <v>29845</v>
      </c>
    </row>
    <row r="9847" spans="1:19" x14ac:dyDescent="0.2">
      <c r="A9847" t="s">
        <v>74</v>
      </c>
      <c r="B9847" t="s">
        <v>13</v>
      </c>
      <c r="C9847" t="s">
        <v>928</v>
      </c>
      <c r="D9847">
        <v>1</v>
      </c>
      <c r="E9847">
        <v>1</v>
      </c>
      <c r="F9847">
        <v>1779676200000</v>
      </c>
      <c r="G9847">
        <v>1779678307899</v>
      </c>
      <c r="H9847">
        <v>2107899</v>
      </c>
      <c r="I9847">
        <v>2107899</v>
      </c>
      <c r="J9847">
        <v>11197</v>
      </c>
      <c r="K9847">
        <v>87</v>
      </c>
      <c r="L9847">
        <v>71.38</v>
      </c>
      <c r="M9847" t="s">
        <v>931</v>
      </c>
      <c r="N9847" t="s">
        <v>926</v>
      </c>
      <c r="O9847">
        <v>43.42</v>
      </c>
      <c r="S9847">
        <v>29846</v>
      </c>
    </row>
    <row r="9848" spans="1:19" x14ac:dyDescent="0.2">
      <c r="A9848" t="s">
        <v>74</v>
      </c>
      <c r="B9848" t="s">
        <v>13</v>
      </c>
      <c r="C9848" t="s">
        <v>927</v>
      </c>
      <c r="D9848">
        <v>1</v>
      </c>
      <c r="E9848">
        <v>1</v>
      </c>
      <c r="F9848">
        <v>1779677100000</v>
      </c>
      <c r="G9848">
        <v>1779679560789</v>
      </c>
      <c r="H9848">
        <v>2460789</v>
      </c>
      <c r="I9848">
        <v>2460789</v>
      </c>
      <c r="J9848">
        <v>9836</v>
      </c>
      <c r="K9848">
        <v>91</v>
      </c>
      <c r="L9848">
        <v>76.27</v>
      </c>
      <c r="M9848" t="s">
        <v>931</v>
      </c>
      <c r="N9848" t="s">
        <v>926</v>
      </c>
      <c r="O9848">
        <v>49.53</v>
      </c>
      <c r="S9848">
        <v>29847</v>
      </c>
    </row>
    <row r="9849" spans="1:19" x14ac:dyDescent="0.2">
      <c r="A9849" t="s">
        <v>74</v>
      </c>
      <c r="B9849" t="s">
        <v>13</v>
      </c>
      <c r="C9849" t="s">
        <v>924</v>
      </c>
      <c r="D9849">
        <v>1</v>
      </c>
      <c r="E9849">
        <v>1</v>
      </c>
      <c r="F9849">
        <v>1779678000000</v>
      </c>
      <c r="G9849">
        <v>1779679354884</v>
      </c>
      <c r="H9849">
        <v>1354884</v>
      </c>
      <c r="I9849">
        <v>1354884</v>
      </c>
      <c r="J9849">
        <v>10265</v>
      </c>
      <c r="K9849">
        <v>55</v>
      </c>
      <c r="L9849">
        <v>63.04</v>
      </c>
      <c r="M9849" t="s">
        <v>925</v>
      </c>
      <c r="N9849" t="s">
        <v>926</v>
      </c>
      <c r="O9849">
        <v>45.49</v>
      </c>
      <c r="S9849">
        <v>29848</v>
      </c>
    </row>
    <row r="9850" spans="1:19" x14ac:dyDescent="0.2">
      <c r="A9850" t="s">
        <v>74</v>
      </c>
      <c r="B9850" t="s">
        <v>13</v>
      </c>
      <c r="C9850" t="s">
        <v>928</v>
      </c>
      <c r="D9850">
        <v>1</v>
      </c>
      <c r="E9850">
        <v>1</v>
      </c>
      <c r="F9850">
        <v>1779678900000</v>
      </c>
      <c r="G9850">
        <v>1779680199962</v>
      </c>
      <c r="H9850">
        <v>1299962</v>
      </c>
      <c r="I9850">
        <v>1299962</v>
      </c>
      <c r="J9850">
        <v>10028</v>
      </c>
      <c r="K9850">
        <v>57</v>
      </c>
      <c r="L9850">
        <v>65.680000000000007</v>
      </c>
      <c r="M9850" t="s">
        <v>925</v>
      </c>
      <c r="N9850" t="s">
        <v>926</v>
      </c>
      <c r="O9850">
        <v>53.64</v>
      </c>
      <c r="S9850">
        <v>29849</v>
      </c>
    </row>
    <row r="9851" spans="1:19" x14ac:dyDescent="0.2">
      <c r="A9851" t="s">
        <v>74</v>
      </c>
      <c r="B9851" t="s">
        <v>13</v>
      </c>
      <c r="C9851" t="s">
        <v>927</v>
      </c>
      <c r="D9851">
        <v>1</v>
      </c>
      <c r="E9851">
        <v>1</v>
      </c>
      <c r="F9851">
        <v>1779679800000</v>
      </c>
      <c r="G9851">
        <v>1779682089395</v>
      </c>
      <c r="H9851">
        <v>2289395</v>
      </c>
      <c r="I9851">
        <v>2289395</v>
      </c>
      <c r="J9851">
        <v>11344</v>
      </c>
      <c r="K9851">
        <v>87</v>
      </c>
      <c r="L9851">
        <v>78.09</v>
      </c>
      <c r="M9851" t="s">
        <v>931</v>
      </c>
      <c r="N9851" t="s">
        <v>926</v>
      </c>
      <c r="O9851">
        <v>54.05</v>
      </c>
      <c r="S9851">
        <v>29850</v>
      </c>
    </row>
    <row r="9852" spans="1:19" x14ac:dyDescent="0.2">
      <c r="A9852" t="s">
        <v>74</v>
      </c>
      <c r="B9852" t="s">
        <v>13</v>
      </c>
      <c r="C9852" t="s">
        <v>924</v>
      </c>
      <c r="D9852">
        <v>1</v>
      </c>
      <c r="E9852">
        <v>1</v>
      </c>
      <c r="F9852">
        <v>1779680700000</v>
      </c>
      <c r="G9852">
        <v>1779682406149</v>
      </c>
      <c r="H9852">
        <v>1706149</v>
      </c>
      <c r="I9852">
        <v>1706149</v>
      </c>
      <c r="J9852">
        <v>9332</v>
      </c>
      <c r="K9852">
        <v>69</v>
      </c>
      <c r="L9852">
        <v>63.39</v>
      </c>
      <c r="M9852" t="s">
        <v>925</v>
      </c>
      <c r="N9852" t="s">
        <v>926</v>
      </c>
      <c r="O9852">
        <v>39.93</v>
      </c>
      <c r="S9852">
        <v>29851</v>
      </c>
    </row>
    <row r="9853" spans="1:19" x14ac:dyDescent="0.2">
      <c r="A9853" t="s">
        <v>74</v>
      </c>
      <c r="B9853" t="s">
        <v>13</v>
      </c>
      <c r="C9853" t="s">
        <v>928</v>
      </c>
      <c r="D9853">
        <v>1</v>
      </c>
      <c r="E9853">
        <v>1</v>
      </c>
      <c r="F9853">
        <v>1779681600000</v>
      </c>
      <c r="G9853">
        <v>1779683448534</v>
      </c>
      <c r="H9853">
        <v>1848534</v>
      </c>
      <c r="I9853">
        <v>1848534</v>
      </c>
      <c r="J9853">
        <v>10622</v>
      </c>
      <c r="K9853">
        <v>68</v>
      </c>
      <c r="L9853">
        <v>69.73</v>
      </c>
      <c r="M9853" t="s">
        <v>931</v>
      </c>
      <c r="N9853" t="s">
        <v>926</v>
      </c>
      <c r="O9853">
        <v>47.65</v>
      </c>
      <c r="S9853">
        <v>29852</v>
      </c>
    </row>
    <row r="9854" spans="1:19" x14ac:dyDescent="0.2">
      <c r="A9854" t="s">
        <v>74</v>
      </c>
      <c r="B9854" t="s">
        <v>13</v>
      </c>
      <c r="C9854" t="s">
        <v>927</v>
      </c>
      <c r="D9854">
        <v>1</v>
      </c>
      <c r="E9854">
        <v>1</v>
      </c>
      <c r="F9854">
        <v>1779682500000</v>
      </c>
      <c r="G9854">
        <v>1779684269742</v>
      </c>
      <c r="H9854">
        <v>1769742</v>
      </c>
      <c r="I9854">
        <v>1769742</v>
      </c>
      <c r="J9854">
        <v>9769</v>
      </c>
      <c r="K9854">
        <v>70</v>
      </c>
      <c r="L9854">
        <v>69.930000000000007</v>
      </c>
      <c r="M9854" t="s">
        <v>931</v>
      </c>
      <c r="N9854" t="s">
        <v>926</v>
      </c>
      <c r="O9854">
        <v>52.38</v>
      </c>
      <c r="S9854">
        <v>29853</v>
      </c>
    </row>
    <row r="9855" spans="1:19" x14ac:dyDescent="0.2">
      <c r="A9855" t="s">
        <v>74</v>
      </c>
      <c r="B9855" t="s">
        <v>13</v>
      </c>
      <c r="C9855" t="s">
        <v>924</v>
      </c>
      <c r="D9855">
        <v>1</v>
      </c>
      <c r="E9855">
        <v>1</v>
      </c>
      <c r="F9855">
        <v>1779683400000</v>
      </c>
      <c r="G9855">
        <v>1779685606234</v>
      </c>
      <c r="H9855">
        <v>2206234</v>
      </c>
      <c r="I9855">
        <v>2206234</v>
      </c>
      <c r="J9855">
        <v>11491</v>
      </c>
      <c r="K9855">
        <v>91</v>
      </c>
      <c r="L9855">
        <v>72.77</v>
      </c>
      <c r="M9855" t="s">
        <v>931</v>
      </c>
      <c r="N9855" t="s">
        <v>926</v>
      </c>
      <c r="O9855">
        <v>43.39</v>
      </c>
      <c r="S9855">
        <v>29854</v>
      </c>
    </row>
    <row r="9856" spans="1:19" x14ac:dyDescent="0.2">
      <c r="A9856" t="s">
        <v>74</v>
      </c>
      <c r="B9856" t="s">
        <v>13</v>
      </c>
      <c r="C9856" t="s">
        <v>928</v>
      </c>
      <c r="D9856">
        <v>1</v>
      </c>
      <c r="E9856">
        <v>1</v>
      </c>
      <c r="F9856">
        <v>1779684300000</v>
      </c>
      <c r="G9856">
        <v>1779685971068</v>
      </c>
      <c r="H9856">
        <v>1671068</v>
      </c>
      <c r="I9856">
        <v>1671068</v>
      </c>
      <c r="J9856">
        <v>11576</v>
      </c>
      <c r="K9856">
        <v>65</v>
      </c>
      <c r="L9856">
        <v>69.19</v>
      </c>
      <c r="M9856" t="s">
        <v>931</v>
      </c>
      <c r="N9856" t="s">
        <v>926</v>
      </c>
      <c r="O9856">
        <v>48.31</v>
      </c>
      <c r="S9856">
        <v>29855</v>
      </c>
    </row>
    <row r="9857" spans="1:19" x14ac:dyDescent="0.2">
      <c r="A9857" t="s">
        <v>74</v>
      </c>
      <c r="B9857" t="s">
        <v>13</v>
      </c>
      <c r="C9857" t="s">
        <v>928</v>
      </c>
      <c r="D9857">
        <v>1</v>
      </c>
      <c r="E9857">
        <v>2</v>
      </c>
      <c r="F9857">
        <v>1779753600000</v>
      </c>
      <c r="G9857">
        <v>1779755460382</v>
      </c>
      <c r="H9857">
        <v>1860382</v>
      </c>
      <c r="I9857">
        <v>1860382</v>
      </c>
      <c r="J9857">
        <v>11270</v>
      </c>
      <c r="K9857">
        <v>74</v>
      </c>
      <c r="L9857">
        <v>71.41</v>
      </c>
      <c r="M9857" t="s">
        <v>931</v>
      </c>
      <c r="N9857" t="s">
        <v>926</v>
      </c>
      <c r="O9857">
        <v>49.53</v>
      </c>
      <c r="S9857">
        <v>29856</v>
      </c>
    </row>
    <row r="9858" spans="1:19" x14ac:dyDescent="0.2">
      <c r="A9858" t="s">
        <v>74</v>
      </c>
      <c r="B9858" t="s">
        <v>13</v>
      </c>
      <c r="C9858" t="s">
        <v>927</v>
      </c>
      <c r="D9858">
        <v>1</v>
      </c>
      <c r="E9858">
        <v>2</v>
      </c>
      <c r="F9858">
        <v>1779754500000</v>
      </c>
      <c r="G9858">
        <v>1779755751382</v>
      </c>
      <c r="H9858">
        <v>1251382</v>
      </c>
      <c r="I9858">
        <v>1251382</v>
      </c>
      <c r="J9858">
        <v>10618</v>
      </c>
      <c r="K9858">
        <v>52</v>
      </c>
      <c r="L9858">
        <v>64.56</v>
      </c>
      <c r="M9858" t="s">
        <v>925</v>
      </c>
      <c r="N9858" t="s">
        <v>926</v>
      </c>
      <c r="O9858">
        <v>50.68</v>
      </c>
      <c r="S9858">
        <v>29857</v>
      </c>
    </row>
    <row r="9859" spans="1:19" x14ac:dyDescent="0.2">
      <c r="A9859" t="s">
        <v>74</v>
      </c>
      <c r="B9859" t="s">
        <v>13</v>
      </c>
      <c r="C9859" t="s">
        <v>924</v>
      </c>
      <c r="D9859">
        <v>1</v>
      </c>
      <c r="E9859">
        <v>2</v>
      </c>
      <c r="F9859">
        <v>1779755400000</v>
      </c>
      <c r="G9859">
        <v>1779757588753</v>
      </c>
      <c r="H9859">
        <v>2188753</v>
      </c>
      <c r="I9859">
        <v>2188753</v>
      </c>
      <c r="J9859">
        <v>8649</v>
      </c>
      <c r="K9859">
        <v>82</v>
      </c>
      <c r="L9859">
        <v>69.400000000000006</v>
      </c>
      <c r="M9859" t="s">
        <v>931</v>
      </c>
      <c r="N9859" t="s">
        <v>926</v>
      </c>
      <c r="O9859">
        <v>43.59</v>
      </c>
      <c r="S9859">
        <v>29858</v>
      </c>
    </row>
    <row r="9860" spans="1:19" x14ac:dyDescent="0.2">
      <c r="A9860" t="s">
        <v>74</v>
      </c>
      <c r="B9860" t="s">
        <v>13</v>
      </c>
      <c r="C9860" t="s">
        <v>928</v>
      </c>
      <c r="D9860">
        <v>1</v>
      </c>
      <c r="E9860">
        <v>2</v>
      </c>
      <c r="F9860">
        <v>1779756300000</v>
      </c>
      <c r="G9860">
        <v>1779757724331</v>
      </c>
      <c r="H9860">
        <v>1424331</v>
      </c>
      <c r="I9860">
        <v>1424331</v>
      </c>
      <c r="J9860">
        <v>10862</v>
      </c>
      <c r="K9860">
        <v>63</v>
      </c>
      <c r="L9860">
        <v>64.06</v>
      </c>
      <c r="M9860" t="s">
        <v>925</v>
      </c>
      <c r="N9860" t="s">
        <v>926</v>
      </c>
      <c r="O9860">
        <v>44.51</v>
      </c>
      <c r="S9860">
        <v>29859</v>
      </c>
    </row>
    <row r="9861" spans="1:19" x14ac:dyDescent="0.2">
      <c r="A9861" t="s">
        <v>74</v>
      </c>
      <c r="B9861" t="s">
        <v>13</v>
      </c>
      <c r="C9861" t="s">
        <v>927</v>
      </c>
      <c r="D9861">
        <v>1</v>
      </c>
      <c r="E9861">
        <v>2</v>
      </c>
      <c r="F9861">
        <v>1779757200000</v>
      </c>
      <c r="G9861">
        <v>1779759513640</v>
      </c>
      <c r="H9861">
        <v>2313640</v>
      </c>
      <c r="I9861">
        <v>2313640</v>
      </c>
      <c r="J9861">
        <v>10959</v>
      </c>
      <c r="K9861">
        <v>95</v>
      </c>
      <c r="L9861">
        <v>75.349999999999994</v>
      </c>
      <c r="M9861" t="s">
        <v>931</v>
      </c>
      <c r="N9861" t="s">
        <v>926</v>
      </c>
      <c r="O9861">
        <v>48.09</v>
      </c>
      <c r="S9861">
        <v>29860</v>
      </c>
    </row>
    <row r="9862" spans="1:19" x14ac:dyDescent="0.2">
      <c r="A9862" t="s">
        <v>74</v>
      </c>
      <c r="B9862" t="s">
        <v>13</v>
      </c>
      <c r="C9862" t="s">
        <v>924</v>
      </c>
      <c r="D9862">
        <v>1</v>
      </c>
      <c r="E9862">
        <v>2</v>
      </c>
      <c r="F9862">
        <v>1779758100000</v>
      </c>
      <c r="G9862">
        <v>1779760065592</v>
      </c>
      <c r="H9862">
        <v>1965592</v>
      </c>
      <c r="I9862">
        <v>1965592</v>
      </c>
      <c r="J9862">
        <v>10623</v>
      </c>
      <c r="K9862">
        <v>79</v>
      </c>
      <c r="L9862">
        <v>71.47</v>
      </c>
      <c r="M9862" t="s">
        <v>931</v>
      </c>
      <c r="N9862" t="s">
        <v>926</v>
      </c>
      <c r="O9862">
        <v>48.74</v>
      </c>
      <c r="S9862">
        <v>29861</v>
      </c>
    </row>
    <row r="9863" spans="1:19" x14ac:dyDescent="0.2">
      <c r="A9863" t="s">
        <v>74</v>
      </c>
      <c r="B9863" t="s">
        <v>13</v>
      </c>
      <c r="C9863" t="s">
        <v>928</v>
      </c>
      <c r="D9863">
        <v>1</v>
      </c>
      <c r="E9863">
        <v>2</v>
      </c>
      <c r="F9863">
        <v>1779759000000</v>
      </c>
      <c r="G9863">
        <v>1779760312415</v>
      </c>
      <c r="H9863">
        <v>1312415</v>
      </c>
      <c r="I9863">
        <v>1312415</v>
      </c>
      <c r="J9863">
        <v>10865</v>
      </c>
      <c r="K9863">
        <v>57</v>
      </c>
      <c r="L9863">
        <v>61.44</v>
      </c>
      <c r="M9863" t="s">
        <v>925</v>
      </c>
      <c r="N9863" t="s">
        <v>926</v>
      </c>
      <c r="O9863">
        <v>41.22</v>
      </c>
      <c r="S9863">
        <v>29862</v>
      </c>
    </row>
    <row r="9864" spans="1:19" x14ac:dyDescent="0.2">
      <c r="A9864" t="s">
        <v>74</v>
      </c>
      <c r="B9864" t="s">
        <v>13</v>
      </c>
      <c r="C9864" t="s">
        <v>927</v>
      </c>
      <c r="D9864">
        <v>1</v>
      </c>
      <c r="E9864">
        <v>2</v>
      </c>
      <c r="F9864">
        <v>1779759900000</v>
      </c>
      <c r="G9864">
        <v>1779761946353</v>
      </c>
      <c r="H9864">
        <v>2046353</v>
      </c>
      <c r="I9864">
        <v>2046353</v>
      </c>
      <c r="J9864">
        <v>9369</v>
      </c>
      <c r="K9864">
        <v>84</v>
      </c>
      <c r="L9864">
        <v>73.83</v>
      </c>
      <c r="M9864" t="s">
        <v>931</v>
      </c>
      <c r="N9864" t="s">
        <v>926</v>
      </c>
      <c r="O9864">
        <v>55.56</v>
      </c>
      <c r="S9864">
        <v>29863</v>
      </c>
    </row>
    <row r="9865" spans="1:19" x14ac:dyDescent="0.2">
      <c r="A9865" t="s">
        <v>74</v>
      </c>
      <c r="B9865" t="s">
        <v>13</v>
      </c>
      <c r="C9865" t="s">
        <v>924</v>
      </c>
      <c r="D9865">
        <v>1</v>
      </c>
      <c r="E9865">
        <v>2</v>
      </c>
      <c r="F9865">
        <v>1779760800000</v>
      </c>
      <c r="G9865">
        <v>1779762878457</v>
      </c>
      <c r="H9865">
        <v>2078457</v>
      </c>
      <c r="I9865">
        <v>2078457</v>
      </c>
      <c r="J9865">
        <v>9563</v>
      </c>
      <c r="K9865">
        <v>80</v>
      </c>
      <c r="L9865">
        <v>73.599999999999994</v>
      </c>
      <c r="M9865" t="s">
        <v>931</v>
      </c>
      <c r="N9865" t="s">
        <v>926</v>
      </c>
      <c r="O9865">
        <v>53.68</v>
      </c>
      <c r="S9865">
        <v>29864</v>
      </c>
    </row>
    <row r="9866" spans="1:19" x14ac:dyDescent="0.2">
      <c r="A9866" t="s">
        <v>74</v>
      </c>
      <c r="B9866" t="s">
        <v>13</v>
      </c>
      <c r="C9866" t="s">
        <v>928</v>
      </c>
      <c r="D9866">
        <v>1</v>
      </c>
      <c r="E9866">
        <v>2</v>
      </c>
      <c r="F9866">
        <v>1779761700000</v>
      </c>
      <c r="G9866">
        <v>1779763799182</v>
      </c>
      <c r="H9866">
        <v>2099182</v>
      </c>
      <c r="I9866">
        <v>2099182</v>
      </c>
      <c r="J9866">
        <v>10320</v>
      </c>
      <c r="K9866">
        <v>85</v>
      </c>
      <c r="L9866">
        <v>72.77</v>
      </c>
      <c r="M9866" t="s">
        <v>931</v>
      </c>
      <c r="N9866" t="s">
        <v>926</v>
      </c>
      <c r="O9866">
        <v>49.22</v>
      </c>
      <c r="S9866">
        <v>29865</v>
      </c>
    </row>
    <row r="9867" spans="1:19" x14ac:dyDescent="0.2">
      <c r="A9867" t="s">
        <v>74</v>
      </c>
      <c r="B9867" t="s">
        <v>13</v>
      </c>
      <c r="C9867" t="s">
        <v>927</v>
      </c>
      <c r="D9867">
        <v>1</v>
      </c>
      <c r="E9867">
        <v>2</v>
      </c>
      <c r="F9867">
        <v>1779762600000</v>
      </c>
      <c r="G9867">
        <v>1779764647442</v>
      </c>
      <c r="H9867">
        <v>2047442</v>
      </c>
      <c r="I9867">
        <v>2047442</v>
      </c>
      <c r="J9867">
        <v>10456</v>
      </c>
      <c r="K9867">
        <v>85</v>
      </c>
      <c r="L9867">
        <v>73.78</v>
      </c>
      <c r="M9867" t="s">
        <v>931</v>
      </c>
      <c r="N9867" t="s">
        <v>926</v>
      </c>
      <c r="O9867">
        <v>52.49</v>
      </c>
      <c r="S9867">
        <v>29866</v>
      </c>
    </row>
    <row r="9868" spans="1:19" x14ac:dyDescent="0.2">
      <c r="A9868" t="s">
        <v>74</v>
      </c>
      <c r="B9868" t="s">
        <v>13</v>
      </c>
      <c r="C9868" t="s">
        <v>924</v>
      </c>
      <c r="D9868">
        <v>1</v>
      </c>
      <c r="E9868">
        <v>2</v>
      </c>
      <c r="F9868">
        <v>1779763500000</v>
      </c>
      <c r="G9868">
        <v>1779765051365</v>
      </c>
      <c r="H9868">
        <v>1551365</v>
      </c>
      <c r="I9868">
        <v>1551365</v>
      </c>
      <c r="J9868">
        <v>8869</v>
      </c>
      <c r="K9868">
        <v>63</v>
      </c>
      <c r="L9868">
        <v>66.25</v>
      </c>
      <c r="M9868" t="s">
        <v>925</v>
      </c>
      <c r="N9868" t="s">
        <v>926</v>
      </c>
      <c r="O9868">
        <v>51.74</v>
      </c>
      <c r="S9868">
        <v>29867</v>
      </c>
    </row>
    <row r="9869" spans="1:19" x14ac:dyDescent="0.2">
      <c r="A9869" t="s">
        <v>74</v>
      </c>
      <c r="B9869" t="s">
        <v>13</v>
      </c>
      <c r="C9869" t="s">
        <v>928</v>
      </c>
      <c r="D9869">
        <v>1</v>
      </c>
      <c r="E9869">
        <v>2</v>
      </c>
      <c r="F9869">
        <v>1779764400000</v>
      </c>
      <c r="G9869">
        <v>1779766015491</v>
      </c>
      <c r="H9869">
        <v>1615491</v>
      </c>
      <c r="I9869">
        <v>1615491</v>
      </c>
      <c r="J9869">
        <v>11896</v>
      </c>
      <c r="K9869">
        <v>71</v>
      </c>
      <c r="L9869">
        <v>67.45</v>
      </c>
      <c r="M9869" t="s">
        <v>931</v>
      </c>
      <c r="N9869" t="s">
        <v>926</v>
      </c>
      <c r="O9869">
        <v>44.8</v>
      </c>
      <c r="S9869">
        <v>29868</v>
      </c>
    </row>
    <row r="9870" spans="1:19" x14ac:dyDescent="0.2">
      <c r="A9870" t="s">
        <v>74</v>
      </c>
      <c r="B9870" t="s">
        <v>13</v>
      </c>
      <c r="C9870" t="s">
        <v>927</v>
      </c>
      <c r="D9870">
        <v>1</v>
      </c>
      <c r="E9870">
        <v>2</v>
      </c>
      <c r="F9870">
        <v>1779765300000</v>
      </c>
      <c r="G9870">
        <v>1779767166633</v>
      </c>
      <c r="H9870">
        <v>1866633</v>
      </c>
      <c r="I9870">
        <v>1866633</v>
      </c>
      <c r="J9870">
        <v>11500</v>
      </c>
      <c r="K9870">
        <v>72</v>
      </c>
      <c r="L9870">
        <v>72.540000000000006</v>
      </c>
      <c r="M9870" t="s">
        <v>931</v>
      </c>
      <c r="N9870" t="s">
        <v>926</v>
      </c>
      <c r="O9870">
        <v>51.37</v>
      </c>
      <c r="S9870">
        <v>29869</v>
      </c>
    </row>
    <row r="9871" spans="1:19" x14ac:dyDescent="0.2">
      <c r="A9871" t="s">
        <v>74</v>
      </c>
      <c r="B9871" t="s">
        <v>13</v>
      </c>
      <c r="C9871" t="s">
        <v>924</v>
      </c>
      <c r="D9871">
        <v>1</v>
      </c>
      <c r="E9871">
        <v>2</v>
      </c>
      <c r="F9871">
        <v>1779766200000</v>
      </c>
      <c r="G9871">
        <v>1779768243617</v>
      </c>
      <c r="H9871">
        <v>2043617</v>
      </c>
      <c r="I9871">
        <v>2043617</v>
      </c>
      <c r="J9871">
        <v>10557</v>
      </c>
      <c r="K9871">
        <v>82</v>
      </c>
      <c r="L9871">
        <v>74.510000000000005</v>
      </c>
      <c r="M9871" t="s">
        <v>931</v>
      </c>
      <c r="N9871" t="s">
        <v>926</v>
      </c>
      <c r="O9871">
        <v>54.02</v>
      </c>
      <c r="S9871">
        <v>29870</v>
      </c>
    </row>
    <row r="9872" spans="1:19" x14ac:dyDescent="0.2">
      <c r="A9872" t="s">
        <v>74</v>
      </c>
      <c r="B9872" t="s">
        <v>13</v>
      </c>
      <c r="C9872" t="s">
        <v>928</v>
      </c>
      <c r="D9872">
        <v>1</v>
      </c>
      <c r="E9872">
        <v>2</v>
      </c>
      <c r="F9872">
        <v>1779767100000</v>
      </c>
      <c r="G9872">
        <v>1779768485441</v>
      </c>
      <c r="H9872">
        <v>1385441</v>
      </c>
      <c r="I9872">
        <v>1385441</v>
      </c>
      <c r="J9872">
        <v>11249</v>
      </c>
      <c r="K9872">
        <v>55</v>
      </c>
      <c r="L9872">
        <v>65.53</v>
      </c>
      <c r="M9872" t="s">
        <v>925</v>
      </c>
      <c r="N9872" t="s">
        <v>926</v>
      </c>
      <c r="O9872">
        <v>47.86</v>
      </c>
      <c r="S9872">
        <v>29871</v>
      </c>
    </row>
    <row r="9873" spans="1:19" x14ac:dyDescent="0.2">
      <c r="A9873" t="s">
        <v>74</v>
      </c>
      <c r="B9873" t="s">
        <v>13</v>
      </c>
      <c r="C9873" t="s">
        <v>927</v>
      </c>
      <c r="D9873">
        <v>1</v>
      </c>
      <c r="E9873">
        <v>2</v>
      </c>
      <c r="F9873">
        <v>1779768000000</v>
      </c>
      <c r="G9873">
        <v>1779770389271</v>
      </c>
      <c r="H9873">
        <v>2389271</v>
      </c>
      <c r="I9873">
        <v>2389271</v>
      </c>
      <c r="J9873">
        <v>11090</v>
      </c>
      <c r="K9873">
        <v>98</v>
      </c>
      <c r="L9873">
        <v>79.959999999999994</v>
      </c>
      <c r="M9873" t="s">
        <v>931</v>
      </c>
      <c r="N9873" t="s">
        <v>926</v>
      </c>
      <c r="O9873">
        <v>56.57</v>
      </c>
      <c r="S9873">
        <v>29872</v>
      </c>
    </row>
    <row r="9874" spans="1:19" x14ac:dyDescent="0.2">
      <c r="A9874" t="s">
        <v>74</v>
      </c>
      <c r="B9874" t="s">
        <v>13</v>
      </c>
      <c r="C9874" t="s">
        <v>924</v>
      </c>
      <c r="D9874">
        <v>1</v>
      </c>
      <c r="E9874">
        <v>2</v>
      </c>
      <c r="F9874">
        <v>1779768900000</v>
      </c>
      <c r="G9874">
        <v>1779771157917</v>
      </c>
      <c r="H9874">
        <v>2257917</v>
      </c>
      <c r="I9874">
        <v>2257917</v>
      </c>
      <c r="J9874">
        <v>9625</v>
      </c>
      <c r="K9874">
        <v>84</v>
      </c>
      <c r="L9874">
        <v>71.72</v>
      </c>
      <c r="M9874" t="s">
        <v>931</v>
      </c>
      <c r="N9874" t="s">
        <v>926</v>
      </c>
      <c r="O9874">
        <v>44.64</v>
      </c>
      <c r="S9874">
        <v>29873</v>
      </c>
    </row>
    <row r="9875" spans="1:19" x14ac:dyDescent="0.2">
      <c r="A9875" t="s">
        <v>74</v>
      </c>
      <c r="B9875" t="s">
        <v>13</v>
      </c>
      <c r="C9875" t="s">
        <v>928</v>
      </c>
      <c r="D9875">
        <v>1</v>
      </c>
      <c r="E9875">
        <v>2</v>
      </c>
      <c r="F9875">
        <v>1779769800000</v>
      </c>
      <c r="G9875">
        <v>1779771745085</v>
      </c>
      <c r="H9875">
        <v>1945085</v>
      </c>
      <c r="I9875">
        <v>1945085</v>
      </c>
      <c r="J9875">
        <v>11011</v>
      </c>
      <c r="K9875">
        <v>77</v>
      </c>
      <c r="L9875">
        <v>72.36</v>
      </c>
      <c r="M9875" t="s">
        <v>931</v>
      </c>
      <c r="N9875" t="s">
        <v>926</v>
      </c>
      <c r="O9875">
        <v>50.29</v>
      </c>
      <c r="S9875">
        <v>29874</v>
      </c>
    </row>
    <row r="9876" spans="1:19" x14ac:dyDescent="0.2">
      <c r="A9876" t="s">
        <v>74</v>
      </c>
      <c r="B9876" t="s">
        <v>13</v>
      </c>
      <c r="C9876" t="s">
        <v>927</v>
      </c>
      <c r="D9876">
        <v>1</v>
      </c>
      <c r="E9876">
        <v>2</v>
      </c>
      <c r="F9876">
        <v>1779770700000</v>
      </c>
      <c r="G9876">
        <v>1779773006537</v>
      </c>
      <c r="H9876">
        <v>2306537</v>
      </c>
      <c r="I9876">
        <v>2306537</v>
      </c>
      <c r="J9876">
        <v>11571</v>
      </c>
      <c r="K9876">
        <v>94</v>
      </c>
      <c r="L9876">
        <v>74.62</v>
      </c>
      <c r="M9876" t="s">
        <v>931</v>
      </c>
      <c r="N9876" t="s">
        <v>926</v>
      </c>
      <c r="O9876">
        <v>44.94</v>
      </c>
      <c r="S9876">
        <v>29875</v>
      </c>
    </row>
    <row r="9877" spans="1:19" x14ac:dyDescent="0.2">
      <c r="A9877" t="s">
        <v>74</v>
      </c>
      <c r="B9877" t="s">
        <v>13</v>
      </c>
      <c r="C9877" t="s">
        <v>924</v>
      </c>
      <c r="D9877">
        <v>1</v>
      </c>
      <c r="E9877">
        <v>2</v>
      </c>
      <c r="F9877">
        <v>1779771600000</v>
      </c>
      <c r="G9877">
        <v>1779773721947</v>
      </c>
      <c r="H9877">
        <v>2121947</v>
      </c>
      <c r="I9877">
        <v>2121947</v>
      </c>
      <c r="J9877">
        <v>10271</v>
      </c>
      <c r="K9877">
        <v>83</v>
      </c>
      <c r="L9877">
        <v>75.260000000000005</v>
      </c>
      <c r="M9877" t="s">
        <v>931</v>
      </c>
      <c r="N9877" t="s">
        <v>926</v>
      </c>
      <c r="O9877">
        <v>54.57</v>
      </c>
      <c r="S9877">
        <v>29876</v>
      </c>
    </row>
    <row r="9878" spans="1:19" x14ac:dyDescent="0.2">
      <c r="A9878" t="s">
        <v>74</v>
      </c>
      <c r="B9878" t="s">
        <v>13</v>
      </c>
      <c r="C9878" t="s">
        <v>927</v>
      </c>
      <c r="D9878">
        <v>1</v>
      </c>
      <c r="E9878">
        <v>3</v>
      </c>
      <c r="F9878">
        <v>1779840000000</v>
      </c>
      <c r="G9878">
        <v>1779841235367</v>
      </c>
      <c r="H9878">
        <v>1235367</v>
      </c>
      <c r="I9878">
        <v>1235367</v>
      </c>
      <c r="J9878">
        <v>8412</v>
      </c>
      <c r="K9878">
        <v>56</v>
      </c>
      <c r="L9878">
        <v>58.49</v>
      </c>
      <c r="M9878" t="s">
        <v>925</v>
      </c>
      <c r="N9878" t="s">
        <v>926</v>
      </c>
      <c r="O9878">
        <v>42.88</v>
      </c>
      <c r="S9878">
        <v>29877</v>
      </c>
    </row>
    <row r="9879" spans="1:19" x14ac:dyDescent="0.2">
      <c r="A9879" t="s">
        <v>74</v>
      </c>
      <c r="B9879" t="s">
        <v>13</v>
      </c>
      <c r="C9879" t="s">
        <v>924</v>
      </c>
      <c r="D9879">
        <v>1</v>
      </c>
      <c r="E9879">
        <v>3</v>
      </c>
      <c r="F9879">
        <v>1779840900000</v>
      </c>
      <c r="G9879">
        <v>1779842155503</v>
      </c>
      <c r="H9879">
        <v>1255503</v>
      </c>
      <c r="I9879">
        <v>1255503</v>
      </c>
      <c r="J9879">
        <v>9227</v>
      </c>
      <c r="K9879">
        <v>53</v>
      </c>
      <c r="L9879">
        <v>59.24</v>
      </c>
      <c r="M9879" t="s">
        <v>925</v>
      </c>
      <c r="N9879" t="s">
        <v>926</v>
      </c>
      <c r="O9879">
        <v>41.94</v>
      </c>
      <c r="S9879">
        <v>29878</v>
      </c>
    </row>
    <row r="9880" spans="1:19" x14ac:dyDescent="0.2">
      <c r="A9880" t="s">
        <v>74</v>
      </c>
      <c r="B9880" t="s">
        <v>13</v>
      </c>
      <c r="C9880" t="s">
        <v>928</v>
      </c>
      <c r="D9880">
        <v>1</v>
      </c>
      <c r="E9880">
        <v>3</v>
      </c>
      <c r="F9880">
        <v>1779841800000</v>
      </c>
      <c r="G9880">
        <v>1779843671831</v>
      </c>
      <c r="H9880">
        <v>1871831</v>
      </c>
      <c r="I9880">
        <v>1871831</v>
      </c>
      <c r="J9880">
        <v>12015</v>
      </c>
      <c r="K9880">
        <v>79</v>
      </c>
      <c r="L9880">
        <v>74.56</v>
      </c>
      <c r="M9880" t="s">
        <v>931</v>
      </c>
      <c r="N9880" t="s">
        <v>926</v>
      </c>
      <c r="O9880">
        <v>54.57</v>
      </c>
      <c r="S9880">
        <v>29879</v>
      </c>
    </row>
    <row r="9881" spans="1:19" x14ac:dyDescent="0.2">
      <c r="A9881" t="s">
        <v>74</v>
      </c>
      <c r="B9881" t="s">
        <v>13</v>
      </c>
      <c r="C9881" t="s">
        <v>927</v>
      </c>
      <c r="D9881">
        <v>1</v>
      </c>
      <c r="E9881">
        <v>3</v>
      </c>
      <c r="F9881">
        <v>1779842700000</v>
      </c>
      <c r="G9881">
        <v>1779845128317</v>
      </c>
      <c r="H9881">
        <v>2428317</v>
      </c>
      <c r="I9881">
        <v>2428317</v>
      </c>
      <c r="J9881">
        <v>10756</v>
      </c>
      <c r="K9881">
        <v>99</v>
      </c>
      <c r="L9881">
        <v>72.62</v>
      </c>
      <c r="M9881" t="s">
        <v>931</v>
      </c>
      <c r="N9881" t="s">
        <v>926</v>
      </c>
      <c r="O9881">
        <v>39.4</v>
      </c>
      <c r="S9881">
        <v>29880</v>
      </c>
    </row>
    <row r="9882" spans="1:19" x14ac:dyDescent="0.2">
      <c r="A9882" t="s">
        <v>74</v>
      </c>
      <c r="B9882" t="s">
        <v>13</v>
      </c>
      <c r="C9882" t="s">
        <v>924</v>
      </c>
      <c r="D9882">
        <v>1</v>
      </c>
      <c r="E9882">
        <v>3</v>
      </c>
      <c r="F9882">
        <v>1779843600000</v>
      </c>
      <c r="G9882">
        <v>1779844965845</v>
      </c>
      <c r="H9882">
        <v>1365845</v>
      </c>
      <c r="I9882">
        <v>1365845</v>
      </c>
      <c r="J9882">
        <v>8503</v>
      </c>
      <c r="K9882">
        <v>60</v>
      </c>
      <c r="L9882">
        <v>65.489999999999995</v>
      </c>
      <c r="M9882" t="s">
        <v>925</v>
      </c>
      <c r="N9882" t="s">
        <v>926</v>
      </c>
      <c r="O9882">
        <v>55.62</v>
      </c>
      <c r="S9882">
        <v>29881</v>
      </c>
    </row>
    <row r="9883" spans="1:19" x14ac:dyDescent="0.2">
      <c r="A9883" t="s">
        <v>74</v>
      </c>
      <c r="B9883" t="s">
        <v>13</v>
      </c>
      <c r="C9883" t="s">
        <v>928</v>
      </c>
      <c r="D9883">
        <v>1</v>
      </c>
      <c r="E9883">
        <v>3</v>
      </c>
      <c r="F9883">
        <v>1779844500000</v>
      </c>
      <c r="G9883">
        <v>1779846004199</v>
      </c>
      <c r="H9883">
        <v>1504199</v>
      </c>
      <c r="I9883">
        <v>1504199</v>
      </c>
      <c r="J9883">
        <v>9219</v>
      </c>
      <c r="K9883">
        <v>59</v>
      </c>
      <c r="L9883">
        <v>65.25</v>
      </c>
      <c r="M9883" t="s">
        <v>925</v>
      </c>
      <c r="N9883" t="s">
        <v>926</v>
      </c>
      <c r="O9883">
        <v>49.66</v>
      </c>
      <c r="S9883">
        <v>29882</v>
      </c>
    </row>
    <row r="9884" spans="1:19" x14ac:dyDescent="0.2">
      <c r="A9884" t="s">
        <v>74</v>
      </c>
      <c r="B9884" t="s">
        <v>13</v>
      </c>
      <c r="C9884" t="s">
        <v>927</v>
      </c>
      <c r="D9884">
        <v>1</v>
      </c>
      <c r="E9884">
        <v>3</v>
      </c>
      <c r="F9884">
        <v>1779845400000</v>
      </c>
      <c r="G9884">
        <v>1779847828697</v>
      </c>
      <c r="H9884">
        <v>2428697</v>
      </c>
      <c r="I9884">
        <v>2428697</v>
      </c>
      <c r="J9884">
        <v>9020</v>
      </c>
      <c r="K9884">
        <v>91</v>
      </c>
      <c r="L9884">
        <v>76.95</v>
      </c>
      <c r="M9884" t="s">
        <v>931</v>
      </c>
      <c r="N9884" t="s">
        <v>926</v>
      </c>
      <c r="O9884">
        <v>54.11</v>
      </c>
      <c r="S9884">
        <v>29883</v>
      </c>
    </row>
    <row r="9885" spans="1:19" x14ac:dyDescent="0.2">
      <c r="A9885" t="s">
        <v>74</v>
      </c>
      <c r="B9885" t="s">
        <v>13</v>
      </c>
      <c r="C9885" t="s">
        <v>924</v>
      </c>
      <c r="D9885">
        <v>1</v>
      </c>
      <c r="E9885">
        <v>3</v>
      </c>
      <c r="F9885">
        <v>1779846300000</v>
      </c>
      <c r="G9885">
        <v>1779848311038</v>
      </c>
      <c r="H9885">
        <v>2011038</v>
      </c>
      <c r="I9885">
        <v>2011038</v>
      </c>
      <c r="J9885">
        <v>11688</v>
      </c>
      <c r="K9885">
        <v>78</v>
      </c>
      <c r="L9885">
        <v>75.67</v>
      </c>
      <c r="M9885" t="s">
        <v>931</v>
      </c>
      <c r="N9885" t="s">
        <v>926</v>
      </c>
      <c r="O9885">
        <v>54.52</v>
      </c>
      <c r="S9885">
        <v>29884</v>
      </c>
    </row>
    <row r="9886" spans="1:19" x14ac:dyDescent="0.2">
      <c r="A9886" t="s">
        <v>74</v>
      </c>
      <c r="B9886" t="s">
        <v>13</v>
      </c>
      <c r="C9886" t="s">
        <v>928</v>
      </c>
      <c r="D9886">
        <v>1</v>
      </c>
      <c r="E9886">
        <v>3</v>
      </c>
      <c r="F9886">
        <v>1779847200000</v>
      </c>
      <c r="G9886">
        <v>1779848464060</v>
      </c>
      <c r="H9886">
        <v>1264060</v>
      </c>
      <c r="I9886">
        <v>1264060</v>
      </c>
      <c r="J9886">
        <v>8485</v>
      </c>
      <c r="K9886">
        <v>56</v>
      </c>
      <c r="L9886">
        <v>63.37</v>
      </c>
      <c r="M9886" t="s">
        <v>925</v>
      </c>
      <c r="N9886" t="s">
        <v>926</v>
      </c>
      <c r="O9886">
        <v>53.3</v>
      </c>
      <c r="S9886">
        <v>29885</v>
      </c>
    </row>
    <row r="9887" spans="1:19" x14ac:dyDescent="0.2">
      <c r="A9887" t="s">
        <v>74</v>
      </c>
      <c r="B9887" t="s">
        <v>13</v>
      </c>
      <c r="C9887" t="s">
        <v>927</v>
      </c>
      <c r="D9887">
        <v>1</v>
      </c>
      <c r="E9887">
        <v>3</v>
      </c>
      <c r="F9887">
        <v>1779848100000</v>
      </c>
      <c r="G9887">
        <v>1779849733418</v>
      </c>
      <c r="H9887">
        <v>1633418</v>
      </c>
      <c r="I9887">
        <v>1633418</v>
      </c>
      <c r="J9887">
        <v>11909</v>
      </c>
      <c r="K9887">
        <v>67</v>
      </c>
      <c r="L9887">
        <v>67.88</v>
      </c>
      <c r="M9887" t="s">
        <v>931</v>
      </c>
      <c r="N9887" t="s">
        <v>926</v>
      </c>
      <c r="O9887">
        <v>45.32</v>
      </c>
      <c r="S9887">
        <v>29886</v>
      </c>
    </row>
    <row r="9888" spans="1:19" x14ac:dyDescent="0.2">
      <c r="A9888" t="s">
        <v>74</v>
      </c>
      <c r="B9888" t="s">
        <v>13</v>
      </c>
      <c r="C9888" t="s">
        <v>924</v>
      </c>
      <c r="D9888">
        <v>1</v>
      </c>
      <c r="E9888">
        <v>3</v>
      </c>
      <c r="F9888">
        <v>1779849000000</v>
      </c>
      <c r="G9888">
        <v>1779850435506</v>
      </c>
      <c r="H9888">
        <v>1435506</v>
      </c>
      <c r="I9888">
        <v>1435506</v>
      </c>
      <c r="J9888">
        <v>10650</v>
      </c>
      <c r="K9888">
        <v>58</v>
      </c>
      <c r="L9888">
        <v>62.57</v>
      </c>
      <c r="M9888" t="s">
        <v>925</v>
      </c>
      <c r="N9888" t="s">
        <v>926</v>
      </c>
      <c r="O9888">
        <v>41.32</v>
      </c>
      <c r="S9888">
        <v>29887</v>
      </c>
    </row>
    <row r="9889" spans="1:19" x14ac:dyDescent="0.2">
      <c r="A9889" t="s">
        <v>74</v>
      </c>
      <c r="B9889" t="s">
        <v>13</v>
      </c>
      <c r="C9889" t="s">
        <v>928</v>
      </c>
      <c r="D9889">
        <v>1</v>
      </c>
      <c r="E9889">
        <v>3</v>
      </c>
      <c r="F9889">
        <v>1779849900000</v>
      </c>
      <c r="G9889">
        <v>1779852220118</v>
      </c>
      <c r="H9889">
        <v>2320118</v>
      </c>
      <c r="I9889">
        <v>2320118</v>
      </c>
      <c r="J9889">
        <v>11591</v>
      </c>
      <c r="K9889">
        <v>89</v>
      </c>
      <c r="L9889">
        <v>74.98</v>
      </c>
      <c r="M9889" t="s">
        <v>931</v>
      </c>
      <c r="N9889" t="s">
        <v>926</v>
      </c>
      <c r="O9889">
        <v>45.39</v>
      </c>
      <c r="S9889">
        <v>29888</v>
      </c>
    </row>
    <row r="9890" spans="1:19" x14ac:dyDescent="0.2">
      <c r="A9890" t="s">
        <v>74</v>
      </c>
      <c r="B9890" t="s">
        <v>13</v>
      </c>
      <c r="C9890" t="s">
        <v>927</v>
      </c>
      <c r="D9890">
        <v>1</v>
      </c>
      <c r="E9890">
        <v>3</v>
      </c>
      <c r="F9890">
        <v>1779850800000</v>
      </c>
      <c r="G9890">
        <v>1779852058076</v>
      </c>
      <c r="H9890">
        <v>1258076</v>
      </c>
      <c r="I9890">
        <v>1258076</v>
      </c>
      <c r="J9890">
        <v>11676</v>
      </c>
      <c r="K9890">
        <v>50</v>
      </c>
      <c r="L9890">
        <v>66.87</v>
      </c>
      <c r="M9890" t="s">
        <v>931</v>
      </c>
      <c r="N9890" t="s">
        <v>926</v>
      </c>
      <c r="O9890">
        <v>53.05</v>
      </c>
      <c r="S9890">
        <v>29889</v>
      </c>
    </row>
    <row r="9891" spans="1:19" x14ac:dyDescent="0.2">
      <c r="A9891" t="s">
        <v>74</v>
      </c>
      <c r="B9891" t="s">
        <v>13</v>
      </c>
      <c r="C9891" t="s">
        <v>924</v>
      </c>
      <c r="D9891">
        <v>1</v>
      </c>
      <c r="E9891">
        <v>3</v>
      </c>
      <c r="F9891">
        <v>1779851700000</v>
      </c>
      <c r="G9891">
        <v>1779854093488</v>
      </c>
      <c r="H9891">
        <v>2393488</v>
      </c>
      <c r="I9891">
        <v>2393488</v>
      </c>
      <c r="J9891">
        <v>11418</v>
      </c>
      <c r="K9891">
        <v>93</v>
      </c>
      <c r="L9891">
        <v>77.2</v>
      </c>
      <c r="M9891" t="s">
        <v>931</v>
      </c>
      <c r="N9891" t="s">
        <v>926</v>
      </c>
      <c r="O9891">
        <v>49.17</v>
      </c>
      <c r="S9891">
        <v>29890</v>
      </c>
    </row>
    <row r="9892" spans="1:19" x14ac:dyDescent="0.2">
      <c r="A9892" t="s">
        <v>74</v>
      </c>
      <c r="B9892" t="s">
        <v>13</v>
      </c>
      <c r="C9892" t="s">
        <v>928</v>
      </c>
      <c r="D9892">
        <v>1</v>
      </c>
      <c r="E9892">
        <v>3</v>
      </c>
      <c r="F9892">
        <v>1779852600000</v>
      </c>
      <c r="G9892">
        <v>1779854707918</v>
      </c>
      <c r="H9892">
        <v>2107918</v>
      </c>
      <c r="I9892">
        <v>2107918</v>
      </c>
      <c r="J9892">
        <v>9735</v>
      </c>
      <c r="K9892">
        <v>86</v>
      </c>
      <c r="L9892">
        <v>70.95</v>
      </c>
      <c r="M9892" t="s">
        <v>931</v>
      </c>
      <c r="N9892" t="s">
        <v>926</v>
      </c>
      <c r="O9892">
        <v>46.33</v>
      </c>
      <c r="S9892">
        <v>29891</v>
      </c>
    </row>
    <row r="9893" spans="1:19" x14ac:dyDescent="0.2">
      <c r="A9893" t="s">
        <v>74</v>
      </c>
      <c r="B9893" t="s">
        <v>13</v>
      </c>
      <c r="C9893" t="s">
        <v>927</v>
      </c>
      <c r="D9893">
        <v>1</v>
      </c>
      <c r="E9893">
        <v>3</v>
      </c>
      <c r="F9893">
        <v>1779853500000</v>
      </c>
      <c r="G9893">
        <v>1779855787907</v>
      </c>
      <c r="H9893">
        <v>2287907</v>
      </c>
      <c r="I9893">
        <v>2287907</v>
      </c>
      <c r="J9893">
        <v>8890</v>
      </c>
      <c r="K9893">
        <v>92</v>
      </c>
      <c r="L9893">
        <v>71.53</v>
      </c>
      <c r="M9893" t="s">
        <v>931</v>
      </c>
      <c r="N9893" t="s">
        <v>926</v>
      </c>
      <c r="O9893">
        <v>45.41</v>
      </c>
      <c r="S9893">
        <v>29892</v>
      </c>
    </row>
    <row r="9894" spans="1:19" x14ac:dyDescent="0.2">
      <c r="A9894" t="s">
        <v>74</v>
      </c>
      <c r="B9894" t="s">
        <v>13</v>
      </c>
      <c r="C9894" t="s">
        <v>924</v>
      </c>
      <c r="D9894">
        <v>1</v>
      </c>
      <c r="E9894">
        <v>3</v>
      </c>
      <c r="F9894">
        <v>1779854400000</v>
      </c>
      <c r="G9894">
        <v>1779856716232</v>
      </c>
      <c r="H9894">
        <v>2316232</v>
      </c>
      <c r="I9894">
        <v>2316232</v>
      </c>
      <c r="J9894">
        <v>9748</v>
      </c>
      <c r="K9894">
        <v>87</v>
      </c>
      <c r="L9894">
        <v>72.59</v>
      </c>
      <c r="M9894" t="s">
        <v>931</v>
      </c>
      <c r="N9894" t="s">
        <v>926</v>
      </c>
      <c r="O9894">
        <v>44.85</v>
      </c>
      <c r="S9894">
        <v>29893</v>
      </c>
    </row>
    <row r="9895" spans="1:19" x14ac:dyDescent="0.2">
      <c r="A9895" t="s">
        <v>74</v>
      </c>
      <c r="B9895" t="s">
        <v>13</v>
      </c>
      <c r="C9895" t="s">
        <v>928</v>
      </c>
      <c r="D9895">
        <v>1</v>
      </c>
      <c r="E9895">
        <v>3</v>
      </c>
      <c r="F9895">
        <v>1779855300000</v>
      </c>
      <c r="G9895">
        <v>1779857530703</v>
      </c>
      <c r="H9895">
        <v>2230703</v>
      </c>
      <c r="I9895">
        <v>2230703</v>
      </c>
      <c r="J9895">
        <v>11367</v>
      </c>
      <c r="K9895">
        <v>87</v>
      </c>
      <c r="L9895">
        <v>74.459999999999994</v>
      </c>
      <c r="M9895" t="s">
        <v>931</v>
      </c>
      <c r="N9895" t="s">
        <v>926</v>
      </c>
      <c r="O9895">
        <v>47.02</v>
      </c>
      <c r="S9895">
        <v>29894</v>
      </c>
    </row>
    <row r="9896" spans="1:19" x14ac:dyDescent="0.2">
      <c r="A9896" t="s">
        <v>74</v>
      </c>
      <c r="B9896" t="s">
        <v>13</v>
      </c>
      <c r="C9896" t="s">
        <v>927</v>
      </c>
      <c r="D9896">
        <v>1</v>
      </c>
      <c r="E9896">
        <v>3</v>
      </c>
      <c r="F9896">
        <v>1779856200000</v>
      </c>
      <c r="G9896">
        <v>1779857872588</v>
      </c>
      <c r="H9896">
        <v>1672588</v>
      </c>
      <c r="I9896">
        <v>1672588</v>
      </c>
      <c r="J9896">
        <v>10548</v>
      </c>
      <c r="K9896">
        <v>68</v>
      </c>
      <c r="L9896">
        <v>69.41</v>
      </c>
      <c r="M9896" t="s">
        <v>931</v>
      </c>
      <c r="N9896" t="s">
        <v>926</v>
      </c>
      <c r="O9896">
        <v>51.54</v>
      </c>
      <c r="S9896">
        <v>29895</v>
      </c>
    </row>
    <row r="9897" spans="1:19" x14ac:dyDescent="0.2">
      <c r="A9897" t="s">
        <v>74</v>
      </c>
      <c r="B9897" t="s">
        <v>13</v>
      </c>
      <c r="C9897" t="s">
        <v>924</v>
      </c>
      <c r="D9897">
        <v>1</v>
      </c>
      <c r="E9897">
        <v>3</v>
      </c>
      <c r="F9897">
        <v>1779857100000</v>
      </c>
      <c r="G9897">
        <v>1779858624441</v>
      </c>
      <c r="H9897">
        <v>1524441</v>
      </c>
      <c r="I9897">
        <v>1524441</v>
      </c>
      <c r="J9897">
        <v>9947</v>
      </c>
      <c r="K9897">
        <v>65</v>
      </c>
      <c r="L9897">
        <v>67.17</v>
      </c>
      <c r="M9897" t="s">
        <v>931</v>
      </c>
      <c r="N9897" t="s">
        <v>926</v>
      </c>
      <c r="O9897">
        <v>51.66</v>
      </c>
      <c r="S9897">
        <v>29896</v>
      </c>
    </row>
    <row r="9898" spans="1:19" x14ac:dyDescent="0.2">
      <c r="A9898" t="s">
        <v>74</v>
      </c>
      <c r="B9898" t="s">
        <v>13</v>
      </c>
      <c r="C9898" t="s">
        <v>928</v>
      </c>
      <c r="D9898">
        <v>1</v>
      </c>
      <c r="E9898">
        <v>3</v>
      </c>
      <c r="F9898">
        <v>1779858000000</v>
      </c>
      <c r="G9898">
        <v>1779859676972</v>
      </c>
      <c r="H9898">
        <v>1676972</v>
      </c>
      <c r="I9898">
        <v>1676972</v>
      </c>
      <c r="J9898">
        <v>9752</v>
      </c>
      <c r="K9898">
        <v>64</v>
      </c>
      <c r="L9898">
        <v>64.47</v>
      </c>
      <c r="M9898" t="s">
        <v>925</v>
      </c>
      <c r="N9898" t="s">
        <v>926</v>
      </c>
      <c r="O9898">
        <v>42.07</v>
      </c>
      <c r="S9898">
        <v>29897</v>
      </c>
    </row>
    <row r="9899" spans="1:19" x14ac:dyDescent="0.2">
      <c r="A9899" t="s">
        <v>74</v>
      </c>
      <c r="B9899" t="s">
        <v>13</v>
      </c>
      <c r="C9899" t="s">
        <v>927</v>
      </c>
      <c r="D9899">
        <v>1</v>
      </c>
      <c r="E9899">
        <v>3</v>
      </c>
      <c r="F9899">
        <v>1779858900000</v>
      </c>
      <c r="G9899">
        <v>1779861113709</v>
      </c>
      <c r="H9899">
        <v>2213709</v>
      </c>
      <c r="I9899">
        <v>2213709</v>
      </c>
      <c r="J9899">
        <v>9634</v>
      </c>
      <c r="K9899">
        <v>84</v>
      </c>
      <c r="L9899">
        <v>72.08</v>
      </c>
      <c r="M9899" t="s">
        <v>931</v>
      </c>
      <c r="N9899" t="s">
        <v>926</v>
      </c>
      <c r="O9899">
        <v>46.55</v>
      </c>
      <c r="S9899">
        <v>29898</v>
      </c>
    </row>
    <row r="9900" spans="1:19" x14ac:dyDescent="0.2">
      <c r="A9900" t="s">
        <v>74</v>
      </c>
      <c r="B9900" t="s">
        <v>13</v>
      </c>
      <c r="C9900" t="s">
        <v>924</v>
      </c>
      <c r="D9900">
        <v>1</v>
      </c>
      <c r="E9900">
        <v>4</v>
      </c>
      <c r="F9900">
        <v>1779926400000</v>
      </c>
      <c r="G9900">
        <v>1779928162423</v>
      </c>
      <c r="H9900">
        <v>1762423</v>
      </c>
      <c r="I9900">
        <v>1762423</v>
      </c>
      <c r="J9900">
        <v>9702</v>
      </c>
      <c r="K9900">
        <v>72</v>
      </c>
      <c r="L9900">
        <v>66.430000000000007</v>
      </c>
      <c r="M9900" t="s">
        <v>925</v>
      </c>
      <c r="N9900" t="s">
        <v>926</v>
      </c>
      <c r="O9900">
        <v>44.61</v>
      </c>
      <c r="S9900">
        <v>29899</v>
      </c>
    </row>
    <row r="9901" spans="1:19" x14ac:dyDescent="0.2">
      <c r="A9901" t="s">
        <v>74</v>
      </c>
      <c r="B9901" t="s">
        <v>13</v>
      </c>
      <c r="C9901" t="s">
        <v>928</v>
      </c>
      <c r="D9901">
        <v>1</v>
      </c>
      <c r="E9901">
        <v>4</v>
      </c>
      <c r="F9901">
        <v>1779927300000</v>
      </c>
      <c r="G9901">
        <v>1779928948067</v>
      </c>
      <c r="H9901">
        <v>1648067</v>
      </c>
      <c r="I9901">
        <v>1648067</v>
      </c>
      <c r="J9901">
        <v>9047</v>
      </c>
      <c r="K9901">
        <v>71</v>
      </c>
      <c r="L9901">
        <v>63.01</v>
      </c>
      <c r="M9901" t="s">
        <v>925</v>
      </c>
      <c r="N9901" t="s">
        <v>926</v>
      </c>
      <c r="O9901">
        <v>41.29</v>
      </c>
      <c r="S9901">
        <v>29900</v>
      </c>
    </row>
    <row r="9902" spans="1:19" x14ac:dyDescent="0.2">
      <c r="A9902" t="s">
        <v>74</v>
      </c>
      <c r="B9902" t="s">
        <v>13</v>
      </c>
      <c r="C9902" t="s">
        <v>927</v>
      </c>
      <c r="D9902">
        <v>1</v>
      </c>
      <c r="E9902">
        <v>4</v>
      </c>
      <c r="F9902">
        <v>1779928200000</v>
      </c>
      <c r="G9902">
        <v>1779930568616</v>
      </c>
      <c r="H9902">
        <v>2368616</v>
      </c>
      <c r="I9902">
        <v>2368616</v>
      </c>
      <c r="J9902">
        <v>11548</v>
      </c>
      <c r="K9902">
        <v>96</v>
      </c>
      <c r="L9902">
        <v>78.739999999999995</v>
      </c>
      <c r="M9902" t="s">
        <v>931</v>
      </c>
      <c r="N9902" t="s">
        <v>926</v>
      </c>
      <c r="O9902">
        <v>53.02</v>
      </c>
      <c r="S9902">
        <v>29901</v>
      </c>
    </row>
    <row r="9903" spans="1:19" x14ac:dyDescent="0.2">
      <c r="A9903" t="s">
        <v>74</v>
      </c>
      <c r="B9903" t="s">
        <v>13</v>
      </c>
      <c r="C9903" t="s">
        <v>924</v>
      </c>
      <c r="D9903">
        <v>1</v>
      </c>
      <c r="E9903">
        <v>4</v>
      </c>
      <c r="F9903">
        <v>1779929100000</v>
      </c>
      <c r="G9903">
        <v>1779930521101</v>
      </c>
      <c r="H9903">
        <v>1421101</v>
      </c>
      <c r="I9903">
        <v>1421101</v>
      </c>
      <c r="J9903">
        <v>9896</v>
      </c>
      <c r="K9903">
        <v>53</v>
      </c>
      <c r="L9903">
        <v>65.099999999999994</v>
      </c>
      <c r="M9903" t="s">
        <v>925</v>
      </c>
      <c r="N9903" t="s">
        <v>926</v>
      </c>
      <c r="O9903">
        <v>49.59</v>
      </c>
      <c r="S9903">
        <v>29902</v>
      </c>
    </row>
    <row r="9904" spans="1:19" x14ac:dyDescent="0.2">
      <c r="A9904" t="s">
        <v>74</v>
      </c>
      <c r="B9904" t="s">
        <v>13</v>
      </c>
      <c r="C9904" t="s">
        <v>928</v>
      </c>
      <c r="D9904">
        <v>1</v>
      </c>
      <c r="E9904">
        <v>4</v>
      </c>
      <c r="F9904">
        <v>1779930000000</v>
      </c>
      <c r="G9904">
        <v>1779931793698</v>
      </c>
      <c r="H9904">
        <v>1793698</v>
      </c>
      <c r="I9904">
        <v>1793698</v>
      </c>
      <c r="J9904">
        <v>8435</v>
      </c>
      <c r="K9904">
        <v>73</v>
      </c>
      <c r="L9904">
        <v>50.38</v>
      </c>
      <c r="M9904" t="s">
        <v>925</v>
      </c>
      <c r="N9904" t="s">
        <v>929</v>
      </c>
      <c r="S9904">
        <v>29903</v>
      </c>
    </row>
    <row r="9905" spans="1:19" x14ac:dyDescent="0.2">
      <c r="A9905" t="s">
        <v>74</v>
      </c>
      <c r="B9905" t="s">
        <v>13</v>
      </c>
      <c r="C9905" t="s">
        <v>927</v>
      </c>
      <c r="D9905">
        <v>1</v>
      </c>
      <c r="E9905">
        <v>4</v>
      </c>
      <c r="F9905">
        <v>1779930900000</v>
      </c>
      <c r="G9905">
        <v>1779932344530</v>
      </c>
      <c r="H9905">
        <v>1444530</v>
      </c>
      <c r="I9905">
        <v>1444530</v>
      </c>
      <c r="J9905">
        <v>9585</v>
      </c>
      <c r="K9905">
        <v>62</v>
      </c>
      <c r="L9905">
        <v>67.55</v>
      </c>
      <c r="M9905" t="s">
        <v>931</v>
      </c>
      <c r="N9905" t="s">
        <v>926</v>
      </c>
      <c r="O9905">
        <v>55.52</v>
      </c>
      <c r="S9905">
        <v>29904</v>
      </c>
    </row>
    <row r="9906" spans="1:19" x14ac:dyDescent="0.2">
      <c r="A9906" t="s">
        <v>74</v>
      </c>
      <c r="B9906" t="s">
        <v>13</v>
      </c>
      <c r="C9906" t="s">
        <v>924</v>
      </c>
      <c r="D9906">
        <v>1</v>
      </c>
      <c r="E9906">
        <v>4</v>
      </c>
      <c r="F9906">
        <v>1779931800000</v>
      </c>
      <c r="G9906">
        <v>1779934073914</v>
      </c>
      <c r="H9906">
        <v>2273914</v>
      </c>
      <c r="I9906">
        <v>2273914</v>
      </c>
      <c r="J9906">
        <v>8884</v>
      </c>
      <c r="K9906">
        <v>87</v>
      </c>
      <c r="L9906">
        <v>74.83</v>
      </c>
      <c r="M9906" t="s">
        <v>931</v>
      </c>
      <c r="N9906" t="s">
        <v>926</v>
      </c>
      <c r="O9906">
        <v>53.44</v>
      </c>
      <c r="S9906">
        <v>29905</v>
      </c>
    </row>
    <row r="9907" spans="1:19" x14ac:dyDescent="0.2">
      <c r="A9907" t="s">
        <v>74</v>
      </c>
      <c r="B9907" t="s">
        <v>13</v>
      </c>
      <c r="C9907" t="s">
        <v>928</v>
      </c>
      <c r="D9907">
        <v>1</v>
      </c>
      <c r="E9907">
        <v>4</v>
      </c>
      <c r="F9907">
        <v>1779932700000</v>
      </c>
      <c r="G9907">
        <v>1779934426057</v>
      </c>
      <c r="H9907">
        <v>1726057</v>
      </c>
      <c r="I9907">
        <v>1726057</v>
      </c>
      <c r="J9907">
        <v>11360</v>
      </c>
      <c r="K9907">
        <v>65</v>
      </c>
      <c r="L9907">
        <v>65.86</v>
      </c>
      <c r="M9907" t="s">
        <v>925</v>
      </c>
      <c r="N9907" t="s">
        <v>926</v>
      </c>
      <c r="O9907">
        <v>39.770000000000003</v>
      </c>
      <c r="S9907">
        <v>29906</v>
      </c>
    </row>
    <row r="9908" spans="1:19" x14ac:dyDescent="0.2">
      <c r="A9908" t="s">
        <v>74</v>
      </c>
      <c r="B9908" t="s">
        <v>13</v>
      </c>
      <c r="C9908" t="s">
        <v>927</v>
      </c>
      <c r="D9908">
        <v>1</v>
      </c>
      <c r="E9908">
        <v>4</v>
      </c>
      <c r="F9908">
        <v>1779933600000</v>
      </c>
      <c r="G9908">
        <v>1779934841590</v>
      </c>
      <c r="H9908">
        <v>1241590</v>
      </c>
      <c r="I9908">
        <v>1241590</v>
      </c>
      <c r="J9908">
        <v>10635</v>
      </c>
      <c r="K9908">
        <v>47</v>
      </c>
      <c r="L9908">
        <v>64.37</v>
      </c>
      <c r="M9908" t="s">
        <v>925</v>
      </c>
      <c r="N9908" t="s">
        <v>926</v>
      </c>
      <c r="O9908">
        <v>50.45</v>
      </c>
      <c r="S9908">
        <v>29907</v>
      </c>
    </row>
    <row r="9909" spans="1:19" x14ac:dyDescent="0.2">
      <c r="A9909" t="s">
        <v>74</v>
      </c>
      <c r="B9909" t="s">
        <v>13</v>
      </c>
      <c r="C9909" t="s">
        <v>924</v>
      </c>
      <c r="D9909">
        <v>1</v>
      </c>
      <c r="E9909">
        <v>4</v>
      </c>
      <c r="F9909">
        <v>1779934500000</v>
      </c>
      <c r="G9909">
        <v>1779936254821</v>
      </c>
      <c r="H9909">
        <v>1754821</v>
      </c>
      <c r="I9909">
        <v>1754821</v>
      </c>
      <c r="J9909">
        <v>10607</v>
      </c>
      <c r="K9909">
        <v>68</v>
      </c>
      <c r="L9909">
        <v>71.05</v>
      </c>
      <c r="M9909" t="s">
        <v>931</v>
      </c>
      <c r="N9909" t="s">
        <v>926</v>
      </c>
      <c r="O9909">
        <v>53.11</v>
      </c>
      <c r="S9909">
        <v>29908</v>
      </c>
    </row>
    <row r="9910" spans="1:19" x14ac:dyDescent="0.2">
      <c r="A9910" t="s">
        <v>74</v>
      </c>
      <c r="B9910" t="s">
        <v>13</v>
      </c>
      <c r="C9910" t="s">
        <v>928</v>
      </c>
      <c r="D9910">
        <v>1</v>
      </c>
      <c r="E9910">
        <v>4</v>
      </c>
      <c r="F9910">
        <v>1779935400000</v>
      </c>
      <c r="G9910">
        <v>1779936790492</v>
      </c>
      <c r="H9910">
        <v>1390492</v>
      </c>
      <c r="I9910">
        <v>1390492</v>
      </c>
      <c r="J9910">
        <v>11888</v>
      </c>
      <c r="K9910">
        <v>56</v>
      </c>
      <c r="L9910">
        <v>64.680000000000007</v>
      </c>
      <c r="M9910" t="s">
        <v>925</v>
      </c>
      <c r="N9910" t="s">
        <v>926</v>
      </c>
      <c r="O9910">
        <v>44.06</v>
      </c>
      <c r="S9910">
        <v>29909</v>
      </c>
    </row>
    <row r="9911" spans="1:19" x14ac:dyDescent="0.2">
      <c r="A9911" t="s">
        <v>74</v>
      </c>
      <c r="B9911" t="s">
        <v>13</v>
      </c>
      <c r="C9911" t="s">
        <v>927</v>
      </c>
      <c r="D9911">
        <v>1</v>
      </c>
      <c r="E9911">
        <v>4</v>
      </c>
      <c r="F9911">
        <v>1779936300000</v>
      </c>
      <c r="G9911">
        <v>1779938511361</v>
      </c>
      <c r="H9911">
        <v>2211361</v>
      </c>
      <c r="I9911">
        <v>2211361</v>
      </c>
      <c r="J9911">
        <v>11448</v>
      </c>
      <c r="K9911">
        <v>83</v>
      </c>
      <c r="L9911">
        <v>72.12</v>
      </c>
      <c r="M9911" t="s">
        <v>931</v>
      </c>
      <c r="N9911" t="s">
        <v>926</v>
      </c>
      <c r="O9911">
        <v>41.86</v>
      </c>
      <c r="S9911">
        <v>29910</v>
      </c>
    </row>
    <row r="9912" spans="1:19" x14ac:dyDescent="0.2">
      <c r="A9912" t="s">
        <v>74</v>
      </c>
      <c r="B9912" t="s">
        <v>13</v>
      </c>
      <c r="C9912" t="s">
        <v>924</v>
      </c>
      <c r="D9912">
        <v>1</v>
      </c>
      <c r="E9912">
        <v>4</v>
      </c>
      <c r="F9912">
        <v>1779937200000</v>
      </c>
      <c r="G9912">
        <v>1779939171177</v>
      </c>
      <c r="H9912">
        <v>1971177</v>
      </c>
      <c r="I9912">
        <v>1971177</v>
      </c>
      <c r="J9912">
        <v>8562</v>
      </c>
      <c r="K9912">
        <v>73</v>
      </c>
      <c r="L9912">
        <v>65.94</v>
      </c>
      <c r="M9912" t="s">
        <v>925</v>
      </c>
      <c r="N9912" t="s">
        <v>926</v>
      </c>
      <c r="O9912">
        <v>41.26</v>
      </c>
      <c r="S9912">
        <v>29911</v>
      </c>
    </row>
    <row r="9913" spans="1:19" x14ac:dyDescent="0.2">
      <c r="A9913" t="s">
        <v>74</v>
      </c>
      <c r="B9913" t="s">
        <v>13</v>
      </c>
      <c r="C9913" t="s">
        <v>928</v>
      </c>
      <c r="D9913">
        <v>1</v>
      </c>
      <c r="E9913">
        <v>4</v>
      </c>
      <c r="F9913">
        <v>1779938100000</v>
      </c>
      <c r="G9913">
        <v>1779940061808</v>
      </c>
      <c r="H9913">
        <v>1961808</v>
      </c>
      <c r="I9913">
        <v>1961808</v>
      </c>
      <c r="J9913">
        <v>10817</v>
      </c>
      <c r="K9913">
        <v>83</v>
      </c>
      <c r="L9913">
        <v>69.650000000000006</v>
      </c>
      <c r="M9913" t="s">
        <v>931</v>
      </c>
      <c r="N9913" t="s">
        <v>926</v>
      </c>
      <c r="O9913">
        <v>44.1</v>
      </c>
      <c r="S9913">
        <v>29912</v>
      </c>
    </row>
    <row r="9914" spans="1:19" x14ac:dyDescent="0.2">
      <c r="A9914" t="s">
        <v>74</v>
      </c>
      <c r="B9914" t="s">
        <v>13</v>
      </c>
      <c r="C9914" t="s">
        <v>927</v>
      </c>
      <c r="D9914">
        <v>1</v>
      </c>
      <c r="E9914">
        <v>4</v>
      </c>
      <c r="F9914">
        <v>1779939000000</v>
      </c>
      <c r="G9914">
        <v>1779941518527</v>
      </c>
      <c r="H9914">
        <v>2518527</v>
      </c>
      <c r="I9914">
        <v>2518527</v>
      </c>
      <c r="J9914">
        <v>11378</v>
      </c>
      <c r="K9914">
        <v>100</v>
      </c>
      <c r="L9914">
        <v>77.62</v>
      </c>
      <c r="M9914" t="s">
        <v>931</v>
      </c>
      <c r="N9914" t="s">
        <v>926</v>
      </c>
      <c r="O9914">
        <v>47.1</v>
      </c>
      <c r="S9914">
        <v>29913</v>
      </c>
    </row>
    <row r="9915" spans="1:19" x14ac:dyDescent="0.2">
      <c r="A9915" t="s">
        <v>74</v>
      </c>
      <c r="B9915" t="s">
        <v>13</v>
      </c>
      <c r="C9915" t="s">
        <v>924</v>
      </c>
      <c r="D9915">
        <v>1</v>
      </c>
      <c r="E9915">
        <v>4</v>
      </c>
      <c r="F9915">
        <v>1779939900000</v>
      </c>
      <c r="G9915">
        <v>1779942140684</v>
      </c>
      <c r="H9915">
        <v>2240684</v>
      </c>
      <c r="I9915">
        <v>2240684</v>
      </c>
      <c r="J9915">
        <v>9469</v>
      </c>
      <c r="K9915">
        <v>88</v>
      </c>
      <c r="L9915">
        <v>70.45</v>
      </c>
      <c r="M9915" t="s">
        <v>931</v>
      </c>
      <c r="N9915" t="s">
        <v>926</v>
      </c>
      <c r="O9915">
        <v>42.54</v>
      </c>
      <c r="S9915">
        <v>29914</v>
      </c>
    </row>
    <row r="9916" spans="1:19" x14ac:dyDescent="0.2">
      <c r="A9916" t="s">
        <v>74</v>
      </c>
      <c r="B9916" t="s">
        <v>13</v>
      </c>
      <c r="C9916" t="s">
        <v>928</v>
      </c>
      <c r="D9916">
        <v>1</v>
      </c>
      <c r="E9916">
        <v>4</v>
      </c>
      <c r="F9916">
        <v>1779940800000</v>
      </c>
      <c r="G9916">
        <v>1779942083616</v>
      </c>
      <c r="H9916">
        <v>1283616</v>
      </c>
      <c r="I9916">
        <v>1283616</v>
      </c>
      <c r="J9916">
        <v>9004</v>
      </c>
      <c r="K9916">
        <v>52</v>
      </c>
      <c r="L9916">
        <v>58.18</v>
      </c>
      <c r="M9916" t="s">
        <v>925</v>
      </c>
      <c r="N9916" t="s">
        <v>926</v>
      </c>
      <c r="O9916">
        <v>39.36</v>
      </c>
      <c r="S9916">
        <v>29915</v>
      </c>
    </row>
    <row r="9917" spans="1:19" x14ac:dyDescent="0.2">
      <c r="A9917" t="s">
        <v>74</v>
      </c>
      <c r="B9917" t="s">
        <v>13</v>
      </c>
      <c r="C9917" t="s">
        <v>927</v>
      </c>
      <c r="D9917">
        <v>1</v>
      </c>
      <c r="E9917">
        <v>4</v>
      </c>
      <c r="F9917">
        <v>1779941700000</v>
      </c>
      <c r="G9917">
        <v>1779943731381</v>
      </c>
      <c r="H9917">
        <v>2031381</v>
      </c>
      <c r="I9917">
        <v>2031381</v>
      </c>
      <c r="J9917">
        <v>8877</v>
      </c>
      <c r="K9917">
        <v>82</v>
      </c>
      <c r="L9917">
        <v>72.84</v>
      </c>
      <c r="M9917" t="s">
        <v>931</v>
      </c>
      <c r="N9917" t="s">
        <v>926</v>
      </c>
      <c r="O9917">
        <v>54.94</v>
      </c>
      <c r="S9917">
        <v>29916</v>
      </c>
    </row>
    <row r="9918" spans="1:19" x14ac:dyDescent="0.2">
      <c r="A9918" t="s">
        <v>74</v>
      </c>
      <c r="B9918" t="s">
        <v>13</v>
      </c>
      <c r="C9918" t="s">
        <v>924</v>
      </c>
      <c r="D9918">
        <v>1</v>
      </c>
      <c r="E9918">
        <v>4</v>
      </c>
      <c r="F9918">
        <v>1779942600000</v>
      </c>
      <c r="G9918">
        <v>1779944817546</v>
      </c>
      <c r="H9918">
        <v>2217546</v>
      </c>
      <c r="I9918">
        <v>2217546</v>
      </c>
      <c r="J9918">
        <v>9476</v>
      </c>
      <c r="K9918">
        <v>84</v>
      </c>
      <c r="L9918">
        <v>73.540000000000006</v>
      </c>
      <c r="M9918" t="s">
        <v>931</v>
      </c>
      <c r="N9918" t="s">
        <v>926</v>
      </c>
      <c r="O9918">
        <v>50.28</v>
      </c>
      <c r="S9918">
        <v>29917</v>
      </c>
    </row>
    <row r="9919" spans="1:19" x14ac:dyDescent="0.2">
      <c r="A9919" t="s">
        <v>74</v>
      </c>
      <c r="B9919" t="s">
        <v>13</v>
      </c>
      <c r="C9919" t="s">
        <v>928</v>
      </c>
      <c r="D9919">
        <v>1</v>
      </c>
      <c r="E9919">
        <v>5</v>
      </c>
      <c r="F9919">
        <v>1780012800000</v>
      </c>
      <c r="G9919">
        <v>1780014291195</v>
      </c>
      <c r="H9919">
        <v>1491195</v>
      </c>
      <c r="I9919">
        <v>1491195</v>
      </c>
      <c r="J9919">
        <v>11567</v>
      </c>
      <c r="K9919">
        <v>55</v>
      </c>
      <c r="L9919">
        <v>50.04</v>
      </c>
      <c r="M9919" t="s">
        <v>925</v>
      </c>
      <c r="N9919" t="s">
        <v>929</v>
      </c>
      <c r="S9919">
        <v>29918</v>
      </c>
    </row>
    <row r="9920" spans="1:19" x14ac:dyDescent="0.2">
      <c r="A9920" t="s">
        <v>74</v>
      </c>
      <c r="B9920" t="s">
        <v>13</v>
      </c>
      <c r="C9920" t="s">
        <v>927</v>
      </c>
      <c r="D9920">
        <v>1</v>
      </c>
      <c r="E9920">
        <v>5</v>
      </c>
      <c r="F9920">
        <v>1780013700000</v>
      </c>
      <c r="G9920">
        <v>1780015616594</v>
      </c>
      <c r="H9920">
        <v>1916594</v>
      </c>
      <c r="I9920">
        <v>1916594</v>
      </c>
      <c r="J9920">
        <v>11910</v>
      </c>
      <c r="K9920">
        <v>74</v>
      </c>
      <c r="L9920">
        <v>68.83</v>
      </c>
      <c r="M9920" t="s">
        <v>931</v>
      </c>
      <c r="N9920" t="s">
        <v>926</v>
      </c>
      <c r="O9920">
        <v>40.4</v>
      </c>
      <c r="S9920">
        <v>29919</v>
      </c>
    </row>
    <row r="9921" spans="1:19" x14ac:dyDescent="0.2">
      <c r="A9921" t="s">
        <v>74</v>
      </c>
      <c r="B9921" t="s">
        <v>13</v>
      </c>
      <c r="C9921" t="s">
        <v>924</v>
      </c>
      <c r="D9921">
        <v>1</v>
      </c>
      <c r="E9921">
        <v>5</v>
      </c>
      <c r="F9921">
        <v>1780014600000</v>
      </c>
      <c r="G9921">
        <v>1780016356987</v>
      </c>
      <c r="H9921">
        <v>1756987</v>
      </c>
      <c r="I9921">
        <v>1756987</v>
      </c>
      <c r="J9921">
        <v>10071</v>
      </c>
      <c r="K9921">
        <v>73</v>
      </c>
      <c r="L9921">
        <v>51.66</v>
      </c>
      <c r="M9921" t="s">
        <v>925</v>
      </c>
      <c r="N9921" t="s">
        <v>929</v>
      </c>
      <c r="S9921">
        <v>29920</v>
      </c>
    </row>
    <row r="9922" spans="1:19" x14ac:dyDescent="0.2">
      <c r="A9922" t="s">
        <v>74</v>
      </c>
      <c r="B9922" t="s">
        <v>13</v>
      </c>
      <c r="C9922" t="s">
        <v>928</v>
      </c>
      <c r="D9922">
        <v>1</v>
      </c>
      <c r="E9922">
        <v>5</v>
      </c>
      <c r="F9922">
        <v>1780015500000</v>
      </c>
      <c r="G9922">
        <v>1780017286801</v>
      </c>
      <c r="H9922">
        <v>1786801</v>
      </c>
      <c r="I9922">
        <v>1786801</v>
      </c>
      <c r="J9922">
        <v>11886</v>
      </c>
      <c r="K9922">
        <v>73</v>
      </c>
      <c r="L9922">
        <v>73.86</v>
      </c>
      <c r="M9922" t="s">
        <v>931</v>
      </c>
      <c r="N9922" t="s">
        <v>926</v>
      </c>
      <c r="O9922">
        <v>55.43</v>
      </c>
      <c r="S9922">
        <v>29921</v>
      </c>
    </row>
    <row r="9923" spans="1:19" x14ac:dyDescent="0.2">
      <c r="A9923" t="s">
        <v>74</v>
      </c>
      <c r="B9923" t="s">
        <v>13</v>
      </c>
      <c r="C9923" t="s">
        <v>927</v>
      </c>
      <c r="D9923">
        <v>1</v>
      </c>
      <c r="E9923">
        <v>5</v>
      </c>
      <c r="F9923">
        <v>1780016400000</v>
      </c>
      <c r="G9923">
        <v>1780018812051</v>
      </c>
      <c r="H9923">
        <v>2412051</v>
      </c>
      <c r="I9923">
        <v>2412051</v>
      </c>
      <c r="J9923">
        <v>11466</v>
      </c>
      <c r="K9923">
        <v>96</v>
      </c>
      <c r="L9923">
        <v>60.98</v>
      </c>
      <c r="M9923" t="s">
        <v>925</v>
      </c>
      <c r="N9923" t="s">
        <v>929</v>
      </c>
      <c r="S9923">
        <v>29922</v>
      </c>
    </row>
    <row r="9924" spans="1:19" x14ac:dyDescent="0.2">
      <c r="A9924" t="s">
        <v>74</v>
      </c>
      <c r="B9924" t="s">
        <v>13</v>
      </c>
      <c r="C9924" t="s">
        <v>924</v>
      </c>
      <c r="D9924">
        <v>1</v>
      </c>
      <c r="E9924">
        <v>5</v>
      </c>
      <c r="F9924">
        <v>1780017300000</v>
      </c>
      <c r="G9924">
        <v>1780019693765</v>
      </c>
      <c r="H9924">
        <v>2393765</v>
      </c>
      <c r="I9924">
        <v>2393765</v>
      </c>
      <c r="J9924">
        <v>11042</v>
      </c>
      <c r="K9924">
        <v>91</v>
      </c>
      <c r="L9924">
        <v>75.06</v>
      </c>
      <c r="M9924" t="s">
        <v>931</v>
      </c>
      <c r="N9924" t="s">
        <v>926</v>
      </c>
      <c r="O9924">
        <v>45.18</v>
      </c>
      <c r="S9924">
        <v>29923</v>
      </c>
    </row>
    <row r="9925" spans="1:19" x14ac:dyDescent="0.2">
      <c r="A9925" t="s">
        <v>74</v>
      </c>
      <c r="B9925" t="s">
        <v>13</v>
      </c>
      <c r="C9925" t="s">
        <v>928</v>
      </c>
      <c r="D9925">
        <v>1</v>
      </c>
      <c r="E9925">
        <v>5</v>
      </c>
      <c r="F9925">
        <v>1780018200000</v>
      </c>
      <c r="G9925">
        <v>1780019984138</v>
      </c>
      <c r="H9925">
        <v>1784138</v>
      </c>
      <c r="I9925">
        <v>1784138</v>
      </c>
      <c r="J9925">
        <v>8695</v>
      </c>
      <c r="K9925">
        <v>77</v>
      </c>
      <c r="L9925">
        <v>68.78</v>
      </c>
      <c r="M9925" t="s">
        <v>931</v>
      </c>
      <c r="N9925" t="s">
        <v>926</v>
      </c>
      <c r="O9925">
        <v>52.22</v>
      </c>
      <c r="S9925">
        <v>29924</v>
      </c>
    </row>
    <row r="9926" spans="1:19" x14ac:dyDescent="0.2">
      <c r="A9926" t="s">
        <v>74</v>
      </c>
      <c r="B9926" t="s">
        <v>13</v>
      </c>
      <c r="C9926" t="s">
        <v>927</v>
      </c>
      <c r="D9926">
        <v>1</v>
      </c>
      <c r="E9926">
        <v>5</v>
      </c>
      <c r="F9926">
        <v>1780019100000</v>
      </c>
      <c r="G9926">
        <v>1780021485970</v>
      </c>
      <c r="H9926">
        <v>2385970</v>
      </c>
      <c r="I9926">
        <v>2385970</v>
      </c>
      <c r="J9926">
        <v>8852</v>
      </c>
      <c r="K9926">
        <v>88</v>
      </c>
      <c r="L9926">
        <v>74.69</v>
      </c>
      <c r="M9926" t="s">
        <v>931</v>
      </c>
      <c r="N9926" t="s">
        <v>926</v>
      </c>
      <c r="O9926">
        <v>50.38</v>
      </c>
      <c r="S9926">
        <v>29925</v>
      </c>
    </row>
    <row r="9927" spans="1:19" x14ac:dyDescent="0.2">
      <c r="A9927" t="s">
        <v>74</v>
      </c>
      <c r="B9927" t="s">
        <v>13</v>
      </c>
      <c r="C9927" t="s">
        <v>924</v>
      </c>
      <c r="D9927">
        <v>1</v>
      </c>
      <c r="E9927">
        <v>5</v>
      </c>
      <c r="F9927">
        <v>1780020000000</v>
      </c>
      <c r="G9927">
        <v>1780022246547</v>
      </c>
      <c r="H9927">
        <v>2246547</v>
      </c>
      <c r="I9927">
        <v>2246547</v>
      </c>
      <c r="J9927">
        <v>11870</v>
      </c>
      <c r="K9927">
        <v>83</v>
      </c>
      <c r="L9927">
        <v>76.680000000000007</v>
      </c>
      <c r="M9927" t="s">
        <v>931</v>
      </c>
      <c r="N9927" t="s">
        <v>926</v>
      </c>
      <c r="O9927">
        <v>50.45</v>
      </c>
      <c r="S9927">
        <v>29926</v>
      </c>
    </row>
    <row r="9928" spans="1:19" x14ac:dyDescent="0.2">
      <c r="A9928" t="s">
        <v>74</v>
      </c>
      <c r="B9928" t="s">
        <v>13</v>
      </c>
      <c r="C9928" t="s">
        <v>928</v>
      </c>
      <c r="D9928">
        <v>1</v>
      </c>
      <c r="E9928">
        <v>5</v>
      </c>
      <c r="F9928">
        <v>1780020900000</v>
      </c>
      <c r="G9928">
        <v>1780023137912</v>
      </c>
      <c r="H9928">
        <v>2237912</v>
      </c>
      <c r="I9928">
        <v>2237912</v>
      </c>
      <c r="J9928">
        <v>8655</v>
      </c>
      <c r="K9928">
        <v>91</v>
      </c>
      <c r="L9928">
        <v>69.77</v>
      </c>
      <c r="M9928" t="s">
        <v>931</v>
      </c>
      <c r="N9928" t="s">
        <v>926</v>
      </c>
      <c r="O9928">
        <v>43.19</v>
      </c>
      <c r="S9928">
        <v>29927</v>
      </c>
    </row>
    <row r="9929" spans="1:19" x14ac:dyDescent="0.2">
      <c r="A9929" t="s">
        <v>74</v>
      </c>
      <c r="B9929" t="s">
        <v>13</v>
      </c>
      <c r="C9929" t="s">
        <v>927</v>
      </c>
      <c r="D9929">
        <v>1</v>
      </c>
      <c r="E9929">
        <v>5</v>
      </c>
      <c r="F9929">
        <v>1780021800000</v>
      </c>
      <c r="G9929">
        <v>1780023127699</v>
      </c>
      <c r="H9929">
        <v>1327699</v>
      </c>
      <c r="I9929">
        <v>1327699</v>
      </c>
      <c r="J9929">
        <v>9704</v>
      </c>
      <c r="K9929">
        <v>58</v>
      </c>
      <c r="L9929">
        <v>46.12</v>
      </c>
      <c r="M9929" t="s">
        <v>925</v>
      </c>
      <c r="N9929" t="s">
        <v>929</v>
      </c>
      <c r="S9929">
        <v>29928</v>
      </c>
    </row>
    <row r="9930" spans="1:19" x14ac:dyDescent="0.2">
      <c r="A9930" t="s">
        <v>74</v>
      </c>
      <c r="B9930" t="s">
        <v>13</v>
      </c>
      <c r="C9930" t="s">
        <v>924</v>
      </c>
      <c r="D9930">
        <v>1</v>
      </c>
      <c r="E9930">
        <v>5</v>
      </c>
      <c r="F9930">
        <v>1780022700000</v>
      </c>
      <c r="G9930">
        <v>1780024079825</v>
      </c>
      <c r="H9930">
        <v>1379825</v>
      </c>
      <c r="I9930">
        <v>1379825</v>
      </c>
      <c r="J9930">
        <v>11190</v>
      </c>
      <c r="K9930">
        <v>62</v>
      </c>
      <c r="L9930">
        <v>62.07</v>
      </c>
      <c r="M9930" t="s">
        <v>925</v>
      </c>
      <c r="N9930" t="s">
        <v>926</v>
      </c>
      <c r="O9930">
        <v>40.119999999999997</v>
      </c>
      <c r="S9930">
        <v>29929</v>
      </c>
    </row>
    <row r="9931" spans="1:19" x14ac:dyDescent="0.2">
      <c r="A9931" t="s">
        <v>74</v>
      </c>
      <c r="B9931" t="s">
        <v>13</v>
      </c>
      <c r="C9931" t="s">
        <v>928</v>
      </c>
      <c r="D9931">
        <v>1</v>
      </c>
      <c r="E9931">
        <v>5</v>
      </c>
      <c r="F9931">
        <v>1780023600000</v>
      </c>
      <c r="G9931">
        <v>1780025980426</v>
      </c>
      <c r="H9931">
        <v>2380426</v>
      </c>
      <c r="I9931">
        <v>2380426</v>
      </c>
      <c r="J9931">
        <v>10803</v>
      </c>
      <c r="K9931">
        <v>89</v>
      </c>
      <c r="L9931">
        <v>59.91</v>
      </c>
      <c r="M9931" t="s">
        <v>925</v>
      </c>
      <c r="N9931" t="s">
        <v>929</v>
      </c>
      <c r="S9931">
        <v>29930</v>
      </c>
    </row>
    <row r="9932" spans="1:19" x14ac:dyDescent="0.2">
      <c r="A9932" t="s">
        <v>74</v>
      </c>
      <c r="B9932" t="s">
        <v>13</v>
      </c>
      <c r="C9932" t="s">
        <v>927</v>
      </c>
      <c r="D9932">
        <v>1</v>
      </c>
      <c r="E9932">
        <v>5</v>
      </c>
      <c r="F9932">
        <v>1780024500000</v>
      </c>
      <c r="G9932">
        <v>1780025814679</v>
      </c>
      <c r="H9932">
        <v>1314679</v>
      </c>
      <c r="I9932">
        <v>1314679</v>
      </c>
      <c r="J9932">
        <v>10817</v>
      </c>
      <c r="K9932">
        <v>58</v>
      </c>
      <c r="L9932">
        <v>66.22</v>
      </c>
      <c r="M9932" t="s">
        <v>925</v>
      </c>
      <c r="N9932" t="s">
        <v>926</v>
      </c>
      <c r="O9932">
        <v>52.41</v>
      </c>
      <c r="S9932">
        <v>29931</v>
      </c>
    </row>
    <row r="9933" spans="1:19" x14ac:dyDescent="0.2">
      <c r="A9933" t="s">
        <v>74</v>
      </c>
      <c r="B9933" t="s">
        <v>13</v>
      </c>
      <c r="C9933" t="s">
        <v>924</v>
      </c>
      <c r="D9933">
        <v>1</v>
      </c>
      <c r="E9933">
        <v>5</v>
      </c>
      <c r="F9933">
        <v>1780025400000</v>
      </c>
      <c r="G9933">
        <v>1780027194467</v>
      </c>
      <c r="H9933">
        <v>1794467</v>
      </c>
      <c r="I9933">
        <v>1794467</v>
      </c>
      <c r="J9933">
        <v>9285</v>
      </c>
      <c r="K9933">
        <v>75</v>
      </c>
      <c r="L9933">
        <v>51.28</v>
      </c>
      <c r="M9933" t="s">
        <v>925</v>
      </c>
      <c r="N9933" t="s">
        <v>929</v>
      </c>
      <c r="S9933">
        <v>29932</v>
      </c>
    </row>
    <row r="9934" spans="1:19" x14ac:dyDescent="0.2">
      <c r="A9934" t="s">
        <v>74</v>
      </c>
      <c r="B9934" t="s">
        <v>13</v>
      </c>
      <c r="C9934" t="s">
        <v>928</v>
      </c>
      <c r="D9934">
        <v>1</v>
      </c>
      <c r="E9934">
        <v>5</v>
      </c>
      <c r="F9934">
        <v>1780026300000</v>
      </c>
      <c r="G9934">
        <v>1780028455092</v>
      </c>
      <c r="H9934">
        <v>2155092</v>
      </c>
      <c r="I9934">
        <v>2155092</v>
      </c>
      <c r="J9934">
        <v>12097</v>
      </c>
      <c r="K9934">
        <v>83</v>
      </c>
      <c r="L9934">
        <v>78.319999999999993</v>
      </c>
      <c r="M9934" t="s">
        <v>931</v>
      </c>
      <c r="N9934" t="s">
        <v>926</v>
      </c>
      <c r="O9934">
        <v>55.95</v>
      </c>
      <c r="S9934">
        <v>29933</v>
      </c>
    </row>
    <row r="9935" spans="1:19" x14ac:dyDescent="0.2">
      <c r="A9935" t="s">
        <v>74</v>
      </c>
      <c r="B9935" t="s">
        <v>13</v>
      </c>
      <c r="C9935" t="s">
        <v>927</v>
      </c>
      <c r="D9935">
        <v>1</v>
      </c>
      <c r="E9935">
        <v>5</v>
      </c>
      <c r="F9935">
        <v>1780027200000</v>
      </c>
      <c r="G9935">
        <v>1780029358642</v>
      </c>
      <c r="H9935">
        <v>2158642</v>
      </c>
      <c r="I9935">
        <v>2158642</v>
      </c>
      <c r="J9935">
        <v>9335</v>
      </c>
      <c r="K9935">
        <v>87</v>
      </c>
      <c r="L9935">
        <v>70.55</v>
      </c>
      <c r="M9935" t="s">
        <v>931</v>
      </c>
      <c r="N9935" t="s">
        <v>926</v>
      </c>
      <c r="O9935">
        <v>45.19</v>
      </c>
      <c r="S9935">
        <v>29934</v>
      </c>
    </row>
    <row r="9936" spans="1:19" x14ac:dyDescent="0.2">
      <c r="A9936" t="s">
        <v>74</v>
      </c>
      <c r="B9936" t="s">
        <v>13</v>
      </c>
      <c r="C9936" t="s">
        <v>924</v>
      </c>
      <c r="D9936">
        <v>1</v>
      </c>
      <c r="E9936">
        <v>5</v>
      </c>
      <c r="F9936">
        <v>1780028100000</v>
      </c>
      <c r="G9936">
        <v>1780030263448</v>
      </c>
      <c r="H9936">
        <v>2163448</v>
      </c>
      <c r="I9936">
        <v>2163448</v>
      </c>
      <c r="J9936">
        <v>9364</v>
      </c>
      <c r="K9936">
        <v>90</v>
      </c>
      <c r="L9936">
        <v>75.680000000000007</v>
      </c>
      <c r="M9936" t="s">
        <v>931</v>
      </c>
      <c r="N9936" t="s">
        <v>926</v>
      </c>
      <c r="O9936">
        <v>56.92</v>
      </c>
      <c r="S9936">
        <v>29935</v>
      </c>
    </row>
    <row r="9937" spans="1:19" x14ac:dyDescent="0.2">
      <c r="A9937" t="s">
        <v>74</v>
      </c>
      <c r="B9937" t="s">
        <v>13</v>
      </c>
      <c r="C9937" t="s">
        <v>928</v>
      </c>
      <c r="D9937">
        <v>1</v>
      </c>
      <c r="E9937">
        <v>5</v>
      </c>
      <c r="F9937">
        <v>1780029000000</v>
      </c>
      <c r="G9937">
        <v>1780030655549</v>
      </c>
      <c r="H9937">
        <v>1655549</v>
      </c>
      <c r="I9937">
        <v>1655549</v>
      </c>
      <c r="J9937">
        <v>11931</v>
      </c>
      <c r="K9937">
        <v>61</v>
      </c>
      <c r="L9937">
        <v>72.709999999999994</v>
      </c>
      <c r="M9937" t="s">
        <v>931</v>
      </c>
      <c r="N9937" t="s">
        <v>926</v>
      </c>
      <c r="O9937">
        <v>55.95</v>
      </c>
      <c r="S9937">
        <v>29936</v>
      </c>
    </row>
    <row r="9938" spans="1:19" x14ac:dyDescent="0.2">
      <c r="A9938" t="s">
        <v>74</v>
      </c>
      <c r="B9938" t="s">
        <v>13</v>
      </c>
      <c r="C9938" t="s">
        <v>927</v>
      </c>
      <c r="D9938">
        <v>1</v>
      </c>
      <c r="E9938">
        <v>5</v>
      </c>
      <c r="F9938">
        <v>1780029900000</v>
      </c>
      <c r="G9938">
        <v>1780032487885</v>
      </c>
      <c r="H9938">
        <v>2587885</v>
      </c>
      <c r="I9938">
        <v>2587885</v>
      </c>
      <c r="J9938">
        <v>12101</v>
      </c>
      <c r="K9938">
        <v>101</v>
      </c>
      <c r="L9938">
        <v>79.53</v>
      </c>
      <c r="M9938" t="s">
        <v>931</v>
      </c>
      <c r="N9938" t="s">
        <v>926</v>
      </c>
      <c r="O9938">
        <v>47.87</v>
      </c>
      <c r="S9938">
        <v>29937</v>
      </c>
    </row>
    <row r="9939" spans="1:19" x14ac:dyDescent="0.2">
      <c r="A9939" t="s">
        <v>74</v>
      </c>
      <c r="B9939" t="s">
        <v>13</v>
      </c>
      <c r="C9939" t="s">
        <v>927</v>
      </c>
      <c r="D9939">
        <v>1</v>
      </c>
      <c r="E9939">
        <v>6</v>
      </c>
      <c r="F9939">
        <v>1780099200000</v>
      </c>
      <c r="G9939">
        <v>1780101524744</v>
      </c>
      <c r="H9939">
        <v>2324744</v>
      </c>
      <c r="I9939">
        <v>2324744</v>
      </c>
      <c r="J9939">
        <v>10019</v>
      </c>
      <c r="K9939">
        <v>88</v>
      </c>
      <c r="L9939">
        <v>58.42</v>
      </c>
      <c r="M9939" t="s">
        <v>925</v>
      </c>
      <c r="N9939" t="s">
        <v>929</v>
      </c>
      <c r="S9939">
        <v>29938</v>
      </c>
    </row>
    <row r="9940" spans="1:19" x14ac:dyDescent="0.2">
      <c r="A9940" t="s">
        <v>74</v>
      </c>
      <c r="B9940" t="s">
        <v>13</v>
      </c>
      <c r="C9940" t="s">
        <v>924</v>
      </c>
      <c r="D9940">
        <v>1</v>
      </c>
      <c r="E9940">
        <v>6</v>
      </c>
      <c r="F9940">
        <v>1780100100000</v>
      </c>
      <c r="G9940">
        <v>1780102210281</v>
      </c>
      <c r="H9940">
        <v>2110281</v>
      </c>
      <c r="I9940">
        <v>2110281</v>
      </c>
      <c r="J9940">
        <v>9108</v>
      </c>
      <c r="K9940">
        <v>87</v>
      </c>
      <c r="L9940">
        <v>72.48</v>
      </c>
      <c r="M9940" t="s">
        <v>931</v>
      </c>
      <c r="N9940" t="s">
        <v>926</v>
      </c>
      <c r="O9940">
        <v>51.5</v>
      </c>
      <c r="S9940">
        <v>29939</v>
      </c>
    </row>
    <row r="9941" spans="1:19" x14ac:dyDescent="0.2">
      <c r="A9941" t="s">
        <v>74</v>
      </c>
      <c r="B9941" t="s">
        <v>13</v>
      </c>
      <c r="C9941" t="s">
        <v>928</v>
      </c>
      <c r="D9941">
        <v>1</v>
      </c>
      <c r="E9941">
        <v>6</v>
      </c>
      <c r="F9941">
        <v>1780101000000</v>
      </c>
      <c r="G9941">
        <v>1780102895702</v>
      </c>
      <c r="H9941">
        <v>1895702</v>
      </c>
      <c r="I9941">
        <v>1895702</v>
      </c>
      <c r="J9941">
        <v>9744</v>
      </c>
      <c r="K9941">
        <v>76</v>
      </c>
      <c r="L9941">
        <v>66.25</v>
      </c>
      <c r="M9941" t="s">
        <v>925</v>
      </c>
      <c r="N9941" t="s">
        <v>926</v>
      </c>
      <c r="O9941">
        <v>40.71</v>
      </c>
      <c r="S9941">
        <v>29940</v>
      </c>
    </row>
    <row r="9942" spans="1:19" x14ac:dyDescent="0.2">
      <c r="A9942" t="s">
        <v>74</v>
      </c>
      <c r="B9942" t="s">
        <v>13</v>
      </c>
      <c r="C9942" t="s">
        <v>927</v>
      </c>
      <c r="D9942">
        <v>1</v>
      </c>
      <c r="E9942">
        <v>6</v>
      </c>
      <c r="F9942">
        <v>1780101900000</v>
      </c>
      <c r="G9942">
        <v>1780104272266</v>
      </c>
      <c r="H9942">
        <v>2372266</v>
      </c>
      <c r="I9942">
        <v>2372266</v>
      </c>
      <c r="J9942">
        <v>8826</v>
      </c>
      <c r="K9942">
        <v>91</v>
      </c>
      <c r="L9942">
        <v>73.77</v>
      </c>
      <c r="M9942" t="s">
        <v>931</v>
      </c>
      <c r="N9942" t="s">
        <v>926</v>
      </c>
      <c r="O9942">
        <v>48.64</v>
      </c>
      <c r="S9942">
        <v>29941</v>
      </c>
    </row>
    <row r="9943" spans="1:19" x14ac:dyDescent="0.2">
      <c r="A9943" t="s">
        <v>74</v>
      </c>
      <c r="B9943" t="s">
        <v>13</v>
      </c>
      <c r="C9943" t="s">
        <v>924</v>
      </c>
      <c r="D9943">
        <v>1</v>
      </c>
      <c r="E9943">
        <v>6</v>
      </c>
      <c r="F9943">
        <v>1780102800000</v>
      </c>
      <c r="G9943">
        <v>1780104938869</v>
      </c>
      <c r="H9943">
        <v>2138869</v>
      </c>
      <c r="I9943">
        <v>2138869</v>
      </c>
      <c r="J9943">
        <v>9526</v>
      </c>
      <c r="K9943">
        <v>83</v>
      </c>
      <c r="L9943">
        <v>69.81</v>
      </c>
      <c r="M9943" t="s">
        <v>931</v>
      </c>
      <c r="N9943" t="s">
        <v>926</v>
      </c>
      <c r="O9943">
        <v>43.46</v>
      </c>
      <c r="S9943">
        <v>29942</v>
      </c>
    </row>
    <row r="9944" spans="1:19" x14ac:dyDescent="0.2">
      <c r="A9944" t="s">
        <v>74</v>
      </c>
      <c r="B9944" t="s">
        <v>13</v>
      </c>
      <c r="C9944" t="s">
        <v>928</v>
      </c>
      <c r="D9944">
        <v>1</v>
      </c>
      <c r="E9944">
        <v>6</v>
      </c>
      <c r="F9944">
        <v>1780103700000</v>
      </c>
      <c r="G9944">
        <v>1780105404683</v>
      </c>
      <c r="H9944">
        <v>1704683</v>
      </c>
      <c r="I9944">
        <v>1704683</v>
      </c>
      <c r="J9944">
        <v>11749</v>
      </c>
      <c r="K9944">
        <v>71</v>
      </c>
      <c r="L9944">
        <v>72.23</v>
      </c>
      <c r="M9944" t="s">
        <v>931</v>
      </c>
      <c r="N9944" t="s">
        <v>926</v>
      </c>
      <c r="O9944">
        <v>54.08</v>
      </c>
      <c r="S9944">
        <v>29943</v>
      </c>
    </row>
    <row r="9945" spans="1:19" x14ac:dyDescent="0.2">
      <c r="A9945" t="s">
        <v>74</v>
      </c>
      <c r="B9945" t="s">
        <v>13</v>
      </c>
      <c r="C9945" t="s">
        <v>927</v>
      </c>
      <c r="D9945">
        <v>1</v>
      </c>
      <c r="E9945">
        <v>6</v>
      </c>
      <c r="F9945">
        <v>1780104600000</v>
      </c>
      <c r="G9945">
        <v>1780106515502</v>
      </c>
      <c r="H9945">
        <v>1915502</v>
      </c>
      <c r="I9945">
        <v>1915502</v>
      </c>
      <c r="J9945">
        <v>11039</v>
      </c>
      <c r="K9945">
        <v>80</v>
      </c>
      <c r="L9945">
        <v>71.349999999999994</v>
      </c>
      <c r="M9945" t="s">
        <v>931</v>
      </c>
      <c r="N9945" t="s">
        <v>926</v>
      </c>
      <c r="O9945">
        <v>48.61</v>
      </c>
      <c r="S9945">
        <v>29944</v>
      </c>
    </row>
    <row r="9946" spans="1:19" x14ac:dyDescent="0.2">
      <c r="A9946" t="s">
        <v>74</v>
      </c>
      <c r="B9946" t="s">
        <v>13</v>
      </c>
      <c r="C9946" t="s">
        <v>924</v>
      </c>
      <c r="D9946">
        <v>1</v>
      </c>
      <c r="E9946">
        <v>6</v>
      </c>
      <c r="F9946">
        <v>1780105500000</v>
      </c>
      <c r="G9946">
        <v>1780107111386</v>
      </c>
      <c r="H9946">
        <v>1611386</v>
      </c>
      <c r="I9946">
        <v>1611386</v>
      </c>
      <c r="J9946">
        <v>8760</v>
      </c>
      <c r="K9946">
        <v>67</v>
      </c>
      <c r="L9946">
        <v>63.98</v>
      </c>
      <c r="M9946" t="s">
        <v>925</v>
      </c>
      <c r="N9946" t="s">
        <v>926</v>
      </c>
      <c r="O9946">
        <v>45.22</v>
      </c>
      <c r="S9946">
        <v>29945</v>
      </c>
    </row>
    <row r="9947" spans="1:19" x14ac:dyDescent="0.2">
      <c r="A9947" t="s">
        <v>74</v>
      </c>
      <c r="B9947" t="s">
        <v>13</v>
      </c>
      <c r="C9947" t="s">
        <v>928</v>
      </c>
      <c r="D9947">
        <v>1</v>
      </c>
      <c r="E9947">
        <v>6</v>
      </c>
      <c r="F9947">
        <v>1780106400000</v>
      </c>
      <c r="G9947">
        <v>1780108243299</v>
      </c>
      <c r="H9947">
        <v>1843299</v>
      </c>
      <c r="I9947">
        <v>1843299</v>
      </c>
      <c r="J9947">
        <v>10436</v>
      </c>
      <c r="K9947">
        <v>76</v>
      </c>
      <c r="L9947">
        <v>53.08</v>
      </c>
      <c r="M9947" t="s">
        <v>925</v>
      </c>
      <c r="N9947" t="s">
        <v>929</v>
      </c>
      <c r="S9947">
        <v>29946</v>
      </c>
    </row>
    <row r="9948" spans="1:19" x14ac:dyDescent="0.2">
      <c r="A9948" t="s">
        <v>74</v>
      </c>
      <c r="B9948" t="s">
        <v>13</v>
      </c>
      <c r="C9948" t="s">
        <v>927</v>
      </c>
      <c r="D9948">
        <v>1</v>
      </c>
      <c r="E9948">
        <v>6</v>
      </c>
      <c r="F9948">
        <v>1780107300000</v>
      </c>
      <c r="G9948">
        <v>1780110012457</v>
      </c>
      <c r="H9948">
        <v>2712457</v>
      </c>
      <c r="I9948">
        <v>2712457</v>
      </c>
      <c r="J9948">
        <v>9342</v>
      </c>
      <c r="K9948">
        <v>104</v>
      </c>
      <c r="L9948">
        <v>79.48</v>
      </c>
      <c r="M9948" t="s">
        <v>931</v>
      </c>
      <c r="N9948" t="s">
        <v>926</v>
      </c>
      <c r="O9948">
        <v>51.98</v>
      </c>
      <c r="S9948">
        <v>29947</v>
      </c>
    </row>
    <row r="9949" spans="1:19" x14ac:dyDescent="0.2">
      <c r="A9949" t="s">
        <v>74</v>
      </c>
      <c r="B9949" t="s">
        <v>13</v>
      </c>
      <c r="C9949" t="s">
        <v>924</v>
      </c>
      <c r="D9949">
        <v>1</v>
      </c>
      <c r="E9949">
        <v>6</v>
      </c>
      <c r="F9949">
        <v>1780108200000</v>
      </c>
      <c r="G9949">
        <v>1780110545050</v>
      </c>
      <c r="H9949">
        <v>2345050</v>
      </c>
      <c r="I9949">
        <v>2345050</v>
      </c>
      <c r="J9949">
        <v>11583</v>
      </c>
      <c r="K9949">
        <v>88</v>
      </c>
      <c r="L9949">
        <v>60.3</v>
      </c>
      <c r="M9949" t="s">
        <v>925</v>
      </c>
      <c r="N9949" t="s">
        <v>929</v>
      </c>
      <c r="S9949">
        <v>29948</v>
      </c>
    </row>
    <row r="9950" spans="1:19" x14ac:dyDescent="0.2">
      <c r="A9950" t="s">
        <v>74</v>
      </c>
      <c r="B9950" t="s">
        <v>13</v>
      </c>
      <c r="C9950" t="s">
        <v>928</v>
      </c>
      <c r="D9950">
        <v>1</v>
      </c>
      <c r="E9950">
        <v>6</v>
      </c>
      <c r="F9950">
        <v>1780109100000</v>
      </c>
      <c r="G9950">
        <v>1780110689452</v>
      </c>
      <c r="H9950">
        <v>1589452</v>
      </c>
      <c r="I9950">
        <v>1589452</v>
      </c>
      <c r="J9950">
        <v>10428</v>
      </c>
      <c r="K9950">
        <v>65</v>
      </c>
      <c r="L9950">
        <v>68.239999999999995</v>
      </c>
      <c r="M9950" t="s">
        <v>931</v>
      </c>
      <c r="N9950" t="s">
        <v>926</v>
      </c>
      <c r="O9950">
        <v>51.22</v>
      </c>
      <c r="S9950">
        <v>29949</v>
      </c>
    </row>
    <row r="9951" spans="1:19" x14ac:dyDescent="0.2">
      <c r="A9951" t="s">
        <v>74</v>
      </c>
      <c r="B9951" t="s">
        <v>13</v>
      </c>
      <c r="C9951" t="s">
        <v>927</v>
      </c>
      <c r="D9951">
        <v>1</v>
      </c>
      <c r="E9951">
        <v>6</v>
      </c>
      <c r="F9951">
        <v>1780110000000</v>
      </c>
      <c r="G9951">
        <v>1780112145081</v>
      </c>
      <c r="H9951">
        <v>2145081</v>
      </c>
      <c r="I9951">
        <v>2145081</v>
      </c>
      <c r="J9951">
        <v>9713</v>
      </c>
      <c r="K9951">
        <v>83</v>
      </c>
      <c r="L9951">
        <v>73.72</v>
      </c>
      <c r="M9951" t="s">
        <v>931</v>
      </c>
      <c r="N9951" t="s">
        <v>926</v>
      </c>
      <c r="O9951">
        <v>51.89</v>
      </c>
      <c r="S9951">
        <v>29950</v>
      </c>
    </row>
    <row r="9952" spans="1:19" x14ac:dyDescent="0.2">
      <c r="A9952" t="s">
        <v>74</v>
      </c>
      <c r="B9952" t="s">
        <v>13</v>
      </c>
      <c r="C9952" t="s">
        <v>924</v>
      </c>
      <c r="D9952">
        <v>1</v>
      </c>
      <c r="E9952">
        <v>6</v>
      </c>
      <c r="F9952">
        <v>1780110900000</v>
      </c>
      <c r="G9952">
        <v>1780112682228</v>
      </c>
      <c r="H9952">
        <v>1782228</v>
      </c>
      <c r="I9952">
        <v>1782228</v>
      </c>
      <c r="J9952">
        <v>9708</v>
      </c>
      <c r="K9952">
        <v>67</v>
      </c>
      <c r="L9952">
        <v>67.150000000000006</v>
      </c>
      <c r="M9952" t="s">
        <v>931</v>
      </c>
      <c r="N9952" t="s">
        <v>926</v>
      </c>
      <c r="O9952">
        <v>45.77</v>
      </c>
      <c r="S9952">
        <v>29951</v>
      </c>
    </row>
    <row r="9953" spans="1:19" x14ac:dyDescent="0.2">
      <c r="A9953" t="s">
        <v>74</v>
      </c>
      <c r="B9953" t="s">
        <v>13</v>
      </c>
      <c r="C9953" t="s">
        <v>928</v>
      </c>
      <c r="D9953">
        <v>1</v>
      </c>
      <c r="E9953">
        <v>6</v>
      </c>
      <c r="F9953">
        <v>1780111800000</v>
      </c>
      <c r="G9953">
        <v>1780114457552</v>
      </c>
      <c r="H9953">
        <v>2657552</v>
      </c>
      <c r="I9953">
        <v>2657552</v>
      </c>
      <c r="J9953">
        <v>11140</v>
      </c>
      <c r="K9953">
        <v>108</v>
      </c>
      <c r="L9953">
        <v>76.75</v>
      </c>
      <c r="M9953" t="s">
        <v>931</v>
      </c>
      <c r="N9953" t="s">
        <v>926</v>
      </c>
      <c r="O9953">
        <v>42.2</v>
      </c>
      <c r="S9953">
        <v>29952</v>
      </c>
    </row>
    <row r="9954" spans="1:19" x14ac:dyDescent="0.2">
      <c r="A9954" t="s">
        <v>74</v>
      </c>
      <c r="B9954" t="s">
        <v>13</v>
      </c>
      <c r="C9954" t="s">
        <v>927</v>
      </c>
      <c r="D9954">
        <v>1</v>
      </c>
      <c r="E9954">
        <v>6</v>
      </c>
      <c r="F9954">
        <v>1780112700000</v>
      </c>
      <c r="G9954">
        <v>1780114842403</v>
      </c>
      <c r="H9954">
        <v>2142403</v>
      </c>
      <c r="I9954">
        <v>2142403</v>
      </c>
      <c r="J9954">
        <v>11460</v>
      </c>
      <c r="K9954">
        <v>82</v>
      </c>
      <c r="L9954">
        <v>74.53</v>
      </c>
      <c r="M9954" t="s">
        <v>931</v>
      </c>
      <c r="N9954" t="s">
        <v>926</v>
      </c>
      <c r="O9954">
        <v>49.17</v>
      </c>
      <c r="S9954">
        <v>29953</v>
      </c>
    </row>
    <row r="9955" spans="1:19" x14ac:dyDescent="0.2">
      <c r="A9955" t="s">
        <v>74</v>
      </c>
      <c r="B9955" t="s">
        <v>13</v>
      </c>
      <c r="C9955" t="s">
        <v>924</v>
      </c>
      <c r="D9955">
        <v>1</v>
      </c>
      <c r="E9955">
        <v>6</v>
      </c>
      <c r="F9955">
        <v>1780113600000</v>
      </c>
      <c r="G9955">
        <v>1780115637325</v>
      </c>
      <c r="H9955">
        <v>2037325</v>
      </c>
      <c r="I9955">
        <v>2037325</v>
      </c>
      <c r="J9955">
        <v>11680</v>
      </c>
      <c r="K9955">
        <v>75</v>
      </c>
      <c r="L9955">
        <v>73.3</v>
      </c>
      <c r="M9955" t="s">
        <v>931</v>
      </c>
      <c r="N9955" t="s">
        <v>926</v>
      </c>
      <c r="O9955">
        <v>48.37</v>
      </c>
      <c r="S9955">
        <v>29954</v>
      </c>
    </row>
    <row r="9956" spans="1:19" x14ac:dyDescent="0.2">
      <c r="A9956" t="s">
        <v>74</v>
      </c>
      <c r="B9956" t="s">
        <v>13</v>
      </c>
      <c r="C9956" t="s">
        <v>928</v>
      </c>
      <c r="D9956">
        <v>1</v>
      </c>
      <c r="E9956">
        <v>6</v>
      </c>
      <c r="F9956">
        <v>1780114500000</v>
      </c>
      <c r="G9956">
        <v>1780116535703</v>
      </c>
      <c r="H9956">
        <v>2035703</v>
      </c>
      <c r="I9956">
        <v>2035703</v>
      </c>
      <c r="J9956">
        <v>11822</v>
      </c>
      <c r="K9956">
        <v>84</v>
      </c>
      <c r="L9956">
        <v>56.84</v>
      </c>
      <c r="M9956" t="s">
        <v>925</v>
      </c>
      <c r="N9956" t="s">
        <v>929</v>
      </c>
      <c r="S9956">
        <v>29955</v>
      </c>
    </row>
    <row r="9957" spans="1:19" x14ac:dyDescent="0.2">
      <c r="A9957" t="s">
        <v>74</v>
      </c>
      <c r="B9957" t="s">
        <v>13</v>
      </c>
      <c r="C9957" t="s">
        <v>927</v>
      </c>
      <c r="D9957">
        <v>1</v>
      </c>
      <c r="E9957">
        <v>6</v>
      </c>
      <c r="F9957">
        <v>1780115400000</v>
      </c>
      <c r="G9957">
        <v>1780117910415</v>
      </c>
      <c r="H9957">
        <v>2510415</v>
      </c>
      <c r="I9957">
        <v>2510415</v>
      </c>
      <c r="J9957">
        <v>10530</v>
      </c>
      <c r="K9957">
        <v>92</v>
      </c>
      <c r="L9957">
        <v>81.03</v>
      </c>
      <c r="M9957" t="s">
        <v>931</v>
      </c>
      <c r="N9957" t="s">
        <v>926</v>
      </c>
      <c r="O9957">
        <v>57.51</v>
      </c>
      <c r="S9957">
        <v>29956</v>
      </c>
    </row>
    <row r="9958" spans="1:19" x14ac:dyDescent="0.2">
      <c r="A9958" t="s">
        <v>74</v>
      </c>
      <c r="B9958" t="s">
        <v>13</v>
      </c>
      <c r="C9958" t="s">
        <v>924</v>
      </c>
      <c r="D9958">
        <v>1</v>
      </c>
      <c r="E9958">
        <v>6</v>
      </c>
      <c r="F9958">
        <v>1780116300000</v>
      </c>
      <c r="G9958">
        <v>1780118916545</v>
      </c>
      <c r="H9958">
        <v>2616545</v>
      </c>
      <c r="I9958">
        <v>2616545</v>
      </c>
      <c r="J9958">
        <v>9775</v>
      </c>
      <c r="K9958">
        <v>104</v>
      </c>
      <c r="L9958">
        <v>77.12</v>
      </c>
      <c r="M9958" t="s">
        <v>931</v>
      </c>
      <c r="N9958" t="s">
        <v>926</v>
      </c>
      <c r="O9958">
        <v>47.75</v>
      </c>
      <c r="S9958">
        <v>29957</v>
      </c>
    </row>
    <row r="9959" spans="1:19" x14ac:dyDescent="0.2">
      <c r="A9959" t="s">
        <v>74</v>
      </c>
      <c r="B9959" t="s">
        <v>13</v>
      </c>
      <c r="C9959" t="s">
        <v>928</v>
      </c>
      <c r="D9959">
        <v>1</v>
      </c>
      <c r="E9959">
        <v>6</v>
      </c>
      <c r="F9959">
        <v>1780117200000</v>
      </c>
      <c r="G9959">
        <v>1780119657477</v>
      </c>
      <c r="H9959">
        <v>2457477</v>
      </c>
      <c r="I9959">
        <v>2457477</v>
      </c>
      <c r="J9959">
        <v>11246</v>
      </c>
      <c r="K9959">
        <v>102</v>
      </c>
      <c r="L9959">
        <v>74.67</v>
      </c>
      <c r="M9959" t="s">
        <v>931</v>
      </c>
      <c r="N9959" t="s">
        <v>926</v>
      </c>
      <c r="O9959">
        <v>42.14</v>
      </c>
      <c r="S9959">
        <v>29958</v>
      </c>
    </row>
    <row r="9960" spans="1:19" x14ac:dyDescent="0.2">
      <c r="A9960" t="s">
        <v>74</v>
      </c>
      <c r="B9960" t="s">
        <v>13</v>
      </c>
      <c r="C9960" t="s">
        <v>927</v>
      </c>
      <c r="D9960">
        <v>1</v>
      </c>
      <c r="E9960">
        <v>6</v>
      </c>
      <c r="F9960">
        <v>1780118100000</v>
      </c>
      <c r="G9960">
        <v>1780120604623</v>
      </c>
      <c r="H9960">
        <v>2504623</v>
      </c>
      <c r="I9960">
        <v>2504623</v>
      </c>
      <c r="J9960">
        <v>10444</v>
      </c>
      <c r="K9960">
        <v>95</v>
      </c>
      <c r="L9960">
        <v>80.45</v>
      </c>
      <c r="M9960" t="s">
        <v>931</v>
      </c>
      <c r="N9960" t="s">
        <v>926</v>
      </c>
      <c r="O9960">
        <v>56.52</v>
      </c>
      <c r="S9960">
        <v>29959</v>
      </c>
    </row>
    <row r="9961" spans="1:19" x14ac:dyDescent="0.2">
      <c r="A9961" t="s">
        <v>74</v>
      </c>
      <c r="B9961" t="s">
        <v>13</v>
      </c>
      <c r="C9961" t="s">
        <v>924</v>
      </c>
      <c r="D9961">
        <v>1</v>
      </c>
      <c r="E9961">
        <v>6</v>
      </c>
      <c r="F9961">
        <v>1780119000000</v>
      </c>
      <c r="G9961">
        <v>1780121076077</v>
      </c>
      <c r="H9961">
        <v>2076077</v>
      </c>
      <c r="I9961">
        <v>2076077</v>
      </c>
      <c r="J9961">
        <v>9685</v>
      </c>
      <c r="K9961">
        <v>82</v>
      </c>
      <c r="L9961">
        <v>68.75</v>
      </c>
      <c r="M9961" t="s">
        <v>931</v>
      </c>
      <c r="N9961" t="s">
        <v>926</v>
      </c>
      <c r="O9961">
        <v>42.15</v>
      </c>
      <c r="S9961">
        <v>29960</v>
      </c>
    </row>
    <row r="9962" spans="1:19" x14ac:dyDescent="0.2">
      <c r="A9962" t="s">
        <v>74</v>
      </c>
      <c r="B9962" t="s">
        <v>13</v>
      </c>
      <c r="C9962" t="s">
        <v>928</v>
      </c>
      <c r="D9962">
        <v>1</v>
      </c>
      <c r="E9962">
        <v>6</v>
      </c>
      <c r="F9962">
        <v>1780119900000</v>
      </c>
      <c r="G9962">
        <v>1780121725748</v>
      </c>
      <c r="H9962">
        <v>1825748</v>
      </c>
      <c r="I9962">
        <v>1825748</v>
      </c>
      <c r="J9962">
        <v>12374</v>
      </c>
      <c r="K9962">
        <v>71</v>
      </c>
      <c r="L9962">
        <v>74.42</v>
      </c>
      <c r="M9962" t="s">
        <v>931</v>
      </c>
      <c r="N9962" t="s">
        <v>926</v>
      </c>
      <c r="O9962">
        <v>54.44</v>
      </c>
      <c r="S9962">
        <v>29961</v>
      </c>
    </row>
    <row r="9963" spans="1:19" x14ac:dyDescent="0.2">
      <c r="A9963" t="s">
        <v>74</v>
      </c>
      <c r="B9963" t="s">
        <v>13</v>
      </c>
      <c r="C9963" t="s">
        <v>927</v>
      </c>
      <c r="D9963">
        <v>1</v>
      </c>
      <c r="E9963">
        <v>6</v>
      </c>
      <c r="F9963">
        <v>1780120800000</v>
      </c>
      <c r="G9963">
        <v>1780123113652</v>
      </c>
      <c r="H9963">
        <v>2313652</v>
      </c>
      <c r="I9963">
        <v>2313652</v>
      </c>
      <c r="J9963">
        <v>10315</v>
      </c>
      <c r="K9963">
        <v>94</v>
      </c>
      <c r="L9963">
        <v>79.61</v>
      </c>
      <c r="M9963" t="s">
        <v>931</v>
      </c>
      <c r="N9963" t="s">
        <v>926</v>
      </c>
      <c r="O9963">
        <v>59.73</v>
      </c>
      <c r="S9963">
        <v>29962</v>
      </c>
    </row>
    <row r="9964" spans="1:19" x14ac:dyDescent="0.2">
      <c r="A9964" t="s">
        <v>74</v>
      </c>
      <c r="B9964" t="s">
        <v>13</v>
      </c>
      <c r="C9964" t="s">
        <v>924</v>
      </c>
      <c r="D9964">
        <v>1</v>
      </c>
      <c r="E9964">
        <v>7</v>
      </c>
      <c r="F9964">
        <v>1780185600000</v>
      </c>
      <c r="G9964">
        <v>1780187897028</v>
      </c>
      <c r="H9964">
        <v>2297028</v>
      </c>
      <c r="I9964">
        <v>2297028</v>
      </c>
      <c r="J9964">
        <v>9184</v>
      </c>
      <c r="K9964">
        <v>92</v>
      </c>
      <c r="L9964">
        <v>57.21</v>
      </c>
      <c r="M9964" t="s">
        <v>925</v>
      </c>
      <c r="N9964" t="s">
        <v>929</v>
      </c>
      <c r="S9964">
        <v>29963</v>
      </c>
    </row>
    <row r="9965" spans="1:19" x14ac:dyDescent="0.2">
      <c r="A9965" t="s">
        <v>74</v>
      </c>
      <c r="B9965" t="s">
        <v>13</v>
      </c>
      <c r="C9965" t="s">
        <v>928</v>
      </c>
      <c r="D9965">
        <v>1</v>
      </c>
      <c r="E9965">
        <v>7</v>
      </c>
      <c r="F9965">
        <v>1780186500000</v>
      </c>
      <c r="G9965">
        <v>1780188882824</v>
      </c>
      <c r="H9965">
        <v>2382824</v>
      </c>
      <c r="I9965">
        <v>2382824</v>
      </c>
      <c r="J9965">
        <v>10036</v>
      </c>
      <c r="K9965">
        <v>93</v>
      </c>
      <c r="L9965">
        <v>74.59</v>
      </c>
      <c r="M9965" t="s">
        <v>931</v>
      </c>
      <c r="N9965" t="s">
        <v>926</v>
      </c>
      <c r="O9965">
        <v>47.06</v>
      </c>
      <c r="S9965">
        <v>29964</v>
      </c>
    </row>
    <row r="9966" spans="1:19" x14ac:dyDescent="0.2">
      <c r="A9966" t="s">
        <v>74</v>
      </c>
      <c r="B9966" t="s">
        <v>13</v>
      </c>
      <c r="C9966" t="s">
        <v>927</v>
      </c>
      <c r="D9966">
        <v>1</v>
      </c>
      <c r="E9966">
        <v>7</v>
      </c>
      <c r="F9966">
        <v>1780187400000</v>
      </c>
      <c r="G9966">
        <v>1780189356310</v>
      </c>
      <c r="H9966">
        <v>1956310</v>
      </c>
      <c r="I9966">
        <v>1956310</v>
      </c>
      <c r="J9966">
        <v>9219</v>
      </c>
      <c r="K9966">
        <v>76</v>
      </c>
      <c r="L9966">
        <v>73.28</v>
      </c>
      <c r="M9966" t="s">
        <v>931</v>
      </c>
      <c r="N9966" t="s">
        <v>926</v>
      </c>
      <c r="O9966">
        <v>56.94</v>
      </c>
      <c r="S9966">
        <v>29965</v>
      </c>
    </row>
    <row r="9967" spans="1:19" x14ac:dyDescent="0.2">
      <c r="A9967" t="s">
        <v>74</v>
      </c>
      <c r="B9967" t="s">
        <v>13</v>
      </c>
      <c r="C9967" t="s">
        <v>924</v>
      </c>
      <c r="D9967">
        <v>1</v>
      </c>
      <c r="E9967">
        <v>7</v>
      </c>
      <c r="F9967">
        <v>1780188300000</v>
      </c>
      <c r="G9967">
        <v>1780189973751</v>
      </c>
      <c r="H9967">
        <v>1673751</v>
      </c>
      <c r="I9967">
        <v>1673751</v>
      </c>
      <c r="J9967">
        <v>9812</v>
      </c>
      <c r="K9967">
        <v>73</v>
      </c>
      <c r="L9967">
        <v>67.36</v>
      </c>
      <c r="M9967" t="s">
        <v>931</v>
      </c>
      <c r="N9967" t="s">
        <v>926</v>
      </c>
      <c r="O9967">
        <v>48.71</v>
      </c>
      <c r="S9967">
        <v>29966</v>
      </c>
    </row>
    <row r="9968" spans="1:19" x14ac:dyDescent="0.2">
      <c r="A9968" t="s">
        <v>74</v>
      </c>
      <c r="B9968" t="s">
        <v>13</v>
      </c>
      <c r="C9968" t="s">
        <v>928</v>
      </c>
      <c r="D9968">
        <v>1</v>
      </c>
      <c r="E9968">
        <v>7</v>
      </c>
      <c r="F9968">
        <v>1780189200000</v>
      </c>
      <c r="G9968">
        <v>1780191062056</v>
      </c>
      <c r="H9968">
        <v>1862056</v>
      </c>
      <c r="I9968">
        <v>1862056</v>
      </c>
      <c r="J9968">
        <v>9127</v>
      </c>
      <c r="K9968">
        <v>78</v>
      </c>
      <c r="L9968">
        <v>69.48</v>
      </c>
      <c r="M9968" t="s">
        <v>931</v>
      </c>
      <c r="N9968" t="s">
        <v>926</v>
      </c>
      <c r="O9968">
        <v>50.72</v>
      </c>
      <c r="S9968">
        <v>29967</v>
      </c>
    </row>
    <row r="9969" spans="1:19" x14ac:dyDescent="0.2">
      <c r="A9969" t="s">
        <v>74</v>
      </c>
      <c r="B9969" t="s">
        <v>13</v>
      </c>
      <c r="C9969" t="s">
        <v>927</v>
      </c>
      <c r="D9969">
        <v>1</v>
      </c>
      <c r="E9969">
        <v>7</v>
      </c>
      <c r="F9969">
        <v>1780190100000</v>
      </c>
      <c r="G9969">
        <v>1780192112427</v>
      </c>
      <c r="H9969">
        <v>2012427</v>
      </c>
      <c r="I9969">
        <v>2012427</v>
      </c>
      <c r="J9969">
        <v>11016</v>
      </c>
      <c r="K9969">
        <v>75</v>
      </c>
      <c r="L9969">
        <v>71.91</v>
      </c>
      <c r="M9969" t="s">
        <v>931</v>
      </c>
      <c r="N9969" t="s">
        <v>926</v>
      </c>
      <c r="O9969">
        <v>47.53</v>
      </c>
      <c r="S9969">
        <v>29968</v>
      </c>
    </row>
    <row r="9970" spans="1:19" x14ac:dyDescent="0.2">
      <c r="A9970" t="s">
        <v>74</v>
      </c>
      <c r="B9970" t="s">
        <v>13</v>
      </c>
      <c r="C9970" t="s">
        <v>924</v>
      </c>
      <c r="D9970">
        <v>1</v>
      </c>
      <c r="E9970">
        <v>7</v>
      </c>
      <c r="F9970">
        <v>1780191000000</v>
      </c>
      <c r="G9970">
        <v>1780192741581</v>
      </c>
      <c r="H9970">
        <v>1741581</v>
      </c>
      <c r="I9970">
        <v>1741581</v>
      </c>
      <c r="J9970">
        <v>10101</v>
      </c>
      <c r="K9970">
        <v>68</v>
      </c>
      <c r="L9970">
        <v>66.73</v>
      </c>
      <c r="M9970" t="s">
        <v>931</v>
      </c>
      <c r="N9970" t="s">
        <v>926</v>
      </c>
      <c r="O9970">
        <v>44.76</v>
      </c>
      <c r="S9970">
        <v>29969</v>
      </c>
    </row>
    <row r="9971" spans="1:19" x14ac:dyDescent="0.2">
      <c r="A9971" t="s">
        <v>74</v>
      </c>
      <c r="B9971" t="s">
        <v>13</v>
      </c>
      <c r="C9971" t="s">
        <v>928</v>
      </c>
      <c r="D9971">
        <v>1</v>
      </c>
      <c r="E9971">
        <v>7</v>
      </c>
      <c r="F9971">
        <v>1780191900000</v>
      </c>
      <c r="G9971">
        <v>1780193838242</v>
      </c>
      <c r="H9971">
        <v>1938242</v>
      </c>
      <c r="I9971">
        <v>1938242</v>
      </c>
      <c r="J9971">
        <v>12187</v>
      </c>
      <c r="K9971">
        <v>73</v>
      </c>
      <c r="L9971">
        <v>76.150000000000006</v>
      </c>
      <c r="M9971" t="s">
        <v>931</v>
      </c>
      <c r="N9971" t="s">
        <v>926</v>
      </c>
      <c r="O9971">
        <v>56.13</v>
      </c>
      <c r="S9971">
        <v>29970</v>
      </c>
    </row>
    <row r="9972" spans="1:19" x14ac:dyDescent="0.2">
      <c r="A9972" t="s">
        <v>74</v>
      </c>
      <c r="B9972" t="s">
        <v>13</v>
      </c>
      <c r="C9972" t="s">
        <v>927</v>
      </c>
      <c r="D9972">
        <v>1</v>
      </c>
      <c r="E9972">
        <v>7</v>
      </c>
      <c r="F9972">
        <v>1780192800000</v>
      </c>
      <c r="G9972">
        <v>1780194510943</v>
      </c>
      <c r="H9972">
        <v>1710943</v>
      </c>
      <c r="I9972">
        <v>1710943</v>
      </c>
      <c r="J9972">
        <v>10450</v>
      </c>
      <c r="K9972">
        <v>64</v>
      </c>
      <c r="L9972">
        <v>70.86</v>
      </c>
      <c r="M9972" t="s">
        <v>931</v>
      </c>
      <c r="N9972" t="s">
        <v>926</v>
      </c>
      <c r="O9972">
        <v>54.2</v>
      </c>
      <c r="S9972">
        <v>29971</v>
      </c>
    </row>
    <row r="9973" spans="1:19" x14ac:dyDescent="0.2">
      <c r="A9973" t="s">
        <v>74</v>
      </c>
      <c r="B9973" t="s">
        <v>13</v>
      </c>
      <c r="C9973" t="s">
        <v>924</v>
      </c>
      <c r="D9973">
        <v>1</v>
      </c>
      <c r="E9973">
        <v>7</v>
      </c>
      <c r="F9973">
        <v>1780193700000</v>
      </c>
      <c r="G9973">
        <v>1780196169255</v>
      </c>
      <c r="H9973">
        <v>2469255</v>
      </c>
      <c r="I9973">
        <v>2469255</v>
      </c>
      <c r="J9973">
        <v>10874</v>
      </c>
      <c r="K9973">
        <v>96</v>
      </c>
      <c r="L9973">
        <v>61.05</v>
      </c>
      <c r="M9973" t="s">
        <v>925</v>
      </c>
      <c r="N9973" t="s">
        <v>929</v>
      </c>
      <c r="S9973">
        <v>29972</v>
      </c>
    </row>
    <row r="9974" spans="1:19" x14ac:dyDescent="0.2">
      <c r="A9974" t="s">
        <v>74</v>
      </c>
      <c r="B9974" t="s">
        <v>13</v>
      </c>
      <c r="C9974" t="s">
        <v>928</v>
      </c>
      <c r="D9974">
        <v>1</v>
      </c>
      <c r="E9974">
        <v>7</v>
      </c>
      <c r="F9974">
        <v>1780194600000</v>
      </c>
      <c r="G9974">
        <v>1780196634108</v>
      </c>
      <c r="H9974">
        <v>2034108</v>
      </c>
      <c r="I9974">
        <v>2034108</v>
      </c>
      <c r="J9974">
        <v>10200</v>
      </c>
      <c r="K9974">
        <v>81</v>
      </c>
      <c r="L9974">
        <v>70.430000000000007</v>
      </c>
      <c r="M9974" t="s">
        <v>931</v>
      </c>
      <c r="N9974" t="s">
        <v>926</v>
      </c>
      <c r="O9974">
        <v>45.73</v>
      </c>
      <c r="S9974">
        <v>29973</v>
      </c>
    </row>
    <row r="9975" spans="1:19" x14ac:dyDescent="0.2">
      <c r="A9975" t="s">
        <v>74</v>
      </c>
      <c r="B9975" t="s">
        <v>13</v>
      </c>
      <c r="C9975" t="s">
        <v>927</v>
      </c>
      <c r="D9975">
        <v>1</v>
      </c>
      <c r="E9975">
        <v>7</v>
      </c>
      <c r="F9975">
        <v>1780195500000</v>
      </c>
      <c r="G9975">
        <v>1780198225698</v>
      </c>
      <c r="H9975">
        <v>2725698</v>
      </c>
      <c r="I9975">
        <v>2725698</v>
      </c>
      <c r="J9975">
        <v>9616</v>
      </c>
      <c r="K9975">
        <v>107</v>
      </c>
      <c r="L9975">
        <v>75.58</v>
      </c>
      <c r="M9975" t="s">
        <v>931</v>
      </c>
      <c r="N9975" t="s">
        <v>926</v>
      </c>
      <c r="O9975">
        <v>41.83</v>
      </c>
      <c r="S9975">
        <v>29974</v>
      </c>
    </row>
    <row r="9976" spans="1:19" x14ac:dyDescent="0.2">
      <c r="A9976" t="s">
        <v>74</v>
      </c>
      <c r="B9976" t="s">
        <v>13</v>
      </c>
      <c r="C9976" t="s">
        <v>924</v>
      </c>
      <c r="D9976">
        <v>1</v>
      </c>
      <c r="E9976">
        <v>7</v>
      </c>
      <c r="F9976">
        <v>1780196400000</v>
      </c>
      <c r="G9976">
        <v>1780198549768</v>
      </c>
      <c r="H9976">
        <v>2149768</v>
      </c>
      <c r="I9976">
        <v>2149768</v>
      </c>
      <c r="J9976">
        <v>12015</v>
      </c>
      <c r="K9976">
        <v>85</v>
      </c>
      <c r="L9976">
        <v>58.41</v>
      </c>
      <c r="M9976" t="s">
        <v>925</v>
      </c>
      <c r="N9976" t="s">
        <v>929</v>
      </c>
      <c r="S9976">
        <v>29975</v>
      </c>
    </row>
    <row r="9977" spans="1:19" x14ac:dyDescent="0.2">
      <c r="A9977" t="s">
        <v>74</v>
      </c>
      <c r="B9977" t="s">
        <v>13</v>
      </c>
      <c r="C9977" t="s">
        <v>928</v>
      </c>
      <c r="D9977">
        <v>1</v>
      </c>
      <c r="E9977">
        <v>7</v>
      </c>
      <c r="F9977">
        <v>1780197300000</v>
      </c>
      <c r="G9977">
        <v>1780199590209</v>
      </c>
      <c r="H9977">
        <v>2290209</v>
      </c>
      <c r="I9977">
        <v>2290209</v>
      </c>
      <c r="J9977">
        <v>11608</v>
      </c>
      <c r="K9977">
        <v>96</v>
      </c>
      <c r="L9977">
        <v>75.569999999999993</v>
      </c>
      <c r="M9977" t="s">
        <v>931</v>
      </c>
      <c r="N9977" t="s">
        <v>926</v>
      </c>
      <c r="O9977">
        <v>47.47</v>
      </c>
      <c r="S9977">
        <v>29976</v>
      </c>
    </row>
    <row r="9978" spans="1:19" x14ac:dyDescent="0.2">
      <c r="A9978" t="s">
        <v>74</v>
      </c>
      <c r="B9978" t="s">
        <v>13</v>
      </c>
      <c r="C9978" t="s">
        <v>927</v>
      </c>
      <c r="D9978">
        <v>1</v>
      </c>
      <c r="E9978">
        <v>7</v>
      </c>
      <c r="F9978">
        <v>1780198200000</v>
      </c>
      <c r="G9978">
        <v>1780200398931</v>
      </c>
      <c r="H9978">
        <v>2198931</v>
      </c>
      <c r="I9978">
        <v>2198931</v>
      </c>
      <c r="J9978">
        <v>8666</v>
      </c>
      <c r="K9978">
        <v>86</v>
      </c>
      <c r="L9978">
        <v>71.77</v>
      </c>
      <c r="M9978" t="s">
        <v>931</v>
      </c>
      <c r="N9978" t="s">
        <v>926</v>
      </c>
      <c r="O9978">
        <v>48.79</v>
      </c>
      <c r="S9978">
        <v>29977</v>
      </c>
    </row>
    <row r="9979" spans="1:19" x14ac:dyDescent="0.2">
      <c r="A9979" t="s">
        <v>74</v>
      </c>
      <c r="B9979" t="s">
        <v>13</v>
      </c>
      <c r="C9979" t="s">
        <v>924</v>
      </c>
      <c r="D9979">
        <v>1</v>
      </c>
      <c r="E9979">
        <v>7</v>
      </c>
      <c r="F9979">
        <v>1780199100000</v>
      </c>
      <c r="G9979">
        <v>1780200973200</v>
      </c>
      <c r="H9979">
        <v>1873200</v>
      </c>
      <c r="I9979">
        <v>1873200</v>
      </c>
      <c r="J9979">
        <v>9820</v>
      </c>
      <c r="K9979">
        <v>71</v>
      </c>
      <c r="L9979">
        <v>69.88</v>
      </c>
      <c r="M9979" t="s">
        <v>931</v>
      </c>
      <c r="N9979" t="s">
        <v>926</v>
      </c>
      <c r="O9979">
        <v>49.53</v>
      </c>
      <c r="S9979">
        <v>29978</v>
      </c>
    </row>
    <row r="9980" spans="1:19" x14ac:dyDescent="0.2">
      <c r="A9980" t="s">
        <v>74</v>
      </c>
      <c r="B9980" t="s">
        <v>13</v>
      </c>
      <c r="C9980" t="s">
        <v>928</v>
      </c>
      <c r="D9980">
        <v>1</v>
      </c>
      <c r="E9980">
        <v>7</v>
      </c>
      <c r="F9980">
        <v>1780200000000</v>
      </c>
      <c r="G9980">
        <v>1780202800818</v>
      </c>
      <c r="H9980">
        <v>2800818</v>
      </c>
      <c r="I9980">
        <v>2800818</v>
      </c>
      <c r="J9980">
        <v>9698</v>
      </c>
      <c r="K9980">
        <v>109</v>
      </c>
      <c r="L9980">
        <v>80.72</v>
      </c>
      <c r="M9980" t="s">
        <v>931</v>
      </c>
      <c r="N9980" t="s">
        <v>926</v>
      </c>
      <c r="O9980">
        <v>51.68</v>
      </c>
      <c r="S9980">
        <v>29979</v>
      </c>
    </row>
    <row r="9981" spans="1:19" x14ac:dyDescent="0.2">
      <c r="A9981" t="s">
        <v>74</v>
      </c>
      <c r="B9981" t="s">
        <v>13</v>
      </c>
      <c r="C9981" t="s">
        <v>927</v>
      </c>
      <c r="D9981">
        <v>1</v>
      </c>
      <c r="E9981">
        <v>7</v>
      </c>
      <c r="F9981">
        <v>1780200900000</v>
      </c>
      <c r="G9981">
        <v>1780203565788</v>
      </c>
      <c r="H9981">
        <v>2665788</v>
      </c>
      <c r="I9981">
        <v>2665788</v>
      </c>
      <c r="J9981">
        <v>9386</v>
      </c>
      <c r="K9981">
        <v>108</v>
      </c>
      <c r="L9981">
        <v>82.27</v>
      </c>
      <c r="M9981" t="s">
        <v>931</v>
      </c>
      <c r="N9981" t="s">
        <v>926</v>
      </c>
      <c r="O9981">
        <v>59.52</v>
      </c>
      <c r="S9981">
        <v>29980</v>
      </c>
    </row>
    <row r="9982" spans="1:19" x14ac:dyDescent="0.2">
      <c r="A9982" t="s">
        <v>74</v>
      </c>
      <c r="B9982" t="s">
        <v>13</v>
      </c>
      <c r="C9982" t="s">
        <v>924</v>
      </c>
      <c r="D9982">
        <v>1</v>
      </c>
      <c r="E9982">
        <v>7</v>
      </c>
      <c r="F9982">
        <v>1780201800000</v>
      </c>
      <c r="G9982">
        <v>1780203490095</v>
      </c>
      <c r="H9982">
        <v>1690095</v>
      </c>
      <c r="I9982">
        <v>1690095</v>
      </c>
      <c r="J9982">
        <v>10889</v>
      </c>
      <c r="K9982">
        <v>65</v>
      </c>
      <c r="L9982">
        <v>69.67</v>
      </c>
      <c r="M9982" t="s">
        <v>931</v>
      </c>
      <c r="N9982" t="s">
        <v>926</v>
      </c>
      <c r="O9982">
        <v>50.78</v>
      </c>
      <c r="S9982">
        <v>29981</v>
      </c>
    </row>
    <row r="9983" spans="1:19" x14ac:dyDescent="0.2">
      <c r="A9983" t="s">
        <v>74</v>
      </c>
      <c r="B9983" t="s">
        <v>13</v>
      </c>
      <c r="C9983" t="s">
        <v>928</v>
      </c>
      <c r="D9983">
        <v>1</v>
      </c>
      <c r="E9983">
        <v>7</v>
      </c>
      <c r="F9983">
        <v>1780202700000</v>
      </c>
      <c r="G9983">
        <v>1780204772894</v>
      </c>
      <c r="H9983">
        <v>2072894</v>
      </c>
      <c r="I9983">
        <v>2072894</v>
      </c>
      <c r="J9983">
        <v>11168</v>
      </c>
      <c r="K9983">
        <v>85</v>
      </c>
      <c r="L9983">
        <v>56.6</v>
      </c>
      <c r="M9983" t="s">
        <v>925</v>
      </c>
      <c r="N9983" t="s">
        <v>929</v>
      </c>
      <c r="S9983">
        <v>29982</v>
      </c>
    </row>
    <row r="9984" spans="1:19" x14ac:dyDescent="0.2">
      <c r="A9984" t="s">
        <v>74</v>
      </c>
      <c r="B9984" t="s">
        <v>13</v>
      </c>
      <c r="C9984" t="s">
        <v>927</v>
      </c>
      <c r="D9984">
        <v>1</v>
      </c>
      <c r="E9984">
        <v>7</v>
      </c>
      <c r="F9984">
        <v>1780203600000</v>
      </c>
      <c r="G9984">
        <v>1780205400414</v>
      </c>
      <c r="H9984">
        <v>1800414</v>
      </c>
      <c r="I9984">
        <v>1800414</v>
      </c>
      <c r="J9984">
        <v>11323</v>
      </c>
      <c r="K9984">
        <v>67</v>
      </c>
      <c r="L9984">
        <v>71.349999999999994</v>
      </c>
      <c r="M9984" t="s">
        <v>931</v>
      </c>
      <c r="N9984" t="s">
        <v>926</v>
      </c>
      <c r="O9984">
        <v>50.75</v>
      </c>
      <c r="S9984">
        <v>29983</v>
      </c>
    </row>
    <row r="9985" spans="1:19" x14ac:dyDescent="0.2">
      <c r="A9985" t="s">
        <v>74</v>
      </c>
      <c r="B9985" t="s">
        <v>13</v>
      </c>
      <c r="C9985" t="s">
        <v>924</v>
      </c>
      <c r="D9985">
        <v>1</v>
      </c>
      <c r="E9985">
        <v>7</v>
      </c>
      <c r="F9985">
        <v>1780204500000</v>
      </c>
      <c r="G9985">
        <v>1780206196988</v>
      </c>
      <c r="H9985">
        <v>1696988</v>
      </c>
      <c r="I9985">
        <v>1696988</v>
      </c>
      <c r="J9985">
        <v>11144</v>
      </c>
      <c r="K9985">
        <v>66</v>
      </c>
      <c r="L9985">
        <v>72.95</v>
      </c>
      <c r="M9985" t="s">
        <v>931</v>
      </c>
      <c r="N9985" t="s">
        <v>926</v>
      </c>
      <c r="O9985">
        <v>57.56</v>
      </c>
      <c r="S9985">
        <v>29984</v>
      </c>
    </row>
    <row r="9986" spans="1:19" x14ac:dyDescent="0.2">
      <c r="A9986" t="s">
        <v>74</v>
      </c>
      <c r="B9986" t="s">
        <v>13</v>
      </c>
      <c r="C9986" t="s">
        <v>928</v>
      </c>
      <c r="D9986">
        <v>1</v>
      </c>
      <c r="E9986">
        <v>7</v>
      </c>
      <c r="F9986">
        <v>1780205400000</v>
      </c>
      <c r="G9986">
        <v>1780207595194</v>
      </c>
      <c r="H9986">
        <v>2195194</v>
      </c>
      <c r="I9986">
        <v>2195194</v>
      </c>
      <c r="J9986">
        <v>12799</v>
      </c>
      <c r="K9986">
        <v>84</v>
      </c>
      <c r="L9986">
        <v>75.83</v>
      </c>
      <c r="M9986" t="s">
        <v>931</v>
      </c>
      <c r="N9986" t="s">
        <v>926</v>
      </c>
      <c r="O9986">
        <v>47.27</v>
      </c>
      <c r="S9986">
        <v>29985</v>
      </c>
    </row>
    <row r="9987" spans="1:19" x14ac:dyDescent="0.2">
      <c r="A9987" t="s">
        <v>74</v>
      </c>
      <c r="B9987" t="s">
        <v>13</v>
      </c>
      <c r="C9987" t="s">
        <v>927</v>
      </c>
      <c r="D9987">
        <v>1</v>
      </c>
      <c r="E9987">
        <v>7</v>
      </c>
      <c r="F9987">
        <v>1780206300000</v>
      </c>
      <c r="G9987">
        <v>1780208587543</v>
      </c>
      <c r="H9987">
        <v>2287543</v>
      </c>
      <c r="I9987">
        <v>2287543</v>
      </c>
      <c r="J9987">
        <v>10954</v>
      </c>
      <c r="K9987">
        <v>87</v>
      </c>
      <c r="L9987">
        <v>78.430000000000007</v>
      </c>
      <c r="M9987" t="s">
        <v>931</v>
      </c>
      <c r="N9987" t="s">
        <v>926</v>
      </c>
      <c r="O9987">
        <v>55.93</v>
      </c>
      <c r="S9987">
        <v>29986</v>
      </c>
    </row>
    <row r="9988" spans="1:19" x14ac:dyDescent="0.2">
      <c r="A9988" t="s">
        <v>74</v>
      </c>
      <c r="B9988" t="s">
        <v>13</v>
      </c>
      <c r="C9988" t="s">
        <v>924</v>
      </c>
      <c r="D9988">
        <v>1</v>
      </c>
      <c r="E9988">
        <v>7</v>
      </c>
      <c r="F9988">
        <v>1780207200000</v>
      </c>
      <c r="G9988">
        <v>1780209539033</v>
      </c>
      <c r="H9988">
        <v>2339033</v>
      </c>
      <c r="I9988">
        <v>2339033</v>
      </c>
      <c r="J9988">
        <v>9757</v>
      </c>
      <c r="K9988">
        <v>89</v>
      </c>
      <c r="L9988">
        <v>72</v>
      </c>
      <c r="M9988" t="s">
        <v>931</v>
      </c>
      <c r="N9988" t="s">
        <v>926</v>
      </c>
      <c r="O9988">
        <v>42.89</v>
      </c>
      <c r="S9988">
        <v>29987</v>
      </c>
    </row>
    <row r="9989" spans="1:19" x14ac:dyDescent="0.2">
      <c r="A9989" t="s">
        <v>74</v>
      </c>
      <c r="B9989" t="s">
        <v>13</v>
      </c>
      <c r="C9989" t="s">
        <v>928</v>
      </c>
      <c r="D9989">
        <v>1</v>
      </c>
      <c r="E9989">
        <v>7</v>
      </c>
      <c r="F9989">
        <v>1780208100000</v>
      </c>
      <c r="G9989">
        <v>1780210379700</v>
      </c>
      <c r="H9989">
        <v>2279700</v>
      </c>
      <c r="I9989">
        <v>2279700</v>
      </c>
      <c r="J9989">
        <v>10948</v>
      </c>
      <c r="K9989">
        <v>93</v>
      </c>
      <c r="L9989">
        <v>58.85</v>
      </c>
      <c r="M9989" t="s">
        <v>925</v>
      </c>
      <c r="N9989" t="s">
        <v>929</v>
      </c>
      <c r="S9989">
        <v>29988</v>
      </c>
    </row>
    <row r="9990" spans="1:19" x14ac:dyDescent="0.2">
      <c r="A9990" t="s">
        <v>74</v>
      </c>
      <c r="B9990" t="s">
        <v>13</v>
      </c>
      <c r="C9990" t="s">
        <v>924</v>
      </c>
      <c r="D9990">
        <v>2</v>
      </c>
      <c r="E9990">
        <v>1</v>
      </c>
      <c r="F9990">
        <v>1780272000000</v>
      </c>
      <c r="G9990">
        <v>1780274251660</v>
      </c>
      <c r="H9990">
        <v>2251660</v>
      </c>
      <c r="I9990">
        <v>2251660</v>
      </c>
      <c r="J9990">
        <v>11204</v>
      </c>
      <c r="K9990">
        <v>93</v>
      </c>
      <c r="L9990">
        <v>77.86</v>
      </c>
      <c r="M9990" t="s">
        <v>931</v>
      </c>
      <c r="N9990" t="s">
        <v>926</v>
      </c>
      <c r="O9990">
        <v>54.84</v>
      </c>
      <c r="S9990">
        <v>29989</v>
      </c>
    </row>
    <row r="9991" spans="1:19" x14ac:dyDescent="0.2">
      <c r="A9991" t="s">
        <v>74</v>
      </c>
      <c r="B9991" t="s">
        <v>13</v>
      </c>
      <c r="C9991" t="s">
        <v>928</v>
      </c>
      <c r="D9991">
        <v>2</v>
      </c>
      <c r="E9991">
        <v>1</v>
      </c>
      <c r="F9991">
        <v>1780272900000</v>
      </c>
      <c r="G9991">
        <v>1780274523151</v>
      </c>
      <c r="H9991">
        <v>1623151</v>
      </c>
      <c r="I9991">
        <v>1623151</v>
      </c>
      <c r="J9991">
        <v>8886</v>
      </c>
      <c r="K9991">
        <v>65</v>
      </c>
      <c r="L9991">
        <v>63.63</v>
      </c>
      <c r="M9991" t="s">
        <v>925</v>
      </c>
      <c r="N9991" t="s">
        <v>926</v>
      </c>
      <c r="O9991">
        <v>43.78</v>
      </c>
      <c r="S9991">
        <v>29990</v>
      </c>
    </row>
    <row r="9992" spans="1:19" x14ac:dyDescent="0.2">
      <c r="A9992" t="s">
        <v>74</v>
      </c>
      <c r="B9992" t="s">
        <v>13</v>
      </c>
      <c r="C9992" t="s">
        <v>927</v>
      </c>
      <c r="D9992">
        <v>2</v>
      </c>
      <c r="E9992">
        <v>1</v>
      </c>
      <c r="F9992">
        <v>1780273800000</v>
      </c>
      <c r="G9992">
        <v>1780275917497</v>
      </c>
      <c r="H9992">
        <v>2117497</v>
      </c>
      <c r="I9992">
        <v>2117497</v>
      </c>
      <c r="J9992">
        <v>10112</v>
      </c>
      <c r="K9992">
        <v>88</v>
      </c>
      <c r="L9992">
        <v>56.03</v>
      </c>
      <c r="M9992" t="s">
        <v>925</v>
      </c>
      <c r="N9992" t="s">
        <v>929</v>
      </c>
      <c r="S9992">
        <v>29991</v>
      </c>
    </row>
    <row r="9993" spans="1:19" x14ac:dyDescent="0.2">
      <c r="A9993" t="s">
        <v>74</v>
      </c>
      <c r="B9993" t="s">
        <v>13</v>
      </c>
      <c r="C9993" t="s">
        <v>924</v>
      </c>
      <c r="D9993">
        <v>2</v>
      </c>
      <c r="E9993">
        <v>1</v>
      </c>
      <c r="F9993">
        <v>1780274700000</v>
      </c>
      <c r="G9993">
        <v>1780276775621</v>
      </c>
      <c r="H9993">
        <v>2075621</v>
      </c>
      <c r="I9993">
        <v>2075621</v>
      </c>
      <c r="J9993">
        <v>11758</v>
      </c>
      <c r="K9993">
        <v>85</v>
      </c>
      <c r="L9993">
        <v>70.400000000000006</v>
      </c>
      <c r="M9993" t="s">
        <v>931</v>
      </c>
      <c r="N9993" t="s">
        <v>926</v>
      </c>
      <c r="O9993">
        <v>40.46</v>
      </c>
      <c r="S9993">
        <v>29992</v>
      </c>
    </row>
    <row r="9994" spans="1:19" x14ac:dyDescent="0.2">
      <c r="A9994" t="s">
        <v>74</v>
      </c>
      <c r="B9994" t="s">
        <v>13</v>
      </c>
      <c r="C9994" t="s">
        <v>928</v>
      </c>
      <c r="D9994">
        <v>2</v>
      </c>
      <c r="E9994">
        <v>1</v>
      </c>
      <c r="F9994">
        <v>1780275600000</v>
      </c>
      <c r="G9994">
        <v>1780277876773</v>
      </c>
      <c r="H9994">
        <v>2276773</v>
      </c>
      <c r="I9994">
        <v>2276773</v>
      </c>
      <c r="J9994">
        <v>9641</v>
      </c>
      <c r="K9994">
        <v>90</v>
      </c>
      <c r="L9994">
        <v>75.930000000000007</v>
      </c>
      <c r="M9994" t="s">
        <v>931</v>
      </c>
      <c r="N9994" t="s">
        <v>926</v>
      </c>
      <c r="O9994">
        <v>53.9</v>
      </c>
      <c r="S9994">
        <v>29993</v>
      </c>
    </row>
    <row r="9995" spans="1:19" x14ac:dyDescent="0.2">
      <c r="A9995" t="s">
        <v>74</v>
      </c>
      <c r="B9995" t="s">
        <v>13</v>
      </c>
      <c r="C9995" t="s">
        <v>927</v>
      </c>
      <c r="D9995">
        <v>2</v>
      </c>
      <c r="E9995">
        <v>1</v>
      </c>
      <c r="F9995">
        <v>1780276500000</v>
      </c>
      <c r="G9995">
        <v>1780277876279</v>
      </c>
      <c r="H9995">
        <v>1376279</v>
      </c>
      <c r="I9995">
        <v>1376279</v>
      </c>
      <c r="J9995">
        <v>11855</v>
      </c>
      <c r="K9995">
        <v>52</v>
      </c>
      <c r="L9995">
        <v>65.569999999999993</v>
      </c>
      <c r="M9995" t="s">
        <v>925</v>
      </c>
      <c r="N9995" t="s">
        <v>926</v>
      </c>
      <c r="O9995">
        <v>46.58</v>
      </c>
      <c r="S9995">
        <v>29994</v>
      </c>
    </row>
    <row r="9996" spans="1:19" x14ac:dyDescent="0.2">
      <c r="A9996" t="s">
        <v>74</v>
      </c>
      <c r="B9996" t="s">
        <v>13</v>
      </c>
      <c r="C9996" t="s">
        <v>924</v>
      </c>
      <c r="D9996">
        <v>2</v>
      </c>
      <c r="E9996">
        <v>1</v>
      </c>
      <c r="F9996">
        <v>1780277400000</v>
      </c>
      <c r="G9996">
        <v>1780279182901</v>
      </c>
      <c r="H9996">
        <v>1782901</v>
      </c>
      <c r="I9996">
        <v>1782901</v>
      </c>
      <c r="J9996">
        <v>9520</v>
      </c>
      <c r="K9996">
        <v>71</v>
      </c>
      <c r="L9996">
        <v>70.540000000000006</v>
      </c>
      <c r="M9996" t="s">
        <v>931</v>
      </c>
      <c r="N9996" t="s">
        <v>926</v>
      </c>
      <c r="O9996">
        <v>54.14</v>
      </c>
      <c r="S9996">
        <v>29995</v>
      </c>
    </row>
    <row r="9997" spans="1:19" x14ac:dyDescent="0.2">
      <c r="A9997" t="s">
        <v>74</v>
      </c>
      <c r="B9997" t="s">
        <v>13</v>
      </c>
      <c r="C9997" t="s">
        <v>928</v>
      </c>
      <c r="D9997">
        <v>2</v>
      </c>
      <c r="E9997">
        <v>1</v>
      </c>
      <c r="F9997">
        <v>1780278300000</v>
      </c>
      <c r="G9997">
        <v>1780280628587</v>
      </c>
      <c r="H9997">
        <v>2328587</v>
      </c>
      <c r="I9997">
        <v>2328587</v>
      </c>
      <c r="J9997">
        <v>8321</v>
      </c>
      <c r="K9997">
        <v>97</v>
      </c>
      <c r="L9997">
        <v>73.7</v>
      </c>
      <c r="M9997" t="s">
        <v>931</v>
      </c>
      <c r="N9997" t="s">
        <v>926</v>
      </c>
      <c r="O9997">
        <v>50.93</v>
      </c>
      <c r="S9997">
        <v>29996</v>
      </c>
    </row>
    <row r="9998" spans="1:19" x14ac:dyDescent="0.2">
      <c r="A9998" t="s">
        <v>74</v>
      </c>
      <c r="B9998" t="s">
        <v>13</v>
      </c>
      <c r="C9998" t="s">
        <v>927</v>
      </c>
      <c r="D9998">
        <v>2</v>
      </c>
      <c r="E9998">
        <v>1</v>
      </c>
      <c r="F9998">
        <v>1780279200000</v>
      </c>
      <c r="G9998">
        <v>1780280826766</v>
      </c>
      <c r="H9998">
        <v>1626766</v>
      </c>
      <c r="I9998">
        <v>1626766</v>
      </c>
      <c r="J9998">
        <v>8818</v>
      </c>
      <c r="K9998">
        <v>68</v>
      </c>
      <c r="L9998">
        <v>65.53</v>
      </c>
      <c r="M9998" t="s">
        <v>925</v>
      </c>
      <c r="N9998" t="s">
        <v>926</v>
      </c>
      <c r="O9998">
        <v>48.3</v>
      </c>
      <c r="S9998">
        <v>29997</v>
      </c>
    </row>
    <row r="9999" spans="1:19" x14ac:dyDescent="0.2">
      <c r="A9999" t="s">
        <v>74</v>
      </c>
      <c r="B9999" t="s">
        <v>13</v>
      </c>
      <c r="C9999" t="s">
        <v>924</v>
      </c>
      <c r="D9999">
        <v>2</v>
      </c>
      <c r="E9999">
        <v>1</v>
      </c>
      <c r="F9999">
        <v>1780280100000</v>
      </c>
      <c r="G9999">
        <v>1780282592887</v>
      </c>
      <c r="H9999">
        <v>2492887</v>
      </c>
      <c r="I9999">
        <v>2492887</v>
      </c>
      <c r="J9999">
        <v>11657</v>
      </c>
      <c r="K9999">
        <v>99</v>
      </c>
      <c r="L9999">
        <v>74.459999999999994</v>
      </c>
      <c r="M9999" t="s">
        <v>931</v>
      </c>
      <c r="N9999" t="s">
        <v>926</v>
      </c>
      <c r="O9999">
        <v>39.64</v>
      </c>
      <c r="S9999">
        <v>29998</v>
      </c>
    </row>
    <row r="10000" spans="1:19" x14ac:dyDescent="0.2">
      <c r="A10000" t="s">
        <v>74</v>
      </c>
      <c r="B10000" t="s">
        <v>13</v>
      </c>
      <c r="C10000" t="s">
        <v>928</v>
      </c>
      <c r="D10000">
        <v>2</v>
      </c>
      <c r="E10000">
        <v>1</v>
      </c>
      <c r="F10000">
        <v>1780281000000</v>
      </c>
      <c r="G10000">
        <v>1780282586430</v>
      </c>
      <c r="H10000">
        <v>1586430</v>
      </c>
      <c r="I10000">
        <v>1586430</v>
      </c>
      <c r="J10000">
        <v>10110</v>
      </c>
      <c r="K10000">
        <v>64</v>
      </c>
      <c r="L10000">
        <v>65.8</v>
      </c>
      <c r="M10000" t="s">
        <v>925</v>
      </c>
      <c r="N10000" t="s">
        <v>926</v>
      </c>
      <c r="O10000">
        <v>46.47</v>
      </c>
      <c r="S10000">
        <v>29999</v>
      </c>
    </row>
    <row r="10001" spans="1:19" x14ac:dyDescent="0.2">
      <c r="A10001" t="s">
        <v>74</v>
      </c>
      <c r="B10001" t="s">
        <v>13</v>
      </c>
      <c r="C10001" t="s">
        <v>927</v>
      </c>
      <c r="D10001">
        <v>2</v>
      </c>
      <c r="E10001">
        <v>1</v>
      </c>
      <c r="F10001">
        <v>1780281900000</v>
      </c>
      <c r="G10001">
        <v>1780283089119</v>
      </c>
      <c r="H10001">
        <v>1189119</v>
      </c>
      <c r="I10001">
        <v>1189119</v>
      </c>
      <c r="J10001">
        <v>11708</v>
      </c>
      <c r="K10001">
        <v>47</v>
      </c>
      <c r="L10001">
        <v>67.28</v>
      </c>
      <c r="M10001" t="s">
        <v>931</v>
      </c>
      <c r="N10001" t="s">
        <v>926</v>
      </c>
      <c r="O10001">
        <v>55.66</v>
      </c>
      <c r="S10001">
        <v>30000</v>
      </c>
    </row>
    <row r="10002" spans="1:19" x14ac:dyDescent="0.2">
      <c r="A10002" t="s">
        <v>74</v>
      </c>
      <c r="B10002" t="s">
        <v>13</v>
      </c>
      <c r="C10002" t="s">
        <v>924</v>
      </c>
      <c r="D10002">
        <v>2</v>
      </c>
      <c r="E10002">
        <v>1</v>
      </c>
      <c r="F10002">
        <v>1780282800000</v>
      </c>
      <c r="G10002">
        <v>1780284153912</v>
      </c>
      <c r="H10002">
        <v>1353912</v>
      </c>
      <c r="I10002">
        <v>1353912</v>
      </c>
      <c r="J10002">
        <v>11030</v>
      </c>
      <c r="K10002">
        <v>60</v>
      </c>
      <c r="L10002">
        <v>47.83</v>
      </c>
      <c r="M10002" t="s">
        <v>925</v>
      </c>
      <c r="N10002" t="s">
        <v>929</v>
      </c>
      <c r="S10002">
        <v>30001</v>
      </c>
    </row>
    <row r="10003" spans="1:19" x14ac:dyDescent="0.2">
      <c r="A10003" t="s">
        <v>74</v>
      </c>
      <c r="B10003" t="s">
        <v>13</v>
      </c>
      <c r="C10003" t="s">
        <v>928</v>
      </c>
      <c r="D10003">
        <v>2</v>
      </c>
      <c r="E10003">
        <v>1</v>
      </c>
      <c r="F10003">
        <v>1780283700000</v>
      </c>
      <c r="G10003">
        <v>1780285995176</v>
      </c>
      <c r="H10003">
        <v>2295176</v>
      </c>
      <c r="I10003">
        <v>2295176</v>
      </c>
      <c r="J10003">
        <v>10473</v>
      </c>
      <c r="K10003">
        <v>90</v>
      </c>
      <c r="L10003">
        <v>58.54</v>
      </c>
      <c r="M10003" t="s">
        <v>925</v>
      </c>
      <c r="N10003" t="s">
        <v>929</v>
      </c>
      <c r="S10003">
        <v>30002</v>
      </c>
    </row>
    <row r="10004" spans="1:19" x14ac:dyDescent="0.2">
      <c r="A10004" t="s">
        <v>74</v>
      </c>
      <c r="B10004" t="s">
        <v>13</v>
      </c>
      <c r="C10004" t="s">
        <v>927</v>
      </c>
      <c r="D10004">
        <v>2</v>
      </c>
      <c r="E10004">
        <v>1</v>
      </c>
      <c r="F10004">
        <v>1780284600000</v>
      </c>
      <c r="G10004">
        <v>1780286514318</v>
      </c>
      <c r="H10004">
        <v>1914318</v>
      </c>
      <c r="I10004">
        <v>1914318</v>
      </c>
      <c r="J10004">
        <v>8646</v>
      </c>
      <c r="K10004">
        <v>77</v>
      </c>
      <c r="L10004">
        <v>67.89</v>
      </c>
      <c r="M10004" t="s">
        <v>931</v>
      </c>
      <c r="N10004" t="s">
        <v>926</v>
      </c>
      <c r="O10004">
        <v>47</v>
      </c>
      <c r="S10004">
        <v>30003</v>
      </c>
    </row>
    <row r="10005" spans="1:19" x14ac:dyDescent="0.2">
      <c r="A10005" t="s">
        <v>74</v>
      </c>
      <c r="B10005" t="s">
        <v>13</v>
      </c>
      <c r="C10005" t="s">
        <v>924</v>
      </c>
      <c r="D10005">
        <v>2</v>
      </c>
      <c r="E10005">
        <v>1</v>
      </c>
      <c r="F10005">
        <v>1780285500000</v>
      </c>
      <c r="G10005">
        <v>1780287811954</v>
      </c>
      <c r="H10005">
        <v>2311954</v>
      </c>
      <c r="I10005">
        <v>2311954</v>
      </c>
      <c r="J10005">
        <v>10089</v>
      </c>
      <c r="K10005">
        <v>87</v>
      </c>
      <c r="L10005">
        <v>72.37</v>
      </c>
      <c r="M10005" t="s">
        <v>931</v>
      </c>
      <c r="N10005" t="s">
        <v>926</v>
      </c>
      <c r="O10005">
        <v>43.53</v>
      </c>
      <c r="S10005">
        <v>30004</v>
      </c>
    </row>
    <row r="10006" spans="1:19" x14ac:dyDescent="0.2">
      <c r="A10006" t="s">
        <v>74</v>
      </c>
      <c r="B10006" t="s">
        <v>13</v>
      </c>
      <c r="C10006" t="s">
        <v>928</v>
      </c>
      <c r="D10006">
        <v>2</v>
      </c>
      <c r="E10006">
        <v>1</v>
      </c>
      <c r="F10006">
        <v>1780286400000</v>
      </c>
      <c r="G10006">
        <v>1780288487178</v>
      </c>
      <c r="H10006">
        <v>2087178</v>
      </c>
      <c r="I10006">
        <v>2087178</v>
      </c>
      <c r="J10006">
        <v>12029</v>
      </c>
      <c r="K10006">
        <v>81</v>
      </c>
      <c r="L10006">
        <v>76.77</v>
      </c>
      <c r="M10006" t="s">
        <v>931</v>
      </c>
      <c r="N10006" t="s">
        <v>926</v>
      </c>
      <c r="O10006">
        <v>54.24</v>
      </c>
      <c r="S10006">
        <v>30005</v>
      </c>
    </row>
    <row r="10007" spans="1:19" x14ac:dyDescent="0.2">
      <c r="A10007" t="s">
        <v>74</v>
      </c>
      <c r="B10007" t="s">
        <v>13</v>
      </c>
      <c r="C10007" t="s">
        <v>927</v>
      </c>
      <c r="D10007">
        <v>2</v>
      </c>
      <c r="E10007">
        <v>1</v>
      </c>
      <c r="F10007">
        <v>1780287300000</v>
      </c>
      <c r="G10007">
        <v>1780289202656</v>
      </c>
      <c r="H10007">
        <v>1902656</v>
      </c>
      <c r="I10007">
        <v>1902656</v>
      </c>
      <c r="J10007">
        <v>11044</v>
      </c>
      <c r="K10007">
        <v>76</v>
      </c>
      <c r="L10007">
        <v>70.599999999999994</v>
      </c>
      <c r="M10007" t="s">
        <v>931</v>
      </c>
      <c r="N10007" t="s">
        <v>926</v>
      </c>
      <c r="O10007">
        <v>47.18</v>
      </c>
      <c r="S10007">
        <v>30006</v>
      </c>
    </row>
    <row r="10008" spans="1:19" x14ac:dyDescent="0.2">
      <c r="A10008" t="s">
        <v>74</v>
      </c>
      <c r="B10008" t="s">
        <v>13</v>
      </c>
      <c r="C10008" t="s">
        <v>924</v>
      </c>
      <c r="D10008">
        <v>2</v>
      </c>
      <c r="E10008">
        <v>1</v>
      </c>
      <c r="F10008">
        <v>1780288200000</v>
      </c>
      <c r="G10008">
        <v>1780289496747</v>
      </c>
      <c r="H10008">
        <v>1296747</v>
      </c>
      <c r="I10008">
        <v>1296747</v>
      </c>
      <c r="J10008">
        <v>10652</v>
      </c>
      <c r="K10008">
        <v>57</v>
      </c>
      <c r="L10008">
        <v>64.34</v>
      </c>
      <c r="M10008" t="s">
        <v>925</v>
      </c>
      <c r="N10008" t="s">
        <v>926</v>
      </c>
      <c r="O10008">
        <v>48.93</v>
      </c>
      <c r="S10008">
        <v>30007</v>
      </c>
    </row>
    <row r="10009" spans="1:19" x14ac:dyDescent="0.2">
      <c r="A10009" t="s">
        <v>74</v>
      </c>
      <c r="B10009" t="s">
        <v>13</v>
      </c>
      <c r="C10009" t="s">
        <v>928</v>
      </c>
      <c r="D10009">
        <v>2</v>
      </c>
      <c r="E10009">
        <v>2</v>
      </c>
      <c r="F10009">
        <v>1780358400000</v>
      </c>
      <c r="G10009">
        <v>1780360647935</v>
      </c>
      <c r="H10009">
        <v>2247935</v>
      </c>
      <c r="I10009">
        <v>2247935</v>
      </c>
      <c r="J10009">
        <v>11930</v>
      </c>
      <c r="K10009">
        <v>92</v>
      </c>
      <c r="L10009">
        <v>75.47</v>
      </c>
      <c r="M10009" t="s">
        <v>931</v>
      </c>
      <c r="N10009" t="s">
        <v>926</v>
      </c>
      <c r="O10009">
        <v>47.44</v>
      </c>
      <c r="S10009">
        <v>30008</v>
      </c>
    </row>
    <row r="10010" spans="1:19" x14ac:dyDescent="0.2">
      <c r="A10010" t="s">
        <v>74</v>
      </c>
      <c r="B10010" t="s">
        <v>13</v>
      </c>
      <c r="C10010" t="s">
        <v>927</v>
      </c>
      <c r="D10010">
        <v>2</v>
      </c>
      <c r="E10010">
        <v>2</v>
      </c>
      <c r="F10010">
        <v>1780359300000</v>
      </c>
      <c r="G10010">
        <v>1780360496809</v>
      </c>
      <c r="H10010">
        <v>1196809</v>
      </c>
      <c r="I10010">
        <v>1196809</v>
      </c>
      <c r="J10010">
        <v>11638</v>
      </c>
      <c r="K10010">
        <v>48</v>
      </c>
      <c r="L10010">
        <v>61.13</v>
      </c>
      <c r="M10010" t="s">
        <v>925</v>
      </c>
      <c r="N10010" t="s">
        <v>926</v>
      </c>
      <c r="O10010">
        <v>41.34</v>
      </c>
      <c r="S10010">
        <v>30009</v>
      </c>
    </row>
    <row r="10011" spans="1:19" x14ac:dyDescent="0.2">
      <c r="A10011" t="s">
        <v>74</v>
      </c>
      <c r="B10011" t="s">
        <v>13</v>
      </c>
      <c r="C10011" t="s">
        <v>924</v>
      </c>
      <c r="D10011">
        <v>2</v>
      </c>
      <c r="E10011">
        <v>2</v>
      </c>
      <c r="F10011">
        <v>1780360200000</v>
      </c>
      <c r="G10011">
        <v>1780362273326</v>
      </c>
      <c r="H10011">
        <v>2073326</v>
      </c>
      <c r="I10011">
        <v>2073326</v>
      </c>
      <c r="J10011">
        <v>10533</v>
      </c>
      <c r="K10011">
        <v>81</v>
      </c>
      <c r="L10011">
        <v>55.94</v>
      </c>
      <c r="M10011" t="s">
        <v>925</v>
      </c>
      <c r="N10011" t="s">
        <v>929</v>
      </c>
      <c r="S10011">
        <v>30010</v>
      </c>
    </row>
    <row r="10012" spans="1:19" x14ac:dyDescent="0.2">
      <c r="A10012" t="s">
        <v>74</v>
      </c>
      <c r="B10012" t="s">
        <v>13</v>
      </c>
      <c r="C10012" t="s">
        <v>928</v>
      </c>
      <c r="D10012">
        <v>2</v>
      </c>
      <c r="E10012">
        <v>2</v>
      </c>
      <c r="F10012">
        <v>1780361100000</v>
      </c>
      <c r="G10012">
        <v>1780362460793</v>
      </c>
      <c r="H10012">
        <v>1360793</v>
      </c>
      <c r="I10012">
        <v>1360793</v>
      </c>
      <c r="J10012">
        <v>8765</v>
      </c>
      <c r="K10012">
        <v>54</v>
      </c>
      <c r="L10012">
        <v>59.87</v>
      </c>
      <c r="M10012" t="s">
        <v>925</v>
      </c>
      <c r="N10012" t="s">
        <v>926</v>
      </c>
      <c r="O10012">
        <v>41.98</v>
      </c>
      <c r="S10012">
        <v>30011</v>
      </c>
    </row>
    <row r="10013" spans="1:19" x14ac:dyDescent="0.2">
      <c r="A10013" t="s">
        <v>74</v>
      </c>
      <c r="B10013" t="s">
        <v>13</v>
      </c>
      <c r="C10013" t="s">
        <v>927</v>
      </c>
      <c r="D10013">
        <v>2</v>
      </c>
      <c r="E10013">
        <v>2</v>
      </c>
      <c r="F10013">
        <v>1780362000000</v>
      </c>
      <c r="G10013">
        <v>1780364517562</v>
      </c>
      <c r="H10013">
        <v>2517562</v>
      </c>
      <c r="I10013">
        <v>2517562</v>
      </c>
      <c r="J10013">
        <v>9151</v>
      </c>
      <c r="K10013">
        <v>99</v>
      </c>
      <c r="L10013">
        <v>77.34</v>
      </c>
      <c r="M10013" t="s">
        <v>931</v>
      </c>
      <c r="N10013" t="s">
        <v>926</v>
      </c>
      <c r="O10013">
        <v>52.43</v>
      </c>
      <c r="S10013">
        <v>30012</v>
      </c>
    </row>
    <row r="10014" spans="1:19" x14ac:dyDescent="0.2">
      <c r="A10014" t="s">
        <v>74</v>
      </c>
      <c r="B10014" t="s">
        <v>13</v>
      </c>
      <c r="C10014" t="s">
        <v>924</v>
      </c>
      <c r="D10014">
        <v>2</v>
      </c>
      <c r="E10014">
        <v>2</v>
      </c>
      <c r="F10014">
        <v>1780362900000</v>
      </c>
      <c r="G10014">
        <v>1780365188857</v>
      </c>
      <c r="H10014">
        <v>2288857</v>
      </c>
      <c r="I10014">
        <v>2288857</v>
      </c>
      <c r="J10014">
        <v>10294</v>
      </c>
      <c r="K10014">
        <v>87</v>
      </c>
      <c r="L10014">
        <v>72.44</v>
      </c>
      <c r="M10014" t="s">
        <v>931</v>
      </c>
      <c r="N10014" t="s">
        <v>926</v>
      </c>
      <c r="O10014">
        <v>43.74</v>
      </c>
      <c r="S10014">
        <v>30013</v>
      </c>
    </row>
    <row r="10015" spans="1:19" x14ac:dyDescent="0.2">
      <c r="A10015" t="s">
        <v>74</v>
      </c>
      <c r="B10015" t="s">
        <v>13</v>
      </c>
      <c r="C10015" t="s">
        <v>928</v>
      </c>
      <c r="D10015">
        <v>2</v>
      </c>
      <c r="E10015">
        <v>2</v>
      </c>
      <c r="F10015">
        <v>1780363800000</v>
      </c>
      <c r="G10015">
        <v>1780365722382</v>
      </c>
      <c r="H10015">
        <v>1922382</v>
      </c>
      <c r="I10015">
        <v>1922382</v>
      </c>
      <c r="J10015">
        <v>9006</v>
      </c>
      <c r="K10015">
        <v>79</v>
      </c>
      <c r="L10015">
        <v>67.510000000000005</v>
      </c>
      <c r="M10015" t="s">
        <v>931</v>
      </c>
      <c r="N10015" t="s">
        <v>926</v>
      </c>
      <c r="O10015">
        <v>44.95</v>
      </c>
      <c r="S10015">
        <v>30014</v>
      </c>
    </row>
    <row r="10016" spans="1:19" x14ac:dyDescent="0.2">
      <c r="A10016" t="s">
        <v>74</v>
      </c>
      <c r="B10016" t="s">
        <v>13</v>
      </c>
      <c r="C10016" t="s">
        <v>927</v>
      </c>
      <c r="D10016">
        <v>2</v>
      </c>
      <c r="E10016">
        <v>2</v>
      </c>
      <c r="F10016">
        <v>1780364700000</v>
      </c>
      <c r="G10016">
        <v>1780366036124</v>
      </c>
      <c r="H10016">
        <v>1336124</v>
      </c>
      <c r="I10016">
        <v>1336124</v>
      </c>
      <c r="J10016">
        <v>10742</v>
      </c>
      <c r="K10016">
        <v>56</v>
      </c>
      <c r="L10016">
        <v>62.95</v>
      </c>
      <c r="M10016" t="s">
        <v>925</v>
      </c>
      <c r="N10016" t="s">
        <v>926</v>
      </c>
      <c r="O10016">
        <v>44.47</v>
      </c>
      <c r="S10016">
        <v>30015</v>
      </c>
    </row>
    <row r="10017" spans="1:19" x14ac:dyDescent="0.2">
      <c r="A10017" t="s">
        <v>74</v>
      </c>
      <c r="B10017" t="s">
        <v>13</v>
      </c>
      <c r="C10017" t="s">
        <v>924</v>
      </c>
      <c r="D10017">
        <v>2</v>
      </c>
      <c r="E10017">
        <v>2</v>
      </c>
      <c r="F10017">
        <v>1780365600000</v>
      </c>
      <c r="G10017">
        <v>1780367064284</v>
      </c>
      <c r="H10017">
        <v>1464284</v>
      </c>
      <c r="I10017">
        <v>1464284</v>
      </c>
      <c r="J10017">
        <v>9140</v>
      </c>
      <c r="K10017">
        <v>64</v>
      </c>
      <c r="L10017">
        <v>64.239999999999995</v>
      </c>
      <c r="M10017" t="s">
        <v>925</v>
      </c>
      <c r="N10017" t="s">
        <v>926</v>
      </c>
      <c r="O10017">
        <v>48.53</v>
      </c>
      <c r="S10017">
        <v>30016</v>
      </c>
    </row>
    <row r="10018" spans="1:19" x14ac:dyDescent="0.2">
      <c r="A10018" t="s">
        <v>74</v>
      </c>
      <c r="B10018" t="s">
        <v>13</v>
      </c>
      <c r="C10018" t="s">
        <v>928</v>
      </c>
      <c r="D10018">
        <v>2</v>
      </c>
      <c r="E10018">
        <v>2</v>
      </c>
      <c r="F10018">
        <v>1780366500000</v>
      </c>
      <c r="G10018">
        <v>1780368475143</v>
      </c>
      <c r="H10018">
        <v>1975143</v>
      </c>
      <c r="I10018">
        <v>1975143</v>
      </c>
      <c r="J10018">
        <v>11347</v>
      </c>
      <c r="K10018">
        <v>79</v>
      </c>
      <c r="L10018">
        <v>69.81</v>
      </c>
      <c r="M10018" t="s">
        <v>931</v>
      </c>
      <c r="N10018" t="s">
        <v>926</v>
      </c>
      <c r="O10018">
        <v>42.71</v>
      </c>
      <c r="S10018">
        <v>30017</v>
      </c>
    </row>
    <row r="10019" spans="1:19" x14ac:dyDescent="0.2">
      <c r="A10019" t="s">
        <v>74</v>
      </c>
      <c r="B10019" t="s">
        <v>13</v>
      </c>
      <c r="C10019" t="s">
        <v>927</v>
      </c>
      <c r="D10019">
        <v>2</v>
      </c>
      <c r="E10019">
        <v>2</v>
      </c>
      <c r="F10019">
        <v>1780367400000</v>
      </c>
      <c r="G10019">
        <v>1780368816079</v>
      </c>
      <c r="H10019">
        <v>1416079</v>
      </c>
      <c r="I10019">
        <v>1416079</v>
      </c>
      <c r="J10019">
        <v>9512</v>
      </c>
      <c r="K10019">
        <v>53</v>
      </c>
      <c r="L10019">
        <v>65.3</v>
      </c>
      <c r="M10019" t="s">
        <v>925</v>
      </c>
      <c r="N10019" t="s">
        <v>926</v>
      </c>
      <c r="O10019">
        <v>51.2</v>
      </c>
      <c r="S10019">
        <v>30018</v>
      </c>
    </row>
    <row r="10020" spans="1:19" x14ac:dyDescent="0.2">
      <c r="A10020" t="s">
        <v>74</v>
      </c>
      <c r="B10020" t="s">
        <v>13</v>
      </c>
      <c r="C10020" t="s">
        <v>924</v>
      </c>
      <c r="D10020">
        <v>2</v>
      </c>
      <c r="E10020">
        <v>2</v>
      </c>
      <c r="F10020">
        <v>1780368300000</v>
      </c>
      <c r="G10020">
        <v>1780370291835</v>
      </c>
      <c r="H10020">
        <v>1991835</v>
      </c>
      <c r="I10020">
        <v>1991835</v>
      </c>
      <c r="J10020">
        <v>9768</v>
      </c>
      <c r="K10020">
        <v>79</v>
      </c>
      <c r="L10020">
        <v>70.39</v>
      </c>
      <c r="M10020" t="s">
        <v>931</v>
      </c>
      <c r="N10020" t="s">
        <v>926</v>
      </c>
      <c r="O10020">
        <v>47.86</v>
      </c>
      <c r="S10020">
        <v>30019</v>
      </c>
    </row>
    <row r="10021" spans="1:19" x14ac:dyDescent="0.2">
      <c r="A10021" t="s">
        <v>74</v>
      </c>
      <c r="B10021" t="s">
        <v>13</v>
      </c>
      <c r="C10021" t="s">
        <v>928</v>
      </c>
      <c r="D10021">
        <v>2</v>
      </c>
      <c r="E10021">
        <v>2</v>
      </c>
      <c r="F10021">
        <v>1780369200000</v>
      </c>
      <c r="G10021">
        <v>1780370660537</v>
      </c>
      <c r="H10021">
        <v>1460537</v>
      </c>
      <c r="I10021">
        <v>1460537</v>
      </c>
      <c r="J10021">
        <v>9665</v>
      </c>
      <c r="K10021">
        <v>63</v>
      </c>
      <c r="L10021">
        <v>67.23</v>
      </c>
      <c r="M10021" t="s">
        <v>931</v>
      </c>
      <c r="N10021" t="s">
        <v>926</v>
      </c>
      <c r="O10021">
        <v>54.17</v>
      </c>
      <c r="S10021">
        <v>30020</v>
      </c>
    </row>
    <row r="10022" spans="1:19" x14ac:dyDescent="0.2">
      <c r="A10022" t="s">
        <v>74</v>
      </c>
      <c r="B10022" t="s">
        <v>13</v>
      </c>
      <c r="C10022" t="s">
        <v>927</v>
      </c>
      <c r="D10022">
        <v>2</v>
      </c>
      <c r="E10022">
        <v>2</v>
      </c>
      <c r="F10022">
        <v>1780370100000</v>
      </c>
      <c r="G10022">
        <v>1780372292292</v>
      </c>
      <c r="H10022">
        <v>2192292</v>
      </c>
      <c r="I10022">
        <v>2192292</v>
      </c>
      <c r="J10022">
        <v>10522</v>
      </c>
      <c r="K10022">
        <v>85</v>
      </c>
      <c r="L10022">
        <v>73.180000000000007</v>
      </c>
      <c r="M10022" t="s">
        <v>931</v>
      </c>
      <c r="N10022" t="s">
        <v>926</v>
      </c>
      <c r="O10022">
        <v>47.27</v>
      </c>
      <c r="S10022">
        <v>30021</v>
      </c>
    </row>
    <row r="10023" spans="1:19" x14ac:dyDescent="0.2">
      <c r="A10023" t="s">
        <v>74</v>
      </c>
      <c r="B10023" t="s">
        <v>13</v>
      </c>
      <c r="C10023" t="s">
        <v>924</v>
      </c>
      <c r="D10023">
        <v>2</v>
      </c>
      <c r="E10023">
        <v>2</v>
      </c>
      <c r="F10023">
        <v>1780371000000</v>
      </c>
      <c r="G10023">
        <v>1780372715832</v>
      </c>
      <c r="H10023">
        <v>1715832</v>
      </c>
      <c r="I10023">
        <v>1715832</v>
      </c>
      <c r="J10023">
        <v>9294</v>
      </c>
      <c r="K10023">
        <v>73</v>
      </c>
      <c r="L10023">
        <v>63.26</v>
      </c>
      <c r="M10023" t="s">
        <v>925</v>
      </c>
      <c r="N10023" t="s">
        <v>926</v>
      </c>
      <c r="O10023">
        <v>39.51</v>
      </c>
      <c r="S10023">
        <v>30022</v>
      </c>
    </row>
    <row r="10024" spans="1:19" x14ac:dyDescent="0.2">
      <c r="A10024" t="s">
        <v>74</v>
      </c>
      <c r="B10024" t="s">
        <v>13</v>
      </c>
      <c r="C10024" t="s">
        <v>928</v>
      </c>
      <c r="D10024">
        <v>2</v>
      </c>
      <c r="E10024">
        <v>2</v>
      </c>
      <c r="F10024">
        <v>1780371900000</v>
      </c>
      <c r="G10024">
        <v>1780373568667</v>
      </c>
      <c r="H10024">
        <v>1668667</v>
      </c>
      <c r="I10024">
        <v>1668667</v>
      </c>
      <c r="J10024">
        <v>11088</v>
      </c>
      <c r="K10024">
        <v>65</v>
      </c>
      <c r="L10024">
        <v>67.78</v>
      </c>
      <c r="M10024" t="s">
        <v>931</v>
      </c>
      <c r="N10024" t="s">
        <v>926</v>
      </c>
      <c r="O10024">
        <v>46.41</v>
      </c>
      <c r="S10024">
        <v>30023</v>
      </c>
    </row>
    <row r="10025" spans="1:19" x14ac:dyDescent="0.2">
      <c r="A10025" t="s">
        <v>74</v>
      </c>
      <c r="B10025" t="s">
        <v>13</v>
      </c>
      <c r="C10025" t="s">
        <v>927</v>
      </c>
      <c r="D10025">
        <v>2</v>
      </c>
      <c r="E10025">
        <v>2</v>
      </c>
      <c r="F10025">
        <v>1780372800000</v>
      </c>
      <c r="G10025">
        <v>1780374434736</v>
      </c>
      <c r="H10025">
        <v>1634736</v>
      </c>
      <c r="I10025">
        <v>1634736</v>
      </c>
      <c r="J10025">
        <v>10381</v>
      </c>
      <c r="K10025">
        <v>63</v>
      </c>
      <c r="L10025">
        <v>69.19</v>
      </c>
      <c r="M10025" t="s">
        <v>931</v>
      </c>
      <c r="N10025" t="s">
        <v>926</v>
      </c>
      <c r="O10025">
        <v>52.42</v>
      </c>
      <c r="S10025">
        <v>30024</v>
      </c>
    </row>
    <row r="10026" spans="1:19" x14ac:dyDescent="0.2">
      <c r="A10026" t="s">
        <v>74</v>
      </c>
      <c r="B10026" t="s">
        <v>13</v>
      </c>
      <c r="C10026" t="s">
        <v>924</v>
      </c>
      <c r="D10026">
        <v>2</v>
      </c>
      <c r="E10026">
        <v>2</v>
      </c>
      <c r="F10026">
        <v>1780373700000</v>
      </c>
      <c r="G10026">
        <v>1780375618903</v>
      </c>
      <c r="H10026">
        <v>1918903</v>
      </c>
      <c r="I10026">
        <v>1918903</v>
      </c>
      <c r="J10026">
        <v>11713</v>
      </c>
      <c r="K10026">
        <v>74</v>
      </c>
      <c r="L10026">
        <v>55.33</v>
      </c>
      <c r="M10026" t="s">
        <v>925</v>
      </c>
      <c r="N10026" t="s">
        <v>929</v>
      </c>
      <c r="S10026">
        <v>30025</v>
      </c>
    </row>
    <row r="10027" spans="1:19" x14ac:dyDescent="0.2">
      <c r="A10027" t="s">
        <v>74</v>
      </c>
      <c r="B10027" t="s">
        <v>13</v>
      </c>
      <c r="C10027" t="s">
        <v>928</v>
      </c>
      <c r="D10027">
        <v>2</v>
      </c>
      <c r="E10027">
        <v>2</v>
      </c>
      <c r="F10027">
        <v>1780374600000</v>
      </c>
      <c r="G10027">
        <v>1780376111732</v>
      </c>
      <c r="H10027">
        <v>1511732</v>
      </c>
      <c r="I10027">
        <v>1511732</v>
      </c>
      <c r="J10027">
        <v>10258</v>
      </c>
      <c r="K10027">
        <v>61</v>
      </c>
      <c r="L10027">
        <v>68.19</v>
      </c>
      <c r="M10027" t="s">
        <v>931</v>
      </c>
      <c r="N10027" t="s">
        <v>926</v>
      </c>
      <c r="O10027">
        <v>53.52</v>
      </c>
      <c r="S10027">
        <v>30026</v>
      </c>
    </row>
    <row r="10028" spans="1:19" x14ac:dyDescent="0.2">
      <c r="A10028" t="s">
        <v>74</v>
      </c>
      <c r="B10028" t="s">
        <v>13</v>
      </c>
      <c r="C10028" t="s">
        <v>927</v>
      </c>
      <c r="D10028">
        <v>2</v>
      </c>
      <c r="E10028">
        <v>2</v>
      </c>
      <c r="F10028">
        <v>1780375500000</v>
      </c>
      <c r="G10028">
        <v>1780377738297</v>
      </c>
      <c r="H10028">
        <v>2238297</v>
      </c>
      <c r="I10028">
        <v>2238297</v>
      </c>
      <c r="J10028">
        <v>8618</v>
      </c>
      <c r="K10028">
        <v>87</v>
      </c>
      <c r="L10028">
        <v>69.84</v>
      </c>
      <c r="M10028" t="s">
        <v>931</v>
      </c>
      <c r="N10028" t="s">
        <v>926</v>
      </c>
      <c r="O10028">
        <v>43.44</v>
      </c>
      <c r="S10028">
        <v>30027</v>
      </c>
    </row>
    <row r="10029" spans="1:19" x14ac:dyDescent="0.2">
      <c r="A10029" t="s">
        <v>74</v>
      </c>
      <c r="B10029" t="s">
        <v>13</v>
      </c>
      <c r="C10029" t="s">
        <v>927</v>
      </c>
      <c r="D10029">
        <v>2</v>
      </c>
      <c r="E10029">
        <v>3</v>
      </c>
      <c r="F10029">
        <v>1780444800000</v>
      </c>
      <c r="G10029">
        <v>1780446252421</v>
      </c>
      <c r="H10029">
        <v>1452421</v>
      </c>
      <c r="I10029">
        <v>1452421</v>
      </c>
      <c r="J10029">
        <v>11885</v>
      </c>
      <c r="K10029">
        <v>62</v>
      </c>
      <c r="L10029">
        <v>68.25</v>
      </c>
      <c r="M10029" t="s">
        <v>931</v>
      </c>
      <c r="N10029" t="s">
        <v>926</v>
      </c>
      <c r="O10029">
        <v>50.8</v>
      </c>
      <c r="S10029">
        <v>30028</v>
      </c>
    </row>
    <row r="10030" spans="1:19" x14ac:dyDescent="0.2">
      <c r="A10030" t="s">
        <v>74</v>
      </c>
      <c r="B10030" t="s">
        <v>13</v>
      </c>
      <c r="C10030" t="s">
        <v>924</v>
      </c>
      <c r="D10030">
        <v>2</v>
      </c>
      <c r="E10030">
        <v>3</v>
      </c>
      <c r="F10030">
        <v>1780445700000</v>
      </c>
      <c r="G10030">
        <v>1780446961438</v>
      </c>
      <c r="H10030">
        <v>1261438</v>
      </c>
      <c r="I10030">
        <v>1261438</v>
      </c>
      <c r="J10030">
        <v>8818</v>
      </c>
      <c r="K10030">
        <v>48</v>
      </c>
      <c r="L10030">
        <v>44.4</v>
      </c>
      <c r="M10030" t="s">
        <v>925</v>
      </c>
      <c r="N10030" t="s">
        <v>929</v>
      </c>
      <c r="S10030">
        <v>30029</v>
      </c>
    </row>
    <row r="10031" spans="1:19" x14ac:dyDescent="0.2">
      <c r="A10031" t="s">
        <v>74</v>
      </c>
      <c r="B10031" t="s">
        <v>13</v>
      </c>
      <c r="C10031" t="s">
        <v>928</v>
      </c>
      <c r="D10031">
        <v>2</v>
      </c>
      <c r="E10031">
        <v>3</v>
      </c>
      <c r="F10031">
        <v>1780446600000</v>
      </c>
      <c r="G10031">
        <v>1780448632586</v>
      </c>
      <c r="H10031">
        <v>2032586</v>
      </c>
      <c r="I10031">
        <v>2032586</v>
      </c>
      <c r="J10031">
        <v>10455</v>
      </c>
      <c r="K10031">
        <v>78</v>
      </c>
      <c r="L10031">
        <v>55.37</v>
      </c>
      <c r="M10031" t="s">
        <v>925</v>
      </c>
      <c r="N10031" t="s">
        <v>929</v>
      </c>
      <c r="S10031">
        <v>30030</v>
      </c>
    </row>
    <row r="10032" spans="1:19" x14ac:dyDescent="0.2">
      <c r="A10032" t="s">
        <v>74</v>
      </c>
      <c r="B10032" t="s">
        <v>13</v>
      </c>
      <c r="C10032" t="s">
        <v>927</v>
      </c>
      <c r="D10032">
        <v>2</v>
      </c>
      <c r="E10032">
        <v>3</v>
      </c>
      <c r="F10032">
        <v>1780447500000</v>
      </c>
      <c r="G10032">
        <v>1780449364469</v>
      </c>
      <c r="H10032">
        <v>1864469</v>
      </c>
      <c r="I10032">
        <v>1864469</v>
      </c>
      <c r="J10032">
        <v>8812</v>
      </c>
      <c r="K10032">
        <v>77</v>
      </c>
      <c r="L10032">
        <v>67</v>
      </c>
      <c r="M10032" t="s">
        <v>931</v>
      </c>
      <c r="N10032" t="s">
        <v>926</v>
      </c>
      <c r="O10032">
        <v>45.73</v>
      </c>
      <c r="S10032">
        <v>30031</v>
      </c>
    </row>
    <row r="10033" spans="1:19" x14ac:dyDescent="0.2">
      <c r="A10033" t="s">
        <v>74</v>
      </c>
      <c r="B10033" t="s">
        <v>13</v>
      </c>
      <c r="C10033" t="s">
        <v>924</v>
      </c>
      <c r="D10033">
        <v>2</v>
      </c>
      <c r="E10033">
        <v>3</v>
      </c>
      <c r="F10033">
        <v>1780448400000</v>
      </c>
      <c r="G10033">
        <v>1780450902761</v>
      </c>
      <c r="H10033">
        <v>2502761</v>
      </c>
      <c r="I10033">
        <v>2502761</v>
      </c>
      <c r="J10033">
        <v>10029</v>
      </c>
      <c r="K10033">
        <v>96</v>
      </c>
      <c r="L10033">
        <v>77.88</v>
      </c>
      <c r="M10033" t="s">
        <v>931</v>
      </c>
      <c r="N10033" t="s">
        <v>926</v>
      </c>
      <c r="O10033">
        <v>51.72</v>
      </c>
      <c r="S10033">
        <v>30032</v>
      </c>
    </row>
    <row r="10034" spans="1:19" x14ac:dyDescent="0.2">
      <c r="A10034" t="s">
        <v>74</v>
      </c>
      <c r="B10034" t="s">
        <v>13</v>
      </c>
      <c r="C10034" t="s">
        <v>928</v>
      </c>
      <c r="D10034">
        <v>2</v>
      </c>
      <c r="E10034">
        <v>3</v>
      </c>
      <c r="F10034">
        <v>1780449300000</v>
      </c>
      <c r="G10034">
        <v>1780450653843</v>
      </c>
      <c r="H10034">
        <v>1353843</v>
      </c>
      <c r="I10034">
        <v>1353843</v>
      </c>
      <c r="J10034">
        <v>11002</v>
      </c>
      <c r="K10034">
        <v>61</v>
      </c>
      <c r="L10034">
        <v>61.87</v>
      </c>
      <c r="M10034" t="s">
        <v>925</v>
      </c>
      <c r="N10034" t="s">
        <v>926</v>
      </c>
      <c r="O10034">
        <v>40.81</v>
      </c>
      <c r="S10034">
        <v>30033</v>
      </c>
    </row>
    <row r="10035" spans="1:19" x14ac:dyDescent="0.2">
      <c r="A10035" t="s">
        <v>74</v>
      </c>
      <c r="B10035" t="s">
        <v>13</v>
      </c>
      <c r="C10035" t="s">
        <v>927</v>
      </c>
      <c r="D10035">
        <v>2</v>
      </c>
      <c r="E10035">
        <v>3</v>
      </c>
      <c r="F10035">
        <v>1780450200000</v>
      </c>
      <c r="G10035">
        <v>1780452096522</v>
      </c>
      <c r="H10035">
        <v>1896522</v>
      </c>
      <c r="I10035">
        <v>1896522</v>
      </c>
      <c r="J10035">
        <v>10382</v>
      </c>
      <c r="K10035">
        <v>76</v>
      </c>
      <c r="L10035">
        <v>68.02</v>
      </c>
      <c r="M10035" t="s">
        <v>931</v>
      </c>
      <c r="N10035" t="s">
        <v>926</v>
      </c>
      <c r="O10035">
        <v>43.11</v>
      </c>
      <c r="S10035">
        <v>30034</v>
      </c>
    </row>
    <row r="10036" spans="1:19" x14ac:dyDescent="0.2">
      <c r="A10036" t="s">
        <v>74</v>
      </c>
      <c r="B10036" t="s">
        <v>13</v>
      </c>
      <c r="C10036" t="s">
        <v>924</v>
      </c>
      <c r="D10036">
        <v>2</v>
      </c>
      <c r="E10036">
        <v>3</v>
      </c>
      <c r="F10036">
        <v>1780451100000</v>
      </c>
      <c r="G10036">
        <v>1780452451769</v>
      </c>
      <c r="H10036">
        <v>1351769</v>
      </c>
      <c r="I10036">
        <v>1351769</v>
      </c>
      <c r="J10036">
        <v>10492</v>
      </c>
      <c r="K10036">
        <v>60</v>
      </c>
      <c r="L10036">
        <v>65.84</v>
      </c>
      <c r="M10036" t="s">
        <v>925</v>
      </c>
      <c r="N10036" t="s">
        <v>926</v>
      </c>
      <c r="O10036">
        <v>51.47</v>
      </c>
      <c r="S10036">
        <v>30035</v>
      </c>
    </row>
    <row r="10037" spans="1:19" x14ac:dyDescent="0.2">
      <c r="A10037" t="s">
        <v>74</v>
      </c>
      <c r="B10037" t="s">
        <v>13</v>
      </c>
      <c r="C10037" t="s">
        <v>928</v>
      </c>
      <c r="D10037">
        <v>2</v>
      </c>
      <c r="E10037">
        <v>3</v>
      </c>
      <c r="F10037">
        <v>1780452000000</v>
      </c>
      <c r="G10037">
        <v>1780453755216</v>
      </c>
      <c r="H10037">
        <v>1755216</v>
      </c>
      <c r="I10037">
        <v>1755216</v>
      </c>
      <c r="J10037">
        <v>9932</v>
      </c>
      <c r="K10037">
        <v>76</v>
      </c>
      <c r="L10037">
        <v>66.709999999999994</v>
      </c>
      <c r="M10037" t="s">
        <v>931</v>
      </c>
      <c r="N10037" t="s">
        <v>926</v>
      </c>
      <c r="O10037">
        <v>44.82</v>
      </c>
      <c r="S10037">
        <v>30036</v>
      </c>
    </row>
    <row r="10038" spans="1:19" x14ac:dyDescent="0.2">
      <c r="A10038" t="s">
        <v>74</v>
      </c>
      <c r="B10038" t="s">
        <v>13</v>
      </c>
      <c r="C10038" t="s">
        <v>927</v>
      </c>
      <c r="D10038">
        <v>2</v>
      </c>
      <c r="E10038">
        <v>3</v>
      </c>
      <c r="F10038">
        <v>1780452900000</v>
      </c>
      <c r="G10038">
        <v>1780455109933</v>
      </c>
      <c r="H10038">
        <v>2209933</v>
      </c>
      <c r="I10038">
        <v>2209933</v>
      </c>
      <c r="J10038">
        <v>11196</v>
      </c>
      <c r="K10038">
        <v>82</v>
      </c>
      <c r="L10038">
        <v>77.67</v>
      </c>
      <c r="M10038" t="s">
        <v>931</v>
      </c>
      <c r="N10038" t="s">
        <v>926</v>
      </c>
      <c r="O10038">
        <v>55.47</v>
      </c>
      <c r="S10038">
        <v>30037</v>
      </c>
    </row>
    <row r="10039" spans="1:19" x14ac:dyDescent="0.2">
      <c r="A10039" t="s">
        <v>74</v>
      </c>
      <c r="B10039" t="s">
        <v>13</v>
      </c>
      <c r="C10039" t="s">
        <v>924</v>
      </c>
      <c r="D10039">
        <v>2</v>
      </c>
      <c r="E10039">
        <v>3</v>
      </c>
      <c r="F10039">
        <v>1780453800000</v>
      </c>
      <c r="G10039">
        <v>1780455672223</v>
      </c>
      <c r="H10039">
        <v>1872223</v>
      </c>
      <c r="I10039">
        <v>1872223</v>
      </c>
      <c r="J10039">
        <v>8894</v>
      </c>
      <c r="K10039">
        <v>74</v>
      </c>
      <c r="L10039">
        <v>67.739999999999995</v>
      </c>
      <c r="M10039" t="s">
        <v>931</v>
      </c>
      <c r="N10039" t="s">
        <v>926</v>
      </c>
      <c r="O10039">
        <v>47.06</v>
      </c>
      <c r="S10039">
        <v>30038</v>
      </c>
    </row>
    <row r="10040" spans="1:19" x14ac:dyDescent="0.2">
      <c r="A10040" t="s">
        <v>74</v>
      </c>
      <c r="B10040" t="s">
        <v>13</v>
      </c>
      <c r="C10040" t="s">
        <v>928</v>
      </c>
      <c r="D10040">
        <v>2</v>
      </c>
      <c r="E10040">
        <v>3</v>
      </c>
      <c r="F10040">
        <v>1780454700000</v>
      </c>
      <c r="G10040">
        <v>1780456608688</v>
      </c>
      <c r="H10040">
        <v>1908688</v>
      </c>
      <c r="I10040">
        <v>1908688</v>
      </c>
      <c r="J10040">
        <v>9378</v>
      </c>
      <c r="K10040">
        <v>80</v>
      </c>
      <c r="L10040">
        <v>71.61</v>
      </c>
      <c r="M10040" t="s">
        <v>931</v>
      </c>
      <c r="N10040" t="s">
        <v>926</v>
      </c>
      <c r="O10040">
        <v>53.83</v>
      </c>
      <c r="S10040">
        <v>30039</v>
      </c>
    </row>
    <row r="10041" spans="1:19" x14ac:dyDescent="0.2">
      <c r="A10041" t="s">
        <v>74</v>
      </c>
      <c r="B10041" t="s">
        <v>13</v>
      </c>
      <c r="C10041" t="s">
        <v>927</v>
      </c>
      <c r="D10041">
        <v>2</v>
      </c>
      <c r="E10041">
        <v>3</v>
      </c>
      <c r="F10041">
        <v>1780455600000</v>
      </c>
      <c r="G10041">
        <v>1780457323110</v>
      </c>
      <c r="H10041">
        <v>1723110</v>
      </c>
      <c r="I10041">
        <v>1723110</v>
      </c>
      <c r="J10041">
        <v>11143</v>
      </c>
      <c r="K10041">
        <v>68</v>
      </c>
      <c r="L10041">
        <v>52.38</v>
      </c>
      <c r="M10041" t="s">
        <v>925</v>
      </c>
      <c r="N10041" t="s">
        <v>929</v>
      </c>
      <c r="S10041">
        <v>30040</v>
      </c>
    </row>
    <row r="10042" spans="1:19" x14ac:dyDescent="0.2">
      <c r="A10042" t="s">
        <v>74</v>
      </c>
      <c r="B10042" t="s">
        <v>13</v>
      </c>
      <c r="C10042" t="s">
        <v>924</v>
      </c>
      <c r="D10042">
        <v>2</v>
      </c>
      <c r="E10042">
        <v>3</v>
      </c>
      <c r="F10042">
        <v>1780456500000</v>
      </c>
      <c r="G10042">
        <v>1780458642167</v>
      </c>
      <c r="H10042">
        <v>2142167</v>
      </c>
      <c r="I10042">
        <v>2142167</v>
      </c>
      <c r="J10042">
        <v>9740</v>
      </c>
      <c r="K10042">
        <v>87</v>
      </c>
      <c r="L10042">
        <v>68.11</v>
      </c>
      <c r="M10042" t="s">
        <v>931</v>
      </c>
      <c r="N10042" t="s">
        <v>926</v>
      </c>
      <c r="O10042">
        <v>38.840000000000003</v>
      </c>
      <c r="S10042">
        <v>30041</v>
      </c>
    </row>
    <row r="10043" spans="1:19" x14ac:dyDescent="0.2">
      <c r="A10043" t="s">
        <v>74</v>
      </c>
      <c r="B10043" t="s">
        <v>13</v>
      </c>
      <c r="C10043" t="s">
        <v>928</v>
      </c>
      <c r="D10043">
        <v>2</v>
      </c>
      <c r="E10043">
        <v>3</v>
      </c>
      <c r="F10043">
        <v>1780457400000</v>
      </c>
      <c r="G10043">
        <v>1780458910810</v>
      </c>
      <c r="H10043">
        <v>1510810</v>
      </c>
      <c r="I10043">
        <v>1510810</v>
      </c>
      <c r="J10043">
        <v>11988</v>
      </c>
      <c r="K10043">
        <v>65</v>
      </c>
      <c r="L10043">
        <v>66.98</v>
      </c>
      <c r="M10043" t="s">
        <v>931</v>
      </c>
      <c r="N10043" t="s">
        <v>926</v>
      </c>
      <c r="O10043">
        <v>46.11</v>
      </c>
      <c r="S10043">
        <v>30042</v>
      </c>
    </row>
    <row r="10044" spans="1:19" x14ac:dyDescent="0.2">
      <c r="A10044" t="s">
        <v>74</v>
      </c>
      <c r="B10044" t="s">
        <v>13</v>
      </c>
      <c r="C10044" t="s">
        <v>927</v>
      </c>
      <c r="D10044">
        <v>2</v>
      </c>
      <c r="E10044">
        <v>3</v>
      </c>
      <c r="F10044">
        <v>1780458300000</v>
      </c>
      <c r="G10044">
        <v>1780459839465</v>
      </c>
      <c r="H10044">
        <v>1539465</v>
      </c>
      <c r="I10044">
        <v>1539465</v>
      </c>
      <c r="J10044">
        <v>10212</v>
      </c>
      <c r="K10044">
        <v>59</v>
      </c>
      <c r="L10044">
        <v>68.489999999999995</v>
      </c>
      <c r="M10044" t="s">
        <v>931</v>
      </c>
      <c r="N10044" t="s">
        <v>926</v>
      </c>
      <c r="O10044">
        <v>53.66</v>
      </c>
      <c r="S10044">
        <v>30043</v>
      </c>
    </row>
    <row r="10045" spans="1:19" x14ac:dyDescent="0.2">
      <c r="A10045" t="s">
        <v>74</v>
      </c>
      <c r="B10045" t="s">
        <v>13</v>
      </c>
      <c r="C10045" t="s">
        <v>924</v>
      </c>
      <c r="D10045">
        <v>2</v>
      </c>
      <c r="E10045">
        <v>3</v>
      </c>
      <c r="F10045">
        <v>1780459200000</v>
      </c>
      <c r="G10045">
        <v>1780461324601</v>
      </c>
      <c r="H10045">
        <v>2124601</v>
      </c>
      <c r="I10045">
        <v>2124601</v>
      </c>
      <c r="J10045">
        <v>11642</v>
      </c>
      <c r="K10045">
        <v>84</v>
      </c>
      <c r="L10045">
        <v>73.099999999999994</v>
      </c>
      <c r="M10045" t="s">
        <v>931</v>
      </c>
      <c r="N10045" t="s">
        <v>926</v>
      </c>
      <c r="O10045">
        <v>45.8</v>
      </c>
      <c r="S10045">
        <v>30044</v>
      </c>
    </row>
    <row r="10046" spans="1:19" x14ac:dyDescent="0.2">
      <c r="A10046" t="s">
        <v>74</v>
      </c>
      <c r="B10046" t="s">
        <v>13</v>
      </c>
      <c r="C10046" t="s">
        <v>928</v>
      </c>
      <c r="D10046">
        <v>2</v>
      </c>
      <c r="E10046">
        <v>3</v>
      </c>
      <c r="F10046">
        <v>1780460100000</v>
      </c>
      <c r="G10046">
        <v>1780461759566</v>
      </c>
      <c r="H10046">
        <v>1659566</v>
      </c>
      <c r="I10046">
        <v>1659566</v>
      </c>
      <c r="J10046">
        <v>12068</v>
      </c>
      <c r="K10046">
        <v>66</v>
      </c>
      <c r="L10046">
        <v>70.38</v>
      </c>
      <c r="M10046" t="s">
        <v>931</v>
      </c>
      <c r="N10046" t="s">
        <v>926</v>
      </c>
      <c r="O10046">
        <v>50.05</v>
      </c>
      <c r="S10046">
        <v>30045</v>
      </c>
    </row>
    <row r="10047" spans="1:19" x14ac:dyDescent="0.2">
      <c r="A10047" t="s">
        <v>74</v>
      </c>
      <c r="B10047" t="s">
        <v>13</v>
      </c>
      <c r="C10047" t="s">
        <v>927</v>
      </c>
      <c r="D10047">
        <v>2</v>
      </c>
      <c r="E10047">
        <v>3</v>
      </c>
      <c r="F10047">
        <v>1780461000000</v>
      </c>
      <c r="G10047">
        <v>1780463404877</v>
      </c>
      <c r="H10047">
        <v>2404877</v>
      </c>
      <c r="I10047">
        <v>2404877</v>
      </c>
      <c r="J10047">
        <v>8476</v>
      </c>
      <c r="K10047">
        <v>90</v>
      </c>
      <c r="L10047">
        <v>75.180000000000007</v>
      </c>
      <c r="M10047" t="s">
        <v>931</v>
      </c>
      <c r="N10047" t="s">
        <v>926</v>
      </c>
      <c r="O10047">
        <v>52.05</v>
      </c>
      <c r="S10047">
        <v>30046</v>
      </c>
    </row>
    <row r="10048" spans="1:19" x14ac:dyDescent="0.2">
      <c r="A10048" t="s">
        <v>74</v>
      </c>
      <c r="B10048" t="s">
        <v>13</v>
      </c>
      <c r="C10048" t="s">
        <v>924</v>
      </c>
      <c r="D10048">
        <v>2</v>
      </c>
      <c r="E10048">
        <v>3</v>
      </c>
      <c r="F10048">
        <v>1780461900000</v>
      </c>
      <c r="G10048">
        <v>1780463847865</v>
      </c>
      <c r="H10048">
        <v>1947865</v>
      </c>
      <c r="I10048">
        <v>1947865</v>
      </c>
      <c r="J10048">
        <v>10012</v>
      </c>
      <c r="K10048">
        <v>81</v>
      </c>
      <c r="L10048">
        <v>67.650000000000006</v>
      </c>
      <c r="M10048" t="s">
        <v>931</v>
      </c>
      <c r="N10048" t="s">
        <v>926</v>
      </c>
      <c r="O10048">
        <v>41.94</v>
      </c>
      <c r="S10048">
        <v>30047</v>
      </c>
    </row>
    <row r="10049" spans="1:19" x14ac:dyDescent="0.2">
      <c r="A10049" t="s">
        <v>74</v>
      </c>
      <c r="B10049" t="s">
        <v>13</v>
      </c>
      <c r="C10049" t="s">
        <v>928</v>
      </c>
      <c r="D10049">
        <v>2</v>
      </c>
      <c r="E10049">
        <v>3</v>
      </c>
      <c r="F10049">
        <v>1780462800000</v>
      </c>
      <c r="G10049">
        <v>1780465090213</v>
      </c>
      <c r="H10049">
        <v>2290213</v>
      </c>
      <c r="I10049">
        <v>2290213</v>
      </c>
      <c r="J10049">
        <v>11605</v>
      </c>
      <c r="K10049">
        <v>89</v>
      </c>
      <c r="L10049">
        <v>75.14</v>
      </c>
      <c r="M10049" t="s">
        <v>931</v>
      </c>
      <c r="N10049" t="s">
        <v>926</v>
      </c>
      <c r="O10049">
        <v>46.47</v>
      </c>
      <c r="S10049">
        <v>30048</v>
      </c>
    </row>
    <row r="10050" spans="1:19" x14ac:dyDescent="0.2">
      <c r="A10050" t="s">
        <v>74</v>
      </c>
      <c r="B10050" t="s">
        <v>13</v>
      </c>
      <c r="C10050" t="s">
        <v>924</v>
      </c>
      <c r="D10050">
        <v>2</v>
      </c>
      <c r="E10050">
        <v>4</v>
      </c>
      <c r="F10050">
        <v>1780531200000</v>
      </c>
      <c r="G10050">
        <v>1780532620168</v>
      </c>
      <c r="H10050">
        <v>1420168</v>
      </c>
      <c r="I10050">
        <v>1420168</v>
      </c>
      <c r="J10050">
        <v>9402</v>
      </c>
      <c r="K10050">
        <v>57</v>
      </c>
      <c r="L10050">
        <v>63.83</v>
      </c>
      <c r="M10050" t="s">
        <v>925</v>
      </c>
      <c r="N10050" t="s">
        <v>926</v>
      </c>
      <c r="O10050">
        <v>47.98</v>
      </c>
      <c r="S10050">
        <v>30049</v>
      </c>
    </row>
    <row r="10051" spans="1:19" x14ac:dyDescent="0.2">
      <c r="A10051" t="s">
        <v>74</v>
      </c>
      <c r="B10051" t="s">
        <v>13</v>
      </c>
      <c r="C10051" t="s">
        <v>928</v>
      </c>
      <c r="D10051">
        <v>2</v>
      </c>
      <c r="E10051">
        <v>4</v>
      </c>
      <c r="F10051">
        <v>1780532100000</v>
      </c>
      <c r="G10051">
        <v>1780533307007</v>
      </c>
      <c r="H10051">
        <v>1207007</v>
      </c>
      <c r="I10051">
        <v>1207007</v>
      </c>
      <c r="J10051">
        <v>9641</v>
      </c>
      <c r="K10051">
        <v>50</v>
      </c>
      <c r="L10051">
        <v>62.18</v>
      </c>
      <c r="M10051" t="s">
        <v>925</v>
      </c>
      <c r="N10051" t="s">
        <v>926</v>
      </c>
      <c r="O10051">
        <v>48.89</v>
      </c>
      <c r="S10051">
        <v>30050</v>
      </c>
    </row>
    <row r="10052" spans="1:19" x14ac:dyDescent="0.2">
      <c r="A10052" t="s">
        <v>74</v>
      </c>
      <c r="B10052" t="s">
        <v>13</v>
      </c>
      <c r="C10052" t="s">
        <v>927</v>
      </c>
      <c r="D10052">
        <v>2</v>
      </c>
      <c r="E10052">
        <v>4</v>
      </c>
      <c r="F10052">
        <v>1780533000000</v>
      </c>
      <c r="G10052">
        <v>1780534641995</v>
      </c>
      <c r="H10052">
        <v>1641995</v>
      </c>
      <c r="I10052">
        <v>1641995</v>
      </c>
      <c r="J10052">
        <v>10425</v>
      </c>
      <c r="K10052">
        <v>70</v>
      </c>
      <c r="L10052">
        <v>65.8</v>
      </c>
      <c r="M10052" t="s">
        <v>925</v>
      </c>
      <c r="N10052" t="s">
        <v>926</v>
      </c>
      <c r="O10052">
        <v>44.23</v>
      </c>
      <c r="S10052">
        <v>30051</v>
      </c>
    </row>
    <row r="10053" spans="1:19" x14ac:dyDescent="0.2">
      <c r="A10053" t="s">
        <v>74</v>
      </c>
      <c r="B10053" t="s">
        <v>13</v>
      </c>
      <c r="C10053" t="s">
        <v>924</v>
      </c>
      <c r="D10053">
        <v>2</v>
      </c>
      <c r="E10053">
        <v>4</v>
      </c>
      <c r="F10053">
        <v>1780533900000</v>
      </c>
      <c r="G10053">
        <v>1780536201578</v>
      </c>
      <c r="H10053">
        <v>2301578</v>
      </c>
      <c r="I10053">
        <v>2301578</v>
      </c>
      <c r="J10053">
        <v>9812</v>
      </c>
      <c r="K10053">
        <v>96</v>
      </c>
      <c r="L10053">
        <v>73.849999999999994</v>
      </c>
      <c r="M10053" t="s">
        <v>931</v>
      </c>
      <c r="N10053" t="s">
        <v>926</v>
      </c>
      <c r="O10053">
        <v>47.99</v>
      </c>
      <c r="S10053">
        <v>30052</v>
      </c>
    </row>
    <row r="10054" spans="1:19" x14ac:dyDescent="0.2">
      <c r="A10054" t="s">
        <v>74</v>
      </c>
      <c r="B10054" t="s">
        <v>13</v>
      </c>
      <c r="C10054" t="s">
        <v>928</v>
      </c>
      <c r="D10054">
        <v>2</v>
      </c>
      <c r="E10054">
        <v>4</v>
      </c>
      <c r="F10054">
        <v>1780534800000</v>
      </c>
      <c r="G10054">
        <v>1780536479435</v>
      </c>
      <c r="H10054">
        <v>1679435</v>
      </c>
      <c r="I10054">
        <v>1679435</v>
      </c>
      <c r="J10054">
        <v>10102</v>
      </c>
      <c r="K10054">
        <v>73</v>
      </c>
      <c r="L10054">
        <v>66.19</v>
      </c>
      <c r="M10054" t="s">
        <v>925</v>
      </c>
      <c r="N10054" t="s">
        <v>926</v>
      </c>
      <c r="O10054">
        <v>45.06</v>
      </c>
      <c r="S10054">
        <v>30053</v>
      </c>
    </row>
    <row r="10055" spans="1:19" x14ac:dyDescent="0.2">
      <c r="A10055" t="s">
        <v>74</v>
      </c>
      <c r="B10055" t="s">
        <v>13</v>
      </c>
      <c r="C10055" t="s">
        <v>927</v>
      </c>
      <c r="D10055">
        <v>2</v>
      </c>
      <c r="E10055">
        <v>4</v>
      </c>
      <c r="F10055">
        <v>1780535700000</v>
      </c>
      <c r="G10055">
        <v>1780537326635</v>
      </c>
      <c r="H10055">
        <v>1626635</v>
      </c>
      <c r="I10055">
        <v>1626635</v>
      </c>
      <c r="J10055">
        <v>10407</v>
      </c>
      <c r="K10055">
        <v>60</v>
      </c>
      <c r="L10055">
        <v>66.55</v>
      </c>
      <c r="M10055" t="s">
        <v>925</v>
      </c>
      <c r="N10055" t="s">
        <v>926</v>
      </c>
      <c r="O10055">
        <v>46.43</v>
      </c>
      <c r="S10055">
        <v>30054</v>
      </c>
    </row>
    <row r="10056" spans="1:19" x14ac:dyDescent="0.2">
      <c r="A10056" t="s">
        <v>74</v>
      </c>
      <c r="B10056" t="s">
        <v>13</v>
      </c>
      <c r="C10056" t="s">
        <v>924</v>
      </c>
      <c r="D10056">
        <v>2</v>
      </c>
      <c r="E10056">
        <v>4</v>
      </c>
      <c r="F10056">
        <v>1780536600000</v>
      </c>
      <c r="G10056">
        <v>1780538486678</v>
      </c>
      <c r="H10056">
        <v>1886678</v>
      </c>
      <c r="I10056">
        <v>1886678</v>
      </c>
      <c r="J10056">
        <v>10598</v>
      </c>
      <c r="K10056">
        <v>69</v>
      </c>
      <c r="L10056">
        <v>71.97</v>
      </c>
      <c r="M10056" t="s">
        <v>931</v>
      </c>
      <c r="N10056" t="s">
        <v>926</v>
      </c>
      <c r="O10056">
        <v>51.96</v>
      </c>
      <c r="S10056">
        <v>30055</v>
      </c>
    </row>
    <row r="10057" spans="1:19" x14ac:dyDescent="0.2">
      <c r="A10057" t="s">
        <v>74</v>
      </c>
      <c r="B10057" t="s">
        <v>13</v>
      </c>
      <c r="C10057" t="s">
        <v>928</v>
      </c>
      <c r="D10057">
        <v>2</v>
      </c>
      <c r="E10057">
        <v>4</v>
      </c>
      <c r="F10057">
        <v>1780537500000</v>
      </c>
      <c r="G10057">
        <v>1780539183311</v>
      </c>
      <c r="H10057">
        <v>1683311</v>
      </c>
      <c r="I10057">
        <v>1683311</v>
      </c>
      <c r="J10057">
        <v>9615</v>
      </c>
      <c r="K10057">
        <v>71</v>
      </c>
      <c r="L10057">
        <v>70.33</v>
      </c>
      <c r="M10057" t="s">
        <v>931</v>
      </c>
      <c r="N10057" t="s">
        <v>926</v>
      </c>
      <c r="O10057">
        <v>55.9</v>
      </c>
      <c r="S10057">
        <v>30056</v>
      </c>
    </row>
    <row r="10058" spans="1:19" x14ac:dyDescent="0.2">
      <c r="A10058" t="s">
        <v>74</v>
      </c>
      <c r="B10058" t="s">
        <v>13</v>
      </c>
      <c r="C10058" t="s">
        <v>927</v>
      </c>
      <c r="D10058">
        <v>2</v>
      </c>
      <c r="E10058">
        <v>4</v>
      </c>
      <c r="F10058">
        <v>1780538400000</v>
      </c>
      <c r="G10058">
        <v>1780540179494</v>
      </c>
      <c r="H10058">
        <v>1779494</v>
      </c>
      <c r="I10058">
        <v>1779494</v>
      </c>
      <c r="J10058">
        <v>10409</v>
      </c>
      <c r="K10058">
        <v>71</v>
      </c>
      <c r="L10058">
        <v>71.78</v>
      </c>
      <c r="M10058" t="s">
        <v>931</v>
      </c>
      <c r="N10058" t="s">
        <v>926</v>
      </c>
      <c r="O10058">
        <v>54.72</v>
      </c>
      <c r="S10058">
        <v>30057</v>
      </c>
    </row>
    <row r="10059" spans="1:19" x14ac:dyDescent="0.2">
      <c r="A10059" t="s">
        <v>74</v>
      </c>
      <c r="B10059" t="s">
        <v>13</v>
      </c>
      <c r="C10059" t="s">
        <v>924</v>
      </c>
      <c r="D10059">
        <v>2</v>
      </c>
      <c r="E10059">
        <v>4</v>
      </c>
      <c r="F10059">
        <v>1780539300000</v>
      </c>
      <c r="G10059">
        <v>1780541312770</v>
      </c>
      <c r="H10059">
        <v>2012770</v>
      </c>
      <c r="I10059">
        <v>2012770</v>
      </c>
      <c r="J10059">
        <v>9790</v>
      </c>
      <c r="K10059">
        <v>83</v>
      </c>
      <c r="L10059">
        <v>66.45</v>
      </c>
      <c r="M10059" t="s">
        <v>925</v>
      </c>
      <c r="N10059" t="s">
        <v>926</v>
      </c>
      <c r="O10059">
        <v>38.1</v>
      </c>
      <c r="S10059">
        <v>30058</v>
      </c>
    </row>
    <row r="10060" spans="1:19" x14ac:dyDescent="0.2">
      <c r="A10060" t="s">
        <v>74</v>
      </c>
      <c r="B10060" t="s">
        <v>13</v>
      </c>
      <c r="C10060" t="s">
        <v>928</v>
      </c>
      <c r="D10060">
        <v>2</v>
      </c>
      <c r="E10060">
        <v>4</v>
      </c>
      <c r="F10060">
        <v>1780540200000</v>
      </c>
      <c r="G10060">
        <v>1780542144015</v>
      </c>
      <c r="H10060">
        <v>1944015</v>
      </c>
      <c r="I10060">
        <v>1944015</v>
      </c>
      <c r="J10060">
        <v>10079</v>
      </c>
      <c r="K10060">
        <v>81</v>
      </c>
      <c r="L10060">
        <v>66.069999999999993</v>
      </c>
      <c r="M10060" t="s">
        <v>925</v>
      </c>
      <c r="N10060" t="s">
        <v>926</v>
      </c>
      <c r="O10060">
        <v>38.17</v>
      </c>
      <c r="S10060">
        <v>30059</v>
      </c>
    </row>
    <row r="10061" spans="1:19" x14ac:dyDescent="0.2">
      <c r="A10061" t="s">
        <v>74</v>
      </c>
      <c r="B10061" t="s">
        <v>13</v>
      </c>
      <c r="C10061" t="s">
        <v>927</v>
      </c>
      <c r="D10061">
        <v>2</v>
      </c>
      <c r="E10061">
        <v>4</v>
      </c>
      <c r="F10061">
        <v>1780541100000</v>
      </c>
      <c r="G10061">
        <v>1780542717954</v>
      </c>
      <c r="H10061">
        <v>1617954</v>
      </c>
      <c r="I10061">
        <v>1617954</v>
      </c>
      <c r="J10061">
        <v>11248</v>
      </c>
      <c r="K10061">
        <v>69</v>
      </c>
      <c r="L10061">
        <v>69.86</v>
      </c>
      <c r="M10061" t="s">
        <v>931</v>
      </c>
      <c r="N10061" t="s">
        <v>926</v>
      </c>
      <c r="O10061">
        <v>52.08</v>
      </c>
      <c r="S10061">
        <v>30060</v>
      </c>
    </row>
    <row r="10062" spans="1:19" x14ac:dyDescent="0.2">
      <c r="A10062" t="s">
        <v>74</v>
      </c>
      <c r="B10062" t="s">
        <v>13</v>
      </c>
      <c r="C10062" t="s">
        <v>924</v>
      </c>
      <c r="D10062">
        <v>2</v>
      </c>
      <c r="E10062">
        <v>4</v>
      </c>
      <c r="F10062">
        <v>1780542000000</v>
      </c>
      <c r="G10062">
        <v>1780543881305</v>
      </c>
      <c r="H10062">
        <v>1881305</v>
      </c>
      <c r="I10062">
        <v>1881305</v>
      </c>
      <c r="J10062">
        <v>12078</v>
      </c>
      <c r="K10062">
        <v>71</v>
      </c>
      <c r="L10062">
        <v>71.12</v>
      </c>
      <c r="M10062" t="s">
        <v>931</v>
      </c>
      <c r="N10062" t="s">
        <v>926</v>
      </c>
      <c r="O10062">
        <v>46.15</v>
      </c>
      <c r="S10062">
        <v>30061</v>
      </c>
    </row>
    <row r="10063" spans="1:19" x14ac:dyDescent="0.2">
      <c r="A10063" t="s">
        <v>74</v>
      </c>
      <c r="B10063" t="s">
        <v>13</v>
      </c>
      <c r="C10063" t="s">
        <v>928</v>
      </c>
      <c r="D10063">
        <v>2</v>
      </c>
      <c r="E10063">
        <v>4</v>
      </c>
      <c r="F10063">
        <v>1780542900000</v>
      </c>
      <c r="G10063">
        <v>1780544576002</v>
      </c>
      <c r="H10063">
        <v>1676002</v>
      </c>
      <c r="I10063">
        <v>1676002</v>
      </c>
      <c r="J10063">
        <v>11830</v>
      </c>
      <c r="K10063">
        <v>71</v>
      </c>
      <c r="L10063">
        <v>70.86</v>
      </c>
      <c r="M10063" t="s">
        <v>931</v>
      </c>
      <c r="N10063" t="s">
        <v>926</v>
      </c>
      <c r="O10063">
        <v>51.39</v>
      </c>
      <c r="S10063">
        <v>30062</v>
      </c>
    </row>
    <row r="10064" spans="1:19" x14ac:dyDescent="0.2">
      <c r="A10064" t="s">
        <v>74</v>
      </c>
      <c r="B10064" t="s">
        <v>13</v>
      </c>
      <c r="C10064" t="s">
        <v>927</v>
      </c>
      <c r="D10064">
        <v>2</v>
      </c>
      <c r="E10064">
        <v>4</v>
      </c>
      <c r="F10064">
        <v>1780543800000</v>
      </c>
      <c r="G10064">
        <v>1780545703829</v>
      </c>
      <c r="H10064">
        <v>1903829</v>
      </c>
      <c r="I10064">
        <v>1903829</v>
      </c>
      <c r="J10064">
        <v>8321</v>
      </c>
      <c r="K10064">
        <v>75</v>
      </c>
      <c r="L10064">
        <v>69.55</v>
      </c>
      <c r="M10064" t="s">
        <v>931</v>
      </c>
      <c r="N10064" t="s">
        <v>926</v>
      </c>
      <c r="O10064">
        <v>51.98</v>
      </c>
      <c r="S10064">
        <v>30063</v>
      </c>
    </row>
    <row r="10065" spans="1:19" x14ac:dyDescent="0.2">
      <c r="A10065" t="s">
        <v>74</v>
      </c>
      <c r="B10065" t="s">
        <v>13</v>
      </c>
      <c r="C10065" t="s">
        <v>924</v>
      </c>
      <c r="D10065">
        <v>2</v>
      </c>
      <c r="E10065">
        <v>4</v>
      </c>
      <c r="F10065">
        <v>1780544700000</v>
      </c>
      <c r="G10065">
        <v>1780546859395</v>
      </c>
      <c r="H10065">
        <v>2159395</v>
      </c>
      <c r="I10065">
        <v>2159395</v>
      </c>
      <c r="J10065">
        <v>8337</v>
      </c>
      <c r="K10065">
        <v>86</v>
      </c>
      <c r="L10065">
        <v>72.66</v>
      </c>
      <c r="M10065" t="s">
        <v>931</v>
      </c>
      <c r="N10065" t="s">
        <v>926</v>
      </c>
      <c r="O10065">
        <v>52.75</v>
      </c>
      <c r="S10065">
        <v>30064</v>
      </c>
    </row>
    <row r="10066" spans="1:19" x14ac:dyDescent="0.2">
      <c r="A10066" t="s">
        <v>74</v>
      </c>
      <c r="B10066" t="s">
        <v>13</v>
      </c>
      <c r="C10066" t="s">
        <v>928</v>
      </c>
      <c r="D10066">
        <v>2</v>
      </c>
      <c r="E10066">
        <v>4</v>
      </c>
      <c r="F10066">
        <v>1780545600000</v>
      </c>
      <c r="G10066">
        <v>1780548034658</v>
      </c>
      <c r="H10066">
        <v>2434658</v>
      </c>
      <c r="I10066">
        <v>2434658</v>
      </c>
      <c r="J10066">
        <v>11271</v>
      </c>
      <c r="K10066">
        <v>95</v>
      </c>
      <c r="L10066">
        <v>74.22</v>
      </c>
      <c r="M10066" t="s">
        <v>931</v>
      </c>
      <c r="N10066" t="s">
        <v>926</v>
      </c>
      <c r="O10066">
        <v>41.59</v>
      </c>
      <c r="S10066">
        <v>30065</v>
      </c>
    </row>
    <row r="10067" spans="1:19" x14ac:dyDescent="0.2">
      <c r="A10067" t="s">
        <v>74</v>
      </c>
      <c r="B10067" t="s">
        <v>13</v>
      </c>
      <c r="C10067" t="s">
        <v>927</v>
      </c>
      <c r="D10067">
        <v>2</v>
      </c>
      <c r="E10067">
        <v>4</v>
      </c>
      <c r="F10067">
        <v>1780546500000</v>
      </c>
      <c r="G10067">
        <v>1780548852409</v>
      </c>
      <c r="H10067">
        <v>2352409</v>
      </c>
      <c r="I10067">
        <v>2352409</v>
      </c>
      <c r="J10067">
        <v>10021</v>
      </c>
      <c r="K10067">
        <v>95</v>
      </c>
      <c r="L10067">
        <v>76.72</v>
      </c>
      <c r="M10067" t="s">
        <v>931</v>
      </c>
      <c r="N10067" t="s">
        <v>926</v>
      </c>
      <c r="O10067">
        <v>52.83</v>
      </c>
      <c r="S10067">
        <v>30066</v>
      </c>
    </row>
    <row r="10068" spans="1:19" x14ac:dyDescent="0.2">
      <c r="A10068" t="s">
        <v>74</v>
      </c>
      <c r="B10068" t="s">
        <v>13</v>
      </c>
      <c r="C10068" t="s">
        <v>928</v>
      </c>
      <c r="D10068">
        <v>2</v>
      </c>
      <c r="E10068">
        <v>5</v>
      </c>
      <c r="F10068">
        <v>1780617600000</v>
      </c>
      <c r="G10068">
        <v>1780619966092</v>
      </c>
      <c r="H10068">
        <v>2366092</v>
      </c>
      <c r="I10068">
        <v>2366092</v>
      </c>
      <c r="J10068">
        <v>9966</v>
      </c>
      <c r="K10068">
        <v>90</v>
      </c>
      <c r="L10068">
        <v>75.89</v>
      </c>
      <c r="M10068" t="s">
        <v>931</v>
      </c>
      <c r="N10068" t="s">
        <v>926</v>
      </c>
      <c r="O10068">
        <v>50.68</v>
      </c>
      <c r="S10068">
        <v>30067</v>
      </c>
    </row>
    <row r="10069" spans="1:19" x14ac:dyDescent="0.2">
      <c r="A10069" t="s">
        <v>74</v>
      </c>
      <c r="B10069" t="s">
        <v>13</v>
      </c>
      <c r="C10069" t="s">
        <v>927</v>
      </c>
      <c r="D10069">
        <v>2</v>
      </c>
      <c r="E10069">
        <v>5</v>
      </c>
      <c r="F10069">
        <v>1780618500000</v>
      </c>
      <c r="G10069">
        <v>1780620744228</v>
      </c>
      <c r="H10069">
        <v>2244228</v>
      </c>
      <c r="I10069">
        <v>2244228</v>
      </c>
      <c r="J10069">
        <v>10755</v>
      </c>
      <c r="K10069">
        <v>93</v>
      </c>
      <c r="L10069">
        <v>77.67</v>
      </c>
      <c r="M10069" t="s">
        <v>931</v>
      </c>
      <c r="N10069" t="s">
        <v>926</v>
      </c>
      <c r="O10069">
        <v>55.79</v>
      </c>
      <c r="S10069">
        <v>30068</v>
      </c>
    </row>
    <row r="10070" spans="1:19" x14ac:dyDescent="0.2">
      <c r="A10070" t="s">
        <v>74</v>
      </c>
      <c r="B10070" t="s">
        <v>13</v>
      </c>
      <c r="C10070" t="s">
        <v>924</v>
      </c>
      <c r="D10070">
        <v>2</v>
      </c>
      <c r="E10070">
        <v>5</v>
      </c>
      <c r="F10070">
        <v>1780619400000</v>
      </c>
      <c r="G10070">
        <v>1780620674055</v>
      </c>
      <c r="H10070">
        <v>1274055</v>
      </c>
      <c r="I10070">
        <v>1274055</v>
      </c>
      <c r="J10070">
        <v>9420</v>
      </c>
      <c r="K10070">
        <v>56</v>
      </c>
      <c r="L10070">
        <v>63.64</v>
      </c>
      <c r="M10070" t="s">
        <v>925</v>
      </c>
      <c r="N10070" t="s">
        <v>926</v>
      </c>
      <c r="O10070">
        <v>51.17</v>
      </c>
      <c r="S10070">
        <v>30069</v>
      </c>
    </row>
    <row r="10071" spans="1:19" x14ac:dyDescent="0.2">
      <c r="A10071" t="s">
        <v>74</v>
      </c>
      <c r="B10071" t="s">
        <v>13</v>
      </c>
      <c r="C10071" t="s">
        <v>928</v>
      </c>
      <c r="D10071">
        <v>2</v>
      </c>
      <c r="E10071">
        <v>5</v>
      </c>
      <c r="F10071">
        <v>1780620300000</v>
      </c>
      <c r="G10071">
        <v>1780622324491</v>
      </c>
      <c r="H10071">
        <v>2024491</v>
      </c>
      <c r="I10071">
        <v>2024491</v>
      </c>
      <c r="J10071">
        <v>9661</v>
      </c>
      <c r="K10071">
        <v>81</v>
      </c>
      <c r="L10071">
        <v>72.290000000000006</v>
      </c>
      <c r="M10071" t="s">
        <v>931</v>
      </c>
      <c r="N10071" t="s">
        <v>926</v>
      </c>
      <c r="O10071">
        <v>51.73</v>
      </c>
      <c r="S10071">
        <v>30070</v>
      </c>
    </row>
    <row r="10072" spans="1:19" x14ac:dyDescent="0.2">
      <c r="A10072" t="s">
        <v>74</v>
      </c>
      <c r="B10072" t="s">
        <v>13</v>
      </c>
      <c r="C10072" t="s">
        <v>927</v>
      </c>
      <c r="D10072">
        <v>2</v>
      </c>
      <c r="E10072">
        <v>5</v>
      </c>
      <c r="F10072">
        <v>1780621200000</v>
      </c>
      <c r="G10072">
        <v>1780623066437</v>
      </c>
      <c r="H10072">
        <v>1866437</v>
      </c>
      <c r="I10072">
        <v>1866437</v>
      </c>
      <c r="J10072">
        <v>9203</v>
      </c>
      <c r="K10072">
        <v>77</v>
      </c>
      <c r="L10072">
        <v>66.540000000000006</v>
      </c>
      <c r="M10072" t="s">
        <v>925</v>
      </c>
      <c r="N10072" t="s">
        <v>926</v>
      </c>
      <c r="O10072">
        <v>43.57</v>
      </c>
      <c r="S10072">
        <v>30071</v>
      </c>
    </row>
    <row r="10073" spans="1:19" x14ac:dyDescent="0.2">
      <c r="A10073" t="s">
        <v>74</v>
      </c>
      <c r="B10073" t="s">
        <v>13</v>
      </c>
      <c r="C10073" t="s">
        <v>924</v>
      </c>
      <c r="D10073">
        <v>2</v>
      </c>
      <c r="E10073">
        <v>5</v>
      </c>
      <c r="F10073">
        <v>1780622100000</v>
      </c>
      <c r="G10073">
        <v>1780624096075</v>
      </c>
      <c r="H10073">
        <v>1996075</v>
      </c>
      <c r="I10073">
        <v>1996075</v>
      </c>
      <c r="J10073">
        <v>10978</v>
      </c>
      <c r="K10073">
        <v>80</v>
      </c>
      <c r="L10073">
        <v>74.3</v>
      </c>
      <c r="M10073" t="s">
        <v>931</v>
      </c>
      <c r="N10073" t="s">
        <v>926</v>
      </c>
      <c r="O10073">
        <v>53.62</v>
      </c>
      <c r="S10073">
        <v>30072</v>
      </c>
    </row>
    <row r="10074" spans="1:19" x14ac:dyDescent="0.2">
      <c r="A10074" t="s">
        <v>74</v>
      </c>
      <c r="B10074" t="s">
        <v>13</v>
      </c>
      <c r="C10074" t="s">
        <v>928</v>
      </c>
      <c r="D10074">
        <v>2</v>
      </c>
      <c r="E10074">
        <v>5</v>
      </c>
      <c r="F10074">
        <v>1780623000000</v>
      </c>
      <c r="G10074">
        <v>1780624553388</v>
      </c>
      <c r="H10074">
        <v>1553388</v>
      </c>
      <c r="I10074">
        <v>1553388</v>
      </c>
      <c r="J10074">
        <v>12056</v>
      </c>
      <c r="K10074">
        <v>67</v>
      </c>
      <c r="L10074">
        <v>69.91</v>
      </c>
      <c r="M10074" t="s">
        <v>931</v>
      </c>
      <c r="N10074" t="s">
        <v>926</v>
      </c>
      <c r="O10074">
        <v>51.66</v>
      </c>
      <c r="S10074">
        <v>30073</v>
      </c>
    </row>
    <row r="10075" spans="1:19" x14ac:dyDescent="0.2">
      <c r="A10075" t="s">
        <v>74</v>
      </c>
      <c r="B10075" t="s">
        <v>13</v>
      </c>
      <c r="C10075" t="s">
        <v>927</v>
      </c>
      <c r="D10075">
        <v>2</v>
      </c>
      <c r="E10075">
        <v>5</v>
      </c>
      <c r="F10075">
        <v>1780623900000</v>
      </c>
      <c r="G10075">
        <v>1780625533183</v>
      </c>
      <c r="H10075">
        <v>1633183</v>
      </c>
      <c r="I10075">
        <v>1633183</v>
      </c>
      <c r="J10075">
        <v>11081</v>
      </c>
      <c r="K10075">
        <v>70</v>
      </c>
      <c r="L10075">
        <v>68.19</v>
      </c>
      <c r="M10075" t="s">
        <v>931</v>
      </c>
      <c r="N10075" t="s">
        <v>926</v>
      </c>
      <c r="O10075">
        <v>48.26</v>
      </c>
      <c r="S10075">
        <v>30074</v>
      </c>
    </row>
    <row r="10076" spans="1:19" x14ac:dyDescent="0.2">
      <c r="A10076" t="s">
        <v>74</v>
      </c>
      <c r="B10076" t="s">
        <v>13</v>
      </c>
      <c r="C10076" t="s">
        <v>924</v>
      </c>
      <c r="D10076">
        <v>2</v>
      </c>
      <c r="E10076">
        <v>5</v>
      </c>
      <c r="F10076">
        <v>1780624800000</v>
      </c>
      <c r="G10076">
        <v>1780626281522</v>
      </c>
      <c r="H10076">
        <v>1481522</v>
      </c>
      <c r="I10076">
        <v>1481522</v>
      </c>
      <c r="J10076">
        <v>11200</v>
      </c>
      <c r="K10076">
        <v>58</v>
      </c>
      <c r="L10076">
        <v>67.8</v>
      </c>
      <c r="M10076" t="s">
        <v>931</v>
      </c>
      <c r="N10076" t="s">
        <v>926</v>
      </c>
      <c r="O10076">
        <v>50.86</v>
      </c>
      <c r="S10076">
        <v>30075</v>
      </c>
    </row>
    <row r="10077" spans="1:19" x14ac:dyDescent="0.2">
      <c r="A10077" t="s">
        <v>74</v>
      </c>
      <c r="B10077" t="s">
        <v>13</v>
      </c>
      <c r="C10077" t="s">
        <v>928</v>
      </c>
      <c r="D10077">
        <v>2</v>
      </c>
      <c r="E10077">
        <v>5</v>
      </c>
      <c r="F10077">
        <v>1780625700000</v>
      </c>
      <c r="G10077">
        <v>1780627901810</v>
      </c>
      <c r="H10077">
        <v>2201810</v>
      </c>
      <c r="I10077">
        <v>2201810</v>
      </c>
      <c r="J10077">
        <v>9476</v>
      </c>
      <c r="K10077">
        <v>86</v>
      </c>
      <c r="L10077">
        <v>72.260000000000005</v>
      </c>
      <c r="M10077" t="s">
        <v>931</v>
      </c>
      <c r="N10077" t="s">
        <v>926</v>
      </c>
      <c r="O10077">
        <v>47.71</v>
      </c>
      <c r="S10077">
        <v>30076</v>
      </c>
    </row>
    <row r="10078" spans="1:19" x14ac:dyDescent="0.2">
      <c r="A10078" t="s">
        <v>74</v>
      </c>
      <c r="B10078" t="s">
        <v>13</v>
      </c>
      <c r="C10078" t="s">
        <v>927</v>
      </c>
      <c r="D10078">
        <v>2</v>
      </c>
      <c r="E10078">
        <v>5</v>
      </c>
      <c r="F10078">
        <v>1780626600000</v>
      </c>
      <c r="G10078">
        <v>1780629027287</v>
      </c>
      <c r="H10078">
        <v>2427287</v>
      </c>
      <c r="I10078">
        <v>2427287</v>
      </c>
      <c r="J10078">
        <v>11597</v>
      </c>
      <c r="K10078">
        <v>99</v>
      </c>
      <c r="L10078">
        <v>61.3</v>
      </c>
      <c r="M10078" t="s">
        <v>925</v>
      </c>
      <c r="N10078" t="s">
        <v>929</v>
      </c>
      <c r="S10078">
        <v>30077</v>
      </c>
    </row>
    <row r="10079" spans="1:19" x14ac:dyDescent="0.2">
      <c r="A10079" t="s">
        <v>74</v>
      </c>
      <c r="B10079" t="s">
        <v>13</v>
      </c>
      <c r="C10079" t="s">
        <v>924</v>
      </c>
      <c r="D10079">
        <v>2</v>
      </c>
      <c r="E10079">
        <v>5</v>
      </c>
      <c r="F10079">
        <v>1780627500000</v>
      </c>
      <c r="G10079">
        <v>1780629604046</v>
      </c>
      <c r="H10079">
        <v>2104046</v>
      </c>
      <c r="I10079">
        <v>2104046</v>
      </c>
      <c r="J10079">
        <v>11183</v>
      </c>
      <c r="K10079">
        <v>82</v>
      </c>
      <c r="L10079">
        <v>75.83</v>
      </c>
      <c r="M10079" t="s">
        <v>931</v>
      </c>
      <c r="N10079" t="s">
        <v>926</v>
      </c>
      <c r="O10079">
        <v>53.89</v>
      </c>
      <c r="S10079">
        <v>30078</v>
      </c>
    </row>
    <row r="10080" spans="1:19" x14ac:dyDescent="0.2">
      <c r="A10080" t="s">
        <v>74</v>
      </c>
      <c r="B10080" t="s">
        <v>13</v>
      </c>
      <c r="C10080" t="s">
        <v>928</v>
      </c>
      <c r="D10080">
        <v>2</v>
      </c>
      <c r="E10080">
        <v>5</v>
      </c>
      <c r="F10080">
        <v>1780628400000</v>
      </c>
      <c r="G10080">
        <v>1780630543436</v>
      </c>
      <c r="H10080">
        <v>2143436</v>
      </c>
      <c r="I10080">
        <v>2143436</v>
      </c>
      <c r="J10080">
        <v>10465</v>
      </c>
      <c r="K10080">
        <v>80</v>
      </c>
      <c r="L10080">
        <v>71.27</v>
      </c>
      <c r="M10080" t="s">
        <v>931</v>
      </c>
      <c r="N10080" t="s">
        <v>926</v>
      </c>
      <c r="O10080">
        <v>44.21</v>
      </c>
      <c r="S10080">
        <v>30079</v>
      </c>
    </row>
    <row r="10081" spans="1:19" x14ac:dyDescent="0.2">
      <c r="A10081" t="s">
        <v>74</v>
      </c>
      <c r="B10081" t="s">
        <v>13</v>
      </c>
      <c r="C10081" t="s">
        <v>927</v>
      </c>
      <c r="D10081">
        <v>2</v>
      </c>
      <c r="E10081">
        <v>5</v>
      </c>
      <c r="F10081">
        <v>1780629300000</v>
      </c>
      <c r="G10081">
        <v>1780630871794</v>
      </c>
      <c r="H10081">
        <v>1571794</v>
      </c>
      <c r="I10081">
        <v>1571794</v>
      </c>
      <c r="J10081">
        <v>11014</v>
      </c>
      <c r="K10081">
        <v>63</v>
      </c>
      <c r="L10081">
        <v>66.67</v>
      </c>
      <c r="M10081" t="s">
        <v>931</v>
      </c>
      <c r="N10081" t="s">
        <v>926</v>
      </c>
      <c r="O10081">
        <v>46.46</v>
      </c>
      <c r="S10081">
        <v>30080</v>
      </c>
    </row>
    <row r="10082" spans="1:19" x14ac:dyDescent="0.2">
      <c r="A10082" t="s">
        <v>74</v>
      </c>
      <c r="B10082" t="s">
        <v>13</v>
      </c>
      <c r="C10082" t="s">
        <v>924</v>
      </c>
      <c r="D10082">
        <v>2</v>
      </c>
      <c r="E10082">
        <v>5</v>
      </c>
      <c r="F10082">
        <v>1780630200000</v>
      </c>
      <c r="G10082">
        <v>1780632607115</v>
      </c>
      <c r="H10082">
        <v>2407115</v>
      </c>
      <c r="I10082">
        <v>2407115</v>
      </c>
      <c r="J10082">
        <v>10350</v>
      </c>
      <c r="K10082">
        <v>100</v>
      </c>
      <c r="L10082">
        <v>77.959999999999994</v>
      </c>
      <c r="M10082" t="s">
        <v>931</v>
      </c>
      <c r="N10082" t="s">
        <v>926</v>
      </c>
      <c r="O10082">
        <v>53.45</v>
      </c>
      <c r="S10082">
        <v>30081</v>
      </c>
    </row>
    <row r="10083" spans="1:19" x14ac:dyDescent="0.2">
      <c r="A10083" t="s">
        <v>74</v>
      </c>
      <c r="B10083" t="s">
        <v>13</v>
      </c>
      <c r="C10083" t="s">
        <v>928</v>
      </c>
      <c r="D10083">
        <v>2</v>
      </c>
      <c r="E10083">
        <v>5</v>
      </c>
      <c r="F10083">
        <v>1780631100000</v>
      </c>
      <c r="G10083">
        <v>1780633238069</v>
      </c>
      <c r="H10083">
        <v>2138069</v>
      </c>
      <c r="I10083">
        <v>2138069</v>
      </c>
      <c r="J10083">
        <v>11356</v>
      </c>
      <c r="K10083">
        <v>86</v>
      </c>
      <c r="L10083">
        <v>72.38</v>
      </c>
      <c r="M10083" t="s">
        <v>931</v>
      </c>
      <c r="N10083" t="s">
        <v>926</v>
      </c>
      <c r="O10083">
        <v>44.55</v>
      </c>
      <c r="S10083">
        <v>30082</v>
      </c>
    </row>
    <row r="10084" spans="1:19" x14ac:dyDescent="0.2">
      <c r="A10084" t="s">
        <v>74</v>
      </c>
      <c r="B10084" t="s">
        <v>13</v>
      </c>
      <c r="C10084" t="s">
        <v>927</v>
      </c>
      <c r="D10084">
        <v>2</v>
      </c>
      <c r="E10084">
        <v>5</v>
      </c>
      <c r="F10084">
        <v>1780632000000</v>
      </c>
      <c r="G10084">
        <v>1780634032000</v>
      </c>
      <c r="H10084">
        <v>2032000</v>
      </c>
      <c r="I10084">
        <v>2032000</v>
      </c>
      <c r="J10084">
        <v>12354</v>
      </c>
      <c r="K10084">
        <v>80</v>
      </c>
      <c r="L10084">
        <v>71.78</v>
      </c>
      <c r="M10084" t="s">
        <v>931</v>
      </c>
      <c r="N10084" t="s">
        <v>926</v>
      </c>
      <c r="O10084">
        <v>43.17</v>
      </c>
      <c r="S10084">
        <v>30083</v>
      </c>
    </row>
    <row r="10085" spans="1:19" x14ac:dyDescent="0.2">
      <c r="A10085" t="s">
        <v>74</v>
      </c>
      <c r="B10085" t="s">
        <v>13</v>
      </c>
      <c r="C10085" t="s">
        <v>924</v>
      </c>
      <c r="D10085">
        <v>2</v>
      </c>
      <c r="E10085">
        <v>5</v>
      </c>
      <c r="F10085">
        <v>1780632900000</v>
      </c>
      <c r="G10085">
        <v>1780635113920</v>
      </c>
      <c r="H10085">
        <v>2213920</v>
      </c>
      <c r="I10085">
        <v>2213920</v>
      </c>
      <c r="J10085">
        <v>10312</v>
      </c>
      <c r="K10085">
        <v>86</v>
      </c>
      <c r="L10085">
        <v>74.2</v>
      </c>
      <c r="M10085" t="s">
        <v>931</v>
      </c>
      <c r="N10085" t="s">
        <v>926</v>
      </c>
      <c r="O10085">
        <v>49.66</v>
      </c>
      <c r="S10085">
        <v>30084</v>
      </c>
    </row>
    <row r="10086" spans="1:19" x14ac:dyDescent="0.2">
      <c r="A10086" t="s">
        <v>74</v>
      </c>
      <c r="B10086" t="s">
        <v>13</v>
      </c>
      <c r="C10086" t="s">
        <v>928</v>
      </c>
      <c r="D10086">
        <v>2</v>
      </c>
      <c r="E10086">
        <v>5</v>
      </c>
      <c r="F10086">
        <v>1780633800000</v>
      </c>
      <c r="G10086">
        <v>1780635793634</v>
      </c>
      <c r="H10086">
        <v>1993634</v>
      </c>
      <c r="I10086">
        <v>1993634</v>
      </c>
      <c r="J10086">
        <v>10786</v>
      </c>
      <c r="K10086">
        <v>74</v>
      </c>
      <c r="L10086">
        <v>76.37</v>
      </c>
      <c r="M10086" t="s">
        <v>931</v>
      </c>
      <c r="N10086" t="s">
        <v>926</v>
      </c>
      <c r="O10086">
        <v>58.99</v>
      </c>
      <c r="S10086">
        <v>30085</v>
      </c>
    </row>
    <row r="10087" spans="1:19" x14ac:dyDescent="0.2">
      <c r="A10087" t="s">
        <v>74</v>
      </c>
      <c r="B10087" t="s">
        <v>13</v>
      </c>
      <c r="C10087" t="s">
        <v>927</v>
      </c>
      <c r="D10087">
        <v>2</v>
      </c>
      <c r="E10087">
        <v>6</v>
      </c>
      <c r="F10087">
        <v>1780704000000</v>
      </c>
      <c r="G10087">
        <v>1780705884873</v>
      </c>
      <c r="H10087">
        <v>1884873</v>
      </c>
      <c r="I10087">
        <v>1884873</v>
      </c>
      <c r="J10087">
        <v>9997</v>
      </c>
      <c r="K10087">
        <v>70</v>
      </c>
      <c r="L10087">
        <v>71.489999999999995</v>
      </c>
      <c r="M10087" t="s">
        <v>931</v>
      </c>
      <c r="N10087" t="s">
        <v>926</v>
      </c>
      <c r="O10087">
        <v>52.5</v>
      </c>
      <c r="S10087">
        <v>30086</v>
      </c>
    </row>
    <row r="10088" spans="1:19" x14ac:dyDescent="0.2">
      <c r="A10088" t="s">
        <v>74</v>
      </c>
      <c r="B10088" t="s">
        <v>13</v>
      </c>
      <c r="C10088" t="s">
        <v>924</v>
      </c>
      <c r="D10088">
        <v>2</v>
      </c>
      <c r="E10088">
        <v>6</v>
      </c>
      <c r="F10088">
        <v>1780704900000</v>
      </c>
      <c r="G10088">
        <v>1780707088182</v>
      </c>
      <c r="H10088">
        <v>2188182</v>
      </c>
      <c r="I10088">
        <v>2188182</v>
      </c>
      <c r="J10088">
        <v>10207</v>
      </c>
      <c r="K10088">
        <v>92</v>
      </c>
      <c r="L10088">
        <v>69.48</v>
      </c>
      <c r="M10088" t="s">
        <v>931</v>
      </c>
      <c r="N10088" t="s">
        <v>926</v>
      </c>
      <c r="O10088">
        <v>39.630000000000003</v>
      </c>
      <c r="S10088">
        <v>30087</v>
      </c>
    </row>
    <row r="10089" spans="1:19" x14ac:dyDescent="0.2">
      <c r="A10089" t="s">
        <v>74</v>
      </c>
      <c r="B10089" t="s">
        <v>13</v>
      </c>
      <c r="C10089" t="s">
        <v>928</v>
      </c>
      <c r="D10089">
        <v>2</v>
      </c>
      <c r="E10089">
        <v>6</v>
      </c>
      <c r="F10089">
        <v>1780705800000</v>
      </c>
      <c r="G10089">
        <v>1780707608974</v>
      </c>
      <c r="H10089">
        <v>1808974</v>
      </c>
      <c r="I10089">
        <v>1808974</v>
      </c>
      <c r="J10089">
        <v>11037</v>
      </c>
      <c r="K10089">
        <v>70</v>
      </c>
      <c r="L10089">
        <v>71.13</v>
      </c>
      <c r="M10089" t="s">
        <v>931</v>
      </c>
      <c r="N10089" t="s">
        <v>926</v>
      </c>
      <c r="O10089">
        <v>50.79</v>
      </c>
      <c r="S10089">
        <v>30088</v>
      </c>
    </row>
    <row r="10090" spans="1:19" x14ac:dyDescent="0.2">
      <c r="A10090" t="s">
        <v>74</v>
      </c>
      <c r="B10090" t="s">
        <v>13</v>
      </c>
      <c r="C10090" t="s">
        <v>927</v>
      </c>
      <c r="D10090">
        <v>2</v>
      </c>
      <c r="E10090">
        <v>6</v>
      </c>
      <c r="F10090">
        <v>1780706700000</v>
      </c>
      <c r="G10090">
        <v>1780709179660</v>
      </c>
      <c r="H10090">
        <v>2479660</v>
      </c>
      <c r="I10090">
        <v>2479660</v>
      </c>
      <c r="J10090">
        <v>10680</v>
      </c>
      <c r="K10090">
        <v>97</v>
      </c>
      <c r="L10090">
        <v>73.13</v>
      </c>
      <c r="M10090" t="s">
        <v>931</v>
      </c>
      <c r="N10090" t="s">
        <v>926</v>
      </c>
      <c r="O10090">
        <v>39.49</v>
      </c>
      <c r="S10090">
        <v>30089</v>
      </c>
    </row>
    <row r="10091" spans="1:19" x14ac:dyDescent="0.2">
      <c r="A10091" t="s">
        <v>74</v>
      </c>
      <c r="B10091" t="s">
        <v>13</v>
      </c>
      <c r="C10091" t="s">
        <v>924</v>
      </c>
      <c r="D10091">
        <v>2</v>
      </c>
      <c r="E10091">
        <v>6</v>
      </c>
      <c r="F10091">
        <v>1780707600000</v>
      </c>
      <c r="G10091">
        <v>1780709716705</v>
      </c>
      <c r="H10091">
        <v>2116705</v>
      </c>
      <c r="I10091">
        <v>2116705</v>
      </c>
      <c r="J10091">
        <v>10046</v>
      </c>
      <c r="K10091">
        <v>87</v>
      </c>
      <c r="L10091">
        <v>55.95</v>
      </c>
      <c r="M10091" t="s">
        <v>925</v>
      </c>
      <c r="N10091" t="s">
        <v>929</v>
      </c>
      <c r="S10091">
        <v>30090</v>
      </c>
    </row>
    <row r="10092" spans="1:19" x14ac:dyDescent="0.2">
      <c r="A10092" t="s">
        <v>74</v>
      </c>
      <c r="B10092" t="s">
        <v>13</v>
      </c>
      <c r="C10092" t="s">
        <v>928</v>
      </c>
      <c r="D10092">
        <v>2</v>
      </c>
      <c r="E10092">
        <v>6</v>
      </c>
      <c r="F10092">
        <v>1780708500000</v>
      </c>
      <c r="G10092">
        <v>1780710554189</v>
      </c>
      <c r="H10092">
        <v>2054189</v>
      </c>
      <c r="I10092">
        <v>2054189</v>
      </c>
      <c r="J10092">
        <v>11360</v>
      </c>
      <c r="K10092">
        <v>82</v>
      </c>
      <c r="L10092">
        <v>76.23</v>
      </c>
      <c r="M10092" t="s">
        <v>931</v>
      </c>
      <c r="N10092" t="s">
        <v>926</v>
      </c>
      <c r="O10092">
        <v>55.62</v>
      </c>
      <c r="S10092">
        <v>30091</v>
      </c>
    </row>
    <row r="10093" spans="1:19" x14ac:dyDescent="0.2">
      <c r="A10093" t="s">
        <v>74</v>
      </c>
      <c r="B10093" t="s">
        <v>13</v>
      </c>
      <c r="C10093" t="s">
        <v>927</v>
      </c>
      <c r="D10093">
        <v>2</v>
      </c>
      <c r="E10093">
        <v>6</v>
      </c>
      <c r="F10093">
        <v>1780709400000</v>
      </c>
      <c r="G10093">
        <v>1780711729625</v>
      </c>
      <c r="H10093">
        <v>2329625</v>
      </c>
      <c r="I10093">
        <v>2329625</v>
      </c>
      <c r="J10093">
        <v>8643</v>
      </c>
      <c r="K10093">
        <v>93</v>
      </c>
      <c r="L10093">
        <v>70.760000000000005</v>
      </c>
      <c r="M10093" t="s">
        <v>931</v>
      </c>
      <c r="N10093" t="s">
        <v>926</v>
      </c>
      <c r="O10093">
        <v>43.22</v>
      </c>
      <c r="S10093">
        <v>30092</v>
      </c>
    </row>
    <row r="10094" spans="1:19" x14ac:dyDescent="0.2">
      <c r="A10094" t="s">
        <v>74</v>
      </c>
      <c r="B10094" t="s">
        <v>13</v>
      </c>
      <c r="C10094" t="s">
        <v>924</v>
      </c>
      <c r="D10094">
        <v>2</v>
      </c>
      <c r="E10094">
        <v>6</v>
      </c>
      <c r="F10094">
        <v>1780710300000</v>
      </c>
      <c r="G10094">
        <v>1780712511252</v>
      </c>
      <c r="H10094">
        <v>2211252</v>
      </c>
      <c r="I10094">
        <v>2211252</v>
      </c>
      <c r="J10094">
        <v>10999</v>
      </c>
      <c r="K10094">
        <v>92</v>
      </c>
      <c r="L10094">
        <v>73.88</v>
      </c>
      <c r="M10094" t="s">
        <v>931</v>
      </c>
      <c r="N10094" t="s">
        <v>926</v>
      </c>
      <c r="O10094">
        <v>47.14</v>
      </c>
      <c r="S10094">
        <v>30093</v>
      </c>
    </row>
    <row r="10095" spans="1:19" x14ac:dyDescent="0.2">
      <c r="A10095" t="s">
        <v>74</v>
      </c>
      <c r="B10095" t="s">
        <v>13</v>
      </c>
      <c r="C10095" t="s">
        <v>928</v>
      </c>
      <c r="D10095">
        <v>2</v>
      </c>
      <c r="E10095">
        <v>6</v>
      </c>
      <c r="F10095">
        <v>1780711200000</v>
      </c>
      <c r="G10095">
        <v>1780713200864</v>
      </c>
      <c r="H10095">
        <v>2000864</v>
      </c>
      <c r="I10095">
        <v>2000864</v>
      </c>
      <c r="J10095">
        <v>8616</v>
      </c>
      <c r="K10095">
        <v>82</v>
      </c>
      <c r="L10095">
        <v>70.73</v>
      </c>
      <c r="M10095" t="s">
        <v>931</v>
      </c>
      <c r="N10095" t="s">
        <v>926</v>
      </c>
      <c r="O10095">
        <v>51.5</v>
      </c>
      <c r="S10095">
        <v>30094</v>
      </c>
    </row>
    <row r="10096" spans="1:19" x14ac:dyDescent="0.2">
      <c r="A10096" t="s">
        <v>74</v>
      </c>
      <c r="B10096" t="s">
        <v>13</v>
      </c>
      <c r="C10096" t="s">
        <v>927</v>
      </c>
      <c r="D10096">
        <v>2</v>
      </c>
      <c r="E10096">
        <v>6</v>
      </c>
      <c r="F10096">
        <v>1780712100000</v>
      </c>
      <c r="G10096">
        <v>1780714668658</v>
      </c>
      <c r="H10096">
        <v>2568658</v>
      </c>
      <c r="I10096">
        <v>2568658</v>
      </c>
      <c r="J10096">
        <v>8712</v>
      </c>
      <c r="K10096">
        <v>98</v>
      </c>
      <c r="L10096">
        <v>75.739999999999995</v>
      </c>
      <c r="M10096" t="s">
        <v>931</v>
      </c>
      <c r="N10096" t="s">
        <v>926</v>
      </c>
      <c r="O10096">
        <v>48.58</v>
      </c>
      <c r="S10096">
        <v>30095</v>
      </c>
    </row>
    <row r="10097" spans="1:19" x14ac:dyDescent="0.2">
      <c r="A10097" t="s">
        <v>74</v>
      </c>
      <c r="B10097" t="s">
        <v>13</v>
      </c>
      <c r="C10097" t="s">
        <v>924</v>
      </c>
      <c r="D10097">
        <v>2</v>
      </c>
      <c r="E10097">
        <v>6</v>
      </c>
      <c r="F10097">
        <v>1780713000000</v>
      </c>
      <c r="G10097">
        <v>1780714535778</v>
      </c>
      <c r="H10097">
        <v>1535778</v>
      </c>
      <c r="I10097">
        <v>1535778</v>
      </c>
      <c r="J10097">
        <v>12019</v>
      </c>
      <c r="K10097">
        <v>58</v>
      </c>
      <c r="L10097">
        <v>68.540000000000006</v>
      </c>
      <c r="M10097" t="s">
        <v>931</v>
      </c>
      <c r="N10097" t="s">
        <v>926</v>
      </c>
      <c r="O10097">
        <v>49.02</v>
      </c>
      <c r="S10097">
        <v>30096</v>
      </c>
    </row>
    <row r="10098" spans="1:19" x14ac:dyDescent="0.2">
      <c r="A10098" t="s">
        <v>74</v>
      </c>
      <c r="B10098" t="s">
        <v>13</v>
      </c>
      <c r="C10098" t="s">
        <v>928</v>
      </c>
      <c r="D10098">
        <v>2</v>
      </c>
      <c r="E10098">
        <v>6</v>
      </c>
      <c r="F10098">
        <v>1780713900000</v>
      </c>
      <c r="G10098">
        <v>1780716217088</v>
      </c>
      <c r="H10098">
        <v>2317088</v>
      </c>
      <c r="I10098">
        <v>2317088</v>
      </c>
      <c r="J10098">
        <v>9401</v>
      </c>
      <c r="K10098">
        <v>90</v>
      </c>
      <c r="L10098">
        <v>76.540000000000006</v>
      </c>
      <c r="M10098" t="s">
        <v>931</v>
      </c>
      <c r="N10098" t="s">
        <v>926</v>
      </c>
      <c r="O10098">
        <v>54.94</v>
      </c>
      <c r="S10098">
        <v>30097</v>
      </c>
    </row>
    <row r="10099" spans="1:19" x14ac:dyDescent="0.2">
      <c r="A10099" t="s">
        <v>74</v>
      </c>
      <c r="B10099" t="s">
        <v>13</v>
      </c>
      <c r="C10099" t="s">
        <v>927</v>
      </c>
      <c r="D10099">
        <v>2</v>
      </c>
      <c r="E10099">
        <v>6</v>
      </c>
      <c r="F10099">
        <v>1780714800000</v>
      </c>
      <c r="G10099">
        <v>1780716326641</v>
      </c>
      <c r="H10099">
        <v>1526641</v>
      </c>
      <c r="I10099">
        <v>1526641</v>
      </c>
      <c r="J10099">
        <v>10230</v>
      </c>
      <c r="K10099">
        <v>63</v>
      </c>
      <c r="L10099">
        <v>67.33</v>
      </c>
      <c r="M10099" t="s">
        <v>931</v>
      </c>
      <c r="N10099" t="s">
        <v>926</v>
      </c>
      <c r="O10099">
        <v>51.22</v>
      </c>
      <c r="S10099">
        <v>30098</v>
      </c>
    </row>
    <row r="10100" spans="1:19" x14ac:dyDescent="0.2">
      <c r="A10100" t="s">
        <v>74</v>
      </c>
      <c r="B10100" t="s">
        <v>13</v>
      </c>
      <c r="C10100" t="s">
        <v>924</v>
      </c>
      <c r="D10100">
        <v>2</v>
      </c>
      <c r="E10100">
        <v>6</v>
      </c>
      <c r="F10100">
        <v>1780715700000</v>
      </c>
      <c r="G10100">
        <v>1780717258592</v>
      </c>
      <c r="H10100">
        <v>1558592</v>
      </c>
      <c r="I10100">
        <v>1558592</v>
      </c>
      <c r="J10100">
        <v>11150</v>
      </c>
      <c r="K10100">
        <v>62</v>
      </c>
      <c r="L10100">
        <v>65.42</v>
      </c>
      <c r="M10100" t="s">
        <v>925</v>
      </c>
      <c r="N10100" t="s">
        <v>926</v>
      </c>
      <c r="O10100">
        <v>43.52</v>
      </c>
      <c r="S10100">
        <v>30099</v>
      </c>
    </row>
    <row r="10101" spans="1:19" x14ac:dyDescent="0.2">
      <c r="A10101" t="s">
        <v>74</v>
      </c>
      <c r="B10101" t="s">
        <v>13</v>
      </c>
      <c r="C10101" t="s">
        <v>928</v>
      </c>
      <c r="D10101">
        <v>2</v>
      </c>
      <c r="E10101">
        <v>6</v>
      </c>
      <c r="F10101">
        <v>1780716600000</v>
      </c>
      <c r="G10101">
        <v>1780719387220</v>
      </c>
      <c r="H10101">
        <v>2787220</v>
      </c>
      <c r="I10101">
        <v>2787220</v>
      </c>
      <c r="J10101">
        <v>10534</v>
      </c>
      <c r="K10101">
        <v>113</v>
      </c>
      <c r="L10101">
        <v>64.510000000000005</v>
      </c>
      <c r="M10101" t="s">
        <v>925</v>
      </c>
      <c r="N10101" t="s">
        <v>929</v>
      </c>
      <c r="S10101">
        <v>30100</v>
      </c>
    </row>
    <row r="10102" spans="1:19" x14ac:dyDescent="0.2">
      <c r="A10102" t="s">
        <v>74</v>
      </c>
      <c r="B10102" t="s">
        <v>13</v>
      </c>
      <c r="C10102" t="s">
        <v>927</v>
      </c>
      <c r="D10102">
        <v>2</v>
      </c>
      <c r="E10102">
        <v>6</v>
      </c>
      <c r="F10102">
        <v>1780717500000</v>
      </c>
      <c r="G10102">
        <v>1780719287195</v>
      </c>
      <c r="H10102">
        <v>1787195</v>
      </c>
      <c r="I10102">
        <v>1787195</v>
      </c>
      <c r="J10102">
        <v>10626</v>
      </c>
      <c r="K10102">
        <v>74</v>
      </c>
      <c r="L10102">
        <v>68.02</v>
      </c>
      <c r="M10102" t="s">
        <v>931</v>
      </c>
      <c r="N10102" t="s">
        <v>926</v>
      </c>
      <c r="O10102">
        <v>45.21</v>
      </c>
      <c r="S10102">
        <v>30101</v>
      </c>
    </row>
    <row r="10103" spans="1:19" x14ac:dyDescent="0.2">
      <c r="A10103" t="s">
        <v>74</v>
      </c>
      <c r="B10103" t="s">
        <v>13</v>
      </c>
      <c r="C10103" t="s">
        <v>924</v>
      </c>
      <c r="D10103">
        <v>2</v>
      </c>
      <c r="E10103">
        <v>6</v>
      </c>
      <c r="F10103">
        <v>1780718400000</v>
      </c>
      <c r="G10103">
        <v>1780720593831</v>
      </c>
      <c r="H10103">
        <v>2193831</v>
      </c>
      <c r="I10103">
        <v>2193831</v>
      </c>
      <c r="J10103">
        <v>12576</v>
      </c>
      <c r="K10103">
        <v>90</v>
      </c>
      <c r="L10103">
        <v>77.290000000000006</v>
      </c>
      <c r="M10103" t="s">
        <v>931</v>
      </c>
      <c r="N10103" t="s">
        <v>926</v>
      </c>
      <c r="O10103">
        <v>51.31</v>
      </c>
      <c r="S10103">
        <v>30102</v>
      </c>
    </row>
    <row r="10104" spans="1:19" x14ac:dyDescent="0.2">
      <c r="A10104" t="s">
        <v>74</v>
      </c>
      <c r="B10104" t="s">
        <v>13</v>
      </c>
      <c r="C10104" t="s">
        <v>928</v>
      </c>
      <c r="D10104">
        <v>2</v>
      </c>
      <c r="E10104">
        <v>6</v>
      </c>
      <c r="F10104">
        <v>1780719300000</v>
      </c>
      <c r="G10104">
        <v>1780721798986</v>
      </c>
      <c r="H10104">
        <v>2498986</v>
      </c>
      <c r="I10104">
        <v>2498986</v>
      </c>
      <c r="J10104">
        <v>11790</v>
      </c>
      <c r="K10104">
        <v>96</v>
      </c>
      <c r="L10104">
        <v>78.23</v>
      </c>
      <c r="M10104" t="s">
        <v>931</v>
      </c>
      <c r="N10104" t="s">
        <v>926</v>
      </c>
      <c r="O10104">
        <v>47.91</v>
      </c>
      <c r="S10104">
        <v>30103</v>
      </c>
    </row>
    <row r="10105" spans="1:19" x14ac:dyDescent="0.2">
      <c r="A10105" t="s">
        <v>74</v>
      </c>
      <c r="B10105" t="s">
        <v>13</v>
      </c>
      <c r="C10105" t="s">
        <v>927</v>
      </c>
      <c r="D10105">
        <v>2</v>
      </c>
      <c r="E10105">
        <v>6</v>
      </c>
      <c r="F10105">
        <v>1780720200000</v>
      </c>
      <c r="G10105">
        <v>1780722494797</v>
      </c>
      <c r="H10105">
        <v>2294797</v>
      </c>
      <c r="I10105">
        <v>2294797</v>
      </c>
      <c r="J10105">
        <v>10165</v>
      </c>
      <c r="K10105">
        <v>88</v>
      </c>
      <c r="L10105">
        <v>78.38</v>
      </c>
      <c r="M10105" t="s">
        <v>931</v>
      </c>
      <c r="N10105" t="s">
        <v>926</v>
      </c>
      <c r="O10105">
        <v>57.74</v>
      </c>
      <c r="S10105">
        <v>30104</v>
      </c>
    </row>
    <row r="10106" spans="1:19" x14ac:dyDescent="0.2">
      <c r="A10106" t="s">
        <v>74</v>
      </c>
      <c r="B10106" t="s">
        <v>13</v>
      </c>
      <c r="C10106" t="s">
        <v>924</v>
      </c>
      <c r="D10106">
        <v>2</v>
      </c>
      <c r="E10106">
        <v>6</v>
      </c>
      <c r="F10106">
        <v>1780721100000</v>
      </c>
      <c r="G10106">
        <v>1780723425123</v>
      </c>
      <c r="H10106">
        <v>2325123</v>
      </c>
      <c r="I10106">
        <v>2325123</v>
      </c>
      <c r="J10106">
        <v>9491</v>
      </c>
      <c r="K10106">
        <v>97</v>
      </c>
      <c r="L10106">
        <v>57.87</v>
      </c>
      <c r="M10106" t="s">
        <v>925</v>
      </c>
      <c r="N10106" t="s">
        <v>929</v>
      </c>
      <c r="S10106">
        <v>30105</v>
      </c>
    </row>
    <row r="10107" spans="1:19" x14ac:dyDescent="0.2">
      <c r="A10107" t="s">
        <v>74</v>
      </c>
      <c r="B10107" t="s">
        <v>13</v>
      </c>
      <c r="C10107" t="s">
        <v>928</v>
      </c>
      <c r="D10107">
        <v>2</v>
      </c>
      <c r="E10107">
        <v>6</v>
      </c>
      <c r="F10107">
        <v>1780722000000</v>
      </c>
      <c r="G10107">
        <v>1780724739843</v>
      </c>
      <c r="H10107">
        <v>2739843</v>
      </c>
      <c r="I10107">
        <v>2739843</v>
      </c>
      <c r="J10107">
        <v>10522</v>
      </c>
      <c r="K10107">
        <v>104</v>
      </c>
      <c r="L10107">
        <v>63.93</v>
      </c>
      <c r="M10107" t="s">
        <v>925</v>
      </c>
      <c r="N10107" t="s">
        <v>929</v>
      </c>
      <c r="S10107">
        <v>30106</v>
      </c>
    </row>
    <row r="10108" spans="1:19" x14ac:dyDescent="0.2">
      <c r="A10108" t="s">
        <v>74</v>
      </c>
      <c r="B10108" t="s">
        <v>13</v>
      </c>
      <c r="C10108" t="s">
        <v>927</v>
      </c>
      <c r="D10108">
        <v>2</v>
      </c>
      <c r="E10108">
        <v>6</v>
      </c>
      <c r="F10108">
        <v>1780722900000</v>
      </c>
      <c r="G10108">
        <v>1780725379194</v>
      </c>
      <c r="H10108">
        <v>2479194</v>
      </c>
      <c r="I10108">
        <v>2479194</v>
      </c>
      <c r="J10108">
        <v>11176</v>
      </c>
      <c r="K10108">
        <v>98</v>
      </c>
      <c r="L10108">
        <v>77.459999999999994</v>
      </c>
      <c r="M10108" t="s">
        <v>931</v>
      </c>
      <c r="N10108" t="s">
        <v>926</v>
      </c>
      <c r="O10108">
        <v>48.26</v>
      </c>
      <c r="S10108">
        <v>30107</v>
      </c>
    </row>
    <row r="10109" spans="1:19" x14ac:dyDescent="0.2">
      <c r="A10109" t="s">
        <v>74</v>
      </c>
      <c r="B10109" t="s">
        <v>13</v>
      </c>
      <c r="C10109" t="s">
        <v>924</v>
      </c>
      <c r="D10109">
        <v>2</v>
      </c>
      <c r="E10109">
        <v>6</v>
      </c>
      <c r="F10109">
        <v>1780723800000</v>
      </c>
      <c r="G10109">
        <v>1780725740181</v>
      </c>
      <c r="H10109">
        <v>1940181</v>
      </c>
      <c r="I10109">
        <v>1940181</v>
      </c>
      <c r="J10109">
        <v>10458</v>
      </c>
      <c r="K10109">
        <v>71</v>
      </c>
      <c r="L10109">
        <v>70.23</v>
      </c>
      <c r="M10109" t="s">
        <v>931</v>
      </c>
      <c r="N10109" t="s">
        <v>926</v>
      </c>
      <c r="O10109">
        <v>46.95</v>
      </c>
      <c r="S10109">
        <v>30108</v>
      </c>
    </row>
    <row r="10110" spans="1:19" x14ac:dyDescent="0.2">
      <c r="A10110" t="s">
        <v>74</v>
      </c>
      <c r="B10110" t="s">
        <v>13</v>
      </c>
      <c r="C10110" t="s">
        <v>928</v>
      </c>
      <c r="D10110">
        <v>2</v>
      </c>
      <c r="E10110">
        <v>6</v>
      </c>
      <c r="F10110">
        <v>1780724700000</v>
      </c>
      <c r="G10110">
        <v>1780726416861</v>
      </c>
      <c r="H10110">
        <v>1716861</v>
      </c>
      <c r="I10110">
        <v>1716861</v>
      </c>
      <c r="J10110">
        <v>12533</v>
      </c>
      <c r="K10110">
        <v>72</v>
      </c>
      <c r="L10110">
        <v>75</v>
      </c>
      <c r="M10110" t="s">
        <v>931</v>
      </c>
      <c r="N10110" t="s">
        <v>926</v>
      </c>
      <c r="O10110">
        <v>58.12</v>
      </c>
      <c r="S10110">
        <v>30109</v>
      </c>
    </row>
    <row r="10111" spans="1:19" x14ac:dyDescent="0.2">
      <c r="A10111" t="s">
        <v>74</v>
      </c>
      <c r="B10111" t="s">
        <v>13</v>
      </c>
      <c r="C10111" t="s">
        <v>924</v>
      </c>
      <c r="D10111">
        <v>2</v>
      </c>
      <c r="E10111">
        <v>7</v>
      </c>
      <c r="F10111">
        <v>1780790400000</v>
      </c>
      <c r="G10111">
        <v>1780791948722</v>
      </c>
      <c r="H10111">
        <v>1548722</v>
      </c>
      <c r="I10111">
        <v>1548722</v>
      </c>
      <c r="J10111">
        <v>10918</v>
      </c>
      <c r="K10111">
        <v>65</v>
      </c>
      <c r="L10111">
        <v>64.069999999999993</v>
      </c>
      <c r="M10111" t="s">
        <v>925</v>
      </c>
      <c r="N10111" t="s">
        <v>926</v>
      </c>
      <c r="O10111">
        <v>41.25</v>
      </c>
      <c r="S10111">
        <v>30110</v>
      </c>
    </row>
    <row r="10112" spans="1:19" x14ac:dyDescent="0.2">
      <c r="A10112" t="s">
        <v>74</v>
      </c>
      <c r="B10112" t="s">
        <v>13</v>
      </c>
      <c r="C10112" t="s">
        <v>928</v>
      </c>
      <c r="D10112">
        <v>2</v>
      </c>
      <c r="E10112">
        <v>7</v>
      </c>
      <c r="F10112">
        <v>1780791300000</v>
      </c>
      <c r="G10112">
        <v>1780793486308</v>
      </c>
      <c r="H10112">
        <v>2186308</v>
      </c>
      <c r="I10112">
        <v>2186308</v>
      </c>
      <c r="J10112">
        <v>8337</v>
      </c>
      <c r="K10112">
        <v>83</v>
      </c>
      <c r="L10112">
        <v>68.959999999999994</v>
      </c>
      <c r="M10112" t="s">
        <v>931</v>
      </c>
      <c r="N10112" t="s">
        <v>926</v>
      </c>
      <c r="O10112">
        <v>43.46</v>
      </c>
      <c r="S10112">
        <v>30111</v>
      </c>
    </row>
    <row r="10113" spans="1:19" x14ac:dyDescent="0.2">
      <c r="A10113" t="s">
        <v>74</v>
      </c>
      <c r="B10113" t="s">
        <v>13</v>
      </c>
      <c r="C10113" t="s">
        <v>927</v>
      </c>
      <c r="D10113">
        <v>2</v>
      </c>
      <c r="E10113">
        <v>7</v>
      </c>
      <c r="F10113">
        <v>1780792200000</v>
      </c>
      <c r="G10113">
        <v>1780794757394</v>
      </c>
      <c r="H10113">
        <v>2557394</v>
      </c>
      <c r="I10113">
        <v>2557394</v>
      </c>
      <c r="J10113">
        <v>10985</v>
      </c>
      <c r="K10113">
        <v>103</v>
      </c>
      <c r="L10113">
        <v>80.44</v>
      </c>
      <c r="M10113" t="s">
        <v>931</v>
      </c>
      <c r="N10113" t="s">
        <v>926</v>
      </c>
      <c r="O10113">
        <v>53.72</v>
      </c>
      <c r="S10113">
        <v>30112</v>
      </c>
    </row>
    <row r="10114" spans="1:19" x14ac:dyDescent="0.2">
      <c r="A10114" t="s">
        <v>74</v>
      </c>
      <c r="B10114" t="s">
        <v>13</v>
      </c>
      <c r="C10114" t="s">
        <v>924</v>
      </c>
      <c r="D10114">
        <v>2</v>
      </c>
      <c r="E10114">
        <v>7</v>
      </c>
      <c r="F10114">
        <v>1780793100000</v>
      </c>
      <c r="G10114">
        <v>1780795163089</v>
      </c>
      <c r="H10114">
        <v>2063089</v>
      </c>
      <c r="I10114">
        <v>2063089</v>
      </c>
      <c r="J10114">
        <v>9865</v>
      </c>
      <c r="K10114">
        <v>87</v>
      </c>
      <c r="L10114">
        <v>55.12</v>
      </c>
      <c r="M10114" t="s">
        <v>925</v>
      </c>
      <c r="N10114" t="s">
        <v>929</v>
      </c>
      <c r="S10114">
        <v>30113</v>
      </c>
    </row>
    <row r="10115" spans="1:19" x14ac:dyDescent="0.2">
      <c r="A10115" t="s">
        <v>74</v>
      </c>
      <c r="B10115" t="s">
        <v>13</v>
      </c>
      <c r="C10115" t="s">
        <v>928</v>
      </c>
      <c r="D10115">
        <v>2</v>
      </c>
      <c r="E10115">
        <v>7</v>
      </c>
      <c r="F10115">
        <v>1780794000000</v>
      </c>
      <c r="G10115">
        <v>1780796422066</v>
      </c>
      <c r="H10115">
        <v>2422066</v>
      </c>
      <c r="I10115">
        <v>2422066</v>
      </c>
      <c r="J10115">
        <v>10676</v>
      </c>
      <c r="K10115">
        <v>98</v>
      </c>
      <c r="L10115">
        <v>77.41</v>
      </c>
      <c r="M10115" t="s">
        <v>931</v>
      </c>
      <c r="N10115" t="s">
        <v>926</v>
      </c>
      <c r="O10115">
        <v>50.91</v>
      </c>
      <c r="S10115">
        <v>30114</v>
      </c>
    </row>
    <row r="10116" spans="1:19" x14ac:dyDescent="0.2">
      <c r="A10116" t="s">
        <v>74</v>
      </c>
      <c r="B10116" t="s">
        <v>13</v>
      </c>
      <c r="C10116" t="s">
        <v>927</v>
      </c>
      <c r="D10116">
        <v>2</v>
      </c>
      <c r="E10116">
        <v>7</v>
      </c>
      <c r="F10116">
        <v>1780794900000</v>
      </c>
      <c r="G10116">
        <v>1780796334291</v>
      </c>
      <c r="H10116">
        <v>1434291</v>
      </c>
      <c r="I10116">
        <v>1434291</v>
      </c>
      <c r="J10116">
        <v>8985</v>
      </c>
      <c r="K10116">
        <v>63</v>
      </c>
      <c r="L10116">
        <v>61.17</v>
      </c>
      <c r="M10116" t="s">
        <v>925</v>
      </c>
      <c r="N10116" t="s">
        <v>926</v>
      </c>
      <c r="O10116">
        <v>42.55</v>
      </c>
      <c r="S10116">
        <v>30115</v>
      </c>
    </row>
    <row r="10117" spans="1:19" x14ac:dyDescent="0.2">
      <c r="A10117" t="s">
        <v>74</v>
      </c>
      <c r="B10117" t="s">
        <v>13</v>
      </c>
      <c r="C10117" t="s">
        <v>924</v>
      </c>
      <c r="D10117">
        <v>2</v>
      </c>
      <c r="E10117">
        <v>7</v>
      </c>
      <c r="F10117">
        <v>1780795800000</v>
      </c>
      <c r="G10117">
        <v>1780798112201</v>
      </c>
      <c r="H10117">
        <v>2312201</v>
      </c>
      <c r="I10117">
        <v>2312201</v>
      </c>
      <c r="J10117">
        <v>9452</v>
      </c>
      <c r="K10117">
        <v>87</v>
      </c>
      <c r="L10117">
        <v>75.12</v>
      </c>
      <c r="M10117" t="s">
        <v>931</v>
      </c>
      <c r="N10117" t="s">
        <v>926</v>
      </c>
      <c r="O10117">
        <v>51.62</v>
      </c>
      <c r="S10117">
        <v>30116</v>
      </c>
    </row>
    <row r="10118" spans="1:19" x14ac:dyDescent="0.2">
      <c r="A10118" t="s">
        <v>74</v>
      </c>
      <c r="B10118" t="s">
        <v>13</v>
      </c>
      <c r="C10118" t="s">
        <v>928</v>
      </c>
      <c r="D10118">
        <v>2</v>
      </c>
      <c r="E10118">
        <v>7</v>
      </c>
      <c r="F10118">
        <v>1780796700000</v>
      </c>
      <c r="G10118">
        <v>1780798640998</v>
      </c>
      <c r="H10118">
        <v>1940998</v>
      </c>
      <c r="I10118">
        <v>1940998</v>
      </c>
      <c r="J10118">
        <v>11619</v>
      </c>
      <c r="K10118">
        <v>80</v>
      </c>
      <c r="L10118">
        <v>74.760000000000005</v>
      </c>
      <c r="M10118" t="s">
        <v>931</v>
      </c>
      <c r="N10118" t="s">
        <v>926</v>
      </c>
      <c r="O10118">
        <v>54.34</v>
      </c>
      <c r="S10118">
        <v>30117</v>
      </c>
    </row>
    <row r="10119" spans="1:19" x14ac:dyDescent="0.2">
      <c r="A10119" t="s">
        <v>74</v>
      </c>
      <c r="B10119" t="s">
        <v>13</v>
      </c>
      <c r="C10119" t="s">
        <v>927</v>
      </c>
      <c r="D10119">
        <v>2</v>
      </c>
      <c r="E10119">
        <v>7</v>
      </c>
      <c r="F10119">
        <v>1780797600000</v>
      </c>
      <c r="G10119">
        <v>1780799809958</v>
      </c>
      <c r="H10119">
        <v>2209958</v>
      </c>
      <c r="I10119">
        <v>2209958</v>
      </c>
      <c r="J10119">
        <v>10660</v>
      </c>
      <c r="K10119">
        <v>87</v>
      </c>
      <c r="L10119">
        <v>75.430000000000007</v>
      </c>
      <c r="M10119" t="s">
        <v>931</v>
      </c>
      <c r="N10119" t="s">
        <v>926</v>
      </c>
      <c r="O10119">
        <v>51.7</v>
      </c>
      <c r="S10119">
        <v>30118</v>
      </c>
    </row>
    <row r="10120" spans="1:19" x14ac:dyDescent="0.2">
      <c r="A10120" t="s">
        <v>74</v>
      </c>
      <c r="B10120" t="s">
        <v>13</v>
      </c>
      <c r="C10120" t="s">
        <v>924</v>
      </c>
      <c r="D10120">
        <v>2</v>
      </c>
      <c r="E10120">
        <v>7</v>
      </c>
      <c r="F10120">
        <v>1780798500000</v>
      </c>
      <c r="G10120">
        <v>1780800281182</v>
      </c>
      <c r="H10120">
        <v>1781182</v>
      </c>
      <c r="I10120">
        <v>1781182</v>
      </c>
      <c r="J10120">
        <v>11025</v>
      </c>
      <c r="K10120">
        <v>67</v>
      </c>
      <c r="L10120">
        <v>72.03</v>
      </c>
      <c r="M10120" t="s">
        <v>931</v>
      </c>
      <c r="N10120" t="s">
        <v>926</v>
      </c>
      <c r="O10120">
        <v>53.61</v>
      </c>
      <c r="S10120">
        <v>30119</v>
      </c>
    </row>
    <row r="10121" spans="1:19" x14ac:dyDescent="0.2">
      <c r="A10121" t="s">
        <v>74</v>
      </c>
      <c r="B10121" t="s">
        <v>13</v>
      </c>
      <c r="C10121" t="s">
        <v>928</v>
      </c>
      <c r="D10121">
        <v>2</v>
      </c>
      <c r="E10121">
        <v>7</v>
      </c>
      <c r="F10121">
        <v>1780799400000</v>
      </c>
      <c r="G10121">
        <v>1780801204117</v>
      </c>
      <c r="H10121">
        <v>1804117</v>
      </c>
      <c r="I10121">
        <v>1804117</v>
      </c>
      <c r="J10121">
        <v>9261</v>
      </c>
      <c r="K10121">
        <v>75</v>
      </c>
      <c r="L10121">
        <v>65.05</v>
      </c>
      <c r="M10121" t="s">
        <v>925</v>
      </c>
      <c r="N10121" t="s">
        <v>926</v>
      </c>
      <c r="O10121">
        <v>41.53</v>
      </c>
      <c r="S10121">
        <v>30120</v>
      </c>
    </row>
    <row r="10122" spans="1:19" x14ac:dyDescent="0.2">
      <c r="A10122" t="s">
        <v>74</v>
      </c>
      <c r="B10122" t="s">
        <v>13</v>
      </c>
      <c r="C10122" t="s">
        <v>927</v>
      </c>
      <c r="D10122">
        <v>2</v>
      </c>
      <c r="E10122">
        <v>7</v>
      </c>
      <c r="F10122">
        <v>1780800300000</v>
      </c>
      <c r="G10122">
        <v>1780802822604</v>
      </c>
      <c r="H10122">
        <v>2522604</v>
      </c>
      <c r="I10122">
        <v>2522604</v>
      </c>
      <c r="J10122">
        <v>11175</v>
      </c>
      <c r="K10122">
        <v>96</v>
      </c>
      <c r="L10122">
        <v>79.510000000000005</v>
      </c>
      <c r="M10122" t="s">
        <v>931</v>
      </c>
      <c r="N10122" t="s">
        <v>926</v>
      </c>
      <c r="O10122">
        <v>51.94</v>
      </c>
      <c r="S10122">
        <v>30121</v>
      </c>
    </row>
    <row r="10123" spans="1:19" x14ac:dyDescent="0.2">
      <c r="A10123" t="s">
        <v>74</v>
      </c>
      <c r="B10123" t="s">
        <v>13</v>
      </c>
      <c r="C10123" t="s">
        <v>924</v>
      </c>
      <c r="D10123">
        <v>2</v>
      </c>
      <c r="E10123">
        <v>7</v>
      </c>
      <c r="F10123">
        <v>1780801200000</v>
      </c>
      <c r="G10123">
        <v>1780803404646</v>
      </c>
      <c r="H10123">
        <v>2204646</v>
      </c>
      <c r="I10123">
        <v>2204646</v>
      </c>
      <c r="J10123">
        <v>11750</v>
      </c>
      <c r="K10123">
        <v>90</v>
      </c>
      <c r="L10123">
        <v>74.75</v>
      </c>
      <c r="M10123" t="s">
        <v>931</v>
      </c>
      <c r="N10123" t="s">
        <v>926</v>
      </c>
      <c r="O10123">
        <v>47.34</v>
      </c>
      <c r="S10123">
        <v>30122</v>
      </c>
    </row>
    <row r="10124" spans="1:19" x14ac:dyDescent="0.2">
      <c r="A10124" t="s">
        <v>74</v>
      </c>
      <c r="B10124" t="s">
        <v>13</v>
      </c>
      <c r="C10124" t="s">
        <v>928</v>
      </c>
      <c r="D10124">
        <v>2</v>
      </c>
      <c r="E10124">
        <v>7</v>
      </c>
      <c r="F10124">
        <v>1780802100000</v>
      </c>
      <c r="G10124">
        <v>1780804425421</v>
      </c>
      <c r="H10124">
        <v>2325421</v>
      </c>
      <c r="I10124">
        <v>2325421</v>
      </c>
      <c r="J10124">
        <v>11192</v>
      </c>
      <c r="K10124">
        <v>93</v>
      </c>
      <c r="L10124">
        <v>59.66</v>
      </c>
      <c r="M10124" t="s">
        <v>925</v>
      </c>
      <c r="N10124" t="s">
        <v>929</v>
      </c>
      <c r="S10124">
        <v>30123</v>
      </c>
    </row>
    <row r="10125" spans="1:19" x14ac:dyDescent="0.2">
      <c r="A10125" t="s">
        <v>74</v>
      </c>
      <c r="B10125" t="s">
        <v>13</v>
      </c>
      <c r="C10125" t="s">
        <v>927</v>
      </c>
      <c r="D10125">
        <v>2</v>
      </c>
      <c r="E10125">
        <v>7</v>
      </c>
      <c r="F10125">
        <v>1780803000000</v>
      </c>
      <c r="G10125">
        <v>1780804872760</v>
      </c>
      <c r="H10125">
        <v>1872760</v>
      </c>
      <c r="I10125">
        <v>1872760</v>
      </c>
      <c r="J10125">
        <v>11596</v>
      </c>
      <c r="K10125">
        <v>76</v>
      </c>
      <c r="L10125">
        <v>72.69</v>
      </c>
      <c r="M10125" t="s">
        <v>931</v>
      </c>
      <c r="N10125" t="s">
        <v>926</v>
      </c>
      <c r="O10125">
        <v>51.32</v>
      </c>
      <c r="S10125">
        <v>30124</v>
      </c>
    </row>
    <row r="10126" spans="1:19" x14ac:dyDescent="0.2">
      <c r="A10126" t="s">
        <v>74</v>
      </c>
      <c r="B10126" t="s">
        <v>13</v>
      </c>
      <c r="C10126" t="s">
        <v>924</v>
      </c>
      <c r="D10126">
        <v>2</v>
      </c>
      <c r="E10126">
        <v>7</v>
      </c>
      <c r="F10126">
        <v>1780803900000</v>
      </c>
      <c r="G10126">
        <v>1780806275449</v>
      </c>
      <c r="H10126">
        <v>2375449</v>
      </c>
      <c r="I10126">
        <v>2375449</v>
      </c>
      <c r="J10126">
        <v>9045</v>
      </c>
      <c r="K10126">
        <v>89</v>
      </c>
      <c r="L10126">
        <v>71.47</v>
      </c>
      <c r="M10126" t="s">
        <v>931</v>
      </c>
      <c r="N10126" t="s">
        <v>926</v>
      </c>
      <c r="O10126">
        <v>42.63</v>
      </c>
      <c r="S10126">
        <v>30125</v>
      </c>
    </row>
    <row r="10127" spans="1:19" x14ac:dyDescent="0.2">
      <c r="A10127" t="s">
        <v>74</v>
      </c>
      <c r="B10127" t="s">
        <v>13</v>
      </c>
      <c r="C10127" t="s">
        <v>928</v>
      </c>
      <c r="D10127">
        <v>2</v>
      </c>
      <c r="E10127">
        <v>7</v>
      </c>
      <c r="F10127">
        <v>1780804800000</v>
      </c>
      <c r="G10127">
        <v>1780807497852</v>
      </c>
      <c r="H10127">
        <v>2697852</v>
      </c>
      <c r="I10127">
        <v>2697852</v>
      </c>
      <c r="J10127">
        <v>11942</v>
      </c>
      <c r="K10127">
        <v>104</v>
      </c>
      <c r="L10127">
        <v>83.69</v>
      </c>
      <c r="M10127" t="s">
        <v>931</v>
      </c>
      <c r="N10127" t="s">
        <v>926</v>
      </c>
      <c r="O10127">
        <v>55.17</v>
      </c>
      <c r="S10127">
        <v>30126</v>
      </c>
    </row>
    <row r="10128" spans="1:19" x14ac:dyDescent="0.2">
      <c r="A10128" t="s">
        <v>74</v>
      </c>
      <c r="B10128" t="s">
        <v>13</v>
      </c>
      <c r="C10128" t="s">
        <v>927</v>
      </c>
      <c r="D10128">
        <v>2</v>
      </c>
      <c r="E10128">
        <v>7</v>
      </c>
      <c r="F10128">
        <v>1780805700000</v>
      </c>
      <c r="G10128">
        <v>1780808213014</v>
      </c>
      <c r="H10128">
        <v>2513014</v>
      </c>
      <c r="I10128">
        <v>2513014</v>
      </c>
      <c r="J10128">
        <v>10973</v>
      </c>
      <c r="K10128">
        <v>100</v>
      </c>
      <c r="L10128">
        <v>79.7</v>
      </c>
      <c r="M10128" t="s">
        <v>931</v>
      </c>
      <c r="N10128" t="s">
        <v>926</v>
      </c>
      <c r="O10128">
        <v>53.16</v>
      </c>
      <c r="S10128">
        <v>30127</v>
      </c>
    </row>
    <row r="10129" spans="1:19" x14ac:dyDescent="0.2">
      <c r="A10129" t="s">
        <v>74</v>
      </c>
      <c r="B10129" t="s">
        <v>13</v>
      </c>
      <c r="C10129" t="s">
        <v>924</v>
      </c>
      <c r="D10129">
        <v>2</v>
      </c>
      <c r="E10129">
        <v>7</v>
      </c>
      <c r="F10129">
        <v>1780806600000</v>
      </c>
      <c r="G10129">
        <v>1780809246919</v>
      </c>
      <c r="H10129">
        <v>2646919</v>
      </c>
      <c r="I10129">
        <v>2646919</v>
      </c>
      <c r="J10129">
        <v>9629</v>
      </c>
      <c r="K10129">
        <v>102</v>
      </c>
      <c r="L10129">
        <v>79</v>
      </c>
      <c r="M10129" t="s">
        <v>931</v>
      </c>
      <c r="N10129" t="s">
        <v>926</v>
      </c>
      <c r="O10129">
        <v>51.75</v>
      </c>
      <c r="S10129">
        <v>30128</v>
      </c>
    </row>
    <row r="10130" spans="1:19" x14ac:dyDescent="0.2">
      <c r="A10130" t="s">
        <v>74</v>
      </c>
      <c r="B10130" t="s">
        <v>13</v>
      </c>
      <c r="C10130" t="s">
        <v>928</v>
      </c>
      <c r="D10130">
        <v>2</v>
      </c>
      <c r="E10130">
        <v>7</v>
      </c>
      <c r="F10130">
        <v>1780807500000</v>
      </c>
      <c r="G10130">
        <v>1780809300895</v>
      </c>
      <c r="H10130">
        <v>1800895</v>
      </c>
      <c r="I10130">
        <v>1800895</v>
      </c>
      <c r="J10130">
        <v>11813</v>
      </c>
      <c r="K10130">
        <v>71</v>
      </c>
      <c r="L10130">
        <v>69.17</v>
      </c>
      <c r="M10130" t="s">
        <v>931</v>
      </c>
      <c r="N10130" t="s">
        <v>926</v>
      </c>
      <c r="O10130">
        <v>44.35</v>
      </c>
      <c r="S10130">
        <v>30129</v>
      </c>
    </row>
    <row r="10131" spans="1:19" x14ac:dyDescent="0.2">
      <c r="A10131" t="s">
        <v>74</v>
      </c>
      <c r="B10131" t="s">
        <v>13</v>
      </c>
      <c r="C10131" t="s">
        <v>927</v>
      </c>
      <c r="D10131">
        <v>2</v>
      </c>
      <c r="E10131">
        <v>7</v>
      </c>
      <c r="F10131">
        <v>1780808400000</v>
      </c>
      <c r="G10131">
        <v>1780810929473</v>
      </c>
      <c r="H10131">
        <v>2529473</v>
      </c>
      <c r="I10131">
        <v>2529473</v>
      </c>
      <c r="J10131">
        <v>9978</v>
      </c>
      <c r="K10131">
        <v>96</v>
      </c>
      <c r="L10131">
        <v>60.83</v>
      </c>
      <c r="M10131" t="s">
        <v>925</v>
      </c>
      <c r="N10131" t="s">
        <v>929</v>
      </c>
      <c r="S10131">
        <v>30130</v>
      </c>
    </row>
    <row r="10132" spans="1:19" x14ac:dyDescent="0.2">
      <c r="A10132" t="s">
        <v>74</v>
      </c>
      <c r="B10132" t="s">
        <v>13</v>
      </c>
      <c r="C10132" t="s">
        <v>924</v>
      </c>
      <c r="D10132">
        <v>2</v>
      </c>
      <c r="E10132">
        <v>7</v>
      </c>
      <c r="F10132">
        <v>1780809300000</v>
      </c>
      <c r="G10132">
        <v>1780811508085</v>
      </c>
      <c r="H10132">
        <v>2208085</v>
      </c>
      <c r="I10132">
        <v>2208085</v>
      </c>
      <c r="J10132">
        <v>11992</v>
      </c>
      <c r="K10132">
        <v>82</v>
      </c>
      <c r="L10132">
        <v>77.45</v>
      </c>
      <c r="M10132" t="s">
        <v>931</v>
      </c>
      <c r="N10132" t="s">
        <v>926</v>
      </c>
      <c r="O10132">
        <v>52.88</v>
      </c>
      <c r="S10132">
        <v>30131</v>
      </c>
    </row>
    <row r="10133" spans="1:19" x14ac:dyDescent="0.2">
      <c r="A10133" t="s">
        <v>74</v>
      </c>
      <c r="B10133" t="s">
        <v>13</v>
      </c>
      <c r="C10133" t="s">
        <v>928</v>
      </c>
      <c r="D10133">
        <v>2</v>
      </c>
      <c r="E10133">
        <v>7</v>
      </c>
      <c r="F10133">
        <v>1780810200000</v>
      </c>
      <c r="G10133">
        <v>1780811962500</v>
      </c>
      <c r="H10133">
        <v>1762500</v>
      </c>
      <c r="I10133">
        <v>1762500</v>
      </c>
      <c r="J10133">
        <v>11567</v>
      </c>
      <c r="K10133">
        <v>68</v>
      </c>
      <c r="L10133">
        <v>70.16</v>
      </c>
      <c r="M10133" t="s">
        <v>931</v>
      </c>
      <c r="N10133" t="s">
        <v>926</v>
      </c>
      <c r="O10133">
        <v>48.29</v>
      </c>
      <c r="S10133">
        <v>30132</v>
      </c>
    </row>
    <row r="10134" spans="1:19" x14ac:dyDescent="0.2">
      <c r="A10134" t="s">
        <v>74</v>
      </c>
      <c r="B10134" t="s">
        <v>13</v>
      </c>
      <c r="C10134" t="s">
        <v>927</v>
      </c>
      <c r="D10134">
        <v>2</v>
      </c>
      <c r="E10134">
        <v>7</v>
      </c>
      <c r="F10134">
        <v>1780811100000</v>
      </c>
      <c r="G10134">
        <v>1780813586726</v>
      </c>
      <c r="H10134">
        <v>2486726</v>
      </c>
      <c r="I10134">
        <v>2486726</v>
      </c>
      <c r="J10134">
        <v>11270</v>
      </c>
      <c r="K10134">
        <v>101</v>
      </c>
      <c r="L10134">
        <v>61.67</v>
      </c>
      <c r="M10134" t="s">
        <v>925</v>
      </c>
      <c r="N10134" t="s">
        <v>929</v>
      </c>
      <c r="S10134">
        <v>30133</v>
      </c>
    </row>
    <row r="10135" spans="1:19" x14ac:dyDescent="0.2">
      <c r="A10135" t="s">
        <v>74</v>
      </c>
      <c r="B10135" t="s">
        <v>13</v>
      </c>
      <c r="C10135" t="s">
        <v>924</v>
      </c>
      <c r="D10135">
        <v>2</v>
      </c>
      <c r="E10135">
        <v>7</v>
      </c>
      <c r="F10135">
        <v>1780812000000</v>
      </c>
      <c r="G10135">
        <v>1780813878166</v>
      </c>
      <c r="H10135">
        <v>1878166</v>
      </c>
      <c r="I10135">
        <v>1878166</v>
      </c>
      <c r="J10135">
        <v>9708</v>
      </c>
      <c r="K10135">
        <v>71</v>
      </c>
      <c r="L10135">
        <v>68.11</v>
      </c>
      <c r="M10135" t="s">
        <v>931</v>
      </c>
      <c r="N10135" t="s">
        <v>926</v>
      </c>
      <c r="O10135">
        <v>45.58</v>
      </c>
      <c r="S10135">
        <v>30134</v>
      </c>
    </row>
  </sheetData>
  <autoFilter ref="A1:S10135"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E9E9E"/>
  </sheetPr>
  <dimension ref="A1:K1437"/>
  <sheetViews>
    <sheetView workbookViewId="0">
      <pane ySplit="1" topLeftCell="A2" activePane="bottomLeft" state="frozen"/>
      <selection pane="bottomLeft"/>
    </sheetView>
  </sheetViews>
  <sheetFormatPr baseColWidth="10" defaultColWidth="8.83203125" defaultRowHeight="15" x14ac:dyDescent="0.2"/>
  <cols>
    <col min="1" max="5" width="12" customWidth="1"/>
    <col min="6" max="6" width="15" customWidth="1"/>
    <col min="7" max="7" width="18" customWidth="1"/>
    <col min="8" max="8" width="15" customWidth="1"/>
    <col min="9" max="9" width="18" customWidth="1"/>
    <col min="10" max="10" width="17" customWidth="1"/>
    <col min="11" max="11" width="24" customWidth="1"/>
  </cols>
  <sheetData>
    <row r="1" spans="1:11" ht="16" customHeight="1" x14ac:dyDescent="0.2">
      <c r="A1" s="5" t="s">
        <v>0</v>
      </c>
      <c r="B1" s="5" t="s">
        <v>932</v>
      </c>
      <c r="C1" s="5" t="s">
        <v>909</v>
      </c>
      <c r="D1" s="5" t="s">
        <v>590</v>
      </c>
      <c r="E1" s="5" t="s">
        <v>884</v>
      </c>
      <c r="F1" s="5" t="s">
        <v>592</v>
      </c>
      <c r="G1" s="5" t="s">
        <v>933</v>
      </c>
      <c r="H1" s="5" t="s">
        <v>914</v>
      </c>
      <c r="I1" s="5" t="s">
        <v>597</v>
      </c>
      <c r="J1" s="5" t="s">
        <v>934</v>
      </c>
      <c r="K1" s="5" t="s">
        <v>935</v>
      </c>
    </row>
    <row r="2" spans="1:11" x14ac:dyDescent="0.2">
      <c r="A2" t="s">
        <v>7</v>
      </c>
      <c r="B2" t="s">
        <v>936</v>
      </c>
      <c r="C2" t="s">
        <v>924</v>
      </c>
      <c r="D2">
        <v>1</v>
      </c>
      <c r="E2">
        <v>1</v>
      </c>
      <c r="F2">
        <v>3</v>
      </c>
      <c r="G2">
        <v>724581</v>
      </c>
      <c r="H2">
        <v>6841</v>
      </c>
      <c r="I2">
        <v>32.4467</v>
      </c>
      <c r="J2">
        <v>46.67</v>
      </c>
      <c r="K2">
        <v>3</v>
      </c>
    </row>
    <row r="3" spans="1:11" x14ac:dyDescent="0.2">
      <c r="A3" t="s">
        <v>7</v>
      </c>
      <c r="B3" t="s">
        <v>936</v>
      </c>
      <c r="C3" t="s">
        <v>927</v>
      </c>
      <c r="D3">
        <v>1</v>
      </c>
      <c r="E3">
        <v>1</v>
      </c>
      <c r="F3">
        <v>1</v>
      </c>
      <c r="G3">
        <v>788509</v>
      </c>
      <c r="H3">
        <v>6140</v>
      </c>
      <c r="I3">
        <v>24.23</v>
      </c>
      <c r="J3">
        <v>43.02</v>
      </c>
      <c r="K3">
        <v>1</v>
      </c>
    </row>
    <row r="4" spans="1:11" x14ac:dyDescent="0.2">
      <c r="A4" t="s">
        <v>7</v>
      </c>
      <c r="B4" t="s">
        <v>937</v>
      </c>
      <c r="C4" t="s">
        <v>924</v>
      </c>
      <c r="D4">
        <v>1</v>
      </c>
      <c r="E4">
        <v>2</v>
      </c>
      <c r="F4">
        <v>3</v>
      </c>
      <c r="G4">
        <v>573919</v>
      </c>
      <c r="H4">
        <v>6883</v>
      </c>
      <c r="I4">
        <v>28.546700000000001</v>
      </c>
      <c r="J4">
        <v>43.406700000000001</v>
      </c>
      <c r="K4">
        <v>3</v>
      </c>
    </row>
    <row r="5" spans="1:11" x14ac:dyDescent="0.2">
      <c r="A5" t="s">
        <v>7</v>
      </c>
      <c r="B5" t="s">
        <v>938</v>
      </c>
      <c r="C5" t="s">
        <v>924</v>
      </c>
      <c r="D5">
        <v>1</v>
      </c>
      <c r="E5">
        <v>3</v>
      </c>
      <c r="F5">
        <v>3</v>
      </c>
      <c r="G5">
        <v>795029</v>
      </c>
      <c r="H5">
        <v>6194</v>
      </c>
      <c r="I5">
        <v>33.943300000000001</v>
      </c>
      <c r="J5">
        <v>47.333300000000001</v>
      </c>
      <c r="K5">
        <v>3</v>
      </c>
    </row>
    <row r="6" spans="1:11" x14ac:dyDescent="0.2">
      <c r="A6" t="s">
        <v>7</v>
      </c>
      <c r="B6" t="s">
        <v>938</v>
      </c>
      <c r="C6" t="s">
        <v>928</v>
      </c>
      <c r="D6">
        <v>1</v>
      </c>
      <c r="E6">
        <v>3</v>
      </c>
      <c r="F6">
        <v>1</v>
      </c>
      <c r="G6">
        <v>778225</v>
      </c>
      <c r="H6">
        <v>8052</v>
      </c>
      <c r="J6">
        <v>37.79</v>
      </c>
      <c r="K6">
        <v>0</v>
      </c>
    </row>
    <row r="7" spans="1:11" x14ac:dyDescent="0.2">
      <c r="A7" t="s">
        <v>7</v>
      </c>
      <c r="B7" t="s">
        <v>939</v>
      </c>
      <c r="C7" t="s">
        <v>924</v>
      </c>
      <c r="D7">
        <v>1</v>
      </c>
      <c r="E7">
        <v>4</v>
      </c>
      <c r="F7">
        <v>3</v>
      </c>
      <c r="G7">
        <v>737698</v>
      </c>
      <c r="H7">
        <v>6974</v>
      </c>
      <c r="I7">
        <v>34.520000000000003</v>
      </c>
      <c r="J7">
        <v>47.856699999999996</v>
      </c>
      <c r="K7">
        <v>3</v>
      </c>
    </row>
    <row r="8" spans="1:11" x14ac:dyDescent="0.2">
      <c r="A8" t="s">
        <v>7</v>
      </c>
      <c r="B8" t="s">
        <v>940</v>
      </c>
      <c r="C8" t="s">
        <v>924</v>
      </c>
      <c r="D8">
        <v>1</v>
      </c>
      <c r="E8">
        <v>5</v>
      </c>
      <c r="F8">
        <v>4</v>
      </c>
      <c r="G8">
        <v>828410</v>
      </c>
      <c r="H8">
        <v>7741</v>
      </c>
      <c r="I8">
        <v>26.4575</v>
      </c>
      <c r="J8">
        <v>46.255000000000003</v>
      </c>
      <c r="K8">
        <v>4</v>
      </c>
    </row>
    <row r="9" spans="1:11" x14ac:dyDescent="0.2">
      <c r="A9" t="s">
        <v>7</v>
      </c>
      <c r="B9" t="s">
        <v>941</v>
      </c>
      <c r="C9" t="s">
        <v>924</v>
      </c>
      <c r="D9">
        <v>1</v>
      </c>
      <c r="E9">
        <v>6</v>
      </c>
      <c r="F9">
        <v>4</v>
      </c>
      <c r="G9">
        <v>792551</v>
      </c>
      <c r="H9">
        <v>6927</v>
      </c>
      <c r="I9">
        <v>30.087499999999999</v>
      </c>
      <c r="J9">
        <v>46.49</v>
      </c>
      <c r="K9">
        <v>4</v>
      </c>
    </row>
    <row r="10" spans="1:11" x14ac:dyDescent="0.2">
      <c r="A10" t="s">
        <v>7</v>
      </c>
      <c r="B10" t="s">
        <v>941</v>
      </c>
      <c r="C10" t="s">
        <v>928</v>
      </c>
      <c r="D10">
        <v>1</v>
      </c>
      <c r="E10">
        <v>6</v>
      </c>
      <c r="F10">
        <v>1</v>
      </c>
      <c r="G10">
        <v>640807</v>
      </c>
      <c r="H10">
        <v>5787</v>
      </c>
      <c r="I10">
        <v>30.37</v>
      </c>
      <c r="J10">
        <v>43.66</v>
      </c>
      <c r="K10">
        <v>1</v>
      </c>
    </row>
    <row r="11" spans="1:11" x14ac:dyDescent="0.2">
      <c r="A11" t="s">
        <v>7</v>
      </c>
      <c r="B11" t="s">
        <v>942</v>
      </c>
      <c r="C11" t="s">
        <v>924</v>
      </c>
      <c r="D11">
        <v>1</v>
      </c>
      <c r="E11">
        <v>7</v>
      </c>
      <c r="F11">
        <v>5</v>
      </c>
      <c r="G11">
        <v>881797</v>
      </c>
      <c r="H11">
        <v>7094</v>
      </c>
      <c r="I11">
        <v>34.298000000000002</v>
      </c>
      <c r="J11">
        <v>49.46</v>
      </c>
      <c r="K11">
        <v>5</v>
      </c>
    </row>
    <row r="12" spans="1:11" x14ac:dyDescent="0.2">
      <c r="A12" t="s">
        <v>7</v>
      </c>
      <c r="B12" t="s">
        <v>942</v>
      </c>
      <c r="C12" t="s">
        <v>927</v>
      </c>
      <c r="D12">
        <v>1</v>
      </c>
      <c r="E12">
        <v>7</v>
      </c>
      <c r="F12">
        <v>1</v>
      </c>
      <c r="G12">
        <v>814907</v>
      </c>
      <c r="H12">
        <v>6870</v>
      </c>
      <c r="I12">
        <v>25.05</v>
      </c>
      <c r="J12">
        <v>44.5</v>
      </c>
      <c r="K12">
        <v>1</v>
      </c>
    </row>
    <row r="13" spans="1:11" x14ac:dyDescent="0.2">
      <c r="A13" t="s">
        <v>7</v>
      </c>
      <c r="B13" t="s">
        <v>943</v>
      </c>
      <c r="C13" t="s">
        <v>924</v>
      </c>
      <c r="D13">
        <v>2</v>
      </c>
      <c r="E13">
        <v>1</v>
      </c>
      <c r="F13">
        <v>2</v>
      </c>
      <c r="G13">
        <v>806884</v>
      </c>
      <c r="H13">
        <v>6626</v>
      </c>
      <c r="I13">
        <v>26.59</v>
      </c>
      <c r="J13">
        <v>44.795000000000002</v>
      </c>
      <c r="K13">
        <v>2</v>
      </c>
    </row>
    <row r="14" spans="1:11" x14ac:dyDescent="0.2">
      <c r="A14" t="s">
        <v>7</v>
      </c>
      <c r="B14" t="s">
        <v>944</v>
      </c>
      <c r="C14" t="s">
        <v>924</v>
      </c>
      <c r="D14">
        <v>2</v>
      </c>
      <c r="E14">
        <v>2</v>
      </c>
      <c r="F14">
        <v>1</v>
      </c>
      <c r="G14">
        <v>531224</v>
      </c>
      <c r="H14">
        <v>6254</v>
      </c>
      <c r="I14">
        <v>21.42</v>
      </c>
      <c r="J14">
        <v>39.159999999999997</v>
      </c>
      <c r="K14">
        <v>1</v>
      </c>
    </row>
    <row r="15" spans="1:11" x14ac:dyDescent="0.2">
      <c r="A15" t="s">
        <v>7</v>
      </c>
      <c r="B15" t="s">
        <v>945</v>
      </c>
      <c r="C15" t="s">
        <v>924</v>
      </c>
      <c r="D15">
        <v>2</v>
      </c>
      <c r="E15">
        <v>3</v>
      </c>
      <c r="F15">
        <v>2</v>
      </c>
      <c r="G15">
        <v>547516</v>
      </c>
      <c r="H15">
        <v>7582</v>
      </c>
      <c r="I15">
        <v>27.695</v>
      </c>
      <c r="J15">
        <v>43.56</v>
      </c>
      <c r="K15">
        <v>2</v>
      </c>
    </row>
    <row r="16" spans="1:11" x14ac:dyDescent="0.2">
      <c r="A16" t="s">
        <v>7</v>
      </c>
      <c r="B16" t="s">
        <v>946</v>
      </c>
      <c r="C16" t="s">
        <v>924</v>
      </c>
      <c r="D16">
        <v>2</v>
      </c>
      <c r="E16">
        <v>4</v>
      </c>
      <c r="F16">
        <v>1</v>
      </c>
      <c r="G16">
        <v>512773</v>
      </c>
      <c r="H16">
        <v>8316</v>
      </c>
      <c r="I16">
        <v>28.19</v>
      </c>
      <c r="J16">
        <v>44.24</v>
      </c>
      <c r="K16">
        <v>1</v>
      </c>
    </row>
    <row r="17" spans="1:11" x14ac:dyDescent="0.2">
      <c r="A17" t="s">
        <v>7</v>
      </c>
      <c r="B17" t="s">
        <v>947</v>
      </c>
      <c r="C17" t="s">
        <v>924</v>
      </c>
      <c r="D17">
        <v>2</v>
      </c>
      <c r="E17">
        <v>5</v>
      </c>
      <c r="F17">
        <v>2</v>
      </c>
      <c r="G17">
        <v>615116</v>
      </c>
      <c r="H17">
        <v>5310</v>
      </c>
      <c r="I17">
        <v>24.254999999999999</v>
      </c>
      <c r="J17">
        <v>40.200000000000003</v>
      </c>
      <c r="K17">
        <v>2</v>
      </c>
    </row>
    <row r="18" spans="1:11" x14ac:dyDescent="0.2">
      <c r="A18" t="s">
        <v>7</v>
      </c>
      <c r="B18" t="s">
        <v>948</v>
      </c>
      <c r="C18" t="s">
        <v>924</v>
      </c>
      <c r="D18">
        <v>2</v>
      </c>
      <c r="E18">
        <v>6</v>
      </c>
      <c r="F18">
        <v>3</v>
      </c>
      <c r="G18">
        <v>626236</v>
      </c>
      <c r="H18">
        <v>6378</v>
      </c>
      <c r="I18">
        <v>24.27</v>
      </c>
      <c r="J18">
        <v>41.5533</v>
      </c>
      <c r="K18">
        <v>3</v>
      </c>
    </row>
    <row r="19" spans="1:11" x14ac:dyDescent="0.2">
      <c r="A19" t="s">
        <v>7</v>
      </c>
      <c r="B19" t="s">
        <v>949</v>
      </c>
      <c r="C19" t="s">
        <v>924</v>
      </c>
      <c r="D19">
        <v>2</v>
      </c>
      <c r="E19">
        <v>7</v>
      </c>
      <c r="F19">
        <v>3</v>
      </c>
      <c r="G19">
        <v>655776</v>
      </c>
      <c r="H19">
        <v>7353</v>
      </c>
      <c r="I19">
        <v>30.31</v>
      </c>
      <c r="J19">
        <v>45.596699999999998</v>
      </c>
      <c r="K19">
        <v>3</v>
      </c>
    </row>
    <row r="20" spans="1:11" x14ac:dyDescent="0.2">
      <c r="A20" t="s">
        <v>7</v>
      </c>
      <c r="B20" t="s">
        <v>949</v>
      </c>
      <c r="C20" t="s">
        <v>927</v>
      </c>
      <c r="D20">
        <v>2</v>
      </c>
      <c r="E20">
        <v>7</v>
      </c>
      <c r="F20">
        <v>1</v>
      </c>
      <c r="G20">
        <v>433578</v>
      </c>
      <c r="H20">
        <v>4852</v>
      </c>
      <c r="J20">
        <v>30.3</v>
      </c>
      <c r="K20">
        <v>0</v>
      </c>
    </row>
    <row r="21" spans="1:11" x14ac:dyDescent="0.2">
      <c r="A21" t="s">
        <v>28</v>
      </c>
      <c r="B21" t="s">
        <v>936</v>
      </c>
      <c r="C21" t="s">
        <v>924</v>
      </c>
      <c r="D21">
        <v>1</v>
      </c>
      <c r="E21">
        <v>1</v>
      </c>
      <c r="F21">
        <v>3</v>
      </c>
      <c r="G21">
        <v>746962</v>
      </c>
      <c r="H21">
        <v>7491</v>
      </c>
      <c r="I21">
        <v>25.11</v>
      </c>
      <c r="J21">
        <v>41.973300000000002</v>
      </c>
      <c r="K21">
        <v>2</v>
      </c>
    </row>
    <row r="22" spans="1:11" x14ac:dyDescent="0.2">
      <c r="A22" t="s">
        <v>28</v>
      </c>
      <c r="B22" t="s">
        <v>937</v>
      </c>
      <c r="C22" t="s">
        <v>924</v>
      </c>
      <c r="D22">
        <v>1</v>
      </c>
      <c r="E22">
        <v>2</v>
      </c>
      <c r="F22">
        <v>2</v>
      </c>
      <c r="G22">
        <v>948734</v>
      </c>
      <c r="H22">
        <v>8132</v>
      </c>
      <c r="I22">
        <v>38.75</v>
      </c>
      <c r="J22">
        <v>46.61</v>
      </c>
      <c r="K22">
        <v>1</v>
      </c>
    </row>
    <row r="23" spans="1:11" x14ac:dyDescent="0.2">
      <c r="A23" t="s">
        <v>28</v>
      </c>
      <c r="B23" t="s">
        <v>938</v>
      </c>
      <c r="C23" t="s">
        <v>924</v>
      </c>
      <c r="D23">
        <v>1</v>
      </c>
      <c r="E23">
        <v>3</v>
      </c>
      <c r="F23">
        <v>3</v>
      </c>
      <c r="G23">
        <v>895714</v>
      </c>
      <c r="H23">
        <v>7116</v>
      </c>
      <c r="I23">
        <v>36.886699999999998</v>
      </c>
      <c r="J23">
        <v>50.75</v>
      </c>
      <c r="K23">
        <v>3</v>
      </c>
    </row>
    <row r="24" spans="1:11" x14ac:dyDescent="0.2">
      <c r="A24" t="s">
        <v>28</v>
      </c>
      <c r="B24" t="s">
        <v>939</v>
      </c>
      <c r="C24" t="s">
        <v>924</v>
      </c>
      <c r="D24">
        <v>1</v>
      </c>
      <c r="E24">
        <v>4</v>
      </c>
      <c r="F24">
        <v>2</v>
      </c>
      <c r="G24">
        <v>783609</v>
      </c>
      <c r="H24">
        <v>7068</v>
      </c>
      <c r="I24">
        <v>32.825000000000003</v>
      </c>
      <c r="J24">
        <v>47.73</v>
      </c>
      <c r="K24">
        <v>2</v>
      </c>
    </row>
    <row r="25" spans="1:11" x14ac:dyDescent="0.2">
      <c r="A25" t="s">
        <v>28</v>
      </c>
      <c r="B25" t="s">
        <v>940</v>
      </c>
      <c r="C25" t="s">
        <v>924</v>
      </c>
      <c r="D25">
        <v>1</v>
      </c>
      <c r="E25">
        <v>5</v>
      </c>
      <c r="F25">
        <v>3</v>
      </c>
      <c r="G25">
        <v>848043</v>
      </c>
      <c r="H25">
        <v>8237</v>
      </c>
      <c r="I25">
        <v>28.546700000000001</v>
      </c>
      <c r="J25">
        <v>47.936700000000002</v>
      </c>
      <c r="K25">
        <v>3</v>
      </c>
    </row>
    <row r="26" spans="1:11" x14ac:dyDescent="0.2">
      <c r="A26" t="s">
        <v>28</v>
      </c>
      <c r="B26" t="s">
        <v>941</v>
      </c>
      <c r="C26" t="s">
        <v>924</v>
      </c>
      <c r="D26">
        <v>1</v>
      </c>
      <c r="E26">
        <v>6</v>
      </c>
      <c r="F26">
        <v>3</v>
      </c>
      <c r="G26">
        <v>991317</v>
      </c>
      <c r="H26">
        <v>6508</v>
      </c>
      <c r="I26">
        <v>32.755000000000003</v>
      </c>
      <c r="J26">
        <v>45.773299999999999</v>
      </c>
      <c r="K26">
        <v>2</v>
      </c>
    </row>
    <row r="27" spans="1:11" x14ac:dyDescent="0.2">
      <c r="A27" t="s">
        <v>28</v>
      </c>
      <c r="B27" t="s">
        <v>941</v>
      </c>
      <c r="C27" t="s">
        <v>928</v>
      </c>
      <c r="D27">
        <v>1</v>
      </c>
      <c r="E27">
        <v>6</v>
      </c>
      <c r="F27">
        <v>1</v>
      </c>
      <c r="G27">
        <v>716290</v>
      </c>
      <c r="H27">
        <v>7381</v>
      </c>
      <c r="I27">
        <v>22.44</v>
      </c>
      <c r="J27">
        <v>42.9</v>
      </c>
      <c r="K27">
        <v>1</v>
      </c>
    </row>
    <row r="28" spans="1:11" x14ac:dyDescent="0.2">
      <c r="A28" t="s">
        <v>28</v>
      </c>
      <c r="B28" t="s">
        <v>942</v>
      </c>
      <c r="C28" t="s">
        <v>924</v>
      </c>
      <c r="D28">
        <v>1</v>
      </c>
      <c r="E28">
        <v>7</v>
      </c>
      <c r="F28">
        <v>4</v>
      </c>
      <c r="G28">
        <v>851186</v>
      </c>
      <c r="H28">
        <v>7469</v>
      </c>
      <c r="I28">
        <v>28.965</v>
      </c>
      <c r="J28">
        <v>47.265000000000001</v>
      </c>
      <c r="K28">
        <v>4</v>
      </c>
    </row>
    <row r="29" spans="1:11" x14ac:dyDescent="0.2">
      <c r="A29" t="s">
        <v>28</v>
      </c>
      <c r="B29" t="s">
        <v>942</v>
      </c>
      <c r="C29" t="s">
        <v>927</v>
      </c>
      <c r="D29">
        <v>1</v>
      </c>
      <c r="E29">
        <v>7</v>
      </c>
      <c r="F29">
        <v>1</v>
      </c>
      <c r="G29">
        <v>788776</v>
      </c>
      <c r="H29">
        <v>7349</v>
      </c>
      <c r="I29">
        <v>36.9</v>
      </c>
      <c r="J29">
        <v>49.86</v>
      </c>
      <c r="K29">
        <v>1</v>
      </c>
    </row>
    <row r="30" spans="1:11" x14ac:dyDescent="0.2">
      <c r="A30" t="s">
        <v>28</v>
      </c>
      <c r="B30" t="s">
        <v>943</v>
      </c>
      <c r="C30" t="s">
        <v>924</v>
      </c>
      <c r="D30">
        <v>2</v>
      </c>
      <c r="E30">
        <v>1</v>
      </c>
      <c r="F30">
        <v>2</v>
      </c>
      <c r="G30">
        <v>724227</v>
      </c>
      <c r="H30">
        <v>8569</v>
      </c>
      <c r="I30">
        <v>26.08</v>
      </c>
      <c r="J30">
        <v>41.715000000000003</v>
      </c>
      <c r="K30">
        <v>1</v>
      </c>
    </row>
    <row r="31" spans="1:11" x14ac:dyDescent="0.2">
      <c r="A31" t="s">
        <v>28</v>
      </c>
      <c r="B31" t="s">
        <v>944</v>
      </c>
      <c r="C31" t="s">
        <v>924</v>
      </c>
      <c r="D31">
        <v>2</v>
      </c>
      <c r="E31">
        <v>2</v>
      </c>
      <c r="F31">
        <v>1</v>
      </c>
      <c r="G31">
        <v>948005</v>
      </c>
      <c r="H31">
        <v>5541</v>
      </c>
      <c r="I31">
        <v>38.549999999999997</v>
      </c>
      <c r="J31">
        <v>50.22</v>
      </c>
      <c r="K31">
        <v>1</v>
      </c>
    </row>
    <row r="32" spans="1:11" x14ac:dyDescent="0.2">
      <c r="A32" t="s">
        <v>28</v>
      </c>
      <c r="B32" t="s">
        <v>945</v>
      </c>
      <c r="C32" t="s">
        <v>924</v>
      </c>
      <c r="D32">
        <v>2</v>
      </c>
      <c r="E32">
        <v>3</v>
      </c>
      <c r="F32">
        <v>2</v>
      </c>
      <c r="G32">
        <v>769762</v>
      </c>
      <c r="H32">
        <v>6142</v>
      </c>
      <c r="I32">
        <v>35.200000000000003</v>
      </c>
      <c r="J32">
        <v>47.54</v>
      </c>
      <c r="K32">
        <v>2</v>
      </c>
    </row>
    <row r="33" spans="1:11" x14ac:dyDescent="0.2">
      <c r="A33" t="s">
        <v>28</v>
      </c>
      <c r="B33" t="s">
        <v>946</v>
      </c>
      <c r="C33" t="s">
        <v>924</v>
      </c>
      <c r="D33">
        <v>2</v>
      </c>
      <c r="E33">
        <v>4</v>
      </c>
      <c r="F33">
        <v>1</v>
      </c>
      <c r="G33">
        <v>942223</v>
      </c>
      <c r="H33">
        <v>5612</v>
      </c>
      <c r="J33">
        <v>37.200000000000003</v>
      </c>
      <c r="K33">
        <v>0</v>
      </c>
    </row>
    <row r="34" spans="1:11" x14ac:dyDescent="0.2">
      <c r="A34" t="s">
        <v>28</v>
      </c>
      <c r="B34" t="s">
        <v>947</v>
      </c>
      <c r="C34" t="s">
        <v>924</v>
      </c>
      <c r="D34">
        <v>2</v>
      </c>
      <c r="E34">
        <v>5</v>
      </c>
      <c r="F34">
        <v>2</v>
      </c>
      <c r="G34">
        <v>734504</v>
      </c>
      <c r="H34">
        <v>6587</v>
      </c>
      <c r="I34">
        <v>29.765000000000001</v>
      </c>
      <c r="J34">
        <v>45.33</v>
      </c>
      <c r="K34">
        <v>2</v>
      </c>
    </row>
    <row r="35" spans="1:11" x14ac:dyDescent="0.2">
      <c r="A35" t="s">
        <v>28</v>
      </c>
      <c r="B35" t="s">
        <v>948</v>
      </c>
      <c r="C35" t="s">
        <v>924</v>
      </c>
      <c r="D35">
        <v>2</v>
      </c>
      <c r="E35">
        <v>6</v>
      </c>
      <c r="F35">
        <v>3</v>
      </c>
      <c r="G35">
        <v>646321</v>
      </c>
      <c r="H35">
        <v>6722</v>
      </c>
      <c r="I35">
        <v>23.6433</v>
      </c>
      <c r="J35">
        <v>41.903300000000002</v>
      </c>
      <c r="K35">
        <v>3</v>
      </c>
    </row>
    <row r="36" spans="1:11" x14ac:dyDescent="0.2">
      <c r="A36" t="s">
        <v>28</v>
      </c>
      <c r="B36" t="s">
        <v>949</v>
      </c>
      <c r="C36" t="s">
        <v>924</v>
      </c>
      <c r="D36">
        <v>2</v>
      </c>
      <c r="E36">
        <v>7</v>
      </c>
      <c r="F36">
        <v>3</v>
      </c>
      <c r="G36">
        <v>708726</v>
      </c>
      <c r="H36">
        <v>6560</v>
      </c>
      <c r="I36">
        <v>25.343299999999999</v>
      </c>
      <c r="J36">
        <v>43.12</v>
      </c>
      <c r="K36">
        <v>3</v>
      </c>
    </row>
    <row r="37" spans="1:11" x14ac:dyDescent="0.2">
      <c r="A37" t="s">
        <v>28</v>
      </c>
      <c r="B37" t="s">
        <v>949</v>
      </c>
      <c r="C37" t="s">
        <v>927</v>
      </c>
      <c r="D37">
        <v>2</v>
      </c>
      <c r="E37">
        <v>7</v>
      </c>
      <c r="F37">
        <v>1</v>
      </c>
      <c r="G37">
        <v>864574</v>
      </c>
      <c r="H37">
        <v>7988</v>
      </c>
      <c r="I37">
        <v>38.880000000000003</v>
      </c>
      <c r="J37">
        <v>52.27</v>
      </c>
      <c r="K37">
        <v>1</v>
      </c>
    </row>
    <row r="38" spans="1:11" x14ac:dyDescent="0.2">
      <c r="A38" t="s">
        <v>29</v>
      </c>
      <c r="B38" t="s">
        <v>936</v>
      </c>
      <c r="C38" t="s">
        <v>928</v>
      </c>
      <c r="D38">
        <v>1</v>
      </c>
      <c r="E38">
        <v>1</v>
      </c>
      <c r="F38">
        <v>8</v>
      </c>
      <c r="G38">
        <v>1171945</v>
      </c>
      <c r="H38">
        <v>8140</v>
      </c>
      <c r="I38">
        <v>38.372</v>
      </c>
      <c r="J38">
        <v>50.676299999999998</v>
      </c>
      <c r="K38">
        <v>5</v>
      </c>
    </row>
    <row r="39" spans="1:11" x14ac:dyDescent="0.2">
      <c r="A39" t="s">
        <v>29</v>
      </c>
      <c r="B39" t="s">
        <v>936</v>
      </c>
      <c r="C39" t="s">
        <v>927</v>
      </c>
      <c r="D39">
        <v>1</v>
      </c>
      <c r="E39">
        <v>1</v>
      </c>
      <c r="F39">
        <v>4</v>
      </c>
      <c r="G39">
        <v>1189497</v>
      </c>
      <c r="H39">
        <v>8368</v>
      </c>
      <c r="I39">
        <v>33.9467</v>
      </c>
      <c r="J39">
        <v>51.41</v>
      </c>
      <c r="K39">
        <v>3</v>
      </c>
    </row>
    <row r="40" spans="1:11" x14ac:dyDescent="0.2">
      <c r="A40" t="s">
        <v>29</v>
      </c>
      <c r="B40" t="s">
        <v>937</v>
      </c>
      <c r="C40" t="s">
        <v>924</v>
      </c>
      <c r="D40">
        <v>1</v>
      </c>
      <c r="E40">
        <v>2</v>
      </c>
      <c r="F40">
        <v>4</v>
      </c>
      <c r="G40">
        <v>1096489</v>
      </c>
      <c r="H40">
        <v>8525</v>
      </c>
      <c r="I40">
        <v>40.193300000000001</v>
      </c>
      <c r="J40">
        <v>52.462499999999999</v>
      </c>
      <c r="K40">
        <v>3</v>
      </c>
    </row>
    <row r="41" spans="1:11" x14ac:dyDescent="0.2">
      <c r="A41" t="s">
        <v>29</v>
      </c>
      <c r="B41" t="s">
        <v>937</v>
      </c>
      <c r="C41" t="s">
        <v>928</v>
      </c>
      <c r="D41">
        <v>1</v>
      </c>
      <c r="E41">
        <v>2</v>
      </c>
      <c r="F41">
        <v>9</v>
      </c>
      <c r="G41">
        <v>1195644</v>
      </c>
      <c r="H41">
        <v>8516</v>
      </c>
      <c r="I41">
        <v>39.394399999999997</v>
      </c>
      <c r="J41">
        <v>56.687800000000003</v>
      </c>
      <c r="K41">
        <v>9</v>
      </c>
    </row>
    <row r="42" spans="1:11" x14ac:dyDescent="0.2">
      <c r="A42" t="s">
        <v>29</v>
      </c>
      <c r="B42" t="s">
        <v>938</v>
      </c>
      <c r="C42" t="s">
        <v>928</v>
      </c>
      <c r="D42">
        <v>1</v>
      </c>
      <c r="E42">
        <v>3</v>
      </c>
      <c r="F42">
        <v>11</v>
      </c>
      <c r="G42">
        <v>1299480</v>
      </c>
      <c r="H42">
        <v>8552</v>
      </c>
      <c r="I42">
        <v>37.947099999999999</v>
      </c>
      <c r="J42">
        <v>52.6355</v>
      </c>
      <c r="K42">
        <v>7</v>
      </c>
    </row>
    <row r="43" spans="1:11" x14ac:dyDescent="0.2">
      <c r="A43" t="s">
        <v>29</v>
      </c>
      <c r="B43" t="s">
        <v>939</v>
      </c>
      <c r="C43" t="s">
        <v>928</v>
      </c>
      <c r="D43">
        <v>1</v>
      </c>
      <c r="E43">
        <v>4</v>
      </c>
      <c r="F43">
        <v>8</v>
      </c>
      <c r="G43">
        <v>1244636</v>
      </c>
      <c r="H43">
        <v>9194</v>
      </c>
      <c r="I43">
        <v>40.238700000000001</v>
      </c>
      <c r="J43">
        <v>58.36</v>
      </c>
      <c r="K43">
        <v>8</v>
      </c>
    </row>
    <row r="44" spans="1:11" x14ac:dyDescent="0.2">
      <c r="A44" t="s">
        <v>29</v>
      </c>
      <c r="B44" t="s">
        <v>939</v>
      </c>
      <c r="C44" t="s">
        <v>927</v>
      </c>
      <c r="D44">
        <v>1</v>
      </c>
      <c r="E44">
        <v>4</v>
      </c>
      <c r="F44">
        <v>4</v>
      </c>
      <c r="G44">
        <v>1152432</v>
      </c>
      <c r="H44">
        <v>8151</v>
      </c>
      <c r="I44">
        <v>39.1267</v>
      </c>
      <c r="J44">
        <v>52.487499999999997</v>
      </c>
      <c r="K44">
        <v>3</v>
      </c>
    </row>
    <row r="45" spans="1:11" x14ac:dyDescent="0.2">
      <c r="A45" t="s">
        <v>29</v>
      </c>
      <c r="B45" t="s">
        <v>940</v>
      </c>
      <c r="C45" t="s">
        <v>924</v>
      </c>
      <c r="D45">
        <v>1</v>
      </c>
      <c r="E45">
        <v>5</v>
      </c>
      <c r="F45">
        <v>4</v>
      </c>
      <c r="G45">
        <v>1297527</v>
      </c>
      <c r="H45">
        <v>9294</v>
      </c>
      <c r="I45">
        <v>39.8675</v>
      </c>
      <c r="J45">
        <v>58.884999999999998</v>
      </c>
      <c r="K45">
        <v>4</v>
      </c>
    </row>
    <row r="46" spans="1:11" x14ac:dyDescent="0.2">
      <c r="A46" t="s">
        <v>29</v>
      </c>
      <c r="B46" t="s">
        <v>940</v>
      </c>
      <c r="C46" t="s">
        <v>928</v>
      </c>
      <c r="D46">
        <v>1</v>
      </c>
      <c r="E46">
        <v>5</v>
      </c>
      <c r="F46">
        <v>9</v>
      </c>
      <c r="G46">
        <v>1311077</v>
      </c>
      <c r="H46">
        <v>8975</v>
      </c>
      <c r="I46">
        <v>39.703299999999999</v>
      </c>
      <c r="J46">
        <v>58.596699999999998</v>
      </c>
      <c r="K46">
        <v>9</v>
      </c>
    </row>
    <row r="47" spans="1:11" x14ac:dyDescent="0.2">
      <c r="A47" t="s">
        <v>29</v>
      </c>
      <c r="B47" t="s">
        <v>941</v>
      </c>
      <c r="C47" t="s">
        <v>928</v>
      </c>
      <c r="D47">
        <v>1</v>
      </c>
      <c r="E47">
        <v>6</v>
      </c>
      <c r="F47">
        <v>13</v>
      </c>
      <c r="G47">
        <v>1460477</v>
      </c>
      <c r="H47">
        <v>8658</v>
      </c>
      <c r="I47">
        <v>40.707700000000003</v>
      </c>
      <c r="J47">
        <v>60.283099999999997</v>
      </c>
      <c r="K47">
        <v>13</v>
      </c>
    </row>
    <row r="48" spans="1:11" x14ac:dyDescent="0.2">
      <c r="A48" t="s">
        <v>29</v>
      </c>
      <c r="B48" t="s">
        <v>942</v>
      </c>
      <c r="C48" t="s">
        <v>928</v>
      </c>
      <c r="D48">
        <v>1</v>
      </c>
      <c r="E48">
        <v>7</v>
      </c>
      <c r="F48">
        <v>10</v>
      </c>
      <c r="G48">
        <v>1395348</v>
      </c>
      <c r="H48">
        <v>8732</v>
      </c>
      <c r="I48">
        <v>40.98</v>
      </c>
      <c r="J48">
        <v>55.725999999999999</v>
      </c>
      <c r="K48">
        <v>7</v>
      </c>
    </row>
    <row r="49" spans="1:11" x14ac:dyDescent="0.2">
      <c r="A49" t="s">
        <v>29</v>
      </c>
      <c r="B49" t="s">
        <v>942</v>
      </c>
      <c r="C49" t="s">
        <v>927</v>
      </c>
      <c r="D49">
        <v>1</v>
      </c>
      <c r="E49">
        <v>7</v>
      </c>
      <c r="F49">
        <v>4</v>
      </c>
      <c r="G49">
        <v>1341709</v>
      </c>
      <c r="H49">
        <v>8146</v>
      </c>
      <c r="I49">
        <v>40.450000000000003</v>
      </c>
      <c r="J49">
        <v>58.297499999999999</v>
      </c>
      <c r="K49">
        <v>4</v>
      </c>
    </row>
    <row r="50" spans="1:11" x14ac:dyDescent="0.2">
      <c r="A50" t="s">
        <v>29</v>
      </c>
      <c r="B50" t="s">
        <v>943</v>
      </c>
      <c r="C50" t="s">
        <v>928</v>
      </c>
      <c r="D50">
        <v>2</v>
      </c>
      <c r="E50">
        <v>1</v>
      </c>
      <c r="F50">
        <v>9</v>
      </c>
      <c r="G50">
        <v>1344973</v>
      </c>
      <c r="H50">
        <v>8491</v>
      </c>
      <c r="I50">
        <v>42.208599999999997</v>
      </c>
      <c r="J50">
        <v>56.211100000000002</v>
      </c>
      <c r="K50">
        <v>7</v>
      </c>
    </row>
    <row r="51" spans="1:11" x14ac:dyDescent="0.2">
      <c r="A51" t="s">
        <v>29</v>
      </c>
      <c r="B51" t="s">
        <v>943</v>
      </c>
      <c r="C51" t="s">
        <v>927</v>
      </c>
      <c r="D51">
        <v>2</v>
      </c>
      <c r="E51">
        <v>1</v>
      </c>
      <c r="F51">
        <v>4</v>
      </c>
      <c r="G51">
        <v>1341811</v>
      </c>
      <c r="H51">
        <v>9620</v>
      </c>
      <c r="I51">
        <v>42.325000000000003</v>
      </c>
      <c r="J51">
        <v>60.8</v>
      </c>
      <c r="K51">
        <v>4</v>
      </c>
    </row>
    <row r="52" spans="1:11" x14ac:dyDescent="0.2">
      <c r="A52" t="s">
        <v>29</v>
      </c>
      <c r="B52" t="s">
        <v>944</v>
      </c>
      <c r="C52" t="s">
        <v>924</v>
      </c>
      <c r="D52">
        <v>2</v>
      </c>
      <c r="E52">
        <v>2</v>
      </c>
      <c r="F52">
        <v>4</v>
      </c>
      <c r="G52">
        <v>1350038</v>
      </c>
      <c r="H52">
        <v>8902</v>
      </c>
      <c r="I52">
        <v>41.48</v>
      </c>
      <c r="J52">
        <v>52.575000000000003</v>
      </c>
      <c r="K52">
        <v>2</v>
      </c>
    </row>
    <row r="53" spans="1:11" x14ac:dyDescent="0.2">
      <c r="A53" t="s">
        <v>29</v>
      </c>
      <c r="B53" t="s">
        <v>944</v>
      </c>
      <c r="C53" t="s">
        <v>928</v>
      </c>
      <c r="D53">
        <v>2</v>
      </c>
      <c r="E53">
        <v>2</v>
      </c>
      <c r="F53">
        <v>10</v>
      </c>
      <c r="G53">
        <v>1202154</v>
      </c>
      <c r="H53">
        <v>8822</v>
      </c>
      <c r="I53">
        <v>42.985700000000001</v>
      </c>
      <c r="J53">
        <v>54.167000000000002</v>
      </c>
      <c r="K53">
        <v>7</v>
      </c>
    </row>
    <row r="54" spans="1:11" x14ac:dyDescent="0.2">
      <c r="A54" t="s">
        <v>29</v>
      </c>
      <c r="B54" t="s">
        <v>945</v>
      </c>
      <c r="C54" t="s">
        <v>928</v>
      </c>
      <c r="D54">
        <v>2</v>
      </c>
      <c r="E54">
        <v>3</v>
      </c>
      <c r="F54">
        <v>12</v>
      </c>
      <c r="G54">
        <v>1337054</v>
      </c>
      <c r="H54">
        <v>8896</v>
      </c>
      <c r="I54">
        <v>45.058799999999998</v>
      </c>
      <c r="J54">
        <v>55.844999999999999</v>
      </c>
      <c r="K54">
        <v>8</v>
      </c>
    </row>
    <row r="55" spans="1:11" x14ac:dyDescent="0.2">
      <c r="A55" t="s">
        <v>29</v>
      </c>
      <c r="B55" t="s">
        <v>946</v>
      </c>
      <c r="C55" t="s">
        <v>928</v>
      </c>
      <c r="D55">
        <v>2</v>
      </c>
      <c r="E55">
        <v>4</v>
      </c>
      <c r="F55">
        <v>9</v>
      </c>
      <c r="G55">
        <v>1328133</v>
      </c>
      <c r="H55">
        <v>8728</v>
      </c>
      <c r="I55">
        <v>43.54</v>
      </c>
      <c r="J55">
        <v>56.827800000000003</v>
      </c>
      <c r="K55">
        <v>7</v>
      </c>
    </row>
    <row r="56" spans="1:11" x14ac:dyDescent="0.2">
      <c r="A56" t="s">
        <v>29</v>
      </c>
      <c r="B56" t="s">
        <v>946</v>
      </c>
      <c r="C56" t="s">
        <v>927</v>
      </c>
      <c r="D56">
        <v>2</v>
      </c>
      <c r="E56">
        <v>4</v>
      </c>
      <c r="F56">
        <v>4</v>
      </c>
      <c r="G56">
        <v>1167654</v>
      </c>
      <c r="H56">
        <v>9322</v>
      </c>
      <c r="I56">
        <v>41.602499999999999</v>
      </c>
      <c r="J56">
        <v>58.26</v>
      </c>
      <c r="K56">
        <v>4</v>
      </c>
    </row>
    <row r="57" spans="1:11" x14ac:dyDescent="0.2">
      <c r="A57" t="s">
        <v>29</v>
      </c>
      <c r="B57" t="s">
        <v>947</v>
      </c>
      <c r="C57" t="s">
        <v>924</v>
      </c>
      <c r="D57">
        <v>2</v>
      </c>
      <c r="E57">
        <v>5</v>
      </c>
      <c r="F57">
        <v>4</v>
      </c>
      <c r="G57">
        <v>1231770</v>
      </c>
      <c r="H57">
        <v>8661</v>
      </c>
      <c r="I57">
        <v>40.93</v>
      </c>
      <c r="J57">
        <v>57.902500000000003</v>
      </c>
      <c r="K57">
        <v>4</v>
      </c>
    </row>
    <row r="58" spans="1:11" x14ac:dyDescent="0.2">
      <c r="A58" t="s">
        <v>29</v>
      </c>
      <c r="B58" t="s">
        <v>947</v>
      </c>
      <c r="C58" t="s">
        <v>928</v>
      </c>
      <c r="D58">
        <v>2</v>
      </c>
      <c r="E58">
        <v>5</v>
      </c>
      <c r="F58">
        <v>10</v>
      </c>
      <c r="G58">
        <v>1241513</v>
      </c>
      <c r="H58">
        <v>8696</v>
      </c>
      <c r="I58">
        <v>38.944400000000002</v>
      </c>
      <c r="J58">
        <v>55.872</v>
      </c>
      <c r="K58">
        <v>9</v>
      </c>
    </row>
    <row r="59" spans="1:11" x14ac:dyDescent="0.2">
      <c r="A59" t="s">
        <v>29</v>
      </c>
      <c r="B59" t="s">
        <v>948</v>
      </c>
      <c r="C59" t="s">
        <v>928</v>
      </c>
      <c r="D59">
        <v>2</v>
      </c>
      <c r="E59">
        <v>6</v>
      </c>
      <c r="F59">
        <v>14</v>
      </c>
      <c r="G59">
        <v>1431415</v>
      </c>
      <c r="H59">
        <v>8968</v>
      </c>
      <c r="I59">
        <v>41.482500000000002</v>
      </c>
      <c r="J59">
        <v>58.639299999999999</v>
      </c>
      <c r="K59">
        <v>12</v>
      </c>
    </row>
    <row r="60" spans="1:11" x14ac:dyDescent="0.2">
      <c r="A60" t="s">
        <v>29</v>
      </c>
      <c r="B60" t="s">
        <v>949</v>
      </c>
      <c r="C60" t="s">
        <v>928</v>
      </c>
      <c r="D60">
        <v>2</v>
      </c>
      <c r="E60">
        <v>7</v>
      </c>
      <c r="F60">
        <v>10</v>
      </c>
      <c r="G60">
        <v>1370344</v>
      </c>
      <c r="H60">
        <v>9089</v>
      </c>
      <c r="I60">
        <v>43.055</v>
      </c>
      <c r="J60">
        <v>57.845999999999997</v>
      </c>
      <c r="K60">
        <v>8</v>
      </c>
    </row>
    <row r="61" spans="1:11" x14ac:dyDescent="0.2">
      <c r="A61" t="s">
        <v>29</v>
      </c>
      <c r="B61" t="s">
        <v>949</v>
      </c>
      <c r="C61" t="s">
        <v>927</v>
      </c>
      <c r="D61">
        <v>2</v>
      </c>
      <c r="E61">
        <v>7</v>
      </c>
      <c r="F61">
        <v>5</v>
      </c>
      <c r="G61">
        <v>1493051</v>
      </c>
      <c r="H61">
        <v>8897</v>
      </c>
      <c r="I61">
        <v>42.884</v>
      </c>
      <c r="J61">
        <v>61.845999999999997</v>
      </c>
      <c r="K61">
        <v>5</v>
      </c>
    </row>
    <row r="62" spans="1:11" x14ac:dyDescent="0.2">
      <c r="A62" t="s">
        <v>32</v>
      </c>
      <c r="B62" t="s">
        <v>936</v>
      </c>
      <c r="C62" t="s">
        <v>924</v>
      </c>
      <c r="D62">
        <v>1</v>
      </c>
      <c r="E62">
        <v>1</v>
      </c>
      <c r="F62">
        <v>4</v>
      </c>
      <c r="G62">
        <v>1162552</v>
      </c>
      <c r="H62">
        <v>8529</v>
      </c>
      <c r="I62">
        <v>37.86</v>
      </c>
      <c r="J62">
        <v>55.682499999999997</v>
      </c>
      <c r="K62">
        <v>4</v>
      </c>
    </row>
    <row r="63" spans="1:11" x14ac:dyDescent="0.2">
      <c r="A63" t="s">
        <v>32</v>
      </c>
      <c r="B63" t="s">
        <v>936</v>
      </c>
      <c r="C63" t="s">
        <v>927</v>
      </c>
      <c r="D63">
        <v>1</v>
      </c>
      <c r="E63">
        <v>1</v>
      </c>
      <c r="F63">
        <v>9</v>
      </c>
      <c r="G63">
        <v>1238560</v>
      </c>
      <c r="H63">
        <v>8655</v>
      </c>
      <c r="I63">
        <v>39.884999999999998</v>
      </c>
      <c r="J63">
        <v>55.976700000000001</v>
      </c>
      <c r="K63">
        <v>8</v>
      </c>
    </row>
    <row r="64" spans="1:11" x14ac:dyDescent="0.2">
      <c r="A64" t="s">
        <v>32</v>
      </c>
      <c r="B64" t="s">
        <v>937</v>
      </c>
      <c r="C64" t="s">
        <v>928</v>
      </c>
      <c r="D64">
        <v>1</v>
      </c>
      <c r="E64">
        <v>2</v>
      </c>
      <c r="F64">
        <v>4</v>
      </c>
      <c r="G64">
        <v>1395017</v>
      </c>
      <c r="H64">
        <v>9334</v>
      </c>
      <c r="I64">
        <v>41.05</v>
      </c>
      <c r="J64">
        <v>60.497500000000002</v>
      </c>
      <c r="K64">
        <v>4</v>
      </c>
    </row>
    <row r="65" spans="1:11" x14ac:dyDescent="0.2">
      <c r="A65" t="s">
        <v>32</v>
      </c>
      <c r="B65" t="s">
        <v>937</v>
      </c>
      <c r="C65" t="s">
        <v>927</v>
      </c>
      <c r="D65">
        <v>1</v>
      </c>
      <c r="E65">
        <v>2</v>
      </c>
      <c r="F65">
        <v>10</v>
      </c>
      <c r="G65">
        <v>1268682</v>
      </c>
      <c r="H65">
        <v>8991</v>
      </c>
      <c r="I65">
        <v>41.18</v>
      </c>
      <c r="J65">
        <v>58.792000000000002</v>
      </c>
      <c r="K65">
        <v>10</v>
      </c>
    </row>
    <row r="66" spans="1:11" x14ac:dyDescent="0.2">
      <c r="A66" t="s">
        <v>32</v>
      </c>
      <c r="B66" t="s">
        <v>938</v>
      </c>
      <c r="C66" t="s">
        <v>927</v>
      </c>
      <c r="D66">
        <v>1</v>
      </c>
      <c r="E66">
        <v>3</v>
      </c>
      <c r="F66">
        <v>12</v>
      </c>
      <c r="G66">
        <v>1220717</v>
      </c>
      <c r="H66">
        <v>8701</v>
      </c>
      <c r="I66">
        <v>38.637999999999998</v>
      </c>
      <c r="J66">
        <v>54.691699999999997</v>
      </c>
      <c r="K66">
        <v>10</v>
      </c>
    </row>
    <row r="67" spans="1:11" x14ac:dyDescent="0.2">
      <c r="A67" t="s">
        <v>32</v>
      </c>
      <c r="B67" t="s">
        <v>939</v>
      </c>
      <c r="C67" t="s">
        <v>924</v>
      </c>
      <c r="D67">
        <v>1</v>
      </c>
      <c r="E67">
        <v>4</v>
      </c>
      <c r="F67">
        <v>4</v>
      </c>
      <c r="G67">
        <v>1246596</v>
      </c>
      <c r="H67">
        <v>8639</v>
      </c>
      <c r="I67">
        <v>43.056699999999999</v>
      </c>
      <c r="J67">
        <v>55.12</v>
      </c>
      <c r="K67">
        <v>3</v>
      </c>
    </row>
    <row r="68" spans="1:11" x14ac:dyDescent="0.2">
      <c r="A68" t="s">
        <v>32</v>
      </c>
      <c r="B68" t="s">
        <v>939</v>
      </c>
      <c r="C68" t="s">
        <v>927</v>
      </c>
      <c r="D68">
        <v>1</v>
      </c>
      <c r="E68">
        <v>4</v>
      </c>
      <c r="F68">
        <v>9</v>
      </c>
      <c r="G68">
        <v>1295576</v>
      </c>
      <c r="H68">
        <v>8405</v>
      </c>
      <c r="I68">
        <v>38.72</v>
      </c>
      <c r="J68">
        <v>55.8767</v>
      </c>
      <c r="K68">
        <v>8</v>
      </c>
    </row>
    <row r="69" spans="1:11" x14ac:dyDescent="0.2">
      <c r="A69" t="s">
        <v>32</v>
      </c>
      <c r="B69" t="s">
        <v>940</v>
      </c>
      <c r="C69" t="s">
        <v>928</v>
      </c>
      <c r="D69">
        <v>1</v>
      </c>
      <c r="E69">
        <v>5</v>
      </c>
      <c r="F69">
        <v>4</v>
      </c>
      <c r="G69">
        <v>1193851</v>
      </c>
      <c r="H69">
        <v>8689</v>
      </c>
      <c r="I69">
        <v>36.734999999999999</v>
      </c>
      <c r="J69">
        <v>55.72</v>
      </c>
      <c r="K69">
        <v>4</v>
      </c>
    </row>
    <row r="70" spans="1:11" x14ac:dyDescent="0.2">
      <c r="A70" t="s">
        <v>32</v>
      </c>
      <c r="B70" t="s">
        <v>940</v>
      </c>
      <c r="C70" t="s">
        <v>927</v>
      </c>
      <c r="D70">
        <v>1</v>
      </c>
      <c r="E70">
        <v>5</v>
      </c>
      <c r="F70">
        <v>10</v>
      </c>
      <c r="G70">
        <v>1248716</v>
      </c>
      <c r="H70">
        <v>9010</v>
      </c>
      <c r="I70">
        <v>42.08</v>
      </c>
      <c r="J70">
        <v>56.054000000000002</v>
      </c>
      <c r="K70">
        <v>8</v>
      </c>
    </row>
    <row r="71" spans="1:11" x14ac:dyDescent="0.2">
      <c r="A71" t="s">
        <v>32</v>
      </c>
      <c r="B71" t="s">
        <v>941</v>
      </c>
      <c r="C71" t="s">
        <v>927</v>
      </c>
      <c r="D71">
        <v>1</v>
      </c>
      <c r="E71">
        <v>6</v>
      </c>
      <c r="F71">
        <v>14</v>
      </c>
      <c r="G71">
        <v>1415040</v>
      </c>
      <c r="H71">
        <v>8940</v>
      </c>
      <c r="I71">
        <v>41.24</v>
      </c>
      <c r="J71">
        <v>56.376399999999997</v>
      </c>
      <c r="K71">
        <v>10</v>
      </c>
    </row>
    <row r="72" spans="1:11" x14ac:dyDescent="0.2">
      <c r="A72" t="s">
        <v>32</v>
      </c>
      <c r="B72" t="s">
        <v>942</v>
      </c>
      <c r="C72" t="s">
        <v>924</v>
      </c>
      <c r="D72">
        <v>1</v>
      </c>
      <c r="E72">
        <v>7</v>
      </c>
      <c r="F72">
        <v>5</v>
      </c>
      <c r="G72">
        <v>1377007</v>
      </c>
      <c r="H72">
        <v>7945</v>
      </c>
      <c r="I72">
        <v>39.302500000000002</v>
      </c>
      <c r="J72">
        <v>55.29</v>
      </c>
      <c r="K72">
        <v>4</v>
      </c>
    </row>
    <row r="73" spans="1:11" x14ac:dyDescent="0.2">
      <c r="A73" t="s">
        <v>32</v>
      </c>
      <c r="B73" t="s">
        <v>942</v>
      </c>
      <c r="C73" t="s">
        <v>927</v>
      </c>
      <c r="D73">
        <v>1</v>
      </c>
      <c r="E73">
        <v>7</v>
      </c>
      <c r="F73">
        <v>10</v>
      </c>
      <c r="G73">
        <v>1351187</v>
      </c>
      <c r="H73">
        <v>9086</v>
      </c>
      <c r="I73">
        <v>39.8367</v>
      </c>
      <c r="J73">
        <v>57.835000000000001</v>
      </c>
      <c r="K73">
        <v>9</v>
      </c>
    </row>
    <row r="74" spans="1:11" x14ac:dyDescent="0.2">
      <c r="A74" t="s">
        <v>32</v>
      </c>
      <c r="B74" t="s">
        <v>943</v>
      </c>
      <c r="C74" t="s">
        <v>924</v>
      </c>
      <c r="D74">
        <v>2</v>
      </c>
      <c r="E74">
        <v>1</v>
      </c>
      <c r="F74">
        <v>4</v>
      </c>
      <c r="G74">
        <v>1142792</v>
      </c>
      <c r="H74">
        <v>8688</v>
      </c>
      <c r="I74">
        <v>33.685000000000002</v>
      </c>
      <c r="J74">
        <v>48.234999999999999</v>
      </c>
      <c r="K74">
        <v>2</v>
      </c>
    </row>
    <row r="75" spans="1:11" x14ac:dyDescent="0.2">
      <c r="A75" t="s">
        <v>32</v>
      </c>
      <c r="B75" t="s">
        <v>943</v>
      </c>
      <c r="C75" t="s">
        <v>927</v>
      </c>
      <c r="D75">
        <v>2</v>
      </c>
      <c r="E75">
        <v>1</v>
      </c>
      <c r="F75">
        <v>9</v>
      </c>
      <c r="G75">
        <v>1195006</v>
      </c>
      <c r="H75">
        <v>8445</v>
      </c>
      <c r="I75">
        <v>39.348300000000002</v>
      </c>
      <c r="J75">
        <v>52.073300000000003</v>
      </c>
      <c r="K75">
        <v>6</v>
      </c>
    </row>
    <row r="76" spans="1:11" x14ac:dyDescent="0.2">
      <c r="A76" t="s">
        <v>32</v>
      </c>
      <c r="B76" t="s">
        <v>944</v>
      </c>
      <c r="C76" t="s">
        <v>928</v>
      </c>
      <c r="D76">
        <v>2</v>
      </c>
      <c r="E76">
        <v>2</v>
      </c>
      <c r="F76">
        <v>4</v>
      </c>
      <c r="G76">
        <v>1169754</v>
      </c>
      <c r="H76">
        <v>8642</v>
      </c>
      <c r="I76">
        <v>42.893300000000004</v>
      </c>
      <c r="J76">
        <v>54.352499999999999</v>
      </c>
      <c r="K76">
        <v>3</v>
      </c>
    </row>
    <row r="77" spans="1:11" x14ac:dyDescent="0.2">
      <c r="A77" t="s">
        <v>32</v>
      </c>
      <c r="B77" t="s">
        <v>944</v>
      </c>
      <c r="C77" t="s">
        <v>927</v>
      </c>
      <c r="D77">
        <v>2</v>
      </c>
      <c r="E77">
        <v>2</v>
      </c>
      <c r="F77">
        <v>10</v>
      </c>
      <c r="G77">
        <v>1131648</v>
      </c>
      <c r="H77">
        <v>8601</v>
      </c>
      <c r="I77">
        <v>39.267499999999998</v>
      </c>
      <c r="J77">
        <v>53.343000000000004</v>
      </c>
      <c r="K77">
        <v>8</v>
      </c>
    </row>
    <row r="78" spans="1:11" x14ac:dyDescent="0.2">
      <c r="A78" t="s">
        <v>32</v>
      </c>
      <c r="B78" t="s">
        <v>945</v>
      </c>
      <c r="C78" t="s">
        <v>927</v>
      </c>
      <c r="D78">
        <v>2</v>
      </c>
      <c r="E78">
        <v>3</v>
      </c>
      <c r="F78">
        <v>12</v>
      </c>
      <c r="G78">
        <v>1344171</v>
      </c>
      <c r="H78">
        <v>9108</v>
      </c>
      <c r="I78">
        <v>40.523600000000002</v>
      </c>
      <c r="J78">
        <v>58.29</v>
      </c>
      <c r="K78">
        <v>11</v>
      </c>
    </row>
    <row r="79" spans="1:11" x14ac:dyDescent="0.2">
      <c r="A79" t="s">
        <v>32</v>
      </c>
      <c r="B79" t="s">
        <v>946</v>
      </c>
      <c r="C79" t="s">
        <v>924</v>
      </c>
      <c r="D79">
        <v>2</v>
      </c>
      <c r="E79">
        <v>4</v>
      </c>
      <c r="F79">
        <v>4</v>
      </c>
      <c r="G79">
        <v>1414750</v>
      </c>
      <c r="H79">
        <v>8264</v>
      </c>
      <c r="I79">
        <v>39.01</v>
      </c>
      <c r="J79">
        <v>58.604999999999997</v>
      </c>
      <c r="K79">
        <v>4</v>
      </c>
    </row>
    <row r="80" spans="1:11" x14ac:dyDescent="0.2">
      <c r="A80" t="s">
        <v>32</v>
      </c>
      <c r="B80" t="s">
        <v>946</v>
      </c>
      <c r="C80" t="s">
        <v>927</v>
      </c>
      <c r="D80">
        <v>2</v>
      </c>
      <c r="E80">
        <v>4</v>
      </c>
      <c r="F80">
        <v>9</v>
      </c>
      <c r="G80">
        <v>1191742</v>
      </c>
      <c r="H80">
        <v>8790</v>
      </c>
      <c r="I80">
        <v>36.547499999999999</v>
      </c>
      <c r="J80">
        <v>54.397799999999997</v>
      </c>
      <c r="K80">
        <v>8</v>
      </c>
    </row>
    <row r="81" spans="1:11" x14ac:dyDescent="0.2">
      <c r="A81" t="s">
        <v>32</v>
      </c>
      <c r="B81" t="s">
        <v>947</v>
      </c>
      <c r="C81" t="s">
        <v>928</v>
      </c>
      <c r="D81">
        <v>2</v>
      </c>
      <c r="E81">
        <v>5</v>
      </c>
      <c r="F81">
        <v>4</v>
      </c>
      <c r="G81">
        <v>1270260</v>
      </c>
      <c r="H81">
        <v>9694</v>
      </c>
      <c r="I81">
        <v>34.1967</v>
      </c>
      <c r="J81">
        <v>53.9</v>
      </c>
      <c r="K81">
        <v>3</v>
      </c>
    </row>
    <row r="82" spans="1:11" x14ac:dyDescent="0.2">
      <c r="A82" t="s">
        <v>32</v>
      </c>
      <c r="B82" t="s">
        <v>947</v>
      </c>
      <c r="C82" t="s">
        <v>927</v>
      </c>
      <c r="D82">
        <v>2</v>
      </c>
      <c r="E82">
        <v>5</v>
      </c>
      <c r="F82">
        <v>10</v>
      </c>
      <c r="G82">
        <v>1271830</v>
      </c>
      <c r="H82">
        <v>8509</v>
      </c>
      <c r="I82">
        <v>39.602499999999999</v>
      </c>
      <c r="J82">
        <v>54.905000000000001</v>
      </c>
      <c r="K82">
        <v>8</v>
      </c>
    </row>
    <row r="83" spans="1:11" x14ac:dyDescent="0.2">
      <c r="A83" t="s">
        <v>32</v>
      </c>
      <c r="B83" t="s">
        <v>948</v>
      </c>
      <c r="C83" t="s">
        <v>927</v>
      </c>
      <c r="D83">
        <v>2</v>
      </c>
      <c r="E83">
        <v>6</v>
      </c>
      <c r="F83">
        <v>14</v>
      </c>
      <c r="G83">
        <v>1381705</v>
      </c>
      <c r="H83">
        <v>8642</v>
      </c>
      <c r="I83">
        <v>38.775399999999998</v>
      </c>
      <c r="J83">
        <v>57.639299999999999</v>
      </c>
      <c r="K83">
        <v>13</v>
      </c>
    </row>
    <row r="84" spans="1:11" x14ac:dyDescent="0.2">
      <c r="A84" t="s">
        <v>32</v>
      </c>
      <c r="B84" t="s">
        <v>949</v>
      </c>
      <c r="C84" t="s">
        <v>924</v>
      </c>
      <c r="D84">
        <v>2</v>
      </c>
      <c r="E84">
        <v>7</v>
      </c>
      <c r="F84">
        <v>5</v>
      </c>
      <c r="G84">
        <v>1507033</v>
      </c>
      <c r="H84">
        <v>8402</v>
      </c>
      <c r="I84">
        <v>45.433999999999997</v>
      </c>
      <c r="J84">
        <v>62.526000000000003</v>
      </c>
      <c r="K84">
        <v>5</v>
      </c>
    </row>
    <row r="85" spans="1:11" x14ac:dyDescent="0.2">
      <c r="A85" t="s">
        <v>32</v>
      </c>
      <c r="B85" t="s">
        <v>949</v>
      </c>
      <c r="C85" t="s">
        <v>927</v>
      </c>
      <c r="D85">
        <v>2</v>
      </c>
      <c r="E85">
        <v>7</v>
      </c>
      <c r="F85">
        <v>10</v>
      </c>
      <c r="G85">
        <v>1384072</v>
      </c>
      <c r="H85">
        <v>8830</v>
      </c>
      <c r="I85">
        <v>37.451099999999997</v>
      </c>
      <c r="J85">
        <v>57.021000000000001</v>
      </c>
      <c r="K85">
        <v>9</v>
      </c>
    </row>
    <row r="86" spans="1:11" x14ac:dyDescent="0.2">
      <c r="A86" t="s">
        <v>34</v>
      </c>
      <c r="B86" t="s">
        <v>936</v>
      </c>
      <c r="C86" t="s">
        <v>924</v>
      </c>
      <c r="D86">
        <v>1</v>
      </c>
      <c r="E86">
        <v>1</v>
      </c>
      <c r="F86">
        <v>10</v>
      </c>
      <c r="G86">
        <v>1404890</v>
      </c>
      <c r="H86">
        <v>9615</v>
      </c>
      <c r="I86">
        <v>42.674999999999997</v>
      </c>
      <c r="J86">
        <v>58.606000000000002</v>
      </c>
      <c r="K86">
        <v>8</v>
      </c>
    </row>
    <row r="87" spans="1:11" x14ac:dyDescent="0.2">
      <c r="A87" t="s">
        <v>34</v>
      </c>
      <c r="B87" t="s">
        <v>936</v>
      </c>
      <c r="C87" t="s">
        <v>928</v>
      </c>
      <c r="D87">
        <v>1</v>
      </c>
      <c r="E87">
        <v>1</v>
      </c>
      <c r="F87">
        <v>4</v>
      </c>
      <c r="G87">
        <v>1333144</v>
      </c>
      <c r="H87">
        <v>8914</v>
      </c>
      <c r="I87">
        <v>45.006700000000002</v>
      </c>
      <c r="J87">
        <v>57.094999999999999</v>
      </c>
      <c r="K87">
        <v>3</v>
      </c>
    </row>
    <row r="88" spans="1:11" x14ac:dyDescent="0.2">
      <c r="A88" t="s">
        <v>34</v>
      </c>
      <c r="B88" t="s">
        <v>937</v>
      </c>
      <c r="C88" t="s">
        <v>924</v>
      </c>
      <c r="D88">
        <v>1</v>
      </c>
      <c r="E88">
        <v>2</v>
      </c>
      <c r="F88">
        <v>10</v>
      </c>
      <c r="G88">
        <v>1352883</v>
      </c>
      <c r="H88">
        <v>8154</v>
      </c>
      <c r="I88">
        <v>39.348999999999997</v>
      </c>
      <c r="J88">
        <v>57.953000000000003</v>
      </c>
      <c r="K88">
        <v>10</v>
      </c>
    </row>
    <row r="89" spans="1:11" x14ac:dyDescent="0.2">
      <c r="A89" t="s">
        <v>34</v>
      </c>
      <c r="B89" t="s">
        <v>937</v>
      </c>
      <c r="C89" t="s">
        <v>927</v>
      </c>
      <c r="D89">
        <v>1</v>
      </c>
      <c r="E89">
        <v>2</v>
      </c>
      <c r="F89">
        <v>5</v>
      </c>
      <c r="G89">
        <v>1148122</v>
      </c>
      <c r="H89">
        <v>9326</v>
      </c>
      <c r="I89">
        <v>35.85</v>
      </c>
      <c r="J89">
        <v>55.578000000000003</v>
      </c>
      <c r="K89">
        <v>5</v>
      </c>
    </row>
    <row r="90" spans="1:11" x14ac:dyDescent="0.2">
      <c r="A90" t="s">
        <v>34</v>
      </c>
      <c r="B90" t="s">
        <v>938</v>
      </c>
      <c r="C90" t="s">
        <v>924</v>
      </c>
      <c r="D90">
        <v>1</v>
      </c>
      <c r="E90">
        <v>3</v>
      </c>
      <c r="F90">
        <v>13</v>
      </c>
      <c r="G90">
        <v>1195034</v>
      </c>
      <c r="H90">
        <v>8473</v>
      </c>
      <c r="I90">
        <v>40.08</v>
      </c>
      <c r="J90">
        <v>55.89</v>
      </c>
      <c r="K90">
        <v>12</v>
      </c>
    </row>
    <row r="91" spans="1:11" x14ac:dyDescent="0.2">
      <c r="A91" t="s">
        <v>34</v>
      </c>
      <c r="B91" t="s">
        <v>939</v>
      </c>
      <c r="C91" t="s">
        <v>924</v>
      </c>
      <c r="D91">
        <v>1</v>
      </c>
      <c r="E91">
        <v>4</v>
      </c>
      <c r="F91">
        <v>10</v>
      </c>
      <c r="G91">
        <v>1310882</v>
      </c>
      <c r="H91">
        <v>8514</v>
      </c>
      <c r="I91">
        <v>38.271999999999998</v>
      </c>
      <c r="J91">
        <v>57.448999999999998</v>
      </c>
      <c r="K91">
        <v>10</v>
      </c>
    </row>
    <row r="92" spans="1:11" x14ac:dyDescent="0.2">
      <c r="A92" t="s">
        <v>34</v>
      </c>
      <c r="B92" t="s">
        <v>939</v>
      </c>
      <c r="C92" t="s">
        <v>928</v>
      </c>
      <c r="D92">
        <v>1</v>
      </c>
      <c r="E92">
        <v>4</v>
      </c>
      <c r="F92">
        <v>4</v>
      </c>
      <c r="G92">
        <v>1148506</v>
      </c>
      <c r="H92">
        <v>8762</v>
      </c>
      <c r="I92">
        <v>38.977499999999999</v>
      </c>
      <c r="J92">
        <v>56.277500000000003</v>
      </c>
      <c r="K92">
        <v>4</v>
      </c>
    </row>
    <row r="93" spans="1:11" x14ac:dyDescent="0.2">
      <c r="A93" t="s">
        <v>34</v>
      </c>
      <c r="B93" t="s">
        <v>940</v>
      </c>
      <c r="C93" t="s">
        <v>924</v>
      </c>
      <c r="D93">
        <v>1</v>
      </c>
      <c r="E93">
        <v>5</v>
      </c>
      <c r="F93">
        <v>10</v>
      </c>
      <c r="G93">
        <v>1267705</v>
      </c>
      <c r="H93">
        <v>8339</v>
      </c>
      <c r="I93">
        <v>39.270000000000003</v>
      </c>
      <c r="J93">
        <v>54.49</v>
      </c>
      <c r="K93">
        <v>8</v>
      </c>
    </row>
    <row r="94" spans="1:11" x14ac:dyDescent="0.2">
      <c r="A94" t="s">
        <v>34</v>
      </c>
      <c r="B94" t="s">
        <v>940</v>
      </c>
      <c r="C94" t="s">
        <v>927</v>
      </c>
      <c r="D94">
        <v>1</v>
      </c>
      <c r="E94">
        <v>5</v>
      </c>
      <c r="F94">
        <v>5</v>
      </c>
      <c r="G94">
        <v>1038004</v>
      </c>
      <c r="H94">
        <v>8893</v>
      </c>
      <c r="I94">
        <v>38.987499999999997</v>
      </c>
      <c r="J94">
        <v>52.558</v>
      </c>
      <c r="K94">
        <v>4</v>
      </c>
    </row>
    <row r="95" spans="1:11" x14ac:dyDescent="0.2">
      <c r="A95" t="s">
        <v>34</v>
      </c>
      <c r="B95" t="s">
        <v>941</v>
      </c>
      <c r="C95" t="s">
        <v>924</v>
      </c>
      <c r="D95">
        <v>1</v>
      </c>
      <c r="E95">
        <v>6</v>
      </c>
      <c r="F95">
        <v>15</v>
      </c>
      <c r="G95">
        <v>1412711</v>
      </c>
      <c r="H95">
        <v>8734</v>
      </c>
      <c r="I95">
        <v>39.873100000000001</v>
      </c>
      <c r="J95">
        <v>57.723300000000002</v>
      </c>
      <c r="K95">
        <v>13</v>
      </c>
    </row>
    <row r="96" spans="1:11" x14ac:dyDescent="0.2">
      <c r="A96" t="s">
        <v>34</v>
      </c>
      <c r="B96" t="s">
        <v>942</v>
      </c>
      <c r="C96" t="s">
        <v>924</v>
      </c>
      <c r="D96">
        <v>1</v>
      </c>
      <c r="E96">
        <v>7</v>
      </c>
      <c r="F96">
        <v>11</v>
      </c>
      <c r="G96">
        <v>1472851</v>
      </c>
      <c r="H96">
        <v>9190</v>
      </c>
      <c r="I96">
        <v>38.761000000000003</v>
      </c>
      <c r="J96">
        <v>59.016399999999997</v>
      </c>
      <c r="K96">
        <v>10</v>
      </c>
    </row>
    <row r="97" spans="1:11" x14ac:dyDescent="0.2">
      <c r="A97" t="s">
        <v>34</v>
      </c>
      <c r="B97" t="s">
        <v>942</v>
      </c>
      <c r="C97" t="s">
        <v>928</v>
      </c>
      <c r="D97">
        <v>1</v>
      </c>
      <c r="E97">
        <v>7</v>
      </c>
      <c r="F97">
        <v>5</v>
      </c>
      <c r="G97">
        <v>1521535</v>
      </c>
      <c r="H97">
        <v>8525</v>
      </c>
      <c r="I97">
        <v>43.405999999999999</v>
      </c>
      <c r="J97">
        <v>61.954000000000001</v>
      </c>
      <c r="K97">
        <v>5</v>
      </c>
    </row>
    <row r="98" spans="1:11" x14ac:dyDescent="0.2">
      <c r="A98" t="s">
        <v>34</v>
      </c>
      <c r="B98" t="s">
        <v>943</v>
      </c>
      <c r="C98" t="s">
        <v>924</v>
      </c>
      <c r="D98">
        <v>2</v>
      </c>
      <c r="E98">
        <v>1</v>
      </c>
      <c r="F98">
        <v>8</v>
      </c>
      <c r="G98">
        <v>1105593</v>
      </c>
      <c r="H98">
        <v>8526</v>
      </c>
      <c r="I98">
        <v>33.345700000000001</v>
      </c>
      <c r="J98">
        <v>51.7575</v>
      </c>
      <c r="K98">
        <v>7</v>
      </c>
    </row>
    <row r="99" spans="1:11" x14ac:dyDescent="0.2">
      <c r="A99" t="s">
        <v>34</v>
      </c>
      <c r="B99" t="s">
        <v>943</v>
      </c>
      <c r="C99" t="s">
        <v>928</v>
      </c>
      <c r="D99">
        <v>2</v>
      </c>
      <c r="E99">
        <v>1</v>
      </c>
      <c r="F99">
        <v>4</v>
      </c>
      <c r="G99">
        <v>984022</v>
      </c>
      <c r="H99">
        <v>7244</v>
      </c>
      <c r="I99">
        <v>36.68</v>
      </c>
      <c r="J99">
        <v>51.762500000000003</v>
      </c>
      <c r="K99">
        <v>4</v>
      </c>
    </row>
    <row r="100" spans="1:11" x14ac:dyDescent="0.2">
      <c r="A100" t="s">
        <v>34</v>
      </c>
      <c r="B100" t="s">
        <v>944</v>
      </c>
      <c r="C100" t="s">
        <v>924</v>
      </c>
      <c r="D100">
        <v>2</v>
      </c>
      <c r="E100">
        <v>2</v>
      </c>
      <c r="F100">
        <v>9</v>
      </c>
      <c r="G100">
        <v>1058748</v>
      </c>
      <c r="H100">
        <v>8242</v>
      </c>
      <c r="I100">
        <v>37.675600000000003</v>
      </c>
      <c r="J100">
        <v>54.15</v>
      </c>
      <c r="K100">
        <v>9</v>
      </c>
    </row>
    <row r="101" spans="1:11" x14ac:dyDescent="0.2">
      <c r="A101" t="s">
        <v>34</v>
      </c>
      <c r="B101" t="s">
        <v>944</v>
      </c>
      <c r="C101" t="s">
        <v>927</v>
      </c>
      <c r="D101">
        <v>2</v>
      </c>
      <c r="E101">
        <v>2</v>
      </c>
      <c r="F101">
        <v>4</v>
      </c>
      <c r="G101">
        <v>1056432</v>
      </c>
      <c r="H101">
        <v>8331</v>
      </c>
      <c r="I101">
        <v>35.909999999999997</v>
      </c>
      <c r="J101">
        <v>53.467500000000001</v>
      </c>
      <c r="K101">
        <v>4</v>
      </c>
    </row>
    <row r="102" spans="1:11" x14ac:dyDescent="0.2">
      <c r="A102" t="s">
        <v>34</v>
      </c>
      <c r="B102" t="s">
        <v>945</v>
      </c>
      <c r="C102" t="s">
        <v>924</v>
      </c>
      <c r="D102">
        <v>2</v>
      </c>
      <c r="E102">
        <v>3</v>
      </c>
      <c r="F102">
        <v>11</v>
      </c>
      <c r="G102">
        <v>1072899</v>
      </c>
      <c r="H102">
        <v>8257</v>
      </c>
      <c r="I102">
        <v>32.593000000000004</v>
      </c>
      <c r="J102">
        <v>51.126399999999997</v>
      </c>
      <c r="K102">
        <v>10</v>
      </c>
    </row>
    <row r="103" spans="1:11" x14ac:dyDescent="0.2">
      <c r="A103" t="s">
        <v>34</v>
      </c>
      <c r="B103" t="s">
        <v>946</v>
      </c>
      <c r="C103" t="s">
        <v>924</v>
      </c>
      <c r="D103">
        <v>2</v>
      </c>
      <c r="E103">
        <v>4</v>
      </c>
      <c r="F103">
        <v>8</v>
      </c>
      <c r="G103">
        <v>1051611</v>
      </c>
      <c r="H103">
        <v>7790</v>
      </c>
      <c r="I103">
        <v>34.551400000000001</v>
      </c>
      <c r="J103">
        <v>50.732500000000002</v>
      </c>
      <c r="K103">
        <v>7</v>
      </c>
    </row>
    <row r="104" spans="1:11" x14ac:dyDescent="0.2">
      <c r="A104" t="s">
        <v>34</v>
      </c>
      <c r="B104" t="s">
        <v>946</v>
      </c>
      <c r="C104" t="s">
        <v>928</v>
      </c>
      <c r="D104">
        <v>2</v>
      </c>
      <c r="E104">
        <v>4</v>
      </c>
      <c r="F104">
        <v>4</v>
      </c>
      <c r="G104">
        <v>1115056</v>
      </c>
      <c r="H104">
        <v>7937</v>
      </c>
      <c r="I104">
        <v>31.684999999999999</v>
      </c>
      <c r="J104">
        <v>51.832500000000003</v>
      </c>
      <c r="K104">
        <v>4</v>
      </c>
    </row>
    <row r="105" spans="1:11" x14ac:dyDescent="0.2">
      <c r="A105" t="s">
        <v>34</v>
      </c>
      <c r="B105" t="s">
        <v>947</v>
      </c>
      <c r="C105" t="s">
        <v>924</v>
      </c>
      <c r="D105">
        <v>2</v>
      </c>
      <c r="E105">
        <v>5</v>
      </c>
      <c r="F105">
        <v>9</v>
      </c>
      <c r="G105">
        <v>969891</v>
      </c>
      <c r="H105">
        <v>7601</v>
      </c>
      <c r="I105">
        <v>36.622500000000002</v>
      </c>
      <c r="J105">
        <v>50.59</v>
      </c>
      <c r="K105">
        <v>8</v>
      </c>
    </row>
    <row r="106" spans="1:11" x14ac:dyDescent="0.2">
      <c r="A106" t="s">
        <v>34</v>
      </c>
      <c r="B106" t="s">
        <v>947</v>
      </c>
      <c r="C106" t="s">
        <v>927</v>
      </c>
      <c r="D106">
        <v>2</v>
      </c>
      <c r="E106">
        <v>5</v>
      </c>
      <c r="F106">
        <v>4</v>
      </c>
      <c r="G106">
        <v>978742</v>
      </c>
      <c r="H106">
        <v>8156</v>
      </c>
      <c r="I106">
        <v>36.03</v>
      </c>
      <c r="J106">
        <v>49.327500000000001</v>
      </c>
      <c r="K106">
        <v>3</v>
      </c>
    </row>
    <row r="107" spans="1:11" x14ac:dyDescent="0.2">
      <c r="A107" t="s">
        <v>34</v>
      </c>
      <c r="B107" t="s">
        <v>948</v>
      </c>
      <c r="C107" t="s">
        <v>924</v>
      </c>
      <c r="D107">
        <v>2</v>
      </c>
      <c r="E107">
        <v>6</v>
      </c>
      <c r="F107">
        <v>13</v>
      </c>
      <c r="G107">
        <v>1173702</v>
      </c>
      <c r="H107">
        <v>8125</v>
      </c>
      <c r="I107">
        <v>37.712499999999999</v>
      </c>
      <c r="J107">
        <v>54.278500000000001</v>
      </c>
      <c r="K107">
        <v>12</v>
      </c>
    </row>
    <row r="108" spans="1:11" x14ac:dyDescent="0.2">
      <c r="A108" t="s">
        <v>34</v>
      </c>
      <c r="B108" t="s">
        <v>949</v>
      </c>
      <c r="C108" t="s">
        <v>924</v>
      </c>
      <c r="D108">
        <v>2</v>
      </c>
      <c r="E108">
        <v>7</v>
      </c>
      <c r="F108">
        <v>10</v>
      </c>
      <c r="G108">
        <v>1117811</v>
      </c>
      <c r="H108">
        <v>7873</v>
      </c>
      <c r="I108">
        <v>33.831200000000003</v>
      </c>
      <c r="J108">
        <v>50.558999999999997</v>
      </c>
      <c r="K108">
        <v>8</v>
      </c>
    </row>
    <row r="109" spans="1:11" x14ac:dyDescent="0.2">
      <c r="A109" t="s">
        <v>34</v>
      </c>
      <c r="B109" t="s">
        <v>949</v>
      </c>
      <c r="C109" t="s">
        <v>928</v>
      </c>
      <c r="D109">
        <v>2</v>
      </c>
      <c r="E109">
        <v>7</v>
      </c>
      <c r="F109">
        <v>4</v>
      </c>
      <c r="G109">
        <v>1013331</v>
      </c>
      <c r="H109">
        <v>7856</v>
      </c>
      <c r="I109">
        <v>36.270000000000003</v>
      </c>
      <c r="J109">
        <v>52.61</v>
      </c>
      <c r="K109">
        <v>4</v>
      </c>
    </row>
    <row r="110" spans="1:11" x14ac:dyDescent="0.2">
      <c r="A110" t="s">
        <v>37</v>
      </c>
      <c r="B110" t="s">
        <v>936</v>
      </c>
      <c r="C110" t="s">
        <v>928</v>
      </c>
      <c r="D110">
        <v>1</v>
      </c>
      <c r="E110">
        <v>1</v>
      </c>
      <c r="F110">
        <v>10</v>
      </c>
      <c r="G110">
        <v>1216222</v>
      </c>
      <c r="H110">
        <v>8403</v>
      </c>
      <c r="I110">
        <v>37.102200000000003</v>
      </c>
      <c r="J110">
        <v>54.576000000000001</v>
      </c>
      <c r="K110">
        <v>9</v>
      </c>
    </row>
    <row r="111" spans="1:11" x14ac:dyDescent="0.2">
      <c r="A111" t="s">
        <v>37</v>
      </c>
      <c r="B111" t="s">
        <v>936</v>
      </c>
      <c r="C111" t="s">
        <v>927</v>
      </c>
      <c r="D111">
        <v>1</v>
      </c>
      <c r="E111">
        <v>1</v>
      </c>
      <c r="F111">
        <v>5</v>
      </c>
      <c r="G111">
        <v>1090299</v>
      </c>
      <c r="H111">
        <v>7740</v>
      </c>
      <c r="I111">
        <v>38.694000000000003</v>
      </c>
      <c r="J111">
        <v>54.35</v>
      </c>
      <c r="K111">
        <v>5</v>
      </c>
    </row>
    <row r="112" spans="1:11" x14ac:dyDescent="0.2">
      <c r="A112" t="s">
        <v>37</v>
      </c>
      <c r="B112" t="s">
        <v>937</v>
      </c>
      <c r="C112" t="s">
        <v>924</v>
      </c>
      <c r="D112">
        <v>1</v>
      </c>
      <c r="E112">
        <v>2</v>
      </c>
      <c r="F112">
        <v>5</v>
      </c>
      <c r="G112">
        <v>1182795</v>
      </c>
      <c r="H112">
        <v>8965</v>
      </c>
      <c r="I112">
        <v>41.875999999999998</v>
      </c>
      <c r="J112">
        <v>58.128</v>
      </c>
      <c r="K112">
        <v>5</v>
      </c>
    </row>
    <row r="113" spans="1:11" x14ac:dyDescent="0.2">
      <c r="A113" t="s">
        <v>37</v>
      </c>
      <c r="B113" t="s">
        <v>937</v>
      </c>
      <c r="C113" t="s">
        <v>928</v>
      </c>
      <c r="D113">
        <v>1</v>
      </c>
      <c r="E113">
        <v>2</v>
      </c>
      <c r="F113">
        <v>11</v>
      </c>
      <c r="G113">
        <v>1336492</v>
      </c>
      <c r="H113">
        <v>8970</v>
      </c>
      <c r="I113">
        <v>41.994</v>
      </c>
      <c r="J113">
        <v>58.56</v>
      </c>
      <c r="K113">
        <v>10</v>
      </c>
    </row>
    <row r="114" spans="1:11" x14ac:dyDescent="0.2">
      <c r="A114" t="s">
        <v>37</v>
      </c>
      <c r="B114" t="s">
        <v>938</v>
      </c>
      <c r="C114" t="s">
        <v>928</v>
      </c>
      <c r="D114">
        <v>1</v>
      </c>
      <c r="E114">
        <v>3</v>
      </c>
      <c r="F114">
        <v>14</v>
      </c>
      <c r="G114">
        <v>1224452</v>
      </c>
      <c r="H114">
        <v>8524</v>
      </c>
      <c r="I114">
        <v>38.715000000000003</v>
      </c>
      <c r="J114">
        <v>54.797899999999998</v>
      </c>
      <c r="K114">
        <v>12</v>
      </c>
    </row>
    <row r="115" spans="1:11" x14ac:dyDescent="0.2">
      <c r="A115" t="s">
        <v>37</v>
      </c>
      <c r="B115" t="s">
        <v>939</v>
      </c>
      <c r="C115" t="s">
        <v>928</v>
      </c>
      <c r="D115">
        <v>1</v>
      </c>
      <c r="E115">
        <v>4</v>
      </c>
      <c r="F115">
        <v>10</v>
      </c>
      <c r="G115">
        <v>1300995</v>
      </c>
      <c r="H115">
        <v>8746</v>
      </c>
      <c r="I115">
        <v>40.877499999999998</v>
      </c>
      <c r="J115">
        <v>55.914999999999999</v>
      </c>
      <c r="K115">
        <v>8</v>
      </c>
    </row>
    <row r="116" spans="1:11" x14ac:dyDescent="0.2">
      <c r="A116" t="s">
        <v>37</v>
      </c>
      <c r="B116" t="s">
        <v>939</v>
      </c>
      <c r="C116" t="s">
        <v>927</v>
      </c>
      <c r="D116">
        <v>1</v>
      </c>
      <c r="E116">
        <v>4</v>
      </c>
      <c r="F116">
        <v>5</v>
      </c>
      <c r="G116">
        <v>1249435</v>
      </c>
      <c r="H116">
        <v>8719</v>
      </c>
      <c r="I116">
        <v>38.56</v>
      </c>
      <c r="J116">
        <v>57.14</v>
      </c>
      <c r="K116">
        <v>5</v>
      </c>
    </row>
    <row r="117" spans="1:11" x14ac:dyDescent="0.2">
      <c r="A117" t="s">
        <v>37</v>
      </c>
      <c r="B117" t="s">
        <v>940</v>
      </c>
      <c r="C117" t="s">
        <v>924</v>
      </c>
      <c r="D117">
        <v>1</v>
      </c>
      <c r="E117">
        <v>5</v>
      </c>
      <c r="F117">
        <v>5</v>
      </c>
      <c r="G117">
        <v>1278256</v>
      </c>
      <c r="H117">
        <v>8118</v>
      </c>
      <c r="I117">
        <v>41.47</v>
      </c>
      <c r="J117">
        <v>55.17</v>
      </c>
      <c r="K117">
        <v>4</v>
      </c>
    </row>
    <row r="118" spans="1:11" x14ac:dyDescent="0.2">
      <c r="A118" t="s">
        <v>37</v>
      </c>
      <c r="B118" t="s">
        <v>940</v>
      </c>
      <c r="C118" t="s">
        <v>928</v>
      </c>
      <c r="D118">
        <v>1</v>
      </c>
      <c r="E118">
        <v>5</v>
      </c>
      <c r="F118">
        <v>11</v>
      </c>
      <c r="G118">
        <v>1351901</v>
      </c>
      <c r="H118">
        <v>9077</v>
      </c>
      <c r="I118">
        <v>40.178800000000003</v>
      </c>
      <c r="J118">
        <v>55.688200000000002</v>
      </c>
      <c r="K118">
        <v>8</v>
      </c>
    </row>
    <row r="119" spans="1:11" x14ac:dyDescent="0.2">
      <c r="A119" t="s">
        <v>37</v>
      </c>
      <c r="B119" t="s">
        <v>941</v>
      </c>
      <c r="C119" t="s">
        <v>928</v>
      </c>
      <c r="D119">
        <v>1</v>
      </c>
      <c r="E119">
        <v>6</v>
      </c>
      <c r="F119">
        <v>16</v>
      </c>
      <c r="G119">
        <v>1377042</v>
      </c>
      <c r="H119">
        <v>8436</v>
      </c>
      <c r="I119">
        <v>38.206899999999997</v>
      </c>
      <c r="J119">
        <v>58.048699999999997</v>
      </c>
      <c r="K119">
        <v>16</v>
      </c>
    </row>
    <row r="120" spans="1:11" x14ac:dyDescent="0.2">
      <c r="A120" t="s">
        <v>37</v>
      </c>
      <c r="B120" t="s">
        <v>942</v>
      </c>
      <c r="C120" t="s">
        <v>928</v>
      </c>
      <c r="D120">
        <v>1</v>
      </c>
      <c r="E120">
        <v>7</v>
      </c>
      <c r="F120">
        <v>12</v>
      </c>
      <c r="G120">
        <v>1306491</v>
      </c>
      <c r="H120">
        <v>8168</v>
      </c>
      <c r="I120">
        <v>37.835500000000003</v>
      </c>
      <c r="J120">
        <v>55.778300000000002</v>
      </c>
      <c r="K120">
        <v>11</v>
      </c>
    </row>
    <row r="121" spans="1:11" x14ac:dyDescent="0.2">
      <c r="A121" t="s">
        <v>37</v>
      </c>
      <c r="B121" t="s">
        <v>942</v>
      </c>
      <c r="C121" t="s">
        <v>927</v>
      </c>
      <c r="D121">
        <v>1</v>
      </c>
      <c r="E121">
        <v>7</v>
      </c>
      <c r="F121">
        <v>5</v>
      </c>
      <c r="G121">
        <v>1262800</v>
      </c>
      <c r="H121">
        <v>8095</v>
      </c>
      <c r="I121">
        <v>35.8675</v>
      </c>
      <c r="J121">
        <v>53.054000000000002</v>
      </c>
      <c r="K121">
        <v>4</v>
      </c>
    </row>
    <row r="122" spans="1:11" x14ac:dyDescent="0.2">
      <c r="A122" t="s">
        <v>37</v>
      </c>
      <c r="B122" t="s">
        <v>943</v>
      </c>
      <c r="C122" t="s">
        <v>928</v>
      </c>
      <c r="D122">
        <v>2</v>
      </c>
      <c r="E122">
        <v>1</v>
      </c>
      <c r="F122">
        <v>10</v>
      </c>
      <c r="G122">
        <v>1166740</v>
      </c>
      <c r="H122">
        <v>9092</v>
      </c>
      <c r="I122">
        <v>38.347799999999999</v>
      </c>
      <c r="J122">
        <v>55.317</v>
      </c>
      <c r="K122">
        <v>9</v>
      </c>
    </row>
    <row r="123" spans="1:11" x14ac:dyDescent="0.2">
      <c r="A123" t="s">
        <v>37</v>
      </c>
      <c r="B123" t="s">
        <v>943</v>
      </c>
      <c r="C123" t="s">
        <v>927</v>
      </c>
      <c r="D123">
        <v>2</v>
      </c>
      <c r="E123">
        <v>1</v>
      </c>
      <c r="F123">
        <v>5</v>
      </c>
      <c r="G123">
        <v>1540703</v>
      </c>
      <c r="H123">
        <v>8200</v>
      </c>
      <c r="I123">
        <v>43.085000000000001</v>
      </c>
      <c r="J123">
        <v>58.731999999999999</v>
      </c>
      <c r="K123">
        <v>4</v>
      </c>
    </row>
    <row r="124" spans="1:11" x14ac:dyDescent="0.2">
      <c r="A124" t="s">
        <v>37</v>
      </c>
      <c r="B124" t="s">
        <v>944</v>
      </c>
      <c r="C124" t="s">
        <v>924</v>
      </c>
      <c r="D124">
        <v>2</v>
      </c>
      <c r="E124">
        <v>2</v>
      </c>
      <c r="F124">
        <v>5</v>
      </c>
      <c r="G124">
        <v>1202262</v>
      </c>
      <c r="H124">
        <v>8340</v>
      </c>
      <c r="I124">
        <v>39.645000000000003</v>
      </c>
      <c r="J124">
        <v>53.957999999999998</v>
      </c>
      <c r="K124">
        <v>4</v>
      </c>
    </row>
    <row r="125" spans="1:11" x14ac:dyDescent="0.2">
      <c r="A125" t="s">
        <v>37</v>
      </c>
      <c r="B125" t="s">
        <v>944</v>
      </c>
      <c r="C125" t="s">
        <v>928</v>
      </c>
      <c r="D125">
        <v>2</v>
      </c>
      <c r="E125">
        <v>2</v>
      </c>
      <c r="F125">
        <v>11</v>
      </c>
      <c r="G125">
        <v>1223120</v>
      </c>
      <c r="H125">
        <v>8412</v>
      </c>
      <c r="I125">
        <v>40.19</v>
      </c>
      <c r="J125">
        <v>55.956400000000002</v>
      </c>
      <c r="K125">
        <v>10</v>
      </c>
    </row>
    <row r="126" spans="1:11" x14ac:dyDescent="0.2">
      <c r="A126" t="s">
        <v>37</v>
      </c>
      <c r="B126" t="s">
        <v>945</v>
      </c>
      <c r="C126" t="s">
        <v>928</v>
      </c>
      <c r="D126">
        <v>2</v>
      </c>
      <c r="E126">
        <v>3</v>
      </c>
      <c r="F126">
        <v>14</v>
      </c>
      <c r="G126">
        <v>1274511</v>
      </c>
      <c r="H126">
        <v>8896</v>
      </c>
      <c r="I126">
        <v>40.840000000000003</v>
      </c>
      <c r="J126">
        <v>56.609299999999998</v>
      </c>
      <c r="K126">
        <v>12</v>
      </c>
    </row>
    <row r="127" spans="1:11" x14ac:dyDescent="0.2">
      <c r="A127" t="s">
        <v>37</v>
      </c>
      <c r="B127" t="s">
        <v>946</v>
      </c>
      <c r="C127" t="s">
        <v>928</v>
      </c>
      <c r="D127">
        <v>2</v>
      </c>
      <c r="E127">
        <v>4</v>
      </c>
      <c r="F127">
        <v>10</v>
      </c>
      <c r="G127">
        <v>1279054</v>
      </c>
      <c r="H127">
        <v>9023</v>
      </c>
      <c r="I127">
        <v>34.421100000000003</v>
      </c>
      <c r="J127">
        <v>54.929000000000002</v>
      </c>
      <c r="K127">
        <v>9</v>
      </c>
    </row>
    <row r="128" spans="1:11" x14ac:dyDescent="0.2">
      <c r="A128" t="s">
        <v>37</v>
      </c>
      <c r="B128" t="s">
        <v>946</v>
      </c>
      <c r="C128" t="s">
        <v>927</v>
      </c>
      <c r="D128">
        <v>2</v>
      </c>
      <c r="E128">
        <v>4</v>
      </c>
      <c r="F128">
        <v>5</v>
      </c>
      <c r="G128">
        <v>1451963</v>
      </c>
      <c r="H128">
        <v>7923</v>
      </c>
      <c r="I128">
        <v>40.707999999999998</v>
      </c>
      <c r="J128">
        <v>59.344000000000001</v>
      </c>
      <c r="K128">
        <v>5</v>
      </c>
    </row>
    <row r="129" spans="1:11" x14ac:dyDescent="0.2">
      <c r="A129" t="s">
        <v>37</v>
      </c>
      <c r="B129" t="s">
        <v>947</v>
      </c>
      <c r="C129" t="s">
        <v>924</v>
      </c>
      <c r="D129">
        <v>2</v>
      </c>
      <c r="E129">
        <v>5</v>
      </c>
      <c r="F129">
        <v>5</v>
      </c>
      <c r="G129">
        <v>1159376</v>
      </c>
      <c r="H129">
        <v>8443</v>
      </c>
      <c r="I129">
        <v>39.997500000000002</v>
      </c>
      <c r="J129">
        <v>53.776000000000003</v>
      </c>
      <c r="K129">
        <v>4</v>
      </c>
    </row>
    <row r="130" spans="1:11" x14ac:dyDescent="0.2">
      <c r="A130" t="s">
        <v>37</v>
      </c>
      <c r="B130" t="s">
        <v>947</v>
      </c>
      <c r="C130" t="s">
        <v>928</v>
      </c>
      <c r="D130">
        <v>2</v>
      </c>
      <c r="E130">
        <v>5</v>
      </c>
      <c r="F130">
        <v>11</v>
      </c>
      <c r="G130">
        <v>1223212</v>
      </c>
      <c r="H130">
        <v>8764</v>
      </c>
      <c r="I130">
        <v>39.932699999999997</v>
      </c>
      <c r="J130">
        <v>57.5</v>
      </c>
      <c r="K130">
        <v>11</v>
      </c>
    </row>
    <row r="131" spans="1:11" x14ac:dyDescent="0.2">
      <c r="A131" t="s">
        <v>37</v>
      </c>
      <c r="B131" t="s">
        <v>948</v>
      </c>
      <c r="C131" t="s">
        <v>928</v>
      </c>
      <c r="D131">
        <v>2</v>
      </c>
      <c r="E131">
        <v>6</v>
      </c>
      <c r="F131">
        <v>16</v>
      </c>
      <c r="G131">
        <v>1441603</v>
      </c>
      <c r="H131">
        <v>8997</v>
      </c>
      <c r="I131">
        <v>43.0075</v>
      </c>
      <c r="J131">
        <v>61.457500000000003</v>
      </c>
      <c r="K131">
        <v>16</v>
      </c>
    </row>
    <row r="132" spans="1:11" x14ac:dyDescent="0.2">
      <c r="A132" t="s">
        <v>37</v>
      </c>
      <c r="B132" t="s">
        <v>949</v>
      </c>
      <c r="C132" t="s">
        <v>928</v>
      </c>
      <c r="D132">
        <v>2</v>
      </c>
      <c r="E132">
        <v>7</v>
      </c>
      <c r="F132">
        <v>12</v>
      </c>
      <c r="G132">
        <v>1413966</v>
      </c>
      <c r="H132">
        <v>9062</v>
      </c>
      <c r="I132">
        <v>39.439100000000003</v>
      </c>
      <c r="J132">
        <v>58.58</v>
      </c>
      <c r="K132">
        <v>11</v>
      </c>
    </row>
    <row r="133" spans="1:11" x14ac:dyDescent="0.2">
      <c r="A133" t="s">
        <v>37</v>
      </c>
      <c r="B133" t="s">
        <v>949</v>
      </c>
      <c r="C133" t="s">
        <v>927</v>
      </c>
      <c r="D133">
        <v>2</v>
      </c>
      <c r="E133">
        <v>7</v>
      </c>
      <c r="F133">
        <v>5</v>
      </c>
      <c r="G133">
        <v>1416042</v>
      </c>
      <c r="H133">
        <v>9132</v>
      </c>
      <c r="I133">
        <v>38.522500000000001</v>
      </c>
      <c r="J133">
        <v>56.795999999999999</v>
      </c>
      <c r="K133">
        <v>4</v>
      </c>
    </row>
    <row r="134" spans="1:11" x14ac:dyDescent="0.2">
      <c r="A134" t="s">
        <v>38</v>
      </c>
      <c r="B134" t="s">
        <v>936</v>
      </c>
      <c r="C134" t="s">
        <v>924</v>
      </c>
      <c r="D134">
        <v>1</v>
      </c>
      <c r="E134">
        <v>1</v>
      </c>
      <c r="F134">
        <v>3</v>
      </c>
      <c r="G134">
        <v>1174426</v>
      </c>
      <c r="H134">
        <v>8374</v>
      </c>
      <c r="I134">
        <v>40.926699999999997</v>
      </c>
      <c r="J134">
        <v>56.95</v>
      </c>
      <c r="K134">
        <v>3</v>
      </c>
    </row>
    <row r="135" spans="1:11" x14ac:dyDescent="0.2">
      <c r="A135" t="s">
        <v>38</v>
      </c>
      <c r="B135" t="s">
        <v>936</v>
      </c>
      <c r="C135" t="s">
        <v>927</v>
      </c>
      <c r="D135">
        <v>1</v>
      </c>
      <c r="E135">
        <v>1</v>
      </c>
      <c r="F135">
        <v>8</v>
      </c>
      <c r="G135">
        <v>1348307</v>
      </c>
      <c r="H135">
        <v>8633</v>
      </c>
      <c r="I135">
        <v>37.537500000000001</v>
      </c>
      <c r="J135">
        <v>57.674999999999997</v>
      </c>
      <c r="K135">
        <v>8</v>
      </c>
    </row>
    <row r="136" spans="1:11" x14ac:dyDescent="0.2">
      <c r="A136" t="s">
        <v>38</v>
      </c>
      <c r="B136" t="s">
        <v>937</v>
      </c>
      <c r="C136" t="s">
        <v>928</v>
      </c>
      <c r="D136">
        <v>1</v>
      </c>
      <c r="E136">
        <v>2</v>
      </c>
      <c r="F136">
        <v>4</v>
      </c>
      <c r="G136">
        <v>1269836</v>
      </c>
      <c r="H136">
        <v>8210</v>
      </c>
      <c r="I136">
        <v>39.555</v>
      </c>
      <c r="J136">
        <v>57.204999999999998</v>
      </c>
      <c r="K136">
        <v>4</v>
      </c>
    </row>
    <row r="137" spans="1:11" x14ac:dyDescent="0.2">
      <c r="A137" t="s">
        <v>38</v>
      </c>
      <c r="B137" t="s">
        <v>937</v>
      </c>
      <c r="C137" t="s">
        <v>927</v>
      </c>
      <c r="D137">
        <v>1</v>
      </c>
      <c r="E137">
        <v>2</v>
      </c>
      <c r="F137">
        <v>8</v>
      </c>
      <c r="G137">
        <v>1311357</v>
      </c>
      <c r="H137">
        <v>9070</v>
      </c>
      <c r="I137">
        <v>38.143700000000003</v>
      </c>
      <c r="J137">
        <v>58.038800000000002</v>
      </c>
      <c r="K137">
        <v>8</v>
      </c>
    </row>
    <row r="138" spans="1:11" x14ac:dyDescent="0.2">
      <c r="A138" t="s">
        <v>38</v>
      </c>
      <c r="B138" t="s">
        <v>938</v>
      </c>
      <c r="C138" t="s">
        <v>927</v>
      </c>
      <c r="D138">
        <v>1</v>
      </c>
      <c r="E138">
        <v>3</v>
      </c>
      <c r="F138">
        <v>10</v>
      </c>
      <c r="G138">
        <v>1069977</v>
      </c>
      <c r="H138">
        <v>8127</v>
      </c>
      <c r="I138">
        <v>41.441299999999998</v>
      </c>
      <c r="J138">
        <v>52.94</v>
      </c>
      <c r="K138">
        <v>8</v>
      </c>
    </row>
    <row r="139" spans="1:11" x14ac:dyDescent="0.2">
      <c r="A139" t="s">
        <v>38</v>
      </c>
      <c r="B139" t="s">
        <v>939</v>
      </c>
      <c r="C139" t="s">
        <v>924</v>
      </c>
      <c r="D139">
        <v>1</v>
      </c>
      <c r="E139">
        <v>4</v>
      </c>
      <c r="F139">
        <v>3</v>
      </c>
      <c r="G139">
        <v>1168509</v>
      </c>
      <c r="H139">
        <v>9650</v>
      </c>
      <c r="I139">
        <v>43.083300000000001</v>
      </c>
      <c r="J139">
        <v>59.28</v>
      </c>
      <c r="K139">
        <v>3</v>
      </c>
    </row>
    <row r="140" spans="1:11" x14ac:dyDescent="0.2">
      <c r="A140" t="s">
        <v>38</v>
      </c>
      <c r="B140" t="s">
        <v>939</v>
      </c>
      <c r="C140" t="s">
        <v>927</v>
      </c>
      <c r="D140">
        <v>1</v>
      </c>
      <c r="E140">
        <v>4</v>
      </c>
      <c r="F140">
        <v>8</v>
      </c>
      <c r="G140">
        <v>1218282</v>
      </c>
      <c r="H140">
        <v>8703</v>
      </c>
      <c r="I140">
        <v>41.467500000000001</v>
      </c>
      <c r="J140">
        <v>58.037500000000001</v>
      </c>
      <c r="K140">
        <v>8</v>
      </c>
    </row>
    <row r="141" spans="1:11" x14ac:dyDescent="0.2">
      <c r="A141" t="s">
        <v>38</v>
      </c>
      <c r="B141" t="s">
        <v>940</v>
      </c>
      <c r="C141" t="s">
        <v>928</v>
      </c>
      <c r="D141">
        <v>1</v>
      </c>
      <c r="E141">
        <v>5</v>
      </c>
      <c r="F141">
        <v>4</v>
      </c>
      <c r="G141">
        <v>1119365</v>
      </c>
      <c r="H141">
        <v>9575</v>
      </c>
      <c r="I141">
        <v>37.636699999999998</v>
      </c>
      <c r="J141">
        <v>53.09</v>
      </c>
      <c r="K141">
        <v>3</v>
      </c>
    </row>
    <row r="142" spans="1:11" x14ac:dyDescent="0.2">
      <c r="A142" t="s">
        <v>38</v>
      </c>
      <c r="B142" t="s">
        <v>940</v>
      </c>
      <c r="C142" t="s">
        <v>927</v>
      </c>
      <c r="D142">
        <v>1</v>
      </c>
      <c r="E142">
        <v>5</v>
      </c>
      <c r="F142">
        <v>8</v>
      </c>
      <c r="G142">
        <v>1252803</v>
      </c>
      <c r="H142">
        <v>8508</v>
      </c>
      <c r="I142">
        <v>41.3857</v>
      </c>
      <c r="J142">
        <v>56.362499999999997</v>
      </c>
      <c r="K142">
        <v>7</v>
      </c>
    </row>
    <row r="143" spans="1:11" x14ac:dyDescent="0.2">
      <c r="A143" t="s">
        <v>38</v>
      </c>
      <c r="B143" t="s">
        <v>941</v>
      </c>
      <c r="C143" t="s">
        <v>927</v>
      </c>
      <c r="D143">
        <v>1</v>
      </c>
      <c r="E143">
        <v>6</v>
      </c>
      <c r="F143">
        <v>12</v>
      </c>
      <c r="G143">
        <v>1461951</v>
      </c>
      <c r="H143">
        <v>8567</v>
      </c>
      <c r="I143">
        <v>37.256399999999999</v>
      </c>
      <c r="J143">
        <v>57.6892</v>
      </c>
      <c r="K143">
        <v>11</v>
      </c>
    </row>
    <row r="144" spans="1:11" x14ac:dyDescent="0.2">
      <c r="A144" t="s">
        <v>38</v>
      </c>
      <c r="B144" t="s">
        <v>942</v>
      </c>
      <c r="C144" t="s">
        <v>924</v>
      </c>
      <c r="D144">
        <v>1</v>
      </c>
      <c r="E144">
        <v>7</v>
      </c>
      <c r="F144">
        <v>4</v>
      </c>
      <c r="G144">
        <v>1354275</v>
      </c>
      <c r="H144">
        <v>9911</v>
      </c>
      <c r="I144">
        <v>36.573300000000003</v>
      </c>
      <c r="J144">
        <v>55.842500000000001</v>
      </c>
      <c r="K144">
        <v>3</v>
      </c>
    </row>
    <row r="145" spans="1:11" x14ac:dyDescent="0.2">
      <c r="A145" t="s">
        <v>38</v>
      </c>
      <c r="B145" t="s">
        <v>942</v>
      </c>
      <c r="C145" t="s">
        <v>927</v>
      </c>
      <c r="D145">
        <v>1</v>
      </c>
      <c r="E145">
        <v>7</v>
      </c>
      <c r="F145">
        <v>9</v>
      </c>
      <c r="G145">
        <v>1356379</v>
      </c>
      <c r="H145">
        <v>8571</v>
      </c>
      <c r="I145">
        <v>40.7744</v>
      </c>
      <c r="J145">
        <v>59.085599999999999</v>
      </c>
      <c r="K145">
        <v>9</v>
      </c>
    </row>
    <row r="146" spans="1:11" x14ac:dyDescent="0.2">
      <c r="A146" t="s">
        <v>38</v>
      </c>
      <c r="B146" t="s">
        <v>943</v>
      </c>
      <c r="C146" t="s">
        <v>924</v>
      </c>
      <c r="D146">
        <v>2</v>
      </c>
      <c r="E146">
        <v>1</v>
      </c>
      <c r="F146">
        <v>3</v>
      </c>
      <c r="G146">
        <v>1138699</v>
      </c>
      <c r="H146">
        <v>9296</v>
      </c>
      <c r="I146">
        <v>38.08</v>
      </c>
      <c r="J146">
        <v>52.16</v>
      </c>
      <c r="K146">
        <v>2</v>
      </c>
    </row>
    <row r="147" spans="1:11" x14ac:dyDescent="0.2">
      <c r="A147" t="s">
        <v>38</v>
      </c>
      <c r="B147" t="s">
        <v>943</v>
      </c>
      <c r="C147" t="s">
        <v>927</v>
      </c>
      <c r="D147">
        <v>2</v>
      </c>
      <c r="E147">
        <v>1</v>
      </c>
      <c r="F147">
        <v>7</v>
      </c>
      <c r="G147">
        <v>1183923</v>
      </c>
      <c r="H147">
        <v>7850</v>
      </c>
      <c r="I147">
        <v>40.468299999999999</v>
      </c>
      <c r="J147">
        <v>54.267099999999999</v>
      </c>
      <c r="K147">
        <v>6</v>
      </c>
    </row>
    <row r="148" spans="1:11" x14ac:dyDescent="0.2">
      <c r="A148" t="s">
        <v>38</v>
      </c>
      <c r="B148" t="s">
        <v>944</v>
      </c>
      <c r="C148" t="s">
        <v>928</v>
      </c>
      <c r="D148">
        <v>2</v>
      </c>
      <c r="E148">
        <v>2</v>
      </c>
      <c r="F148">
        <v>3</v>
      </c>
      <c r="G148">
        <v>920117</v>
      </c>
      <c r="H148">
        <v>8634</v>
      </c>
      <c r="I148">
        <v>40.840000000000003</v>
      </c>
      <c r="J148">
        <v>54.456699999999998</v>
      </c>
      <c r="K148">
        <v>3</v>
      </c>
    </row>
    <row r="149" spans="1:11" x14ac:dyDescent="0.2">
      <c r="A149" t="s">
        <v>38</v>
      </c>
      <c r="B149" t="s">
        <v>944</v>
      </c>
      <c r="C149" t="s">
        <v>927</v>
      </c>
      <c r="D149">
        <v>2</v>
      </c>
      <c r="E149">
        <v>2</v>
      </c>
      <c r="F149">
        <v>8</v>
      </c>
      <c r="G149">
        <v>1219231</v>
      </c>
      <c r="H149">
        <v>8627</v>
      </c>
      <c r="I149">
        <v>38.028799999999997</v>
      </c>
      <c r="J149">
        <v>56.48</v>
      </c>
      <c r="K149">
        <v>8</v>
      </c>
    </row>
    <row r="150" spans="1:11" x14ac:dyDescent="0.2">
      <c r="A150" t="s">
        <v>38</v>
      </c>
      <c r="B150" t="s">
        <v>945</v>
      </c>
      <c r="C150" t="s">
        <v>927</v>
      </c>
      <c r="D150">
        <v>2</v>
      </c>
      <c r="E150">
        <v>3</v>
      </c>
      <c r="F150">
        <v>10</v>
      </c>
      <c r="G150">
        <v>1073051</v>
      </c>
      <c r="H150">
        <v>7781</v>
      </c>
      <c r="I150">
        <v>36.0244</v>
      </c>
      <c r="J150">
        <v>51.86</v>
      </c>
      <c r="K150">
        <v>9</v>
      </c>
    </row>
    <row r="151" spans="1:11" x14ac:dyDescent="0.2">
      <c r="A151" t="s">
        <v>38</v>
      </c>
      <c r="B151" t="s">
        <v>946</v>
      </c>
      <c r="C151" t="s">
        <v>924</v>
      </c>
      <c r="D151">
        <v>2</v>
      </c>
      <c r="E151">
        <v>4</v>
      </c>
      <c r="F151">
        <v>3</v>
      </c>
      <c r="G151">
        <v>1133179</v>
      </c>
      <c r="H151">
        <v>9289</v>
      </c>
      <c r="I151">
        <v>41.646700000000003</v>
      </c>
      <c r="J151">
        <v>57.866700000000002</v>
      </c>
      <c r="K151">
        <v>3</v>
      </c>
    </row>
    <row r="152" spans="1:11" x14ac:dyDescent="0.2">
      <c r="A152" t="s">
        <v>38</v>
      </c>
      <c r="B152" t="s">
        <v>946</v>
      </c>
      <c r="C152" t="s">
        <v>927</v>
      </c>
      <c r="D152">
        <v>2</v>
      </c>
      <c r="E152">
        <v>4</v>
      </c>
      <c r="F152">
        <v>7</v>
      </c>
      <c r="G152">
        <v>1264015</v>
      </c>
      <c r="H152">
        <v>8263</v>
      </c>
      <c r="I152">
        <v>39.444299999999998</v>
      </c>
      <c r="J152">
        <v>57.1571</v>
      </c>
      <c r="K152">
        <v>7</v>
      </c>
    </row>
    <row r="153" spans="1:11" x14ac:dyDescent="0.2">
      <c r="A153" t="s">
        <v>38</v>
      </c>
      <c r="B153" t="s">
        <v>947</v>
      </c>
      <c r="C153" t="s">
        <v>928</v>
      </c>
      <c r="D153">
        <v>2</v>
      </c>
      <c r="E153">
        <v>5</v>
      </c>
      <c r="F153">
        <v>3</v>
      </c>
      <c r="G153">
        <v>1105458</v>
      </c>
      <c r="H153">
        <v>8114</v>
      </c>
      <c r="I153">
        <v>37.71</v>
      </c>
      <c r="J153">
        <v>50.2333</v>
      </c>
      <c r="K153">
        <v>2</v>
      </c>
    </row>
    <row r="154" spans="1:11" x14ac:dyDescent="0.2">
      <c r="A154" t="s">
        <v>38</v>
      </c>
      <c r="B154" t="s">
        <v>947</v>
      </c>
      <c r="C154" t="s">
        <v>927</v>
      </c>
      <c r="D154">
        <v>2</v>
      </c>
      <c r="E154">
        <v>5</v>
      </c>
      <c r="F154">
        <v>8</v>
      </c>
      <c r="G154">
        <v>1165640</v>
      </c>
      <c r="H154">
        <v>7837</v>
      </c>
      <c r="I154">
        <v>35.432499999999997</v>
      </c>
      <c r="J154">
        <v>53.875</v>
      </c>
      <c r="K154">
        <v>8</v>
      </c>
    </row>
    <row r="155" spans="1:11" x14ac:dyDescent="0.2">
      <c r="A155" t="s">
        <v>38</v>
      </c>
      <c r="B155" t="s">
        <v>948</v>
      </c>
      <c r="C155" t="s">
        <v>927</v>
      </c>
      <c r="D155">
        <v>2</v>
      </c>
      <c r="E155">
        <v>6</v>
      </c>
      <c r="F155">
        <v>11</v>
      </c>
      <c r="G155">
        <v>1259661</v>
      </c>
      <c r="H155">
        <v>8607</v>
      </c>
      <c r="I155">
        <v>38.091999999999999</v>
      </c>
      <c r="J155">
        <v>55.730899999999998</v>
      </c>
      <c r="K155">
        <v>10</v>
      </c>
    </row>
    <row r="156" spans="1:11" x14ac:dyDescent="0.2">
      <c r="A156" t="s">
        <v>38</v>
      </c>
      <c r="B156" t="s">
        <v>949</v>
      </c>
      <c r="C156" t="s">
        <v>924</v>
      </c>
      <c r="D156">
        <v>2</v>
      </c>
      <c r="E156">
        <v>7</v>
      </c>
      <c r="F156">
        <v>4</v>
      </c>
      <c r="G156">
        <v>1221160</v>
      </c>
      <c r="H156">
        <v>8498</v>
      </c>
      <c r="I156">
        <v>35.924999999999997</v>
      </c>
      <c r="J156">
        <v>55.45</v>
      </c>
      <c r="K156">
        <v>4</v>
      </c>
    </row>
    <row r="157" spans="1:11" x14ac:dyDescent="0.2">
      <c r="A157" t="s">
        <v>38</v>
      </c>
      <c r="B157" t="s">
        <v>949</v>
      </c>
      <c r="C157" t="s">
        <v>927</v>
      </c>
      <c r="D157">
        <v>2</v>
      </c>
      <c r="E157">
        <v>7</v>
      </c>
      <c r="F157">
        <v>8</v>
      </c>
      <c r="G157">
        <v>1167262</v>
      </c>
      <c r="H157">
        <v>7889</v>
      </c>
      <c r="I157">
        <v>38.005699999999997</v>
      </c>
      <c r="J157">
        <v>53.487499999999997</v>
      </c>
      <c r="K157">
        <v>7</v>
      </c>
    </row>
    <row r="158" spans="1:11" x14ac:dyDescent="0.2">
      <c r="A158" t="s">
        <v>39</v>
      </c>
      <c r="B158" t="s">
        <v>936</v>
      </c>
      <c r="C158" t="s">
        <v>924</v>
      </c>
      <c r="D158">
        <v>1</v>
      </c>
      <c r="E158">
        <v>1</v>
      </c>
      <c r="F158">
        <v>8</v>
      </c>
      <c r="G158">
        <v>1235966</v>
      </c>
      <c r="H158">
        <v>9059</v>
      </c>
      <c r="I158">
        <v>40.045699999999997</v>
      </c>
      <c r="J158">
        <v>56.256300000000003</v>
      </c>
      <c r="K158">
        <v>7</v>
      </c>
    </row>
    <row r="159" spans="1:11" x14ac:dyDescent="0.2">
      <c r="A159" t="s">
        <v>39</v>
      </c>
      <c r="B159" t="s">
        <v>936</v>
      </c>
      <c r="C159" t="s">
        <v>928</v>
      </c>
      <c r="D159">
        <v>1</v>
      </c>
      <c r="E159">
        <v>1</v>
      </c>
      <c r="F159">
        <v>4</v>
      </c>
      <c r="G159">
        <v>1461623</v>
      </c>
      <c r="H159">
        <v>8810</v>
      </c>
      <c r="I159">
        <v>45.195</v>
      </c>
      <c r="J159">
        <v>54.634999999999998</v>
      </c>
      <c r="K159">
        <v>2</v>
      </c>
    </row>
    <row r="160" spans="1:11" x14ac:dyDescent="0.2">
      <c r="A160" t="s">
        <v>39</v>
      </c>
      <c r="B160" t="s">
        <v>937</v>
      </c>
      <c r="C160" t="s">
        <v>924</v>
      </c>
      <c r="D160">
        <v>1</v>
      </c>
      <c r="E160">
        <v>2</v>
      </c>
      <c r="F160">
        <v>9</v>
      </c>
      <c r="G160">
        <v>1287463</v>
      </c>
      <c r="H160">
        <v>8537</v>
      </c>
      <c r="I160">
        <v>42.08</v>
      </c>
      <c r="J160">
        <v>54.0167</v>
      </c>
      <c r="K160">
        <v>6</v>
      </c>
    </row>
    <row r="161" spans="1:11" x14ac:dyDescent="0.2">
      <c r="A161" t="s">
        <v>39</v>
      </c>
      <c r="B161" t="s">
        <v>937</v>
      </c>
      <c r="C161" t="s">
        <v>927</v>
      </c>
      <c r="D161">
        <v>1</v>
      </c>
      <c r="E161">
        <v>2</v>
      </c>
      <c r="F161">
        <v>4</v>
      </c>
      <c r="G161">
        <v>1177945</v>
      </c>
      <c r="H161">
        <v>9403</v>
      </c>
      <c r="I161">
        <v>39.202500000000001</v>
      </c>
      <c r="J161">
        <v>57.43</v>
      </c>
      <c r="K161">
        <v>4</v>
      </c>
    </row>
    <row r="162" spans="1:11" x14ac:dyDescent="0.2">
      <c r="A162" t="s">
        <v>39</v>
      </c>
      <c r="B162" t="s">
        <v>938</v>
      </c>
      <c r="C162" t="s">
        <v>924</v>
      </c>
      <c r="D162">
        <v>1</v>
      </c>
      <c r="E162">
        <v>3</v>
      </c>
      <c r="F162">
        <v>11</v>
      </c>
      <c r="G162">
        <v>1235814</v>
      </c>
      <c r="H162">
        <v>8776</v>
      </c>
      <c r="I162">
        <v>40.319000000000003</v>
      </c>
      <c r="J162">
        <v>56.527299999999997</v>
      </c>
      <c r="K162">
        <v>10</v>
      </c>
    </row>
    <row r="163" spans="1:11" x14ac:dyDescent="0.2">
      <c r="A163" t="s">
        <v>39</v>
      </c>
      <c r="B163" t="s">
        <v>939</v>
      </c>
      <c r="C163" t="s">
        <v>924</v>
      </c>
      <c r="D163">
        <v>1</v>
      </c>
      <c r="E163">
        <v>4</v>
      </c>
      <c r="F163">
        <v>8</v>
      </c>
      <c r="G163">
        <v>1188697</v>
      </c>
      <c r="H163">
        <v>8575</v>
      </c>
      <c r="I163">
        <v>41.218299999999999</v>
      </c>
      <c r="J163">
        <v>53.961199999999998</v>
      </c>
      <c r="K163">
        <v>6</v>
      </c>
    </row>
    <row r="164" spans="1:11" x14ac:dyDescent="0.2">
      <c r="A164" t="s">
        <v>39</v>
      </c>
      <c r="B164" t="s">
        <v>939</v>
      </c>
      <c r="C164" t="s">
        <v>928</v>
      </c>
      <c r="D164">
        <v>1</v>
      </c>
      <c r="E164">
        <v>4</v>
      </c>
      <c r="F164">
        <v>4</v>
      </c>
      <c r="G164">
        <v>969304</v>
      </c>
      <c r="H164">
        <v>8945</v>
      </c>
      <c r="I164">
        <v>40.116700000000002</v>
      </c>
      <c r="J164">
        <v>51.52</v>
      </c>
      <c r="K164">
        <v>3</v>
      </c>
    </row>
    <row r="165" spans="1:11" x14ac:dyDescent="0.2">
      <c r="A165" t="s">
        <v>39</v>
      </c>
      <c r="B165" t="s">
        <v>940</v>
      </c>
      <c r="C165" t="s">
        <v>924</v>
      </c>
      <c r="D165">
        <v>1</v>
      </c>
      <c r="E165">
        <v>5</v>
      </c>
      <c r="F165">
        <v>9</v>
      </c>
      <c r="G165">
        <v>1243173</v>
      </c>
      <c r="H165">
        <v>8198</v>
      </c>
      <c r="I165">
        <v>38.018900000000002</v>
      </c>
      <c r="J165">
        <v>56.243299999999998</v>
      </c>
      <c r="K165">
        <v>9</v>
      </c>
    </row>
    <row r="166" spans="1:11" x14ac:dyDescent="0.2">
      <c r="A166" t="s">
        <v>39</v>
      </c>
      <c r="B166" t="s">
        <v>940</v>
      </c>
      <c r="C166" t="s">
        <v>927</v>
      </c>
      <c r="D166">
        <v>1</v>
      </c>
      <c r="E166">
        <v>5</v>
      </c>
      <c r="F166">
        <v>4</v>
      </c>
      <c r="G166">
        <v>1159218</v>
      </c>
      <c r="H166">
        <v>8862</v>
      </c>
      <c r="I166">
        <v>45.6233</v>
      </c>
      <c r="J166">
        <v>55.475000000000001</v>
      </c>
      <c r="K166">
        <v>3</v>
      </c>
    </row>
    <row r="167" spans="1:11" x14ac:dyDescent="0.2">
      <c r="A167" t="s">
        <v>39</v>
      </c>
      <c r="B167" t="s">
        <v>941</v>
      </c>
      <c r="C167" t="s">
        <v>924</v>
      </c>
      <c r="D167">
        <v>1</v>
      </c>
      <c r="E167">
        <v>6</v>
      </c>
      <c r="F167">
        <v>13</v>
      </c>
      <c r="G167">
        <v>1388652</v>
      </c>
      <c r="H167">
        <v>9102</v>
      </c>
      <c r="I167">
        <v>42.5473</v>
      </c>
      <c r="J167">
        <v>58.589199999999998</v>
      </c>
      <c r="K167">
        <v>11</v>
      </c>
    </row>
    <row r="168" spans="1:11" x14ac:dyDescent="0.2">
      <c r="A168" t="s">
        <v>39</v>
      </c>
      <c r="B168" t="s">
        <v>942</v>
      </c>
      <c r="C168" t="s">
        <v>924</v>
      </c>
      <c r="D168">
        <v>1</v>
      </c>
      <c r="E168">
        <v>7</v>
      </c>
      <c r="F168">
        <v>10</v>
      </c>
      <c r="G168">
        <v>1303300</v>
      </c>
      <c r="H168">
        <v>8481</v>
      </c>
      <c r="I168">
        <v>36.82</v>
      </c>
      <c r="J168">
        <v>54.235999999999997</v>
      </c>
      <c r="K168">
        <v>8</v>
      </c>
    </row>
    <row r="169" spans="1:11" x14ac:dyDescent="0.2">
      <c r="A169" t="s">
        <v>39</v>
      </c>
      <c r="B169" t="s">
        <v>942</v>
      </c>
      <c r="C169" t="s">
        <v>928</v>
      </c>
      <c r="D169">
        <v>1</v>
      </c>
      <c r="E169">
        <v>7</v>
      </c>
      <c r="F169">
        <v>4</v>
      </c>
      <c r="G169">
        <v>1350562</v>
      </c>
      <c r="H169">
        <v>8692</v>
      </c>
      <c r="I169">
        <v>37.8367</v>
      </c>
      <c r="J169">
        <v>54.715000000000003</v>
      </c>
      <c r="K169">
        <v>3</v>
      </c>
    </row>
    <row r="170" spans="1:11" x14ac:dyDescent="0.2">
      <c r="A170" t="s">
        <v>39</v>
      </c>
      <c r="B170" t="s">
        <v>943</v>
      </c>
      <c r="C170" t="s">
        <v>924</v>
      </c>
      <c r="D170">
        <v>2</v>
      </c>
      <c r="E170">
        <v>1</v>
      </c>
      <c r="F170">
        <v>9</v>
      </c>
      <c r="G170">
        <v>1340134</v>
      </c>
      <c r="H170">
        <v>9445</v>
      </c>
      <c r="I170">
        <v>43.256700000000002</v>
      </c>
      <c r="J170">
        <v>60.978900000000003</v>
      </c>
      <c r="K170">
        <v>9</v>
      </c>
    </row>
    <row r="171" spans="1:11" x14ac:dyDescent="0.2">
      <c r="A171" t="s">
        <v>39</v>
      </c>
      <c r="B171" t="s">
        <v>943</v>
      </c>
      <c r="C171" t="s">
        <v>928</v>
      </c>
      <c r="D171">
        <v>2</v>
      </c>
      <c r="E171">
        <v>1</v>
      </c>
      <c r="F171">
        <v>4</v>
      </c>
      <c r="G171">
        <v>1358912</v>
      </c>
      <c r="H171">
        <v>9737</v>
      </c>
      <c r="I171">
        <v>45.977499999999999</v>
      </c>
      <c r="J171">
        <v>62.692500000000003</v>
      </c>
      <c r="K171">
        <v>4</v>
      </c>
    </row>
    <row r="172" spans="1:11" x14ac:dyDescent="0.2">
      <c r="A172" t="s">
        <v>39</v>
      </c>
      <c r="B172" t="s">
        <v>944</v>
      </c>
      <c r="C172" t="s">
        <v>924</v>
      </c>
      <c r="D172">
        <v>2</v>
      </c>
      <c r="E172">
        <v>2</v>
      </c>
      <c r="F172">
        <v>10</v>
      </c>
      <c r="G172">
        <v>1277750</v>
      </c>
      <c r="H172">
        <v>8692</v>
      </c>
      <c r="I172">
        <v>40.609000000000002</v>
      </c>
      <c r="J172">
        <v>58.298999999999999</v>
      </c>
      <c r="K172">
        <v>10</v>
      </c>
    </row>
    <row r="173" spans="1:11" x14ac:dyDescent="0.2">
      <c r="A173" t="s">
        <v>39</v>
      </c>
      <c r="B173" t="s">
        <v>944</v>
      </c>
      <c r="C173" t="s">
        <v>927</v>
      </c>
      <c r="D173">
        <v>2</v>
      </c>
      <c r="E173">
        <v>2</v>
      </c>
      <c r="F173">
        <v>4</v>
      </c>
      <c r="G173">
        <v>1231726</v>
      </c>
      <c r="H173">
        <v>8856</v>
      </c>
      <c r="I173">
        <v>41.497500000000002</v>
      </c>
      <c r="J173">
        <v>58.375</v>
      </c>
      <c r="K173">
        <v>4</v>
      </c>
    </row>
    <row r="174" spans="1:11" x14ac:dyDescent="0.2">
      <c r="A174" t="s">
        <v>39</v>
      </c>
      <c r="B174" t="s">
        <v>945</v>
      </c>
      <c r="C174" t="s">
        <v>924</v>
      </c>
      <c r="D174">
        <v>2</v>
      </c>
      <c r="E174">
        <v>3</v>
      </c>
      <c r="F174">
        <v>12</v>
      </c>
      <c r="G174">
        <v>1320595</v>
      </c>
      <c r="H174">
        <v>8828</v>
      </c>
      <c r="I174">
        <v>40.914200000000001</v>
      </c>
      <c r="J174">
        <v>59.052500000000002</v>
      </c>
      <c r="K174">
        <v>12</v>
      </c>
    </row>
    <row r="175" spans="1:11" x14ac:dyDescent="0.2">
      <c r="A175" t="s">
        <v>39</v>
      </c>
      <c r="B175" t="s">
        <v>946</v>
      </c>
      <c r="C175" t="s">
        <v>924</v>
      </c>
      <c r="D175">
        <v>2</v>
      </c>
      <c r="E175">
        <v>4</v>
      </c>
      <c r="F175">
        <v>9</v>
      </c>
      <c r="G175">
        <v>1279896</v>
      </c>
      <c r="H175">
        <v>9115</v>
      </c>
      <c r="I175">
        <v>38.365000000000002</v>
      </c>
      <c r="J175">
        <v>56.397799999999997</v>
      </c>
      <c r="K175">
        <v>8</v>
      </c>
    </row>
    <row r="176" spans="1:11" x14ac:dyDescent="0.2">
      <c r="A176" t="s">
        <v>39</v>
      </c>
      <c r="B176" t="s">
        <v>946</v>
      </c>
      <c r="C176" t="s">
        <v>928</v>
      </c>
      <c r="D176">
        <v>2</v>
      </c>
      <c r="E176">
        <v>4</v>
      </c>
      <c r="F176">
        <v>4</v>
      </c>
      <c r="G176">
        <v>1327258</v>
      </c>
      <c r="H176">
        <v>7439</v>
      </c>
      <c r="I176">
        <v>42.922499999999999</v>
      </c>
      <c r="J176">
        <v>58.39</v>
      </c>
      <c r="K176">
        <v>4</v>
      </c>
    </row>
    <row r="177" spans="1:11" x14ac:dyDescent="0.2">
      <c r="A177" t="s">
        <v>39</v>
      </c>
      <c r="B177" t="s">
        <v>947</v>
      </c>
      <c r="C177" t="s">
        <v>924</v>
      </c>
      <c r="D177">
        <v>2</v>
      </c>
      <c r="E177">
        <v>5</v>
      </c>
      <c r="F177">
        <v>10</v>
      </c>
      <c r="G177">
        <v>1342747</v>
      </c>
      <c r="H177">
        <v>8850</v>
      </c>
      <c r="I177">
        <v>41.936700000000002</v>
      </c>
      <c r="J177">
        <v>58.344000000000001</v>
      </c>
      <c r="K177">
        <v>9</v>
      </c>
    </row>
    <row r="178" spans="1:11" x14ac:dyDescent="0.2">
      <c r="A178" t="s">
        <v>39</v>
      </c>
      <c r="B178" t="s">
        <v>947</v>
      </c>
      <c r="C178" t="s">
        <v>927</v>
      </c>
      <c r="D178">
        <v>2</v>
      </c>
      <c r="E178">
        <v>5</v>
      </c>
      <c r="F178">
        <v>4</v>
      </c>
      <c r="G178">
        <v>1351552</v>
      </c>
      <c r="H178">
        <v>8264</v>
      </c>
      <c r="I178">
        <v>40.3125</v>
      </c>
      <c r="J178">
        <v>58.48</v>
      </c>
      <c r="K178">
        <v>4</v>
      </c>
    </row>
    <row r="179" spans="1:11" x14ac:dyDescent="0.2">
      <c r="A179" t="s">
        <v>39</v>
      </c>
      <c r="B179" t="s">
        <v>948</v>
      </c>
      <c r="C179" t="s">
        <v>924</v>
      </c>
      <c r="D179">
        <v>2</v>
      </c>
      <c r="E179">
        <v>6</v>
      </c>
      <c r="F179">
        <v>14</v>
      </c>
      <c r="G179">
        <v>1391886</v>
      </c>
      <c r="H179">
        <v>8826</v>
      </c>
      <c r="I179">
        <v>39.912999999999997</v>
      </c>
      <c r="J179">
        <v>55.545000000000002</v>
      </c>
      <c r="K179">
        <v>10</v>
      </c>
    </row>
    <row r="180" spans="1:11" x14ac:dyDescent="0.2">
      <c r="A180" t="s">
        <v>39</v>
      </c>
      <c r="B180" t="s">
        <v>949</v>
      </c>
      <c r="C180" t="s">
        <v>924</v>
      </c>
      <c r="D180">
        <v>2</v>
      </c>
      <c r="E180">
        <v>7</v>
      </c>
      <c r="F180">
        <v>10</v>
      </c>
      <c r="G180">
        <v>1395162</v>
      </c>
      <c r="H180">
        <v>8813</v>
      </c>
      <c r="I180">
        <v>36.64</v>
      </c>
      <c r="J180">
        <v>49.701999999999998</v>
      </c>
      <c r="K180">
        <v>3</v>
      </c>
    </row>
    <row r="181" spans="1:11" x14ac:dyDescent="0.2">
      <c r="A181" t="s">
        <v>39</v>
      </c>
      <c r="B181" t="s">
        <v>949</v>
      </c>
      <c r="C181" t="s">
        <v>928</v>
      </c>
      <c r="D181">
        <v>2</v>
      </c>
      <c r="E181">
        <v>7</v>
      </c>
      <c r="F181">
        <v>5</v>
      </c>
      <c r="G181">
        <v>1336382</v>
      </c>
      <c r="H181">
        <v>8398</v>
      </c>
      <c r="I181">
        <v>41.884999999999998</v>
      </c>
      <c r="J181">
        <v>56.372</v>
      </c>
      <c r="K181">
        <v>4</v>
      </c>
    </row>
    <row r="182" spans="1:11" x14ac:dyDescent="0.2">
      <c r="A182" t="s">
        <v>40</v>
      </c>
      <c r="B182" t="s">
        <v>936</v>
      </c>
      <c r="C182" t="s">
        <v>928</v>
      </c>
      <c r="D182">
        <v>1</v>
      </c>
      <c r="E182">
        <v>1</v>
      </c>
      <c r="F182">
        <v>9</v>
      </c>
      <c r="G182">
        <v>1294231</v>
      </c>
      <c r="H182">
        <v>8164</v>
      </c>
      <c r="I182">
        <v>38.942500000000003</v>
      </c>
      <c r="J182">
        <v>55.722200000000001</v>
      </c>
      <c r="K182">
        <v>8</v>
      </c>
    </row>
    <row r="183" spans="1:11" x14ac:dyDescent="0.2">
      <c r="A183" t="s">
        <v>40</v>
      </c>
      <c r="B183" t="s">
        <v>936</v>
      </c>
      <c r="C183" t="s">
        <v>927</v>
      </c>
      <c r="D183">
        <v>1</v>
      </c>
      <c r="E183">
        <v>1</v>
      </c>
      <c r="F183">
        <v>4</v>
      </c>
      <c r="G183">
        <v>1116384</v>
      </c>
      <c r="H183">
        <v>8992</v>
      </c>
      <c r="I183">
        <v>37.905000000000001</v>
      </c>
      <c r="J183">
        <v>55.732500000000002</v>
      </c>
      <c r="K183">
        <v>4</v>
      </c>
    </row>
    <row r="184" spans="1:11" x14ac:dyDescent="0.2">
      <c r="A184" t="s">
        <v>40</v>
      </c>
      <c r="B184" t="s">
        <v>937</v>
      </c>
      <c r="C184" t="s">
        <v>924</v>
      </c>
      <c r="D184">
        <v>1</v>
      </c>
      <c r="E184">
        <v>2</v>
      </c>
      <c r="F184">
        <v>4</v>
      </c>
      <c r="G184">
        <v>1366884</v>
      </c>
      <c r="H184">
        <v>8258</v>
      </c>
      <c r="I184">
        <v>40.020000000000003</v>
      </c>
      <c r="J184">
        <v>55.085000000000001</v>
      </c>
      <c r="K184">
        <v>3</v>
      </c>
    </row>
    <row r="185" spans="1:11" x14ac:dyDescent="0.2">
      <c r="A185" t="s">
        <v>40</v>
      </c>
      <c r="B185" t="s">
        <v>937</v>
      </c>
      <c r="C185" t="s">
        <v>928</v>
      </c>
      <c r="D185">
        <v>1</v>
      </c>
      <c r="E185">
        <v>2</v>
      </c>
      <c r="F185">
        <v>10</v>
      </c>
      <c r="G185">
        <v>1195208</v>
      </c>
      <c r="H185">
        <v>8907</v>
      </c>
      <c r="I185">
        <v>37.491999999999997</v>
      </c>
      <c r="J185">
        <v>56.314999999999998</v>
      </c>
      <c r="K185">
        <v>10</v>
      </c>
    </row>
    <row r="186" spans="1:11" x14ac:dyDescent="0.2">
      <c r="A186" t="s">
        <v>40</v>
      </c>
      <c r="B186" t="s">
        <v>938</v>
      </c>
      <c r="C186" t="s">
        <v>928</v>
      </c>
      <c r="D186">
        <v>1</v>
      </c>
      <c r="E186">
        <v>3</v>
      </c>
      <c r="F186">
        <v>12</v>
      </c>
      <c r="G186">
        <v>1313602</v>
      </c>
      <c r="H186">
        <v>8980</v>
      </c>
      <c r="I186">
        <v>40.015599999999999</v>
      </c>
      <c r="J186">
        <v>55.409199999999998</v>
      </c>
      <c r="K186">
        <v>9</v>
      </c>
    </row>
    <row r="187" spans="1:11" x14ac:dyDescent="0.2">
      <c r="A187" t="s">
        <v>40</v>
      </c>
      <c r="B187" t="s">
        <v>939</v>
      </c>
      <c r="C187" t="s">
        <v>928</v>
      </c>
      <c r="D187">
        <v>1</v>
      </c>
      <c r="E187">
        <v>4</v>
      </c>
      <c r="F187">
        <v>9</v>
      </c>
      <c r="G187">
        <v>1253653</v>
      </c>
      <c r="H187">
        <v>8803</v>
      </c>
      <c r="I187">
        <v>41.994399999999999</v>
      </c>
      <c r="J187">
        <v>58.763300000000001</v>
      </c>
      <c r="K187">
        <v>9</v>
      </c>
    </row>
    <row r="188" spans="1:11" x14ac:dyDescent="0.2">
      <c r="A188" t="s">
        <v>40</v>
      </c>
      <c r="B188" t="s">
        <v>939</v>
      </c>
      <c r="C188" t="s">
        <v>927</v>
      </c>
      <c r="D188">
        <v>1</v>
      </c>
      <c r="E188">
        <v>4</v>
      </c>
      <c r="F188">
        <v>4</v>
      </c>
      <c r="G188">
        <v>1287936</v>
      </c>
      <c r="H188">
        <v>8939</v>
      </c>
      <c r="I188">
        <v>42.097499999999997</v>
      </c>
      <c r="J188">
        <v>59.337499999999999</v>
      </c>
      <c r="K188">
        <v>4</v>
      </c>
    </row>
    <row r="189" spans="1:11" x14ac:dyDescent="0.2">
      <c r="A189" t="s">
        <v>40</v>
      </c>
      <c r="B189" t="s">
        <v>940</v>
      </c>
      <c r="C189" t="s">
        <v>924</v>
      </c>
      <c r="D189">
        <v>1</v>
      </c>
      <c r="E189">
        <v>5</v>
      </c>
      <c r="F189">
        <v>4</v>
      </c>
      <c r="G189">
        <v>1232162</v>
      </c>
      <c r="H189">
        <v>8611</v>
      </c>
      <c r="I189">
        <v>41.545000000000002</v>
      </c>
      <c r="J189">
        <v>58.115000000000002</v>
      </c>
      <c r="K189">
        <v>4</v>
      </c>
    </row>
    <row r="190" spans="1:11" x14ac:dyDescent="0.2">
      <c r="A190" t="s">
        <v>40</v>
      </c>
      <c r="B190" t="s">
        <v>940</v>
      </c>
      <c r="C190" t="s">
        <v>928</v>
      </c>
      <c r="D190">
        <v>1</v>
      </c>
      <c r="E190">
        <v>5</v>
      </c>
      <c r="F190">
        <v>10</v>
      </c>
      <c r="G190">
        <v>1289766</v>
      </c>
      <c r="H190">
        <v>8913</v>
      </c>
      <c r="I190">
        <v>41.862200000000001</v>
      </c>
      <c r="J190">
        <v>57.838000000000001</v>
      </c>
      <c r="K190">
        <v>9</v>
      </c>
    </row>
    <row r="191" spans="1:11" x14ac:dyDescent="0.2">
      <c r="A191" t="s">
        <v>40</v>
      </c>
      <c r="B191" t="s">
        <v>941</v>
      </c>
      <c r="C191" t="s">
        <v>928</v>
      </c>
      <c r="D191">
        <v>1</v>
      </c>
      <c r="E191">
        <v>6</v>
      </c>
      <c r="F191">
        <v>14</v>
      </c>
      <c r="G191">
        <v>1324226</v>
      </c>
      <c r="H191">
        <v>8315</v>
      </c>
      <c r="I191">
        <v>38.556899999999999</v>
      </c>
      <c r="J191">
        <v>56.593600000000002</v>
      </c>
      <c r="K191">
        <v>13</v>
      </c>
    </row>
    <row r="192" spans="1:11" x14ac:dyDescent="0.2">
      <c r="A192" t="s">
        <v>40</v>
      </c>
      <c r="B192" t="s">
        <v>942</v>
      </c>
      <c r="C192" t="s">
        <v>928</v>
      </c>
      <c r="D192">
        <v>1</v>
      </c>
      <c r="E192">
        <v>7</v>
      </c>
      <c r="F192">
        <v>10</v>
      </c>
      <c r="G192">
        <v>1454329</v>
      </c>
      <c r="H192">
        <v>8776</v>
      </c>
      <c r="I192">
        <v>40.530999999999999</v>
      </c>
      <c r="J192">
        <v>60.274999999999999</v>
      </c>
      <c r="K192">
        <v>10</v>
      </c>
    </row>
    <row r="193" spans="1:11" x14ac:dyDescent="0.2">
      <c r="A193" t="s">
        <v>40</v>
      </c>
      <c r="B193" t="s">
        <v>942</v>
      </c>
      <c r="C193" t="s">
        <v>927</v>
      </c>
      <c r="D193">
        <v>1</v>
      </c>
      <c r="E193">
        <v>7</v>
      </c>
      <c r="F193">
        <v>5</v>
      </c>
      <c r="G193">
        <v>1428460</v>
      </c>
      <c r="H193">
        <v>8406</v>
      </c>
      <c r="I193">
        <v>39.255000000000003</v>
      </c>
      <c r="J193">
        <v>56.308</v>
      </c>
      <c r="K193">
        <v>4</v>
      </c>
    </row>
    <row r="194" spans="1:11" x14ac:dyDescent="0.2">
      <c r="A194" t="s">
        <v>40</v>
      </c>
      <c r="B194" t="s">
        <v>943</v>
      </c>
      <c r="C194" t="s">
        <v>928</v>
      </c>
      <c r="D194">
        <v>2</v>
      </c>
      <c r="E194">
        <v>1</v>
      </c>
      <c r="F194">
        <v>8</v>
      </c>
      <c r="G194">
        <v>1127093</v>
      </c>
      <c r="H194">
        <v>7595</v>
      </c>
      <c r="I194">
        <v>33.665700000000001</v>
      </c>
      <c r="J194">
        <v>51.013800000000003</v>
      </c>
      <c r="K194">
        <v>7</v>
      </c>
    </row>
    <row r="195" spans="1:11" x14ac:dyDescent="0.2">
      <c r="A195" t="s">
        <v>40</v>
      </c>
      <c r="B195" t="s">
        <v>943</v>
      </c>
      <c r="C195" t="s">
        <v>927</v>
      </c>
      <c r="D195">
        <v>2</v>
      </c>
      <c r="E195">
        <v>1</v>
      </c>
      <c r="F195">
        <v>3</v>
      </c>
      <c r="G195">
        <v>1192170</v>
      </c>
      <c r="H195">
        <v>9163</v>
      </c>
      <c r="I195">
        <v>32.9133</v>
      </c>
      <c r="J195">
        <v>54.606699999999996</v>
      </c>
      <c r="K195">
        <v>3</v>
      </c>
    </row>
    <row r="196" spans="1:11" x14ac:dyDescent="0.2">
      <c r="A196" t="s">
        <v>40</v>
      </c>
      <c r="B196" t="s">
        <v>944</v>
      </c>
      <c r="C196" t="s">
        <v>924</v>
      </c>
      <c r="D196">
        <v>2</v>
      </c>
      <c r="E196">
        <v>2</v>
      </c>
      <c r="F196">
        <v>4</v>
      </c>
      <c r="G196">
        <v>1099002</v>
      </c>
      <c r="H196">
        <v>7538</v>
      </c>
      <c r="I196">
        <v>40.424999999999997</v>
      </c>
      <c r="J196">
        <v>54.954999999999998</v>
      </c>
      <c r="K196">
        <v>4</v>
      </c>
    </row>
    <row r="197" spans="1:11" x14ac:dyDescent="0.2">
      <c r="A197" t="s">
        <v>40</v>
      </c>
      <c r="B197" t="s">
        <v>944</v>
      </c>
      <c r="C197" t="s">
        <v>928</v>
      </c>
      <c r="D197">
        <v>2</v>
      </c>
      <c r="E197">
        <v>2</v>
      </c>
      <c r="F197">
        <v>8</v>
      </c>
      <c r="G197">
        <v>1058317</v>
      </c>
      <c r="H197">
        <v>8427</v>
      </c>
      <c r="I197">
        <v>33.75</v>
      </c>
      <c r="J197">
        <v>49.814999999999998</v>
      </c>
      <c r="K197">
        <v>6</v>
      </c>
    </row>
    <row r="198" spans="1:11" x14ac:dyDescent="0.2">
      <c r="A198" t="s">
        <v>40</v>
      </c>
      <c r="B198" t="s">
        <v>945</v>
      </c>
      <c r="C198" t="s">
        <v>928</v>
      </c>
      <c r="D198">
        <v>2</v>
      </c>
      <c r="E198">
        <v>3</v>
      </c>
      <c r="F198">
        <v>10</v>
      </c>
      <c r="G198">
        <v>969117</v>
      </c>
      <c r="H198">
        <v>7940</v>
      </c>
      <c r="I198">
        <v>35.423299999999998</v>
      </c>
      <c r="J198">
        <v>50.686</v>
      </c>
      <c r="K198">
        <v>9</v>
      </c>
    </row>
    <row r="199" spans="1:11" x14ac:dyDescent="0.2">
      <c r="A199" t="s">
        <v>40</v>
      </c>
      <c r="B199" t="s">
        <v>946</v>
      </c>
      <c r="C199" t="s">
        <v>928</v>
      </c>
      <c r="D199">
        <v>2</v>
      </c>
      <c r="E199">
        <v>4</v>
      </c>
      <c r="F199">
        <v>8</v>
      </c>
      <c r="G199">
        <v>1063014</v>
      </c>
      <c r="H199">
        <v>8199</v>
      </c>
      <c r="I199">
        <v>34.671399999999998</v>
      </c>
      <c r="J199">
        <v>51.454999999999998</v>
      </c>
      <c r="K199">
        <v>7</v>
      </c>
    </row>
    <row r="200" spans="1:11" x14ac:dyDescent="0.2">
      <c r="A200" t="s">
        <v>40</v>
      </c>
      <c r="B200" t="s">
        <v>946</v>
      </c>
      <c r="C200" t="s">
        <v>927</v>
      </c>
      <c r="D200">
        <v>2</v>
      </c>
      <c r="E200">
        <v>4</v>
      </c>
      <c r="F200">
        <v>3</v>
      </c>
      <c r="G200">
        <v>1070639</v>
      </c>
      <c r="H200">
        <v>8387</v>
      </c>
      <c r="I200">
        <v>38.17</v>
      </c>
      <c r="J200">
        <v>54.66</v>
      </c>
      <c r="K200">
        <v>3</v>
      </c>
    </row>
    <row r="201" spans="1:11" x14ac:dyDescent="0.2">
      <c r="A201" t="s">
        <v>40</v>
      </c>
      <c r="B201" t="s">
        <v>947</v>
      </c>
      <c r="C201" t="s">
        <v>924</v>
      </c>
      <c r="D201">
        <v>2</v>
      </c>
      <c r="E201">
        <v>5</v>
      </c>
      <c r="F201">
        <v>4</v>
      </c>
      <c r="G201">
        <v>1007035</v>
      </c>
      <c r="H201">
        <v>8563</v>
      </c>
      <c r="I201">
        <v>36.72</v>
      </c>
      <c r="J201">
        <v>53.547499999999999</v>
      </c>
      <c r="K201">
        <v>4</v>
      </c>
    </row>
    <row r="202" spans="1:11" x14ac:dyDescent="0.2">
      <c r="A202" t="s">
        <v>40</v>
      </c>
      <c r="B202" t="s">
        <v>947</v>
      </c>
      <c r="C202" t="s">
        <v>928</v>
      </c>
      <c r="D202">
        <v>2</v>
      </c>
      <c r="E202">
        <v>5</v>
      </c>
      <c r="F202">
        <v>8</v>
      </c>
      <c r="G202">
        <v>967912</v>
      </c>
      <c r="H202">
        <v>7491</v>
      </c>
      <c r="I202">
        <v>37.22</v>
      </c>
      <c r="J202">
        <v>47.377499999999998</v>
      </c>
      <c r="K202">
        <v>5</v>
      </c>
    </row>
    <row r="203" spans="1:11" x14ac:dyDescent="0.2">
      <c r="A203" t="s">
        <v>40</v>
      </c>
      <c r="B203" t="s">
        <v>948</v>
      </c>
      <c r="C203" t="s">
        <v>928</v>
      </c>
      <c r="D203">
        <v>2</v>
      </c>
      <c r="E203">
        <v>6</v>
      </c>
      <c r="F203">
        <v>12</v>
      </c>
      <c r="G203">
        <v>1112409</v>
      </c>
      <c r="H203">
        <v>7911</v>
      </c>
      <c r="I203">
        <v>35.137</v>
      </c>
      <c r="J203">
        <v>51.277500000000003</v>
      </c>
      <c r="K203">
        <v>10</v>
      </c>
    </row>
    <row r="204" spans="1:11" x14ac:dyDescent="0.2">
      <c r="A204" t="s">
        <v>40</v>
      </c>
      <c r="B204" t="s">
        <v>949</v>
      </c>
      <c r="C204" t="s">
        <v>928</v>
      </c>
      <c r="D204">
        <v>2</v>
      </c>
      <c r="E204">
        <v>7</v>
      </c>
      <c r="F204">
        <v>9</v>
      </c>
      <c r="G204">
        <v>1228718</v>
      </c>
      <c r="H204">
        <v>8388</v>
      </c>
      <c r="I204">
        <v>34.31</v>
      </c>
      <c r="J204">
        <v>53.436700000000002</v>
      </c>
      <c r="K204">
        <v>8</v>
      </c>
    </row>
    <row r="205" spans="1:11" x14ac:dyDescent="0.2">
      <c r="A205" t="s">
        <v>40</v>
      </c>
      <c r="B205" t="s">
        <v>949</v>
      </c>
      <c r="C205" t="s">
        <v>927</v>
      </c>
      <c r="D205">
        <v>2</v>
      </c>
      <c r="E205">
        <v>7</v>
      </c>
      <c r="F205">
        <v>4</v>
      </c>
      <c r="G205">
        <v>1423438</v>
      </c>
      <c r="H205">
        <v>8195</v>
      </c>
      <c r="I205">
        <v>34.727499999999999</v>
      </c>
      <c r="J205">
        <v>56.777500000000003</v>
      </c>
      <c r="K205">
        <v>4</v>
      </c>
    </row>
    <row r="206" spans="1:11" x14ac:dyDescent="0.2">
      <c r="A206" t="s">
        <v>41</v>
      </c>
      <c r="B206" t="s">
        <v>936</v>
      </c>
      <c r="C206" t="s">
        <v>924</v>
      </c>
      <c r="D206">
        <v>1</v>
      </c>
      <c r="E206">
        <v>1</v>
      </c>
      <c r="F206">
        <v>4</v>
      </c>
      <c r="G206">
        <v>1301706</v>
      </c>
      <c r="H206">
        <v>8288</v>
      </c>
      <c r="I206">
        <v>42.1875</v>
      </c>
      <c r="J206">
        <v>58.772500000000001</v>
      </c>
      <c r="K206">
        <v>4</v>
      </c>
    </row>
    <row r="207" spans="1:11" x14ac:dyDescent="0.2">
      <c r="A207" t="s">
        <v>41</v>
      </c>
      <c r="B207" t="s">
        <v>936</v>
      </c>
      <c r="C207" t="s">
        <v>927</v>
      </c>
      <c r="D207">
        <v>1</v>
      </c>
      <c r="E207">
        <v>1</v>
      </c>
      <c r="F207">
        <v>10</v>
      </c>
      <c r="G207">
        <v>1262762</v>
      </c>
      <c r="H207">
        <v>9185</v>
      </c>
      <c r="I207">
        <v>37.946199999999997</v>
      </c>
      <c r="J207">
        <v>54.972000000000001</v>
      </c>
      <c r="K207">
        <v>8</v>
      </c>
    </row>
    <row r="208" spans="1:11" x14ac:dyDescent="0.2">
      <c r="A208" t="s">
        <v>41</v>
      </c>
      <c r="B208" t="s">
        <v>937</v>
      </c>
      <c r="C208" t="s">
        <v>928</v>
      </c>
      <c r="D208">
        <v>1</v>
      </c>
      <c r="E208">
        <v>2</v>
      </c>
      <c r="F208">
        <v>5</v>
      </c>
      <c r="G208">
        <v>1374749</v>
      </c>
      <c r="H208">
        <v>8032</v>
      </c>
      <c r="I208">
        <v>39.54</v>
      </c>
      <c r="J208">
        <v>52.764000000000003</v>
      </c>
      <c r="K208">
        <v>3</v>
      </c>
    </row>
    <row r="209" spans="1:11" x14ac:dyDescent="0.2">
      <c r="A209" t="s">
        <v>41</v>
      </c>
      <c r="B209" t="s">
        <v>937</v>
      </c>
      <c r="C209" t="s">
        <v>927</v>
      </c>
      <c r="D209">
        <v>1</v>
      </c>
      <c r="E209">
        <v>2</v>
      </c>
      <c r="F209">
        <v>10</v>
      </c>
      <c r="G209">
        <v>1205780</v>
      </c>
      <c r="H209">
        <v>8823</v>
      </c>
      <c r="I209">
        <v>42.234299999999998</v>
      </c>
      <c r="J209">
        <v>53.926000000000002</v>
      </c>
      <c r="K209">
        <v>7</v>
      </c>
    </row>
    <row r="210" spans="1:11" x14ac:dyDescent="0.2">
      <c r="A210" t="s">
        <v>41</v>
      </c>
      <c r="B210" t="s">
        <v>938</v>
      </c>
      <c r="C210" t="s">
        <v>927</v>
      </c>
      <c r="D210">
        <v>1</v>
      </c>
      <c r="E210">
        <v>3</v>
      </c>
      <c r="F210">
        <v>13</v>
      </c>
      <c r="G210">
        <v>1324227</v>
      </c>
      <c r="H210">
        <v>8962</v>
      </c>
      <c r="I210">
        <v>42.153599999999997</v>
      </c>
      <c r="J210">
        <v>57.589199999999998</v>
      </c>
      <c r="K210">
        <v>11</v>
      </c>
    </row>
    <row r="211" spans="1:11" x14ac:dyDescent="0.2">
      <c r="A211" t="s">
        <v>41</v>
      </c>
      <c r="B211" t="s">
        <v>939</v>
      </c>
      <c r="C211" t="s">
        <v>924</v>
      </c>
      <c r="D211">
        <v>1</v>
      </c>
      <c r="E211">
        <v>4</v>
      </c>
      <c r="F211">
        <v>4</v>
      </c>
      <c r="G211">
        <v>1248811</v>
      </c>
      <c r="H211">
        <v>9479</v>
      </c>
      <c r="I211">
        <v>39.9</v>
      </c>
      <c r="J211">
        <v>51.8</v>
      </c>
      <c r="K211">
        <v>2</v>
      </c>
    </row>
    <row r="212" spans="1:11" x14ac:dyDescent="0.2">
      <c r="A212" t="s">
        <v>41</v>
      </c>
      <c r="B212" t="s">
        <v>939</v>
      </c>
      <c r="C212" t="s">
        <v>927</v>
      </c>
      <c r="D212">
        <v>1</v>
      </c>
      <c r="E212">
        <v>4</v>
      </c>
      <c r="F212">
        <v>10</v>
      </c>
      <c r="G212">
        <v>1267569</v>
      </c>
      <c r="H212">
        <v>8727</v>
      </c>
      <c r="I212">
        <v>41.896999999999998</v>
      </c>
      <c r="J212">
        <v>58.783000000000001</v>
      </c>
      <c r="K212">
        <v>10</v>
      </c>
    </row>
    <row r="213" spans="1:11" x14ac:dyDescent="0.2">
      <c r="A213" t="s">
        <v>41</v>
      </c>
      <c r="B213" t="s">
        <v>940</v>
      </c>
      <c r="C213" t="s">
        <v>928</v>
      </c>
      <c r="D213">
        <v>1</v>
      </c>
      <c r="E213">
        <v>5</v>
      </c>
      <c r="F213">
        <v>5</v>
      </c>
      <c r="G213">
        <v>1431787</v>
      </c>
      <c r="H213">
        <v>8327</v>
      </c>
      <c r="I213">
        <v>43.435000000000002</v>
      </c>
      <c r="J213">
        <v>57.781999999999996</v>
      </c>
      <c r="K213">
        <v>4</v>
      </c>
    </row>
    <row r="214" spans="1:11" x14ac:dyDescent="0.2">
      <c r="A214" t="s">
        <v>41</v>
      </c>
      <c r="B214" t="s">
        <v>940</v>
      </c>
      <c r="C214" t="s">
        <v>927</v>
      </c>
      <c r="D214">
        <v>1</v>
      </c>
      <c r="E214">
        <v>5</v>
      </c>
      <c r="F214">
        <v>10</v>
      </c>
      <c r="G214">
        <v>1261544</v>
      </c>
      <c r="H214">
        <v>8749</v>
      </c>
      <c r="I214">
        <v>39.537500000000001</v>
      </c>
      <c r="J214">
        <v>55.055</v>
      </c>
      <c r="K214">
        <v>8</v>
      </c>
    </row>
    <row r="215" spans="1:11" x14ac:dyDescent="0.2">
      <c r="A215" t="s">
        <v>41</v>
      </c>
      <c r="B215" t="s">
        <v>941</v>
      </c>
      <c r="C215" t="s">
        <v>927</v>
      </c>
      <c r="D215">
        <v>1</v>
      </c>
      <c r="E215">
        <v>6</v>
      </c>
      <c r="F215">
        <v>15</v>
      </c>
      <c r="G215">
        <v>1296424</v>
      </c>
      <c r="H215">
        <v>8579</v>
      </c>
      <c r="I215">
        <v>40.198700000000002</v>
      </c>
      <c r="J215">
        <v>58.195999999999998</v>
      </c>
      <c r="K215">
        <v>15</v>
      </c>
    </row>
    <row r="216" spans="1:11" x14ac:dyDescent="0.2">
      <c r="A216" t="s">
        <v>41</v>
      </c>
      <c r="B216" t="s">
        <v>942</v>
      </c>
      <c r="C216" t="s">
        <v>924</v>
      </c>
      <c r="D216">
        <v>1</v>
      </c>
      <c r="E216">
        <v>7</v>
      </c>
      <c r="F216">
        <v>5</v>
      </c>
      <c r="G216">
        <v>1368243</v>
      </c>
      <c r="H216">
        <v>9253</v>
      </c>
      <c r="I216">
        <v>37.787500000000001</v>
      </c>
      <c r="J216">
        <v>56.2</v>
      </c>
      <c r="K216">
        <v>4</v>
      </c>
    </row>
    <row r="217" spans="1:11" x14ac:dyDescent="0.2">
      <c r="A217" t="s">
        <v>41</v>
      </c>
      <c r="B217" t="s">
        <v>942</v>
      </c>
      <c r="C217" t="s">
        <v>927</v>
      </c>
      <c r="D217">
        <v>1</v>
      </c>
      <c r="E217">
        <v>7</v>
      </c>
      <c r="F217">
        <v>11</v>
      </c>
      <c r="G217">
        <v>1435471</v>
      </c>
      <c r="H217">
        <v>8914</v>
      </c>
      <c r="I217">
        <v>43.440899999999999</v>
      </c>
      <c r="J217">
        <v>61.480899999999998</v>
      </c>
      <c r="K217">
        <v>11</v>
      </c>
    </row>
    <row r="218" spans="1:11" x14ac:dyDescent="0.2">
      <c r="A218" t="s">
        <v>41</v>
      </c>
      <c r="B218" t="s">
        <v>943</v>
      </c>
      <c r="C218" t="s">
        <v>924</v>
      </c>
      <c r="D218">
        <v>2</v>
      </c>
      <c r="E218">
        <v>1</v>
      </c>
      <c r="F218">
        <v>4</v>
      </c>
      <c r="G218">
        <v>1260202</v>
      </c>
      <c r="H218">
        <v>7789</v>
      </c>
      <c r="I218">
        <v>40.752499999999998</v>
      </c>
      <c r="J218">
        <v>57.134999999999998</v>
      </c>
      <c r="K218">
        <v>4</v>
      </c>
    </row>
    <row r="219" spans="1:11" x14ac:dyDescent="0.2">
      <c r="A219" t="s">
        <v>41</v>
      </c>
      <c r="B219" t="s">
        <v>943</v>
      </c>
      <c r="C219" t="s">
        <v>927</v>
      </c>
      <c r="D219">
        <v>2</v>
      </c>
      <c r="E219">
        <v>1</v>
      </c>
      <c r="F219">
        <v>10</v>
      </c>
      <c r="G219">
        <v>1150817</v>
      </c>
      <c r="H219">
        <v>8404</v>
      </c>
      <c r="I219">
        <v>38.898000000000003</v>
      </c>
      <c r="J219">
        <v>55.86</v>
      </c>
      <c r="K219">
        <v>10</v>
      </c>
    </row>
    <row r="220" spans="1:11" x14ac:dyDescent="0.2">
      <c r="A220" t="s">
        <v>41</v>
      </c>
      <c r="B220" t="s">
        <v>944</v>
      </c>
      <c r="C220" t="s">
        <v>928</v>
      </c>
      <c r="D220">
        <v>2</v>
      </c>
      <c r="E220">
        <v>2</v>
      </c>
      <c r="F220">
        <v>5</v>
      </c>
      <c r="G220">
        <v>1388261</v>
      </c>
      <c r="H220">
        <v>8461</v>
      </c>
      <c r="I220">
        <v>37.57</v>
      </c>
      <c r="J220">
        <v>55.502000000000002</v>
      </c>
      <c r="K220">
        <v>4</v>
      </c>
    </row>
    <row r="221" spans="1:11" x14ac:dyDescent="0.2">
      <c r="A221" t="s">
        <v>41</v>
      </c>
      <c r="B221" t="s">
        <v>944</v>
      </c>
      <c r="C221" t="s">
        <v>927</v>
      </c>
      <c r="D221">
        <v>2</v>
      </c>
      <c r="E221">
        <v>2</v>
      </c>
      <c r="F221">
        <v>10</v>
      </c>
      <c r="G221">
        <v>1238264</v>
      </c>
      <c r="H221">
        <v>8949</v>
      </c>
      <c r="I221">
        <v>40.424999999999997</v>
      </c>
      <c r="J221">
        <v>58.088000000000001</v>
      </c>
      <c r="K221">
        <v>10</v>
      </c>
    </row>
    <row r="222" spans="1:11" x14ac:dyDescent="0.2">
      <c r="A222" t="s">
        <v>41</v>
      </c>
      <c r="B222" t="s">
        <v>945</v>
      </c>
      <c r="C222" t="s">
        <v>927</v>
      </c>
      <c r="D222">
        <v>2</v>
      </c>
      <c r="E222">
        <v>3</v>
      </c>
      <c r="F222">
        <v>13</v>
      </c>
      <c r="G222">
        <v>1268317</v>
      </c>
      <c r="H222">
        <v>9016</v>
      </c>
      <c r="I222">
        <v>39.579099999999997</v>
      </c>
      <c r="J222">
        <v>56.063099999999999</v>
      </c>
      <c r="K222">
        <v>11</v>
      </c>
    </row>
    <row r="223" spans="1:11" x14ac:dyDescent="0.2">
      <c r="A223" t="s">
        <v>41</v>
      </c>
      <c r="B223" t="s">
        <v>946</v>
      </c>
      <c r="C223" t="s">
        <v>924</v>
      </c>
      <c r="D223">
        <v>2</v>
      </c>
      <c r="E223">
        <v>4</v>
      </c>
      <c r="F223">
        <v>4</v>
      </c>
      <c r="G223">
        <v>1169835</v>
      </c>
      <c r="H223">
        <v>8281</v>
      </c>
      <c r="I223">
        <v>35.74</v>
      </c>
      <c r="J223">
        <v>54.564999999999998</v>
      </c>
      <c r="K223">
        <v>4</v>
      </c>
    </row>
    <row r="224" spans="1:11" x14ac:dyDescent="0.2">
      <c r="A224" t="s">
        <v>41</v>
      </c>
      <c r="B224" t="s">
        <v>946</v>
      </c>
      <c r="C224" t="s">
        <v>927</v>
      </c>
      <c r="D224">
        <v>2</v>
      </c>
      <c r="E224">
        <v>4</v>
      </c>
      <c r="F224">
        <v>10</v>
      </c>
      <c r="G224">
        <v>1150559</v>
      </c>
      <c r="H224">
        <v>8113</v>
      </c>
      <c r="I224">
        <v>40.851999999999997</v>
      </c>
      <c r="J224">
        <v>56.363</v>
      </c>
      <c r="K224">
        <v>10</v>
      </c>
    </row>
    <row r="225" spans="1:11" x14ac:dyDescent="0.2">
      <c r="A225" t="s">
        <v>41</v>
      </c>
      <c r="B225" t="s">
        <v>947</v>
      </c>
      <c r="C225" t="s">
        <v>928</v>
      </c>
      <c r="D225">
        <v>2</v>
      </c>
      <c r="E225">
        <v>5</v>
      </c>
      <c r="F225">
        <v>5</v>
      </c>
      <c r="G225">
        <v>1154514</v>
      </c>
      <c r="H225">
        <v>8945</v>
      </c>
      <c r="I225">
        <v>35.284999999999997</v>
      </c>
      <c r="J225">
        <v>52.576000000000001</v>
      </c>
      <c r="K225">
        <v>4</v>
      </c>
    </row>
    <row r="226" spans="1:11" x14ac:dyDescent="0.2">
      <c r="A226" t="s">
        <v>41</v>
      </c>
      <c r="B226" t="s">
        <v>947</v>
      </c>
      <c r="C226" t="s">
        <v>927</v>
      </c>
      <c r="D226">
        <v>2</v>
      </c>
      <c r="E226">
        <v>5</v>
      </c>
      <c r="F226">
        <v>10</v>
      </c>
      <c r="G226">
        <v>1295642</v>
      </c>
      <c r="H226">
        <v>8790</v>
      </c>
      <c r="I226">
        <v>42.046700000000001</v>
      </c>
      <c r="J226">
        <v>57.779000000000003</v>
      </c>
      <c r="K226">
        <v>9</v>
      </c>
    </row>
    <row r="227" spans="1:11" x14ac:dyDescent="0.2">
      <c r="A227" t="s">
        <v>41</v>
      </c>
      <c r="B227" t="s">
        <v>948</v>
      </c>
      <c r="C227" t="s">
        <v>927</v>
      </c>
      <c r="D227">
        <v>2</v>
      </c>
      <c r="E227">
        <v>6</v>
      </c>
      <c r="F227">
        <v>15</v>
      </c>
      <c r="G227">
        <v>1356400</v>
      </c>
      <c r="H227">
        <v>8501</v>
      </c>
      <c r="I227">
        <v>39.434699999999999</v>
      </c>
      <c r="J227">
        <v>58.426699999999997</v>
      </c>
      <c r="K227">
        <v>15</v>
      </c>
    </row>
    <row r="228" spans="1:11" x14ac:dyDescent="0.2">
      <c r="A228" t="s">
        <v>41</v>
      </c>
      <c r="B228" t="s">
        <v>949</v>
      </c>
      <c r="C228" t="s">
        <v>924</v>
      </c>
      <c r="D228">
        <v>2</v>
      </c>
      <c r="E228">
        <v>7</v>
      </c>
      <c r="F228">
        <v>5</v>
      </c>
      <c r="G228">
        <v>1357592</v>
      </c>
      <c r="H228">
        <v>8630</v>
      </c>
      <c r="I228">
        <v>39.122500000000002</v>
      </c>
      <c r="J228">
        <v>55.838000000000001</v>
      </c>
      <c r="K228">
        <v>4</v>
      </c>
    </row>
    <row r="229" spans="1:11" x14ac:dyDescent="0.2">
      <c r="A229" t="s">
        <v>41</v>
      </c>
      <c r="B229" t="s">
        <v>949</v>
      </c>
      <c r="C229" t="s">
        <v>927</v>
      </c>
      <c r="D229">
        <v>2</v>
      </c>
      <c r="E229">
        <v>7</v>
      </c>
      <c r="F229">
        <v>11</v>
      </c>
      <c r="G229">
        <v>1357863</v>
      </c>
      <c r="H229">
        <v>8764</v>
      </c>
      <c r="I229">
        <v>40.284500000000001</v>
      </c>
      <c r="J229">
        <v>59.110900000000001</v>
      </c>
      <c r="K229">
        <v>11</v>
      </c>
    </row>
    <row r="230" spans="1:11" x14ac:dyDescent="0.2">
      <c r="A230" t="s">
        <v>42</v>
      </c>
      <c r="B230" t="s">
        <v>936</v>
      </c>
      <c r="C230" t="s">
        <v>924</v>
      </c>
      <c r="D230">
        <v>1</v>
      </c>
      <c r="E230">
        <v>1</v>
      </c>
      <c r="F230">
        <v>10</v>
      </c>
      <c r="G230">
        <v>1183191</v>
      </c>
      <c r="H230">
        <v>8325</v>
      </c>
      <c r="I230">
        <v>39.128</v>
      </c>
      <c r="J230">
        <v>56.218000000000004</v>
      </c>
      <c r="K230">
        <v>10</v>
      </c>
    </row>
    <row r="231" spans="1:11" x14ac:dyDescent="0.2">
      <c r="A231" t="s">
        <v>42</v>
      </c>
      <c r="B231" t="s">
        <v>936</v>
      </c>
      <c r="C231" t="s">
        <v>928</v>
      </c>
      <c r="D231">
        <v>1</v>
      </c>
      <c r="E231">
        <v>1</v>
      </c>
      <c r="F231">
        <v>5</v>
      </c>
      <c r="G231">
        <v>1025680</v>
      </c>
      <c r="H231">
        <v>8030</v>
      </c>
      <c r="I231">
        <v>37.156700000000001</v>
      </c>
      <c r="J231">
        <v>48.338000000000001</v>
      </c>
      <c r="K231">
        <v>3</v>
      </c>
    </row>
    <row r="232" spans="1:11" x14ac:dyDescent="0.2">
      <c r="A232" t="s">
        <v>42</v>
      </c>
      <c r="B232" t="s">
        <v>937</v>
      </c>
      <c r="C232" t="s">
        <v>924</v>
      </c>
      <c r="D232">
        <v>1</v>
      </c>
      <c r="E232">
        <v>2</v>
      </c>
      <c r="F232">
        <v>11</v>
      </c>
      <c r="G232">
        <v>1300497</v>
      </c>
      <c r="H232">
        <v>9421</v>
      </c>
      <c r="I232">
        <v>43.714500000000001</v>
      </c>
      <c r="J232">
        <v>60.72</v>
      </c>
      <c r="K232">
        <v>11</v>
      </c>
    </row>
    <row r="233" spans="1:11" x14ac:dyDescent="0.2">
      <c r="A233" t="s">
        <v>42</v>
      </c>
      <c r="B233" t="s">
        <v>937</v>
      </c>
      <c r="C233" t="s">
        <v>927</v>
      </c>
      <c r="D233">
        <v>1</v>
      </c>
      <c r="E233">
        <v>2</v>
      </c>
      <c r="F233">
        <v>5</v>
      </c>
      <c r="G233">
        <v>1473094</v>
      </c>
      <c r="H233">
        <v>9383</v>
      </c>
      <c r="I233">
        <v>40.56</v>
      </c>
      <c r="J233">
        <v>61.194000000000003</v>
      </c>
      <c r="K233">
        <v>5</v>
      </c>
    </row>
    <row r="234" spans="1:11" x14ac:dyDescent="0.2">
      <c r="A234" t="s">
        <v>42</v>
      </c>
      <c r="B234" t="s">
        <v>938</v>
      </c>
      <c r="C234" t="s">
        <v>924</v>
      </c>
      <c r="D234">
        <v>1</v>
      </c>
      <c r="E234">
        <v>3</v>
      </c>
      <c r="F234">
        <v>14</v>
      </c>
      <c r="G234">
        <v>1225887</v>
      </c>
      <c r="H234">
        <v>8632</v>
      </c>
      <c r="I234">
        <v>42.465499999999999</v>
      </c>
      <c r="J234">
        <v>55.2821</v>
      </c>
      <c r="K234">
        <v>11</v>
      </c>
    </row>
    <row r="235" spans="1:11" x14ac:dyDescent="0.2">
      <c r="A235" t="s">
        <v>42</v>
      </c>
      <c r="B235" t="s">
        <v>939</v>
      </c>
      <c r="C235" t="s">
        <v>924</v>
      </c>
      <c r="D235">
        <v>1</v>
      </c>
      <c r="E235">
        <v>4</v>
      </c>
      <c r="F235">
        <v>10</v>
      </c>
      <c r="G235">
        <v>1374588</v>
      </c>
      <c r="H235">
        <v>9598</v>
      </c>
      <c r="I235">
        <v>42.215699999999998</v>
      </c>
      <c r="J235">
        <v>56.665999999999997</v>
      </c>
      <c r="K235">
        <v>7</v>
      </c>
    </row>
    <row r="236" spans="1:11" x14ac:dyDescent="0.2">
      <c r="A236" t="s">
        <v>42</v>
      </c>
      <c r="B236" t="s">
        <v>939</v>
      </c>
      <c r="C236" t="s">
        <v>928</v>
      </c>
      <c r="D236">
        <v>1</v>
      </c>
      <c r="E236">
        <v>4</v>
      </c>
      <c r="F236">
        <v>5</v>
      </c>
      <c r="G236">
        <v>1417643</v>
      </c>
      <c r="H236">
        <v>9391</v>
      </c>
      <c r="I236">
        <v>46.93</v>
      </c>
      <c r="J236">
        <v>60.08</v>
      </c>
      <c r="K236">
        <v>4</v>
      </c>
    </row>
    <row r="237" spans="1:11" x14ac:dyDescent="0.2">
      <c r="A237" t="s">
        <v>42</v>
      </c>
      <c r="B237" t="s">
        <v>940</v>
      </c>
      <c r="C237" t="s">
        <v>924</v>
      </c>
      <c r="D237">
        <v>1</v>
      </c>
      <c r="E237">
        <v>5</v>
      </c>
      <c r="F237">
        <v>11</v>
      </c>
      <c r="G237">
        <v>1165349</v>
      </c>
      <c r="H237">
        <v>8460</v>
      </c>
      <c r="I237">
        <v>38.1464</v>
      </c>
      <c r="J237">
        <v>55.755499999999998</v>
      </c>
      <c r="K237">
        <v>11</v>
      </c>
    </row>
    <row r="238" spans="1:11" x14ac:dyDescent="0.2">
      <c r="A238" t="s">
        <v>42</v>
      </c>
      <c r="B238" t="s">
        <v>940</v>
      </c>
      <c r="C238" t="s">
        <v>927</v>
      </c>
      <c r="D238">
        <v>1</v>
      </c>
      <c r="E238">
        <v>5</v>
      </c>
      <c r="F238">
        <v>5</v>
      </c>
      <c r="G238">
        <v>1316705</v>
      </c>
      <c r="H238">
        <v>8660</v>
      </c>
      <c r="I238">
        <v>39.81</v>
      </c>
      <c r="J238">
        <v>58.34</v>
      </c>
      <c r="K238">
        <v>5</v>
      </c>
    </row>
    <row r="239" spans="1:11" x14ac:dyDescent="0.2">
      <c r="A239" t="s">
        <v>42</v>
      </c>
      <c r="B239" t="s">
        <v>941</v>
      </c>
      <c r="C239" t="s">
        <v>924</v>
      </c>
      <c r="D239">
        <v>1</v>
      </c>
      <c r="E239">
        <v>6</v>
      </c>
      <c r="F239">
        <v>16</v>
      </c>
      <c r="G239">
        <v>1325258</v>
      </c>
      <c r="H239">
        <v>8898</v>
      </c>
      <c r="I239">
        <v>41.472700000000003</v>
      </c>
      <c r="J239">
        <v>58.533700000000003</v>
      </c>
      <c r="K239">
        <v>15</v>
      </c>
    </row>
    <row r="240" spans="1:11" x14ac:dyDescent="0.2">
      <c r="A240" t="s">
        <v>42</v>
      </c>
      <c r="B240" t="s">
        <v>942</v>
      </c>
      <c r="C240" t="s">
        <v>924</v>
      </c>
      <c r="D240">
        <v>1</v>
      </c>
      <c r="E240">
        <v>7</v>
      </c>
      <c r="F240">
        <v>12</v>
      </c>
      <c r="G240">
        <v>1459106</v>
      </c>
      <c r="H240">
        <v>8505</v>
      </c>
      <c r="I240">
        <v>43.107799999999997</v>
      </c>
      <c r="J240">
        <v>57.5458</v>
      </c>
      <c r="K240">
        <v>9</v>
      </c>
    </row>
    <row r="241" spans="1:11" x14ac:dyDescent="0.2">
      <c r="A241" t="s">
        <v>42</v>
      </c>
      <c r="B241" t="s">
        <v>942</v>
      </c>
      <c r="C241" t="s">
        <v>928</v>
      </c>
      <c r="D241">
        <v>1</v>
      </c>
      <c r="E241">
        <v>7</v>
      </c>
      <c r="F241">
        <v>5</v>
      </c>
      <c r="G241">
        <v>1238415</v>
      </c>
      <c r="H241">
        <v>9400</v>
      </c>
      <c r="I241">
        <v>35.545000000000002</v>
      </c>
      <c r="J241">
        <v>54.155999999999999</v>
      </c>
      <c r="K241">
        <v>4</v>
      </c>
    </row>
    <row r="242" spans="1:11" x14ac:dyDescent="0.2">
      <c r="A242" t="s">
        <v>42</v>
      </c>
      <c r="B242" t="s">
        <v>943</v>
      </c>
      <c r="C242" t="s">
        <v>924</v>
      </c>
      <c r="D242">
        <v>2</v>
      </c>
      <c r="E242">
        <v>1</v>
      </c>
      <c r="F242">
        <v>9</v>
      </c>
      <c r="G242">
        <v>997113</v>
      </c>
      <c r="H242">
        <v>7856</v>
      </c>
      <c r="I242">
        <v>36.337499999999999</v>
      </c>
      <c r="J242">
        <v>51.108899999999998</v>
      </c>
      <c r="K242">
        <v>8</v>
      </c>
    </row>
    <row r="243" spans="1:11" x14ac:dyDescent="0.2">
      <c r="A243" t="s">
        <v>42</v>
      </c>
      <c r="B243" t="s">
        <v>943</v>
      </c>
      <c r="C243" t="s">
        <v>928</v>
      </c>
      <c r="D243">
        <v>2</v>
      </c>
      <c r="E243">
        <v>1</v>
      </c>
      <c r="F243">
        <v>4</v>
      </c>
      <c r="G243">
        <v>954948</v>
      </c>
      <c r="H243">
        <v>8723</v>
      </c>
      <c r="I243">
        <v>32.612499999999997</v>
      </c>
      <c r="J243">
        <v>51.4</v>
      </c>
      <c r="K243">
        <v>4</v>
      </c>
    </row>
    <row r="244" spans="1:11" x14ac:dyDescent="0.2">
      <c r="A244" t="s">
        <v>42</v>
      </c>
      <c r="B244" t="s">
        <v>944</v>
      </c>
      <c r="C244" t="s">
        <v>924</v>
      </c>
      <c r="D244">
        <v>2</v>
      </c>
      <c r="E244">
        <v>2</v>
      </c>
      <c r="F244">
        <v>10</v>
      </c>
      <c r="G244">
        <v>1123431</v>
      </c>
      <c r="H244">
        <v>8740</v>
      </c>
      <c r="I244">
        <v>34.895000000000003</v>
      </c>
      <c r="J244">
        <v>54.225999999999999</v>
      </c>
      <c r="K244">
        <v>10</v>
      </c>
    </row>
    <row r="245" spans="1:11" x14ac:dyDescent="0.2">
      <c r="A245" t="s">
        <v>42</v>
      </c>
      <c r="B245" t="s">
        <v>944</v>
      </c>
      <c r="C245" t="s">
        <v>927</v>
      </c>
      <c r="D245">
        <v>2</v>
      </c>
      <c r="E245">
        <v>2</v>
      </c>
      <c r="F245">
        <v>4</v>
      </c>
      <c r="G245">
        <v>1298873</v>
      </c>
      <c r="H245">
        <v>7872</v>
      </c>
      <c r="I245">
        <v>34.229999999999997</v>
      </c>
      <c r="J245">
        <v>54.844999999999999</v>
      </c>
      <c r="K245">
        <v>4</v>
      </c>
    </row>
    <row r="246" spans="1:11" x14ac:dyDescent="0.2">
      <c r="A246" t="s">
        <v>42</v>
      </c>
      <c r="B246" t="s">
        <v>945</v>
      </c>
      <c r="C246" t="s">
        <v>924</v>
      </c>
      <c r="D246">
        <v>2</v>
      </c>
      <c r="E246">
        <v>3</v>
      </c>
      <c r="F246">
        <v>12</v>
      </c>
      <c r="G246">
        <v>1069115</v>
      </c>
      <c r="H246">
        <v>8582</v>
      </c>
      <c r="I246">
        <v>35.618899999999996</v>
      </c>
      <c r="J246">
        <v>50.761699999999998</v>
      </c>
      <c r="K246">
        <v>9</v>
      </c>
    </row>
    <row r="247" spans="1:11" x14ac:dyDescent="0.2">
      <c r="A247" t="s">
        <v>42</v>
      </c>
      <c r="B247" t="s">
        <v>946</v>
      </c>
      <c r="C247" t="s">
        <v>924</v>
      </c>
      <c r="D247">
        <v>2</v>
      </c>
      <c r="E247">
        <v>4</v>
      </c>
      <c r="F247">
        <v>9</v>
      </c>
      <c r="G247">
        <v>1016249</v>
      </c>
      <c r="H247">
        <v>8265</v>
      </c>
      <c r="I247">
        <v>33.177500000000002</v>
      </c>
      <c r="J247">
        <v>50.552199999999999</v>
      </c>
      <c r="K247">
        <v>8</v>
      </c>
    </row>
    <row r="248" spans="1:11" x14ac:dyDescent="0.2">
      <c r="A248" t="s">
        <v>42</v>
      </c>
      <c r="B248" t="s">
        <v>946</v>
      </c>
      <c r="C248" t="s">
        <v>928</v>
      </c>
      <c r="D248">
        <v>2</v>
      </c>
      <c r="E248">
        <v>4</v>
      </c>
      <c r="F248">
        <v>4</v>
      </c>
      <c r="G248">
        <v>993928</v>
      </c>
      <c r="H248">
        <v>7055</v>
      </c>
      <c r="I248">
        <v>37.517499999999998</v>
      </c>
      <c r="J248">
        <v>52.012500000000003</v>
      </c>
      <c r="K248">
        <v>4</v>
      </c>
    </row>
    <row r="249" spans="1:11" x14ac:dyDescent="0.2">
      <c r="A249" t="s">
        <v>42</v>
      </c>
      <c r="B249" t="s">
        <v>947</v>
      </c>
      <c r="C249" t="s">
        <v>924</v>
      </c>
      <c r="D249">
        <v>2</v>
      </c>
      <c r="E249">
        <v>5</v>
      </c>
      <c r="F249">
        <v>10</v>
      </c>
      <c r="G249">
        <v>920890</v>
      </c>
      <c r="H249">
        <v>7376</v>
      </c>
      <c r="I249">
        <v>35.185600000000001</v>
      </c>
      <c r="J249">
        <v>49.418999999999997</v>
      </c>
      <c r="K249">
        <v>9</v>
      </c>
    </row>
    <row r="250" spans="1:11" x14ac:dyDescent="0.2">
      <c r="A250" t="s">
        <v>42</v>
      </c>
      <c r="B250" t="s">
        <v>947</v>
      </c>
      <c r="C250" t="s">
        <v>927</v>
      </c>
      <c r="D250">
        <v>2</v>
      </c>
      <c r="E250">
        <v>5</v>
      </c>
      <c r="F250">
        <v>4</v>
      </c>
      <c r="G250">
        <v>997240</v>
      </c>
      <c r="H250">
        <v>8216</v>
      </c>
      <c r="I250">
        <v>30.295000000000002</v>
      </c>
      <c r="J250">
        <v>50.277500000000003</v>
      </c>
      <c r="K250">
        <v>4</v>
      </c>
    </row>
    <row r="251" spans="1:11" x14ac:dyDescent="0.2">
      <c r="A251" t="s">
        <v>42</v>
      </c>
      <c r="B251" t="s">
        <v>948</v>
      </c>
      <c r="C251" t="s">
        <v>924</v>
      </c>
      <c r="D251">
        <v>2</v>
      </c>
      <c r="E251">
        <v>6</v>
      </c>
      <c r="F251">
        <v>14</v>
      </c>
      <c r="G251">
        <v>1192787</v>
      </c>
      <c r="H251">
        <v>8313</v>
      </c>
      <c r="I251">
        <v>36.680700000000002</v>
      </c>
      <c r="J251">
        <v>55.255699999999997</v>
      </c>
      <c r="K251">
        <v>14</v>
      </c>
    </row>
    <row r="252" spans="1:11" x14ac:dyDescent="0.2">
      <c r="A252" t="s">
        <v>42</v>
      </c>
      <c r="B252" t="s">
        <v>949</v>
      </c>
      <c r="C252" t="s">
        <v>924</v>
      </c>
      <c r="D252">
        <v>2</v>
      </c>
      <c r="E252">
        <v>7</v>
      </c>
      <c r="F252">
        <v>10</v>
      </c>
      <c r="G252">
        <v>1079514</v>
      </c>
      <c r="H252">
        <v>8302</v>
      </c>
      <c r="I252">
        <v>34.193300000000001</v>
      </c>
      <c r="J252">
        <v>51.816000000000003</v>
      </c>
      <c r="K252">
        <v>9</v>
      </c>
    </row>
    <row r="253" spans="1:11" x14ac:dyDescent="0.2">
      <c r="A253" t="s">
        <v>42</v>
      </c>
      <c r="B253" t="s">
        <v>949</v>
      </c>
      <c r="C253" t="s">
        <v>928</v>
      </c>
      <c r="D253">
        <v>2</v>
      </c>
      <c r="E253">
        <v>7</v>
      </c>
      <c r="F253">
        <v>5</v>
      </c>
      <c r="G253">
        <v>1305047</v>
      </c>
      <c r="H253">
        <v>7830</v>
      </c>
      <c r="I253">
        <v>33.94</v>
      </c>
      <c r="J253">
        <v>52.622</v>
      </c>
      <c r="K253">
        <v>4</v>
      </c>
    </row>
    <row r="254" spans="1:11" x14ac:dyDescent="0.2">
      <c r="A254" t="s">
        <v>12</v>
      </c>
      <c r="B254" t="s">
        <v>936</v>
      </c>
      <c r="C254" t="s">
        <v>924</v>
      </c>
      <c r="D254">
        <v>1</v>
      </c>
      <c r="E254">
        <v>1</v>
      </c>
      <c r="F254">
        <v>1</v>
      </c>
      <c r="G254">
        <v>733739</v>
      </c>
      <c r="H254">
        <v>5761</v>
      </c>
      <c r="I254">
        <v>38.299999999999997</v>
      </c>
      <c r="J254">
        <v>48.04</v>
      </c>
      <c r="K254">
        <v>1</v>
      </c>
    </row>
    <row r="255" spans="1:11" x14ac:dyDescent="0.2">
      <c r="A255" t="s">
        <v>12</v>
      </c>
      <c r="B255" t="s">
        <v>936</v>
      </c>
      <c r="C255" t="s">
        <v>928</v>
      </c>
      <c r="D255">
        <v>1</v>
      </c>
      <c r="E255">
        <v>1</v>
      </c>
      <c r="F255">
        <v>4</v>
      </c>
      <c r="G255">
        <v>813573</v>
      </c>
      <c r="H255">
        <v>7138</v>
      </c>
      <c r="I255">
        <v>34.51</v>
      </c>
      <c r="J255">
        <v>45.954999999999998</v>
      </c>
      <c r="K255">
        <v>3</v>
      </c>
    </row>
    <row r="256" spans="1:11" x14ac:dyDescent="0.2">
      <c r="A256" t="s">
        <v>12</v>
      </c>
      <c r="B256" t="s">
        <v>937</v>
      </c>
      <c r="C256" t="s">
        <v>928</v>
      </c>
      <c r="D256">
        <v>1</v>
      </c>
      <c r="E256">
        <v>2</v>
      </c>
      <c r="F256">
        <v>4</v>
      </c>
      <c r="G256">
        <v>675980</v>
      </c>
      <c r="H256">
        <v>7257</v>
      </c>
      <c r="I256">
        <v>31.827500000000001</v>
      </c>
      <c r="J256">
        <v>46.357500000000002</v>
      </c>
      <c r="K256">
        <v>4</v>
      </c>
    </row>
    <row r="257" spans="1:11" x14ac:dyDescent="0.2">
      <c r="A257" t="s">
        <v>12</v>
      </c>
      <c r="B257" t="s">
        <v>938</v>
      </c>
      <c r="C257" t="s">
        <v>928</v>
      </c>
      <c r="D257">
        <v>1</v>
      </c>
      <c r="E257">
        <v>3</v>
      </c>
      <c r="F257">
        <v>4</v>
      </c>
      <c r="G257">
        <v>828139</v>
      </c>
      <c r="H257">
        <v>7444</v>
      </c>
      <c r="I257">
        <v>27.7225</v>
      </c>
      <c r="J257">
        <v>46.452500000000001</v>
      </c>
      <c r="K257">
        <v>4</v>
      </c>
    </row>
    <row r="258" spans="1:11" x14ac:dyDescent="0.2">
      <c r="A258" t="s">
        <v>12</v>
      </c>
      <c r="B258" t="s">
        <v>938</v>
      </c>
      <c r="C258" t="s">
        <v>927</v>
      </c>
      <c r="D258">
        <v>1</v>
      </c>
      <c r="E258">
        <v>3</v>
      </c>
      <c r="F258">
        <v>1</v>
      </c>
      <c r="G258">
        <v>863678</v>
      </c>
      <c r="H258">
        <v>7161</v>
      </c>
      <c r="I258">
        <v>29.99</v>
      </c>
      <c r="J258">
        <v>47.49</v>
      </c>
      <c r="K258">
        <v>1</v>
      </c>
    </row>
    <row r="259" spans="1:11" x14ac:dyDescent="0.2">
      <c r="A259" t="s">
        <v>12</v>
      </c>
      <c r="B259" t="s">
        <v>939</v>
      </c>
      <c r="C259" t="s">
        <v>924</v>
      </c>
      <c r="D259">
        <v>1</v>
      </c>
      <c r="E259">
        <v>4</v>
      </c>
      <c r="F259">
        <v>1</v>
      </c>
      <c r="G259">
        <v>627033</v>
      </c>
      <c r="H259">
        <v>8735</v>
      </c>
      <c r="J259">
        <v>36.700000000000003</v>
      </c>
      <c r="K259">
        <v>0</v>
      </c>
    </row>
    <row r="260" spans="1:11" x14ac:dyDescent="0.2">
      <c r="A260" t="s">
        <v>12</v>
      </c>
      <c r="B260" t="s">
        <v>939</v>
      </c>
      <c r="C260" t="s">
        <v>928</v>
      </c>
      <c r="D260">
        <v>1</v>
      </c>
      <c r="E260">
        <v>4</v>
      </c>
      <c r="F260">
        <v>3</v>
      </c>
      <c r="G260">
        <v>889575</v>
      </c>
      <c r="H260">
        <v>7251</v>
      </c>
      <c r="I260">
        <v>28.29</v>
      </c>
      <c r="J260">
        <v>44.17</v>
      </c>
      <c r="K260">
        <v>2</v>
      </c>
    </row>
    <row r="261" spans="1:11" x14ac:dyDescent="0.2">
      <c r="A261" t="s">
        <v>12</v>
      </c>
      <c r="B261" t="s">
        <v>940</v>
      </c>
      <c r="C261" t="s">
        <v>928</v>
      </c>
      <c r="D261">
        <v>1</v>
      </c>
      <c r="E261">
        <v>5</v>
      </c>
      <c r="F261">
        <v>5</v>
      </c>
      <c r="G261">
        <v>854306</v>
      </c>
      <c r="H261">
        <v>6256</v>
      </c>
      <c r="I261">
        <v>31.132000000000001</v>
      </c>
      <c r="J261">
        <v>46.838000000000001</v>
      </c>
      <c r="K261">
        <v>5</v>
      </c>
    </row>
    <row r="262" spans="1:11" x14ac:dyDescent="0.2">
      <c r="A262" t="s">
        <v>12</v>
      </c>
      <c r="B262" t="s">
        <v>941</v>
      </c>
      <c r="C262" t="s">
        <v>928</v>
      </c>
      <c r="D262">
        <v>1</v>
      </c>
      <c r="E262">
        <v>6</v>
      </c>
      <c r="F262">
        <v>5</v>
      </c>
      <c r="G262">
        <v>962658</v>
      </c>
      <c r="H262">
        <v>7823</v>
      </c>
      <c r="I262">
        <v>33.96</v>
      </c>
      <c r="J262">
        <v>46.61</v>
      </c>
      <c r="K262">
        <v>3</v>
      </c>
    </row>
    <row r="263" spans="1:11" x14ac:dyDescent="0.2">
      <c r="A263" t="s">
        <v>12</v>
      </c>
      <c r="B263" t="s">
        <v>941</v>
      </c>
      <c r="C263" t="s">
        <v>927</v>
      </c>
      <c r="D263">
        <v>1</v>
      </c>
      <c r="E263">
        <v>6</v>
      </c>
      <c r="F263">
        <v>1</v>
      </c>
      <c r="G263">
        <v>645411</v>
      </c>
      <c r="H263">
        <v>7979</v>
      </c>
      <c r="I263">
        <v>32.92</v>
      </c>
      <c r="J263">
        <v>47.32</v>
      </c>
      <c r="K263">
        <v>1</v>
      </c>
    </row>
    <row r="264" spans="1:11" x14ac:dyDescent="0.2">
      <c r="A264" t="s">
        <v>12</v>
      </c>
      <c r="B264" t="s">
        <v>942</v>
      </c>
      <c r="C264" t="s">
        <v>924</v>
      </c>
      <c r="D264">
        <v>1</v>
      </c>
      <c r="E264">
        <v>7</v>
      </c>
      <c r="F264">
        <v>1</v>
      </c>
      <c r="G264">
        <v>1024311</v>
      </c>
      <c r="H264">
        <v>7971</v>
      </c>
      <c r="J264">
        <v>40.659999999999997</v>
      </c>
      <c r="K264">
        <v>0</v>
      </c>
    </row>
    <row r="265" spans="1:11" x14ac:dyDescent="0.2">
      <c r="A265" t="s">
        <v>12</v>
      </c>
      <c r="B265" t="s">
        <v>942</v>
      </c>
      <c r="C265" t="s">
        <v>928</v>
      </c>
      <c r="D265">
        <v>1</v>
      </c>
      <c r="E265">
        <v>7</v>
      </c>
      <c r="F265">
        <v>6</v>
      </c>
      <c r="G265">
        <v>879696</v>
      </c>
      <c r="H265">
        <v>6985</v>
      </c>
      <c r="I265">
        <v>28.738</v>
      </c>
      <c r="J265">
        <v>45.405000000000001</v>
      </c>
      <c r="K265">
        <v>5</v>
      </c>
    </row>
    <row r="266" spans="1:11" x14ac:dyDescent="0.2">
      <c r="A266" t="s">
        <v>12</v>
      </c>
      <c r="B266" t="s">
        <v>943</v>
      </c>
      <c r="C266" t="s">
        <v>924</v>
      </c>
      <c r="D266">
        <v>2</v>
      </c>
      <c r="E266">
        <v>1</v>
      </c>
      <c r="F266">
        <v>1</v>
      </c>
      <c r="G266">
        <v>652882</v>
      </c>
      <c r="H266">
        <v>6358</v>
      </c>
      <c r="I266">
        <v>39.950000000000003</v>
      </c>
      <c r="J266">
        <v>48.56</v>
      </c>
      <c r="K266">
        <v>1</v>
      </c>
    </row>
    <row r="267" spans="1:11" x14ac:dyDescent="0.2">
      <c r="A267" t="s">
        <v>12</v>
      </c>
      <c r="B267" t="s">
        <v>943</v>
      </c>
      <c r="C267" t="s">
        <v>928</v>
      </c>
      <c r="D267">
        <v>2</v>
      </c>
      <c r="E267">
        <v>1</v>
      </c>
      <c r="F267">
        <v>4</v>
      </c>
      <c r="G267">
        <v>906682</v>
      </c>
      <c r="H267">
        <v>7663</v>
      </c>
      <c r="I267">
        <v>33.9133</v>
      </c>
      <c r="J267">
        <v>47.427500000000002</v>
      </c>
      <c r="K267">
        <v>3</v>
      </c>
    </row>
    <row r="268" spans="1:11" x14ac:dyDescent="0.2">
      <c r="A268" t="s">
        <v>12</v>
      </c>
      <c r="B268" t="s">
        <v>944</v>
      </c>
      <c r="C268" t="s">
        <v>928</v>
      </c>
      <c r="D268">
        <v>2</v>
      </c>
      <c r="E268">
        <v>2</v>
      </c>
      <c r="F268">
        <v>4</v>
      </c>
      <c r="G268">
        <v>773426</v>
      </c>
      <c r="H268">
        <v>6750</v>
      </c>
      <c r="I268">
        <v>30.64</v>
      </c>
      <c r="J268">
        <v>46.314999999999998</v>
      </c>
      <c r="K268">
        <v>4</v>
      </c>
    </row>
    <row r="269" spans="1:11" x14ac:dyDescent="0.2">
      <c r="A269" t="s">
        <v>12</v>
      </c>
      <c r="B269" t="s">
        <v>945</v>
      </c>
      <c r="C269" t="s">
        <v>928</v>
      </c>
      <c r="D269">
        <v>2</v>
      </c>
      <c r="E269">
        <v>3</v>
      </c>
      <c r="F269">
        <v>4</v>
      </c>
      <c r="G269">
        <v>880739</v>
      </c>
      <c r="H269">
        <v>7397</v>
      </c>
      <c r="I269">
        <v>31.6</v>
      </c>
      <c r="J269">
        <v>46.01</v>
      </c>
      <c r="K269">
        <v>3</v>
      </c>
    </row>
    <row r="270" spans="1:11" x14ac:dyDescent="0.2">
      <c r="A270" t="s">
        <v>12</v>
      </c>
      <c r="B270" t="s">
        <v>945</v>
      </c>
      <c r="C270" t="s">
        <v>927</v>
      </c>
      <c r="D270">
        <v>2</v>
      </c>
      <c r="E270">
        <v>3</v>
      </c>
      <c r="F270">
        <v>1</v>
      </c>
      <c r="G270">
        <v>590377</v>
      </c>
      <c r="H270">
        <v>8807</v>
      </c>
      <c r="I270">
        <v>24.28</v>
      </c>
      <c r="J270">
        <v>43.97</v>
      </c>
      <c r="K270">
        <v>1</v>
      </c>
    </row>
    <row r="271" spans="1:11" x14ac:dyDescent="0.2">
      <c r="A271" t="s">
        <v>12</v>
      </c>
      <c r="B271" t="s">
        <v>946</v>
      </c>
      <c r="C271" t="s">
        <v>924</v>
      </c>
      <c r="D271">
        <v>2</v>
      </c>
      <c r="E271">
        <v>4</v>
      </c>
      <c r="F271">
        <v>1</v>
      </c>
      <c r="G271">
        <v>687892</v>
      </c>
      <c r="H271">
        <v>5959</v>
      </c>
      <c r="I271">
        <v>29.49</v>
      </c>
      <c r="J271">
        <v>43.98</v>
      </c>
      <c r="K271">
        <v>1</v>
      </c>
    </row>
    <row r="272" spans="1:11" x14ac:dyDescent="0.2">
      <c r="A272" t="s">
        <v>12</v>
      </c>
      <c r="B272" t="s">
        <v>946</v>
      </c>
      <c r="C272" t="s">
        <v>928</v>
      </c>
      <c r="D272">
        <v>2</v>
      </c>
      <c r="E272">
        <v>4</v>
      </c>
      <c r="F272">
        <v>3</v>
      </c>
      <c r="G272">
        <v>999002</v>
      </c>
      <c r="H272">
        <v>7048</v>
      </c>
      <c r="I272">
        <v>28.223299999999998</v>
      </c>
      <c r="J272">
        <v>48.066699999999997</v>
      </c>
      <c r="K272">
        <v>3</v>
      </c>
    </row>
    <row r="273" spans="1:11" x14ac:dyDescent="0.2">
      <c r="A273" t="s">
        <v>12</v>
      </c>
      <c r="B273" t="s">
        <v>947</v>
      </c>
      <c r="C273" t="s">
        <v>928</v>
      </c>
      <c r="D273">
        <v>2</v>
      </c>
      <c r="E273">
        <v>5</v>
      </c>
      <c r="F273">
        <v>5</v>
      </c>
      <c r="G273">
        <v>874073</v>
      </c>
      <c r="H273">
        <v>7815</v>
      </c>
      <c r="I273">
        <v>31.8</v>
      </c>
      <c r="J273">
        <v>47.084000000000003</v>
      </c>
      <c r="K273">
        <v>4</v>
      </c>
    </row>
    <row r="274" spans="1:11" x14ac:dyDescent="0.2">
      <c r="A274" t="s">
        <v>12</v>
      </c>
      <c r="B274" t="s">
        <v>948</v>
      </c>
      <c r="C274" t="s">
        <v>928</v>
      </c>
      <c r="D274">
        <v>2</v>
      </c>
      <c r="E274">
        <v>6</v>
      </c>
      <c r="F274">
        <v>5</v>
      </c>
      <c r="G274">
        <v>872433</v>
      </c>
      <c r="H274">
        <v>7600</v>
      </c>
      <c r="I274">
        <v>33.277500000000003</v>
      </c>
      <c r="J274">
        <v>47.316000000000003</v>
      </c>
      <c r="K274">
        <v>4</v>
      </c>
    </row>
    <row r="275" spans="1:11" x14ac:dyDescent="0.2">
      <c r="A275" t="s">
        <v>12</v>
      </c>
      <c r="B275" t="s">
        <v>948</v>
      </c>
      <c r="C275" t="s">
        <v>927</v>
      </c>
      <c r="D275">
        <v>2</v>
      </c>
      <c r="E275">
        <v>6</v>
      </c>
      <c r="F275">
        <v>1</v>
      </c>
      <c r="G275">
        <v>731494</v>
      </c>
      <c r="H275">
        <v>8699</v>
      </c>
      <c r="I275">
        <v>27.16</v>
      </c>
      <c r="J275">
        <v>46.61</v>
      </c>
      <c r="K275">
        <v>1</v>
      </c>
    </row>
    <row r="276" spans="1:11" x14ac:dyDescent="0.2">
      <c r="A276" t="s">
        <v>12</v>
      </c>
      <c r="B276" t="s">
        <v>949</v>
      </c>
      <c r="C276" t="s">
        <v>924</v>
      </c>
      <c r="D276">
        <v>2</v>
      </c>
      <c r="E276">
        <v>7</v>
      </c>
      <c r="F276">
        <v>1</v>
      </c>
      <c r="G276">
        <v>1000798</v>
      </c>
      <c r="H276">
        <v>8277</v>
      </c>
      <c r="I276">
        <v>33.54</v>
      </c>
      <c r="J276">
        <v>51.78</v>
      </c>
      <c r="K276">
        <v>1</v>
      </c>
    </row>
    <row r="277" spans="1:11" x14ac:dyDescent="0.2">
      <c r="A277" t="s">
        <v>12</v>
      </c>
      <c r="B277" t="s">
        <v>949</v>
      </c>
      <c r="C277" t="s">
        <v>928</v>
      </c>
      <c r="D277">
        <v>2</v>
      </c>
      <c r="E277">
        <v>7</v>
      </c>
      <c r="F277">
        <v>6</v>
      </c>
      <c r="G277">
        <v>793768</v>
      </c>
      <c r="H277">
        <v>6640</v>
      </c>
      <c r="I277">
        <v>31.5017</v>
      </c>
      <c r="J277">
        <v>46.781700000000001</v>
      </c>
      <c r="K277">
        <v>6</v>
      </c>
    </row>
    <row r="278" spans="1:11" x14ac:dyDescent="0.2">
      <c r="A278" t="s">
        <v>43</v>
      </c>
      <c r="B278" t="s">
        <v>936</v>
      </c>
      <c r="C278" t="s">
        <v>928</v>
      </c>
      <c r="D278">
        <v>1</v>
      </c>
      <c r="E278">
        <v>1</v>
      </c>
      <c r="F278">
        <v>8</v>
      </c>
      <c r="G278">
        <v>1103865</v>
      </c>
      <c r="H278">
        <v>7965</v>
      </c>
      <c r="I278">
        <v>39.093299999999999</v>
      </c>
      <c r="J278">
        <v>51.5625</v>
      </c>
      <c r="K278">
        <v>6</v>
      </c>
    </row>
    <row r="279" spans="1:11" x14ac:dyDescent="0.2">
      <c r="A279" t="s">
        <v>43</v>
      </c>
      <c r="B279" t="s">
        <v>936</v>
      </c>
      <c r="C279" t="s">
        <v>927</v>
      </c>
      <c r="D279">
        <v>1</v>
      </c>
      <c r="E279">
        <v>1</v>
      </c>
      <c r="F279">
        <v>3</v>
      </c>
      <c r="G279">
        <v>1244320</v>
      </c>
      <c r="H279">
        <v>8257</v>
      </c>
      <c r="I279">
        <v>34</v>
      </c>
      <c r="J279">
        <v>54.596699999999998</v>
      </c>
      <c r="K279">
        <v>3</v>
      </c>
    </row>
    <row r="280" spans="1:11" x14ac:dyDescent="0.2">
      <c r="A280" t="s">
        <v>43</v>
      </c>
      <c r="B280" t="s">
        <v>937</v>
      </c>
      <c r="C280" t="s">
        <v>924</v>
      </c>
      <c r="D280">
        <v>1</v>
      </c>
      <c r="E280">
        <v>2</v>
      </c>
      <c r="F280">
        <v>4</v>
      </c>
      <c r="G280">
        <v>1356512</v>
      </c>
      <c r="H280">
        <v>9414</v>
      </c>
      <c r="I280">
        <v>42.366700000000002</v>
      </c>
      <c r="J280">
        <v>57.1</v>
      </c>
      <c r="K280">
        <v>3</v>
      </c>
    </row>
    <row r="281" spans="1:11" x14ac:dyDescent="0.2">
      <c r="A281" t="s">
        <v>43</v>
      </c>
      <c r="B281" t="s">
        <v>937</v>
      </c>
      <c r="C281" t="s">
        <v>928</v>
      </c>
      <c r="D281">
        <v>1</v>
      </c>
      <c r="E281">
        <v>2</v>
      </c>
      <c r="F281">
        <v>8</v>
      </c>
      <c r="G281">
        <v>1406968</v>
      </c>
      <c r="H281">
        <v>9208</v>
      </c>
      <c r="I281">
        <v>40.19</v>
      </c>
      <c r="J281">
        <v>53.261299999999999</v>
      </c>
      <c r="K281">
        <v>4</v>
      </c>
    </row>
    <row r="282" spans="1:11" x14ac:dyDescent="0.2">
      <c r="A282" t="s">
        <v>43</v>
      </c>
      <c r="B282" t="s">
        <v>938</v>
      </c>
      <c r="C282" t="s">
        <v>928</v>
      </c>
      <c r="D282">
        <v>1</v>
      </c>
      <c r="E282">
        <v>3</v>
      </c>
      <c r="F282">
        <v>10</v>
      </c>
      <c r="G282">
        <v>1092458</v>
      </c>
      <c r="H282">
        <v>8293</v>
      </c>
      <c r="I282">
        <v>41.872500000000002</v>
      </c>
      <c r="J282">
        <v>53.412999999999997</v>
      </c>
      <c r="K282">
        <v>8</v>
      </c>
    </row>
    <row r="283" spans="1:11" x14ac:dyDescent="0.2">
      <c r="A283" t="s">
        <v>43</v>
      </c>
      <c r="B283" t="s">
        <v>939</v>
      </c>
      <c r="C283" t="s">
        <v>928</v>
      </c>
      <c r="D283">
        <v>1</v>
      </c>
      <c r="E283">
        <v>4</v>
      </c>
      <c r="F283">
        <v>8</v>
      </c>
      <c r="G283">
        <v>1264892</v>
      </c>
      <c r="H283">
        <v>9080</v>
      </c>
      <c r="I283">
        <v>36.148000000000003</v>
      </c>
      <c r="J283">
        <v>52.206200000000003</v>
      </c>
      <c r="K283">
        <v>5</v>
      </c>
    </row>
    <row r="284" spans="1:11" x14ac:dyDescent="0.2">
      <c r="A284" t="s">
        <v>43</v>
      </c>
      <c r="B284" t="s">
        <v>939</v>
      </c>
      <c r="C284" t="s">
        <v>927</v>
      </c>
      <c r="D284">
        <v>1</v>
      </c>
      <c r="E284">
        <v>4</v>
      </c>
      <c r="F284">
        <v>3</v>
      </c>
      <c r="G284">
        <v>1180496</v>
      </c>
      <c r="H284">
        <v>8057</v>
      </c>
      <c r="I284">
        <v>41.8733</v>
      </c>
      <c r="J284">
        <v>57.063299999999998</v>
      </c>
      <c r="K284">
        <v>3</v>
      </c>
    </row>
    <row r="285" spans="1:11" x14ac:dyDescent="0.2">
      <c r="A285" t="s">
        <v>43</v>
      </c>
      <c r="B285" t="s">
        <v>940</v>
      </c>
      <c r="C285" t="s">
        <v>924</v>
      </c>
      <c r="D285">
        <v>1</v>
      </c>
      <c r="E285">
        <v>5</v>
      </c>
      <c r="F285">
        <v>4</v>
      </c>
      <c r="G285">
        <v>1358268</v>
      </c>
      <c r="H285">
        <v>9197</v>
      </c>
      <c r="I285">
        <v>37.99</v>
      </c>
      <c r="J285">
        <v>58.627499999999998</v>
      </c>
      <c r="K285">
        <v>4</v>
      </c>
    </row>
    <row r="286" spans="1:11" x14ac:dyDescent="0.2">
      <c r="A286" t="s">
        <v>43</v>
      </c>
      <c r="B286" t="s">
        <v>940</v>
      </c>
      <c r="C286" t="s">
        <v>928</v>
      </c>
      <c r="D286">
        <v>1</v>
      </c>
      <c r="E286">
        <v>5</v>
      </c>
      <c r="F286">
        <v>8</v>
      </c>
      <c r="G286">
        <v>1316884</v>
      </c>
      <c r="H286">
        <v>9304</v>
      </c>
      <c r="I286">
        <v>41.241999999999997</v>
      </c>
      <c r="J286">
        <v>54.435000000000002</v>
      </c>
      <c r="K286">
        <v>5</v>
      </c>
    </row>
    <row r="287" spans="1:11" x14ac:dyDescent="0.2">
      <c r="A287" t="s">
        <v>43</v>
      </c>
      <c r="B287" t="s">
        <v>941</v>
      </c>
      <c r="C287" t="s">
        <v>928</v>
      </c>
      <c r="D287">
        <v>1</v>
      </c>
      <c r="E287">
        <v>6</v>
      </c>
      <c r="F287">
        <v>12</v>
      </c>
      <c r="G287">
        <v>1380421</v>
      </c>
      <c r="H287">
        <v>8259</v>
      </c>
      <c r="I287">
        <v>37.763300000000001</v>
      </c>
      <c r="J287">
        <v>51.456699999999998</v>
      </c>
      <c r="K287">
        <v>6</v>
      </c>
    </row>
    <row r="288" spans="1:11" x14ac:dyDescent="0.2">
      <c r="A288" t="s">
        <v>43</v>
      </c>
      <c r="B288" t="s">
        <v>942</v>
      </c>
      <c r="C288" t="s">
        <v>928</v>
      </c>
      <c r="D288">
        <v>1</v>
      </c>
      <c r="E288">
        <v>7</v>
      </c>
      <c r="F288">
        <v>9</v>
      </c>
      <c r="G288">
        <v>1379127</v>
      </c>
      <c r="H288">
        <v>8466</v>
      </c>
      <c r="I288">
        <v>39.581099999999999</v>
      </c>
      <c r="J288">
        <v>58.695599999999999</v>
      </c>
      <c r="K288">
        <v>9</v>
      </c>
    </row>
    <row r="289" spans="1:11" x14ac:dyDescent="0.2">
      <c r="A289" t="s">
        <v>43</v>
      </c>
      <c r="B289" t="s">
        <v>942</v>
      </c>
      <c r="C289" t="s">
        <v>927</v>
      </c>
      <c r="D289">
        <v>1</v>
      </c>
      <c r="E289">
        <v>7</v>
      </c>
      <c r="F289">
        <v>4</v>
      </c>
      <c r="G289">
        <v>1482787</v>
      </c>
      <c r="H289">
        <v>8262</v>
      </c>
      <c r="I289">
        <v>35.346699999999998</v>
      </c>
      <c r="J289">
        <v>54.887500000000003</v>
      </c>
      <c r="K289">
        <v>3</v>
      </c>
    </row>
    <row r="290" spans="1:11" x14ac:dyDescent="0.2">
      <c r="A290" t="s">
        <v>43</v>
      </c>
      <c r="B290" t="s">
        <v>943</v>
      </c>
      <c r="C290" t="s">
        <v>928</v>
      </c>
      <c r="D290">
        <v>2</v>
      </c>
      <c r="E290">
        <v>1</v>
      </c>
      <c r="F290">
        <v>7</v>
      </c>
      <c r="G290">
        <v>1292308</v>
      </c>
      <c r="H290">
        <v>9228</v>
      </c>
      <c r="I290">
        <v>39.807099999999998</v>
      </c>
      <c r="J290">
        <v>58.73</v>
      </c>
      <c r="K290">
        <v>7</v>
      </c>
    </row>
    <row r="291" spans="1:11" x14ac:dyDescent="0.2">
      <c r="A291" t="s">
        <v>43</v>
      </c>
      <c r="B291" t="s">
        <v>943</v>
      </c>
      <c r="C291" t="s">
        <v>927</v>
      </c>
      <c r="D291">
        <v>2</v>
      </c>
      <c r="E291">
        <v>1</v>
      </c>
      <c r="F291">
        <v>3</v>
      </c>
      <c r="G291">
        <v>1056354</v>
      </c>
      <c r="H291">
        <v>9223</v>
      </c>
      <c r="I291">
        <v>42.776699999999998</v>
      </c>
      <c r="J291">
        <v>57.443300000000001</v>
      </c>
      <c r="K291">
        <v>3</v>
      </c>
    </row>
    <row r="292" spans="1:11" x14ac:dyDescent="0.2">
      <c r="A292" t="s">
        <v>43</v>
      </c>
      <c r="B292" t="s">
        <v>944</v>
      </c>
      <c r="C292" t="s">
        <v>924</v>
      </c>
      <c r="D292">
        <v>2</v>
      </c>
      <c r="E292">
        <v>2</v>
      </c>
      <c r="F292">
        <v>3</v>
      </c>
      <c r="G292">
        <v>1262655</v>
      </c>
      <c r="H292">
        <v>8589</v>
      </c>
      <c r="I292">
        <v>32.39</v>
      </c>
      <c r="J292">
        <v>54.486699999999999</v>
      </c>
      <c r="K292">
        <v>3</v>
      </c>
    </row>
    <row r="293" spans="1:11" x14ac:dyDescent="0.2">
      <c r="A293" t="s">
        <v>43</v>
      </c>
      <c r="B293" t="s">
        <v>944</v>
      </c>
      <c r="C293" t="s">
        <v>928</v>
      </c>
      <c r="D293">
        <v>2</v>
      </c>
      <c r="E293">
        <v>2</v>
      </c>
      <c r="F293">
        <v>8</v>
      </c>
      <c r="G293">
        <v>1203602</v>
      </c>
      <c r="H293">
        <v>8453</v>
      </c>
      <c r="I293">
        <v>41.047499999999999</v>
      </c>
      <c r="J293">
        <v>57.411299999999997</v>
      </c>
      <c r="K293">
        <v>8</v>
      </c>
    </row>
    <row r="294" spans="1:11" x14ac:dyDescent="0.2">
      <c r="A294" t="s">
        <v>43</v>
      </c>
      <c r="B294" t="s">
        <v>945</v>
      </c>
      <c r="C294" t="s">
        <v>928</v>
      </c>
      <c r="D294">
        <v>2</v>
      </c>
      <c r="E294">
        <v>3</v>
      </c>
      <c r="F294">
        <v>10</v>
      </c>
      <c r="G294">
        <v>1276194</v>
      </c>
      <c r="H294">
        <v>9161</v>
      </c>
      <c r="I294">
        <v>40.261400000000002</v>
      </c>
      <c r="J294">
        <v>54.582999999999998</v>
      </c>
      <c r="K294">
        <v>7</v>
      </c>
    </row>
    <row r="295" spans="1:11" x14ac:dyDescent="0.2">
      <c r="A295" t="s">
        <v>43</v>
      </c>
      <c r="B295" t="s">
        <v>946</v>
      </c>
      <c r="C295" t="s">
        <v>928</v>
      </c>
      <c r="D295">
        <v>2</v>
      </c>
      <c r="E295">
        <v>4</v>
      </c>
      <c r="F295">
        <v>7</v>
      </c>
      <c r="G295">
        <v>1172061</v>
      </c>
      <c r="H295">
        <v>8817</v>
      </c>
      <c r="I295">
        <v>38.921399999999998</v>
      </c>
      <c r="J295">
        <v>56.571399999999997</v>
      </c>
      <c r="K295">
        <v>7</v>
      </c>
    </row>
    <row r="296" spans="1:11" x14ac:dyDescent="0.2">
      <c r="A296" t="s">
        <v>43</v>
      </c>
      <c r="B296" t="s">
        <v>946</v>
      </c>
      <c r="C296" t="s">
        <v>927</v>
      </c>
      <c r="D296">
        <v>2</v>
      </c>
      <c r="E296">
        <v>4</v>
      </c>
      <c r="F296">
        <v>3</v>
      </c>
      <c r="G296">
        <v>1405475</v>
      </c>
      <c r="H296">
        <v>7833</v>
      </c>
      <c r="I296">
        <v>39.159999999999997</v>
      </c>
      <c r="J296">
        <v>53.796700000000001</v>
      </c>
      <c r="K296">
        <v>2</v>
      </c>
    </row>
    <row r="297" spans="1:11" x14ac:dyDescent="0.2">
      <c r="A297" t="s">
        <v>43</v>
      </c>
      <c r="B297" t="s">
        <v>947</v>
      </c>
      <c r="C297" t="s">
        <v>924</v>
      </c>
      <c r="D297">
        <v>2</v>
      </c>
      <c r="E297">
        <v>5</v>
      </c>
      <c r="F297">
        <v>3</v>
      </c>
      <c r="G297">
        <v>1332493</v>
      </c>
      <c r="H297">
        <v>8104</v>
      </c>
      <c r="I297">
        <v>37.78</v>
      </c>
      <c r="J297">
        <v>57</v>
      </c>
      <c r="K297">
        <v>3</v>
      </c>
    </row>
    <row r="298" spans="1:11" x14ac:dyDescent="0.2">
      <c r="A298" t="s">
        <v>43</v>
      </c>
      <c r="B298" t="s">
        <v>947</v>
      </c>
      <c r="C298" t="s">
        <v>928</v>
      </c>
      <c r="D298">
        <v>2</v>
      </c>
      <c r="E298">
        <v>5</v>
      </c>
      <c r="F298">
        <v>8</v>
      </c>
      <c r="G298">
        <v>1226032</v>
      </c>
      <c r="H298">
        <v>8691</v>
      </c>
      <c r="I298">
        <v>38.408299999999997</v>
      </c>
      <c r="J298">
        <v>53.597499999999997</v>
      </c>
      <c r="K298">
        <v>6</v>
      </c>
    </row>
    <row r="299" spans="1:11" x14ac:dyDescent="0.2">
      <c r="A299" t="s">
        <v>43</v>
      </c>
      <c r="B299" t="s">
        <v>948</v>
      </c>
      <c r="C299" t="s">
        <v>928</v>
      </c>
      <c r="D299">
        <v>2</v>
      </c>
      <c r="E299">
        <v>6</v>
      </c>
      <c r="F299">
        <v>11</v>
      </c>
      <c r="G299">
        <v>1329532</v>
      </c>
      <c r="H299">
        <v>8698</v>
      </c>
      <c r="I299">
        <v>38.977800000000002</v>
      </c>
      <c r="J299">
        <v>55.796399999999998</v>
      </c>
      <c r="K299">
        <v>9</v>
      </c>
    </row>
    <row r="300" spans="1:11" x14ac:dyDescent="0.2">
      <c r="A300" t="s">
        <v>43</v>
      </c>
      <c r="B300" t="s">
        <v>949</v>
      </c>
      <c r="C300" t="s">
        <v>928</v>
      </c>
      <c r="D300">
        <v>2</v>
      </c>
      <c r="E300">
        <v>7</v>
      </c>
      <c r="F300">
        <v>8</v>
      </c>
      <c r="G300">
        <v>1314891</v>
      </c>
      <c r="H300">
        <v>8317</v>
      </c>
      <c r="I300">
        <v>37.61</v>
      </c>
      <c r="J300">
        <v>56.98</v>
      </c>
      <c r="K300">
        <v>8</v>
      </c>
    </row>
    <row r="301" spans="1:11" x14ac:dyDescent="0.2">
      <c r="A301" t="s">
        <v>43</v>
      </c>
      <c r="B301" t="s">
        <v>949</v>
      </c>
      <c r="C301" t="s">
        <v>927</v>
      </c>
      <c r="D301">
        <v>2</v>
      </c>
      <c r="E301">
        <v>7</v>
      </c>
      <c r="F301">
        <v>4</v>
      </c>
      <c r="G301">
        <v>1263328</v>
      </c>
      <c r="H301">
        <v>8128</v>
      </c>
      <c r="I301">
        <v>41.115000000000002</v>
      </c>
      <c r="J301">
        <v>57.715000000000003</v>
      </c>
      <c r="K301">
        <v>4</v>
      </c>
    </row>
    <row r="302" spans="1:11" x14ac:dyDescent="0.2">
      <c r="A302" t="s">
        <v>44</v>
      </c>
      <c r="B302" t="s">
        <v>936</v>
      </c>
      <c r="C302" t="s">
        <v>924</v>
      </c>
      <c r="D302">
        <v>1</v>
      </c>
      <c r="E302">
        <v>1</v>
      </c>
      <c r="F302">
        <v>4</v>
      </c>
      <c r="G302">
        <v>1156134</v>
      </c>
      <c r="H302">
        <v>8649</v>
      </c>
      <c r="I302">
        <v>40.74</v>
      </c>
      <c r="J302">
        <v>56.99</v>
      </c>
      <c r="K302">
        <v>4</v>
      </c>
    </row>
    <row r="303" spans="1:11" x14ac:dyDescent="0.2">
      <c r="A303" t="s">
        <v>44</v>
      </c>
      <c r="B303" t="s">
        <v>936</v>
      </c>
      <c r="C303" t="s">
        <v>927</v>
      </c>
      <c r="D303">
        <v>1</v>
      </c>
      <c r="E303">
        <v>1</v>
      </c>
      <c r="F303">
        <v>8</v>
      </c>
      <c r="G303">
        <v>1395049</v>
      </c>
      <c r="H303">
        <v>8992</v>
      </c>
      <c r="I303">
        <v>39.49</v>
      </c>
      <c r="J303">
        <v>57.71</v>
      </c>
      <c r="K303">
        <v>7</v>
      </c>
    </row>
    <row r="304" spans="1:11" x14ac:dyDescent="0.2">
      <c r="A304" t="s">
        <v>44</v>
      </c>
      <c r="B304" t="s">
        <v>937</v>
      </c>
      <c r="C304" t="s">
        <v>928</v>
      </c>
      <c r="D304">
        <v>1</v>
      </c>
      <c r="E304">
        <v>2</v>
      </c>
      <c r="F304">
        <v>4</v>
      </c>
      <c r="G304">
        <v>1284844</v>
      </c>
      <c r="H304">
        <v>9156</v>
      </c>
      <c r="I304">
        <v>39.323300000000003</v>
      </c>
      <c r="J304">
        <v>54.91</v>
      </c>
      <c r="K304">
        <v>3</v>
      </c>
    </row>
    <row r="305" spans="1:11" x14ac:dyDescent="0.2">
      <c r="A305" t="s">
        <v>44</v>
      </c>
      <c r="B305" t="s">
        <v>937</v>
      </c>
      <c r="C305" t="s">
        <v>927</v>
      </c>
      <c r="D305">
        <v>1</v>
      </c>
      <c r="E305">
        <v>2</v>
      </c>
      <c r="F305">
        <v>9</v>
      </c>
      <c r="G305">
        <v>1287277</v>
      </c>
      <c r="H305">
        <v>9019</v>
      </c>
      <c r="I305">
        <v>42.115600000000001</v>
      </c>
      <c r="J305">
        <v>59.427799999999998</v>
      </c>
      <c r="K305">
        <v>9</v>
      </c>
    </row>
    <row r="306" spans="1:11" x14ac:dyDescent="0.2">
      <c r="A306" t="s">
        <v>44</v>
      </c>
      <c r="B306" t="s">
        <v>938</v>
      </c>
      <c r="C306" t="s">
        <v>927</v>
      </c>
      <c r="D306">
        <v>1</v>
      </c>
      <c r="E306">
        <v>3</v>
      </c>
      <c r="F306">
        <v>11</v>
      </c>
      <c r="G306">
        <v>1207962</v>
      </c>
      <c r="H306">
        <v>8442</v>
      </c>
      <c r="I306">
        <v>40.2836</v>
      </c>
      <c r="J306">
        <v>57.1173</v>
      </c>
      <c r="K306">
        <v>11</v>
      </c>
    </row>
    <row r="307" spans="1:11" x14ac:dyDescent="0.2">
      <c r="A307" t="s">
        <v>44</v>
      </c>
      <c r="B307" t="s">
        <v>939</v>
      </c>
      <c r="C307" t="s">
        <v>924</v>
      </c>
      <c r="D307">
        <v>1</v>
      </c>
      <c r="E307">
        <v>4</v>
      </c>
      <c r="F307">
        <v>4</v>
      </c>
      <c r="G307">
        <v>1018437</v>
      </c>
      <c r="H307">
        <v>7871</v>
      </c>
      <c r="I307">
        <v>37.8675</v>
      </c>
      <c r="J307">
        <v>53.365000000000002</v>
      </c>
      <c r="K307">
        <v>4</v>
      </c>
    </row>
    <row r="308" spans="1:11" x14ac:dyDescent="0.2">
      <c r="A308" t="s">
        <v>44</v>
      </c>
      <c r="B308" t="s">
        <v>939</v>
      </c>
      <c r="C308" t="s">
        <v>927</v>
      </c>
      <c r="D308">
        <v>1</v>
      </c>
      <c r="E308">
        <v>4</v>
      </c>
      <c r="F308">
        <v>8</v>
      </c>
      <c r="G308">
        <v>1160542</v>
      </c>
      <c r="H308">
        <v>7727</v>
      </c>
      <c r="I308">
        <v>39.596699999999998</v>
      </c>
      <c r="J308">
        <v>52.106299999999997</v>
      </c>
      <c r="K308">
        <v>6</v>
      </c>
    </row>
    <row r="309" spans="1:11" x14ac:dyDescent="0.2">
      <c r="A309" t="s">
        <v>44</v>
      </c>
      <c r="B309" t="s">
        <v>940</v>
      </c>
      <c r="C309" t="s">
        <v>928</v>
      </c>
      <c r="D309">
        <v>1</v>
      </c>
      <c r="E309">
        <v>5</v>
      </c>
      <c r="F309">
        <v>4</v>
      </c>
      <c r="G309">
        <v>1074122</v>
      </c>
      <c r="H309">
        <v>8860</v>
      </c>
      <c r="I309">
        <v>37.479999999999997</v>
      </c>
      <c r="J309">
        <v>54.942500000000003</v>
      </c>
      <c r="K309">
        <v>4</v>
      </c>
    </row>
    <row r="310" spans="1:11" x14ac:dyDescent="0.2">
      <c r="A310" t="s">
        <v>44</v>
      </c>
      <c r="B310" t="s">
        <v>940</v>
      </c>
      <c r="C310" t="s">
        <v>927</v>
      </c>
      <c r="D310">
        <v>1</v>
      </c>
      <c r="E310">
        <v>5</v>
      </c>
      <c r="F310">
        <v>9</v>
      </c>
      <c r="G310">
        <v>1398209</v>
      </c>
      <c r="H310">
        <v>8672</v>
      </c>
      <c r="I310">
        <v>41.824300000000001</v>
      </c>
      <c r="J310">
        <v>56.978900000000003</v>
      </c>
      <c r="K310">
        <v>7</v>
      </c>
    </row>
    <row r="311" spans="1:11" x14ac:dyDescent="0.2">
      <c r="A311" t="s">
        <v>44</v>
      </c>
      <c r="B311" t="s">
        <v>941</v>
      </c>
      <c r="C311" t="s">
        <v>927</v>
      </c>
      <c r="D311">
        <v>1</v>
      </c>
      <c r="E311">
        <v>6</v>
      </c>
      <c r="F311">
        <v>13</v>
      </c>
      <c r="G311">
        <v>1410726</v>
      </c>
      <c r="H311">
        <v>8647</v>
      </c>
      <c r="I311">
        <v>42.2746</v>
      </c>
      <c r="J311">
        <v>60.4054</v>
      </c>
      <c r="K311">
        <v>13</v>
      </c>
    </row>
    <row r="312" spans="1:11" x14ac:dyDescent="0.2">
      <c r="A312" t="s">
        <v>44</v>
      </c>
      <c r="B312" t="s">
        <v>942</v>
      </c>
      <c r="C312" t="s">
        <v>924</v>
      </c>
      <c r="D312">
        <v>1</v>
      </c>
      <c r="E312">
        <v>7</v>
      </c>
      <c r="F312">
        <v>4</v>
      </c>
      <c r="G312">
        <v>1297327</v>
      </c>
      <c r="H312">
        <v>8776</v>
      </c>
      <c r="I312">
        <v>42.99</v>
      </c>
      <c r="J312">
        <v>55.917499999999997</v>
      </c>
      <c r="K312">
        <v>3</v>
      </c>
    </row>
    <row r="313" spans="1:11" x14ac:dyDescent="0.2">
      <c r="A313" t="s">
        <v>44</v>
      </c>
      <c r="B313" t="s">
        <v>942</v>
      </c>
      <c r="C313" t="s">
        <v>927</v>
      </c>
      <c r="D313">
        <v>1</v>
      </c>
      <c r="E313">
        <v>7</v>
      </c>
      <c r="F313">
        <v>10</v>
      </c>
      <c r="G313">
        <v>1356359</v>
      </c>
      <c r="H313">
        <v>8618</v>
      </c>
      <c r="I313">
        <v>38.540999999999997</v>
      </c>
      <c r="J313">
        <v>58.177999999999997</v>
      </c>
      <c r="K313">
        <v>10</v>
      </c>
    </row>
    <row r="314" spans="1:11" x14ac:dyDescent="0.2">
      <c r="A314" t="s">
        <v>44</v>
      </c>
      <c r="B314" t="s">
        <v>943</v>
      </c>
      <c r="C314" t="s">
        <v>924</v>
      </c>
      <c r="D314">
        <v>2</v>
      </c>
      <c r="E314">
        <v>1</v>
      </c>
      <c r="F314">
        <v>4</v>
      </c>
      <c r="G314">
        <v>1247500</v>
      </c>
      <c r="H314">
        <v>8338</v>
      </c>
      <c r="I314">
        <v>38.3733</v>
      </c>
      <c r="J314">
        <v>53.372500000000002</v>
      </c>
      <c r="K314">
        <v>3</v>
      </c>
    </row>
    <row r="315" spans="1:11" x14ac:dyDescent="0.2">
      <c r="A315" t="s">
        <v>44</v>
      </c>
      <c r="B315" t="s">
        <v>943</v>
      </c>
      <c r="C315" t="s">
        <v>927</v>
      </c>
      <c r="D315">
        <v>2</v>
      </c>
      <c r="E315">
        <v>1</v>
      </c>
      <c r="F315">
        <v>8</v>
      </c>
      <c r="G315">
        <v>1149393</v>
      </c>
      <c r="H315">
        <v>8882</v>
      </c>
      <c r="I315">
        <v>38.881300000000003</v>
      </c>
      <c r="J315">
        <v>56.3825</v>
      </c>
      <c r="K315">
        <v>8</v>
      </c>
    </row>
    <row r="316" spans="1:11" x14ac:dyDescent="0.2">
      <c r="A316" t="s">
        <v>44</v>
      </c>
      <c r="B316" t="s">
        <v>944</v>
      </c>
      <c r="C316" t="s">
        <v>928</v>
      </c>
      <c r="D316">
        <v>2</v>
      </c>
      <c r="E316">
        <v>2</v>
      </c>
      <c r="F316">
        <v>4</v>
      </c>
      <c r="G316">
        <v>1266083</v>
      </c>
      <c r="H316">
        <v>8701</v>
      </c>
      <c r="I316">
        <v>42.916699999999999</v>
      </c>
      <c r="J316">
        <v>55.502499999999998</v>
      </c>
      <c r="K316">
        <v>3</v>
      </c>
    </row>
    <row r="317" spans="1:11" x14ac:dyDescent="0.2">
      <c r="A317" t="s">
        <v>44</v>
      </c>
      <c r="B317" t="s">
        <v>944</v>
      </c>
      <c r="C317" t="s">
        <v>927</v>
      </c>
      <c r="D317">
        <v>2</v>
      </c>
      <c r="E317">
        <v>2</v>
      </c>
      <c r="F317">
        <v>9</v>
      </c>
      <c r="G317">
        <v>1225156</v>
      </c>
      <c r="H317">
        <v>8654</v>
      </c>
      <c r="I317">
        <v>38.5471</v>
      </c>
      <c r="J317">
        <v>53.938899999999997</v>
      </c>
      <c r="K317">
        <v>7</v>
      </c>
    </row>
    <row r="318" spans="1:11" x14ac:dyDescent="0.2">
      <c r="A318" t="s">
        <v>44</v>
      </c>
      <c r="B318" t="s">
        <v>945</v>
      </c>
      <c r="C318" t="s">
        <v>927</v>
      </c>
      <c r="D318">
        <v>2</v>
      </c>
      <c r="E318">
        <v>3</v>
      </c>
      <c r="F318">
        <v>11</v>
      </c>
      <c r="G318">
        <v>1225966</v>
      </c>
      <c r="H318">
        <v>8935</v>
      </c>
      <c r="I318">
        <v>38.71</v>
      </c>
      <c r="J318">
        <v>53.5627</v>
      </c>
      <c r="K318">
        <v>8</v>
      </c>
    </row>
    <row r="319" spans="1:11" x14ac:dyDescent="0.2">
      <c r="A319" t="s">
        <v>44</v>
      </c>
      <c r="B319" t="s">
        <v>946</v>
      </c>
      <c r="C319" t="s">
        <v>924</v>
      </c>
      <c r="D319">
        <v>2</v>
      </c>
      <c r="E319">
        <v>4</v>
      </c>
      <c r="F319">
        <v>4</v>
      </c>
      <c r="G319">
        <v>1175779</v>
      </c>
      <c r="H319">
        <v>8134</v>
      </c>
      <c r="I319">
        <v>45.173299999999998</v>
      </c>
      <c r="J319">
        <v>54.6175</v>
      </c>
      <c r="K319">
        <v>3</v>
      </c>
    </row>
    <row r="320" spans="1:11" x14ac:dyDescent="0.2">
      <c r="A320" t="s">
        <v>44</v>
      </c>
      <c r="B320" t="s">
        <v>946</v>
      </c>
      <c r="C320" t="s">
        <v>927</v>
      </c>
      <c r="D320">
        <v>2</v>
      </c>
      <c r="E320">
        <v>4</v>
      </c>
      <c r="F320">
        <v>8</v>
      </c>
      <c r="G320">
        <v>1385327</v>
      </c>
      <c r="H320">
        <v>8998</v>
      </c>
      <c r="I320">
        <v>36.78</v>
      </c>
      <c r="J320">
        <v>56.677500000000002</v>
      </c>
      <c r="K320">
        <v>7</v>
      </c>
    </row>
    <row r="321" spans="1:11" x14ac:dyDescent="0.2">
      <c r="A321" t="s">
        <v>44</v>
      </c>
      <c r="B321" t="s">
        <v>947</v>
      </c>
      <c r="C321" t="s">
        <v>928</v>
      </c>
      <c r="D321">
        <v>2</v>
      </c>
      <c r="E321">
        <v>5</v>
      </c>
      <c r="F321">
        <v>4</v>
      </c>
      <c r="G321">
        <v>1095388</v>
      </c>
      <c r="H321">
        <v>8789</v>
      </c>
      <c r="I321">
        <v>40.456699999999998</v>
      </c>
      <c r="J321">
        <v>52.862499999999997</v>
      </c>
      <c r="K321">
        <v>3</v>
      </c>
    </row>
    <row r="322" spans="1:11" x14ac:dyDescent="0.2">
      <c r="A322" t="s">
        <v>44</v>
      </c>
      <c r="B322" t="s">
        <v>947</v>
      </c>
      <c r="C322" t="s">
        <v>927</v>
      </c>
      <c r="D322">
        <v>2</v>
      </c>
      <c r="E322">
        <v>5</v>
      </c>
      <c r="F322">
        <v>9</v>
      </c>
      <c r="G322">
        <v>1231161</v>
      </c>
      <c r="H322">
        <v>8544</v>
      </c>
      <c r="I322">
        <v>41.85</v>
      </c>
      <c r="J322">
        <v>58.16</v>
      </c>
      <c r="K322">
        <v>9</v>
      </c>
    </row>
    <row r="323" spans="1:11" x14ac:dyDescent="0.2">
      <c r="A323" t="s">
        <v>44</v>
      </c>
      <c r="B323" t="s">
        <v>948</v>
      </c>
      <c r="C323" t="s">
        <v>927</v>
      </c>
      <c r="D323">
        <v>2</v>
      </c>
      <c r="E323">
        <v>6</v>
      </c>
      <c r="F323">
        <v>13</v>
      </c>
      <c r="G323">
        <v>1320100</v>
      </c>
      <c r="H323">
        <v>8673</v>
      </c>
      <c r="I323">
        <v>40.284199999999998</v>
      </c>
      <c r="J323">
        <v>57.519199999999998</v>
      </c>
      <c r="K323">
        <v>12</v>
      </c>
    </row>
    <row r="324" spans="1:11" x14ac:dyDescent="0.2">
      <c r="A324" t="s">
        <v>44</v>
      </c>
      <c r="B324" t="s">
        <v>949</v>
      </c>
      <c r="C324" t="s">
        <v>924</v>
      </c>
      <c r="D324">
        <v>2</v>
      </c>
      <c r="E324">
        <v>7</v>
      </c>
      <c r="F324">
        <v>4</v>
      </c>
      <c r="G324">
        <v>1351086</v>
      </c>
      <c r="H324">
        <v>7958</v>
      </c>
      <c r="I324">
        <v>38.195</v>
      </c>
      <c r="J324">
        <v>57.212499999999999</v>
      </c>
      <c r="K324">
        <v>4</v>
      </c>
    </row>
    <row r="325" spans="1:11" x14ac:dyDescent="0.2">
      <c r="A325" t="s">
        <v>44</v>
      </c>
      <c r="B325" t="s">
        <v>949</v>
      </c>
      <c r="C325" t="s">
        <v>927</v>
      </c>
      <c r="D325">
        <v>2</v>
      </c>
      <c r="E325">
        <v>7</v>
      </c>
      <c r="F325">
        <v>10</v>
      </c>
      <c r="G325">
        <v>1395016</v>
      </c>
      <c r="H325">
        <v>8751</v>
      </c>
      <c r="I325">
        <v>38.273000000000003</v>
      </c>
      <c r="J325">
        <v>58.633000000000003</v>
      </c>
      <c r="K325">
        <v>10</v>
      </c>
    </row>
    <row r="326" spans="1:11" x14ac:dyDescent="0.2">
      <c r="A326" t="s">
        <v>45</v>
      </c>
      <c r="B326" t="s">
        <v>936</v>
      </c>
      <c r="C326" t="s">
        <v>924</v>
      </c>
      <c r="D326">
        <v>1</v>
      </c>
      <c r="E326">
        <v>1</v>
      </c>
      <c r="F326">
        <v>9</v>
      </c>
      <c r="G326">
        <v>1128130</v>
      </c>
      <c r="H326">
        <v>8684</v>
      </c>
      <c r="I326">
        <v>39.678800000000003</v>
      </c>
      <c r="J326">
        <v>54.727800000000002</v>
      </c>
      <c r="K326">
        <v>8</v>
      </c>
    </row>
    <row r="327" spans="1:11" x14ac:dyDescent="0.2">
      <c r="A327" t="s">
        <v>45</v>
      </c>
      <c r="B327" t="s">
        <v>936</v>
      </c>
      <c r="C327" t="s">
        <v>928</v>
      </c>
      <c r="D327">
        <v>1</v>
      </c>
      <c r="E327">
        <v>1</v>
      </c>
      <c r="F327">
        <v>4</v>
      </c>
      <c r="G327">
        <v>1288630</v>
      </c>
      <c r="H327">
        <v>8402</v>
      </c>
      <c r="I327">
        <v>39.796700000000001</v>
      </c>
      <c r="J327">
        <v>54.33</v>
      </c>
      <c r="K327">
        <v>3</v>
      </c>
    </row>
    <row r="328" spans="1:11" x14ac:dyDescent="0.2">
      <c r="A328" t="s">
        <v>45</v>
      </c>
      <c r="B328" t="s">
        <v>937</v>
      </c>
      <c r="C328" t="s">
        <v>924</v>
      </c>
      <c r="D328">
        <v>1</v>
      </c>
      <c r="E328">
        <v>2</v>
      </c>
      <c r="F328">
        <v>10</v>
      </c>
      <c r="G328">
        <v>1126442</v>
      </c>
      <c r="H328">
        <v>8479</v>
      </c>
      <c r="I328">
        <v>38.213299999999997</v>
      </c>
      <c r="J328">
        <v>54.076999999999998</v>
      </c>
      <c r="K328">
        <v>9</v>
      </c>
    </row>
    <row r="329" spans="1:11" x14ac:dyDescent="0.2">
      <c r="A329" t="s">
        <v>45</v>
      </c>
      <c r="B329" t="s">
        <v>937</v>
      </c>
      <c r="C329" t="s">
        <v>927</v>
      </c>
      <c r="D329">
        <v>1</v>
      </c>
      <c r="E329">
        <v>2</v>
      </c>
      <c r="F329">
        <v>4</v>
      </c>
      <c r="G329">
        <v>1371494</v>
      </c>
      <c r="H329">
        <v>8446</v>
      </c>
      <c r="I329">
        <v>38.094999999999999</v>
      </c>
      <c r="J329">
        <v>57.952500000000001</v>
      </c>
      <c r="K329">
        <v>4</v>
      </c>
    </row>
    <row r="330" spans="1:11" x14ac:dyDescent="0.2">
      <c r="A330" t="s">
        <v>45</v>
      </c>
      <c r="B330" t="s">
        <v>938</v>
      </c>
      <c r="C330" t="s">
        <v>924</v>
      </c>
      <c r="D330">
        <v>1</v>
      </c>
      <c r="E330">
        <v>3</v>
      </c>
      <c r="F330">
        <v>12</v>
      </c>
      <c r="G330">
        <v>1240513</v>
      </c>
      <c r="H330">
        <v>8917</v>
      </c>
      <c r="I330">
        <v>40.207299999999996</v>
      </c>
      <c r="J330">
        <v>56.824199999999998</v>
      </c>
      <c r="K330">
        <v>11</v>
      </c>
    </row>
    <row r="331" spans="1:11" x14ac:dyDescent="0.2">
      <c r="A331" t="s">
        <v>45</v>
      </c>
      <c r="B331" t="s">
        <v>939</v>
      </c>
      <c r="C331" t="s">
        <v>924</v>
      </c>
      <c r="D331">
        <v>1</v>
      </c>
      <c r="E331">
        <v>4</v>
      </c>
      <c r="F331">
        <v>9</v>
      </c>
      <c r="G331">
        <v>1377393</v>
      </c>
      <c r="H331">
        <v>8706</v>
      </c>
      <c r="I331">
        <v>39.871299999999998</v>
      </c>
      <c r="J331">
        <v>57.637799999999999</v>
      </c>
      <c r="K331">
        <v>8</v>
      </c>
    </row>
    <row r="332" spans="1:11" x14ac:dyDescent="0.2">
      <c r="A332" t="s">
        <v>45</v>
      </c>
      <c r="B332" t="s">
        <v>939</v>
      </c>
      <c r="C332" t="s">
        <v>928</v>
      </c>
      <c r="D332">
        <v>1</v>
      </c>
      <c r="E332">
        <v>4</v>
      </c>
      <c r="F332">
        <v>4</v>
      </c>
      <c r="G332">
        <v>929868</v>
      </c>
      <c r="H332">
        <v>9019</v>
      </c>
      <c r="I332">
        <v>38.006700000000002</v>
      </c>
      <c r="J332">
        <v>50.505000000000003</v>
      </c>
      <c r="K332">
        <v>3</v>
      </c>
    </row>
    <row r="333" spans="1:11" x14ac:dyDescent="0.2">
      <c r="A333" t="s">
        <v>45</v>
      </c>
      <c r="B333" t="s">
        <v>940</v>
      </c>
      <c r="C333" t="s">
        <v>924</v>
      </c>
      <c r="D333">
        <v>1</v>
      </c>
      <c r="E333">
        <v>5</v>
      </c>
      <c r="F333">
        <v>10</v>
      </c>
      <c r="G333">
        <v>1340578</v>
      </c>
      <c r="H333">
        <v>8816</v>
      </c>
      <c r="I333">
        <v>43.306199999999997</v>
      </c>
      <c r="J333">
        <v>57.23</v>
      </c>
      <c r="K333">
        <v>8</v>
      </c>
    </row>
    <row r="334" spans="1:11" x14ac:dyDescent="0.2">
      <c r="A334" t="s">
        <v>45</v>
      </c>
      <c r="B334" t="s">
        <v>940</v>
      </c>
      <c r="C334" t="s">
        <v>927</v>
      </c>
      <c r="D334">
        <v>1</v>
      </c>
      <c r="E334">
        <v>5</v>
      </c>
      <c r="F334">
        <v>4</v>
      </c>
      <c r="G334">
        <v>1341161</v>
      </c>
      <c r="H334">
        <v>8820</v>
      </c>
      <c r="I334">
        <v>37.357500000000002</v>
      </c>
      <c r="J334">
        <v>57.737499999999997</v>
      </c>
      <c r="K334">
        <v>4</v>
      </c>
    </row>
    <row r="335" spans="1:11" x14ac:dyDescent="0.2">
      <c r="A335" t="s">
        <v>45</v>
      </c>
      <c r="B335" t="s">
        <v>941</v>
      </c>
      <c r="C335" t="s">
        <v>924</v>
      </c>
      <c r="D335">
        <v>1</v>
      </c>
      <c r="E335">
        <v>6</v>
      </c>
      <c r="F335">
        <v>14</v>
      </c>
      <c r="G335">
        <v>1389610</v>
      </c>
      <c r="H335">
        <v>8506</v>
      </c>
      <c r="I335">
        <v>39.615000000000002</v>
      </c>
      <c r="J335">
        <v>56.991399999999999</v>
      </c>
      <c r="K335">
        <v>12</v>
      </c>
    </row>
    <row r="336" spans="1:11" x14ac:dyDescent="0.2">
      <c r="A336" t="s">
        <v>45</v>
      </c>
      <c r="B336" t="s">
        <v>942</v>
      </c>
      <c r="C336" t="s">
        <v>924</v>
      </c>
      <c r="D336">
        <v>1</v>
      </c>
      <c r="E336">
        <v>7</v>
      </c>
      <c r="F336">
        <v>10</v>
      </c>
      <c r="G336">
        <v>1410511</v>
      </c>
      <c r="H336">
        <v>8441</v>
      </c>
      <c r="I336">
        <v>37.880000000000003</v>
      </c>
      <c r="J336">
        <v>54.530999999999999</v>
      </c>
      <c r="K336">
        <v>7</v>
      </c>
    </row>
    <row r="337" spans="1:11" x14ac:dyDescent="0.2">
      <c r="A337" t="s">
        <v>45</v>
      </c>
      <c r="B337" t="s">
        <v>942</v>
      </c>
      <c r="C337" t="s">
        <v>928</v>
      </c>
      <c r="D337">
        <v>1</v>
      </c>
      <c r="E337">
        <v>7</v>
      </c>
      <c r="F337">
        <v>5</v>
      </c>
      <c r="G337">
        <v>1308684</v>
      </c>
      <c r="H337">
        <v>8872</v>
      </c>
      <c r="I337">
        <v>31.89</v>
      </c>
      <c r="J337">
        <v>47.064</v>
      </c>
      <c r="K337">
        <v>1</v>
      </c>
    </row>
    <row r="338" spans="1:11" x14ac:dyDescent="0.2">
      <c r="A338" t="s">
        <v>45</v>
      </c>
      <c r="B338" t="s">
        <v>943</v>
      </c>
      <c r="C338" t="s">
        <v>924</v>
      </c>
      <c r="D338">
        <v>2</v>
      </c>
      <c r="E338">
        <v>1</v>
      </c>
      <c r="F338">
        <v>9</v>
      </c>
      <c r="G338">
        <v>1231256</v>
      </c>
      <c r="H338">
        <v>9349</v>
      </c>
      <c r="I338">
        <v>42.083799999999997</v>
      </c>
      <c r="J338">
        <v>57.57</v>
      </c>
      <c r="K338">
        <v>8</v>
      </c>
    </row>
    <row r="339" spans="1:11" x14ac:dyDescent="0.2">
      <c r="A339" t="s">
        <v>45</v>
      </c>
      <c r="B339" t="s">
        <v>943</v>
      </c>
      <c r="C339" t="s">
        <v>928</v>
      </c>
      <c r="D339">
        <v>2</v>
      </c>
      <c r="E339">
        <v>1</v>
      </c>
      <c r="F339">
        <v>4</v>
      </c>
      <c r="G339">
        <v>1543788</v>
      </c>
      <c r="H339">
        <v>8654</v>
      </c>
      <c r="I339">
        <v>39.912500000000001</v>
      </c>
      <c r="J339">
        <v>60.837499999999999</v>
      </c>
      <c r="K339">
        <v>4</v>
      </c>
    </row>
    <row r="340" spans="1:11" x14ac:dyDescent="0.2">
      <c r="A340" t="s">
        <v>45</v>
      </c>
      <c r="B340" t="s">
        <v>944</v>
      </c>
      <c r="C340" t="s">
        <v>924</v>
      </c>
      <c r="D340">
        <v>2</v>
      </c>
      <c r="E340">
        <v>2</v>
      </c>
      <c r="F340">
        <v>10</v>
      </c>
      <c r="G340">
        <v>1120551</v>
      </c>
      <c r="H340">
        <v>9110</v>
      </c>
      <c r="I340">
        <v>39.2789</v>
      </c>
      <c r="J340">
        <v>55.133000000000003</v>
      </c>
      <c r="K340">
        <v>9</v>
      </c>
    </row>
    <row r="341" spans="1:11" x14ac:dyDescent="0.2">
      <c r="A341" t="s">
        <v>45</v>
      </c>
      <c r="B341" t="s">
        <v>944</v>
      </c>
      <c r="C341" t="s">
        <v>927</v>
      </c>
      <c r="D341">
        <v>2</v>
      </c>
      <c r="E341">
        <v>2</v>
      </c>
      <c r="F341">
        <v>4</v>
      </c>
      <c r="G341">
        <v>1280386</v>
      </c>
      <c r="H341">
        <v>7406</v>
      </c>
      <c r="I341">
        <v>44.034999999999997</v>
      </c>
      <c r="J341">
        <v>58.322499999999998</v>
      </c>
      <c r="K341">
        <v>4</v>
      </c>
    </row>
    <row r="342" spans="1:11" x14ac:dyDescent="0.2">
      <c r="A342" t="s">
        <v>45</v>
      </c>
      <c r="B342" t="s">
        <v>945</v>
      </c>
      <c r="C342" t="s">
        <v>924</v>
      </c>
      <c r="D342">
        <v>2</v>
      </c>
      <c r="E342">
        <v>3</v>
      </c>
      <c r="F342">
        <v>12</v>
      </c>
      <c r="G342">
        <v>1190763</v>
      </c>
      <c r="H342">
        <v>8237</v>
      </c>
      <c r="I342">
        <v>39.174199999999999</v>
      </c>
      <c r="J342">
        <v>56.217500000000001</v>
      </c>
      <c r="K342">
        <v>12</v>
      </c>
    </row>
    <row r="343" spans="1:11" x14ac:dyDescent="0.2">
      <c r="A343" t="s">
        <v>45</v>
      </c>
      <c r="B343" t="s">
        <v>946</v>
      </c>
      <c r="C343" t="s">
        <v>924</v>
      </c>
      <c r="D343">
        <v>2</v>
      </c>
      <c r="E343">
        <v>4</v>
      </c>
      <c r="F343">
        <v>9</v>
      </c>
      <c r="G343">
        <v>1401954</v>
      </c>
      <c r="H343">
        <v>8427</v>
      </c>
      <c r="I343">
        <v>42.392499999999998</v>
      </c>
      <c r="J343">
        <v>58.53</v>
      </c>
      <c r="K343">
        <v>8</v>
      </c>
    </row>
    <row r="344" spans="1:11" x14ac:dyDescent="0.2">
      <c r="A344" t="s">
        <v>45</v>
      </c>
      <c r="B344" t="s">
        <v>946</v>
      </c>
      <c r="C344" t="s">
        <v>928</v>
      </c>
      <c r="D344">
        <v>2</v>
      </c>
      <c r="E344">
        <v>4</v>
      </c>
      <c r="F344">
        <v>4</v>
      </c>
      <c r="G344">
        <v>1025307</v>
      </c>
      <c r="H344">
        <v>8852</v>
      </c>
      <c r="I344">
        <v>38.880000000000003</v>
      </c>
      <c r="J344">
        <v>51.677500000000002</v>
      </c>
      <c r="K344">
        <v>3</v>
      </c>
    </row>
    <row r="345" spans="1:11" x14ac:dyDescent="0.2">
      <c r="A345" t="s">
        <v>45</v>
      </c>
      <c r="B345" t="s">
        <v>947</v>
      </c>
      <c r="C345" t="s">
        <v>924</v>
      </c>
      <c r="D345">
        <v>2</v>
      </c>
      <c r="E345">
        <v>5</v>
      </c>
      <c r="F345">
        <v>10</v>
      </c>
      <c r="G345">
        <v>1268109</v>
      </c>
      <c r="H345">
        <v>8852</v>
      </c>
      <c r="I345">
        <v>40.827100000000002</v>
      </c>
      <c r="J345">
        <v>54.302</v>
      </c>
      <c r="K345">
        <v>7</v>
      </c>
    </row>
    <row r="346" spans="1:11" x14ac:dyDescent="0.2">
      <c r="A346" t="s">
        <v>45</v>
      </c>
      <c r="B346" t="s">
        <v>947</v>
      </c>
      <c r="C346" t="s">
        <v>927</v>
      </c>
      <c r="D346">
        <v>2</v>
      </c>
      <c r="E346">
        <v>5</v>
      </c>
      <c r="F346">
        <v>4</v>
      </c>
      <c r="G346">
        <v>1141023</v>
      </c>
      <c r="H346">
        <v>8201</v>
      </c>
      <c r="I346">
        <v>39.432499999999997</v>
      </c>
      <c r="J346">
        <v>55.747500000000002</v>
      </c>
      <c r="K346">
        <v>4</v>
      </c>
    </row>
    <row r="347" spans="1:11" x14ac:dyDescent="0.2">
      <c r="A347" t="s">
        <v>45</v>
      </c>
      <c r="B347" t="s">
        <v>948</v>
      </c>
      <c r="C347" t="s">
        <v>924</v>
      </c>
      <c r="D347">
        <v>2</v>
      </c>
      <c r="E347">
        <v>6</v>
      </c>
      <c r="F347">
        <v>14</v>
      </c>
      <c r="G347">
        <v>1356816</v>
      </c>
      <c r="H347">
        <v>8276</v>
      </c>
      <c r="I347">
        <v>40.2254</v>
      </c>
      <c r="J347">
        <v>57.5657</v>
      </c>
      <c r="K347">
        <v>13</v>
      </c>
    </row>
    <row r="348" spans="1:11" x14ac:dyDescent="0.2">
      <c r="A348" t="s">
        <v>45</v>
      </c>
      <c r="B348" t="s">
        <v>949</v>
      </c>
      <c r="C348" t="s">
        <v>924</v>
      </c>
      <c r="D348">
        <v>2</v>
      </c>
      <c r="E348">
        <v>7</v>
      </c>
      <c r="F348">
        <v>10</v>
      </c>
      <c r="G348">
        <v>1293874</v>
      </c>
      <c r="H348">
        <v>8593</v>
      </c>
      <c r="I348">
        <v>40.563299999999998</v>
      </c>
      <c r="J348">
        <v>56.962000000000003</v>
      </c>
      <c r="K348">
        <v>9</v>
      </c>
    </row>
    <row r="349" spans="1:11" x14ac:dyDescent="0.2">
      <c r="A349" t="s">
        <v>45</v>
      </c>
      <c r="B349" t="s">
        <v>949</v>
      </c>
      <c r="C349" t="s">
        <v>928</v>
      </c>
      <c r="D349">
        <v>2</v>
      </c>
      <c r="E349">
        <v>7</v>
      </c>
      <c r="F349">
        <v>5</v>
      </c>
      <c r="G349">
        <v>1269309</v>
      </c>
      <c r="H349">
        <v>8384</v>
      </c>
      <c r="I349">
        <v>42.407499999999999</v>
      </c>
      <c r="J349">
        <v>55.7</v>
      </c>
      <c r="K349">
        <v>4</v>
      </c>
    </row>
    <row r="350" spans="1:11" x14ac:dyDescent="0.2">
      <c r="A350" t="s">
        <v>46</v>
      </c>
      <c r="B350" t="s">
        <v>936</v>
      </c>
      <c r="C350" t="s">
        <v>928</v>
      </c>
      <c r="D350">
        <v>1</v>
      </c>
      <c r="E350">
        <v>1</v>
      </c>
      <c r="F350">
        <v>10</v>
      </c>
      <c r="G350">
        <v>1300122</v>
      </c>
      <c r="H350">
        <v>9102</v>
      </c>
      <c r="I350">
        <v>42.403300000000002</v>
      </c>
      <c r="J350">
        <v>58.274000000000001</v>
      </c>
      <c r="K350">
        <v>9</v>
      </c>
    </row>
    <row r="351" spans="1:11" x14ac:dyDescent="0.2">
      <c r="A351" t="s">
        <v>46</v>
      </c>
      <c r="B351" t="s">
        <v>936</v>
      </c>
      <c r="C351" t="s">
        <v>927</v>
      </c>
      <c r="D351">
        <v>1</v>
      </c>
      <c r="E351">
        <v>1</v>
      </c>
      <c r="F351">
        <v>4</v>
      </c>
      <c r="G351">
        <v>1264234</v>
      </c>
      <c r="H351">
        <v>9579</v>
      </c>
      <c r="I351">
        <v>44.152500000000003</v>
      </c>
      <c r="J351">
        <v>60.695</v>
      </c>
      <c r="K351">
        <v>4</v>
      </c>
    </row>
    <row r="352" spans="1:11" x14ac:dyDescent="0.2">
      <c r="A352" t="s">
        <v>46</v>
      </c>
      <c r="B352" t="s">
        <v>937</v>
      </c>
      <c r="C352" t="s">
        <v>924</v>
      </c>
      <c r="D352">
        <v>1</v>
      </c>
      <c r="E352">
        <v>2</v>
      </c>
      <c r="F352">
        <v>5</v>
      </c>
      <c r="G352">
        <v>1251880</v>
      </c>
      <c r="H352">
        <v>9680</v>
      </c>
      <c r="I352">
        <v>38.845999999999997</v>
      </c>
      <c r="J352">
        <v>58.398000000000003</v>
      </c>
      <c r="K352">
        <v>5</v>
      </c>
    </row>
    <row r="353" spans="1:11" x14ac:dyDescent="0.2">
      <c r="A353" t="s">
        <v>46</v>
      </c>
      <c r="B353" t="s">
        <v>937</v>
      </c>
      <c r="C353" t="s">
        <v>928</v>
      </c>
      <c r="D353">
        <v>1</v>
      </c>
      <c r="E353">
        <v>2</v>
      </c>
      <c r="F353">
        <v>10</v>
      </c>
      <c r="G353">
        <v>1275302</v>
      </c>
      <c r="H353">
        <v>8301</v>
      </c>
      <c r="I353">
        <v>38.56</v>
      </c>
      <c r="J353">
        <v>55.685000000000002</v>
      </c>
      <c r="K353">
        <v>9</v>
      </c>
    </row>
    <row r="354" spans="1:11" x14ac:dyDescent="0.2">
      <c r="A354" t="s">
        <v>46</v>
      </c>
      <c r="B354" t="s">
        <v>938</v>
      </c>
      <c r="C354" t="s">
        <v>928</v>
      </c>
      <c r="D354">
        <v>1</v>
      </c>
      <c r="E354">
        <v>3</v>
      </c>
      <c r="F354">
        <v>13</v>
      </c>
      <c r="G354">
        <v>1177547</v>
      </c>
      <c r="H354">
        <v>8477</v>
      </c>
      <c r="I354">
        <v>40.343299999999999</v>
      </c>
      <c r="J354">
        <v>55.801499999999997</v>
      </c>
      <c r="K354">
        <v>12</v>
      </c>
    </row>
    <row r="355" spans="1:11" x14ac:dyDescent="0.2">
      <c r="A355" t="s">
        <v>46</v>
      </c>
      <c r="B355" t="s">
        <v>939</v>
      </c>
      <c r="C355" t="s">
        <v>928</v>
      </c>
      <c r="D355">
        <v>1</v>
      </c>
      <c r="E355">
        <v>4</v>
      </c>
      <c r="F355">
        <v>10</v>
      </c>
      <c r="G355">
        <v>1249691</v>
      </c>
      <c r="H355">
        <v>8484</v>
      </c>
      <c r="I355">
        <v>35.597000000000001</v>
      </c>
      <c r="J355">
        <v>55.601999999999997</v>
      </c>
      <c r="K355">
        <v>10</v>
      </c>
    </row>
    <row r="356" spans="1:11" x14ac:dyDescent="0.2">
      <c r="A356" t="s">
        <v>46</v>
      </c>
      <c r="B356" t="s">
        <v>939</v>
      </c>
      <c r="C356" t="s">
        <v>927</v>
      </c>
      <c r="D356">
        <v>1</v>
      </c>
      <c r="E356">
        <v>4</v>
      </c>
      <c r="F356">
        <v>4</v>
      </c>
      <c r="G356">
        <v>1172771</v>
      </c>
      <c r="H356">
        <v>8317</v>
      </c>
      <c r="I356">
        <v>39.215000000000003</v>
      </c>
      <c r="J356">
        <v>49.47</v>
      </c>
      <c r="K356">
        <v>2</v>
      </c>
    </row>
    <row r="357" spans="1:11" x14ac:dyDescent="0.2">
      <c r="A357" t="s">
        <v>46</v>
      </c>
      <c r="B357" t="s">
        <v>940</v>
      </c>
      <c r="C357" t="s">
        <v>924</v>
      </c>
      <c r="D357">
        <v>1</v>
      </c>
      <c r="E357">
        <v>5</v>
      </c>
      <c r="F357">
        <v>5</v>
      </c>
      <c r="G357">
        <v>1219738</v>
      </c>
      <c r="H357">
        <v>8760</v>
      </c>
      <c r="I357">
        <v>40.886000000000003</v>
      </c>
      <c r="J357">
        <v>57.87</v>
      </c>
      <c r="K357">
        <v>5</v>
      </c>
    </row>
    <row r="358" spans="1:11" x14ac:dyDescent="0.2">
      <c r="A358" t="s">
        <v>46</v>
      </c>
      <c r="B358" t="s">
        <v>940</v>
      </c>
      <c r="C358" t="s">
        <v>928</v>
      </c>
      <c r="D358">
        <v>1</v>
      </c>
      <c r="E358">
        <v>5</v>
      </c>
      <c r="F358">
        <v>10</v>
      </c>
      <c r="G358">
        <v>1086664</v>
      </c>
      <c r="H358">
        <v>8323</v>
      </c>
      <c r="I358">
        <v>38.525599999999997</v>
      </c>
      <c r="J358">
        <v>53.598999999999997</v>
      </c>
      <c r="K358">
        <v>9</v>
      </c>
    </row>
    <row r="359" spans="1:11" x14ac:dyDescent="0.2">
      <c r="A359" t="s">
        <v>46</v>
      </c>
      <c r="B359" t="s">
        <v>941</v>
      </c>
      <c r="C359" t="s">
        <v>928</v>
      </c>
      <c r="D359">
        <v>1</v>
      </c>
      <c r="E359">
        <v>6</v>
      </c>
      <c r="F359">
        <v>15</v>
      </c>
      <c r="G359">
        <v>1399562</v>
      </c>
      <c r="H359">
        <v>8865</v>
      </c>
      <c r="I359">
        <v>40.8782</v>
      </c>
      <c r="J359">
        <v>56.295999999999999</v>
      </c>
      <c r="K359">
        <v>11</v>
      </c>
    </row>
    <row r="360" spans="1:11" x14ac:dyDescent="0.2">
      <c r="A360" t="s">
        <v>46</v>
      </c>
      <c r="B360" t="s">
        <v>942</v>
      </c>
      <c r="C360" t="s">
        <v>928</v>
      </c>
      <c r="D360">
        <v>1</v>
      </c>
      <c r="E360">
        <v>7</v>
      </c>
      <c r="F360">
        <v>11</v>
      </c>
      <c r="G360">
        <v>1321109</v>
      </c>
      <c r="H360">
        <v>8989</v>
      </c>
      <c r="I360">
        <v>39.424999999999997</v>
      </c>
      <c r="J360">
        <v>54.961799999999997</v>
      </c>
      <c r="K360">
        <v>8</v>
      </c>
    </row>
    <row r="361" spans="1:11" x14ac:dyDescent="0.2">
      <c r="A361" t="s">
        <v>46</v>
      </c>
      <c r="B361" t="s">
        <v>942</v>
      </c>
      <c r="C361" t="s">
        <v>927</v>
      </c>
      <c r="D361">
        <v>1</v>
      </c>
      <c r="E361">
        <v>7</v>
      </c>
      <c r="F361">
        <v>5</v>
      </c>
      <c r="G361">
        <v>1492755</v>
      </c>
      <c r="H361">
        <v>8026</v>
      </c>
      <c r="I361">
        <v>39.547499999999999</v>
      </c>
      <c r="J361">
        <v>56.787999999999997</v>
      </c>
      <c r="K361">
        <v>4</v>
      </c>
    </row>
    <row r="362" spans="1:11" x14ac:dyDescent="0.2">
      <c r="A362" t="s">
        <v>46</v>
      </c>
      <c r="B362" t="s">
        <v>943</v>
      </c>
      <c r="C362" t="s">
        <v>928</v>
      </c>
      <c r="D362">
        <v>2</v>
      </c>
      <c r="E362">
        <v>1</v>
      </c>
      <c r="F362">
        <v>8</v>
      </c>
      <c r="G362">
        <v>1070942</v>
      </c>
      <c r="H362">
        <v>7706</v>
      </c>
      <c r="I362">
        <v>35.597099999999998</v>
      </c>
      <c r="J362">
        <v>51.281199999999998</v>
      </c>
      <c r="K362">
        <v>7</v>
      </c>
    </row>
    <row r="363" spans="1:11" x14ac:dyDescent="0.2">
      <c r="A363" t="s">
        <v>46</v>
      </c>
      <c r="B363" t="s">
        <v>943</v>
      </c>
      <c r="C363" t="s">
        <v>927</v>
      </c>
      <c r="D363">
        <v>2</v>
      </c>
      <c r="E363">
        <v>1</v>
      </c>
      <c r="F363">
        <v>4</v>
      </c>
      <c r="G363">
        <v>877166</v>
      </c>
      <c r="H363">
        <v>8552</v>
      </c>
      <c r="I363">
        <v>37.35</v>
      </c>
      <c r="J363">
        <v>49.212499999999999</v>
      </c>
      <c r="K363">
        <v>3</v>
      </c>
    </row>
    <row r="364" spans="1:11" x14ac:dyDescent="0.2">
      <c r="A364" t="s">
        <v>46</v>
      </c>
      <c r="B364" t="s">
        <v>944</v>
      </c>
      <c r="C364" t="s">
        <v>924</v>
      </c>
      <c r="D364">
        <v>2</v>
      </c>
      <c r="E364">
        <v>2</v>
      </c>
      <c r="F364">
        <v>4</v>
      </c>
      <c r="G364">
        <v>1031795</v>
      </c>
      <c r="H364">
        <v>8456</v>
      </c>
      <c r="I364">
        <v>33.113300000000002</v>
      </c>
      <c r="J364">
        <v>49.397500000000001</v>
      </c>
      <c r="K364">
        <v>3</v>
      </c>
    </row>
    <row r="365" spans="1:11" x14ac:dyDescent="0.2">
      <c r="A365" t="s">
        <v>46</v>
      </c>
      <c r="B365" t="s">
        <v>944</v>
      </c>
      <c r="C365" t="s">
        <v>928</v>
      </c>
      <c r="D365">
        <v>2</v>
      </c>
      <c r="E365">
        <v>2</v>
      </c>
      <c r="F365">
        <v>9</v>
      </c>
      <c r="G365">
        <v>1004251</v>
      </c>
      <c r="H365">
        <v>7895</v>
      </c>
      <c r="I365">
        <v>36.031399999999998</v>
      </c>
      <c r="J365">
        <v>49.751100000000001</v>
      </c>
      <c r="K365">
        <v>7</v>
      </c>
    </row>
    <row r="366" spans="1:11" x14ac:dyDescent="0.2">
      <c r="A366" t="s">
        <v>46</v>
      </c>
      <c r="B366" t="s">
        <v>945</v>
      </c>
      <c r="C366" t="s">
        <v>928</v>
      </c>
      <c r="D366">
        <v>2</v>
      </c>
      <c r="E366">
        <v>3</v>
      </c>
      <c r="F366">
        <v>11</v>
      </c>
      <c r="G366">
        <v>1088507</v>
      </c>
      <c r="H366">
        <v>8165</v>
      </c>
      <c r="I366">
        <v>39.74</v>
      </c>
      <c r="J366">
        <v>51.561799999999998</v>
      </c>
      <c r="K366">
        <v>8</v>
      </c>
    </row>
    <row r="367" spans="1:11" x14ac:dyDescent="0.2">
      <c r="A367" t="s">
        <v>46</v>
      </c>
      <c r="B367" t="s">
        <v>946</v>
      </c>
      <c r="C367" t="s">
        <v>928</v>
      </c>
      <c r="D367">
        <v>2</v>
      </c>
      <c r="E367">
        <v>4</v>
      </c>
      <c r="F367">
        <v>8</v>
      </c>
      <c r="G367">
        <v>992474</v>
      </c>
      <c r="H367">
        <v>8020</v>
      </c>
      <c r="I367">
        <v>35.164999999999999</v>
      </c>
      <c r="J367">
        <v>49.121299999999998</v>
      </c>
      <c r="K367">
        <v>6</v>
      </c>
    </row>
    <row r="368" spans="1:11" x14ac:dyDescent="0.2">
      <c r="A368" t="s">
        <v>46</v>
      </c>
      <c r="B368" t="s">
        <v>946</v>
      </c>
      <c r="C368" t="s">
        <v>927</v>
      </c>
      <c r="D368">
        <v>2</v>
      </c>
      <c r="E368">
        <v>4</v>
      </c>
      <c r="F368">
        <v>4</v>
      </c>
      <c r="G368">
        <v>1088125</v>
      </c>
      <c r="H368">
        <v>8055</v>
      </c>
      <c r="I368">
        <v>32.612499999999997</v>
      </c>
      <c r="J368">
        <v>52.075000000000003</v>
      </c>
      <c r="K368">
        <v>4</v>
      </c>
    </row>
    <row r="369" spans="1:11" x14ac:dyDescent="0.2">
      <c r="A369" t="s">
        <v>46</v>
      </c>
      <c r="B369" t="s">
        <v>947</v>
      </c>
      <c r="C369" t="s">
        <v>924</v>
      </c>
      <c r="D369">
        <v>2</v>
      </c>
      <c r="E369">
        <v>5</v>
      </c>
      <c r="F369">
        <v>4</v>
      </c>
      <c r="G369">
        <v>898397</v>
      </c>
      <c r="H369">
        <v>8338</v>
      </c>
      <c r="I369">
        <v>38.462499999999999</v>
      </c>
      <c r="J369">
        <v>52.86</v>
      </c>
      <c r="K369">
        <v>4</v>
      </c>
    </row>
    <row r="370" spans="1:11" x14ac:dyDescent="0.2">
      <c r="A370" t="s">
        <v>46</v>
      </c>
      <c r="B370" t="s">
        <v>947</v>
      </c>
      <c r="C370" t="s">
        <v>928</v>
      </c>
      <c r="D370">
        <v>2</v>
      </c>
      <c r="E370">
        <v>5</v>
      </c>
      <c r="F370">
        <v>9</v>
      </c>
      <c r="G370">
        <v>1018488</v>
      </c>
      <c r="H370">
        <v>7929</v>
      </c>
      <c r="I370">
        <v>34.616700000000002</v>
      </c>
      <c r="J370">
        <v>52.037799999999997</v>
      </c>
      <c r="K370">
        <v>9</v>
      </c>
    </row>
    <row r="371" spans="1:11" x14ac:dyDescent="0.2">
      <c r="A371" t="s">
        <v>46</v>
      </c>
      <c r="B371" t="s">
        <v>948</v>
      </c>
      <c r="C371" t="s">
        <v>928</v>
      </c>
      <c r="D371">
        <v>2</v>
      </c>
      <c r="E371">
        <v>6</v>
      </c>
      <c r="F371">
        <v>13</v>
      </c>
      <c r="G371">
        <v>1201185</v>
      </c>
      <c r="H371">
        <v>7814</v>
      </c>
      <c r="I371">
        <v>34.194600000000001</v>
      </c>
      <c r="J371">
        <v>53.702300000000001</v>
      </c>
      <c r="K371">
        <v>13</v>
      </c>
    </row>
    <row r="372" spans="1:11" x14ac:dyDescent="0.2">
      <c r="A372" t="s">
        <v>46</v>
      </c>
      <c r="B372" t="s">
        <v>949</v>
      </c>
      <c r="C372" t="s">
        <v>928</v>
      </c>
      <c r="D372">
        <v>2</v>
      </c>
      <c r="E372">
        <v>7</v>
      </c>
      <c r="F372">
        <v>10</v>
      </c>
      <c r="G372">
        <v>1189981</v>
      </c>
      <c r="H372">
        <v>7382</v>
      </c>
      <c r="I372">
        <v>34.444400000000002</v>
      </c>
      <c r="J372">
        <v>52.031999999999996</v>
      </c>
      <c r="K372">
        <v>9</v>
      </c>
    </row>
    <row r="373" spans="1:11" x14ac:dyDescent="0.2">
      <c r="A373" t="s">
        <v>46</v>
      </c>
      <c r="B373" t="s">
        <v>949</v>
      </c>
      <c r="C373" t="s">
        <v>927</v>
      </c>
      <c r="D373">
        <v>2</v>
      </c>
      <c r="E373">
        <v>7</v>
      </c>
      <c r="F373">
        <v>4</v>
      </c>
      <c r="G373">
        <v>993409</v>
      </c>
      <c r="H373">
        <v>8036</v>
      </c>
      <c r="I373">
        <v>29.782499999999999</v>
      </c>
      <c r="J373">
        <v>49.807499999999997</v>
      </c>
      <c r="K373">
        <v>4</v>
      </c>
    </row>
    <row r="374" spans="1:11" x14ac:dyDescent="0.2">
      <c r="A374" t="s">
        <v>47</v>
      </c>
      <c r="B374" t="s">
        <v>936</v>
      </c>
      <c r="C374" t="s">
        <v>924</v>
      </c>
      <c r="D374">
        <v>1</v>
      </c>
      <c r="E374">
        <v>1</v>
      </c>
      <c r="F374">
        <v>5</v>
      </c>
      <c r="G374">
        <v>1188746</v>
      </c>
      <c r="H374">
        <v>9244</v>
      </c>
      <c r="I374">
        <v>37.183999999999997</v>
      </c>
      <c r="J374">
        <v>56.496000000000002</v>
      </c>
      <c r="K374">
        <v>5</v>
      </c>
    </row>
    <row r="375" spans="1:11" x14ac:dyDescent="0.2">
      <c r="A375" t="s">
        <v>47</v>
      </c>
      <c r="B375" t="s">
        <v>936</v>
      </c>
      <c r="C375" t="s">
        <v>927</v>
      </c>
      <c r="D375">
        <v>1</v>
      </c>
      <c r="E375">
        <v>1</v>
      </c>
      <c r="F375">
        <v>10</v>
      </c>
      <c r="G375">
        <v>1266712</v>
      </c>
      <c r="H375">
        <v>9147</v>
      </c>
      <c r="I375">
        <v>42.808999999999997</v>
      </c>
      <c r="J375">
        <v>59.651000000000003</v>
      </c>
      <c r="K375">
        <v>10</v>
      </c>
    </row>
    <row r="376" spans="1:11" x14ac:dyDescent="0.2">
      <c r="A376" t="s">
        <v>47</v>
      </c>
      <c r="B376" t="s">
        <v>937</v>
      </c>
      <c r="C376" t="s">
        <v>928</v>
      </c>
      <c r="D376">
        <v>1</v>
      </c>
      <c r="E376">
        <v>2</v>
      </c>
      <c r="F376">
        <v>5</v>
      </c>
      <c r="G376">
        <v>1228076</v>
      </c>
      <c r="H376">
        <v>9181</v>
      </c>
      <c r="I376">
        <v>38.200000000000003</v>
      </c>
      <c r="J376">
        <v>54.694000000000003</v>
      </c>
      <c r="K376">
        <v>4</v>
      </c>
    </row>
    <row r="377" spans="1:11" x14ac:dyDescent="0.2">
      <c r="A377" t="s">
        <v>47</v>
      </c>
      <c r="B377" t="s">
        <v>937</v>
      </c>
      <c r="C377" t="s">
        <v>927</v>
      </c>
      <c r="D377">
        <v>1</v>
      </c>
      <c r="E377">
        <v>2</v>
      </c>
      <c r="F377">
        <v>11</v>
      </c>
      <c r="G377">
        <v>1241773</v>
      </c>
      <c r="H377">
        <v>8664</v>
      </c>
      <c r="I377">
        <v>39.655000000000001</v>
      </c>
      <c r="J377">
        <v>53.7864</v>
      </c>
      <c r="K377">
        <v>8</v>
      </c>
    </row>
    <row r="378" spans="1:11" x14ac:dyDescent="0.2">
      <c r="A378" t="s">
        <v>47</v>
      </c>
      <c r="B378" t="s">
        <v>938</v>
      </c>
      <c r="C378" t="s">
        <v>927</v>
      </c>
      <c r="D378">
        <v>1</v>
      </c>
      <c r="E378">
        <v>3</v>
      </c>
      <c r="F378">
        <v>14</v>
      </c>
      <c r="G378">
        <v>1255736</v>
      </c>
      <c r="H378">
        <v>8609</v>
      </c>
      <c r="I378">
        <v>40.645800000000001</v>
      </c>
      <c r="J378">
        <v>55.956400000000002</v>
      </c>
      <c r="K378">
        <v>12</v>
      </c>
    </row>
    <row r="379" spans="1:11" x14ac:dyDescent="0.2">
      <c r="A379" t="s">
        <v>47</v>
      </c>
      <c r="B379" t="s">
        <v>939</v>
      </c>
      <c r="C379" t="s">
        <v>924</v>
      </c>
      <c r="D379">
        <v>1</v>
      </c>
      <c r="E379">
        <v>4</v>
      </c>
      <c r="F379">
        <v>5</v>
      </c>
      <c r="G379">
        <v>1337586</v>
      </c>
      <c r="H379">
        <v>8036</v>
      </c>
      <c r="I379">
        <v>43.335000000000001</v>
      </c>
      <c r="J379">
        <v>56.457999999999998</v>
      </c>
      <c r="K379">
        <v>4</v>
      </c>
    </row>
    <row r="380" spans="1:11" x14ac:dyDescent="0.2">
      <c r="A380" t="s">
        <v>47</v>
      </c>
      <c r="B380" t="s">
        <v>939</v>
      </c>
      <c r="C380" t="s">
        <v>927</v>
      </c>
      <c r="D380">
        <v>1</v>
      </c>
      <c r="E380">
        <v>4</v>
      </c>
      <c r="F380">
        <v>10</v>
      </c>
      <c r="G380">
        <v>1110684</v>
      </c>
      <c r="H380">
        <v>8680</v>
      </c>
      <c r="I380">
        <v>40.248800000000003</v>
      </c>
      <c r="J380">
        <v>53.524999999999999</v>
      </c>
      <c r="K380">
        <v>8</v>
      </c>
    </row>
    <row r="381" spans="1:11" x14ac:dyDescent="0.2">
      <c r="A381" t="s">
        <v>47</v>
      </c>
      <c r="B381" t="s">
        <v>940</v>
      </c>
      <c r="C381" t="s">
        <v>928</v>
      </c>
      <c r="D381">
        <v>1</v>
      </c>
      <c r="E381">
        <v>5</v>
      </c>
      <c r="F381">
        <v>5</v>
      </c>
      <c r="G381">
        <v>1152368</v>
      </c>
      <c r="H381">
        <v>9220</v>
      </c>
      <c r="I381">
        <v>43.77</v>
      </c>
      <c r="J381">
        <v>52.845999999999997</v>
      </c>
      <c r="K381">
        <v>3</v>
      </c>
    </row>
    <row r="382" spans="1:11" x14ac:dyDescent="0.2">
      <c r="A382" t="s">
        <v>47</v>
      </c>
      <c r="B382" t="s">
        <v>940</v>
      </c>
      <c r="C382" t="s">
        <v>927</v>
      </c>
      <c r="D382">
        <v>1</v>
      </c>
      <c r="E382">
        <v>5</v>
      </c>
      <c r="F382">
        <v>11</v>
      </c>
      <c r="G382">
        <v>1274182</v>
      </c>
      <c r="H382">
        <v>8614</v>
      </c>
      <c r="I382">
        <v>43.121099999999998</v>
      </c>
      <c r="J382">
        <v>56.575499999999998</v>
      </c>
      <c r="K382">
        <v>9</v>
      </c>
    </row>
    <row r="383" spans="1:11" x14ac:dyDescent="0.2">
      <c r="A383" t="s">
        <v>47</v>
      </c>
      <c r="B383" t="s">
        <v>941</v>
      </c>
      <c r="C383" t="s">
        <v>927</v>
      </c>
      <c r="D383">
        <v>1</v>
      </c>
      <c r="E383">
        <v>6</v>
      </c>
      <c r="F383">
        <v>16</v>
      </c>
      <c r="G383">
        <v>1283962</v>
      </c>
      <c r="H383">
        <v>8240</v>
      </c>
      <c r="I383">
        <v>37.527799999999999</v>
      </c>
      <c r="J383">
        <v>51.091299999999997</v>
      </c>
      <c r="K383">
        <v>9</v>
      </c>
    </row>
    <row r="384" spans="1:11" x14ac:dyDescent="0.2">
      <c r="A384" t="s">
        <v>47</v>
      </c>
      <c r="B384" t="s">
        <v>942</v>
      </c>
      <c r="C384" t="s">
        <v>924</v>
      </c>
      <c r="D384">
        <v>1</v>
      </c>
      <c r="E384">
        <v>7</v>
      </c>
      <c r="F384">
        <v>5</v>
      </c>
      <c r="G384">
        <v>1292813</v>
      </c>
      <c r="H384">
        <v>8697</v>
      </c>
      <c r="I384">
        <v>38.42</v>
      </c>
      <c r="J384">
        <v>54.936</v>
      </c>
      <c r="K384">
        <v>4</v>
      </c>
    </row>
    <row r="385" spans="1:11" x14ac:dyDescent="0.2">
      <c r="A385" t="s">
        <v>47</v>
      </c>
      <c r="B385" t="s">
        <v>942</v>
      </c>
      <c r="C385" t="s">
        <v>927</v>
      </c>
      <c r="D385">
        <v>1</v>
      </c>
      <c r="E385">
        <v>7</v>
      </c>
      <c r="F385">
        <v>12</v>
      </c>
      <c r="G385">
        <v>1369768</v>
      </c>
      <c r="H385">
        <v>8128</v>
      </c>
      <c r="I385">
        <v>37.976399999999998</v>
      </c>
      <c r="J385">
        <v>56.4983</v>
      </c>
      <c r="K385">
        <v>11</v>
      </c>
    </row>
    <row r="386" spans="1:11" x14ac:dyDescent="0.2">
      <c r="A386" t="s">
        <v>47</v>
      </c>
      <c r="B386" t="s">
        <v>943</v>
      </c>
      <c r="C386" t="s">
        <v>924</v>
      </c>
      <c r="D386">
        <v>2</v>
      </c>
      <c r="E386">
        <v>1</v>
      </c>
      <c r="F386">
        <v>5</v>
      </c>
      <c r="G386">
        <v>1300436</v>
      </c>
      <c r="H386">
        <v>8282</v>
      </c>
      <c r="I386">
        <v>40.107999999999997</v>
      </c>
      <c r="J386">
        <v>57.857999999999997</v>
      </c>
      <c r="K386">
        <v>5</v>
      </c>
    </row>
    <row r="387" spans="1:11" x14ac:dyDescent="0.2">
      <c r="A387" t="s">
        <v>47</v>
      </c>
      <c r="B387" t="s">
        <v>943</v>
      </c>
      <c r="C387" t="s">
        <v>927</v>
      </c>
      <c r="D387">
        <v>2</v>
      </c>
      <c r="E387">
        <v>1</v>
      </c>
      <c r="F387">
        <v>11</v>
      </c>
      <c r="G387">
        <v>1350854</v>
      </c>
      <c r="H387">
        <v>9123</v>
      </c>
      <c r="I387">
        <v>44.007800000000003</v>
      </c>
      <c r="J387">
        <v>58.259099999999997</v>
      </c>
      <c r="K387">
        <v>9</v>
      </c>
    </row>
    <row r="388" spans="1:11" x14ac:dyDescent="0.2">
      <c r="A388" t="s">
        <v>47</v>
      </c>
      <c r="B388" t="s">
        <v>944</v>
      </c>
      <c r="C388" t="s">
        <v>928</v>
      </c>
      <c r="D388">
        <v>2</v>
      </c>
      <c r="E388">
        <v>2</v>
      </c>
      <c r="F388">
        <v>5</v>
      </c>
      <c r="G388">
        <v>1275216</v>
      </c>
      <c r="H388">
        <v>9500</v>
      </c>
      <c r="I388">
        <v>43.607999999999997</v>
      </c>
      <c r="J388">
        <v>60.491999999999997</v>
      </c>
      <c r="K388">
        <v>5</v>
      </c>
    </row>
    <row r="389" spans="1:11" x14ac:dyDescent="0.2">
      <c r="A389" t="s">
        <v>47</v>
      </c>
      <c r="B389" t="s">
        <v>944</v>
      </c>
      <c r="C389" t="s">
        <v>927</v>
      </c>
      <c r="D389">
        <v>2</v>
      </c>
      <c r="E389">
        <v>2</v>
      </c>
      <c r="F389">
        <v>12</v>
      </c>
      <c r="G389">
        <v>1377059</v>
      </c>
      <c r="H389">
        <v>9207</v>
      </c>
      <c r="I389">
        <v>44.844200000000001</v>
      </c>
      <c r="J389">
        <v>61.786700000000003</v>
      </c>
      <c r="K389">
        <v>12</v>
      </c>
    </row>
    <row r="390" spans="1:11" x14ac:dyDescent="0.2">
      <c r="A390" t="s">
        <v>47</v>
      </c>
      <c r="B390" t="s">
        <v>945</v>
      </c>
      <c r="C390" t="s">
        <v>927</v>
      </c>
      <c r="D390">
        <v>2</v>
      </c>
      <c r="E390">
        <v>3</v>
      </c>
      <c r="F390">
        <v>15</v>
      </c>
      <c r="G390">
        <v>1286303</v>
      </c>
      <c r="H390">
        <v>8565</v>
      </c>
      <c r="I390">
        <v>40.281799999999997</v>
      </c>
      <c r="J390">
        <v>54.441299999999998</v>
      </c>
      <c r="K390">
        <v>11</v>
      </c>
    </row>
    <row r="391" spans="1:11" x14ac:dyDescent="0.2">
      <c r="A391" t="s">
        <v>47</v>
      </c>
      <c r="B391" t="s">
        <v>946</v>
      </c>
      <c r="C391" t="s">
        <v>924</v>
      </c>
      <c r="D391">
        <v>2</v>
      </c>
      <c r="E391">
        <v>4</v>
      </c>
      <c r="F391">
        <v>5</v>
      </c>
      <c r="G391">
        <v>1295786</v>
      </c>
      <c r="H391">
        <v>8688</v>
      </c>
      <c r="I391">
        <v>40.232500000000002</v>
      </c>
      <c r="J391">
        <v>55.512</v>
      </c>
      <c r="K391">
        <v>4</v>
      </c>
    </row>
    <row r="392" spans="1:11" x14ac:dyDescent="0.2">
      <c r="A392" t="s">
        <v>47</v>
      </c>
      <c r="B392" t="s">
        <v>946</v>
      </c>
      <c r="C392" t="s">
        <v>927</v>
      </c>
      <c r="D392">
        <v>2</v>
      </c>
      <c r="E392">
        <v>4</v>
      </c>
      <c r="F392">
        <v>11</v>
      </c>
      <c r="G392">
        <v>1303511</v>
      </c>
      <c r="H392">
        <v>8574</v>
      </c>
      <c r="I392">
        <v>40.043300000000002</v>
      </c>
      <c r="J392">
        <v>55.735500000000002</v>
      </c>
      <c r="K392">
        <v>9</v>
      </c>
    </row>
    <row r="393" spans="1:11" x14ac:dyDescent="0.2">
      <c r="A393" t="s">
        <v>47</v>
      </c>
      <c r="B393" t="s">
        <v>947</v>
      </c>
      <c r="C393" t="s">
        <v>928</v>
      </c>
      <c r="D393">
        <v>2</v>
      </c>
      <c r="E393">
        <v>5</v>
      </c>
      <c r="F393">
        <v>5</v>
      </c>
      <c r="G393">
        <v>1328841</v>
      </c>
      <c r="H393">
        <v>9067</v>
      </c>
      <c r="I393">
        <v>43.368000000000002</v>
      </c>
      <c r="J393">
        <v>60.47</v>
      </c>
      <c r="K393">
        <v>5</v>
      </c>
    </row>
    <row r="394" spans="1:11" x14ac:dyDescent="0.2">
      <c r="A394" t="s">
        <v>47</v>
      </c>
      <c r="B394" t="s">
        <v>947</v>
      </c>
      <c r="C394" t="s">
        <v>927</v>
      </c>
      <c r="D394">
        <v>2</v>
      </c>
      <c r="E394">
        <v>5</v>
      </c>
      <c r="F394">
        <v>12</v>
      </c>
      <c r="G394">
        <v>1294158</v>
      </c>
      <c r="H394">
        <v>8763</v>
      </c>
      <c r="I394">
        <v>39.532200000000003</v>
      </c>
      <c r="J394">
        <v>54.731699999999996</v>
      </c>
      <c r="K394">
        <v>9</v>
      </c>
    </row>
    <row r="395" spans="1:11" x14ac:dyDescent="0.2">
      <c r="A395" t="s">
        <v>47</v>
      </c>
      <c r="B395" t="s">
        <v>948</v>
      </c>
      <c r="C395" t="s">
        <v>927</v>
      </c>
      <c r="D395">
        <v>2</v>
      </c>
      <c r="E395">
        <v>6</v>
      </c>
      <c r="F395">
        <v>17</v>
      </c>
      <c r="G395">
        <v>1449582</v>
      </c>
      <c r="H395">
        <v>8577</v>
      </c>
      <c r="I395">
        <v>38.9054</v>
      </c>
      <c r="J395">
        <v>56.263500000000001</v>
      </c>
      <c r="K395">
        <v>13</v>
      </c>
    </row>
    <row r="396" spans="1:11" x14ac:dyDescent="0.2">
      <c r="A396" t="s">
        <v>47</v>
      </c>
      <c r="B396" t="s">
        <v>949</v>
      </c>
      <c r="C396" t="s">
        <v>924</v>
      </c>
      <c r="D396">
        <v>2</v>
      </c>
      <c r="E396">
        <v>7</v>
      </c>
      <c r="F396">
        <v>6</v>
      </c>
      <c r="G396">
        <v>1452177</v>
      </c>
      <c r="H396">
        <v>9002</v>
      </c>
      <c r="I396">
        <v>42.514000000000003</v>
      </c>
      <c r="J396">
        <v>59.005000000000003</v>
      </c>
      <c r="K396">
        <v>5</v>
      </c>
    </row>
    <row r="397" spans="1:11" x14ac:dyDescent="0.2">
      <c r="A397" t="s">
        <v>47</v>
      </c>
      <c r="B397" t="s">
        <v>949</v>
      </c>
      <c r="C397" t="s">
        <v>927</v>
      </c>
      <c r="D397">
        <v>2</v>
      </c>
      <c r="E397">
        <v>7</v>
      </c>
      <c r="F397">
        <v>12</v>
      </c>
      <c r="G397">
        <v>1447881</v>
      </c>
      <c r="H397">
        <v>8851</v>
      </c>
      <c r="I397">
        <v>41.9925</v>
      </c>
      <c r="J397">
        <v>60.92</v>
      </c>
      <c r="K397">
        <v>12</v>
      </c>
    </row>
    <row r="398" spans="1:11" x14ac:dyDescent="0.2">
      <c r="A398" t="s">
        <v>48</v>
      </c>
      <c r="B398" t="s">
        <v>936</v>
      </c>
      <c r="C398" t="s">
        <v>924</v>
      </c>
      <c r="D398">
        <v>1</v>
      </c>
      <c r="E398">
        <v>1</v>
      </c>
      <c r="F398">
        <v>8</v>
      </c>
      <c r="G398">
        <v>1442021</v>
      </c>
      <c r="H398">
        <v>9010</v>
      </c>
      <c r="I398">
        <v>41.911299999999997</v>
      </c>
      <c r="J398">
        <v>61.003700000000002</v>
      </c>
      <c r="K398">
        <v>8</v>
      </c>
    </row>
    <row r="399" spans="1:11" x14ac:dyDescent="0.2">
      <c r="A399" t="s">
        <v>48</v>
      </c>
      <c r="B399" t="s">
        <v>936</v>
      </c>
      <c r="C399" t="s">
        <v>928</v>
      </c>
      <c r="D399">
        <v>1</v>
      </c>
      <c r="E399">
        <v>1</v>
      </c>
      <c r="F399">
        <v>3</v>
      </c>
      <c r="G399">
        <v>1407247</v>
      </c>
      <c r="H399">
        <v>9830</v>
      </c>
      <c r="I399">
        <v>35.813299999999998</v>
      </c>
      <c r="J399">
        <v>58.9467</v>
      </c>
      <c r="K399">
        <v>3</v>
      </c>
    </row>
    <row r="400" spans="1:11" x14ac:dyDescent="0.2">
      <c r="A400" t="s">
        <v>48</v>
      </c>
      <c r="B400" t="s">
        <v>937</v>
      </c>
      <c r="C400" t="s">
        <v>924</v>
      </c>
      <c r="D400">
        <v>1</v>
      </c>
      <c r="E400">
        <v>2</v>
      </c>
      <c r="F400">
        <v>8</v>
      </c>
      <c r="G400">
        <v>1318281</v>
      </c>
      <c r="H400">
        <v>8523</v>
      </c>
      <c r="I400">
        <v>39.457500000000003</v>
      </c>
      <c r="J400">
        <v>58.048699999999997</v>
      </c>
      <c r="K400">
        <v>8</v>
      </c>
    </row>
    <row r="401" spans="1:11" x14ac:dyDescent="0.2">
      <c r="A401" t="s">
        <v>48</v>
      </c>
      <c r="B401" t="s">
        <v>937</v>
      </c>
      <c r="C401" t="s">
        <v>927</v>
      </c>
      <c r="D401">
        <v>1</v>
      </c>
      <c r="E401">
        <v>2</v>
      </c>
      <c r="F401">
        <v>4</v>
      </c>
      <c r="G401">
        <v>1234142</v>
      </c>
      <c r="H401">
        <v>9208</v>
      </c>
      <c r="I401">
        <v>40.592500000000001</v>
      </c>
      <c r="J401">
        <v>58.412500000000001</v>
      </c>
      <c r="K401">
        <v>4</v>
      </c>
    </row>
    <row r="402" spans="1:11" x14ac:dyDescent="0.2">
      <c r="A402" t="s">
        <v>48</v>
      </c>
      <c r="B402" t="s">
        <v>938</v>
      </c>
      <c r="C402" t="s">
        <v>924</v>
      </c>
      <c r="D402">
        <v>1</v>
      </c>
      <c r="E402">
        <v>3</v>
      </c>
      <c r="F402">
        <v>10</v>
      </c>
      <c r="G402">
        <v>1346888</v>
      </c>
      <c r="H402">
        <v>9063</v>
      </c>
      <c r="I402">
        <v>39.612499999999997</v>
      </c>
      <c r="J402">
        <v>56.350999999999999</v>
      </c>
      <c r="K402">
        <v>8</v>
      </c>
    </row>
    <row r="403" spans="1:11" x14ac:dyDescent="0.2">
      <c r="A403" t="s">
        <v>48</v>
      </c>
      <c r="B403" t="s">
        <v>939</v>
      </c>
      <c r="C403" t="s">
        <v>924</v>
      </c>
      <c r="D403">
        <v>1</v>
      </c>
      <c r="E403">
        <v>4</v>
      </c>
      <c r="F403">
        <v>8</v>
      </c>
      <c r="G403">
        <v>1327870</v>
      </c>
      <c r="H403">
        <v>8678</v>
      </c>
      <c r="I403">
        <v>43.91</v>
      </c>
      <c r="J403">
        <v>56.476300000000002</v>
      </c>
      <c r="K403">
        <v>6</v>
      </c>
    </row>
    <row r="404" spans="1:11" x14ac:dyDescent="0.2">
      <c r="A404" t="s">
        <v>48</v>
      </c>
      <c r="B404" t="s">
        <v>939</v>
      </c>
      <c r="C404" t="s">
        <v>928</v>
      </c>
      <c r="D404">
        <v>1</v>
      </c>
      <c r="E404">
        <v>4</v>
      </c>
      <c r="F404">
        <v>3</v>
      </c>
      <c r="G404">
        <v>1306377</v>
      </c>
      <c r="H404">
        <v>9103</v>
      </c>
      <c r="I404">
        <v>42.1</v>
      </c>
      <c r="J404">
        <v>54.943300000000001</v>
      </c>
      <c r="K404">
        <v>2</v>
      </c>
    </row>
    <row r="405" spans="1:11" x14ac:dyDescent="0.2">
      <c r="A405" t="s">
        <v>48</v>
      </c>
      <c r="B405" t="s">
        <v>940</v>
      </c>
      <c r="C405" t="s">
        <v>924</v>
      </c>
      <c r="D405">
        <v>1</v>
      </c>
      <c r="E405">
        <v>5</v>
      </c>
      <c r="F405">
        <v>8</v>
      </c>
      <c r="G405">
        <v>1131841</v>
      </c>
      <c r="H405">
        <v>8721</v>
      </c>
      <c r="I405">
        <v>37.813299999999998</v>
      </c>
      <c r="J405">
        <v>52.321199999999997</v>
      </c>
      <c r="K405">
        <v>6</v>
      </c>
    </row>
    <row r="406" spans="1:11" x14ac:dyDescent="0.2">
      <c r="A406" t="s">
        <v>48</v>
      </c>
      <c r="B406" t="s">
        <v>940</v>
      </c>
      <c r="C406" t="s">
        <v>927</v>
      </c>
      <c r="D406">
        <v>1</v>
      </c>
      <c r="E406">
        <v>5</v>
      </c>
      <c r="F406">
        <v>4</v>
      </c>
      <c r="G406">
        <v>1190265</v>
      </c>
      <c r="H406">
        <v>7814</v>
      </c>
      <c r="I406">
        <v>41.953299999999999</v>
      </c>
      <c r="J406">
        <v>53.402500000000003</v>
      </c>
      <c r="K406">
        <v>3</v>
      </c>
    </row>
    <row r="407" spans="1:11" x14ac:dyDescent="0.2">
      <c r="A407" t="s">
        <v>48</v>
      </c>
      <c r="B407" t="s">
        <v>941</v>
      </c>
      <c r="C407" t="s">
        <v>924</v>
      </c>
      <c r="D407">
        <v>1</v>
      </c>
      <c r="E407">
        <v>6</v>
      </c>
      <c r="F407">
        <v>12</v>
      </c>
      <c r="G407">
        <v>1353144</v>
      </c>
      <c r="H407">
        <v>8621</v>
      </c>
      <c r="I407">
        <v>41.986699999999999</v>
      </c>
      <c r="J407">
        <v>56.035800000000002</v>
      </c>
      <c r="K407">
        <v>9</v>
      </c>
    </row>
    <row r="408" spans="1:11" x14ac:dyDescent="0.2">
      <c r="A408" t="s">
        <v>48</v>
      </c>
      <c r="B408" t="s">
        <v>942</v>
      </c>
      <c r="C408" t="s">
        <v>924</v>
      </c>
      <c r="D408">
        <v>1</v>
      </c>
      <c r="E408">
        <v>7</v>
      </c>
      <c r="F408">
        <v>9</v>
      </c>
      <c r="G408">
        <v>1400072</v>
      </c>
      <c r="H408">
        <v>9102</v>
      </c>
      <c r="I408">
        <v>40.268300000000004</v>
      </c>
      <c r="J408">
        <v>55.476700000000001</v>
      </c>
      <c r="K408">
        <v>6</v>
      </c>
    </row>
    <row r="409" spans="1:11" x14ac:dyDescent="0.2">
      <c r="A409" t="s">
        <v>48</v>
      </c>
      <c r="B409" t="s">
        <v>942</v>
      </c>
      <c r="C409" t="s">
        <v>928</v>
      </c>
      <c r="D409">
        <v>1</v>
      </c>
      <c r="E409">
        <v>7</v>
      </c>
      <c r="F409">
        <v>4</v>
      </c>
      <c r="G409">
        <v>1255658</v>
      </c>
      <c r="H409">
        <v>8689</v>
      </c>
      <c r="I409">
        <v>41.423299999999998</v>
      </c>
      <c r="J409">
        <v>54.892499999999998</v>
      </c>
      <c r="K409">
        <v>3</v>
      </c>
    </row>
    <row r="410" spans="1:11" x14ac:dyDescent="0.2">
      <c r="A410" t="s">
        <v>48</v>
      </c>
      <c r="B410" t="s">
        <v>943</v>
      </c>
      <c r="C410" t="s">
        <v>924</v>
      </c>
      <c r="D410">
        <v>2</v>
      </c>
      <c r="E410">
        <v>1</v>
      </c>
      <c r="F410">
        <v>7</v>
      </c>
      <c r="G410">
        <v>1310826</v>
      </c>
      <c r="H410">
        <v>8398</v>
      </c>
      <c r="I410">
        <v>41.006700000000002</v>
      </c>
      <c r="J410">
        <v>56.5229</v>
      </c>
      <c r="K410">
        <v>6</v>
      </c>
    </row>
    <row r="411" spans="1:11" x14ac:dyDescent="0.2">
      <c r="A411" t="s">
        <v>48</v>
      </c>
      <c r="B411" t="s">
        <v>943</v>
      </c>
      <c r="C411" t="s">
        <v>928</v>
      </c>
      <c r="D411">
        <v>2</v>
      </c>
      <c r="E411">
        <v>1</v>
      </c>
      <c r="F411">
        <v>3</v>
      </c>
      <c r="G411">
        <v>846229</v>
      </c>
      <c r="H411">
        <v>8277</v>
      </c>
      <c r="I411">
        <v>36.8033</v>
      </c>
      <c r="J411">
        <v>51.513300000000001</v>
      </c>
      <c r="K411">
        <v>3</v>
      </c>
    </row>
    <row r="412" spans="1:11" x14ac:dyDescent="0.2">
      <c r="A412" t="s">
        <v>48</v>
      </c>
      <c r="B412" t="s">
        <v>944</v>
      </c>
      <c r="C412" t="s">
        <v>924</v>
      </c>
      <c r="D412">
        <v>2</v>
      </c>
      <c r="E412">
        <v>2</v>
      </c>
      <c r="F412">
        <v>8</v>
      </c>
      <c r="G412">
        <v>1000735</v>
      </c>
      <c r="H412">
        <v>8805</v>
      </c>
      <c r="I412">
        <v>39.04</v>
      </c>
      <c r="J412">
        <v>54.753700000000002</v>
      </c>
      <c r="K412">
        <v>8</v>
      </c>
    </row>
    <row r="413" spans="1:11" x14ac:dyDescent="0.2">
      <c r="A413" t="s">
        <v>48</v>
      </c>
      <c r="B413" t="s">
        <v>944</v>
      </c>
      <c r="C413" t="s">
        <v>927</v>
      </c>
      <c r="D413">
        <v>2</v>
      </c>
      <c r="E413">
        <v>2</v>
      </c>
      <c r="F413">
        <v>3</v>
      </c>
      <c r="G413">
        <v>1310595</v>
      </c>
      <c r="H413">
        <v>7872</v>
      </c>
      <c r="I413">
        <v>44.3767</v>
      </c>
      <c r="J413">
        <v>59.33</v>
      </c>
      <c r="K413">
        <v>3</v>
      </c>
    </row>
    <row r="414" spans="1:11" x14ac:dyDescent="0.2">
      <c r="A414" t="s">
        <v>48</v>
      </c>
      <c r="B414" t="s">
        <v>945</v>
      </c>
      <c r="C414" t="s">
        <v>924</v>
      </c>
      <c r="D414">
        <v>2</v>
      </c>
      <c r="E414">
        <v>3</v>
      </c>
      <c r="F414">
        <v>10</v>
      </c>
      <c r="G414">
        <v>1288791</v>
      </c>
      <c r="H414">
        <v>8352</v>
      </c>
      <c r="I414">
        <v>36.105600000000003</v>
      </c>
      <c r="J414">
        <v>54.890999999999998</v>
      </c>
      <c r="K414">
        <v>9</v>
      </c>
    </row>
    <row r="415" spans="1:11" x14ac:dyDescent="0.2">
      <c r="A415" t="s">
        <v>48</v>
      </c>
      <c r="B415" t="s">
        <v>946</v>
      </c>
      <c r="C415" t="s">
        <v>924</v>
      </c>
      <c r="D415">
        <v>2</v>
      </c>
      <c r="E415">
        <v>4</v>
      </c>
      <c r="F415">
        <v>7</v>
      </c>
      <c r="G415">
        <v>1238848</v>
      </c>
      <c r="H415">
        <v>8598</v>
      </c>
      <c r="I415">
        <v>37.9514</v>
      </c>
      <c r="J415">
        <v>56.627099999999999</v>
      </c>
      <c r="K415">
        <v>7</v>
      </c>
    </row>
    <row r="416" spans="1:11" x14ac:dyDescent="0.2">
      <c r="A416" t="s">
        <v>48</v>
      </c>
      <c r="B416" t="s">
        <v>946</v>
      </c>
      <c r="C416" t="s">
        <v>928</v>
      </c>
      <c r="D416">
        <v>2</v>
      </c>
      <c r="E416">
        <v>4</v>
      </c>
      <c r="F416">
        <v>3</v>
      </c>
      <c r="G416">
        <v>998794</v>
      </c>
      <c r="H416">
        <v>8168</v>
      </c>
      <c r="I416">
        <v>37.906700000000001</v>
      </c>
      <c r="J416">
        <v>53.513300000000001</v>
      </c>
      <c r="K416">
        <v>3</v>
      </c>
    </row>
    <row r="417" spans="1:11" x14ac:dyDescent="0.2">
      <c r="A417" t="s">
        <v>48</v>
      </c>
      <c r="B417" t="s">
        <v>947</v>
      </c>
      <c r="C417" t="s">
        <v>924</v>
      </c>
      <c r="D417">
        <v>2</v>
      </c>
      <c r="E417">
        <v>5</v>
      </c>
      <c r="F417">
        <v>8</v>
      </c>
      <c r="G417">
        <v>1169127</v>
      </c>
      <c r="H417">
        <v>8617</v>
      </c>
      <c r="I417">
        <v>39.332900000000002</v>
      </c>
      <c r="J417">
        <v>54.868699999999997</v>
      </c>
      <c r="K417">
        <v>7</v>
      </c>
    </row>
    <row r="418" spans="1:11" x14ac:dyDescent="0.2">
      <c r="A418" t="s">
        <v>48</v>
      </c>
      <c r="B418" t="s">
        <v>947</v>
      </c>
      <c r="C418" t="s">
        <v>927</v>
      </c>
      <c r="D418">
        <v>2</v>
      </c>
      <c r="E418">
        <v>5</v>
      </c>
      <c r="F418">
        <v>3</v>
      </c>
      <c r="G418">
        <v>1260784</v>
      </c>
      <c r="H418">
        <v>9404</v>
      </c>
      <c r="I418">
        <v>35.8367</v>
      </c>
      <c r="J418">
        <v>56.883299999999998</v>
      </c>
      <c r="K418">
        <v>3</v>
      </c>
    </row>
    <row r="419" spans="1:11" x14ac:dyDescent="0.2">
      <c r="A419" t="s">
        <v>48</v>
      </c>
      <c r="B419" t="s">
        <v>948</v>
      </c>
      <c r="C419" t="s">
        <v>924</v>
      </c>
      <c r="D419">
        <v>2</v>
      </c>
      <c r="E419">
        <v>6</v>
      </c>
      <c r="F419">
        <v>11</v>
      </c>
      <c r="G419">
        <v>1188127</v>
      </c>
      <c r="H419">
        <v>7941</v>
      </c>
      <c r="I419">
        <v>37.224400000000003</v>
      </c>
      <c r="J419">
        <v>52.765500000000003</v>
      </c>
      <c r="K419">
        <v>9</v>
      </c>
    </row>
    <row r="420" spans="1:11" x14ac:dyDescent="0.2">
      <c r="A420" t="s">
        <v>48</v>
      </c>
      <c r="B420" t="s">
        <v>949</v>
      </c>
      <c r="C420" t="s">
        <v>924</v>
      </c>
      <c r="D420">
        <v>2</v>
      </c>
      <c r="E420">
        <v>7</v>
      </c>
      <c r="F420">
        <v>8</v>
      </c>
      <c r="G420">
        <v>1238018</v>
      </c>
      <c r="H420">
        <v>8596</v>
      </c>
      <c r="I420">
        <v>39.396700000000003</v>
      </c>
      <c r="J420">
        <v>53.842500000000001</v>
      </c>
      <c r="K420">
        <v>6</v>
      </c>
    </row>
    <row r="421" spans="1:11" x14ac:dyDescent="0.2">
      <c r="A421" t="s">
        <v>48</v>
      </c>
      <c r="B421" t="s">
        <v>949</v>
      </c>
      <c r="C421" t="s">
        <v>928</v>
      </c>
      <c r="D421">
        <v>2</v>
      </c>
      <c r="E421">
        <v>7</v>
      </c>
      <c r="F421">
        <v>4</v>
      </c>
      <c r="G421">
        <v>1391197</v>
      </c>
      <c r="H421">
        <v>9032</v>
      </c>
      <c r="I421">
        <v>39.0167</v>
      </c>
      <c r="J421">
        <v>56.005000000000003</v>
      </c>
      <c r="K421">
        <v>3</v>
      </c>
    </row>
    <row r="422" spans="1:11" x14ac:dyDescent="0.2">
      <c r="A422" t="s">
        <v>49</v>
      </c>
      <c r="B422" t="s">
        <v>936</v>
      </c>
      <c r="C422" t="s">
        <v>928</v>
      </c>
      <c r="D422">
        <v>1</v>
      </c>
      <c r="E422">
        <v>1</v>
      </c>
      <c r="F422">
        <v>8</v>
      </c>
      <c r="G422">
        <v>1391203</v>
      </c>
      <c r="H422">
        <v>8526</v>
      </c>
      <c r="I422">
        <v>38.503700000000002</v>
      </c>
      <c r="J422">
        <v>58.431199999999997</v>
      </c>
      <c r="K422">
        <v>8</v>
      </c>
    </row>
    <row r="423" spans="1:11" x14ac:dyDescent="0.2">
      <c r="A423" t="s">
        <v>49</v>
      </c>
      <c r="B423" t="s">
        <v>936</v>
      </c>
      <c r="C423" t="s">
        <v>927</v>
      </c>
      <c r="D423">
        <v>1</v>
      </c>
      <c r="E423">
        <v>1</v>
      </c>
      <c r="F423">
        <v>4</v>
      </c>
      <c r="G423">
        <v>1153581</v>
      </c>
      <c r="H423">
        <v>8904</v>
      </c>
      <c r="I423">
        <v>36.137500000000003</v>
      </c>
      <c r="J423">
        <v>55.274999999999999</v>
      </c>
      <c r="K423">
        <v>4</v>
      </c>
    </row>
    <row r="424" spans="1:11" x14ac:dyDescent="0.2">
      <c r="A424" t="s">
        <v>49</v>
      </c>
      <c r="B424" t="s">
        <v>937</v>
      </c>
      <c r="C424" t="s">
        <v>924</v>
      </c>
      <c r="D424">
        <v>1</v>
      </c>
      <c r="E424">
        <v>2</v>
      </c>
      <c r="F424">
        <v>4</v>
      </c>
      <c r="G424">
        <v>1257033</v>
      </c>
      <c r="H424">
        <v>8183</v>
      </c>
      <c r="I424">
        <v>37.5</v>
      </c>
      <c r="J424">
        <v>56.155000000000001</v>
      </c>
      <c r="K424">
        <v>4</v>
      </c>
    </row>
    <row r="425" spans="1:11" x14ac:dyDescent="0.2">
      <c r="A425" t="s">
        <v>49</v>
      </c>
      <c r="B425" t="s">
        <v>937</v>
      </c>
      <c r="C425" t="s">
        <v>928</v>
      </c>
      <c r="D425">
        <v>1</v>
      </c>
      <c r="E425">
        <v>2</v>
      </c>
      <c r="F425">
        <v>9</v>
      </c>
      <c r="G425">
        <v>1250927</v>
      </c>
      <c r="H425">
        <v>9291</v>
      </c>
      <c r="I425">
        <v>39.414999999999999</v>
      </c>
      <c r="J425">
        <v>56.718899999999998</v>
      </c>
      <c r="K425">
        <v>8</v>
      </c>
    </row>
    <row r="426" spans="1:11" x14ac:dyDescent="0.2">
      <c r="A426" t="s">
        <v>49</v>
      </c>
      <c r="B426" t="s">
        <v>938</v>
      </c>
      <c r="C426" t="s">
        <v>928</v>
      </c>
      <c r="D426">
        <v>1</v>
      </c>
      <c r="E426">
        <v>3</v>
      </c>
      <c r="F426">
        <v>11</v>
      </c>
      <c r="G426">
        <v>1175903</v>
      </c>
      <c r="H426">
        <v>8314</v>
      </c>
      <c r="I426">
        <v>38.228000000000002</v>
      </c>
      <c r="J426">
        <v>54.570900000000002</v>
      </c>
      <c r="K426">
        <v>10</v>
      </c>
    </row>
    <row r="427" spans="1:11" x14ac:dyDescent="0.2">
      <c r="A427" t="s">
        <v>49</v>
      </c>
      <c r="B427" t="s">
        <v>939</v>
      </c>
      <c r="C427" t="s">
        <v>928</v>
      </c>
      <c r="D427">
        <v>1</v>
      </c>
      <c r="E427">
        <v>4</v>
      </c>
      <c r="F427">
        <v>8</v>
      </c>
      <c r="G427">
        <v>1266436</v>
      </c>
      <c r="H427">
        <v>8766</v>
      </c>
      <c r="I427">
        <v>39.872900000000001</v>
      </c>
      <c r="J427">
        <v>56.236199999999997</v>
      </c>
      <c r="K427">
        <v>7</v>
      </c>
    </row>
    <row r="428" spans="1:11" x14ac:dyDescent="0.2">
      <c r="A428" t="s">
        <v>49</v>
      </c>
      <c r="B428" t="s">
        <v>939</v>
      </c>
      <c r="C428" t="s">
        <v>927</v>
      </c>
      <c r="D428">
        <v>1</v>
      </c>
      <c r="E428">
        <v>4</v>
      </c>
      <c r="F428">
        <v>4</v>
      </c>
      <c r="G428">
        <v>1282755</v>
      </c>
      <c r="H428">
        <v>8741</v>
      </c>
      <c r="I428">
        <v>40.475000000000001</v>
      </c>
      <c r="J428">
        <v>58.352499999999999</v>
      </c>
      <c r="K428">
        <v>4</v>
      </c>
    </row>
    <row r="429" spans="1:11" x14ac:dyDescent="0.2">
      <c r="A429" t="s">
        <v>49</v>
      </c>
      <c r="B429" t="s">
        <v>940</v>
      </c>
      <c r="C429" t="s">
        <v>924</v>
      </c>
      <c r="D429">
        <v>1</v>
      </c>
      <c r="E429">
        <v>5</v>
      </c>
      <c r="F429">
        <v>4</v>
      </c>
      <c r="G429">
        <v>1031708</v>
      </c>
      <c r="H429">
        <v>8929</v>
      </c>
      <c r="I429">
        <v>40.313299999999998</v>
      </c>
      <c r="J429">
        <v>52.22</v>
      </c>
      <c r="K429">
        <v>3</v>
      </c>
    </row>
    <row r="430" spans="1:11" x14ac:dyDescent="0.2">
      <c r="A430" t="s">
        <v>49</v>
      </c>
      <c r="B430" t="s">
        <v>940</v>
      </c>
      <c r="C430" t="s">
        <v>928</v>
      </c>
      <c r="D430">
        <v>1</v>
      </c>
      <c r="E430">
        <v>5</v>
      </c>
      <c r="F430">
        <v>9</v>
      </c>
      <c r="G430">
        <v>1203384</v>
      </c>
      <c r="H430">
        <v>8535</v>
      </c>
      <c r="I430">
        <v>42.656199999999998</v>
      </c>
      <c r="J430">
        <v>56.575600000000001</v>
      </c>
      <c r="K430">
        <v>8</v>
      </c>
    </row>
    <row r="431" spans="1:11" x14ac:dyDescent="0.2">
      <c r="A431" t="s">
        <v>49</v>
      </c>
      <c r="B431" t="s">
        <v>941</v>
      </c>
      <c r="C431" t="s">
        <v>928</v>
      </c>
      <c r="D431">
        <v>1</v>
      </c>
      <c r="E431">
        <v>6</v>
      </c>
      <c r="F431">
        <v>13</v>
      </c>
      <c r="G431">
        <v>1337930</v>
      </c>
      <c r="H431">
        <v>8875</v>
      </c>
      <c r="I431">
        <v>38.624600000000001</v>
      </c>
      <c r="J431">
        <v>58.308500000000002</v>
      </c>
      <c r="K431">
        <v>13</v>
      </c>
    </row>
    <row r="432" spans="1:11" x14ac:dyDescent="0.2">
      <c r="A432" t="s">
        <v>49</v>
      </c>
      <c r="B432" t="s">
        <v>942</v>
      </c>
      <c r="C432" t="s">
        <v>928</v>
      </c>
      <c r="D432">
        <v>1</v>
      </c>
      <c r="E432">
        <v>7</v>
      </c>
      <c r="F432">
        <v>10</v>
      </c>
      <c r="G432">
        <v>1314211</v>
      </c>
      <c r="H432">
        <v>8881</v>
      </c>
      <c r="I432">
        <v>42.122500000000002</v>
      </c>
      <c r="J432">
        <v>56.597999999999999</v>
      </c>
      <c r="K432">
        <v>8</v>
      </c>
    </row>
    <row r="433" spans="1:11" x14ac:dyDescent="0.2">
      <c r="A433" t="s">
        <v>49</v>
      </c>
      <c r="B433" t="s">
        <v>942</v>
      </c>
      <c r="C433" t="s">
        <v>927</v>
      </c>
      <c r="D433">
        <v>1</v>
      </c>
      <c r="E433">
        <v>7</v>
      </c>
      <c r="F433">
        <v>4</v>
      </c>
      <c r="G433">
        <v>1612142</v>
      </c>
      <c r="H433">
        <v>8409</v>
      </c>
      <c r="I433">
        <v>40.857500000000002</v>
      </c>
      <c r="J433">
        <v>61.704999999999998</v>
      </c>
      <c r="K433">
        <v>4</v>
      </c>
    </row>
    <row r="434" spans="1:11" x14ac:dyDescent="0.2">
      <c r="A434" t="s">
        <v>49</v>
      </c>
      <c r="B434" t="s">
        <v>943</v>
      </c>
      <c r="C434" t="s">
        <v>928</v>
      </c>
      <c r="D434">
        <v>2</v>
      </c>
      <c r="E434">
        <v>1</v>
      </c>
      <c r="F434">
        <v>8</v>
      </c>
      <c r="G434">
        <v>1177056</v>
      </c>
      <c r="H434">
        <v>8246</v>
      </c>
      <c r="I434">
        <v>38.847499999999997</v>
      </c>
      <c r="J434">
        <v>55.94</v>
      </c>
      <c r="K434">
        <v>8</v>
      </c>
    </row>
    <row r="435" spans="1:11" x14ac:dyDescent="0.2">
      <c r="A435" t="s">
        <v>49</v>
      </c>
      <c r="B435" t="s">
        <v>943</v>
      </c>
      <c r="C435" t="s">
        <v>927</v>
      </c>
      <c r="D435">
        <v>2</v>
      </c>
      <c r="E435">
        <v>1</v>
      </c>
      <c r="F435">
        <v>4</v>
      </c>
      <c r="G435">
        <v>1309228</v>
      </c>
      <c r="H435">
        <v>8558</v>
      </c>
      <c r="I435">
        <v>40.186700000000002</v>
      </c>
      <c r="J435">
        <v>54.902500000000003</v>
      </c>
      <c r="K435">
        <v>3</v>
      </c>
    </row>
    <row r="436" spans="1:11" x14ac:dyDescent="0.2">
      <c r="A436" t="s">
        <v>49</v>
      </c>
      <c r="B436" t="s">
        <v>944</v>
      </c>
      <c r="C436" t="s">
        <v>924</v>
      </c>
      <c r="D436">
        <v>2</v>
      </c>
      <c r="E436">
        <v>2</v>
      </c>
      <c r="F436">
        <v>4</v>
      </c>
      <c r="G436">
        <v>1403949</v>
      </c>
      <c r="H436">
        <v>8556</v>
      </c>
      <c r="I436">
        <v>39.26</v>
      </c>
      <c r="J436">
        <v>58.932499999999997</v>
      </c>
      <c r="K436">
        <v>4</v>
      </c>
    </row>
    <row r="437" spans="1:11" x14ac:dyDescent="0.2">
      <c r="A437" t="s">
        <v>49</v>
      </c>
      <c r="B437" t="s">
        <v>944</v>
      </c>
      <c r="C437" t="s">
        <v>928</v>
      </c>
      <c r="D437">
        <v>2</v>
      </c>
      <c r="E437">
        <v>2</v>
      </c>
      <c r="F437">
        <v>9</v>
      </c>
      <c r="G437">
        <v>1179772</v>
      </c>
      <c r="H437">
        <v>9332</v>
      </c>
      <c r="I437">
        <v>40.2029</v>
      </c>
      <c r="J437">
        <v>54.69</v>
      </c>
      <c r="K437">
        <v>7</v>
      </c>
    </row>
    <row r="438" spans="1:11" x14ac:dyDescent="0.2">
      <c r="A438" t="s">
        <v>49</v>
      </c>
      <c r="B438" t="s">
        <v>945</v>
      </c>
      <c r="C438" t="s">
        <v>928</v>
      </c>
      <c r="D438">
        <v>2</v>
      </c>
      <c r="E438">
        <v>3</v>
      </c>
      <c r="F438">
        <v>11</v>
      </c>
      <c r="G438">
        <v>1226920</v>
      </c>
      <c r="H438">
        <v>9114</v>
      </c>
      <c r="I438">
        <v>38.814399999999999</v>
      </c>
      <c r="J438">
        <v>55.0991</v>
      </c>
      <c r="K438">
        <v>9</v>
      </c>
    </row>
    <row r="439" spans="1:11" x14ac:dyDescent="0.2">
      <c r="A439" t="s">
        <v>49</v>
      </c>
      <c r="B439" t="s">
        <v>946</v>
      </c>
      <c r="C439" t="s">
        <v>928</v>
      </c>
      <c r="D439">
        <v>2</v>
      </c>
      <c r="E439">
        <v>4</v>
      </c>
      <c r="F439">
        <v>8</v>
      </c>
      <c r="G439">
        <v>1197770</v>
      </c>
      <c r="H439">
        <v>9090</v>
      </c>
      <c r="I439">
        <v>42.041200000000003</v>
      </c>
      <c r="J439">
        <v>58.5075</v>
      </c>
      <c r="K439">
        <v>8</v>
      </c>
    </row>
    <row r="440" spans="1:11" x14ac:dyDescent="0.2">
      <c r="A440" t="s">
        <v>49</v>
      </c>
      <c r="B440" t="s">
        <v>946</v>
      </c>
      <c r="C440" t="s">
        <v>927</v>
      </c>
      <c r="D440">
        <v>2</v>
      </c>
      <c r="E440">
        <v>4</v>
      </c>
      <c r="F440">
        <v>4</v>
      </c>
      <c r="G440">
        <v>1404463</v>
      </c>
      <c r="H440">
        <v>9136</v>
      </c>
      <c r="I440">
        <v>38.613300000000002</v>
      </c>
      <c r="J440">
        <v>56.085000000000001</v>
      </c>
      <c r="K440">
        <v>3</v>
      </c>
    </row>
    <row r="441" spans="1:11" x14ac:dyDescent="0.2">
      <c r="A441" t="s">
        <v>49</v>
      </c>
      <c r="B441" t="s">
        <v>947</v>
      </c>
      <c r="C441" t="s">
        <v>924</v>
      </c>
      <c r="D441">
        <v>2</v>
      </c>
      <c r="E441">
        <v>5</v>
      </c>
      <c r="F441">
        <v>4</v>
      </c>
      <c r="G441">
        <v>1200413</v>
      </c>
      <c r="H441">
        <v>8403</v>
      </c>
      <c r="I441">
        <v>38.3767</v>
      </c>
      <c r="J441">
        <v>52.865000000000002</v>
      </c>
      <c r="K441">
        <v>3</v>
      </c>
    </row>
    <row r="442" spans="1:11" x14ac:dyDescent="0.2">
      <c r="A442" t="s">
        <v>49</v>
      </c>
      <c r="B442" t="s">
        <v>947</v>
      </c>
      <c r="C442" t="s">
        <v>928</v>
      </c>
      <c r="D442">
        <v>2</v>
      </c>
      <c r="E442">
        <v>5</v>
      </c>
      <c r="F442">
        <v>9</v>
      </c>
      <c r="G442">
        <v>1354200</v>
      </c>
      <c r="H442">
        <v>8795</v>
      </c>
      <c r="I442">
        <v>40.015599999999999</v>
      </c>
      <c r="J442">
        <v>58.99</v>
      </c>
      <c r="K442">
        <v>9</v>
      </c>
    </row>
    <row r="443" spans="1:11" x14ac:dyDescent="0.2">
      <c r="A443" t="s">
        <v>49</v>
      </c>
      <c r="B443" t="s">
        <v>948</v>
      </c>
      <c r="C443" t="s">
        <v>928</v>
      </c>
      <c r="D443">
        <v>2</v>
      </c>
      <c r="E443">
        <v>6</v>
      </c>
      <c r="F443">
        <v>13</v>
      </c>
      <c r="G443">
        <v>1329565</v>
      </c>
      <c r="H443">
        <v>8440</v>
      </c>
      <c r="I443">
        <v>40.234499999999997</v>
      </c>
      <c r="J443">
        <v>56.328499999999998</v>
      </c>
      <c r="K443">
        <v>11</v>
      </c>
    </row>
    <row r="444" spans="1:11" x14ac:dyDescent="0.2">
      <c r="A444" t="s">
        <v>49</v>
      </c>
      <c r="B444" t="s">
        <v>949</v>
      </c>
      <c r="C444" t="s">
        <v>928</v>
      </c>
      <c r="D444">
        <v>2</v>
      </c>
      <c r="E444">
        <v>7</v>
      </c>
      <c r="F444">
        <v>10</v>
      </c>
      <c r="G444">
        <v>1339899</v>
      </c>
      <c r="H444">
        <v>8353</v>
      </c>
      <c r="I444">
        <v>41.97</v>
      </c>
      <c r="J444">
        <v>59.168999999999997</v>
      </c>
      <c r="K444">
        <v>10</v>
      </c>
    </row>
    <row r="445" spans="1:11" x14ac:dyDescent="0.2">
      <c r="A445" t="s">
        <v>49</v>
      </c>
      <c r="B445" t="s">
        <v>949</v>
      </c>
      <c r="C445" t="s">
        <v>927</v>
      </c>
      <c r="D445">
        <v>2</v>
      </c>
      <c r="E445">
        <v>7</v>
      </c>
      <c r="F445">
        <v>4</v>
      </c>
      <c r="G445">
        <v>1493927</v>
      </c>
      <c r="H445">
        <v>9016</v>
      </c>
      <c r="I445">
        <v>38.729999999999997</v>
      </c>
      <c r="J445">
        <v>60.21</v>
      </c>
      <c r="K445">
        <v>4</v>
      </c>
    </row>
    <row r="446" spans="1:11" x14ac:dyDescent="0.2">
      <c r="A446" t="s">
        <v>50</v>
      </c>
      <c r="B446" t="s">
        <v>936</v>
      </c>
      <c r="C446" t="s">
        <v>924</v>
      </c>
      <c r="D446">
        <v>1</v>
      </c>
      <c r="E446">
        <v>1</v>
      </c>
      <c r="F446">
        <v>4</v>
      </c>
      <c r="G446">
        <v>1370890</v>
      </c>
      <c r="H446">
        <v>7899</v>
      </c>
      <c r="I446">
        <v>43.594999999999999</v>
      </c>
      <c r="J446">
        <v>59.685000000000002</v>
      </c>
      <c r="K446">
        <v>4</v>
      </c>
    </row>
    <row r="447" spans="1:11" x14ac:dyDescent="0.2">
      <c r="A447" t="s">
        <v>50</v>
      </c>
      <c r="B447" t="s">
        <v>936</v>
      </c>
      <c r="C447" t="s">
        <v>927</v>
      </c>
      <c r="D447">
        <v>1</v>
      </c>
      <c r="E447">
        <v>1</v>
      </c>
      <c r="F447">
        <v>9</v>
      </c>
      <c r="G447">
        <v>1183531</v>
      </c>
      <c r="H447">
        <v>8629</v>
      </c>
      <c r="I447">
        <v>38.731299999999997</v>
      </c>
      <c r="J447">
        <v>54.894399999999997</v>
      </c>
      <c r="K447">
        <v>8</v>
      </c>
    </row>
    <row r="448" spans="1:11" x14ac:dyDescent="0.2">
      <c r="A448" t="s">
        <v>50</v>
      </c>
      <c r="B448" t="s">
        <v>937</v>
      </c>
      <c r="C448" t="s">
        <v>928</v>
      </c>
      <c r="D448">
        <v>1</v>
      </c>
      <c r="E448">
        <v>2</v>
      </c>
      <c r="F448">
        <v>4</v>
      </c>
      <c r="G448">
        <v>1350212</v>
      </c>
      <c r="H448">
        <v>8300</v>
      </c>
      <c r="I448">
        <v>40.25</v>
      </c>
      <c r="J448">
        <v>54.982500000000002</v>
      </c>
      <c r="K448">
        <v>3</v>
      </c>
    </row>
    <row r="449" spans="1:11" x14ac:dyDescent="0.2">
      <c r="A449" t="s">
        <v>50</v>
      </c>
      <c r="B449" t="s">
        <v>937</v>
      </c>
      <c r="C449" t="s">
        <v>927</v>
      </c>
      <c r="D449">
        <v>1</v>
      </c>
      <c r="E449">
        <v>2</v>
      </c>
      <c r="F449">
        <v>10</v>
      </c>
      <c r="G449">
        <v>1259690</v>
      </c>
      <c r="H449">
        <v>8881</v>
      </c>
      <c r="I449">
        <v>36.93</v>
      </c>
      <c r="J449">
        <v>55.512</v>
      </c>
      <c r="K449">
        <v>9</v>
      </c>
    </row>
    <row r="450" spans="1:11" x14ac:dyDescent="0.2">
      <c r="A450" t="s">
        <v>50</v>
      </c>
      <c r="B450" t="s">
        <v>938</v>
      </c>
      <c r="C450" t="s">
        <v>927</v>
      </c>
      <c r="D450">
        <v>1</v>
      </c>
      <c r="E450">
        <v>3</v>
      </c>
      <c r="F450">
        <v>12</v>
      </c>
      <c r="G450">
        <v>1270700</v>
      </c>
      <c r="H450">
        <v>8622</v>
      </c>
      <c r="I450">
        <v>40.605499999999999</v>
      </c>
      <c r="J450">
        <v>56.978299999999997</v>
      </c>
      <c r="K450">
        <v>11</v>
      </c>
    </row>
    <row r="451" spans="1:11" x14ac:dyDescent="0.2">
      <c r="A451" t="s">
        <v>50</v>
      </c>
      <c r="B451" t="s">
        <v>939</v>
      </c>
      <c r="C451" t="s">
        <v>924</v>
      </c>
      <c r="D451">
        <v>1</v>
      </c>
      <c r="E451">
        <v>4</v>
      </c>
      <c r="F451">
        <v>4</v>
      </c>
      <c r="G451">
        <v>1230153</v>
      </c>
      <c r="H451">
        <v>9386</v>
      </c>
      <c r="I451">
        <v>41</v>
      </c>
      <c r="J451">
        <v>55.177500000000002</v>
      </c>
      <c r="K451">
        <v>3</v>
      </c>
    </row>
    <row r="452" spans="1:11" x14ac:dyDescent="0.2">
      <c r="A452" t="s">
        <v>50</v>
      </c>
      <c r="B452" t="s">
        <v>939</v>
      </c>
      <c r="C452" t="s">
        <v>927</v>
      </c>
      <c r="D452">
        <v>1</v>
      </c>
      <c r="E452">
        <v>4</v>
      </c>
      <c r="F452">
        <v>9</v>
      </c>
      <c r="G452">
        <v>1325073</v>
      </c>
      <c r="H452">
        <v>9124</v>
      </c>
      <c r="I452">
        <v>42.3386</v>
      </c>
      <c r="J452">
        <v>56.816699999999997</v>
      </c>
      <c r="K452">
        <v>7</v>
      </c>
    </row>
    <row r="453" spans="1:11" x14ac:dyDescent="0.2">
      <c r="A453" t="s">
        <v>50</v>
      </c>
      <c r="B453" t="s">
        <v>940</v>
      </c>
      <c r="C453" t="s">
        <v>928</v>
      </c>
      <c r="D453">
        <v>1</v>
      </c>
      <c r="E453">
        <v>5</v>
      </c>
      <c r="F453">
        <v>4</v>
      </c>
      <c r="G453">
        <v>1195723</v>
      </c>
      <c r="H453">
        <v>8327</v>
      </c>
      <c r="I453">
        <v>43.604999999999997</v>
      </c>
      <c r="J453">
        <v>58.28</v>
      </c>
      <c r="K453">
        <v>4</v>
      </c>
    </row>
    <row r="454" spans="1:11" x14ac:dyDescent="0.2">
      <c r="A454" t="s">
        <v>50</v>
      </c>
      <c r="B454" t="s">
        <v>940</v>
      </c>
      <c r="C454" t="s">
        <v>927</v>
      </c>
      <c r="D454">
        <v>1</v>
      </c>
      <c r="E454">
        <v>5</v>
      </c>
      <c r="F454">
        <v>10</v>
      </c>
      <c r="G454">
        <v>1302552</v>
      </c>
      <c r="H454">
        <v>9154</v>
      </c>
      <c r="I454">
        <v>40.543999999999997</v>
      </c>
      <c r="J454">
        <v>59.073</v>
      </c>
      <c r="K454">
        <v>10</v>
      </c>
    </row>
    <row r="455" spans="1:11" x14ac:dyDescent="0.2">
      <c r="A455" t="s">
        <v>50</v>
      </c>
      <c r="B455" t="s">
        <v>941</v>
      </c>
      <c r="C455" t="s">
        <v>927</v>
      </c>
      <c r="D455">
        <v>1</v>
      </c>
      <c r="E455">
        <v>6</v>
      </c>
      <c r="F455">
        <v>14</v>
      </c>
      <c r="G455">
        <v>1367216</v>
      </c>
      <c r="H455">
        <v>8490</v>
      </c>
      <c r="I455">
        <v>40.226399999999998</v>
      </c>
      <c r="J455">
        <v>55.9786</v>
      </c>
      <c r="K455">
        <v>11</v>
      </c>
    </row>
    <row r="456" spans="1:11" x14ac:dyDescent="0.2">
      <c r="A456" t="s">
        <v>50</v>
      </c>
      <c r="B456" t="s">
        <v>942</v>
      </c>
      <c r="C456" t="s">
        <v>924</v>
      </c>
      <c r="D456">
        <v>1</v>
      </c>
      <c r="E456">
        <v>7</v>
      </c>
      <c r="F456">
        <v>5</v>
      </c>
      <c r="G456">
        <v>1307967</v>
      </c>
      <c r="H456">
        <v>9174</v>
      </c>
      <c r="I456">
        <v>39.954999999999998</v>
      </c>
      <c r="J456">
        <v>56.247999999999998</v>
      </c>
      <c r="K456">
        <v>4</v>
      </c>
    </row>
    <row r="457" spans="1:11" x14ac:dyDescent="0.2">
      <c r="A457" t="s">
        <v>50</v>
      </c>
      <c r="B457" t="s">
        <v>942</v>
      </c>
      <c r="C457" t="s">
        <v>927</v>
      </c>
      <c r="D457">
        <v>1</v>
      </c>
      <c r="E457">
        <v>7</v>
      </c>
      <c r="F457">
        <v>10</v>
      </c>
      <c r="G457">
        <v>1306764</v>
      </c>
      <c r="H457">
        <v>8402</v>
      </c>
      <c r="I457">
        <v>41.521999999999998</v>
      </c>
      <c r="J457">
        <v>58.673000000000002</v>
      </c>
      <c r="K457">
        <v>10</v>
      </c>
    </row>
    <row r="458" spans="1:11" x14ac:dyDescent="0.2">
      <c r="A458" t="s">
        <v>50</v>
      </c>
      <c r="B458" t="s">
        <v>943</v>
      </c>
      <c r="C458" t="s">
        <v>924</v>
      </c>
      <c r="D458">
        <v>2</v>
      </c>
      <c r="E458">
        <v>1</v>
      </c>
      <c r="F458">
        <v>3</v>
      </c>
      <c r="G458">
        <v>887021</v>
      </c>
      <c r="H458">
        <v>8074</v>
      </c>
      <c r="I458">
        <v>34.895000000000003</v>
      </c>
      <c r="J458">
        <v>46.9833</v>
      </c>
      <c r="K458">
        <v>2</v>
      </c>
    </row>
    <row r="459" spans="1:11" x14ac:dyDescent="0.2">
      <c r="A459" t="s">
        <v>50</v>
      </c>
      <c r="B459" t="s">
        <v>943</v>
      </c>
      <c r="C459" t="s">
        <v>927</v>
      </c>
      <c r="D459">
        <v>2</v>
      </c>
      <c r="E459">
        <v>1</v>
      </c>
      <c r="F459">
        <v>8</v>
      </c>
      <c r="G459">
        <v>1046464</v>
      </c>
      <c r="H459">
        <v>7767</v>
      </c>
      <c r="I459">
        <v>31.195</v>
      </c>
      <c r="J459">
        <v>50.683700000000002</v>
      </c>
      <c r="K459">
        <v>8</v>
      </c>
    </row>
    <row r="460" spans="1:11" x14ac:dyDescent="0.2">
      <c r="A460" t="s">
        <v>50</v>
      </c>
      <c r="B460" t="s">
        <v>944</v>
      </c>
      <c r="C460" t="s">
        <v>928</v>
      </c>
      <c r="D460">
        <v>2</v>
      </c>
      <c r="E460">
        <v>2</v>
      </c>
      <c r="F460">
        <v>4</v>
      </c>
      <c r="G460">
        <v>1151870</v>
      </c>
      <c r="H460">
        <v>8037</v>
      </c>
      <c r="I460">
        <v>34.340000000000003</v>
      </c>
      <c r="J460">
        <v>47.994999999999997</v>
      </c>
      <c r="K460">
        <v>2</v>
      </c>
    </row>
    <row r="461" spans="1:11" x14ac:dyDescent="0.2">
      <c r="A461" t="s">
        <v>50</v>
      </c>
      <c r="B461" t="s">
        <v>944</v>
      </c>
      <c r="C461" t="s">
        <v>927</v>
      </c>
      <c r="D461">
        <v>2</v>
      </c>
      <c r="E461">
        <v>2</v>
      </c>
      <c r="F461">
        <v>8</v>
      </c>
      <c r="G461">
        <v>1048734</v>
      </c>
      <c r="H461">
        <v>8622</v>
      </c>
      <c r="I461">
        <v>35.854999999999997</v>
      </c>
      <c r="J461">
        <v>50.685000000000002</v>
      </c>
      <c r="K461">
        <v>6</v>
      </c>
    </row>
    <row r="462" spans="1:11" x14ac:dyDescent="0.2">
      <c r="A462" t="s">
        <v>50</v>
      </c>
      <c r="B462" t="s">
        <v>945</v>
      </c>
      <c r="C462" t="s">
        <v>927</v>
      </c>
      <c r="D462">
        <v>2</v>
      </c>
      <c r="E462">
        <v>3</v>
      </c>
      <c r="F462">
        <v>10</v>
      </c>
      <c r="G462">
        <v>1126109</v>
      </c>
      <c r="H462">
        <v>8680</v>
      </c>
      <c r="I462">
        <v>37.5</v>
      </c>
      <c r="J462">
        <v>52.759</v>
      </c>
      <c r="K462">
        <v>8</v>
      </c>
    </row>
    <row r="463" spans="1:11" x14ac:dyDescent="0.2">
      <c r="A463" t="s">
        <v>50</v>
      </c>
      <c r="B463" t="s">
        <v>946</v>
      </c>
      <c r="C463" t="s">
        <v>924</v>
      </c>
      <c r="D463">
        <v>2</v>
      </c>
      <c r="E463">
        <v>4</v>
      </c>
      <c r="F463">
        <v>3</v>
      </c>
      <c r="G463">
        <v>1015083</v>
      </c>
      <c r="H463">
        <v>7597</v>
      </c>
      <c r="I463">
        <v>42.015000000000001</v>
      </c>
      <c r="J463">
        <v>49.906700000000001</v>
      </c>
      <c r="K463">
        <v>2</v>
      </c>
    </row>
    <row r="464" spans="1:11" x14ac:dyDescent="0.2">
      <c r="A464" t="s">
        <v>50</v>
      </c>
      <c r="B464" t="s">
        <v>946</v>
      </c>
      <c r="C464" t="s">
        <v>927</v>
      </c>
      <c r="D464">
        <v>2</v>
      </c>
      <c r="E464">
        <v>4</v>
      </c>
      <c r="F464">
        <v>8</v>
      </c>
      <c r="G464">
        <v>1194932</v>
      </c>
      <c r="H464">
        <v>8786</v>
      </c>
      <c r="I464">
        <v>33.83</v>
      </c>
      <c r="J464">
        <v>51.901299999999999</v>
      </c>
      <c r="K464">
        <v>6</v>
      </c>
    </row>
    <row r="465" spans="1:11" x14ac:dyDescent="0.2">
      <c r="A465" t="s">
        <v>50</v>
      </c>
      <c r="B465" t="s">
        <v>947</v>
      </c>
      <c r="C465" t="s">
        <v>928</v>
      </c>
      <c r="D465">
        <v>2</v>
      </c>
      <c r="E465">
        <v>5</v>
      </c>
      <c r="F465">
        <v>4</v>
      </c>
      <c r="G465">
        <v>932230</v>
      </c>
      <c r="H465">
        <v>7739</v>
      </c>
      <c r="I465">
        <v>35.543300000000002</v>
      </c>
      <c r="J465">
        <v>48.262500000000003</v>
      </c>
      <c r="K465">
        <v>3</v>
      </c>
    </row>
    <row r="466" spans="1:11" x14ac:dyDescent="0.2">
      <c r="A466" t="s">
        <v>50</v>
      </c>
      <c r="B466" t="s">
        <v>947</v>
      </c>
      <c r="C466" t="s">
        <v>927</v>
      </c>
      <c r="D466">
        <v>2</v>
      </c>
      <c r="E466">
        <v>5</v>
      </c>
      <c r="F466">
        <v>8</v>
      </c>
      <c r="G466">
        <v>985681</v>
      </c>
      <c r="H466">
        <v>7911</v>
      </c>
      <c r="I466">
        <v>33.159999999999997</v>
      </c>
      <c r="J466">
        <v>48.302500000000002</v>
      </c>
      <c r="K466">
        <v>6</v>
      </c>
    </row>
    <row r="467" spans="1:11" x14ac:dyDescent="0.2">
      <c r="A467" t="s">
        <v>50</v>
      </c>
      <c r="B467" t="s">
        <v>948</v>
      </c>
      <c r="C467" t="s">
        <v>927</v>
      </c>
      <c r="D467">
        <v>2</v>
      </c>
      <c r="E467">
        <v>6</v>
      </c>
      <c r="F467">
        <v>12</v>
      </c>
      <c r="G467">
        <v>1157954</v>
      </c>
      <c r="H467">
        <v>7723</v>
      </c>
      <c r="I467">
        <v>32.6873</v>
      </c>
      <c r="J467">
        <v>51.598300000000002</v>
      </c>
      <c r="K467">
        <v>11</v>
      </c>
    </row>
    <row r="468" spans="1:11" x14ac:dyDescent="0.2">
      <c r="A468" t="s">
        <v>50</v>
      </c>
      <c r="B468" t="s">
        <v>949</v>
      </c>
      <c r="C468" t="s">
        <v>924</v>
      </c>
      <c r="D468">
        <v>2</v>
      </c>
      <c r="E468">
        <v>7</v>
      </c>
      <c r="F468">
        <v>4</v>
      </c>
      <c r="G468">
        <v>1073946</v>
      </c>
      <c r="H468">
        <v>8521</v>
      </c>
      <c r="I468">
        <v>31.3125</v>
      </c>
      <c r="J468">
        <v>51.9</v>
      </c>
      <c r="K468">
        <v>4</v>
      </c>
    </row>
    <row r="469" spans="1:11" x14ac:dyDescent="0.2">
      <c r="A469" t="s">
        <v>50</v>
      </c>
      <c r="B469" t="s">
        <v>949</v>
      </c>
      <c r="C469" t="s">
        <v>927</v>
      </c>
      <c r="D469">
        <v>2</v>
      </c>
      <c r="E469">
        <v>7</v>
      </c>
      <c r="F469">
        <v>9</v>
      </c>
      <c r="G469">
        <v>1166129</v>
      </c>
      <c r="H469">
        <v>7903</v>
      </c>
      <c r="I469">
        <v>38.656199999999998</v>
      </c>
      <c r="J469">
        <v>53.923299999999998</v>
      </c>
      <c r="K469">
        <v>8</v>
      </c>
    </row>
    <row r="470" spans="1:11" x14ac:dyDescent="0.2">
      <c r="A470" t="s">
        <v>51</v>
      </c>
      <c r="B470" t="s">
        <v>936</v>
      </c>
      <c r="C470" t="s">
        <v>924</v>
      </c>
      <c r="D470">
        <v>1</v>
      </c>
      <c r="E470">
        <v>1</v>
      </c>
      <c r="F470">
        <v>10</v>
      </c>
      <c r="G470">
        <v>1280555</v>
      </c>
      <c r="H470">
        <v>8786</v>
      </c>
      <c r="I470">
        <v>40.962200000000003</v>
      </c>
      <c r="J470">
        <v>57.146000000000001</v>
      </c>
      <c r="K470">
        <v>9</v>
      </c>
    </row>
    <row r="471" spans="1:11" x14ac:dyDescent="0.2">
      <c r="A471" t="s">
        <v>51</v>
      </c>
      <c r="B471" t="s">
        <v>936</v>
      </c>
      <c r="C471" t="s">
        <v>928</v>
      </c>
      <c r="D471">
        <v>1</v>
      </c>
      <c r="E471">
        <v>1</v>
      </c>
      <c r="F471">
        <v>4</v>
      </c>
      <c r="G471">
        <v>1051968</v>
      </c>
      <c r="H471">
        <v>9236</v>
      </c>
      <c r="I471">
        <v>35.703299999999999</v>
      </c>
      <c r="J471">
        <v>51.314999999999998</v>
      </c>
      <c r="K471">
        <v>3</v>
      </c>
    </row>
    <row r="472" spans="1:11" x14ac:dyDescent="0.2">
      <c r="A472" t="s">
        <v>51</v>
      </c>
      <c r="B472" t="s">
        <v>937</v>
      </c>
      <c r="C472" t="s">
        <v>924</v>
      </c>
      <c r="D472">
        <v>1</v>
      </c>
      <c r="E472">
        <v>2</v>
      </c>
      <c r="F472">
        <v>10</v>
      </c>
      <c r="G472">
        <v>1251266</v>
      </c>
      <c r="H472">
        <v>9367</v>
      </c>
      <c r="I472">
        <v>40.622199999999999</v>
      </c>
      <c r="J472">
        <v>57.39</v>
      </c>
      <c r="K472">
        <v>9</v>
      </c>
    </row>
    <row r="473" spans="1:11" x14ac:dyDescent="0.2">
      <c r="A473" t="s">
        <v>51</v>
      </c>
      <c r="B473" t="s">
        <v>937</v>
      </c>
      <c r="C473" t="s">
        <v>927</v>
      </c>
      <c r="D473">
        <v>1</v>
      </c>
      <c r="E473">
        <v>2</v>
      </c>
      <c r="F473">
        <v>5</v>
      </c>
      <c r="G473">
        <v>1331094</v>
      </c>
      <c r="H473">
        <v>8672</v>
      </c>
      <c r="I473">
        <v>42.2575</v>
      </c>
      <c r="J473">
        <v>56.735999999999997</v>
      </c>
      <c r="K473">
        <v>4</v>
      </c>
    </row>
    <row r="474" spans="1:11" x14ac:dyDescent="0.2">
      <c r="A474" t="s">
        <v>51</v>
      </c>
      <c r="B474" t="s">
        <v>938</v>
      </c>
      <c r="C474" t="s">
        <v>924</v>
      </c>
      <c r="D474">
        <v>1</v>
      </c>
      <c r="E474">
        <v>3</v>
      </c>
      <c r="F474">
        <v>13</v>
      </c>
      <c r="G474">
        <v>1325400</v>
      </c>
      <c r="H474">
        <v>9002</v>
      </c>
      <c r="I474">
        <v>42.069200000000002</v>
      </c>
      <c r="J474">
        <v>59.802300000000002</v>
      </c>
      <c r="K474">
        <v>13</v>
      </c>
    </row>
    <row r="475" spans="1:11" x14ac:dyDescent="0.2">
      <c r="A475" t="s">
        <v>51</v>
      </c>
      <c r="B475" t="s">
        <v>939</v>
      </c>
      <c r="C475" t="s">
        <v>924</v>
      </c>
      <c r="D475">
        <v>1</v>
      </c>
      <c r="E475">
        <v>4</v>
      </c>
      <c r="F475">
        <v>10</v>
      </c>
      <c r="G475">
        <v>1290351</v>
      </c>
      <c r="H475">
        <v>8349</v>
      </c>
      <c r="I475">
        <v>39.04</v>
      </c>
      <c r="J475">
        <v>54.762999999999998</v>
      </c>
      <c r="K475">
        <v>8</v>
      </c>
    </row>
    <row r="476" spans="1:11" x14ac:dyDescent="0.2">
      <c r="A476" t="s">
        <v>51</v>
      </c>
      <c r="B476" t="s">
        <v>939</v>
      </c>
      <c r="C476" t="s">
        <v>928</v>
      </c>
      <c r="D476">
        <v>1</v>
      </c>
      <c r="E476">
        <v>4</v>
      </c>
      <c r="F476">
        <v>4</v>
      </c>
      <c r="G476">
        <v>1172536</v>
      </c>
      <c r="H476">
        <v>8731</v>
      </c>
      <c r="I476">
        <v>40.270000000000003</v>
      </c>
      <c r="J476">
        <v>57.06</v>
      </c>
      <c r="K476">
        <v>4</v>
      </c>
    </row>
    <row r="477" spans="1:11" x14ac:dyDescent="0.2">
      <c r="A477" t="s">
        <v>51</v>
      </c>
      <c r="B477" t="s">
        <v>940</v>
      </c>
      <c r="C477" t="s">
        <v>924</v>
      </c>
      <c r="D477">
        <v>1</v>
      </c>
      <c r="E477">
        <v>5</v>
      </c>
      <c r="F477">
        <v>10</v>
      </c>
      <c r="G477">
        <v>1184643</v>
      </c>
      <c r="H477">
        <v>8965</v>
      </c>
      <c r="I477">
        <v>40.073999999999998</v>
      </c>
      <c r="J477">
        <v>57.374000000000002</v>
      </c>
      <c r="K477">
        <v>10</v>
      </c>
    </row>
    <row r="478" spans="1:11" x14ac:dyDescent="0.2">
      <c r="A478" t="s">
        <v>51</v>
      </c>
      <c r="B478" t="s">
        <v>940</v>
      </c>
      <c r="C478" t="s">
        <v>927</v>
      </c>
      <c r="D478">
        <v>1</v>
      </c>
      <c r="E478">
        <v>5</v>
      </c>
      <c r="F478">
        <v>5</v>
      </c>
      <c r="G478">
        <v>1353851</v>
      </c>
      <c r="H478">
        <v>8418</v>
      </c>
      <c r="I478">
        <v>41.302</v>
      </c>
      <c r="J478">
        <v>59.107999999999997</v>
      </c>
      <c r="K478">
        <v>5</v>
      </c>
    </row>
    <row r="479" spans="1:11" x14ac:dyDescent="0.2">
      <c r="A479" t="s">
        <v>51</v>
      </c>
      <c r="B479" t="s">
        <v>941</v>
      </c>
      <c r="C479" t="s">
        <v>924</v>
      </c>
      <c r="D479">
        <v>1</v>
      </c>
      <c r="E479">
        <v>6</v>
      </c>
      <c r="F479">
        <v>15</v>
      </c>
      <c r="G479">
        <v>1369267</v>
      </c>
      <c r="H479">
        <v>8839</v>
      </c>
      <c r="I479">
        <v>41.684199999999997</v>
      </c>
      <c r="J479">
        <v>57.052700000000002</v>
      </c>
      <c r="K479">
        <v>12</v>
      </c>
    </row>
    <row r="480" spans="1:11" x14ac:dyDescent="0.2">
      <c r="A480" t="s">
        <v>51</v>
      </c>
      <c r="B480" t="s">
        <v>942</v>
      </c>
      <c r="C480" t="s">
        <v>924</v>
      </c>
      <c r="D480">
        <v>1</v>
      </c>
      <c r="E480">
        <v>7</v>
      </c>
      <c r="F480">
        <v>11</v>
      </c>
      <c r="G480">
        <v>1362993</v>
      </c>
      <c r="H480">
        <v>9099</v>
      </c>
      <c r="I480">
        <v>40.268000000000001</v>
      </c>
      <c r="J480">
        <v>58.335500000000003</v>
      </c>
      <c r="K480">
        <v>10</v>
      </c>
    </row>
    <row r="481" spans="1:11" x14ac:dyDescent="0.2">
      <c r="A481" t="s">
        <v>51</v>
      </c>
      <c r="B481" t="s">
        <v>942</v>
      </c>
      <c r="C481" t="s">
        <v>928</v>
      </c>
      <c r="D481">
        <v>1</v>
      </c>
      <c r="E481">
        <v>7</v>
      </c>
      <c r="F481">
        <v>5</v>
      </c>
      <c r="G481">
        <v>1511424</v>
      </c>
      <c r="H481">
        <v>7939</v>
      </c>
      <c r="I481">
        <v>38.804000000000002</v>
      </c>
      <c r="J481">
        <v>59.19</v>
      </c>
      <c r="K481">
        <v>5</v>
      </c>
    </row>
    <row r="482" spans="1:11" x14ac:dyDescent="0.2">
      <c r="A482" t="s">
        <v>51</v>
      </c>
      <c r="B482" t="s">
        <v>943</v>
      </c>
      <c r="C482" t="s">
        <v>924</v>
      </c>
      <c r="D482">
        <v>2</v>
      </c>
      <c r="E482">
        <v>1</v>
      </c>
      <c r="F482">
        <v>10</v>
      </c>
      <c r="G482">
        <v>1216913</v>
      </c>
      <c r="H482">
        <v>8607</v>
      </c>
      <c r="I482">
        <v>39.93</v>
      </c>
      <c r="J482">
        <v>57.250999999999998</v>
      </c>
      <c r="K482">
        <v>10</v>
      </c>
    </row>
    <row r="483" spans="1:11" x14ac:dyDescent="0.2">
      <c r="A483" t="s">
        <v>51</v>
      </c>
      <c r="B483" t="s">
        <v>943</v>
      </c>
      <c r="C483" t="s">
        <v>928</v>
      </c>
      <c r="D483">
        <v>2</v>
      </c>
      <c r="E483">
        <v>1</v>
      </c>
      <c r="F483">
        <v>4</v>
      </c>
      <c r="G483">
        <v>1163473</v>
      </c>
      <c r="H483">
        <v>7939</v>
      </c>
      <c r="I483">
        <v>43.023299999999999</v>
      </c>
      <c r="J483">
        <v>53.524999999999999</v>
      </c>
      <c r="K483">
        <v>3</v>
      </c>
    </row>
    <row r="484" spans="1:11" x14ac:dyDescent="0.2">
      <c r="A484" t="s">
        <v>51</v>
      </c>
      <c r="B484" t="s">
        <v>944</v>
      </c>
      <c r="C484" t="s">
        <v>924</v>
      </c>
      <c r="D484">
        <v>2</v>
      </c>
      <c r="E484">
        <v>2</v>
      </c>
      <c r="F484">
        <v>10</v>
      </c>
      <c r="G484">
        <v>1213692</v>
      </c>
      <c r="H484">
        <v>8993</v>
      </c>
      <c r="I484">
        <v>39.65</v>
      </c>
      <c r="J484">
        <v>53.54</v>
      </c>
      <c r="K484">
        <v>7</v>
      </c>
    </row>
    <row r="485" spans="1:11" x14ac:dyDescent="0.2">
      <c r="A485" t="s">
        <v>51</v>
      </c>
      <c r="B485" t="s">
        <v>944</v>
      </c>
      <c r="C485" t="s">
        <v>927</v>
      </c>
      <c r="D485">
        <v>2</v>
      </c>
      <c r="E485">
        <v>2</v>
      </c>
      <c r="F485">
        <v>5</v>
      </c>
      <c r="G485">
        <v>1517444</v>
      </c>
      <c r="H485">
        <v>9419</v>
      </c>
      <c r="I485">
        <v>43.02</v>
      </c>
      <c r="J485">
        <v>62.768000000000001</v>
      </c>
      <c r="K485">
        <v>5</v>
      </c>
    </row>
    <row r="486" spans="1:11" x14ac:dyDescent="0.2">
      <c r="A486" t="s">
        <v>51</v>
      </c>
      <c r="B486" t="s">
        <v>945</v>
      </c>
      <c r="C486" t="s">
        <v>924</v>
      </c>
      <c r="D486">
        <v>2</v>
      </c>
      <c r="E486">
        <v>3</v>
      </c>
      <c r="F486">
        <v>13</v>
      </c>
      <c r="G486">
        <v>1199683</v>
      </c>
      <c r="H486">
        <v>9021</v>
      </c>
      <c r="I486">
        <v>39.355499999999999</v>
      </c>
      <c r="J486">
        <v>55.270800000000001</v>
      </c>
      <c r="K486">
        <v>11</v>
      </c>
    </row>
    <row r="487" spans="1:11" x14ac:dyDescent="0.2">
      <c r="A487" t="s">
        <v>51</v>
      </c>
      <c r="B487" t="s">
        <v>946</v>
      </c>
      <c r="C487" t="s">
        <v>924</v>
      </c>
      <c r="D487">
        <v>2</v>
      </c>
      <c r="E487">
        <v>4</v>
      </c>
      <c r="F487">
        <v>10</v>
      </c>
      <c r="G487">
        <v>1441821</v>
      </c>
      <c r="H487">
        <v>9397</v>
      </c>
      <c r="I487">
        <v>40.31</v>
      </c>
      <c r="J487">
        <v>60.759</v>
      </c>
      <c r="K487">
        <v>10</v>
      </c>
    </row>
    <row r="488" spans="1:11" x14ac:dyDescent="0.2">
      <c r="A488" t="s">
        <v>51</v>
      </c>
      <c r="B488" t="s">
        <v>946</v>
      </c>
      <c r="C488" t="s">
        <v>928</v>
      </c>
      <c r="D488">
        <v>2</v>
      </c>
      <c r="E488">
        <v>4</v>
      </c>
      <c r="F488">
        <v>4</v>
      </c>
      <c r="G488">
        <v>1286354</v>
      </c>
      <c r="H488">
        <v>9469</v>
      </c>
      <c r="I488">
        <v>40.653300000000002</v>
      </c>
      <c r="J488">
        <v>55.88</v>
      </c>
      <c r="K488">
        <v>3</v>
      </c>
    </row>
    <row r="489" spans="1:11" x14ac:dyDescent="0.2">
      <c r="A489" t="s">
        <v>51</v>
      </c>
      <c r="B489" t="s">
        <v>947</v>
      </c>
      <c r="C489" t="s">
        <v>924</v>
      </c>
      <c r="D489">
        <v>2</v>
      </c>
      <c r="E489">
        <v>5</v>
      </c>
      <c r="F489">
        <v>10</v>
      </c>
      <c r="G489">
        <v>1290830</v>
      </c>
      <c r="H489">
        <v>9009</v>
      </c>
      <c r="I489">
        <v>38.978299999999997</v>
      </c>
      <c r="J489">
        <v>52.875</v>
      </c>
      <c r="K489">
        <v>6</v>
      </c>
    </row>
    <row r="490" spans="1:11" x14ac:dyDescent="0.2">
      <c r="A490" t="s">
        <v>51</v>
      </c>
      <c r="B490" t="s">
        <v>947</v>
      </c>
      <c r="C490" t="s">
        <v>927</v>
      </c>
      <c r="D490">
        <v>2</v>
      </c>
      <c r="E490">
        <v>5</v>
      </c>
      <c r="F490">
        <v>5</v>
      </c>
      <c r="G490">
        <v>1307619</v>
      </c>
      <c r="H490">
        <v>8244</v>
      </c>
      <c r="I490">
        <v>41.258000000000003</v>
      </c>
      <c r="J490">
        <v>58.386000000000003</v>
      </c>
      <c r="K490">
        <v>5</v>
      </c>
    </row>
    <row r="491" spans="1:11" x14ac:dyDescent="0.2">
      <c r="A491" t="s">
        <v>51</v>
      </c>
      <c r="B491" t="s">
        <v>948</v>
      </c>
      <c r="C491" t="s">
        <v>924</v>
      </c>
      <c r="D491">
        <v>2</v>
      </c>
      <c r="E491">
        <v>6</v>
      </c>
      <c r="F491">
        <v>15</v>
      </c>
      <c r="G491">
        <v>1296592</v>
      </c>
      <c r="H491">
        <v>8401</v>
      </c>
      <c r="I491">
        <v>40.549300000000002</v>
      </c>
      <c r="J491">
        <v>57.214700000000001</v>
      </c>
      <c r="K491">
        <v>14</v>
      </c>
    </row>
    <row r="492" spans="1:11" x14ac:dyDescent="0.2">
      <c r="A492" t="s">
        <v>51</v>
      </c>
      <c r="B492" t="s">
        <v>949</v>
      </c>
      <c r="C492" t="s">
        <v>924</v>
      </c>
      <c r="D492">
        <v>2</v>
      </c>
      <c r="E492">
        <v>7</v>
      </c>
      <c r="F492">
        <v>11</v>
      </c>
      <c r="G492">
        <v>1422452</v>
      </c>
      <c r="H492">
        <v>8245</v>
      </c>
      <c r="I492">
        <v>40.4191</v>
      </c>
      <c r="J492">
        <v>59.271799999999999</v>
      </c>
      <c r="K492">
        <v>11</v>
      </c>
    </row>
    <row r="493" spans="1:11" x14ac:dyDescent="0.2">
      <c r="A493" t="s">
        <v>51</v>
      </c>
      <c r="B493" t="s">
        <v>949</v>
      </c>
      <c r="C493" t="s">
        <v>928</v>
      </c>
      <c r="D493">
        <v>2</v>
      </c>
      <c r="E493">
        <v>7</v>
      </c>
      <c r="F493">
        <v>5</v>
      </c>
      <c r="G493">
        <v>1202380</v>
      </c>
      <c r="H493">
        <v>9408</v>
      </c>
      <c r="I493">
        <v>36.277500000000003</v>
      </c>
      <c r="J493">
        <v>54.014000000000003</v>
      </c>
      <c r="K493">
        <v>4</v>
      </c>
    </row>
    <row r="494" spans="1:11" x14ac:dyDescent="0.2">
      <c r="A494" t="s">
        <v>52</v>
      </c>
      <c r="B494" t="s">
        <v>936</v>
      </c>
      <c r="C494" t="s">
        <v>928</v>
      </c>
      <c r="D494">
        <v>1</v>
      </c>
      <c r="E494">
        <v>1</v>
      </c>
      <c r="F494">
        <v>10</v>
      </c>
      <c r="G494">
        <v>1228008</v>
      </c>
      <c r="H494">
        <v>8841</v>
      </c>
      <c r="I494">
        <v>38.186700000000002</v>
      </c>
      <c r="J494">
        <v>55.552999999999997</v>
      </c>
      <c r="K494">
        <v>9</v>
      </c>
    </row>
    <row r="495" spans="1:11" x14ac:dyDescent="0.2">
      <c r="A495" t="s">
        <v>52</v>
      </c>
      <c r="B495" t="s">
        <v>936</v>
      </c>
      <c r="C495" t="s">
        <v>927</v>
      </c>
      <c r="D495">
        <v>1</v>
      </c>
      <c r="E495">
        <v>1</v>
      </c>
      <c r="F495">
        <v>5</v>
      </c>
      <c r="G495">
        <v>1325095</v>
      </c>
      <c r="H495">
        <v>8102</v>
      </c>
      <c r="I495">
        <v>40.57</v>
      </c>
      <c r="J495">
        <v>58.116</v>
      </c>
      <c r="K495">
        <v>5</v>
      </c>
    </row>
    <row r="496" spans="1:11" x14ac:dyDescent="0.2">
      <c r="A496" t="s">
        <v>52</v>
      </c>
      <c r="B496" t="s">
        <v>937</v>
      </c>
      <c r="C496" t="s">
        <v>924</v>
      </c>
      <c r="D496">
        <v>1</v>
      </c>
      <c r="E496">
        <v>2</v>
      </c>
      <c r="F496">
        <v>5</v>
      </c>
      <c r="G496">
        <v>1279464</v>
      </c>
      <c r="H496">
        <v>7840</v>
      </c>
      <c r="I496">
        <v>39.392000000000003</v>
      </c>
      <c r="J496">
        <v>56.816000000000003</v>
      </c>
      <c r="K496">
        <v>5</v>
      </c>
    </row>
    <row r="497" spans="1:11" x14ac:dyDescent="0.2">
      <c r="A497" t="s">
        <v>52</v>
      </c>
      <c r="B497" t="s">
        <v>937</v>
      </c>
      <c r="C497" t="s">
        <v>928</v>
      </c>
      <c r="D497">
        <v>1</v>
      </c>
      <c r="E497">
        <v>2</v>
      </c>
      <c r="F497">
        <v>11</v>
      </c>
      <c r="G497">
        <v>1218910</v>
      </c>
      <c r="H497">
        <v>8590</v>
      </c>
      <c r="I497">
        <v>37.6691</v>
      </c>
      <c r="J497">
        <v>56.280900000000003</v>
      </c>
      <c r="K497">
        <v>11</v>
      </c>
    </row>
    <row r="498" spans="1:11" x14ac:dyDescent="0.2">
      <c r="A498" t="s">
        <v>52</v>
      </c>
      <c r="B498" t="s">
        <v>938</v>
      </c>
      <c r="C498" t="s">
        <v>928</v>
      </c>
      <c r="D498">
        <v>1</v>
      </c>
      <c r="E498">
        <v>3</v>
      </c>
      <c r="F498">
        <v>14</v>
      </c>
      <c r="G498">
        <v>1210846</v>
      </c>
      <c r="H498">
        <v>8613</v>
      </c>
      <c r="I498">
        <v>41.870899999999999</v>
      </c>
      <c r="J498">
        <v>54.903599999999997</v>
      </c>
      <c r="K498">
        <v>11</v>
      </c>
    </row>
    <row r="499" spans="1:11" x14ac:dyDescent="0.2">
      <c r="A499" t="s">
        <v>52</v>
      </c>
      <c r="B499" t="s">
        <v>939</v>
      </c>
      <c r="C499" t="s">
        <v>928</v>
      </c>
      <c r="D499">
        <v>1</v>
      </c>
      <c r="E499">
        <v>4</v>
      </c>
      <c r="F499">
        <v>10</v>
      </c>
      <c r="G499">
        <v>1273681</v>
      </c>
      <c r="H499">
        <v>8494</v>
      </c>
      <c r="I499">
        <v>39.590000000000003</v>
      </c>
      <c r="J499">
        <v>57.588999999999999</v>
      </c>
      <c r="K499">
        <v>10</v>
      </c>
    </row>
    <row r="500" spans="1:11" x14ac:dyDescent="0.2">
      <c r="A500" t="s">
        <v>52</v>
      </c>
      <c r="B500" t="s">
        <v>939</v>
      </c>
      <c r="C500" t="s">
        <v>927</v>
      </c>
      <c r="D500">
        <v>1</v>
      </c>
      <c r="E500">
        <v>4</v>
      </c>
      <c r="F500">
        <v>5</v>
      </c>
      <c r="G500">
        <v>1327648</v>
      </c>
      <c r="H500">
        <v>8549</v>
      </c>
      <c r="I500">
        <v>41.152000000000001</v>
      </c>
      <c r="J500">
        <v>58.91</v>
      </c>
      <c r="K500">
        <v>5</v>
      </c>
    </row>
    <row r="501" spans="1:11" x14ac:dyDescent="0.2">
      <c r="A501" t="s">
        <v>52</v>
      </c>
      <c r="B501" t="s">
        <v>940</v>
      </c>
      <c r="C501" t="s">
        <v>924</v>
      </c>
      <c r="D501">
        <v>1</v>
      </c>
      <c r="E501">
        <v>5</v>
      </c>
      <c r="F501">
        <v>5</v>
      </c>
      <c r="G501">
        <v>1374860</v>
      </c>
      <c r="H501">
        <v>9403</v>
      </c>
      <c r="I501">
        <v>43.68</v>
      </c>
      <c r="J501">
        <v>61.49</v>
      </c>
      <c r="K501">
        <v>5</v>
      </c>
    </row>
    <row r="502" spans="1:11" x14ac:dyDescent="0.2">
      <c r="A502" t="s">
        <v>52</v>
      </c>
      <c r="B502" t="s">
        <v>940</v>
      </c>
      <c r="C502" t="s">
        <v>928</v>
      </c>
      <c r="D502">
        <v>1</v>
      </c>
      <c r="E502">
        <v>5</v>
      </c>
      <c r="F502">
        <v>11</v>
      </c>
      <c r="G502">
        <v>1293437</v>
      </c>
      <c r="H502">
        <v>8953</v>
      </c>
      <c r="I502">
        <v>38.42</v>
      </c>
      <c r="J502">
        <v>54.321800000000003</v>
      </c>
      <c r="K502">
        <v>8</v>
      </c>
    </row>
    <row r="503" spans="1:11" x14ac:dyDescent="0.2">
      <c r="A503" t="s">
        <v>52</v>
      </c>
      <c r="B503" t="s">
        <v>941</v>
      </c>
      <c r="C503" t="s">
        <v>928</v>
      </c>
      <c r="D503">
        <v>1</v>
      </c>
      <c r="E503">
        <v>6</v>
      </c>
      <c r="F503">
        <v>16</v>
      </c>
      <c r="G503">
        <v>1360693</v>
      </c>
      <c r="H503">
        <v>8652</v>
      </c>
      <c r="I503">
        <v>39.868699999999997</v>
      </c>
      <c r="J503">
        <v>57.962499999999999</v>
      </c>
      <c r="K503">
        <v>15</v>
      </c>
    </row>
    <row r="504" spans="1:11" x14ac:dyDescent="0.2">
      <c r="A504" t="s">
        <v>52</v>
      </c>
      <c r="B504" t="s">
        <v>942</v>
      </c>
      <c r="C504" t="s">
        <v>928</v>
      </c>
      <c r="D504">
        <v>1</v>
      </c>
      <c r="E504">
        <v>7</v>
      </c>
      <c r="F504">
        <v>12</v>
      </c>
      <c r="G504">
        <v>1341568</v>
      </c>
      <c r="H504">
        <v>8869</v>
      </c>
      <c r="I504">
        <v>42.274000000000001</v>
      </c>
      <c r="J504">
        <v>57.454999999999998</v>
      </c>
      <c r="K504">
        <v>10</v>
      </c>
    </row>
    <row r="505" spans="1:11" x14ac:dyDescent="0.2">
      <c r="A505" t="s">
        <v>52</v>
      </c>
      <c r="B505" t="s">
        <v>942</v>
      </c>
      <c r="C505" t="s">
        <v>927</v>
      </c>
      <c r="D505">
        <v>1</v>
      </c>
      <c r="E505">
        <v>7</v>
      </c>
      <c r="F505">
        <v>5</v>
      </c>
      <c r="G505">
        <v>1336864</v>
      </c>
      <c r="H505">
        <v>8561</v>
      </c>
      <c r="I505">
        <v>42.0625</v>
      </c>
      <c r="J505">
        <v>56.508000000000003</v>
      </c>
      <c r="K505">
        <v>4</v>
      </c>
    </row>
    <row r="506" spans="1:11" x14ac:dyDescent="0.2">
      <c r="A506" t="s">
        <v>52</v>
      </c>
      <c r="B506" t="s">
        <v>943</v>
      </c>
      <c r="C506" t="s">
        <v>928</v>
      </c>
      <c r="D506">
        <v>2</v>
      </c>
      <c r="E506">
        <v>1</v>
      </c>
      <c r="F506">
        <v>9</v>
      </c>
      <c r="G506">
        <v>1099020</v>
      </c>
      <c r="H506">
        <v>8316</v>
      </c>
      <c r="I506">
        <v>38.476700000000001</v>
      </c>
      <c r="J506">
        <v>55.013300000000001</v>
      </c>
      <c r="K506">
        <v>9</v>
      </c>
    </row>
    <row r="507" spans="1:11" x14ac:dyDescent="0.2">
      <c r="A507" t="s">
        <v>52</v>
      </c>
      <c r="B507" t="s">
        <v>943</v>
      </c>
      <c r="C507" t="s">
        <v>927</v>
      </c>
      <c r="D507">
        <v>2</v>
      </c>
      <c r="E507">
        <v>1</v>
      </c>
      <c r="F507">
        <v>4</v>
      </c>
      <c r="G507">
        <v>1221996</v>
      </c>
      <c r="H507">
        <v>8725</v>
      </c>
      <c r="I507">
        <v>35.284999999999997</v>
      </c>
      <c r="J507">
        <v>55.445</v>
      </c>
      <c r="K507">
        <v>4</v>
      </c>
    </row>
    <row r="508" spans="1:11" x14ac:dyDescent="0.2">
      <c r="A508" t="s">
        <v>52</v>
      </c>
      <c r="B508" t="s">
        <v>944</v>
      </c>
      <c r="C508" t="s">
        <v>924</v>
      </c>
      <c r="D508">
        <v>2</v>
      </c>
      <c r="E508">
        <v>2</v>
      </c>
      <c r="F508">
        <v>4</v>
      </c>
      <c r="G508">
        <v>1179330</v>
      </c>
      <c r="H508">
        <v>8479</v>
      </c>
      <c r="I508">
        <v>37.862499999999997</v>
      </c>
      <c r="J508">
        <v>55.807499999999997</v>
      </c>
      <c r="K508">
        <v>4</v>
      </c>
    </row>
    <row r="509" spans="1:11" x14ac:dyDescent="0.2">
      <c r="A509" t="s">
        <v>52</v>
      </c>
      <c r="B509" t="s">
        <v>944</v>
      </c>
      <c r="C509" t="s">
        <v>928</v>
      </c>
      <c r="D509">
        <v>2</v>
      </c>
      <c r="E509">
        <v>2</v>
      </c>
      <c r="F509">
        <v>10</v>
      </c>
      <c r="G509">
        <v>1122308</v>
      </c>
      <c r="H509">
        <v>8275</v>
      </c>
      <c r="I509">
        <v>35.326000000000001</v>
      </c>
      <c r="J509">
        <v>53.863999999999997</v>
      </c>
      <c r="K509">
        <v>10</v>
      </c>
    </row>
    <row r="510" spans="1:11" x14ac:dyDescent="0.2">
      <c r="A510" t="s">
        <v>52</v>
      </c>
      <c r="B510" t="s">
        <v>945</v>
      </c>
      <c r="C510" t="s">
        <v>928</v>
      </c>
      <c r="D510">
        <v>2</v>
      </c>
      <c r="E510">
        <v>3</v>
      </c>
      <c r="F510">
        <v>12</v>
      </c>
      <c r="G510">
        <v>1087995</v>
      </c>
      <c r="H510">
        <v>8318</v>
      </c>
      <c r="I510">
        <v>36.241799999999998</v>
      </c>
      <c r="J510">
        <v>52.93</v>
      </c>
      <c r="K510">
        <v>11</v>
      </c>
    </row>
    <row r="511" spans="1:11" x14ac:dyDescent="0.2">
      <c r="A511" t="s">
        <v>52</v>
      </c>
      <c r="B511" t="s">
        <v>946</v>
      </c>
      <c r="C511" t="s">
        <v>928</v>
      </c>
      <c r="D511">
        <v>2</v>
      </c>
      <c r="E511">
        <v>4</v>
      </c>
      <c r="F511">
        <v>9</v>
      </c>
      <c r="G511">
        <v>982092</v>
      </c>
      <c r="H511">
        <v>8080</v>
      </c>
      <c r="I511">
        <v>35.7044</v>
      </c>
      <c r="J511">
        <v>52.284399999999998</v>
      </c>
      <c r="K511">
        <v>9</v>
      </c>
    </row>
    <row r="512" spans="1:11" x14ac:dyDescent="0.2">
      <c r="A512" t="s">
        <v>52</v>
      </c>
      <c r="B512" t="s">
        <v>946</v>
      </c>
      <c r="C512" t="s">
        <v>927</v>
      </c>
      <c r="D512">
        <v>2</v>
      </c>
      <c r="E512">
        <v>4</v>
      </c>
      <c r="F512">
        <v>4</v>
      </c>
      <c r="G512">
        <v>1162742</v>
      </c>
      <c r="H512">
        <v>7786</v>
      </c>
      <c r="I512">
        <v>39.193300000000001</v>
      </c>
      <c r="J512">
        <v>51.957500000000003</v>
      </c>
      <c r="K512">
        <v>3</v>
      </c>
    </row>
    <row r="513" spans="1:11" x14ac:dyDescent="0.2">
      <c r="A513" t="s">
        <v>52</v>
      </c>
      <c r="B513" t="s">
        <v>947</v>
      </c>
      <c r="C513" t="s">
        <v>924</v>
      </c>
      <c r="D513">
        <v>2</v>
      </c>
      <c r="E513">
        <v>5</v>
      </c>
      <c r="F513">
        <v>4</v>
      </c>
      <c r="G513">
        <v>975874</v>
      </c>
      <c r="H513">
        <v>7212</v>
      </c>
      <c r="I513">
        <v>35.883299999999998</v>
      </c>
      <c r="J513">
        <v>48.305</v>
      </c>
      <c r="K513">
        <v>3</v>
      </c>
    </row>
    <row r="514" spans="1:11" x14ac:dyDescent="0.2">
      <c r="A514" t="s">
        <v>52</v>
      </c>
      <c r="B514" t="s">
        <v>947</v>
      </c>
      <c r="C514" t="s">
        <v>928</v>
      </c>
      <c r="D514">
        <v>2</v>
      </c>
      <c r="E514">
        <v>5</v>
      </c>
      <c r="F514">
        <v>10</v>
      </c>
      <c r="G514">
        <v>1002365</v>
      </c>
      <c r="H514">
        <v>7772</v>
      </c>
      <c r="I514">
        <v>34.167000000000002</v>
      </c>
      <c r="J514">
        <v>51.488</v>
      </c>
      <c r="K514">
        <v>10</v>
      </c>
    </row>
    <row r="515" spans="1:11" x14ac:dyDescent="0.2">
      <c r="A515" t="s">
        <v>52</v>
      </c>
      <c r="B515" t="s">
        <v>948</v>
      </c>
      <c r="C515" t="s">
        <v>928</v>
      </c>
      <c r="D515">
        <v>2</v>
      </c>
      <c r="E515">
        <v>6</v>
      </c>
      <c r="F515">
        <v>14</v>
      </c>
      <c r="G515">
        <v>1153581</v>
      </c>
      <c r="H515">
        <v>7757</v>
      </c>
      <c r="I515">
        <v>33.361699999999999</v>
      </c>
      <c r="J515">
        <v>51.279299999999999</v>
      </c>
      <c r="K515">
        <v>12</v>
      </c>
    </row>
    <row r="516" spans="1:11" x14ac:dyDescent="0.2">
      <c r="A516" t="s">
        <v>52</v>
      </c>
      <c r="B516" t="s">
        <v>949</v>
      </c>
      <c r="C516" t="s">
        <v>928</v>
      </c>
      <c r="D516">
        <v>2</v>
      </c>
      <c r="E516">
        <v>7</v>
      </c>
      <c r="F516">
        <v>10</v>
      </c>
      <c r="G516">
        <v>1180962</v>
      </c>
      <c r="H516">
        <v>7935</v>
      </c>
      <c r="I516">
        <v>33.820999999999998</v>
      </c>
      <c r="J516">
        <v>53.462000000000003</v>
      </c>
      <c r="K516">
        <v>10</v>
      </c>
    </row>
    <row r="517" spans="1:11" x14ac:dyDescent="0.2">
      <c r="A517" t="s">
        <v>52</v>
      </c>
      <c r="B517" t="s">
        <v>949</v>
      </c>
      <c r="C517" t="s">
        <v>927</v>
      </c>
      <c r="D517">
        <v>2</v>
      </c>
      <c r="E517">
        <v>7</v>
      </c>
      <c r="F517">
        <v>5</v>
      </c>
      <c r="G517">
        <v>1015208</v>
      </c>
      <c r="H517">
        <v>7425</v>
      </c>
      <c r="I517">
        <v>32.707500000000003</v>
      </c>
      <c r="J517">
        <v>48.432000000000002</v>
      </c>
      <c r="K517">
        <v>4</v>
      </c>
    </row>
    <row r="518" spans="1:11" x14ac:dyDescent="0.2">
      <c r="A518" t="s">
        <v>16</v>
      </c>
      <c r="B518" t="s">
        <v>936</v>
      </c>
      <c r="C518" t="s">
        <v>928</v>
      </c>
      <c r="D518">
        <v>1</v>
      </c>
      <c r="E518">
        <v>1</v>
      </c>
      <c r="F518">
        <v>1</v>
      </c>
      <c r="G518">
        <v>602667</v>
      </c>
      <c r="H518">
        <v>8121</v>
      </c>
      <c r="I518">
        <v>31.83</v>
      </c>
      <c r="J518">
        <v>46.56</v>
      </c>
      <c r="K518">
        <v>1</v>
      </c>
    </row>
    <row r="519" spans="1:11" x14ac:dyDescent="0.2">
      <c r="A519" t="s">
        <v>16</v>
      </c>
      <c r="B519" t="s">
        <v>936</v>
      </c>
      <c r="C519" t="s">
        <v>927</v>
      </c>
      <c r="D519">
        <v>1</v>
      </c>
      <c r="E519">
        <v>1</v>
      </c>
      <c r="F519">
        <v>5</v>
      </c>
      <c r="G519">
        <v>750893</v>
      </c>
      <c r="H519">
        <v>7052</v>
      </c>
      <c r="I519">
        <v>29.565999999999999</v>
      </c>
      <c r="J519">
        <v>45.957999999999998</v>
      </c>
      <c r="K519">
        <v>5</v>
      </c>
    </row>
    <row r="520" spans="1:11" x14ac:dyDescent="0.2">
      <c r="A520" t="s">
        <v>16</v>
      </c>
      <c r="B520" t="s">
        <v>937</v>
      </c>
      <c r="C520" t="s">
        <v>927</v>
      </c>
      <c r="D520">
        <v>1</v>
      </c>
      <c r="E520">
        <v>2</v>
      </c>
      <c r="F520">
        <v>5</v>
      </c>
      <c r="G520">
        <v>707164</v>
      </c>
      <c r="H520">
        <v>7269</v>
      </c>
      <c r="I520">
        <v>33.21</v>
      </c>
      <c r="J520">
        <v>42.802</v>
      </c>
      <c r="K520">
        <v>3</v>
      </c>
    </row>
    <row r="521" spans="1:11" x14ac:dyDescent="0.2">
      <c r="A521" t="s">
        <v>16</v>
      </c>
      <c r="B521" t="s">
        <v>938</v>
      </c>
      <c r="C521" t="s">
        <v>924</v>
      </c>
      <c r="D521">
        <v>1</v>
      </c>
      <c r="E521">
        <v>3</v>
      </c>
      <c r="F521">
        <v>1</v>
      </c>
      <c r="G521">
        <v>548313</v>
      </c>
      <c r="H521">
        <v>7512</v>
      </c>
      <c r="J521">
        <v>34.47</v>
      </c>
      <c r="K521">
        <v>0</v>
      </c>
    </row>
    <row r="522" spans="1:11" x14ac:dyDescent="0.2">
      <c r="A522" t="s">
        <v>16</v>
      </c>
      <c r="B522" t="s">
        <v>938</v>
      </c>
      <c r="C522" t="s">
        <v>927</v>
      </c>
      <c r="D522">
        <v>1</v>
      </c>
      <c r="E522">
        <v>3</v>
      </c>
      <c r="F522">
        <v>5</v>
      </c>
      <c r="G522">
        <v>920224</v>
      </c>
      <c r="H522">
        <v>7374</v>
      </c>
      <c r="I522">
        <v>29.9375</v>
      </c>
      <c r="J522">
        <v>46.356000000000002</v>
      </c>
      <c r="K522">
        <v>4</v>
      </c>
    </row>
    <row r="523" spans="1:11" x14ac:dyDescent="0.2">
      <c r="A523" t="s">
        <v>16</v>
      </c>
      <c r="B523" t="s">
        <v>939</v>
      </c>
      <c r="C523" t="s">
        <v>928</v>
      </c>
      <c r="D523">
        <v>1</v>
      </c>
      <c r="E523">
        <v>4</v>
      </c>
      <c r="F523">
        <v>1</v>
      </c>
      <c r="G523">
        <v>739395</v>
      </c>
      <c r="H523">
        <v>7277</v>
      </c>
      <c r="I523">
        <v>38.020000000000003</v>
      </c>
      <c r="J523">
        <v>49.73</v>
      </c>
      <c r="K523">
        <v>1</v>
      </c>
    </row>
    <row r="524" spans="1:11" x14ac:dyDescent="0.2">
      <c r="A524" t="s">
        <v>16</v>
      </c>
      <c r="B524" t="s">
        <v>939</v>
      </c>
      <c r="C524" t="s">
        <v>927</v>
      </c>
      <c r="D524">
        <v>1</v>
      </c>
      <c r="E524">
        <v>4</v>
      </c>
      <c r="F524">
        <v>4</v>
      </c>
      <c r="G524">
        <v>915176</v>
      </c>
      <c r="H524">
        <v>7239</v>
      </c>
      <c r="I524">
        <v>32.847499999999997</v>
      </c>
      <c r="J524">
        <v>49.362499999999997</v>
      </c>
      <c r="K524">
        <v>4</v>
      </c>
    </row>
    <row r="525" spans="1:11" x14ac:dyDescent="0.2">
      <c r="A525" t="s">
        <v>16</v>
      </c>
      <c r="B525" t="s">
        <v>940</v>
      </c>
      <c r="C525" t="s">
        <v>927</v>
      </c>
      <c r="D525">
        <v>1</v>
      </c>
      <c r="E525">
        <v>5</v>
      </c>
      <c r="F525">
        <v>6</v>
      </c>
      <c r="G525">
        <v>829582</v>
      </c>
      <c r="H525">
        <v>7837</v>
      </c>
      <c r="I525">
        <v>33.404000000000003</v>
      </c>
      <c r="J525">
        <v>47.545000000000002</v>
      </c>
      <c r="K525">
        <v>5</v>
      </c>
    </row>
    <row r="526" spans="1:11" x14ac:dyDescent="0.2">
      <c r="A526" t="s">
        <v>16</v>
      </c>
      <c r="B526" t="s">
        <v>941</v>
      </c>
      <c r="C526" t="s">
        <v>924</v>
      </c>
      <c r="D526">
        <v>1</v>
      </c>
      <c r="E526">
        <v>6</v>
      </c>
      <c r="F526">
        <v>1</v>
      </c>
      <c r="G526">
        <v>946160</v>
      </c>
      <c r="H526">
        <v>5250</v>
      </c>
      <c r="I526">
        <v>33.57</v>
      </c>
      <c r="J526">
        <v>47.72</v>
      </c>
      <c r="K526">
        <v>1</v>
      </c>
    </row>
    <row r="527" spans="1:11" x14ac:dyDescent="0.2">
      <c r="A527" t="s">
        <v>16</v>
      </c>
      <c r="B527" t="s">
        <v>941</v>
      </c>
      <c r="C527" t="s">
        <v>927</v>
      </c>
      <c r="D527">
        <v>1</v>
      </c>
      <c r="E527">
        <v>6</v>
      </c>
      <c r="F527">
        <v>6</v>
      </c>
      <c r="G527">
        <v>883478</v>
      </c>
      <c r="H527">
        <v>7836</v>
      </c>
      <c r="I527">
        <v>34.088000000000001</v>
      </c>
      <c r="J527">
        <v>48.363300000000002</v>
      </c>
      <c r="K527">
        <v>5</v>
      </c>
    </row>
    <row r="528" spans="1:11" x14ac:dyDescent="0.2">
      <c r="A528" t="s">
        <v>16</v>
      </c>
      <c r="B528" t="s">
        <v>942</v>
      </c>
      <c r="C528" t="s">
        <v>928</v>
      </c>
      <c r="D528">
        <v>1</v>
      </c>
      <c r="E528">
        <v>7</v>
      </c>
      <c r="F528">
        <v>1</v>
      </c>
      <c r="G528">
        <v>660078</v>
      </c>
      <c r="H528">
        <v>8233</v>
      </c>
      <c r="I528">
        <v>34.33</v>
      </c>
      <c r="J528">
        <v>48.38</v>
      </c>
      <c r="K528">
        <v>1</v>
      </c>
    </row>
    <row r="529" spans="1:11" x14ac:dyDescent="0.2">
      <c r="A529" t="s">
        <v>16</v>
      </c>
      <c r="B529" t="s">
        <v>942</v>
      </c>
      <c r="C529" t="s">
        <v>927</v>
      </c>
      <c r="D529">
        <v>1</v>
      </c>
      <c r="E529">
        <v>7</v>
      </c>
      <c r="F529">
        <v>7</v>
      </c>
      <c r="G529">
        <v>842130</v>
      </c>
      <c r="H529">
        <v>7785</v>
      </c>
      <c r="I529">
        <v>34.541400000000003</v>
      </c>
      <c r="J529">
        <v>49.928600000000003</v>
      </c>
      <c r="K529">
        <v>7</v>
      </c>
    </row>
    <row r="530" spans="1:11" x14ac:dyDescent="0.2">
      <c r="A530" t="s">
        <v>16</v>
      </c>
      <c r="B530" t="s">
        <v>943</v>
      </c>
      <c r="C530" t="s">
        <v>928</v>
      </c>
      <c r="D530">
        <v>2</v>
      </c>
      <c r="E530">
        <v>1</v>
      </c>
      <c r="F530">
        <v>1</v>
      </c>
      <c r="G530">
        <v>685746</v>
      </c>
      <c r="H530">
        <v>4870</v>
      </c>
      <c r="I530">
        <v>17.989999999999998</v>
      </c>
      <c r="J530">
        <v>37.770000000000003</v>
      </c>
      <c r="K530">
        <v>1</v>
      </c>
    </row>
    <row r="531" spans="1:11" x14ac:dyDescent="0.2">
      <c r="A531" t="s">
        <v>16</v>
      </c>
      <c r="B531" t="s">
        <v>943</v>
      </c>
      <c r="C531" t="s">
        <v>927</v>
      </c>
      <c r="D531">
        <v>2</v>
      </c>
      <c r="E531">
        <v>1</v>
      </c>
      <c r="F531">
        <v>3</v>
      </c>
      <c r="G531">
        <v>552730</v>
      </c>
      <c r="H531">
        <v>7075</v>
      </c>
      <c r="I531">
        <v>26.813300000000002</v>
      </c>
      <c r="J531">
        <v>42.653300000000002</v>
      </c>
      <c r="K531">
        <v>3</v>
      </c>
    </row>
    <row r="532" spans="1:11" x14ac:dyDescent="0.2">
      <c r="A532" t="s">
        <v>16</v>
      </c>
      <c r="B532" t="s">
        <v>944</v>
      </c>
      <c r="C532" t="s">
        <v>927</v>
      </c>
      <c r="D532">
        <v>2</v>
      </c>
      <c r="E532">
        <v>2</v>
      </c>
      <c r="F532">
        <v>3</v>
      </c>
      <c r="G532">
        <v>663088</v>
      </c>
      <c r="H532">
        <v>6695</v>
      </c>
      <c r="I532">
        <v>29.083300000000001</v>
      </c>
      <c r="J532">
        <v>44.39</v>
      </c>
      <c r="K532">
        <v>3</v>
      </c>
    </row>
    <row r="533" spans="1:11" x14ac:dyDescent="0.2">
      <c r="A533" t="s">
        <v>16</v>
      </c>
      <c r="B533" t="s">
        <v>945</v>
      </c>
      <c r="C533" t="s">
        <v>924</v>
      </c>
      <c r="D533">
        <v>2</v>
      </c>
      <c r="E533">
        <v>3</v>
      </c>
      <c r="F533">
        <v>1</v>
      </c>
      <c r="G533">
        <v>823159</v>
      </c>
      <c r="H533">
        <v>8232</v>
      </c>
      <c r="I533">
        <v>29.89</v>
      </c>
      <c r="J533">
        <v>48.24</v>
      </c>
      <c r="K533">
        <v>1</v>
      </c>
    </row>
    <row r="534" spans="1:11" x14ac:dyDescent="0.2">
      <c r="A534" t="s">
        <v>16</v>
      </c>
      <c r="B534" t="s">
        <v>945</v>
      </c>
      <c r="C534" t="s">
        <v>927</v>
      </c>
      <c r="D534">
        <v>2</v>
      </c>
      <c r="E534">
        <v>3</v>
      </c>
      <c r="F534">
        <v>3</v>
      </c>
      <c r="G534">
        <v>524014</v>
      </c>
      <c r="H534">
        <v>7107</v>
      </c>
      <c r="I534">
        <v>28.22</v>
      </c>
      <c r="J534">
        <v>42.986699999999999</v>
      </c>
      <c r="K534">
        <v>3</v>
      </c>
    </row>
    <row r="535" spans="1:11" x14ac:dyDescent="0.2">
      <c r="A535" t="s">
        <v>16</v>
      </c>
      <c r="B535" t="s">
        <v>946</v>
      </c>
      <c r="C535" t="s">
        <v>927</v>
      </c>
      <c r="D535">
        <v>2</v>
      </c>
      <c r="E535">
        <v>4</v>
      </c>
      <c r="F535">
        <v>3</v>
      </c>
      <c r="G535">
        <v>700939</v>
      </c>
      <c r="H535">
        <v>6234</v>
      </c>
      <c r="I535">
        <v>26.97</v>
      </c>
      <c r="J535">
        <v>43.356699999999996</v>
      </c>
      <c r="K535">
        <v>3</v>
      </c>
    </row>
    <row r="536" spans="1:11" x14ac:dyDescent="0.2">
      <c r="A536" t="s">
        <v>16</v>
      </c>
      <c r="B536" t="s">
        <v>947</v>
      </c>
      <c r="C536" t="s">
        <v>927</v>
      </c>
      <c r="D536">
        <v>2</v>
      </c>
      <c r="E536">
        <v>5</v>
      </c>
      <c r="F536">
        <v>4</v>
      </c>
      <c r="G536">
        <v>622198</v>
      </c>
      <c r="H536">
        <v>6834</v>
      </c>
      <c r="I536">
        <v>27.962499999999999</v>
      </c>
      <c r="J536">
        <v>43.622500000000002</v>
      </c>
      <c r="K536">
        <v>4</v>
      </c>
    </row>
    <row r="537" spans="1:11" x14ac:dyDescent="0.2">
      <c r="A537" t="s">
        <v>16</v>
      </c>
      <c r="B537" t="s">
        <v>948</v>
      </c>
      <c r="C537" t="s">
        <v>924</v>
      </c>
      <c r="D537">
        <v>2</v>
      </c>
      <c r="E537">
        <v>6</v>
      </c>
      <c r="F537">
        <v>1</v>
      </c>
      <c r="G537">
        <v>426159</v>
      </c>
      <c r="H537">
        <v>8196</v>
      </c>
      <c r="I537">
        <v>28.15</v>
      </c>
      <c r="J537">
        <v>43.15</v>
      </c>
      <c r="K537">
        <v>1</v>
      </c>
    </row>
    <row r="538" spans="1:11" x14ac:dyDescent="0.2">
      <c r="A538" t="s">
        <v>16</v>
      </c>
      <c r="B538" t="s">
        <v>948</v>
      </c>
      <c r="C538" t="s">
        <v>927</v>
      </c>
      <c r="D538">
        <v>2</v>
      </c>
      <c r="E538">
        <v>6</v>
      </c>
      <c r="F538">
        <v>4</v>
      </c>
      <c r="G538">
        <v>640765</v>
      </c>
      <c r="H538">
        <v>6596</v>
      </c>
      <c r="I538">
        <v>27.012499999999999</v>
      </c>
      <c r="J538">
        <v>43.142499999999998</v>
      </c>
      <c r="K538">
        <v>4</v>
      </c>
    </row>
    <row r="539" spans="1:11" x14ac:dyDescent="0.2">
      <c r="A539" t="s">
        <v>16</v>
      </c>
      <c r="B539" t="s">
        <v>949</v>
      </c>
      <c r="C539" t="s">
        <v>928</v>
      </c>
      <c r="D539">
        <v>2</v>
      </c>
      <c r="E539">
        <v>7</v>
      </c>
      <c r="F539">
        <v>1</v>
      </c>
      <c r="G539">
        <v>580388</v>
      </c>
      <c r="H539">
        <v>8066</v>
      </c>
      <c r="I539">
        <v>26.64</v>
      </c>
      <c r="J539">
        <v>44.02</v>
      </c>
      <c r="K539">
        <v>1</v>
      </c>
    </row>
    <row r="540" spans="1:11" x14ac:dyDescent="0.2">
      <c r="A540" t="s">
        <v>16</v>
      </c>
      <c r="B540" t="s">
        <v>949</v>
      </c>
      <c r="C540" t="s">
        <v>927</v>
      </c>
      <c r="D540">
        <v>2</v>
      </c>
      <c r="E540">
        <v>7</v>
      </c>
      <c r="F540">
        <v>5</v>
      </c>
      <c r="G540">
        <v>848986</v>
      </c>
      <c r="H540">
        <v>6919</v>
      </c>
      <c r="I540">
        <v>28.285</v>
      </c>
      <c r="J540">
        <v>44.533999999999999</v>
      </c>
      <c r="K540">
        <v>4</v>
      </c>
    </row>
    <row r="541" spans="1:11" x14ac:dyDescent="0.2">
      <c r="A541" t="s">
        <v>53</v>
      </c>
      <c r="B541" t="s">
        <v>936</v>
      </c>
      <c r="C541" t="s">
        <v>924</v>
      </c>
      <c r="D541">
        <v>1</v>
      </c>
      <c r="E541">
        <v>1</v>
      </c>
      <c r="F541">
        <v>3</v>
      </c>
      <c r="G541">
        <v>1290589</v>
      </c>
      <c r="H541">
        <v>8826</v>
      </c>
      <c r="I541">
        <v>41.203299999999999</v>
      </c>
      <c r="J541">
        <v>58.85</v>
      </c>
      <c r="K541">
        <v>3</v>
      </c>
    </row>
    <row r="542" spans="1:11" x14ac:dyDescent="0.2">
      <c r="A542" t="s">
        <v>53</v>
      </c>
      <c r="B542" t="s">
        <v>936</v>
      </c>
      <c r="C542" t="s">
        <v>927</v>
      </c>
      <c r="D542">
        <v>1</v>
      </c>
      <c r="E542">
        <v>1</v>
      </c>
      <c r="F542">
        <v>8</v>
      </c>
      <c r="G542">
        <v>1108625</v>
      </c>
      <c r="H542">
        <v>8489</v>
      </c>
      <c r="I542">
        <v>38.817100000000003</v>
      </c>
      <c r="J542">
        <v>53.786299999999997</v>
      </c>
      <c r="K542">
        <v>7</v>
      </c>
    </row>
    <row r="543" spans="1:11" x14ac:dyDescent="0.2">
      <c r="A543" t="s">
        <v>53</v>
      </c>
      <c r="B543" t="s">
        <v>937</v>
      </c>
      <c r="C543" t="s">
        <v>928</v>
      </c>
      <c r="D543">
        <v>1</v>
      </c>
      <c r="E543">
        <v>2</v>
      </c>
      <c r="F543">
        <v>4</v>
      </c>
      <c r="G543">
        <v>1231042</v>
      </c>
      <c r="H543">
        <v>8442</v>
      </c>
      <c r="I543">
        <v>43.182499999999997</v>
      </c>
      <c r="J543">
        <v>58.612499999999997</v>
      </c>
      <c r="K543">
        <v>4</v>
      </c>
    </row>
    <row r="544" spans="1:11" x14ac:dyDescent="0.2">
      <c r="A544" t="s">
        <v>53</v>
      </c>
      <c r="B544" t="s">
        <v>937</v>
      </c>
      <c r="C544" t="s">
        <v>927</v>
      </c>
      <c r="D544">
        <v>1</v>
      </c>
      <c r="E544">
        <v>2</v>
      </c>
      <c r="F544">
        <v>8</v>
      </c>
      <c r="G544">
        <v>1219105</v>
      </c>
      <c r="H544">
        <v>8720</v>
      </c>
      <c r="I544">
        <v>36.06</v>
      </c>
      <c r="J544">
        <v>49.81</v>
      </c>
      <c r="K544">
        <v>4</v>
      </c>
    </row>
    <row r="545" spans="1:11" x14ac:dyDescent="0.2">
      <c r="A545" t="s">
        <v>53</v>
      </c>
      <c r="B545" t="s">
        <v>938</v>
      </c>
      <c r="C545" t="s">
        <v>927</v>
      </c>
      <c r="D545">
        <v>1</v>
      </c>
      <c r="E545">
        <v>3</v>
      </c>
      <c r="F545">
        <v>10</v>
      </c>
      <c r="G545">
        <v>1282865</v>
      </c>
      <c r="H545">
        <v>8579</v>
      </c>
      <c r="I545">
        <v>39.078000000000003</v>
      </c>
      <c r="J545">
        <v>57.567999999999998</v>
      </c>
      <c r="K545">
        <v>10</v>
      </c>
    </row>
    <row r="546" spans="1:11" x14ac:dyDescent="0.2">
      <c r="A546" t="s">
        <v>53</v>
      </c>
      <c r="B546" t="s">
        <v>939</v>
      </c>
      <c r="C546" t="s">
        <v>924</v>
      </c>
      <c r="D546">
        <v>1</v>
      </c>
      <c r="E546">
        <v>4</v>
      </c>
      <c r="F546">
        <v>3</v>
      </c>
      <c r="G546">
        <v>1097292</v>
      </c>
      <c r="H546">
        <v>8551</v>
      </c>
      <c r="I546">
        <v>43.096699999999998</v>
      </c>
      <c r="J546">
        <v>57.253300000000003</v>
      </c>
      <c r="K546">
        <v>3</v>
      </c>
    </row>
    <row r="547" spans="1:11" x14ac:dyDescent="0.2">
      <c r="A547" t="s">
        <v>53</v>
      </c>
      <c r="B547" t="s">
        <v>939</v>
      </c>
      <c r="C547" t="s">
        <v>927</v>
      </c>
      <c r="D547">
        <v>1</v>
      </c>
      <c r="E547">
        <v>4</v>
      </c>
      <c r="F547">
        <v>8</v>
      </c>
      <c r="G547">
        <v>1172154</v>
      </c>
      <c r="H547">
        <v>9007</v>
      </c>
      <c r="I547">
        <v>42.773299999999999</v>
      </c>
      <c r="J547">
        <v>54.765000000000001</v>
      </c>
      <c r="K547">
        <v>6</v>
      </c>
    </row>
    <row r="548" spans="1:11" x14ac:dyDescent="0.2">
      <c r="A548" t="s">
        <v>53</v>
      </c>
      <c r="B548" t="s">
        <v>940</v>
      </c>
      <c r="C548" t="s">
        <v>928</v>
      </c>
      <c r="D548">
        <v>1</v>
      </c>
      <c r="E548">
        <v>5</v>
      </c>
      <c r="F548">
        <v>4</v>
      </c>
      <c r="G548">
        <v>1235116</v>
      </c>
      <c r="H548">
        <v>8115</v>
      </c>
      <c r="I548">
        <v>40.46</v>
      </c>
      <c r="J548">
        <v>57.112499999999997</v>
      </c>
      <c r="K548">
        <v>4</v>
      </c>
    </row>
    <row r="549" spans="1:11" x14ac:dyDescent="0.2">
      <c r="A549" t="s">
        <v>53</v>
      </c>
      <c r="B549" t="s">
        <v>940</v>
      </c>
      <c r="C549" t="s">
        <v>927</v>
      </c>
      <c r="D549">
        <v>1</v>
      </c>
      <c r="E549">
        <v>5</v>
      </c>
      <c r="F549">
        <v>8</v>
      </c>
      <c r="G549">
        <v>1193714</v>
      </c>
      <c r="H549">
        <v>8256</v>
      </c>
      <c r="I549">
        <v>40.431699999999999</v>
      </c>
      <c r="J549">
        <v>53.3</v>
      </c>
      <c r="K549">
        <v>6</v>
      </c>
    </row>
    <row r="550" spans="1:11" x14ac:dyDescent="0.2">
      <c r="A550" t="s">
        <v>53</v>
      </c>
      <c r="B550" t="s">
        <v>941</v>
      </c>
      <c r="C550" t="s">
        <v>927</v>
      </c>
      <c r="D550">
        <v>1</v>
      </c>
      <c r="E550">
        <v>6</v>
      </c>
      <c r="F550">
        <v>12</v>
      </c>
      <c r="G550">
        <v>1385518</v>
      </c>
      <c r="H550">
        <v>9109</v>
      </c>
      <c r="I550">
        <v>42.361800000000002</v>
      </c>
      <c r="J550">
        <v>59.521700000000003</v>
      </c>
      <c r="K550">
        <v>11</v>
      </c>
    </row>
    <row r="551" spans="1:11" x14ac:dyDescent="0.2">
      <c r="A551" t="s">
        <v>53</v>
      </c>
      <c r="B551" t="s">
        <v>942</v>
      </c>
      <c r="C551" t="s">
        <v>924</v>
      </c>
      <c r="D551">
        <v>1</v>
      </c>
      <c r="E551">
        <v>7</v>
      </c>
      <c r="F551">
        <v>4</v>
      </c>
      <c r="G551">
        <v>1253167</v>
      </c>
      <c r="H551">
        <v>8372</v>
      </c>
      <c r="I551">
        <v>39.805</v>
      </c>
      <c r="J551">
        <v>57.32</v>
      </c>
      <c r="K551">
        <v>4</v>
      </c>
    </row>
    <row r="552" spans="1:11" x14ac:dyDescent="0.2">
      <c r="A552" t="s">
        <v>53</v>
      </c>
      <c r="B552" t="s">
        <v>942</v>
      </c>
      <c r="C552" t="s">
        <v>927</v>
      </c>
      <c r="D552">
        <v>1</v>
      </c>
      <c r="E552">
        <v>7</v>
      </c>
      <c r="F552">
        <v>9</v>
      </c>
      <c r="G552">
        <v>1458579</v>
      </c>
      <c r="H552">
        <v>8986</v>
      </c>
      <c r="I552">
        <v>40.336199999999998</v>
      </c>
      <c r="J552">
        <v>59.0289</v>
      </c>
      <c r="K552">
        <v>8</v>
      </c>
    </row>
    <row r="553" spans="1:11" x14ac:dyDescent="0.2">
      <c r="A553" t="s">
        <v>53</v>
      </c>
      <c r="B553" t="s">
        <v>943</v>
      </c>
      <c r="C553" t="s">
        <v>924</v>
      </c>
      <c r="D553">
        <v>2</v>
      </c>
      <c r="E553">
        <v>1</v>
      </c>
      <c r="F553">
        <v>3</v>
      </c>
      <c r="G553">
        <v>1213894</v>
      </c>
      <c r="H553">
        <v>9120</v>
      </c>
      <c r="I553">
        <v>35.366700000000002</v>
      </c>
      <c r="J553">
        <v>55.846699999999998</v>
      </c>
      <c r="K553">
        <v>3</v>
      </c>
    </row>
    <row r="554" spans="1:11" x14ac:dyDescent="0.2">
      <c r="A554" t="s">
        <v>53</v>
      </c>
      <c r="B554" t="s">
        <v>943</v>
      </c>
      <c r="C554" t="s">
        <v>927</v>
      </c>
      <c r="D554">
        <v>2</v>
      </c>
      <c r="E554">
        <v>1</v>
      </c>
      <c r="F554">
        <v>7</v>
      </c>
      <c r="G554">
        <v>1231962</v>
      </c>
      <c r="H554">
        <v>8731</v>
      </c>
      <c r="I554">
        <v>40.909999999999997</v>
      </c>
      <c r="J554">
        <v>57.9786</v>
      </c>
      <c r="K554">
        <v>7</v>
      </c>
    </row>
    <row r="555" spans="1:11" x14ac:dyDescent="0.2">
      <c r="A555" t="s">
        <v>53</v>
      </c>
      <c r="B555" t="s">
        <v>944</v>
      </c>
      <c r="C555" t="s">
        <v>928</v>
      </c>
      <c r="D555">
        <v>2</v>
      </c>
      <c r="E555">
        <v>2</v>
      </c>
      <c r="F555">
        <v>3</v>
      </c>
      <c r="G555">
        <v>1202262</v>
      </c>
      <c r="H555">
        <v>9510</v>
      </c>
      <c r="I555">
        <v>36.33</v>
      </c>
      <c r="J555">
        <v>56.58</v>
      </c>
      <c r="K555">
        <v>3</v>
      </c>
    </row>
    <row r="556" spans="1:11" x14ac:dyDescent="0.2">
      <c r="A556" t="s">
        <v>53</v>
      </c>
      <c r="B556" t="s">
        <v>944</v>
      </c>
      <c r="C556" t="s">
        <v>927</v>
      </c>
      <c r="D556">
        <v>2</v>
      </c>
      <c r="E556">
        <v>2</v>
      </c>
      <c r="F556">
        <v>8</v>
      </c>
      <c r="G556">
        <v>1291582</v>
      </c>
      <c r="H556">
        <v>8808</v>
      </c>
      <c r="I556">
        <v>44.49</v>
      </c>
      <c r="J556">
        <v>56.322499999999998</v>
      </c>
      <c r="K556">
        <v>6</v>
      </c>
    </row>
    <row r="557" spans="1:11" x14ac:dyDescent="0.2">
      <c r="A557" t="s">
        <v>53</v>
      </c>
      <c r="B557" t="s">
        <v>945</v>
      </c>
      <c r="C557" t="s">
        <v>927</v>
      </c>
      <c r="D557">
        <v>2</v>
      </c>
      <c r="E557">
        <v>3</v>
      </c>
      <c r="F557">
        <v>10</v>
      </c>
      <c r="G557">
        <v>1263162</v>
      </c>
      <c r="H557">
        <v>8895</v>
      </c>
      <c r="I557">
        <v>40.619999999999997</v>
      </c>
      <c r="J557">
        <v>55.575000000000003</v>
      </c>
      <c r="K557">
        <v>8</v>
      </c>
    </row>
    <row r="558" spans="1:11" x14ac:dyDescent="0.2">
      <c r="A558" t="s">
        <v>53</v>
      </c>
      <c r="B558" t="s">
        <v>946</v>
      </c>
      <c r="C558" t="s">
        <v>924</v>
      </c>
      <c r="D558">
        <v>2</v>
      </c>
      <c r="E558">
        <v>4</v>
      </c>
      <c r="F558">
        <v>3</v>
      </c>
      <c r="G558">
        <v>1184757</v>
      </c>
      <c r="H558">
        <v>8206</v>
      </c>
      <c r="I558">
        <v>43.32</v>
      </c>
      <c r="J558">
        <v>57.9</v>
      </c>
      <c r="K558">
        <v>3</v>
      </c>
    </row>
    <row r="559" spans="1:11" x14ac:dyDescent="0.2">
      <c r="A559" t="s">
        <v>53</v>
      </c>
      <c r="B559" t="s">
        <v>946</v>
      </c>
      <c r="C559" t="s">
        <v>927</v>
      </c>
      <c r="D559">
        <v>2</v>
      </c>
      <c r="E559">
        <v>4</v>
      </c>
      <c r="F559">
        <v>7</v>
      </c>
      <c r="G559">
        <v>1304172</v>
      </c>
      <c r="H559">
        <v>8605</v>
      </c>
      <c r="I559">
        <v>37.527099999999997</v>
      </c>
      <c r="J559">
        <v>57.1629</v>
      </c>
      <c r="K559">
        <v>7</v>
      </c>
    </row>
    <row r="560" spans="1:11" x14ac:dyDescent="0.2">
      <c r="A560" t="s">
        <v>53</v>
      </c>
      <c r="B560" t="s">
        <v>947</v>
      </c>
      <c r="C560" t="s">
        <v>928</v>
      </c>
      <c r="D560">
        <v>2</v>
      </c>
      <c r="E560">
        <v>5</v>
      </c>
      <c r="F560">
        <v>3</v>
      </c>
      <c r="G560">
        <v>1062123</v>
      </c>
      <c r="H560">
        <v>7955</v>
      </c>
      <c r="I560">
        <v>39.746699999999997</v>
      </c>
      <c r="J560">
        <v>54.746699999999997</v>
      </c>
      <c r="K560">
        <v>3</v>
      </c>
    </row>
    <row r="561" spans="1:11" x14ac:dyDescent="0.2">
      <c r="A561" t="s">
        <v>53</v>
      </c>
      <c r="B561" t="s">
        <v>947</v>
      </c>
      <c r="C561" t="s">
        <v>927</v>
      </c>
      <c r="D561">
        <v>2</v>
      </c>
      <c r="E561">
        <v>5</v>
      </c>
      <c r="F561">
        <v>8</v>
      </c>
      <c r="G561">
        <v>1094294</v>
      </c>
      <c r="H561">
        <v>7912</v>
      </c>
      <c r="I561">
        <v>38.931399999999996</v>
      </c>
      <c r="J561">
        <v>53.086199999999998</v>
      </c>
      <c r="K561">
        <v>7</v>
      </c>
    </row>
    <row r="562" spans="1:11" x14ac:dyDescent="0.2">
      <c r="A562" t="s">
        <v>53</v>
      </c>
      <c r="B562" t="s">
        <v>948</v>
      </c>
      <c r="C562" t="s">
        <v>927</v>
      </c>
      <c r="D562">
        <v>2</v>
      </c>
      <c r="E562">
        <v>6</v>
      </c>
      <c r="F562">
        <v>11</v>
      </c>
      <c r="G562">
        <v>1398487</v>
      </c>
      <c r="H562">
        <v>8798</v>
      </c>
      <c r="I562">
        <v>41.451099999999997</v>
      </c>
      <c r="J562">
        <v>57.549100000000003</v>
      </c>
      <c r="K562">
        <v>9</v>
      </c>
    </row>
    <row r="563" spans="1:11" x14ac:dyDescent="0.2">
      <c r="A563" t="s">
        <v>53</v>
      </c>
      <c r="B563" t="s">
        <v>949</v>
      </c>
      <c r="C563" t="s">
        <v>924</v>
      </c>
      <c r="D563">
        <v>2</v>
      </c>
      <c r="E563">
        <v>7</v>
      </c>
      <c r="F563">
        <v>4</v>
      </c>
      <c r="G563">
        <v>1130913</v>
      </c>
      <c r="H563">
        <v>8241</v>
      </c>
      <c r="I563">
        <v>38.15</v>
      </c>
      <c r="J563">
        <v>55.1325</v>
      </c>
      <c r="K563">
        <v>4</v>
      </c>
    </row>
    <row r="564" spans="1:11" x14ac:dyDescent="0.2">
      <c r="A564" t="s">
        <v>53</v>
      </c>
      <c r="B564" t="s">
        <v>949</v>
      </c>
      <c r="C564" t="s">
        <v>927</v>
      </c>
      <c r="D564">
        <v>2</v>
      </c>
      <c r="E564">
        <v>7</v>
      </c>
      <c r="F564">
        <v>8</v>
      </c>
      <c r="G564">
        <v>1321848</v>
      </c>
      <c r="H564">
        <v>8150</v>
      </c>
      <c r="I564">
        <v>37.172899999999998</v>
      </c>
      <c r="J564">
        <v>55.17</v>
      </c>
      <c r="K564">
        <v>7</v>
      </c>
    </row>
    <row r="565" spans="1:11" x14ac:dyDescent="0.2">
      <c r="A565" t="s">
        <v>54</v>
      </c>
      <c r="B565" t="s">
        <v>936</v>
      </c>
      <c r="C565" t="s">
        <v>924</v>
      </c>
      <c r="D565">
        <v>1</v>
      </c>
      <c r="E565">
        <v>1</v>
      </c>
      <c r="F565">
        <v>8</v>
      </c>
      <c r="G565">
        <v>1319564</v>
      </c>
      <c r="H565">
        <v>8715</v>
      </c>
      <c r="I565">
        <v>42.296300000000002</v>
      </c>
      <c r="J565">
        <v>59.505000000000003</v>
      </c>
      <c r="K565">
        <v>8</v>
      </c>
    </row>
    <row r="566" spans="1:11" x14ac:dyDescent="0.2">
      <c r="A566" t="s">
        <v>54</v>
      </c>
      <c r="B566" t="s">
        <v>936</v>
      </c>
      <c r="C566" t="s">
        <v>928</v>
      </c>
      <c r="D566">
        <v>1</v>
      </c>
      <c r="E566">
        <v>1</v>
      </c>
      <c r="F566">
        <v>4</v>
      </c>
      <c r="G566">
        <v>1395504</v>
      </c>
      <c r="H566">
        <v>9477</v>
      </c>
      <c r="I566">
        <v>43.082500000000003</v>
      </c>
      <c r="J566">
        <v>61.54</v>
      </c>
      <c r="K566">
        <v>4</v>
      </c>
    </row>
    <row r="567" spans="1:11" x14ac:dyDescent="0.2">
      <c r="A567" t="s">
        <v>54</v>
      </c>
      <c r="B567" t="s">
        <v>937</v>
      </c>
      <c r="C567" t="s">
        <v>924</v>
      </c>
      <c r="D567">
        <v>1</v>
      </c>
      <c r="E567">
        <v>2</v>
      </c>
      <c r="F567">
        <v>9</v>
      </c>
      <c r="G567">
        <v>1286511</v>
      </c>
      <c r="H567">
        <v>8502</v>
      </c>
      <c r="I567">
        <v>40.418900000000001</v>
      </c>
      <c r="J567">
        <v>58.0944</v>
      </c>
      <c r="K567">
        <v>9</v>
      </c>
    </row>
    <row r="568" spans="1:11" x14ac:dyDescent="0.2">
      <c r="A568" t="s">
        <v>54</v>
      </c>
      <c r="B568" t="s">
        <v>937</v>
      </c>
      <c r="C568" t="s">
        <v>927</v>
      </c>
      <c r="D568">
        <v>1</v>
      </c>
      <c r="E568">
        <v>2</v>
      </c>
      <c r="F568">
        <v>4</v>
      </c>
      <c r="G568">
        <v>1076658</v>
      </c>
      <c r="H568">
        <v>9532</v>
      </c>
      <c r="I568">
        <v>41.6175</v>
      </c>
      <c r="J568">
        <v>57.522500000000001</v>
      </c>
      <c r="K568">
        <v>4</v>
      </c>
    </row>
    <row r="569" spans="1:11" x14ac:dyDescent="0.2">
      <c r="A569" t="s">
        <v>54</v>
      </c>
      <c r="B569" t="s">
        <v>938</v>
      </c>
      <c r="C569" t="s">
        <v>924</v>
      </c>
      <c r="D569">
        <v>1</v>
      </c>
      <c r="E569">
        <v>3</v>
      </c>
      <c r="F569">
        <v>11</v>
      </c>
      <c r="G569">
        <v>1341548</v>
      </c>
      <c r="H569">
        <v>9058</v>
      </c>
      <c r="I569">
        <v>40.799100000000003</v>
      </c>
      <c r="J569">
        <v>59.493600000000001</v>
      </c>
      <c r="K569">
        <v>11</v>
      </c>
    </row>
    <row r="570" spans="1:11" x14ac:dyDescent="0.2">
      <c r="A570" t="s">
        <v>54</v>
      </c>
      <c r="B570" t="s">
        <v>939</v>
      </c>
      <c r="C570" t="s">
        <v>924</v>
      </c>
      <c r="D570">
        <v>1</v>
      </c>
      <c r="E570">
        <v>4</v>
      </c>
      <c r="F570">
        <v>8</v>
      </c>
      <c r="G570">
        <v>1114729</v>
      </c>
      <c r="H570">
        <v>7975</v>
      </c>
      <c r="I570">
        <v>38.39</v>
      </c>
      <c r="J570">
        <v>51.558700000000002</v>
      </c>
      <c r="K570">
        <v>6</v>
      </c>
    </row>
    <row r="571" spans="1:11" x14ac:dyDescent="0.2">
      <c r="A571" t="s">
        <v>54</v>
      </c>
      <c r="B571" t="s">
        <v>939</v>
      </c>
      <c r="C571" t="s">
        <v>928</v>
      </c>
      <c r="D571">
        <v>1</v>
      </c>
      <c r="E571">
        <v>4</v>
      </c>
      <c r="F571">
        <v>4</v>
      </c>
      <c r="G571">
        <v>1111060</v>
      </c>
      <c r="H571">
        <v>8466</v>
      </c>
      <c r="I571">
        <v>35.3825</v>
      </c>
      <c r="J571">
        <v>53.987499999999997</v>
      </c>
      <c r="K571">
        <v>4</v>
      </c>
    </row>
    <row r="572" spans="1:11" x14ac:dyDescent="0.2">
      <c r="A572" t="s">
        <v>54</v>
      </c>
      <c r="B572" t="s">
        <v>940</v>
      </c>
      <c r="C572" t="s">
        <v>924</v>
      </c>
      <c r="D572">
        <v>1</v>
      </c>
      <c r="E572">
        <v>5</v>
      </c>
      <c r="F572">
        <v>9</v>
      </c>
      <c r="G572">
        <v>1163575</v>
      </c>
      <c r="H572">
        <v>8400</v>
      </c>
      <c r="I572">
        <v>41.566699999999997</v>
      </c>
      <c r="J572">
        <v>52.398899999999998</v>
      </c>
      <c r="K572">
        <v>6</v>
      </c>
    </row>
    <row r="573" spans="1:11" x14ac:dyDescent="0.2">
      <c r="A573" t="s">
        <v>54</v>
      </c>
      <c r="B573" t="s">
        <v>940</v>
      </c>
      <c r="C573" t="s">
        <v>927</v>
      </c>
      <c r="D573">
        <v>1</v>
      </c>
      <c r="E573">
        <v>5</v>
      </c>
      <c r="F573">
        <v>4</v>
      </c>
      <c r="G573">
        <v>1140722</v>
      </c>
      <c r="H573">
        <v>8094</v>
      </c>
      <c r="I573">
        <v>38.06</v>
      </c>
      <c r="J573">
        <v>51.852499999999999</v>
      </c>
      <c r="K573">
        <v>3</v>
      </c>
    </row>
    <row r="574" spans="1:11" x14ac:dyDescent="0.2">
      <c r="A574" t="s">
        <v>54</v>
      </c>
      <c r="B574" t="s">
        <v>941</v>
      </c>
      <c r="C574" t="s">
        <v>924</v>
      </c>
      <c r="D574">
        <v>1</v>
      </c>
      <c r="E574">
        <v>6</v>
      </c>
      <c r="F574">
        <v>13</v>
      </c>
      <c r="G574">
        <v>1343178</v>
      </c>
      <c r="H574">
        <v>8492</v>
      </c>
      <c r="I574">
        <v>39.722700000000003</v>
      </c>
      <c r="J574">
        <v>56.331499999999998</v>
      </c>
      <c r="K574">
        <v>11</v>
      </c>
    </row>
    <row r="575" spans="1:11" x14ac:dyDescent="0.2">
      <c r="A575" t="s">
        <v>54</v>
      </c>
      <c r="B575" t="s">
        <v>942</v>
      </c>
      <c r="C575" t="s">
        <v>924</v>
      </c>
      <c r="D575">
        <v>1</v>
      </c>
      <c r="E575">
        <v>7</v>
      </c>
      <c r="F575">
        <v>10</v>
      </c>
      <c r="G575">
        <v>1321785</v>
      </c>
      <c r="H575">
        <v>8429</v>
      </c>
      <c r="I575">
        <v>38.744399999999999</v>
      </c>
      <c r="J575">
        <v>56.359000000000002</v>
      </c>
      <c r="K575">
        <v>9</v>
      </c>
    </row>
    <row r="576" spans="1:11" x14ac:dyDescent="0.2">
      <c r="A576" t="s">
        <v>54</v>
      </c>
      <c r="B576" t="s">
        <v>942</v>
      </c>
      <c r="C576" t="s">
        <v>928</v>
      </c>
      <c r="D576">
        <v>1</v>
      </c>
      <c r="E576">
        <v>7</v>
      </c>
      <c r="F576">
        <v>4</v>
      </c>
      <c r="G576">
        <v>1220847</v>
      </c>
      <c r="H576">
        <v>8942</v>
      </c>
      <c r="I576">
        <v>41.38</v>
      </c>
      <c r="J576">
        <v>54.68</v>
      </c>
      <c r="K576">
        <v>3</v>
      </c>
    </row>
    <row r="577" spans="1:11" x14ac:dyDescent="0.2">
      <c r="A577" t="s">
        <v>54</v>
      </c>
      <c r="B577" t="s">
        <v>943</v>
      </c>
      <c r="C577" t="s">
        <v>924</v>
      </c>
      <c r="D577">
        <v>2</v>
      </c>
      <c r="E577">
        <v>1</v>
      </c>
      <c r="F577">
        <v>7</v>
      </c>
      <c r="G577">
        <v>1076057</v>
      </c>
      <c r="H577">
        <v>8216</v>
      </c>
      <c r="I577">
        <v>36.677999999999997</v>
      </c>
      <c r="J577">
        <v>50.362900000000003</v>
      </c>
      <c r="K577">
        <v>5</v>
      </c>
    </row>
    <row r="578" spans="1:11" x14ac:dyDescent="0.2">
      <c r="A578" t="s">
        <v>54</v>
      </c>
      <c r="B578" t="s">
        <v>943</v>
      </c>
      <c r="C578" t="s">
        <v>928</v>
      </c>
      <c r="D578">
        <v>2</v>
      </c>
      <c r="E578">
        <v>1</v>
      </c>
      <c r="F578">
        <v>3</v>
      </c>
      <c r="G578">
        <v>1109491</v>
      </c>
      <c r="H578">
        <v>8703</v>
      </c>
      <c r="I578">
        <v>39.706699999999998</v>
      </c>
      <c r="J578">
        <v>56.1</v>
      </c>
      <c r="K578">
        <v>3</v>
      </c>
    </row>
    <row r="579" spans="1:11" x14ac:dyDescent="0.2">
      <c r="A579" t="s">
        <v>54</v>
      </c>
      <c r="B579" t="s">
        <v>944</v>
      </c>
      <c r="C579" t="s">
        <v>924</v>
      </c>
      <c r="D579">
        <v>2</v>
      </c>
      <c r="E579">
        <v>2</v>
      </c>
      <c r="F579">
        <v>8</v>
      </c>
      <c r="G579">
        <v>1052424</v>
      </c>
      <c r="H579">
        <v>8115</v>
      </c>
      <c r="I579">
        <v>35.893300000000004</v>
      </c>
      <c r="J579">
        <v>50.183799999999998</v>
      </c>
      <c r="K579">
        <v>6</v>
      </c>
    </row>
    <row r="580" spans="1:11" x14ac:dyDescent="0.2">
      <c r="A580" t="s">
        <v>54</v>
      </c>
      <c r="B580" t="s">
        <v>944</v>
      </c>
      <c r="C580" t="s">
        <v>927</v>
      </c>
      <c r="D580">
        <v>2</v>
      </c>
      <c r="E580">
        <v>2</v>
      </c>
      <c r="F580">
        <v>3</v>
      </c>
      <c r="G580">
        <v>1041235</v>
      </c>
      <c r="H580">
        <v>8246</v>
      </c>
      <c r="I580">
        <v>31.225000000000001</v>
      </c>
      <c r="J580">
        <v>47.973300000000002</v>
      </c>
      <c r="K580">
        <v>2</v>
      </c>
    </row>
    <row r="581" spans="1:11" x14ac:dyDescent="0.2">
      <c r="A581" t="s">
        <v>54</v>
      </c>
      <c r="B581" t="s">
        <v>945</v>
      </c>
      <c r="C581" t="s">
        <v>924</v>
      </c>
      <c r="D581">
        <v>2</v>
      </c>
      <c r="E581">
        <v>3</v>
      </c>
      <c r="F581">
        <v>10</v>
      </c>
      <c r="G581">
        <v>1064165</v>
      </c>
      <c r="H581">
        <v>7980</v>
      </c>
      <c r="I581">
        <v>36.338900000000002</v>
      </c>
      <c r="J581">
        <v>52.11</v>
      </c>
      <c r="K581">
        <v>9</v>
      </c>
    </row>
    <row r="582" spans="1:11" x14ac:dyDescent="0.2">
      <c r="A582" t="s">
        <v>54</v>
      </c>
      <c r="B582" t="s">
        <v>946</v>
      </c>
      <c r="C582" t="s">
        <v>924</v>
      </c>
      <c r="D582">
        <v>2</v>
      </c>
      <c r="E582">
        <v>4</v>
      </c>
      <c r="F582">
        <v>7</v>
      </c>
      <c r="G582">
        <v>1003138</v>
      </c>
      <c r="H582">
        <v>7241</v>
      </c>
      <c r="I582">
        <v>35.3386</v>
      </c>
      <c r="J582">
        <v>51.39</v>
      </c>
      <c r="K582">
        <v>7</v>
      </c>
    </row>
    <row r="583" spans="1:11" x14ac:dyDescent="0.2">
      <c r="A583" t="s">
        <v>54</v>
      </c>
      <c r="B583" t="s">
        <v>946</v>
      </c>
      <c r="C583" t="s">
        <v>928</v>
      </c>
      <c r="D583">
        <v>2</v>
      </c>
      <c r="E583">
        <v>4</v>
      </c>
      <c r="F583">
        <v>3</v>
      </c>
      <c r="G583">
        <v>885070</v>
      </c>
      <c r="H583">
        <v>7782</v>
      </c>
      <c r="I583">
        <v>42.375</v>
      </c>
      <c r="J583">
        <v>48.796700000000001</v>
      </c>
      <c r="K583">
        <v>2</v>
      </c>
    </row>
    <row r="584" spans="1:11" x14ac:dyDescent="0.2">
      <c r="A584" t="s">
        <v>54</v>
      </c>
      <c r="B584" t="s">
        <v>947</v>
      </c>
      <c r="C584" t="s">
        <v>924</v>
      </c>
      <c r="D584">
        <v>2</v>
      </c>
      <c r="E584">
        <v>5</v>
      </c>
      <c r="F584">
        <v>8</v>
      </c>
      <c r="G584">
        <v>993378</v>
      </c>
      <c r="H584">
        <v>8142</v>
      </c>
      <c r="I584">
        <v>33.024999999999999</v>
      </c>
      <c r="J584">
        <v>48.66</v>
      </c>
      <c r="K584">
        <v>6</v>
      </c>
    </row>
    <row r="585" spans="1:11" x14ac:dyDescent="0.2">
      <c r="A585" t="s">
        <v>54</v>
      </c>
      <c r="B585" t="s">
        <v>947</v>
      </c>
      <c r="C585" t="s">
        <v>927</v>
      </c>
      <c r="D585">
        <v>2</v>
      </c>
      <c r="E585">
        <v>5</v>
      </c>
      <c r="F585">
        <v>3</v>
      </c>
      <c r="G585">
        <v>1217127</v>
      </c>
      <c r="H585">
        <v>7293</v>
      </c>
      <c r="I585">
        <v>39.15</v>
      </c>
      <c r="J585">
        <v>55.406700000000001</v>
      </c>
      <c r="K585">
        <v>3</v>
      </c>
    </row>
    <row r="586" spans="1:11" x14ac:dyDescent="0.2">
      <c r="A586" t="s">
        <v>54</v>
      </c>
      <c r="B586" t="s">
        <v>948</v>
      </c>
      <c r="C586" t="s">
        <v>924</v>
      </c>
      <c r="D586">
        <v>2</v>
      </c>
      <c r="E586">
        <v>6</v>
      </c>
      <c r="F586">
        <v>11</v>
      </c>
      <c r="G586">
        <v>1165875</v>
      </c>
      <c r="H586">
        <v>8100</v>
      </c>
      <c r="I586">
        <v>31.852499999999999</v>
      </c>
      <c r="J586">
        <v>49.861800000000002</v>
      </c>
      <c r="K586">
        <v>8</v>
      </c>
    </row>
    <row r="587" spans="1:11" x14ac:dyDescent="0.2">
      <c r="A587" t="s">
        <v>54</v>
      </c>
      <c r="B587" t="s">
        <v>949</v>
      </c>
      <c r="C587" t="s">
        <v>924</v>
      </c>
      <c r="D587">
        <v>2</v>
      </c>
      <c r="E587">
        <v>7</v>
      </c>
      <c r="F587">
        <v>8</v>
      </c>
      <c r="G587">
        <v>1121497</v>
      </c>
      <c r="H587">
        <v>7516</v>
      </c>
      <c r="I587">
        <v>32.807499999999997</v>
      </c>
      <c r="J587">
        <v>51.9</v>
      </c>
      <c r="K587">
        <v>8</v>
      </c>
    </row>
    <row r="588" spans="1:11" x14ac:dyDescent="0.2">
      <c r="A588" t="s">
        <v>54</v>
      </c>
      <c r="B588" t="s">
        <v>949</v>
      </c>
      <c r="C588" t="s">
        <v>928</v>
      </c>
      <c r="D588">
        <v>2</v>
      </c>
      <c r="E588">
        <v>7</v>
      </c>
      <c r="F588">
        <v>4</v>
      </c>
      <c r="G588">
        <v>1198949</v>
      </c>
      <c r="H588">
        <v>7771</v>
      </c>
      <c r="I588">
        <v>31.642499999999998</v>
      </c>
      <c r="J588">
        <v>52.532499999999999</v>
      </c>
      <c r="K588">
        <v>4</v>
      </c>
    </row>
    <row r="589" spans="1:11" x14ac:dyDescent="0.2">
      <c r="A589" t="s">
        <v>55</v>
      </c>
      <c r="B589" t="s">
        <v>936</v>
      </c>
      <c r="C589" t="s">
        <v>928</v>
      </c>
      <c r="D589">
        <v>1</v>
      </c>
      <c r="E589">
        <v>1</v>
      </c>
      <c r="F589">
        <v>9</v>
      </c>
      <c r="G589">
        <v>1161326</v>
      </c>
      <c r="H589">
        <v>7895</v>
      </c>
      <c r="I589">
        <v>42.761099999999999</v>
      </c>
      <c r="J589">
        <v>57.048900000000003</v>
      </c>
      <c r="K589">
        <v>9</v>
      </c>
    </row>
    <row r="590" spans="1:11" x14ac:dyDescent="0.2">
      <c r="A590" t="s">
        <v>55</v>
      </c>
      <c r="B590" t="s">
        <v>936</v>
      </c>
      <c r="C590" t="s">
        <v>927</v>
      </c>
      <c r="D590">
        <v>1</v>
      </c>
      <c r="E590">
        <v>1</v>
      </c>
      <c r="F590">
        <v>4</v>
      </c>
      <c r="G590">
        <v>1021338</v>
      </c>
      <c r="H590">
        <v>8989</v>
      </c>
      <c r="I590">
        <v>38.332500000000003</v>
      </c>
      <c r="J590">
        <v>54.8825</v>
      </c>
      <c r="K590">
        <v>4</v>
      </c>
    </row>
    <row r="591" spans="1:11" x14ac:dyDescent="0.2">
      <c r="A591" t="s">
        <v>55</v>
      </c>
      <c r="B591" t="s">
        <v>937</v>
      </c>
      <c r="C591" t="s">
        <v>924</v>
      </c>
      <c r="D591">
        <v>1</v>
      </c>
      <c r="E591">
        <v>2</v>
      </c>
      <c r="F591">
        <v>4</v>
      </c>
      <c r="G591">
        <v>1199140</v>
      </c>
      <c r="H591">
        <v>8169</v>
      </c>
      <c r="I591">
        <v>36.965000000000003</v>
      </c>
      <c r="J591">
        <v>55.282499999999999</v>
      </c>
      <c r="K591">
        <v>4</v>
      </c>
    </row>
    <row r="592" spans="1:11" x14ac:dyDescent="0.2">
      <c r="A592" t="s">
        <v>55</v>
      </c>
      <c r="B592" t="s">
        <v>937</v>
      </c>
      <c r="C592" t="s">
        <v>928</v>
      </c>
      <c r="D592">
        <v>1</v>
      </c>
      <c r="E592">
        <v>2</v>
      </c>
      <c r="F592">
        <v>10</v>
      </c>
      <c r="G592">
        <v>1166909</v>
      </c>
      <c r="H592">
        <v>8566</v>
      </c>
      <c r="I592">
        <v>40.2057</v>
      </c>
      <c r="J592">
        <v>52.633000000000003</v>
      </c>
      <c r="K592">
        <v>7</v>
      </c>
    </row>
    <row r="593" spans="1:11" x14ac:dyDescent="0.2">
      <c r="A593" t="s">
        <v>55</v>
      </c>
      <c r="B593" t="s">
        <v>938</v>
      </c>
      <c r="C593" t="s">
        <v>928</v>
      </c>
      <c r="D593">
        <v>1</v>
      </c>
      <c r="E593">
        <v>3</v>
      </c>
      <c r="F593">
        <v>12</v>
      </c>
      <c r="G593">
        <v>1279837</v>
      </c>
      <c r="H593">
        <v>8618</v>
      </c>
      <c r="I593">
        <v>40.04</v>
      </c>
      <c r="J593">
        <v>55.784999999999997</v>
      </c>
      <c r="K593">
        <v>10</v>
      </c>
    </row>
    <row r="594" spans="1:11" x14ac:dyDescent="0.2">
      <c r="A594" t="s">
        <v>55</v>
      </c>
      <c r="B594" t="s">
        <v>939</v>
      </c>
      <c r="C594" t="s">
        <v>928</v>
      </c>
      <c r="D594">
        <v>1</v>
      </c>
      <c r="E594">
        <v>4</v>
      </c>
      <c r="F594">
        <v>9</v>
      </c>
      <c r="G594">
        <v>1218527</v>
      </c>
      <c r="H594">
        <v>8951</v>
      </c>
      <c r="I594">
        <v>43.641399999999997</v>
      </c>
      <c r="J594">
        <v>55.8033</v>
      </c>
      <c r="K594">
        <v>7</v>
      </c>
    </row>
    <row r="595" spans="1:11" x14ac:dyDescent="0.2">
      <c r="A595" t="s">
        <v>55</v>
      </c>
      <c r="B595" t="s">
        <v>939</v>
      </c>
      <c r="C595" t="s">
        <v>927</v>
      </c>
      <c r="D595">
        <v>1</v>
      </c>
      <c r="E595">
        <v>4</v>
      </c>
      <c r="F595">
        <v>4</v>
      </c>
      <c r="G595">
        <v>1150217</v>
      </c>
      <c r="H595">
        <v>8579</v>
      </c>
      <c r="I595">
        <v>40.299999999999997</v>
      </c>
      <c r="J595">
        <v>53.25</v>
      </c>
      <c r="K595">
        <v>3</v>
      </c>
    </row>
    <row r="596" spans="1:11" x14ac:dyDescent="0.2">
      <c r="A596" t="s">
        <v>55</v>
      </c>
      <c r="B596" t="s">
        <v>940</v>
      </c>
      <c r="C596" t="s">
        <v>924</v>
      </c>
      <c r="D596">
        <v>1</v>
      </c>
      <c r="E596">
        <v>5</v>
      </c>
      <c r="F596">
        <v>4</v>
      </c>
      <c r="G596">
        <v>1247217</v>
      </c>
      <c r="H596">
        <v>8408</v>
      </c>
      <c r="I596">
        <v>38.5533</v>
      </c>
      <c r="J596">
        <v>53.472499999999997</v>
      </c>
      <c r="K596">
        <v>3</v>
      </c>
    </row>
    <row r="597" spans="1:11" x14ac:dyDescent="0.2">
      <c r="A597" t="s">
        <v>55</v>
      </c>
      <c r="B597" t="s">
        <v>940</v>
      </c>
      <c r="C597" t="s">
        <v>928</v>
      </c>
      <c r="D597">
        <v>1</v>
      </c>
      <c r="E597">
        <v>5</v>
      </c>
      <c r="F597">
        <v>10</v>
      </c>
      <c r="G597">
        <v>1190071</v>
      </c>
      <c r="H597">
        <v>8346</v>
      </c>
      <c r="I597">
        <v>38.021000000000001</v>
      </c>
      <c r="J597">
        <v>55.841000000000001</v>
      </c>
      <c r="K597">
        <v>10</v>
      </c>
    </row>
    <row r="598" spans="1:11" x14ac:dyDescent="0.2">
      <c r="A598" t="s">
        <v>55</v>
      </c>
      <c r="B598" t="s">
        <v>941</v>
      </c>
      <c r="C598" t="s">
        <v>928</v>
      </c>
      <c r="D598">
        <v>1</v>
      </c>
      <c r="E598">
        <v>6</v>
      </c>
      <c r="F598">
        <v>14</v>
      </c>
      <c r="G598">
        <v>1298995</v>
      </c>
      <c r="H598">
        <v>8167</v>
      </c>
      <c r="I598">
        <v>34.703600000000002</v>
      </c>
      <c r="J598">
        <v>53.017899999999997</v>
      </c>
      <c r="K598">
        <v>11</v>
      </c>
    </row>
    <row r="599" spans="1:11" x14ac:dyDescent="0.2">
      <c r="A599" t="s">
        <v>55</v>
      </c>
      <c r="B599" t="s">
        <v>942</v>
      </c>
      <c r="C599" t="s">
        <v>928</v>
      </c>
      <c r="D599">
        <v>1</v>
      </c>
      <c r="E599">
        <v>7</v>
      </c>
      <c r="F599">
        <v>10</v>
      </c>
      <c r="G599">
        <v>1406208</v>
      </c>
      <c r="H599">
        <v>9134</v>
      </c>
      <c r="I599">
        <v>42.408700000000003</v>
      </c>
      <c r="J599">
        <v>58.082999999999998</v>
      </c>
      <c r="K599">
        <v>8</v>
      </c>
    </row>
    <row r="600" spans="1:11" x14ac:dyDescent="0.2">
      <c r="A600" t="s">
        <v>55</v>
      </c>
      <c r="B600" t="s">
        <v>942</v>
      </c>
      <c r="C600" t="s">
        <v>927</v>
      </c>
      <c r="D600">
        <v>1</v>
      </c>
      <c r="E600">
        <v>7</v>
      </c>
      <c r="F600">
        <v>5</v>
      </c>
      <c r="G600">
        <v>1567225</v>
      </c>
      <c r="H600">
        <v>9016</v>
      </c>
      <c r="I600">
        <v>39.4133</v>
      </c>
      <c r="J600">
        <v>56.106000000000002</v>
      </c>
      <c r="K600">
        <v>3</v>
      </c>
    </row>
    <row r="601" spans="1:11" x14ac:dyDescent="0.2">
      <c r="A601" t="s">
        <v>55</v>
      </c>
      <c r="B601" t="s">
        <v>943</v>
      </c>
      <c r="C601" t="s">
        <v>928</v>
      </c>
      <c r="D601">
        <v>2</v>
      </c>
      <c r="E601">
        <v>1</v>
      </c>
      <c r="F601">
        <v>10</v>
      </c>
      <c r="G601">
        <v>1217997</v>
      </c>
      <c r="H601">
        <v>8633</v>
      </c>
      <c r="I601">
        <v>41.718899999999998</v>
      </c>
      <c r="J601">
        <v>56.616</v>
      </c>
      <c r="K601">
        <v>9</v>
      </c>
    </row>
    <row r="602" spans="1:11" x14ac:dyDescent="0.2">
      <c r="A602" t="s">
        <v>55</v>
      </c>
      <c r="B602" t="s">
        <v>943</v>
      </c>
      <c r="C602" t="s">
        <v>927</v>
      </c>
      <c r="D602">
        <v>2</v>
      </c>
      <c r="E602">
        <v>1</v>
      </c>
      <c r="F602">
        <v>4</v>
      </c>
      <c r="G602">
        <v>1248188</v>
      </c>
      <c r="H602">
        <v>7440</v>
      </c>
      <c r="I602">
        <v>42.73</v>
      </c>
      <c r="J602">
        <v>57.452500000000001</v>
      </c>
      <c r="K602">
        <v>4</v>
      </c>
    </row>
    <row r="603" spans="1:11" x14ac:dyDescent="0.2">
      <c r="A603" t="s">
        <v>55</v>
      </c>
      <c r="B603" t="s">
        <v>944</v>
      </c>
      <c r="C603" t="s">
        <v>924</v>
      </c>
      <c r="D603">
        <v>2</v>
      </c>
      <c r="E603">
        <v>2</v>
      </c>
      <c r="F603">
        <v>5</v>
      </c>
      <c r="G603">
        <v>1354037</v>
      </c>
      <c r="H603">
        <v>9805</v>
      </c>
      <c r="I603">
        <v>39.774999999999999</v>
      </c>
      <c r="J603">
        <v>57.281999999999996</v>
      </c>
      <c r="K603">
        <v>4</v>
      </c>
    </row>
    <row r="604" spans="1:11" x14ac:dyDescent="0.2">
      <c r="A604" t="s">
        <v>55</v>
      </c>
      <c r="B604" t="s">
        <v>944</v>
      </c>
      <c r="C604" t="s">
        <v>928</v>
      </c>
      <c r="D604">
        <v>2</v>
      </c>
      <c r="E604">
        <v>2</v>
      </c>
      <c r="F604">
        <v>10</v>
      </c>
      <c r="G604">
        <v>1405378</v>
      </c>
      <c r="H604">
        <v>8703</v>
      </c>
      <c r="I604">
        <v>43.627800000000001</v>
      </c>
      <c r="J604">
        <v>59.508000000000003</v>
      </c>
      <c r="K604">
        <v>9</v>
      </c>
    </row>
    <row r="605" spans="1:11" x14ac:dyDescent="0.2">
      <c r="A605" t="s">
        <v>55</v>
      </c>
      <c r="B605" t="s">
        <v>945</v>
      </c>
      <c r="C605" t="s">
        <v>928</v>
      </c>
      <c r="D605">
        <v>2</v>
      </c>
      <c r="E605">
        <v>3</v>
      </c>
      <c r="F605">
        <v>13</v>
      </c>
      <c r="G605">
        <v>1342145</v>
      </c>
      <c r="H605">
        <v>8496</v>
      </c>
      <c r="I605">
        <v>41.104599999999998</v>
      </c>
      <c r="J605">
        <v>58.985399999999998</v>
      </c>
      <c r="K605">
        <v>13</v>
      </c>
    </row>
    <row r="606" spans="1:11" x14ac:dyDescent="0.2">
      <c r="A606" t="s">
        <v>55</v>
      </c>
      <c r="B606" t="s">
        <v>946</v>
      </c>
      <c r="C606" t="s">
        <v>928</v>
      </c>
      <c r="D606">
        <v>2</v>
      </c>
      <c r="E606">
        <v>4</v>
      </c>
      <c r="F606">
        <v>10</v>
      </c>
      <c r="G606">
        <v>1298684</v>
      </c>
      <c r="H606">
        <v>8663</v>
      </c>
      <c r="I606">
        <v>39.025599999999997</v>
      </c>
      <c r="J606">
        <v>56.445999999999998</v>
      </c>
      <c r="K606">
        <v>9</v>
      </c>
    </row>
    <row r="607" spans="1:11" x14ac:dyDescent="0.2">
      <c r="A607" t="s">
        <v>55</v>
      </c>
      <c r="B607" t="s">
        <v>946</v>
      </c>
      <c r="C607" t="s">
        <v>927</v>
      </c>
      <c r="D607">
        <v>2</v>
      </c>
      <c r="E607">
        <v>4</v>
      </c>
      <c r="F607">
        <v>4</v>
      </c>
      <c r="G607">
        <v>1282653</v>
      </c>
      <c r="H607">
        <v>8544</v>
      </c>
      <c r="I607">
        <v>40.8675</v>
      </c>
      <c r="J607">
        <v>58.297499999999999</v>
      </c>
      <c r="K607">
        <v>4</v>
      </c>
    </row>
    <row r="608" spans="1:11" x14ac:dyDescent="0.2">
      <c r="A608" t="s">
        <v>55</v>
      </c>
      <c r="B608" t="s">
        <v>947</v>
      </c>
      <c r="C608" t="s">
        <v>924</v>
      </c>
      <c r="D608">
        <v>2</v>
      </c>
      <c r="E608">
        <v>5</v>
      </c>
      <c r="F608">
        <v>5</v>
      </c>
      <c r="G608">
        <v>1228662</v>
      </c>
      <c r="H608">
        <v>9250</v>
      </c>
      <c r="I608">
        <v>37.255000000000003</v>
      </c>
      <c r="J608">
        <v>54.52</v>
      </c>
      <c r="K608">
        <v>4</v>
      </c>
    </row>
    <row r="609" spans="1:11" x14ac:dyDescent="0.2">
      <c r="A609" t="s">
        <v>55</v>
      </c>
      <c r="B609" t="s">
        <v>947</v>
      </c>
      <c r="C609" t="s">
        <v>928</v>
      </c>
      <c r="D609">
        <v>2</v>
      </c>
      <c r="E609">
        <v>5</v>
      </c>
      <c r="F609">
        <v>10</v>
      </c>
      <c r="G609">
        <v>1335579</v>
      </c>
      <c r="H609">
        <v>8329</v>
      </c>
      <c r="I609">
        <v>39.987099999999998</v>
      </c>
      <c r="J609">
        <v>54.192</v>
      </c>
      <c r="K609">
        <v>7</v>
      </c>
    </row>
    <row r="610" spans="1:11" x14ac:dyDescent="0.2">
      <c r="A610" t="s">
        <v>55</v>
      </c>
      <c r="B610" t="s">
        <v>948</v>
      </c>
      <c r="C610" t="s">
        <v>928</v>
      </c>
      <c r="D610">
        <v>2</v>
      </c>
      <c r="E610">
        <v>6</v>
      </c>
      <c r="F610">
        <v>15</v>
      </c>
      <c r="G610">
        <v>1463991</v>
      </c>
      <c r="H610">
        <v>8652</v>
      </c>
      <c r="I610">
        <v>40.981999999999999</v>
      </c>
      <c r="J610">
        <v>60.432000000000002</v>
      </c>
      <c r="K610">
        <v>15</v>
      </c>
    </row>
    <row r="611" spans="1:11" x14ac:dyDescent="0.2">
      <c r="A611" t="s">
        <v>55</v>
      </c>
      <c r="B611" t="s">
        <v>949</v>
      </c>
      <c r="C611" t="s">
        <v>928</v>
      </c>
      <c r="D611">
        <v>2</v>
      </c>
      <c r="E611">
        <v>7</v>
      </c>
      <c r="F611">
        <v>11</v>
      </c>
      <c r="G611">
        <v>1410855</v>
      </c>
      <c r="H611">
        <v>9146</v>
      </c>
      <c r="I611">
        <v>41.355499999999999</v>
      </c>
      <c r="J611">
        <v>60.586399999999998</v>
      </c>
      <c r="K611">
        <v>11</v>
      </c>
    </row>
    <row r="612" spans="1:11" x14ac:dyDescent="0.2">
      <c r="A612" t="s">
        <v>55</v>
      </c>
      <c r="B612" t="s">
        <v>949</v>
      </c>
      <c r="C612" t="s">
        <v>927</v>
      </c>
      <c r="D612">
        <v>2</v>
      </c>
      <c r="E612">
        <v>7</v>
      </c>
      <c r="F612">
        <v>5</v>
      </c>
      <c r="G612">
        <v>1548145</v>
      </c>
      <c r="H612">
        <v>8743</v>
      </c>
      <c r="I612">
        <v>45.484999999999999</v>
      </c>
      <c r="J612">
        <v>60.268000000000001</v>
      </c>
      <c r="K612">
        <v>4</v>
      </c>
    </row>
    <row r="613" spans="1:11" x14ac:dyDescent="0.2">
      <c r="A613" t="s">
        <v>56</v>
      </c>
      <c r="B613" t="s">
        <v>936</v>
      </c>
      <c r="C613" t="s">
        <v>924</v>
      </c>
      <c r="D613">
        <v>1</v>
      </c>
      <c r="E613">
        <v>1</v>
      </c>
      <c r="F613">
        <v>4</v>
      </c>
      <c r="G613">
        <v>1320664</v>
      </c>
      <c r="H613">
        <v>8968</v>
      </c>
      <c r="I613">
        <v>40.659999999999997</v>
      </c>
      <c r="J613">
        <v>59.104999999999997</v>
      </c>
      <c r="K613">
        <v>4</v>
      </c>
    </row>
    <row r="614" spans="1:11" x14ac:dyDescent="0.2">
      <c r="A614" t="s">
        <v>56</v>
      </c>
      <c r="B614" t="s">
        <v>936</v>
      </c>
      <c r="C614" t="s">
        <v>927</v>
      </c>
      <c r="D614">
        <v>1</v>
      </c>
      <c r="E614">
        <v>1</v>
      </c>
      <c r="F614">
        <v>10</v>
      </c>
      <c r="G614">
        <v>1231729</v>
      </c>
      <c r="H614">
        <v>9130</v>
      </c>
      <c r="I614">
        <v>40.883699999999997</v>
      </c>
      <c r="J614">
        <v>55.664000000000001</v>
      </c>
      <c r="K614">
        <v>8</v>
      </c>
    </row>
    <row r="615" spans="1:11" x14ac:dyDescent="0.2">
      <c r="A615" t="s">
        <v>56</v>
      </c>
      <c r="B615" t="s">
        <v>937</v>
      </c>
      <c r="C615" t="s">
        <v>928</v>
      </c>
      <c r="D615">
        <v>1</v>
      </c>
      <c r="E615">
        <v>2</v>
      </c>
      <c r="F615">
        <v>5</v>
      </c>
      <c r="G615">
        <v>1240717</v>
      </c>
      <c r="H615">
        <v>8721</v>
      </c>
      <c r="I615">
        <v>39.197499999999998</v>
      </c>
      <c r="J615">
        <v>54.631999999999998</v>
      </c>
      <c r="K615">
        <v>4</v>
      </c>
    </row>
    <row r="616" spans="1:11" x14ac:dyDescent="0.2">
      <c r="A616" t="s">
        <v>56</v>
      </c>
      <c r="B616" t="s">
        <v>937</v>
      </c>
      <c r="C616" t="s">
        <v>927</v>
      </c>
      <c r="D616">
        <v>1</v>
      </c>
      <c r="E616">
        <v>2</v>
      </c>
      <c r="F616">
        <v>10</v>
      </c>
      <c r="G616">
        <v>1264507</v>
      </c>
      <c r="H616">
        <v>9130</v>
      </c>
      <c r="I616">
        <v>41.702199999999998</v>
      </c>
      <c r="J616">
        <v>57.688000000000002</v>
      </c>
      <c r="K616">
        <v>9</v>
      </c>
    </row>
    <row r="617" spans="1:11" x14ac:dyDescent="0.2">
      <c r="A617" t="s">
        <v>56</v>
      </c>
      <c r="B617" t="s">
        <v>938</v>
      </c>
      <c r="C617" t="s">
        <v>927</v>
      </c>
      <c r="D617">
        <v>1</v>
      </c>
      <c r="E617">
        <v>3</v>
      </c>
      <c r="F617">
        <v>13</v>
      </c>
      <c r="G617">
        <v>1288282</v>
      </c>
      <c r="H617">
        <v>8851</v>
      </c>
      <c r="I617">
        <v>39.476399999999998</v>
      </c>
      <c r="J617">
        <v>56.023800000000001</v>
      </c>
      <c r="K617">
        <v>11</v>
      </c>
    </row>
    <row r="618" spans="1:11" x14ac:dyDescent="0.2">
      <c r="A618" t="s">
        <v>56</v>
      </c>
      <c r="B618" t="s">
        <v>939</v>
      </c>
      <c r="C618" t="s">
        <v>924</v>
      </c>
      <c r="D618">
        <v>1</v>
      </c>
      <c r="E618">
        <v>4</v>
      </c>
      <c r="F618">
        <v>4</v>
      </c>
      <c r="G618">
        <v>1276122</v>
      </c>
      <c r="H618">
        <v>9340</v>
      </c>
      <c r="I618">
        <v>39.386699999999998</v>
      </c>
      <c r="J618">
        <v>55.222499999999997</v>
      </c>
      <c r="K618">
        <v>3</v>
      </c>
    </row>
    <row r="619" spans="1:11" x14ac:dyDescent="0.2">
      <c r="A619" t="s">
        <v>56</v>
      </c>
      <c r="B619" t="s">
        <v>939</v>
      </c>
      <c r="C619" t="s">
        <v>927</v>
      </c>
      <c r="D619">
        <v>1</v>
      </c>
      <c r="E619">
        <v>4</v>
      </c>
      <c r="F619">
        <v>10</v>
      </c>
      <c r="G619">
        <v>1354016</v>
      </c>
      <c r="H619">
        <v>9055</v>
      </c>
      <c r="I619">
        <v>42.912199999999999</v>
      </c>
      <c r="J619">
        <v>59.015000000000001</v>
      </c>
      <c r="K619">
        <v>9</v>
      </c>
    </row>
    <row r="620" spans="1:11" x14ac:dyDescent="0.2">
      <c r="A620" t="s">
        <v>56</v>
      </c>
      <c r="B620" t="s">
        <v>940</v>
      </c>
      <c r="C620" t="s">
        <v>928</v>
      </c>
      <c r="D620">
        <v>1</v>
      </c>
      <c r="E620">
        <v>5</v>
      </c>
      <c r="F620">
        <v>5</v>
      </c>
      <c r="G620">
        <v>1193124</v>
      </c>
      <c r="H620">
        <v>8249</v>
      </c>
      <c r="I620">
        <v>43.217500000000001</v>
      </c>
      <c r="J620">
        <v>55.045999999999999</v>
      </c>
      <c r="K620">
        <v>4</v>
      </c>
    </row>
    <row r="621" spans="1:11" x14ac:dyDescent="0.2">
      <c r="A621" t="s">
        <v>56</v>
      </c>
      <c r="B621" t="s">
        <v>940</v>
      </c>
      <c r="C621" t="s">
        <v>927</v>
      </c>
      <c r="D621">
        <v>1</v>
      </c>
      <c r="E621">
        <v>5</v>
      </c>
      <c r="F621">
        <v>10</v>
      </c>
      <c r="G621">
        <v>1133383</v>
      </c>
      <c r="H621">
        <v>8143</v>
      </c>
      <c r="I621">
        <v>36.794400000000003</v>
      </c>
      <c r="J621">
        <v>53.249000000000002</v>
      </c>
      <c r="K621">
        <v>9</v>
      </c>
    </row>
    <row r="622" spans="1:11" x14ac:dyDescent="0.2">
      <c r="A622" t="s">
        <v>56</v>
      </c>
      <c r="B622" t="s">
        <v>941</v>
      </c>
      <c r="C622" t="s">
        <v>927</v>
      </c>
      <c r="D622">
        <v>1</v>
      </c>
      <c r="E622">
        <v>6</v>
      </c>
      <c r="F622">
        <v>15</v>
      </c>
      <c r="G622">
        <v>1432736</v>
      </c>
      <c r="H622">
        <v>8989</v>
      </c>
      <c r="I622">
        <v>40.105699999999999</v>
      </c>
      <c r="J622">
        <v>59.186</v>
      </c>
      <c r="K622">
        <v>14</v>
      </c>
    </row>
    <row r="623" spans="1:11" x14ac:dyDescent="0.2">
      <c r="A623" t="s">
        <v>56</v>
      </c>
      <c r="B623" t="s">
        <v>942</v>
      </c>
      <c r="C623" t="s">
        <v>924</v>
      </c>
      <c r="D623">
        <v>1</v>
      </c>
      <c r="E623">
        <v>7</v>
      </c>
      <c r="F623">
        <v>5</v>
      </c>
      <c r="G623">
        <v>1302386</v>
      </c>
      <c r="H623">
        <v>8638</v>
      </c>
      <c r="I623">
        <v>41.473999999999997</v>
      </c>
      <c r="J623">
        <v>58.875999999999998</v>
      </c>
      <c r="K623">
        <v>5</v>
      </c>
    </row>
    <row r="624" spans="1:11" x14ac:dyDescent="0.2">
      <c r="A624" t="s">
        <v>56</v>
      </c>
      <c r="B624" t="s">
        <v>942</v>
      </c>
      <c r="C624" t="s">
        <v>927</v>
      </c>
      <c r="D624">
        <v>1</v>
      </c>
      <c r="E624">
        <v>7</v>
      </c>
      <c r="F624">
        <v>11</v>
      </c>
      <c r="G624">
        <v>1331669</v>
      </c>
      <c r="H624">
        <v>8108</v>
      </c>
      <c r="I624">
        <v>35.2256</v>
      </c>
      <c r="J624">
        <v>53.804499999999997</v>
      </c>
      <c r="K624">
        <v>9</v>
      </c>
    </row>
    <row r="625" spans="1:11" x14ac:dyDescent="0.2">
      <c r="A625" t="s">
        <v>56</v>
      </c>
      <c r="B625" t="s">
        <v>943</v>
      </c>
      <c r="C625" t="s">
        <v>924</v>
      </c>
      <c r="D625">
        <v>2</v>
      </c>
      <c r="E625">
        <v>1</v>
      </c>
      <c r="F625">
        <v>5</v>
      </c>
      <c r="G625">
        <v>1302932</v>
      </c>
      <c r="H625">
        <v>9060</v>
      </c>
      <c r="I625">
        <v>41.308</v>
      </c>
      <c r="J625">
        <v>59.298000000000002</v>
      </c>
      <c r="K625">
        <v>5</v>
      </c>
    </row>
    <row r="626" spans="1:11" x14ac:dyDescent="0.2">
      <c r="A626" t="s">
        <v>56</v>
      </c>
      <c r="B626" t="s">
        <v>943</v>
      </c>
      <c r="C626" t="s">
        <v>927</v>
      </c>
      <c r="D626">
        <v>2</v>
      </c>
      <c r="E626">
        <v>1</v>
      </c>
      <c r="F626">
        <v>10</v>
      </c>
      <c r="G626">
        <v>1253168</v>
      </c>
      <c r="H626">
        <v>8928</v>
      </c>
      <c r="I626">
        <v>41.595700000000001</v>
      </c>
      <c r="J626">
        <v>54.488</v>
      </c>
      <c r="K626">
        <v>7</v>
      </c>
    </row>
    <row r="627" spans="1:11" x14ac:dyDescent="0.2">
      <c r="A627" t="s">
        <v>56</v>
      </c>
      <c r="B627" t="s">
        <v>944</v>
      </c>
      <c r="C627" t="s">
        <v>928</v>
      </c>
      <c r="D627">
        <v>2</v>
      </c>
      <c r="E627">
        <v>2</v>
      </c>
      <c r="F627">
        <v>5</v>
      </c>
      <c r="G627">
        <v>1251758</v>
      </c>
      <c r="H627">
        <v>9258</v>
      </c>
      <c r="I627">
        <v>43.956000000000003</v>
      </c>
      <c r="J627">
        <v>60.106000000000002</v>
      </c>
      <c r="K627">
        <v>5</v>
      </c>
    </row>
    <row r="628" spans="1:11" x14ac:dyDescent="0.2">
      <c r="A628" t="s">
        <v>56</v>
      </c>
      <c r="B628" t="s">
        <v>944</v>
      </c>
      <c r="C628" t="s">
        <v>927</v>
      </c>
      <c r="D628">
        <v>2</v>
      </c>
      <c r="E628">
        <v>2</v>
      </c>
      <c r="F628">
        <v>11</v>
      </c>
      <c r="G628">
        <v>1263608</v>
      </c>
      <c r="H628">
        <v>8648</v>
      </c>
      <c r="I628">
        <v>39.158299999999997</v>
      </c>
      <c r="J628">
        <v>51.399099999999997</v>
      </c>
      <c r="K628">
        <v>6</v>
      </c>
    </row>
    <row r="629" spans="1:11" x14ac:dyDescent="0.2">
      <c r="A629" t="s">
        <v>56</v>
      </c>
      <c r="B629" t="s">
        <v>945</v>
      </c>
      <c r="C629" t="s">
        <v>927</v>
      </c>
      <c r="D629">
        <v>2</v>
      </c>
      <c r="E629">
        <v>3</v>
      </c>
      <c r="F629">
        <v>14</v>
      </c>
      <c r="G629">
        <v>1356211</v>
      </c>
      <c r="H629">
        <v>8789</v>
      </c>
      <c r="I629">
        <v>40.783000000000001</v>
      </c>
      <c r="J629">
        <v>55.391399999999997</v>
      </c>
      <c r="K629">
        <v>10</v>
      </c>
    </row>
    <row r="630" spans="1:11" x14ac:dyDescent="0.2">
      <c r="A630" t="s">
        <v>56</v>
      </c>
      <c r="B630" t="s">
        <v>946</v>
      </c>
      <c r="C630" t="s">
        <v>924</v>
      </c>
      <c r="D630">
        <v>2</v>
      </c>
      <c r="E630">
        <v>4</v>
      </c>
      <c r="F630">
        <v>5</v>
      </c>
      <c r="G630">
        <v>1313052</v>
      </c>
      <c r="H630">
        <v>8745</v>
      </c>
      <c r="I630">
        <v>43.91</v>
      </c>
      <c r="J630">
        <v>60.161999999999999</v>
      </c>
      <c r="K630">
        <v>5</v>
      </c>
    </row>
    <row r="631" spans="1:11" x14ac:dyDescent="0.2">
      <c r="A631" t="s">
        <v>56</v>
      </c>
      <c r="B631" t="s">
        <v>946</v>
      </c>
      <c r="C631" t="s">
        <v>927</v>
      </c>
      <c r="D631">
        <v>2</v>
      </c>
      <c r="E631">
        <v>4</v>
      </c>
      <c r="F631">
        <v>10</v>
      </c>
      <c r="G631">
        <v>1258416</v>
      </c>
      <c r="H631">
        <v>8655</v>
      </c>
      <c r="I631">
        <v>41.31</v>
      </c>
      <c r="J631">
        <v>56.896000000000001</v>
      </c>
      <c r="K631">
        <v>9</v>
      </c>
    </row>
    <row r="632" spans="1:11" x14ac:dyDescent="0.2">
      <c r="A632" t="s">
        <v>56</v>
      </c>
      <c r="B632" t="s">
        <v>947</v>
      </c>
      <c r="C632" t="s">
        <v>928</v>
      </c>
      <c r="D632">
        <v>2</v>
      </c>
      <c r="E632">
        <v>5</v>
      </c>
      <c r="F632">
        <v>5</v>
      </c>
      <c r="G632">
        <v>1285598</v>
      </c>
      <c r="H632">
        <v>9443</v>
      </c>
      <c r="I632">
        <v>41.576000000000001</v>
      </c>
      <c r="J632">
        <v>59.664000000000001</v>
      </c>
      <c r="K632">
        <v>5</v>
      </c>
    </row>
    <row r="633" spans="1:11" x14ac:dyDescent="0.2">
      <c r="A633" t="s">
        <v>56</v>
      </c>
      <c r="B633" t="s">
        <v>947</v>
      </c>
      <c r="C633" t="s">
        <v>927</v>
      </c>
      <c r="D633">
        <v>2</v>
      </c>
      <c r="E633">
        <v>5</v>
      </c>
      <c r="F633">
        <v>11</v>
      </c>
      <c r="G633">
        <v>1322634</v>
      </c>
      <c r="H633">
        <v>8765</v>
      </c>
      <c r="I633">
        <v>43.3</v>
      </c>
      <c r="J633">
        <v>57.31</v>
      </c>
      <c r="K633">
        <v>9</v>
      </c>
    </row>
    <row r="634" spans="1:11" x14ac:dyDescent="0.2">
      <c r="A634" t="s">
        <v>56</v>
      </c>
      <c r="B634" t="s">
        <v>948</v>
      </c>
      <c r="C634" t="s">
        <v>927</v>
      </c>
      <c r="D634">
        <v>2</v>
      </c>
      <c r="E634">
        <v>6</v>
      </c>
      <c r="F634">
        <v>16</v>
      </c>
      <c r="G634">
        <v>1391320</v>
      </c>
      <c r="H634">
        <v>8605</v>
      </c>
      <c r="I634">
        <v>40.569200000000002</v>
      </c>
      <c r="J634">
        <v>56.897500000000001</v>
      </c>
      <c r="K634">
        <v>13</v>
      </c>
    </row>
    <row r="635" spans="1:11" x14ac:dyDescent="0.2">
      <c r="A635" t="s">
        <v>56</v>
      </c>
      <c r="B635" t="s">
        <v>949</v>
      </c>
      <c r="C635" t="s">
        <v>924</v>
      </c>
      <c r="D635">
        <v>2</v>
      </c>
      <c r="E635">
        <v>7</v>
      </c>
      <c r="F635">
        <v>5</v>
      </c>
      <c r="G635">
        <v>1528034</v>
      </c>
      <c r="H635">
        <v>8861</v>
      </c>
      <c r="I635">
        <v>42.781999999999996</v>
      </c>
      <c r="J635">
        <v>62.142000000000003</v>
      </c>
      <c r="K635">
        <v>5</v>
      </c>
    </row>
    <row r="636" spans="1:11" x14ac:dyDescent="0.2">
      <c r="A636" t="s">
        <v>56</v>
      </c>
      <c r="B636" t="s">
        <v>949</v>
      </c>
      <c r="C636" t="s">
        <v>927</v>
      </c>
      <c r="D636">
        <v>2</v>
      </c>
      <c r="E636">
        <v>7</v>
      </c>
      <c r="F636">
        <v>12</v>
      </c>
      <c r="G636">
        <v>1436726</v>
      </c>
      <c r="H636">
        <v>9162</v>
      </c>
      <c r="I636">
        <v>42.450800000000001</v>
      </c>
      <c r="J636">
        <v>61.355800000000002</v>
      </c>
      <c r="K636">
        <v>12</v>
      </c>
    </row>
    <row r="637" spans="1:11" x14ac:dyDescent="0.2">
      <c r="A637" t="s">
        <v>57</v>
      </c>
      <c r="B637" t="s">
        <v>936</v>
      </c>
      <c r="C637" t="s">
        <v>924</v>
      </c>
      <c r="D637">
        <v>1</v>
      </c>
      <c r="E637">
        <v>1</v>
      </c>
      <c r="F637">
        <v>10</v>
      </c>
      <c r="G637">
        <v>1277548</v>
      </c>
      <c r="H637">
        <v>8222</v>
      </c>
      <c r="I637">
        <v>38.524999999999999</v>
      </c>
      <c r="J637">
        <v>56.860999999999997</v>
      </c>
      <c r="K637">
        <v>10</v>
      </c>
    </row>
    <row r="638" spans="1:11" x14ac:dyDescent="0.2">
      <c r="A638" t="s">
        <v>57</v>
      </c>
      <c r="B638" t="s">
        <v>936</v>
      </c>
      <c r="C638" t="s">
        <v>928</v>
      </c>
      <c r="D638">
        <v>1</v>
      </c>
      <c r="E638">
        <v>1</v>
      </c>
      <c r="F638">
        <v>5</v>
      </c>
      <c r="G638">
        <v>1206433</v>
      </c>
      <c r="H638">
        <v>8527</v>
      </c>
      <c r="I638">
        <v>38.297499999999999</v>
      </c>
      <c r="J638">
        <v>53.81</v>
      </c>
      <c r="K638">
        <v>4</v>
      </c>
    </row>
    <row r="639" spans="1:11" x14ac:dyDescent="0.2">
      <c r="A639" t="s">
        <v>57</v>
      </c>
      <c r="B639" t="s">
        <v>937</v>
      </c>
      <c r="C639" t="s">
        <v>924</v>
      </c>
      <c r="D639">
        <v>1</v>
      </c>
      <c r="E639">
        <v>2</v>
      </c>
      <c r="F639">
        <v>11</v>
      </c>
      <c r="G639">
        <v>1295523</v>
      </c>
      <c r="H639">
        <v>8799</v>
      </c>
      <c r="I639">
        <v>37.256</v>
      </c>
      <c r="J639">
        <v>56.049100000000003</v>
      </c>
      <c r="K639">
        <v>10</v>
      </c>
    </row>
    <row r="640" spans="1:11" x14ac:dyDescent="0.2">
      <c r="A640" t="s">
        <v>57</v>
      </c>
      <c r="B640" t="s">
        <v>937</v>
      </c>
      <c r="C640" t="s">
        <v>927</v>
      </c>
      <c r="D640">
        <v>1</v>
      </c>
      <c r="E640">
        <v>2</v>
      </c>
      <c r="F640">
        <v>5</v>
      </c>
      <c r="G640">
        <v>1235800</v>
      </c>
      <c r="H640">
        <v>8489</v>
      </c>
      <c r="I640">
        <v>39.097999999999999</v>
      </c>
      <c r="J640">
        <v>56.962000000000003</v>
      </c>
      <c r="K640">
        <v>5</v>
      </c>
    </row>
    <row r="641" spans="1:11" x14ac:dyDescent="0.2">
      <c r="A641" t="s">
        <v>57</v>
      </c>
      <c r="B641" t="s">
        <v>938</v>
      </c>
      <c r="C641" t="s">
        <v>924</v>
      </c>
      <c r="D641">
        <v>1</v>
      </c>
      <c r="E641">
        <v>3</v>
      </c>
      <c r="F641">
        <v>14</v>
      </c>
      <c r="G641">
        <v>1222153</v>
      </c>
      <c r="H641">
        <v>8537</v>
      </c>
      <c r="I641">
        <v>38.058599999999998</v>
      </c>
      <c r="J641">
        <v>56.422899999999998</v>
      </c>
      <c r="K641">
        <v>14</v>
      </c>
    </row>
    <row r="642" spans="1:11" x14ac:dyDescent="0.2">
      <c r="A642" t="s">
        <v>57</v>
      </c>
      <c r="B642" t="s">
        <v>939</v>
      </c>
      <c r="C642" t="s">
        <v>924</v>
      </c>
      <c r="D642">
        <v>1</v>
      </c>
      <c r="E642">
        <v>4</v>
      </c>
      <c r="F642">
        <v>10</v>
      </c>
      <c r="G642">
        <v>1172650</v>
      </c>
      <c r="H642">
        <v>8731</v>
      </c>
      <c r="I642">
        <v>41.2044</v>
      </c>
      <c r="J642">
        <v>56.045000000000002</v>
      </c>
      <c r="K642">
        <v>9</v>
      </c>
    </row>
    <row r="643" spans="1:11" x14ac:dyDescent="0.2">
      <c r="A643" t="s">
        <v>57</v>
      </c>
      <c r="B643" t="s">
        <v>939</v>
      </c>
      <c r="C643" t="s">
        <v>928</v>
      </c>
      <c r="D643">
        <v>1</v>
      </c>
      <c r="E643">
        <v>4</v>
      </c>
      <c r="F643">
        <v>5</v>
      </c>
      <c r="G643">
        <v>1205520</v>
      </c>
      <c r="H643">
        <v>8677</v>
      </c>
      <c r="I643">
        <v>37.972499999999997</v>
      </c>
      <c r="J643">
        <v>53.793999999999997</v>
      </c>
      <c r="K643">
        <v>4</v>
      </c>
    </row>
    <row r="644" spans="1:11" x14ac:dyDescent="0.2">
      <c r="A644" t="s">
        <v>57</v>
      </c>
      <c r="B644" t="s">
        <v>940</v>
      </c>
      <c r="C644" t="s">
        <v>924</v>
      </c>
      <c r="D644">
        <v>1</v>
      </c>
      <c r="E644">
        <v>5</v>
      </c>
      <c r="F644">
        <v>11</v>
      </c>
      <c r="G644">
        <v>1343740</v>
      </c>
      <c r="H644">
        <v>9245</v>
      </c>
      <c r="I644">
        <v>42.252000000000002</v>
      </c>
      <c r="J644">
        <v>59.059100000000001</v>
      </c>
      <c r="K644">
        <v>10</v>
      </c>
    </row>
    <row r="645" spans="1:11" x14ac:dyDescent="0.2">
      <c r="A645" t="s">
        <v>57</v>
      </c>
      <c r="B645" t="s">
        <v>940</v>
      </c>
      <c r="C645" t="s">
        <v>927</v>
      </c>
      <c r="D645">
        <v>1</v>
      </c>
      <c r="E645">
        <v>5</v>
      </c>
      <c r="F645">
        <v>5</v>
      </c>
      <c r="G645">
        <v>1353145</v>
      </c>
      <c r="H645">
        <v>8928</v>
      </c>
      <c r="I645">
        <v>42.774000000000001</v>
      </c>
      <c r="J645">
        <v>60.32</v>
      </c>
      <c r="K645">
        <v>5</v>
      </c>
    </row>
    <row r="646" spans="1:11" x14ac:dyDescent="0.2">
      <c r="A646" t="s">
        <v>57</v>
      </c>
      <c r="B646" t="s">
        <v>941</v>
      </c>
      <c r="C646" t="s">
        <v>924</v>
      </c>
      <c r="D646">
        <v>1</v>
      </c>
      <c r="E646">
        <v>6</v>
      </c>
      <c r="F646">
        <v>16</v>
      </c>
      <c r="G646">
        <v>1365109</v>
      </c>
      <c r="H646">
        <v>8925</v>
      </c>
      <c r="I646">
        <v>41.694400000000002</v>
      </c>
      <c r="J646">
        <v>59.980600000000003</v>
      </c>
      <c r="K646">
        <v>16</v>
      </c>
    </row>
    <row r="647" spans="1:11" x14ac:dyDescent="0.2">
      <c r="A647" t="s">
        <v>57</v>
      </c>
      <c r="B647" t="s">
        <v>942</v>
      </c>
      <c r="C647" t="s">
        <v>924</v>
      </c>
      <c r="D647">
        <v>1</v>
      </c>
      <c r="E647">
        <v>7</v>
      </c>
      <c r="F647">
        <v>12</v>
      </c>
      <c r="G647">
        <v>1366346</v>
      </c>
      <c r="H647">
        <v>8865</v>
      </c>
      <c r="I647">
        <v>40.246699999999997</v>
      </c>
      <c r="J647">
        <v>55.875799999999998</v>
      </c>
      <c r="K647">
        <v>9</v>
      </c>
    </row>
    <row r="648" spans="1:11" x14ac:dyDescent="0.2">
      <c r="A648" t="s">
        <v>57</v>
      </c>
      <c r="B648" t="s">
        <v>942</v>
      </c>
      <c r="C648" t="s">
        <v>928</v>
      </c>
      <c r="D648">
        <v>1</v>
      </c>
      <c r="E648">
        <v>7</v>
      </c>
      <c r="F648">
        <v>5</v>
      </c>
      <c r="G648">
        <v>1308688</v>
      </c>
      <c r="H648">
        <v>9149</v>
      </c>
      <c r="I648">
        <v>42.508000000000003</v>
      </c>
      <c r="J648">
        <v>59.978000000000002</v>
      </c>
      <c r="K648">
        <v>5</v>
      </c>
    </row>
    <row r="649" spans="1:11" x14ac:dyDescent="0.2">
      <c r="A649" t="s">
        <v>57</v>
      </c>
      <c r="B649" t="s">
        <v>943</v>
      </c>
      <c r="C649" t="s">
        <v>924</v>
      </c>
      <c r="D649">
        <v>2</v>
      </c>
      <c r="E649">
        <v>1</v>
      </c>
      <c r="F649">
        <v>10</v>
      </c>
      <c r="G649">
        <v>1184005</v>
      </c>
      <c r="H649">
        <v>8748</v>
      </c>
      <c r="I649">
        <v>43.223799999999997</v>
      </c>
      <c r="J649">
        <v>55.44</v>
      </c>
      <c r="K649">
        <v>8</v>
      </c>
    </row>
    <row r="650" spans="1:11" x14ac:dyDescent="0.2">
      <c r="A650" t="s">
        <v>57</v>
      </c>
      <c r="B650" t="s">
        <v>943</v>
      </c>
      <c r="C650" t="s">
        <v>928</v>
      </c>
      <c r="D650">
        <v>2</v>
      </c>
      <c r="E650">
        <v>1</v>
      </c>
      <c r="F650">
        <v>5</v>
      </c>
      <c r="G650">
        <v>1302926</v>
      </c>
      <c r="H650">
        <v>9118</v>
      </c>
      <c r="I650">
        <v>44.11</v>
      </c>
      <c r="J650">
        <v>57.527999999999999</v>
      </c>
      <c r="K650">
        <v>4</v>
      </c>
    </row>
    <row r="651" spans="1:11" x14ac:dyDescent="0.2">
      <c r="A651" t="s">
        <v>57</v>
      </c>
      <c r="B651" t="s">
        <v>944</v>
      </c>
      <c r="C651" t="s">
        <v>924</v>
      </c>
      <c r="D651">
        <v>2</v>
      </c>
      <c r="E651">
        <v>2</v>
      </c>
      <c r="F651">
        <v>11</v>
      </c>
      <c r="G651">
        <v>1284660</v>
      </c>
      <c r="H651">
        <v>8300</v>
      </c>
      <c r="I651">
        <v>37.506999999999998</v>
      </c>
      <c r="J651">
        <v>55.491799999999998</v>
      </c>
      <c r="K651">
        <v>10</v>
      </c>
    </row>
    <row r="652" spans="1:11" x14ac:dyDescent="0.2">
      <c r="A652" t="s">
        <v>57</v>
      </c>
      <c r="B652" t="s">
        <v>944</v>
      </c>
      <c r="C652" t="s">
        <v>927</v>
      </c>
      <c r="D652">
        <v>2</v>
      </c>
      <c r="E652">
        <v>2</v>
      </c>
      <c r="F652">
        <v>5</v>
      </c>
      <c r="G652">
        <v>1183952</v>
      </c>
      <c r="H652">
        <v>9053</v>
      </c>
      <c r="I652">
        <v>38.582000000000001</v>
      </c>
      <c r="J652">
        <v>56.828000000000003</v>
      </c>
      <c r="K652">
        <v>5</v>
      </c>
    </row>
    <row r="653" spans="1:11" x14ac:dyDescent="0.2">
      <c r="A653" t="s">
        <v>57</v>
      </c>
      <c r="B653" t="s">
        <v>945</v>
      </c>
      <c r="C653" t="s">
        <v>924</v>
      </c>
      <c r="D653">
        <v>2</v>
      </c>
      <c r="E653">
        <v>3</v>
      </c>
      <c r="F653">
        <v>14</v>
      </c>
      <c r="G653">
        <v>1157868</v>
      </c>
      <c r="H653">
        <v>8448</v>
      </c>
      <c r="I653">
        <v>38.834299999999999</v>
      </c>
      <c r="J653">
        <v>55.957900000000002</v>
      </c>
      <c r="K653">
        <v>14</v>
      </c>
    </row>
    <row r="654" spans="1:11" x14ac:dyDescent="0.2">
      <c r="A654" t="s">
        <v>57</v>
      </c>
      <c r="B654" t="s">
        <v>946</v>
      </c>
      <c r="C654" t="s">
        <v>924</v>
      </c>
      <c r="D654">
        <v>2</v>
      </c>
      <c r="E654">
        <v>4</v>
      </c>
      <c r="F654">
        <v>10</v>
      </c>
      <c r="G654">
        <v>1231840</v>
      </c>
      <c r="H654">
        <v>8734</v>
      </c>
      <c r="I654">
        <v>41.576999999999998</v>
      </c>
      <c r="J654">
        <v>58.268000000000001</v>
      </c>
      <c r="K654">
        <v>10</v>
      </c>
    </row>
    <row r="655" spans="1:11" x14ac:dyDescent="0.2">
      <c r="A655" t="s">
        <v>57</v>
      </c>
      <c r="B655" t="s">
        <v>946</v>
      </c>
      <c r="C655" t="s">
        <v>928</v>
      </c>
      <c r="D655">
        <v>2</v>
      </c>
      <c r="E655">
        <v>4</v>
      </c>
      <c r="F655">
        <v>5</v>
      </c>
      <c r="G655">
        <v>1429786</v>
      </c>
      <c r="H655">
        <v>9724</v>
      </c>
      <c r="I655">
        <v>40.981999999999999</v>
      </c>
      <c r="J655">
        <v>61.293999999999997</v>
      </c>
      <c r="K655">
        <v>5</v>
      </c>
    </row>
    <row r="656" spans="1:11" x14ac:dyDescent="0.2">
      <c r="A656" t="s">
        <v>57</v>
      </c>
      <c r="B656" t="s">
        <v>947</v>
      </c>
      <c r="C656" t="s">
        <v>924</v>
      </c>
      <c r="D656">
        <v>2</v>
      </c>
      <c r="E656">
        <v>5</v>
      </c>
      <c r="F656">
        <v>11</v>
      </c>
      <c r="G656">
        <v>1446454</v>
      </c>
      <c r="H656">
        <v>9196</v>
      </c>
      <c r="I656">
        <v>42.025599999999997</v>
      </c>
      <c r="J656">
        <v>58.740900000000003</v>
      </c>
      <c r="K656">
        <v>9</v>
      </c>
    </row>
    <row r="657" spans="1:11" x14ac:dyDescent="0.2">
      <c r="A657" t="s">
        <v>57</v>
      </c>
      <c r="B657" t="s">
        <v>947</v>
      </c>
      <c r="C657" t="s">
        <v>927</v>
      </c>
      <c r="D657">
        <v>2</v>
      </c>
      <c r="E657">
        <v>5</v>
      </c>
      <c r="F657">
        <v>5</v>
      </c>
      <c r="G657">
        <v>1232010</v>
      </c>
      <c r="H657">
        <v>8833</v>
      </c>
      <c r="I657">
        <v>39.082000000000001</v>
      </c>
      <c r="J657">
        <v>57.31</v>
      </c>
      <c r="K657">
        <v>5</v>
      </c>
    </row>
    <row r="658" spans="1:11" x14ac:dyDescent="0.2">
      <c r="A658" t="s">
        <v>57</v>
      </c>
      <c r="B658" t="s">
        <v>948</v>
      </c>
      <c r="C658" t="s">
        <v>924</v>
      </c>
      <c r="D658">
        <v>2</v>
      </c>
      <c r="E658">
        <v>6</v>
      </c>
      <c r="F658">
        <v>16</v>
      </c>
      <c r="G658">
        <v>1503781</v>
      </c>
      <c r="H658">
        <v>9309</v>
      </c>
      <c r="I658">
        <v>41.066400000000002</v>
      </c>
      <c r="J658">
        <v>59.906199999999998</v>
      </c>
      <c r="K658">
        <v>14</v>
      </c>
    </row>
    <row r="659" spans="1:11" x14ac:dyDescent="0.2">
      <c r="A659" t="s">
        <v>57</v>
      </c>
      <c r="B659" t="s">
        <v>949</v>
      </c>
      <c r="C659" t="s">
        <v>924</v>
      </c>
      <c r="D659">
        <v>2</v>
      </c>
      <c r="E659">
        <v>7</v>
      </c>
      <c r="F659">
        <v>12</v>
      </c>
      <c r="G659">
        <v>1332965</v>
      </c>
      <c r="H659">
        <v>9053</v>
      </c>
      <c r="I659">
        <v>40.140900000000002</v>
      </c>
      <c r="J659">
        <v>57.96</v>
      </c>
      <c r="K659">
        <v>11</v>
      </c>
    </row>
    <row r="660" spans="1:11" x14ac:dyDescent="0.2">
      <c r="A660" t="s">
        <v>57</v>
      </c>
      <c r="B660" t="s">
        <v>949</v>
      </c>
      <c r="C660" t="s">
        <v>928</v>
      </c>
      <c r="D660">
        <v>2</v>
      </c>
      <c r="E660">
        <v>7</v>
      </c>
      <c r="F660">
        <v>5</v>
      </c>
      <c r="G660">
        <v>1525533</v>
      </c>
      <c r="H660">
        <v>8521</v>
      </c>
      <c r="I660">
        <v>43.962000000000003</v>
      </c>
      <c r="J660">
        <v>62.23</v>
      </c>
      <c r="K660">
        <v>5</v>
      </c>
    </row>
    <row r="661" spans="1:11" x14ac:dyDescent="0.2">
      <c r="A661" t="s">
        <v>58</v>
      </c>
      <c r="B661" t="s">
        <v>936</v>
      </c>
      <c r="C661" t="s">
        <v>928</v>
      </c>
      <c r="D661">
        <v>1</v>
      </c>
      <c r="E661">
        <v>1</v>
      </c>
      <c r="F661">
        <v>8</v>
      </c>
      <c r="G661">
        <v>1253066</v>
      </c>
      <c r="H661">
        <v>9126</v>
      </c>
      <c r="I661">
        <v>40.002899999999997</v>
      </c>
      <c r="J661">
        <v>56.553800000000003</v>
      </c>
      <c r="K661">
        <v>7</v>
      </c>
    </row>
    <row r="662" spans="1:11" x14ac:dyDescent="0.2">
      <c r="A662" t="s">
        <v>58</v>
      </c>
      <c r="B662" t="s">
        <v>936</v>
      </c>
      <c r="C662" t="s">
        <v>927</v>
      </c>
      <c r="D662">
        <v>1</v>
      </c>
      <c r="E662">
        <v>1</v>
      </c>
      <c r="F662">
        <v>3</v>
      </c>
      <c r="G662">
        <v>1280751</v>
      </c>
      <c r="H662">
        <v>9273</v>
      </c>
      <c r="I662">
        <v>42.375</v>
      </c>
      <c r="J662">
        <v>54.77</v>
      </c>
      <c r="K662">
        <v>2</v>
      </c>
    </row>
    <row r="663" spans="1:11" x14ac:dyDescent="0.2">
      <c r="A663" t="s">
        <v>58</v>
      </c>
      <c r="B663" t="s">
        <v>937</v>
      </c>
      <c r="C663" t="s">
        <v>924</v>
      </c>
      <c r="D663">
        <v>1</v>
      </c>
      <c r="E663">
        <v>2</v>
      </c>
      <c r="F663">
        <v>4</v>
      </c>
      <c r="G663">
        <v>1194109</v>
      </c>
      <c r="H663">
        <v>8928</v>
      </c>
      <c r="I663">
        <v>34.365000000000002</v>
      </c>
      <c r="J663">
        <v>54.98</v>
      </c>
      <c r="K663">
        <v>4</v>
      </c>
    </row>
    <row r="664" spans="1:11" x14ac:dyDescent="0.2">
      <c r="A664" t="s">
        <v>58</v>
      </c>
      <c r="B664" t="s">
        <v>937</v>
      </c>
      <c r="C664" t="s">
        <v>928</v>
      </c>
      <c r="D664">
        <v>1</v>
      </c>
      <c r="E664">
        <v>2</v>
      </c>
      <c r="F664">
        <v>8</v>
      </c>
      <c r="G664">
        <v>1256692</v>
      </c>
      <c r="H664">
        <v>8806</v>
      </c>
      <c r="I664">
        <v>41.735700000000001</v>
      </c>
      <c r="J664">
        <v>56.851300000000002</v>
      </c>
      <c r="K664">
        <v>7</v>
      </c>
    </row>
    <row r="665" spans="1:11" x14ac:dyDescent="0.2">
      <c r="A665" t="s">
        <v>58</v>
      </c>
      <c r="B665" t="s">
        <v>938</v>
      </c>
      <c r="C665" t="s">
        <v>928</v>
      </c>
      <c r="D665">
        <v>1</v>
      </c>
      <c r="E665">
        <v>3</v>
      </c>
      <c r="F665">
        <v>10</v>
      </c>
      <c r="G665">
        <v>1372363</v>
      </c>
      <c r="H665">
        <v>8754</v>
      </c>
      <c r="I665">
        <v>41.0578</v>
      </c>
      <c r="J665">
        <v>58.189</v>
      </c>
      <c r="K665">
        <v>9</v>
      </c>
    </row>
    <row r="666" spans="1:11" x14ac:dyDescent="0.2">
      <c r="A666" t="s">
        <v>58</v>
      </c>
      <c r="B666" t="s">
        <v>939</v>
      </c>
      <c r="C666" t="s">
        <v>928</v>
      </c>
      <c r="D666">
        <v>1</v>
      </c>
      <c r="E666">
        <v>4</v>
      </c>
      <c r="F666">
        <v>8</v>
      </c>
      <c r="G666">
        <v>1036197</v>
      </c>
      <c r="H666">
        <v>8460</v>
      </c>
      <c r="I666">
        <v>42.731999999999999</v>
      </c>
      <c r="J666">
        <v>50.701300000000003</v>
      </c>
      <c r="K666">
        <v>5</v>
      </c>
    </row>
    <row r="667" spans="1:11" x14ac:dyDescent="0.2">
      <c r="A667" t="s">
        <v>58</v>
      </c>
      <c r="B667" t="s">
        <v>939</v>
      </c>
      <c r="C667" t="s">
        <v>927</v>
      </c>
      <c r="D667">
        <v>1</v>
      </c>
      <c r="E667">
        <v>4</v>
      </c>
      <c r="F667">
        <v>3</v>
      </c>
      <c r="G667">
        <v>1269779</v>
      </c>
      <c r="H667">
        <v>8352</v>
      </c>
      <c r="I667">
        <v>39.575000000000003</v>
      </c>
      <c r="J667">
        <v>53.006700000000002</v>
      </c>
      <c r="K667">
        <v>2</v>
      </c>
    </row>
    <row r="668" spans="1:11" x14ac:dyDescent="0.2">
      <c r="A668" t="s">
        <v>58</v>
      </c>
      <c r="B668" t="s">
        <v>940</v>
      </c>
      <c r="C668" t="s">
        <v>924</v>
      </c>
      <c r="D668">
        <v>1</v>
      </c>
      <c r="E668">
        <v>5</v>
      </c>
      <c r="F668">
        <v>4</v>
      </c>
      <c r="G668">
        <v>1276207</v>
      </c>
      <c r="H668">
        <v>9117</v>
      </c>
      <c r="I668">
        <v>40.182499999999997</v>
      </c>
      <c r="J668">
        <v>58.587499999999999</v>
      </c>
      <c r="K668">
        <v>4</v>
      </c>
    </row>
    <row r="669" spans="1:11" x14ac:dyDescent="0.2">
      <c r="A669" t="s">
        <v>58</v>
      </c>
      <c r="B669" t="s">
        <v>940</v>
      </c>
      <c r="C669" t="s">
        <v>928</v>
      </c>
      <c r="D669">
        <v>1</v>
      </c>
      <c r="E669">
        <v>5</v>
      </c>
      <c r="F669">
        <v>8</v>
      </c>
      <c r="G669">
        <v>1294190</v>
      </c>
      <c r="H669">
        <v>8954</v>
      </c>
      <c r="I669">
        <v>41.574300000000001</v>
      </c>
      <c r="J669">
        <v>57.39</v>
      </c>
      <c r="K669">
        <v>7</v>
      </c>
    </row>
    <row r="670" spans="1:11" x14ac:dyDescent="0.2">
      <c r="A670" t="s">
        <v>58</v>
      </c>
      <c r="B670" t="s">
        <v>941</v>
      </c>
      <c r="C670" t="s">
        <v>928</v>
      </c>
      <c r="D670">
        <v>1</v>
      </c>
      <c r="E670">
        <v>6</v>
      </c>
      <c r="F670">
        <v>12</v>
      </c>
      <c r="G670">
        <v>1233164</v>
      </c>
      <c r="H670">
        <v>8510</v>
      </c>
      <c r="I670">
        <v>38.907299999999999</v>
      </c>
      <c r="J670">
        <v>55.770800000000001</v>
      </c>
      <c r="K670">
        <v>11</v>
      </c>
    </row>
    <row r="671" spans="1:11" x14ac:dyDescent="0.2">
      <c r="A671" t="s">
        <v>58</v>
      </c>
      <c r="B671" t="s">
        <v>942</v>
      </c>
      <c r="C671" t="s">
        <v>928</v>
      </c>
      <c r="D671">
        <v>1</v>
      </c>
      <c r="E671">
        <v>7</v>
      </c>
      <c r="F671">
        <v>9</v>
      </c>
      <c r="G671">
        <v>1448438</v>
      </c>
      <c r="H671">
        <v>8677</v>
      </c>
      <c r="I671">
        <v>40.115000000000002</v>
      </c>
      <c r="J671">
        <v>55.434399999999997</v>
      </c>
      <c r="K671">
        <v>6</v>
      </c>
    </row>
    <row r="672" spans="1:11" x14ac:dyDescent="0.2">
      <c r="A672" t="s">
        <v>58</v>
      </c>
      <c r="B672" t="s">
        <v>942</v>
      </c>
      <c r="C672" t="s">
        <v>927</v>
      </c>
      <c r="D672">
        <v>1</v>
      </c>
      <c r="E672">
        <v>7</v>
      </c>
      <c r="F672">
        <v>4</v>
      </c>
      <c r="G672">
        <v>1377425</v>
      </c>
      <c r="H672">
        <v>8903</v>
      </c>
      <c r="I672">
        <v>39.726700000000001</v>
      </c>
      <c r="J672">
        <v>55.887500000000003</v>
      </c>
      <c r="K672">
        <v>3</v>
      </c>
    </row>
    <row r="673" spans="1:11" x14ac:dyDescent="0.2">
      <c r="A673" t="s">
        <v>58</v>
      </c>
      <c r="B673" t="s">
        <v>943</v>
      </c>
      <c r="C673" t="s">
        <v>928</v>
      </c>
      <c r="D673">
        <v>2</v>
      </c>
      <c r="E673">
        <v>1</v>
      </c>
      <c r="F673">
        <v>8</v>
      </c>
      <c r="G673">
        <v>1210367</v>
      </c>
      <c r="H673">
        <v>8926</v>
      </c>
      <c r="I673">
        <v>40.671399999999998</v>
      </c>
      <c r="J673">
        <v>56.15</v>
      </c>
      <c r="K673">
        <v>7</v>
      </c>
    </row>
    <row r="674" spans="1:11" x14ac:dyDescent="0.2">
      <c r="A674" t="s">
        <v>58</v>
      </c>
      <c r="B674" t="s">
        <v>943</v>
      </c>
      <c r="C674" t="s">
        <v>927</v>
      </c>
      <c r="D674">
        <v>2</v>
      </c>
      <c r="E674">
        <v>1</v>
      </c>
      <c r="F674">
        <v>3</v>
      </c>
      <c r="G674">
        <v>1185203</v>
      </c>
      <c r="H674">
        <v>8677</v>
      </c>
      <c r="I674">
        <v>35.886699999999998</v>
      </c>
      <c r="J674">
        <v>55.25</v>
      </c>
      <c r="K674">
        <v>3</v>
      </c>
    </row>
    <row r="675" spans="1:11" x14ac:dyDescent="0.2">
      <c r="A675" t="s">
        <v>58</v>
      </c>
      <c r="B675" t="s">
        <v>944</v>
      </c>
      <c r="C675" t="s">
        <v>924</v>
      </c>
      <c r="D675">
        <v>2</v>
      </c>
      <c r="E675">
        <v>2</v>
      </c>
      <c r="F675">
        <v>4</v>
      </c>
      <c r="G675">
        <v>1219656</v>
      </c>
      <c r="H675">
        <v>9002</v>
      </c>
      <c r="I675">
        <v>42.16</v>
      </c>
      <c r="J675">
        <v>58.695</v>
      </c>
      <c r="K675">
        <v>4</v>
      </c>
    </row>
    <row r="676" spans="1:11" x14ac:dyDescent="0.2">
      <c r="A676" t="s">
        <v>58</v>
      </c>
      <c r="B676" t="s">
        <v>944</v>
      </c>
      <c r="C676" t="s">
        <v>928</v>
      </c>
      <c r="D676">
        <v>2</v>
      </c>
      <c r="E676">
        <v>2</v>
      </c>
      <c r="F676">
        <v>8</v>
      </c>
      <c r="G676">
        <v>1427240</v>
      </c>
      <c r="H676">
        <v>9067</v>
      </c>
      <c r="I676">
        <v>39.465000000000003</v>
      </c>
      <c r="J676">
        <v>59.861199999999997</v>
      </c>
      <c r="K676">
        <v>8</v>
      </c>
    </row>
    <row r="677" spans="1:11" x14ac:dyDescent="0.2">
      <c r="A677" t="s">
        <v>58</v>
      </c>
      <c r="B677" t="s">
        <v>945</v>
      </c>
      <c r="C677" t="s">
        <v>928</v>
      </c>
      <c r="D677">
        <v>2</v>
      </c>
      <c r="E677">
        <v>3</v>
      </c>
      <c r="F677">
        <v>10</v>
      </c>
      <c r="G677">
        <v>1315315</v>
      </c>
      <c r="H677">
        <v>9248</v>
      </c>
      <c r="I677">
        <v>38.1389</v>
      </c>
      <c r="J677">
        <v>57.009</v>
      </c>
      <c r="K677">
        <v>9</v>
      </c>
    </row>
    <row r="678" spans="1:11" x14ac:dyDescent="0.2">
      <c r="A678" t="s">
        <v>58</v>
      </c>
      <c r="B678" t="s">
        <v>946</v>
      </c>
      <c r="C678" t="s">
        <v>928</v>
      </c>
      <c r="D678">
        <v>2</v>
      </c>
      <c r="E678">
        <v>4</v>
      </c>
      <c r="F678">
        <v>8</v>
      </c>
      <c r="G678">
        <v>1252418</v>
      </c>
      <c r="H678">
        <v>8363</v>
      </c>
      <c r="I678">
        <v>38.718299999999999</v>
      </c>
      <c r="J678">
        <v>53.615000000000002</v>
      </c>
      <c r="K678">
        <v>6</v>
      </c>
    </row>
    <row r="679" spans="1:11" x14ac:dyDescent="0.2">
      <c r="A679" t="s">
        <v>58</v>
      </c>
      <c r="B679" t="s">
        <v>946</v>
      </c>
      <c r="C679" t="s">
        <v>927</v>
      </c>
      <c r="D679">
        <v>2</v>
      </c>
      <c r="E679">
        <v>4</v>
      </c>
      <c r="F679">
        <v>3</v>
      </c>
      <c r="G679">
        <v>1103751</v>
      </c>
      <c r="H679">
        <v>8568</v>
      </c>
      <c r="I679">
        <v>37.973300000000002</v>
      </c>
      <c r="J679">
        <v>55.14</v>
      </c>
      <c r="K679">
        <v>3</v>
      </c>
    </row>
    <row r="680" spans="1:11" x14ac:dyDescent="0.2">
      <c r="A680" t="s">
        <v>58</v>
      </c>
      <c r="B680" t="s">
        <v>947</v>
      </c>
      <c r="C680" t="s">
        <v>924</v>
      </c>
      <c r="D680">
        <v>2</v>
      </c>
      <c r="E680">
        <v>5</v>
      </c>
      <c r="F680">
        <v>4</v>
      </c>
      <c r="G680">
        <v>1289449</v>
      </c>
      <c r="H680">
        <v>9367</v>
      </c>
      <c r="I680">
        <v>46.07</v>
      </c>
      <c r="J680">
        <v>57.582500000000003</v>
      </c>
      <c r="K680">
        <v>3</v>
      </c>
    </row>
    <row r="681" spans="1:11" x14ac:dyDescent="0.2">
      <c r="A681" t="s">
        <v>58</v>
      </c>
      <c r="B681" t="s">
        <v>947</v>
      </c>
      <c r="C681" t="s">
        <v>928</v>
      </c>
      <c r="D681">
        <v>2</v>
      </c>
      <c r="E681">
        <v>5</v>
      </c>
      <c r="F681">
        <v>8</v>
      </c>
      <c r="G681">
        <v>1293742</v>
      </c>
      <c r="H681">
        <v>8799</v>
      </c>
      <c r="I681">
        <v>40.623800000000003</v>
      </c>
      <c r="J681">
        <v>58.601300000000002</v>
      </c>
      <c r="K681">
        <v>8</v>
      </c>
    </row>
    <row r="682" spans="1:11" x14ac:dyDescent="0.2">
      <c r="A682" t="s">
        <v>58</v>
      </c>
      <c r="B682" t="s">
        <v>948</v>
      </c>
      <c r="C682" t="s">
        <v>928</v>
      </c>
      <c r="D682">
        <v>2</v>
      </c>
      <c r="E682">
        <v>6</v>
      </c>
      <c r="F682">
        <v>12</v>
      </c>
      <c r="G682">
        <v>1368584</v>
      </c>
      <c r="H682">
        <v>8929</v>
      </c>
      <c r="I682">
        <v>39.270899999999997</v>
      </c>
      <c r="J682">
        <v>57.902500000000003</v>
      </c>
      <c r="K682">
        <v>11</v>
      </c>
    </row>
    <row r="683" spans="1:11" x14ac:dyDescent="0.2">
      <c r="A683" t="s">
        <v>58</v>
      </c>
      <c r="B683" t="s">
        <v>949</v>
      </c>
      <c r="C683" t="s">
        <v>928</v>
      </c>
      <c r="D683">
        <v>2</v>
      </c>
      <c r="E683">
        <v>7</v>
      </c>
      <c r="F683">
        <v>9</v>
      </c>
      <c r="G683">
        <v>1265281</v>
      </c>
      <c r="H683">
        <v>8125</v>
      </c>
      <c r="I683">
        <v>38.492199999999997</v>
      </c>
      <c r="J683">
        <v>56.602200000000003</v>
      </c>
      <c r="K683">
        <v>9</v>
      </c>
    </row>
    <row r="684" spans="1:11" x14ac:dyDescent="0.2">
      <c r="A684" t="s">
        <v>58</v>
      </c>
      <c r="B684" t="s">
        <v>949</v>
      </c>
      <c r="C684" t="s">
        <v>927</v>
      </c>
      <c r="D684">
        <v>2</v>
      </c>
      <c r="E684">
        <v>7</v>
      </c>
      <c r="F684">
        <v>4</v>
      </c>
      <c r="G684">
        <v>1320341</v>
      </c>
      <c r="H684">
        <v>8077</v>
      </c>
      <c r="I684">
        <v>35.927500000000002</v>
      </c>
      <c r="J684">
        <v>56.04</v>
      </c>
      <c r="K684">
        <v>4</v>
      </c>
    </row>
    <row r="685" spans="1:11" x14ac:dyDescent="0.2">
      <c r="A685" t="s">
        <v>59</v>
      </c>
      <c r="B685" t="s">
        <v>936</v>
      </c>
      <c r="C685" t="s">
        <v>924</v>
      </c>
      <c r="D685">
        <v>1</v>
      </c>
      <c r="E685">
        <v>1</v>
      </c>
      <c r="F685">
        <v>6</v>
      </c>
      <c r="G685">
        <v>1936185</v>
      </c>
      <c r="H685">
        <v>10059</v>
      </c>
      <c r="I685">
        <v>48.8675</v>
      </c>
      <c r="J685">
        <v>64.894999999999996</v>
      </c>
      <c r="K685">
        <v>4</v>
      </c>
    </row>
    <row r="686" spans="1:11" x14ac:dyDescent="0.2">
      <c r="A686" t="s">
        <v>59</v>
      </c>
      <c r="B686" t="s">
        <v>936</v>
      </c>
      <c r="C686" t="s">
        <v>928</v>
      </c>
      <c r="D686">
        <v>1</v>
      </c>
      <c r="E686">
        <v>1</v>
      </c>
      <c r="F686">
        <v>7</v>
      </c>
      <c r="G686">
        <v>1854987</v>
      </c>
      <c r="H686">
        <v>10594</v>
      </c>
      <c r="I686">
        <v>44.083300000000001</v>
      </c>
      <c r="J686">
        <v>66.167100000000005</v>
      </c>
      <c r="K686">
        <v>6</v>
      </c>
    </row>
    <row r="687" spans="1:11" x14ac:dyDescent="0.2">
      <c r="A687" t="s">
        <v>59</v>
      </c>
      <c r="B687" t="s">
        <v>936</v>
      </c>
      <c r="C687" t="s">
        <v>927</v>
      </c>
      <c r="D687">
        <v>1</v>
      </c>
      <c r="E687">
        <v>1</v>
      </c>
      <c r="F687">
        <v>7</v>
      </c>
      <c r="G687">
        <v>2081620</v>
      </c>
      <c r="H687">
        <v>10388</v>
      </c>
      <c r="I687">
        <v>44.32</v>
      </c>
      <c r="J687">
        <v>68.505700000000004</v>
      </c>
      <c r="K687">
        <v>6</v>
      </c>
    </row>
    <row r="688" spans="1:11" x14ac:dyDescent="0.2">
      <c r="A688" t="s">
        <v>59</v>
      </c>
      <c r="B688" t="s">
        <v>937</v>
      </c>
      <c r="C688" t="s">
        <v>924</v>
      </c>
      <c r="D688">
        <v>1</v>
      </c>
      <c r="E688">
        <v>2</v>
      </c>
      <c r="F688">
        <v>7</v>
      </c>
      <c r="G688">
        <v>1948284</v>
      </c>
      <c r="H688">
        <v>10606</v>
      </c>
      <c r="I688">
        <v>47.382899999999999</v>
      </c>
      <c r="J688">
        <v>70.677099999999996</v>
      </c>
      <c r="K688">
        <v>7</v>
      </c>
    </row>
    <row r="689" spans="1:11" x14ac:dyDescent="0.2">
      <c r="A689" t="s">
        <v>59</v>
      </c>
      <c r="B689" t="s">
        <v>937</v>
      </c>
      <c r="C689" t="s">
        <v>928</v>
      </c>
      <c r="D689">
        <v>1</v>
      </c>
      <c r="E689">
        <v>2</v>
      </c>
      <c r="F689">
        <v>7</v>
      </c>
      <c r="G689">
        <v>1949403</v>
      </c>
      <c r="H689">
        <v>9597</v>
      </c>
      <c r="I689">
        <v>50.064</v>
      </c>
      <c r="J689">
        <v>65.737099999999998</v>
      </c>
      <c r="K689">
        <v>5</v>
      </c>
    </row>
    <row r="690" spans="1:11" x14ac:dyDescent="0.2">
      <c r="A690" t="s">
        <v>59</v>
      </c>
      <c r="B690" t="s">
        <v>937</v>
      </c>
      <c r="C690" t="s">
        <v>927</v>
      </c>
      <c r="D690">
        <v>1</v>
      </c>
      <c r="E690">
        <v>2</v>
      </c>
      <c r="F690">
        <v>7</v>
      </c>
      <c r="G690">
        <v>1911309</v>
      </c>
      <c r="H690">
        <v>10243</v>
      </c>
      <c r="I690">
        <v>45.634999999999998</v>
      </c>
      <c r="J690">
        <v>67.008600000000001</v>
      </c>
      <c r="K690">
        <v>6</v>
      </c>
    </row>
    <row r="691" spans="1:11" x14ac:dyDescent="0.2">
      <c r="A691" t="s">
        <v>59</v>
      </c>
      <c r="B691" t="s">
        <v>938</v>
      </c>
      <c r="C691" t="s">
        <v>924</v>
      </c>
      <c r="D691">
        <v>1</v>
      </c>
      <c r="E691">
        <v>3</v>
      </c>
      <c r="F691">
        <v>8</v>
      </c>
      <c r="G691">
        <v>1846957</v>
      </c>
      <c r="H691">
        <v>10561</v>
      </c>
      <c r="I691">
        <v>49.231699999999996</v>
      </c>
      <c r="J691">
        <v>66.033699999999996</v>
      </c>
      <c r="K691">
        <v>6</v>
      </c>
    </row>
    <row r="692" spans="1:11" x14ac:dyDescent="0.2">
      <c r="A692" t="s">
        <v>59</v>
      </c>
      <c r="B692" t="s">
        <v>938</v>
      </c>
      <c r="C692" t="s">
        <v>928</v>
      </c>
      <c r="D692">
        <v>1</v>
      </c>
      <c r="E692">
        <v>3</v>
      </c>
      <c r="F692">
        <v>7</v>
      </c>
      <c r="G692">
        <v>2059153</v>
      </c>
      <c r="H692">
        <v>10441</v>
      </c>
      <c r="I692">
        <v>46.508000000000003</v>
      </c>
      <c r="J692">
        <v>66.734300000000005</v>
      </c>
      <c r="K692">
        <v>5</v>
      </c>
    </row>
    <row r="693" spans="1:11" x14ac:dyDescent="0.2">
      <c r="A693" t="s">
        <v>59</v>
      </c>
      <c r="B693" t="s">
        <v>938</v>
      </c>
      <c r="C693" t="s">
        <v>927</v>
      </c>
      <c r="D693">
        <v>1</v>
      </c>
      <c r="E693">
        <v>3</v>
      </c>
      <c r="F693">
        <v>7</v>
      </c>
      <c r="G693">
        <v>1942216</v>
      </c>
      <c r="H693">
        <v>10210</v>
      </c>
      <c r="I693">
        <v>49.374000000000002</v>
      </c>
      <c r="J693">
        <v>66.128600000000006</v>
      </c>
      <c r="K693">
        <v>5</v>
      </c>
    </row>
    <row r="694" spans="1:11" x14ac:dyDescent="0.2">
      <c r="A694" t="s">
        <v>59</v>
      </c>
      <c r="B694" t="s">
        <v>939</v>
      </c>
      <c r="C694" t="s">
        <v>924</v>
      </c>
      <c r="D694">
        <v>1</v>
      </c>
      <c r="E694">
        <v>4</v>
      </c>
      <c r="F694">
        <v>6</v>
      </c>
      <c r="G694">
        <v>1828322</v>
      </c>
      <c r="H694">
        <v>10875</v>
      </c>
      <c r="I694">
        <v>47.363300000000002</v>
      </c>
      <c r="J694">
        <v>69.678299999999993</v>
      </c>
      <c r="K694">
        <v>6</v>
      </c>
    </row>
    <row r="695" spans="1:11" x14ac:dyDescent="0.2">
      <c r="A695" t="s">
        <v>59</v>
      </c>
      <c r="B695" t="s">
        <v>939</v>
      </c>
      <c r="C695" t="s">
        <v>928</v>
      </c>
      <c r="D695">
        <v>1</v>
      </c>
      <c r="E695">
        <v>4</v>
      </c>
      <c r="F695">
        <v>7</v>
      </c>
      <c r="G695">
        <v>1983239</v>
      </c>
      <c r="H695">
        <v>9861</v>
      </c>
      <c r="I695">
        <v>49.274299999999997</v>
      </c>
      <c r="J695">
        <v>71.012900000000002</v>
      </c>
      <c r="K695">
        <v>7</v>
      </c>
    </row>
    <row r="696" spans="1:11" x14ac:dyDescent="0.2">
      <c r="A696" t="s">
        <v>59</v>
      </c>
      <c r="B696" t="s">
        <v>939</v>
      </c>
      <c r="C696" t="s">
        <v>927</v>
      </c>
      <c r="D696">
        <v>1</v>
      </c>
      <c r="E696">
        <v>4</v>
      </c>
      <c r="F696">
        <v>6</v>
      </c>
      <c r="G696">
        <v>1772672</v>
      </c>
      <c r="H696">
        <v>10442</v>
      </c>
      <c r="I696">
        <v>43.65</v>
      </c>
      <c r="J696">
        <v>64.643299999999996</v>
      </c>
      <c r="K696">
        <v>5</v>
      </c>
    </row>
    <row r="697" spans="1:11" x14ac:dyDescent="0.2">
      <c r="A697" t="s">
        <v>59</v>
      </c>
      <c r="B697" t="s">
        <v>940</v>
      </c>
      <c r="C697" t="s">
        <v>924</v>
      </c>
      <c r="D697">
        <v>1</v>
      </c>
      <c r="E697">
        <v>5</v>
      </c>
      <c r="F697">
        <v>7</v>
      </c>
      <c r="G697">
        <v>1699032</v>
      </c>
      <c r="H697">
        <v>10374</v>
      </c>
      <c r="I697">
        <v>49.008600000000001</v>
      </c>
      <c r="J697">
        <v>68.41</v>
      </c>
      <c r="K697">
        <v>7</v>
      </c>
    </row>
    <row r="698" spans="1:11" x14ac:dyDescent="0.2">
      <c r="A698" t="s">
        <v>59</v>
      </c>
      <c r="B698" t="s">
        <v>940</v>
      </c>
      <c r="C698" t="s">
        <v>928</v>
      </c>
      <c r="D698">
        <v>1</v>
      </c>
      <c r="E698">
        <v>5</v>
      </c>
      <c r="F698">
        <v>6</v>
      </c>
      <c r="G698">
        <v>1833160</v>
      </c>
      <c r="H698">
        <v>10568</v>
      </c>
      <c r="I698">
        <v>47.012</v>
      </c>
      <c r="J698">
        <v>66.52</v>
      </c>
      <c r="K698">
        <v>5</v>
      </c>
    </row>
    <row r="699" spans="1:11" x14ac:dyDescent="0.2">
      <c r="A699" t="s">
        <v>59</v>
      </c>
      <c r="B699" t="s">
        <v>940</v>
      </c>
      <c r="C699" t="s">
        <v>927</v>
      </c>
      <c r="D699">
        <v>1</v>
      </c>
      <c r="E699">
        <v>5</v>
      </c>
      <c r="F699">
        <v>7</v>
      </c>
      <c r="G699">
        <v>2010015</v>
      </c>
      <c r="H699">
        <v>9902</v>
      </c>
      <c r="I699">
        <v>54.34</v>
      </c>
      <c r="J699">
        <v>62.56</v>
      </c>
      <c r="K699">
        <v>3</v>
      </c>
    </row>
    <row r="700" spans="1:11" x14ac:dyDescent="0.2">
      <c r="A700" t="s">
        <v>59</v>
      </c>
      <c r="B700" t="s">
        <v>941</v>
      </c>
      <c r="C700" t="s">
        <v>924</v>
      </c>
      <c r="D700">
        <v>1</v>
      </c>
      <c r="E700">
        <v>6</v>
      </c>
      <c r="F700">
        <v>9</v>
      </c>
      <c r="G700">
        <v>2196573</v>
      </c>
      <c r="H700">
        <v>10126</v>
      </c>
      <c r="I700">
        <v>49.79</v>
      </c>
      <c r="J700">
        <v>73.851100000000002</v>
      </c>
      <c r="K700">
        <v>9</v>
      </c>
    </row>
    <row r="701" spans="1:11" x14ac:dyDescent="0.2">
      <c r="A701" t="s">
        <v>59</v>
      </c>
      <c r="B701" t="s">
        <v>941</v>
      </c>
      <c r="C701" t="s">
        <v>928</v>
      </c>
      <c r="D701">
        <v>1</v>
      </c>
      <c r="E701">
        <v>6</v>
      </c>
      <c r="F701">
        <v>8</v>
      </c>
      <c r="G701">
        <v>2062257</v>
      </c>
      <c r="H701">
        <v>10424</v>
      </c>
      <c r="I701">
        <v>47.236199999999997</v>
      </c>
      <c r="J701">
        <v>71.64</v>
      </c>
      <c r="K701">
        <v>8</v>
      </c>
    </row>
    <row r="702" spans="1:11" x14ac:dyDescent="0.2">
      <c r="A702" t="s">
        <v>59</v>
      </c>
      <c r="B702" t="s">
        <v>941</v>
      </c>
      <c r="C702" t="s">
        <v>927</v>
      </c>
      <c r="D702">
        <v>1</v>
      </c>
      <c r="E702">
        <v>6</v>
      </c>
      <c r="F702">
        <v>8</v>
      </c>
      <c r="G702">
        <v>2170083</v>
      </c>
      <c r="H702">
        <v>10682</v>
      </c>
      <c r="I702">
        <v>51.405000000000001</v>
      </c>
      <c r="J702">
        <v>74.897499999999994</v>
      </c>
      <c r="K702">
        <v>8</v>
      </c>
    </row>
    <row r="703" spans="1:11" x14ac:dyDescent="0.2">
      <c r="A703" t="s">
        <v>59</v>
      </c>
      <c r="B703" t="s">
        <v>942</v>
      </c>
      <c r="C703" t="s">
        <v>924</v>
      </c>
      <c r="D703">
        <v>1</v>
      </c>
      <c r="E703">
        <v>7</v>
      </c>
      <c r="F703">
        <v>8</v>
      </c>
      <c r="G703">
        <v>2164138</v>
      </c>
      <c r="H703">
        <v>10763</v>
      </c>
      <c r="I703">
        <v>49.42</v>
      </c>
      <c r="J703">
        <v>69.916300000000007</v>
      </c>
      <c r="K703">
        <v>6</v>
      </c>
    </row>
    <row r="704" spans="1:11" x14ac:dyDescent="0.2">
      <c r="A704" t="s">
        <v>59</v>
      </c>
      <c r="B704" t="s">
        <v>942</v>
      </c>
      <c r="C704" t="s">
        <v>928</v>
      </c>
      <c r="D704">
        <v>1</v>
      </c>
      <c r="E704">
        <v>7</v>
      </c>
      <c r="F704">
        <v>9</v>
      </c>
      <c r="G704">
        <v>2192601</v>
      </c>
      <c r="H704">
        <v>10629</v>
      </c>
      <c r="I704">
        <v>49.947499999999998</v>
      </c>
      <c r="J704">
        <v>72.611099999999993</v>
      </c>
      <c r="K704">
        <v>8</v>
      </c>
    </row>
    <row r="705" spans="1:11" x14ac:dyDescent="0.2">
      <c r="A705" t="s">
        <v>59</v>
      </c>
      <c r="B705" t="s">
        <v>942</v>
      </c>
      <c r="C705" t="s">
        <v>927</v>
      </c>
      <c r="D705">
        <v>1</v>
      </c>
      <c r="E705">
        <v>7</v>
      </c>
      <c r="F705">
        <v>9</v>
      </c>
      <c r="G705">
        <v>2254325</v>
      </c>
      <c r="H705">
        <v>10762</v>
      </c>
      <c r="I705">
        <v>46.006300000000003</v>
      </c>
      <c r="J705">
        <v>71.896699999999996</v>
      </c>
      <c r="K705">
        <v>8</v>
      </c>
    </row>
    <row r="706" spans="1:11" x14ac:dyDescent="0.2">
      <c r="A706" t="s">
        <v>59</v>
      </c>
      <c r="B706" t="s">
        <v>943</v>
      </c>
      <c r="C706" t="s">
        <v>924</v>
      </c>
      <c r="D706">
        <v>2</v>
      </c>
      <c r="E706">
        <v>1</v>
      </c>
      <c r="F706">
        <v>6</v>
      </c>
      <c r="G706">
        <v>1856592</v>
      </c>
      <c r="H706">
        <v>10612</v>
      </c>
      <c r="I706">
        <v>50.826700000000002</v>
      </c>
      <c r="J706">
        <v>71.173299999999998</v>
      </c>
      <c r="K706">
        <v>6</v>
      </c>
    </row>
    <row r="707" spans="1:11" x14ac:dyDescent="0.2">
      <c r="A707" t="s">
        <v>59</v>
      </c>
      <c r="B707" t="s">
        <v>943</v>
      </c>
      <c r="C707" t="s">
        <v>928</v>
      </c>
      <c r="D707">
        <v>2</v>
      </c>
      <c r="E707">
        <v>1</v>
      </c>
      <c r="F707">
        <v>7</v>
      </c>
      <c r="G707">
        <v>1922223</v>
      </c>
      <c r="H707">
        <v>10564</v>
      </c>
      <c r="I707">
        <v>49.734999999999999</v>
      </c>
      <c r="J707">
        <v>68.874300000000005</v>
      </c>
      <c r="K707">
        <v>6</v>
      </c>
    </row>
    <row r="708" spans="1:11" x14ac:dyDescent="0.2">
      <c r="A708" t="s">
        <v>59</v>
      </c>
      <c r="B708" t="s">
        <v>943</v>
      </c>
      <c r="C708" t="s">
        <v>927</v>
      </c>
      <c r="D708">
        <v>2</v>
      </c>
      <c r="E708">
        <v>1</v>
      </c>
      <c r="F708">
        <v>7</v>
      </c>
      <c r="G708">
        <v>1859332</v>
      </c>
      <c r="H708">
        <v>10564</v>
      </c>
      <c r="I708">
        <v>48.638300000000001</v>
      </c>
      <c r="J708">
        <v>67.721400000000003</v>
      </c>
      <c r="K708">
        <v>6</v>
      </c>
    </row>
    <row r="709" spans="1:11" x14ac:dyDescent="0.2">
      <c r="A709" t="s">
        <v>59</v>
      </c>
      <c r="B709" t="s">
        <v>944</v>
      </c>
      <c r="C709" t="s">
        <v>924</v>
      </c>
      <c r="D709">
        <v>2</v>
      </c>
      <c r="E709">
        <v>2</v>
      </c>
      <c r="F709">
        <v>7</v>
      </c>
      <c r="G709">
        <v>2159636</v>
      </c>
      <c r="H709">
        <v>10441</v>
      </c>
      <c r="I709">
        <v>49.792900000000003</v>
      </c>
      <c r="J709">
        <v>73.814300000000003</v>
      </c>
      <c r="K709">
        <v>7</v>
      </c>
    </row>
    <row r="710" spans="1:11" x14ac:dyDescent="0.2">
      <c r="A710" t="s">
        <v>59</v>
      </c>
      <c r="B710" t="s">
        <v>944</v>
      </c>
      <c r="C710" t="s">
        <v>928</v>
      </c>
      <c r="D710">
        <v>2</v>
      </c>
      <c r="E710">
        <v>2</v>
      </c>
      <c r="F710">
        <v>7</v>
      </c>
      <c r="G710">
        <v>1982041</v>
      </c>
      <c r="H710">
        <v>9473</v>
      </c>
      <c r="I710">
        <v>44.925699999999999</v>
      </c>
      <c r="J710">
        <v>68.684299999999993</v>
      </c>
      <c r="K710">
        <v>7</v>
      </c>
    </row>
    <row r="711" spans="1:11" x14ac:dyDescent="0.2">
      <c r="A711" t="s">
        <v>59</v>
      </c>
      <c r="B711" t="s">
        <v>944</v>
      </c>
      <c r="C711" t="s">
        <v>927</v>
      </c>
      <c r="D711">
        <v>2</v>
      </c>
      <c r="E711">
        <v>2</v>
      </c>
      <c r="F711">
        <v>7</v>
      </c>
      <c r="G711">
        <v>1613376</v>
      </c>
      <c r="H711">
        <v>10962</v>
      </c>
      <c r="I711">
        <v>43.97</v>
      </c>
      <c r="J711">
        <v>65.989999999999995</v>
      </c>
      <c r="K711">
        <v>7</v>
      </c>
    </row>
    <row r="712" spans="1:11" x14ac:dyDescent="0.2">
      <c r="A712" t="s">
        <v>59</v>
      </c>
      <c r="B712" t="s">
        <v>945</v>
      </c>
      <c r="C712" t="s">
        <v>924</v>
      </c>
      <c r="D712">
        <v>2</v>
      </c>
      <c r="E712">
        <v>3</v>
      </c>
      <c r="F712">
        <v>8</v>
      </c>
      <c r="G712">
        <v>1856660</v>
      </c>
      <c r="H712">
        <v>9884</v>
      </c>
      <c r="I712">
        <v>46.66</v>
      </c>
      <c r="J712">
        <v>66.531199999999998</v>
      </c>
      <c r="K712">
        <v>7</v>
      </c>
    </row>
    <row r="713" spans="1:11" x14ac:dyDescent="0.2">
      <c r="A713" t="s">
        <v>59</v>
      </c>
      <c r="B713" t="s">
        <v>945</v>
      </c>
      <c r="C713" t="s">
        <v>928</v>
      </c>
      <c r="D713">
        <v>2</v>
      </c>
      <c r="E713">
        <v>3</v>
      </c>
      <c r="F713">
        <v>7</v>
      </c>
      <c r="G713">
        <v>1654789</v>
      </c>
      <c r="H713">
        <v>10277</v>
      </c>
      <c r="I713">
        <v>46.514299999999999</v>
      </c>
      <c r="J713">
        <v>66.748599999999996</v>
      </c>
      <c r="K713">
        <v>7</v>
      </c>
    </row>
    <row r="714" spans="1:11" x14ac:dyDescent="0.2">
      <c r="A714" t="s">
        <v>59</v>
      </c>
      <c r="B714" t="s">
        <v>945</v>
      </c>
      <c r="C714" t="s">
        <v>927</v>
      </c>
      <c r="D714">
        <v>2</v>
      </c>
      <c r="E714">
        <v>3</v>
      </c>
      <c r="F714">
        <v>7</v>
      </c>
      <c r="G714">
        <v>1780644</v>
      </c>
      <c r="H714">
        <v>10008</v>
      </c>
      <c r="I714">
        <v>47.613300000000002</v>
      </c>
      <c r="J714">
        <v>65.8643</v>
      </c>
      <c r="K714">
        <v>6</v>
      </c>
    </row>
    <row r="715" spans="1:11" x14ac:dyDescent="0.2">
      <c r="A715" t="s">
        <v>59</v>
      </c>
      <c r="B715" t="s">
        <v>946</v>
      </c>
      <c r="C715" t="s">
        <v>924</v>
      </c>
      <c r="D715">
        <v>2</v>
      </c>
      <c r="E715">
        <v>4</v>
      </c>
      <c r="F715">
        <v>6</v>
      </c>
      <c r="G715">
        <v>2053955</v>
      </c>
      <c r="H715">
        <v>9999</v>
      </c>
      <c r="I715">
        <v>51.463299999999997</v>
      </c>
      <c r="J715">
        <v>72.881699999999995</v>
      </c>
      <c r="K715">
        <v>6</v>
      </c>
    </row>
    <row r="716" spans="1:11" x14ac:dyDescent="0.2">
      <c r="A716" t="s">
        <v>59</v>
      </c>
      <c r="B716" t="s">
        <v>946</v>
      </c>
      <c r="C716" t="s">
        <v>928</v>
      </c>
      <c r="D716">
        <v>2</v>
      </c>
      <c r="E716">
        <v>4</v>
      </c>
      <c r="F716">
        <v>7</v>
      </c>
      <c r="G716">
        <v>1831023</v>
      </c>
      <c r="H716">
        <v>10115</v>
      </c>
      <c r="I716">
        <v>48.89</v>
      </c>
      <c r="J716">
        <v>69.491399999999999</v>
      </c>
      <c r="K716">
        <v>7</v>
      </c>
    </row>
    <row r="717" spans="1:11" x14ac:dyDescent="0.2">
      <c r="A717" t="s">
        <v>59</v>
      </c>
      <c r="B717" t="s">
        <v>946</v>
      </c>
      <c r="C717" t="s">
        <v>927</v>
      </c>
      <c r="D717">
        <v>2</v>
      </c>
      <c r="E717">
        <v>4</v>
      </c>
      <c r="F717">
        <v>6</v>
      </c>
      <c r="G717">
        <v>2031596</v>
      </c>
      <c r="H717">
        <v>10664</v>
      </c>
      <c r="I717">
        <v>47.381700000000002</v>
      </c>
      <c r="J717">
        <v>71.644999999999996</v>
      </c>
      <c r="K717">
        <v>6</v>
      </c>
    </row>
    <row r="718" spans="1:11" x14ac:dyDescent="0.2">
      <c r="A718" t="s">
        <v>59</v>
      </c>
      <c r="B718" t="s">
        <v>947</v>
      </c>
      <c r="C718" t="s">
        <v>924</v>
      </c>
      <c r="D718">
        <v>2</v>
      </c>
      <c r="E718">
        <v>5</v>
      </c>
      <c r="F718">
        <v>7</v>
      </c>
      <c r="G718">
        <v>2094569</v>
      </c>
      <c r="H718">
        <v>10779</v>
      </c>
      <c r="I718">
        <v>50.95</v>
      </c>
      <c r="J718">
        <v>73.995699999999999</v>
      </c>
      <c r="K718">
        <v>7</v>
      </c>
    </row>
    <row r="719" spans="1:11" x14ac:dyDescent="0.2">
      <c r="A719" t="s">
        <v>59</v>
      </c>
      <c r="B719" t="s">
        <v>947</v>
      </c>
      <c r="C719" t="s">
        <v>928</v>
      </c>
      <c r="D719">
        <v>2</v>
      </c>
      <c r="E719">
        <v>5</v>
      </c>
      <c r="F719">
        <v>6</v>
      </c>
      <c r="G719">
        <v>1921584</v>
      </c>
      <c r="H719">
        <v>10242</v>
      </c>
      <c r="I719">
        <v>46.945</v>
      </c>
      <c r="J719">
        <v>64.506699999999995</v>
      </c>
      <c r="K719">
        <v>4</v>
      </c>
    </row>
    <row r="720" spans="1:11" x14ac:dyDescent="0.2">
      <c r="A720" t="s">
        <v>59</v>
      </c>
      <c r="B720" t="s">
        <v>947</v>
      </c>
      <c r="C720" t="s">
        <v>927</v>
      </c>
      <c r="D720">
        <v>2</v>
      </c>
      <c r="E720">
        <v>5</v>
      </c>
      <c r="F720">
        <v>7</v>
      </c>
      <c r="G720">
        <v>1717516</v>
      </c>
      <c r="H720">
        <v>10795</v>
      </c>
      <c r="I720">
        <v>48.763300000000001</v>
      </c>
      <c r="J720">
        <v>66.578599999999994</v>
      </c>
      <c r="K720">
        <v>6</v>
      </c>
    </row>
    <row r="721" spans="1:11" x14ac:dyDescent="0.2">
      <c r="A721" t="s">
        <v>59</v>
      </c>
      <c r="B721" t="s">
        <v>948</v>
      </c>
      <c r="C721" t="s">
        <v>924</v>
      </c>
      <c r="D721">
        <v>2</v>
      </c>
      <c r="E721">
        <v>6</v>
      </c>
      <c r="F721">
        <v>9</v>
      </c>
      <c r="G721">
        <v>2085638</v>
      </c>
      <c r="H721">
        <v>10118</v>
      </c>
      <c r="I721">
        <v>47.018900000000002</v>
      </c>
      <c r="J721">
        <v>71.448899999999995</v>
      </c>
      <c r="K721">
        <v>9</v>
      </c>
    </row>
    <row r="722" spans="1:11" x14ac:dyDescent="0.2">
      <c r="A722" t="s">
        <v>59</v>
      </c>
      <c r="B722" t="s">
        <v>948</v>
      </c>
      <c r="C722" t="s">
        <v>928</v>
      </c>
      <c r="D722">
        <v>2</v>
      </c>
      <c r="E722">
        <v>6</v>
      </c>
      <c r="F722">
        <v>8</v>
      </c>
      <c r="G722">
        <v>1998620</v>
      </c>
      <c r="H722">
        <v>10985</v>
      </c>
      <c r="I722">
        <v>47.514000000000003</v>
      </c>
      <c r="J722">
        <v>65.693700000000007</v>
      </c>
      <c r="K722">
        <v>5</v>
      </c>
    </row>
    <row r="723" spans="1:11" x14ac:dyDescent="0.2">
      <c r="A723" t="s">
        <v>59</v>
      </c>
      <c r="B723" t="s">
        <v>948</v>
      </c>
      <c r="C723" t="s">
        <v>927</v>
      </c>
      <c r="D723">
        <v>2</v>
      </c>
      <c r="E723">
        <v>6</v>
      </c>
      <c r="F723">
        <v>8</v>
      </c>
      <c r="G723">
        <v>2211578</v>
      </c>
      <c r="H723">
        <v>10387</v>
      </c>
      <c r="I723">
        <v>51.825000000000003</v>
      </c>
      <c r="J723">
        <v>75.147499999999994</v>
      </c>
      <c r="K723">
        <v>8</v>
      </c>
    </row>
    <row r="724" spans="1:11" x14ac:dyDescent="0.2">
      <c r="A724" t="s">
        <v>59</v>
      </c>
      <c r="B724" t="s">
        <v>949</v>
      </c>
      <c r="C724" t="s">
        <v>924</v>
      </c>
      <c r="D724">
        <v>2</v>
      </c>
      <c r="E724">
        <v>7</v>
      </c>
      <c r="F724">
        <v>8</v>
      </c>
      <c r="G724">
        <v>2006975</v>
      </c>
      <c r="H724">
        <v>9798</v>
      </c>
      <c r="I724">
        <v>47.287100000000002</v>
      </c>
      <c r="J724">
        <v>68.347499999999997</v>
      </c>
      <c r="K724">
        <v>7</v>
      </c>
    </row>
    <row r="725" spans="1:11" x14ac:dyDescent="0.2">
      <c r="A725" t="s">
        <v>59</v>
      </c>
      <c r="B725" t="s">
        <v>949</v>
      </c>
      <c r="C725" t="s">
        <v>928</v>
      </c>
      <c r="D725">
        <v>2</v>
      </c>
      <c r="E725">
        <v>7</v>
      </c>
      <c r="F725">
        <v>9</v>
      </c>
      <c r="G725">
        <v>1906461</v>
      </c>
      <c r="H725">
        <v>10666</v>
      </c>
      <c r="I725">
        <v>46.416200000000003</v>
      </c>
      <c r="J725">
        <v>68.091099999999997</v>
      </c>
      <c r="K725">
        <v>8</v>
      </c>
    </row>
    <row r="726" spans="1:11" x14ac:dyDescent="0.2">
      <c r="A726" t="s">
        <v>59</v>
      </c>
      <c r="B726" t="s">
        <v>949</v>
      </c>
      <c r="C726" t="s">
        <v>927</v>
      </c>
      <c r="D726">
        <v>2</v>
      </c>
      <c r="E726">
        <v>7</v>
      </c>
      <c r="F726">
        <v>9</v>
      </c>
      <c r="G726">
        <v>2250521</v>
      </c>
      <c r="H726">
        <v>10292</v>
      </c>
      <c r="I726">
        <v>50.4129</v>
      </c>
      <c r="J726">
        <v>71.131100000000004</v>
      </c>
      <c r="K726">
        <v>7</v>
      </c>
    </row>
    <row r="727" spans="1:11" x14ac:dyDescent="0.2">
      <c r="A727" t="s">
        <v>61</v>
      </c>
      <c r="B727" t="s">
        <v>936</v>
      </c>
      <c r="C727" t="s">
        <v>924</v>
      </c>
      <c r="D727">
        <v>1</v>
      </c>
      <c r="E727">
        <v>1</v>
      </c>
      <c r="F727">
        <v>7</v>
      </c>
      <c r="G727">
        <v>1832491</v>
      </c>
      <c r="H727">
        <v>10453</v>
      </c>
      <c r="I727">
        <v>46.04</v>
      </c>
      <c r="J727">
        <v>66.495699999999999</v>
      </c>
      <c r="K727">
        <v>6</v>
      </c>
    </row>
    <row r="728" spans="1:11" x14ac:dyDescent="0.2">
      <c r="A728" t="s">
        <v>61</v>
      </c>
      <c r="B728" t="s">
        <v>936</v>
      </c>
      <c r="C728" t="s">
        <v>928</v>
      </c>
      <c r="D728">
        <v>1</v>
      </c>
      <c r="E728">
        <v>1</v>
      </c>
      <c r="F728">
        <v>7</v>
      </c>
      <c r="G728">
        <v>1910739</v>
      </c>
      <c r="H728">
        <v>10722</v>
      </c>
      <c r="I728">
        <v>46.451700000000002</v>
      </c>
      <c r="J728">
        <v>67.817099999999996</v>
      </c>
      <c r="K728">
        <v>6</v>
      </c>
    </row>
    <row r="729" spans="1:11" x14ac:dyDescent="0.2">
      <c r="A729" t="s">
        <v>61</v>
      </c>
      <c r="B729" t="s">
        <v>936</v>
      </c>
      <c r="C729" t="s">
        <v>927</v>
      </c>
      <c r="D729">
        <v>1</v>
      </c>
      <c r="E729">
        <v>1</v>
      </c>
      <c r="F729">
        <v>7</v>
      </c>
      <c r="G729">
        <v>1893921</v>
      </c>
      <c r="H729">
        <v>10039</v>
      </c>
      <c r="I729">
        <v>51.503300000000003</v>
      </c>
      <c r="J729">
        <v>68.754300000000001</v>
      </c>
      <c r="K729">
        <v>6</v>
      </c>
    </row>
    <row r="730" spans="1:11" x14ac:dyDescent="0.2">
      <c r="A730" t="s">
        <v>61</v>
      </c>
      <c r="B730" t="s">
        <v>937</v>
      </c>
      <c r="C730" t="s">
        <v>924</v>
      </c>
      <c r="D730">
        <v>1</v>
      </c>
      <c r="E730">
        <v>2</v>
      </c>
      <c r="F730">
        <v>8</v>
      </c>
      <c r="G730">
        <v>1754315</v>
      </c>
      <c r="H730">
        <v>10165</v>
      </c>
      <c r="I730">
        <v>47.191400000000002</v>
      </c>
      <c r="J730">
        <v>65.913700000000006</v>
      </c>
      <c r="K730">
        <v>7</v>
      </c>
    </row>
    <row r="731" spans="1:11" x14ac:dyDescent="0.2">
      <c r="A731" t="s">
        <v>61</v>
      </c>
      <c r="B731" t="s">
        <v>937</v>
      </c>
      <c r="C731" t="s">
        <v>928</v>
      </c>
      <c r="D731">
        <v>1</v>
      </c>
      <c r="E731">
        <v>2</v>
      </c>
      <c r="F731">
        <v>7</v>
      </c>
      <c r="G731">
        <v>1885920</v>
      </c>
      <c r="H731">
        <v>10698</v>
      </c>
      <c r="I731">
        <v>46.172899999999998</v>
      </c>
      <c r="J731">
        <v>69.5886</v>
      </c>
      <c r="K731">
        <v>7</v>
      </c>
    </row>
    <row r="732" spans="1:11" x14ac:dyDescent="0.2">
      <c r="A732" t="s">
        <v>61</v>
      </c>
      <c r="B732" t="s">
        <v>937</v>
      </c>
      <c r="C732" t="s">
        <v>927</v>
      </c>
      <c r="D732">
        <v>1</v>
      </c>
      <c r="E732">
        <v>2</v>
      </c>
      <c r="F732">
        <v>7</v>
      </c>
      <c r="G732">
        <v>2032928</v>
      </c>
      <c r="H732">
        <v>10432</v>
      </c>
      <c r="I732">
        <v>48.675699999999999</v>
      </c>
      <c r="J732">
        <v>71.9529</v>
      </c>
      <c r="K732">
        <v>7</v>
      </c>
    </row>
    <row r="733" spans="1:11" x14ac:dyDescent="0.2">
      <c r="A733" t="s">
        <v>61</v>
      </c>
      <c r="B733" t="s">
        <v>938</v>
      </c>
      <c r="C733" t="s">
        <v>924</v>
      </c>
      <c r="D733">
        <v>1</v>
      </c>
      <c r="E733">
        <v>3</v>
      </c>
      <c r="F733">
        <v>7</v>
      </c>
      <c r="G733">
        <v>1681291</v>
      </c>
      <c r="H733">
        <v>10233</v>
      </c>
      <c r="I733">
        <v>47.634999999999998</v>
      </c>
      <c r="J733">
        <v>65.204300000000003</v>
      </c>
      <c r="K733">
        <v>6</v>
      </c>
    </row>
    <row r="734" spans="1:11" x14ac:dyDescent="0.2">
      <c r="A734" t="s">
        <v>61</v>
      </c>
      <c r="B734" t="s">
        <v>938</v>
      </c>
      <c r="C734" t="s">
        <v>928</v>
      </c>
      <c r="D734">
        <v>1</v>
      </c>
      <c r="E734">
        <v>3</v>
      </c>
      <c r="F734">
        <v>8</v>
      </c>
      <c r="G734">
        <v>1856339</v>
      </c>
      <c r="H734">
        <v>10098</v>
      </c>
      <c r="I734">
        <v>49.504300000000001</v>
      </c>
      <c r="J734">
        <v>67.897499999999994</v>
      </c>
      <c r="K734">
        <v>7</v>
      </c>
    </row>
    <row r="735" spans="1:11" x14ac:dyDescent="0.2">
      <c r="A735" t="s">
        <v>61</v>
      </c>
      <c r="B735" t="s">
        <v>938</v>
      </c>
      <c r="C735" t="s">
        <v>927</v>
      </c>
      <c r="D735">
        <v>1</v>
      </c>
      <c r="E735">
        <v>3</v>
      </c>
      <c r="F735">
        <v>8</v>
      </c>
      <c r="G735">
        <v>1770279</v>
      </c>
      <c r="H735">
        <v>10001</v>
      </c>
      <c r="I735">
        <v>47.66</v>
      </c>
      <c r="J735">
        <v>63.975000000000001</v>
      </c>
      <c r="K735">
        <v>6</v>
      </c>
    </row>
    <row r="736" spans="1:11" x14ac:dyDescent="0.2">
      <c r="A736" t="s">
        <v>61</v>
      </c>
      <c r="B736" t="s">
        <v>939</v>
      </c>
      <c r="C736" t="s">
        <v>924</v>
      </c>
      <c r="D736">
        <v>1</v>
      </c>
      <c r="E736">
        <v>4</v>
      </c>
      <c r="F736">
        <v>7</v>
      </c>
      <c r="G736">
        <v>1769956</v>
      </c>
      <c r="H736">
        <v>10389</v>
      </c>
      <c r="I736">
        <v>49.8</v>
      </c>
      <c r="J736">
        <v>67.0214</v>
      </c>
      <c r="K736">
        <v>6</v>
      </c>
    </row>
    <row r="737" spans="1:11" x14ac:dyDescent="0.2">
      <c r="A737" t="s">
        <v>61</v>
      </c>
      <c r="B737" t="s">
        <v>939</v>
      </c>
      <c r="C737" t="s">
        <v>928</v>
      </c>
      <c r="D737">
        <v>1</v>
      </c>
      <c r="E737">
        <v>4</v>
      </c>
      <c r="F737">
        <v>6</v>
      </c>
      <c r="G737">
        <v>2015008</v>
      </c>
      <c r="H737">
        <v>10381</v>
      </c>
      <c r="I737">
        <v>48.777500000000003</v>
      </c>
      <c r="J737">
        <v>66.138300000000001</v>
      </c>
      <c r="K737">
        <v>4</v>
      </c>
    </row>
    <row r="738" spans="1:11" x14ac:dyDescent="0.2">
      <c r="A738" t="s">
        <v>61</v>
      </c>
      <c r="B738" t="s">
        <v>939</v>
      </c>
      <c r="C738" t="s">
        <v>927</v>
      </c>
      <c r="D738">
        <v>1</v>
      </c>
      <c r="E738">
        <v>4</v>
      </c>
      <c r="F738">
        <v>7</v>
      </c>
      <c r="G738">
        <v>1908300</v>
      </c>
      <c r="H738">
        <v>10136</v>
      </c>
      <c r="I738">
        <v>48.468000000000004</v>
      </c>
      <c r="J738">
        <v>65.484300000000005</v>
      </c>
      <c r="K738">
        <v>5</v>
      </c>
    </row>
    <row r="739" spans="1:11" x14ac:dyDescent="0.2">
      <c r="A739" t="s">
        <v>61</v>
      </c>
      <c r="B739" t="s">
        <v>940</v>
      </c>
      <c r="C739" t="s">
        <v>924</v>
      </c>
      <c r="D739">
        <v>1</v>
      </c>
      <c r="E739">
        <v>5</v>
      </c>
      <c r="F739">
        <v>7</v>
      </c>
      <c r="G739">
        <v>1780351</v>
      </c>
      <c r="H739">
        <v>10625</v>
      </c>
      <c r="I739">
        <v>48.291699999999999</v>
      </c>
      <c r="J739">
        <v>66.817099999999996</v>
      </c>
      <c r="K739">
        <v>6</v>
      </c>
    </row>
    <row r="740" spans="1:11" x14ac:dyDescent="0.2">
      <c r="A740" t="s">
        <v>61</v>
      </c>
      <c r="B740" t="s">
        <v>940</v>
      </c>
      <c r="C740" t="s">
        <v>928</v>
      </c>
      <c r="D740">
        <v>1</v>
      </c>
      <c r="E740">
        <v>5</v>
      </c>
      <c r="F740">
        <v>7</v>
      </c>
      <c r="G740">
        <v>2010903</v>
      </c>
      <c r="H740">
        <v>10320</v>
      </c>
      <c r="I740">
        <v>51.31</v>
      </c>
      <c r="J740">
        <v>67.645700000000005</v>
      </c>
      <c r="K740">
        <v>5</v>
      </c>
    </row>
    <row r="741" spans="1:11" x14ac:dyDescent="0.2">
      <c r="A741" t="s">
        <v>61</v>
      </c>
      <c r="B741" t="s">
        <v>940</v>
      </c>
      <c r="C741" t="s">
        <v>927</v>
      </c>
      <c r="D741">
        <v>1</v>
      </c>
      <c r="E741">
        <v>5</v>
      </c>
      <c r="F741">
        <v>7</v>
      </c>
      <c r="G741">
        <v>2019383</v>
      </c>
      <c r="H741">
        <v>10048</v>
      </c>
      <c r="I741">
        <v>49.616</v>
      </c>
      <c r="J741">
        <v>66.977099999999993</v>
      </c>
      <c r="K741">
        <v>5</v>
      </c>
    </row>
    <row r="742" spans="1:11" x14ac:dyDescent="0.2">
      <c r="A742" t="s">
        <v>61</v>
      </c>
      <c r="B742" t="s">
        <v>941</v>
      </c>
      <c r="C742" t="s">
        <v>924</v>
      </c>
      <c r="D742">
        <v>1</v>
      </c>
      <c r="E742">
        <v>6</v>
      </c>
      <c r="F742">
        <v>8</v>
      </c>
      <c r="G742">
        <v>2334512</v>
      </c>
      <c r="H742">
        <v>10452</v>
      </c>
      <c r="I742">
        <v>50.861400000000003</v>
      </c>
      <c r="J742">
        <v>74.036199999999994</v>
      </c>
      <c r="K742">
        <v>7</v>
      </c>
    </row>
    <row r="743" spans="1:11" x14ac:dyDescent="0.2">
      <c r="A743" t="s">
        <v>61</v>
      </c>
      <c r="B743" t="s">
        <v>941</v>
      </c>
      <c r="C743" t="s">
        <v>928</v>
      </c>
      <c r="D743">
        <v>1</v>
      </c>
      <c r="E743">
        <v>6</v>
      </c>
      <c r="F743">
        <v>9</v>
      </c>
      <c r="G743">
        <v>2165771</v>
      </c>
      <c r="H743">
        <v>10654</v>
      </c>
      <c r="I743">
        <v>46.418799999999997</v>
      </c>
      <c r="J743">
        <v>70.931100000000001</v>
      </c>
      <c r="K743">
        <v>8</v>
      </c>
    </row>
    <row r="744" spans="1:11" x14ac:dyDescent="0.2">
      <c r="A744" t="s">
        <v>61</v>
      </c>
      <c r="B744" t="s">
        <v>941</v>
      </c>
      <c r="C744" t="s">
        <v>927</v>
      </c>
      <c r="D744">
        <v>1</v>
      </c>
      <c r="E744">
        <v>6</v>
      </c>
      <c r="F744">
        <v>9</v>
      </c>
      <c r="G744">
        <v>2214464</v>
      </c>
      <c r="H744">
        <v>11339</v>
      </c>
      <c r="I744">
        <v>50.267800000000001</v>
      </c>
      <c r="J744">
        <v>75.645600000000002</v>
      </c>
      <c r="K744">
        <v>9</v>
      </c>
    </row>
    <row r="745" spans="1:11" x14ac:dyDescent="0.2">
      <c r="A745" t="s">
        <v>61</v>
      </c>
      <c r="B745" t="s">
        <v>942</v>
      </c>
      <c r="C745" t="s">
        <v>924</v>
      </c>
      <c r="D745">
        <v>1</v>
      </c>
      <c r="E745">
        <v>7</v>
      </c>
      <c r="F745">
        <v>9</v>
      </c>
      <c r="G745">
        <v>2150618</v>
      </c>
      <c r="H745">
        <v>10891</v>
      </c>
      <c r="I745">
        <v>49.035699999999999</v>
      </c>
      <c r="J745">
        <v>70.321100000000001</v>
      </c>
      <c r="K745">
        <v>7</v>
      </c>
    </row>
    <row r="746" spans="1:11" x14ac:dyDescent="0.2">
      <c r="A746" t="s">
        <v>61</v>
      </c>
      <c r="B746" t="s">
        <v>942</v>
      </c>
      <c r="C746" t="s">
        <v>928</v>
      </c>
      <c r="D746">
        <v>1</v>
      </c>
      <c r="E746">
        <v>7</v>
      </c>
      <c r="F746">
        <v>9</v>
      </c>
      <c r="G746">
        <v>2278215</v>
      </c>
      <c r="H746">
        <v>11211</v>
      </c>
      <c r="I746">
        <v>48.967100000000002</v>
      </c>
      <c r="J746">
        <v>71.882199999999997</v>
      </c>
      <c r="K746">
        <v>7</v>
      </c>
    </row>
    <row r="747" spans="1:11" x14ac:dyDescent="0.2">
      <c r="A747" t="s">
        <v>61</v>
      </c>
      <c r="B747" t="s">
        <v>942</v>
      </c>
      <c r="C747" t="s">
        <v>927</v>
      </c>
      <c r="D747">
        <v>1</v>
      </c>
      <c r="E747">
        <v>7</v>
      </c>
      <c r="F747">
        <v>9</v>
      </c>
      <c r="G747">
        <v>2200739</v>
      </c>
      <c r="H747">
        <v>10486</v>
      </c>
      <c r="I747">
        <v>51.945599999999999</v>
      </c>
      <c r="J747">
        <v>75.032200000000003</v>
      </c>
      <c r="K747">
        <v>9</v>
      </c>
    </row>
    <row r="748" spans="1:11" x14ac:dyDescent="0.2">
      <c r="A748" t="s">
        <v>61</v>
      </c>
      <c r="B748" t="s">
        <v>943</v>
      </c>
      <c r="C748" t="s">
        <v>924</v>
      </c>
      <c r="D748">
        <v>2</v>
      </c>
      <c r="E748">
        <v>1</v>
      </c>
      <c r="F748">
        <v>6</v>
      </c>
      <c r="G748">
        <v>1247963</v>
      </c>
      <c r="H748">
        <v>9962</v>
      </c>
      <c r="I748">
        <v>41.33</v>
      </c>
      <c r="J748">
        <v>50.2</v>
      </c>
      <c r="K748">
        <v>2</v>
      </c>
    </row>
    <row r="749" spans="1:11" x14ac:dyDescent="0.2">
      <c r="A749" t="s">
        <v>61</v>
      </c>
      <c r="B749" t="s">
        <v>943</v>
      </c>
      <c r="C749" t="s">
        <v>928</v>
      </c>
      <c r="D749">
        <v>2</v>
      </c>
      <c r="E749">
        <v>1</v>
      </c>
      <c r="F749">
        <v>6</v>
      </c>
      <c r="G749">
        <v>1646496</v>
      </c>
      <c r="H749">
        <v>10794</v>
      </c>
      <c r="I749">
        <v>43.554000000000002</v>
      </c>
      <c r="J749">
        <v>63.5167</v>
      </c>
      <c r="K749">
        <v>5</v>
      </c>
    </row>
    <row r="750" spans="1:11" x14ac:dyDescent="0.2">
      <c r="A750" t="s">
        <v>61</v>
      </c>
      <c r="B750" t="s">
        <v>943</v>
      </c>
      <c r="C750" t="s">
        <v>927</v>
      </c>
      <c r="D750">
        <v>2</v>
      </c>
      <c r="E750">
        <v>1</v>
      </c>
      <c r="F750">
        <v>6</v>
      </c>
      <c r="G750">
        <v>1999951</v>
      </c>
      <c r="H750">
        <v>8423</v>
      </c>
      <c r="I750">
        <v>46.633299999999998</v>
      </c>
      <c r="J750">
        <v>68.405000000000001</v>
      </c>
      <c r="K750">
        <v>6</v>
      </c>
    </row>
    <row r="751" spans="1:11" x14ac:dyDescent="0.2">
      <c r="A751" t="s">
        <v>61</v>
      </c>
      <c r="B751" t="s">
        <v>944</v>
      </c>
      <c r="C751" t="s">
        <v>924</v>
      </c>
      <c r="D751">
        <v>2</v>
      </c>
      <c r="E751">
        <v>2</v>
      </c>
      <c r="F751">
        <v>7</v>
      </c>
      <c r="G751">
        <v>1623387</v>
      </c>
      <c r="H751">
        <v>10032</v>
      </c>
      <c r="I751">
        <v>42.726700000000001</v>
      </c>
      <c r="J751">
        <v>62.3643</v>
      </c>
      <c r="K751">
        <v>6</v>
      </c>
    </row>
    <row r="752" spans="1:11" x14ac:dyDescent="0.2">
      <c r="A752" t="s">
        <v>61</v>
      </c>
      <c r="B752" t="s">
        <v>944</v>
      </c>
      <c r="C752" t="s">
        <v>928</v>
      </c>
      <c r="D752">
        <v>2</v>
      </c>
      <c r="E752">
        <v>2</v>
      </c>
      <c r="F752">
        <v>6</v>
      </c>
      <c r="G752">
        <v>1767688</v>
      </c>
      <c r="H752">
        <v>9204</v>
      </c>
      <c r="I752">
        <v>43.351999999999997</v>
      </c>
      <c r="J752">
        <v>62.936700000000002</v>
      </c>
      <c r="K752">
        <v>5</v>
      </c>
    </row>
    <row r="753" spans="1:11" x14ac:dyDescent="0.2">
      <c r="A753" t="s">
        <v>61</v>
      </c>
      <c r="B753" t="s">
        <v>944</v>
      </c>
      <c r="C753" t="s">
        <v>927</v>
      </c>
      <c r="D753">
        <v>2</v>
      </c>
      <c r="E753">
        <v>2</v>
      </c>
      <c r="F753">
        <v>6</v>
      </c>
      <c r="G753">
        <v>1442194</v>
      </c>
      <c r="H753">
        <v>9915</v>
      </c>
      <c r="I753">
        <v>41.19</v>
      </c>
      <c r="J753">
        <v>59.361699999999999</v>
      </c>
      <c r="K753">
        <v>5</v>
      </c>
    </row>
    <row r="754" spans="1:11" x14ac:dyDescent="0.2">
      <c r="A754" t="s">
        <v>61</v>
      </c>
      <c r="B754" t="s">
        <v>945</v>
      </c>
      <c r="C754" t="s">
        <v>924</v>
      </c>
      <c r="D754">
        <v>2</v>
      </c>
      <c r="E754">
        <v>3</v>
      </c>
      <c r="F754">
        <v>6</v>
      </c>
      <c r="G754">
        <v>1392491</v>
      </c>
      <c r="H754">
        <v>10029</v>
      </c>
      <c r="I754">
        <v>41.4925</v>
      </c>
      <c r="J754">
        <v>56.716700000000003</v>
      </c>
      <c r="K754">
        <v>4</v>
      </c>
    </row>
    <row r="755" spans="1:11" x14ac:dyDescent="0.2">
      <c r="A755" t="s">
        <v>61</v>
      </c>
      <c r="B755" t="s">
        <v>945</v>
      </c>
      <c r="C755" t="s">
        <v>928</v>
      </c>
      <c r="D755">
        <v>2</v>
      </c>
      <c r="E755">
        <v>3</v>
      </c>
      <c r="F755">
        <v>7</v>
      </c>
      <c r="G755">
        <v>1667559</v>
      </c>
      <c r="H755">
        <v>10090</v>
      </c>
      <c r="I755">
        <v>46.74</v>
      </c>
      <c r="J755">
        <v>66.764300000000006</v>
      </c>
      <c r="K755">
        <v>7</v>
      </c>
    </row>
    <row r="756" spans="1:11" x14ac:dyDescent="0.2">
      <c r="A756" t="s">
        <v>61</v>
      </c>
      <c r="B756" t="s">
        <v>945</v>
      </c>
      <c r="C756" t="s">
        <v>927</v>
      </c>
      <c r="D756">
        <v>2</v>
      </c>
      <c r="E756">
        <v>3</v>
      </c>
      <c r="F756">
        <v>7</v>
      </c>
      <c r="G756">
        <v>1836547</v>
      </c>
      <c r="H756">
        <v>8970</v>
      </c>
      <c r="I756">
        <v>42.405000000000001</v>
      </c>
      <c r="J756">
        <v>59.621400000000001</v>
      </c>
      <c r="K756">
        <v>4</v>
      </c>
    </row>
    <row r="757" spans="1:11" x14ac:dyDescent="0.2">
      <c r="A757" t="s">
        <v>61</v>
      </c>
      <c r="B757" t="s">
        <v>946</v>
      </c>
      <c r="C757" t="s">
        <v>924</v>
      </c>
      <c r="D757">
        <v>2</v>
      </c>
      <c r="E757">
        <v>4</v>
      </c>
      <c r="F757">
        <v>6</v>
      </c>
      <c r="G757">
        <v>1429153</v>
      </c>
      <c r="H757">
        <v>9824</v>
      </c>
      <c r="I757">
        <v>43.332500000000003</v>
      </c>
      <c r="J757">
        <v>57.484999999999999</v>
      </c>
      <c r="K757">
        <v>4</v>
      </c>
    </row>
    <row r="758" spans="1:11" x14ac:dyDescent="0.2">
      <c r="A758" t="s">
        <v>61</v>
      </c>
      <c r="B758" t="s">
        <v>946</v>
      </c>
      <c r="C758" t="s">
        <v>928</v>
      </c>
      <c r="D758">
        <v>2</v>
      </c>
      <c r="E758">
        <v>4</v>
      </c>
      <c r="F758">
        <v>5</v>
      </c>
      <c r="G758">
        <v>1777097</v>
      </c>
      <c r="H758">
        <v>8836</v>
      </c>
      <c r="I758">
        <v>45.95</v>
      </c>
      <c r="J758">
        <v>66.171999999999997</v>
      </c>
      <c r="K758">
        <v>5</v>
      </c>
    </row>
    <row r="759" spans="1:11" x14ac:dyDescent="0.2">
      <c r="A759" t="s">
        <v>61</v>
      </c>
      <c r="B759" t="s">
        <v>946</v>
      </c>
      <c r="C759" t="s">
        <v>927</v>
      </c>
      <c r="D759">
        <v>2</v>
      </c>
      <c r="E759">
        <v>4</v>
      </c>
      <c r="F759">
        <v>6</v>
      </c>
      <c r="G759">
        <v>1589211</v>
      </c>
      <c r="H759">
        <v>9454</v>
      </c>
      <c r="I759">
        <v>36.584000000000003</v>
      </c>
      <c r="J759">
        <v>58.895000000000003</v>
      </c>
      <c r="K759">
        <v>5</v>
      </c>
    </row>
    <row r="760" spans="1:11" x14ac:dyDescent="0.2">
      <c r="A760" t="s">
        <v>61</v>
      </c>
      <c r="B760" t="s">
        <v>947</v>
      </c>
      <c r="C760" t="s">
        <v>924</v>
      </c>
      <c r="D760">
        <v>2</v>
      </c>
      <c r="E760">
        <v>5</v>
      </c>
      <c r="F760">
        <v>6</v>
      </c>
      <c r="G760">
        <v>1586037</v>
      </c>
      <c r="H760">
        <v>9466</v>
      </c>
      <c r="I760">
        <v>41.898000000000003</v>
      </c>
      <c r="J760">
        <v>60.805</v>
      </c>
      <c r="K760">
        <v>5</v>
      </c>
    </row>
    <row r="761" spans="1:11" x14ac:dyDescent="0.2">
      <c r="A761" t="s">
        <v>61</v>
      </c>
      <c r="B761" t="s">
        <v>947</v>
      </c>
      <c r="C761" t="s">
        <v>928</v>
      </c>
      <c r="D761">
        <v>2</v>
      </c>
      <c r="E761">
        <v>5</v>
      </c>
      <c r="F761">
        <v>6</v>
      </c>
      <c r="G761">
        <v>1641625</v>
      </c>
      <c r="H761">
        <v>10490</v>
      </c>
      <c r="I761">
        <v>42.375999999999998</v>
      </c>
      <c r="J761">
        <v>62.596699999999998</v>
      </c>
      <c r="K761">
        <v>5</v>
      </c>
    </row>
    <row r="762" spans="1:11" x14ac:dyDescent="0.2">
      <c r="A762" t="s">
        <v>61</v>
      </c>
      <c r="B762" t="s">
        <v>947</v>
      </c>
      <c r="C762" t="s">
        <v>927</v>
      </c>
      <c r="D762">
        <v>2</v>
      </c>
      <c r="E762">
        <v>5</v>
      </c>
      <c r="F762">
        <v>6</v>
      </c>
      <c r="G762">
        <v>1925025</v>
      </c>
      <c r="H762">
        <v>9731</v>
      </c>
      <c r="I762">
        <v>45.103299999999997</v>
      </c>
      <c r="J762">
        <v>68.441699999999997</v>
      </c>
      <c r="K762">
        <v>6</v>
      </c>
    </row>
    <row r="763" spans="1:11" x14ac:dyDescent="0.2">
      <c r="A763" t="s">
        <v>61</v>
      </c>
      <c r="B763" t="s">
        <v>948</v>
      </c>
      <c r="C763" t="s">
        <v>924</v>
      </c>
      <c r="D763">
        <v>2</v>
      </c>
      <c r="E763">
        <v>6</v>
      </c>
      <c r="F763">
        <v>7</v>
      </c>
      <c r="G763">
        <v>1773596</v>
      </c>
      <c r="H763">
        <v>9751</v>
      </c>
      <c r="I763">
        <v>39.462899999999998</v>
      </c>
      <c r="J763">
        <v>64.397099999999995</v>
      </c>
      <c r="K763">
        <v>7</v>
      </c>
    </row>
    <row r="764" spans="1:11" x14ac:dyDescent="0.2">
      <c r="A764" t="s">
        <v>61</v>
      </c>
      <c r="B764" t="s">
        <v>948</v>
      </c>
      <c r="C764" t="s">
        <v>928</v>
      </c>
      <c r="D764">
        <v>2</v>
      </c>
      <c r="E764">
        <v>6</v>
      </c>
      <c r="F764">
        <v>8</v>
      </c>
      <c r="G764">
        <v>1966838</v>
      </c>
      <c r="H764">
        <v>9601</v>
      </c>
      <c r="I764">
        <v>43.08</v>
      </c>
      <c r="J764">
        <v>62.531199999999998</v>
      </c>
      <c r="K764">
        <v>5</v>
      </c>
    </row>
    <row r="765" spans="1:11" x14ac:dyDescent="0.2">
      <c r="A765" t="s">
        <v>61</v>
      </c>
      <c r="B765" t="s">
        <v>948</v>
      </c>
      <c r="C765" t="s">
        <v>927</v>
      </c>
      <c r="D765">
        <v>2</v>
      </c>
      <c r="E765">
        <v>6</v>
      </c>
      <c r="F765">
        <v>8</v>
      </c>
      <c r="G765">
        <v>1827203</v>
      </c>
      <c r="H765">
        <v>9052</v>
      </c>
      <c r="I765">
        <v>43.677100000000003</v>
      </c>
      <c r="J765">
        <v>64.150000000000006</v>
      </c>
      <c r="K765">
        <v>7</v>
      </c>
    </row>
    <row r="766" spans="1:11" x14ac:dyDescent="0.2">
      <c r="A766" t="s">
        <v>61</v>
      </c>
      <c r="B766" t="s">
        <v>949</v>
      </c>
      <c r="C766" t="s">
        <v>924</v>
      </c>
      <c r="D766">
        <v>2</v>
      </c>
      <c r="E766">
        <v>7</v>
      </c>
      <c r="F766">
        <v>8</v>
      </c>
      <c r="G766">
        <v>2145902</v>
      </c>
      <c r="H766">
        <v>9278</v>
      </c>
      <c r="I766">
        <v>45.395000000000003</v>
      </c>
      <c r="J766">
        <v>70.436300000000003</v>
      </c>
      <c r="K766">
        <v>8</v>
      </c>
    </row>
    <row r="767" spans="1:11" x14ac:dyDescent="0.2">
      <c r="A767" t="s">
        <v>61</v>
      </c>
      <c r="B767" t="s">
        <v>949</v>
      </c>
      <c r="C767" t="s">
        <v>928</v>
      </c>
      <c r="D767">
        <v>2</v>
      </c>
      <c r="E767">
        <v>7</v>
      </c>
      <c r="F767">
        <v>8</v>
      </c>
      <c r="G767">
        <v>1767398</v>
      </c>
      <c r="H767">
        <v>9848</v>
      </c>
      <c r="I767">
        <v>43.645699999999998</v>
      </c>
      <c r="J767">
        <v>64.37</v>
      </c>
      <c r="K767">
        <v>7</v>
      </c>
    </row>
    <row r="768" spans="1:11" x14ac:dyDescent="0.2">
      <c r="A768" t="s">
        <v>61</v>
      </c>
      <c r="B768" t="s">
        <v>949</v>
      </c>
      <c r="C768" t="s">
        <v>927</v>
      </c>
      <c r="D768">
        <v>2</v>
      </c>
      <c r="E768">
        <v>7</v>
      </c>
      <c r="F768">
        <v>8</v>
      </c>
      <c r="G768">
        <v>1857321</v>
      </c>
      <c r="H768">
        <v>10209</v>
      </c>
      <c r="I768">
        <v>42.397500000000001</v>
      </c>
      <c r="J768">
        <v>67.091300000000004</v>
      </c>
      <c r="K768">
        <v>8</v>
      </c>
    </row>
    <row r="769" spans="1:11" x14ac:dyDescent="0.2">
      <c r="A769" t="s">
        <v>62</v>
      </c>
      <c r="B769" t="s">
        <v>936</v>
      </c>
      <c r="C769" t="s">
        <v>924</v>
      </c>
      <c r="D769">
        <v>1</v>
      </c>
      <c r="E769">
        <v>1</v>
      </c>
      <c r="F769">
        <v>8</v>
      </c>
      <c r="G769">
        <v>1921282</v>
      </c>
      <c r="H769">
        <v>10266</v>
      </c>
      <c r="I769">
        <v>49.04</v>
      </c>
      <c r="J769">
        <v>68.545000000000002</v>
      </c>
      <c r="K769">
        <v>7</v>
      </c>
    </row>
    <row r="770" spans="1:11" x14ac:dyDescent="0.2">
      <c r="A770" t="s">
        <v>62</v>
      </c>
      <c r="B770" t="s">
        <v>936</v>
      </c>
      <c r="C770" t="s">
        <v>928</v>
      </c>
      <c r="D770">
        <v>1</v>
      </c>
      <c r="E770">
        <v>1</v>
      </c>
      <c r="F770">
        <v>7</v>
      </c>
      <c r="G770">
        <v>1801217</v>
      </c>
      <c r="H770">
        <v>9364</v>
      </c>
      <c r="I770">
        <v>48.26</v>
      </c>
      <c r="J770">
        <v>68.034300000000002</v>
      </c>
      <c r="K770">
        <v>7</v>
      </c>
    </row>
    <row r="771" spans="1:11" x14ac:dyDescent="0.2">
      <c r="A771" t="s">
        <v>62</v>
      </c>
      <c r="B771" t="s">
        <v>936</v>
      </c>
      <c r="C771" t="s">
        <v>927</v>
      </c>
      <c r="D771">
        <v>1</v>
      </c>
      <c r="E771">
        <v>1</v>
      </c>
      <c r="F771">
        <v>7</v>
      </c>
      <c r="G771">
        <v>1648291</v>
      </c>
      <c r="H771">
        <v>10439</v>
      </c>
      <c r="I771">
        <v>45.4529</v>
      </c>
      <c r="J771">
        <v>66.405699999999996</v>
      </c>
      <c r="K771">
        <v>7</v>
      </c>
    </row>
    <row r="772" spans="1:11" x14ac:dyDescent="0.2">
      <c r="A772" t="s">
        <v>62</v>
      </c>
      <c r="B772" t="s">
        <v>937</v>
      </c>
      <c r="C772" t="s">
        <v>924</v>
      </c>
      <c r="D772">
        <v>1</v>
      </c>
      <c r="E772">
        <v>2</v>
      </c>
      <c r="F772">
        <v>7</v>
      </c>
      <c r="G772">
        <v>1996344</v>
      </c>
      <c r="H772">
        <v>9365</v>
      </c>
      <c r="I772">
        <v>47.324300000000001</v>
      </c>
      <c r="J772">
        <v>69.747100000000003</v>
      </c>
      <c r="K772">
        <v>7</v>
      </c>
    </row>
    <row r="773" spans="1:11" x14ac:dyDescent="0.2">
      <c r="A773" t="s">
        <v>62</v>
      </c>
      <c r="B773" t="s">
        <v>937</v>
      </c>
      <c r="C773" t="s">
        <v>928</v>
      </c>
      <c r="D773">
        <v>1</v>
      </c>
      <c r="E773">
        <v>2</v>
      </c>
      <c r="F773">
        <v>8</v>
      </c>
      <c r="G773">
        <v>1791570</v>
      </c>
      <c r="H773">
        <v>9896</v>
      </c>
      <c r="I773">
        <v>44.438699999999997</v>
      </c>
      <c r="J773">
        <v>66.896199999999993</v>
      </c>
      <c r="K773">
        <v>8</v>
      </c>
    </row>
    <row r="774" spans="1:11" x14ac:dyDescent="0.2">
      <c r="A774" t="s">
        <v>62</v>
      </c>
      <c r="B774" t="s">
        <v>937</v>
      </c>
      <c r="C774" t="s">
        <v>927</v>
      </c>
      <c r="D774">
        <v>1</v>
      </c>
      <c r="E774">
        <v>2</v>
      </c>
      <c r="F774">
        <v>8</v>
      </c>
      <c r="G774">
        <v>1826429</v>
      </c>
      <c r="H774">
        <v>10576</v>
      </c>
      <c r="I774">
        <v>44.295000000000002</v>
      </c>
      <c r="J774">
        <v>64.273799999999994</v>
      </c>
      <c r="K774">
        <v>6</v>
      </c>
    </row>
    <row r="775" spans="1:11" x14ac:dyDescent="0.2">
      <c r="A775" t="s">
        <v>62</v>
      </c>
      <c r="B775" t="s">
        <v>938</v>
      </c>
      <c r="C775" t="s">
        <v>924</v>
      </c>
      <c r="D775">
        <v>1</v>
      </c>
      <c r="E775">
        <v>3</v>
      </c>
      <c r="F775">
        <v>8</v>
      </c>
      <c r="G775">
        <v>1960311</v>
      </c>
      <c r="H775">
        <v>10634</v>
      </c>
      <c r="I775">
        <v>48.8125</v>
      </c>
      <c r="J775">
        <v>71.454999999999998</v>
      </c>
      <c r="K775">
        <v>8</v>
      </c>
    </row>
    <row r="776" spans="1:11" x14ac:dyDescent="0.2">
      <c r="A776" t="s">
        <v>62</v>
      </c>
      <c r="B776" t="s">
        <v>938</v>
      </c>
      <c r="C776" t="s">
        <v>928</v>
      </c>
      <c r="D776">
        <v>1</v>
      </c>
      <c r="E776">
        <v>3</v>
      </c>
      <c r="F776">
        <v>8</v>
      </c>
      <c r="G776">
        <v>2009822</v>
      </c>
      <c r="H776">
        <v>10585</v>
      </c>
      <c r="I776">
        <v>48.986199999999997</v>
      </c>
      <c r="J776">
        <v>72.011300000000006</v>
      </c>
      <c r="K776">
        <v>8</v>
      </c>
    </row>
    <row r="777" spans="1:11" x14ac:dyDescent="0.2">
      <c r="A777" t="s">
        <v>62</v>
      </c>
      <c r="B777" t="s">
        <v>938</v>
      </c>
      <c r="C777" t="s">
        <v>927</v>
      </c>
      <c r="D777">
        <v>1</v>
      </c>
      <c r="E777">
        <v>3</v>
      </c>
      <c r="F777">
        <v>8</v>
      </c>
      <c r="G777">
        <v>1983821</v>
      </c>
      <c r="H777">
        <v>10490</v>
      </c>
      <c r="I777">
        <v>49.638800000000003</v>
      </c>
      <c r="J777">
        <v>71.898799999999994</v>
      </c>
      <c r="K777">
        <v>8</v>
      </c>
    </row>
    <row r="778" spans="1:11" x14ac:dyDescent="0.2">
      <c r="A778" t="s">
        <v>62</v>
      </c>
      <c r="B778" t="s">
        <v>939</v>
      </c>
      <c r="C778" t="s">
        <v>924</v>
      </c>
      <c r="D778">
        <v>1</v>
      </c>
      <c r="E778">
        <v>4</v>
      </c>
      <c r="F778">
        <v>7</v>
      </c>
      <c r="G778">
        <v>1894943</v>
      </c>
      <c r="H778">
        <v>10170</v>
      </c>
      <c r="I778">
        <v>47.005000000000003</v>
      </c>
      <c r="J778">
        <v>67.087100000000007</v>
      </c>
      <c r="K778">
        <v>6</v>
      </c>
    </row>
    <row r="779" spans="1:11" x14ac:dyDescent="0.2">
      <c r="A779" t="s">
        <v>62</v>
      </c>
      <c r="B779" t="s">
        <v>939</v>
      </c>
      <c r="C779" t="s">
        <v>928</v>
      </c>
      <c r="D779">
        <v>1</v>
      </c>
      <c r="E779">
        <v>4</v>
      </c>
      <c r="F779">
        <v>7</v>
      </c>
      <c r="G779">
        <v>1856277</v>
      </c>
      <c r="H779">
        <v>10867</v>
      </c>
      <c r="I779">
        <v>50.816699999999997</v>
      </c>
      <c r="J779">
        <v>68.981399999999994</v>
      </c>
      <c r="K779">
        <v>6</v>
      </c>
    </row>
    <row r="780" spans="1:11" x14ac:dyDescent="0.2">
      <c r="A780" t="s">
        <v>62</v>
      </c>
      <c r="B780" t="s">
        <v>939</v>
      </c>
      <c r="C780" t="s">
        <v>927</v>
      </c>
      <c r="D780">
        <v>1</v>
      </c>
      <c r="E780">
        <v>4</v>
      </c>
      <c r="F780">
        <v>7</v>
      </c>
      <c r="G780">
        <v>1902455</v>
      </c>
      <c r="H780">
        <v>10152</v>
      </c>
      <c r="I780">
        <v>47.951999999999998</v>
      </c>
      <c r="J780">
        <v>65.048599999999993</v>
      </c>
      <c r="K780">
        <v>5</v>
      </c>
    </row>
    <row r="781" spans="1:11" x14ac:dyDescent="0.2">
      <c r="A781" t="s">
        <v>62</v>
      </c>
      <c r="B781" t="s">
        <v>940</v>
      </c>
      <c r="C781" t="s">
        <v>924</v>
      </c>
      <c r="D781">
        <v>1</v>
      </c>
      <c r="E781">
        <v>5</v>
      </c>
      <c r="F781">
        <v>7</v>
      </c>
      <c r="G781">
        <v>1815746</v>
      </c>
      <c r="H781">
        <v>10832</v>
      </c>
      <c r="I781">
        <v>47.9771</v>
      </c>
      <c r="J781">
        <v>69.757099999999994</v>
      </c>
      <c r="K781">
        <v>7</v>
      </c>
    </row>
    <row r="782" spans="1:11" x14ac:dyDescent="0.2">
      <c r="A782" t="s">
        <v>62</v>
      </c>
      <c r="B782" t="s">
        <v>940</v>
      </c>
      <c r="C782" t="s">
        <v>928</v>
      </c>
      <c r="D782">
        <v>1</v>
      </c>
      <c r="E782">
        <v>5</v>
      </c>
      <c r="F782">
        <v>8</v>
      </c>
      <c r="G782">
        <v>2065692</v>
      </c>
      <c r="H782">
        <v>10126</v>
      </c>
      <c r="I782">
        <v>51.4</v>
      </c>
      <c r="J782">
        <v>73.125</v>
      </c>
      <c r="K782">
        <v>8</v>
      </c>
    </row>
    <row r="783" spans="1:11" x14ac:dyDescent="0.2">
      <c r="A783" t="s">
        <v>62</v>
      </c>
      <c r="B783" t="s">
        <v>940</v>
      </c>
      <c r="C783" t="s">
        <v>927</v>
      </c>
      <c r="D783">
        <v>1</v>
      </c>
      <c r="E783">
        <v>5</v>
      </c>
      <c r="F783">
        <v>7</v>
      </c>
      <c r="G783">
        <v>1806764</v>
      </c>
      <c r="H783">
        <v>10385</v>
      </c>
      <c r="I783">
        <v>48.244300000000003</v>
      </c>
      <c r="J783">
        <v>69.258600000000001</v>
      </c>
      <c r="K783">
        <v>7</v>
      </c>
    </row>
    <row r="784" spans="1:11" x14ac:dyDescent="0.2">
      <c r="A784" t="s">
        <v>62</v>
      </c>
      <c r="B784" t="s">
        <v>941</v>
      </c>
      <c r="C784" t="s">
        <v>924</v>
      </c>
      <c r="D784">
        <v>1</v>
      </c>
      <c r="E784">
        <v>6</v>
      </c>
      <c r="F784">
        <v>9</v>
      </c>
      <c r="G784">
        <v>2154460</v>
      </c>
      <c r="H784">
        <v>11001</v>
      </c>
      <c r="I784">
        <v>46.518300000000004</v>
      </c>
      <c r="J784">
        <v>67.7333</v>
      </c>
      <c r="K784">
        <v>6</v>
      </c>
    </row>
    <row r="785" spans="1:11" x14ac:dyDescent="0.2">
      <c r="A785" t="s">
        <v>62</v>
      </c>
      <c r="B785" t="s">
        <v>941</v>
      </c>
      <c r="C785" t="s">
        <v>928</v>
      </c>
      <c r="D785">
        <v>1</v>
      </c>
      <c r="E785">
        <v>6</v>
      </c>
      <c r="F785">
        <v>9</v>
      </c>
      <c r="G785">
        <v>2387438</v>
      </c>
      <c r="H785">
        <v>10970</v>
      </c>
      <c r="I785">
        <v>50.593800000000002</v>
      </c>
      <c r="J785">
        <v>75.316699999999997</v>
      </c>
      <c r="K785">
        <v>8</v>
      </c>
    </row>
    <row r="786" spans="1:11" x14ac:dyDescent="0.2">
      <c r="A786" t="s">
        <v>62</v>
      </c>
      <c r="B786" t="s">
        <v>941</v>
      </c>
      <c r="C786" t="s">
        <v>927</v>
      </c>
      <c r="D786">
        <v>1</v>
      </c>
      <c r="E786">
        <v>6</v>
      </c>
      <c r="F786">
        <v>9</v>
      </c>
      <c r="G786">
        <v>2310731</v>
      </c>
      <c r="H786">
        <v>10474</v>
      </c>
      <c r="I786">
        <v>49.868000000000002</v>
      </c>
      <c r="J786">
        <v>67.976699999999994</v>
      </c>
      <c r="K786">
        <v>5</v>
      </c>
    </row>
    <row r="787" spans="1:11" x14ac:dyDescent="0.2">
      <c r="A787" t="s">
        <v>62</v>
      </c>
      <c r="B787" t="s">
        <v>942</v>
      </c>
      <c r="C787" t="s">
        <v>924</v>
      </c>
      <c r="D787">
        <v>1</v>
      </c>
      <c r="E787">
        <v>7</v>
      </c>
      <c r="F787">
        <v>10</v>
      </c>
      <c r="G787">
        <v>2085449</v>
      </c>
      <c r="H787">
        <v>10591</v>
      </c>
      <c r="I787">
        <v>47.544400000000003</v>
      </c>
      <c r="J787">
        <v>70.557000000000002</v>
      </c>
      <c r="K787">
        <v>9</v>
      </c>
    </row>
    <row r="788" spans="1:11" x14ac:dyDescent="0.2">
      <c r="A788" t="s">
        <v>62</v>
      </c>
      <c r="B788" t="s">
        <v>942</v>
      </c>
      <c r="C788" t="s">
        <v>928</v>
      </c>
      <c r="D788">
        <v>1</v>
      </c>
      <c r="E788">
        <v>7</v>
      </c>
      <c r="F788">
        <v>9</v>
      </c>
      <c r="G788">
        <v>2121278</v>
      </c>
      <c r="H788">
        <v>10338</v>
      </c>
      <c r="I788">
        <v>49.274999999999999</v>
      </c>
      <c r="J788">
        <v>70.905600000000007</v>
      </c>
      <c r="K788">
        <v>8</v>
      </c>
    </row>
    <row r="789" spans="1:11" x14ac:dyDescent="0.2">
      <c r="A789" t="s">
        <v>62</v>
      </c>
      <c r="B789" t="s">
        <v>942</v>
      </c>
      <c r="C789" t="s">
        <v>927</v>
      </c>
      <c r="D789">
        <v>1</v>
      </c>
      <c r="E789">
        <v>7</v>
      </c>
      <c r="F789">
        <v>9</v>
      </c>
      <c r="G789">
        <v>2139375</v>
      </c>
      <c r="H789">
        <v>10376</v>
      </c>
      <c r="I789">
        <v>47.625</v>
      </c>
      <c r="J789">
        <v>70.7667</v>
      </c>
      <c r="K789">
        <v>8</v>
      </c>
    </row>
    <row r="790" spans="1:11" x14ac:dyDescent="0.2">
      <c r="A790" t="s">
        <v>62</v>
      </c>
      <c r="B790" t="s">
        <v>943</v>
      </c>
      <c r="C790" t="s">
        <v>924</v>
      </c>
      <c r="D790">
        <v>2</v>
      </c>
      <c r="E790">
        <v>1</v>
      </c>
      <c r="F790">
        <v>8</v>
      </c>
      <c r="G790">
        <v>1725419</v>
      </c>
      <c r="H790">
        <v>10583</v>
      </c>
      <c r="I790">
        <v>44.6357</v>
      </c>
      <c r="J790">
        <v>65.17</v>
      </c>
      <c r="K790">
        <v>7</v>
      </c>
    </row>
    <row r="791" spans="1:11" x14ac:dyDescent="0.2">
      <c r="A791" t="s">
        <v>62</v>
      </c>
      <c r="B791" t="s">
        <v>943</v>
      </c>
      <c r="C791" t="s">
        <v>928</v>
      </c>
      <c r="D791">
        <v>2</v>
      </c>
      <c r="E791">
        <v>1</v>
      </c>
      <c r="F791">
        <v>7</v>
      </c>
      <c r="G791">
        <v>1967237</v>
      </c>
      <c r="H791">
        <v>11177</v>
      </c>
      <c r="I791">
        <v>50.208599999999997</v>
      </c>
      <c r="J791">
        <v>72.755700000000004</v>
      </c>
      <c r="K791">
        <v>7</v>
      </c>
    </row>
    <row r="792" spans="1:11" x14ac:dyDescent="0.2">
      <c r="A792" t="s">
        <v>62</v>
      </c>
      <c r="B792" t="s">
        <v>943</v>
      </c>
      <c r="C792" t="s">
        <v>927</v>
      </c>
      <c r="D792">
        <v>2</v>
      </c>
      <c r="E792">
        <v>1</v>
      </c>
      <c r="F792">
        <v>7</v>
      </c>
      <c r="G792">
        <v>2027211</v>
      </c>
      <c r="H792">
        <v>9586</v>
      </c>
      <c r="I792">
        <v>49.698300000000003</v>
      </c>
      <c r="J792">
        <v>68.918599999999998</v>
      </c>
      <c r="K792">
        <v>6</v>
      </c>
    </row>
    <row r="793" spans="1:11" x14ac:dyDescent="0.2">
      <c r="A793" t="s">
        <v>62</v>
      </c>
      <c r="B793" t="s">
        <v>944</v>
      </c>
      <c r="C793" t="s">
        <v>924</v>
      </c>
      <c r="D793">
        <v>2</v>
      </c>
      <c r="E793">
        <v>2</v>
      </c>
      <c r="F793">
        <v>7</v>
      </c>
      <c r="G793">
        <v>1833640</v>
      </c>
      <c r="H793">
        <v>10315</v>
      </c>
      <c r="I793">
        <v>44.87</v>
      </c>
      <c r="J793">
        <v>68.0214</v>
      </c>
      <c r="K793">
        <v>7</v>
      </c>
    </row>
    <row r="794" spans="1:11" x14ac:dyDescent="0.2">
      <c r="A794" t="s">
        <v>62</v>
      </c>
      <c r="B794" t="s">
        <v>944</v>
      </c>
      <c r="C794" t="s">
        <v>928</v>
      </c>
      <c r="D794">
        <v>2</v>
      </c>
      <c r="E794">
        <v>2</v>
      </c>
      <c r="F794">
        <v>8</v>
      </c>
      <c r="G794">
        <v>1936897</v>
      </c>
      <c r="H794">
        <v>10333</v>
      </c>
      <c r="I794">
        <v>45.954300000000003</v>
      </c>
      <c r="J794">
        <v>67.698800000000006</v>
      </c>
      <c r="K794">
        <v>7</v>
      </c>
    </row>
    <row r="795" spans="1:11" x14ac:dyDescent="0.2">
      <c r="A795" t="s">
        <v>62</v>
      </c>
      <c r="B795" t="s">
        <v>944</v>
      </c>
      <c r="C795" t="s">
        <v>927</v>
      </c>
      <c r="D795">
        <v>2</v>
      </c>
      <c r="E795">
        <v>2</v>
      </c>
      <c r="F795">
        <v>8</v>
      </c>
      <c r="G795">
        <v>1772656</v>
      </c>
      <c r="H795">
        <v>10039</v>
      </c>
      <c r="I795">
        <v>46.7117</v>
      </c>
      <c r="J795">
        <v>63.818800000000003</v>
      </c>
      <c r="K795">
        <v>6</v>
      </c>
    </row>
    <row r="796" spans="1:11" x14ac:dyDescent="0.2">
      <c r="A796" t="s">
        <v>62</v>
      </c>
      <c r="B796" t="s">
        <v>945</v>
      </c>
      <c r="C796" t="s">
        <v>924</v>
      </c>
      <c r="D796">
        <v>2</v>
      </c>
      <c r="E796">
        <v>3</v>
      </c>
      <c r="F796">
        <v>8</v>
      </c>
      <c r="G796">
        <v>1626668</v>
      </c>
      <c r="H796">
        <v>9688</v>
      </c>
      <c r="I796">
        <v>44.078299999999999</v>
      </c>
      <c r="J796">
        <v>60.951300000000003</v>
      </c>
      <c r="K796">
        <v>6</v>
      </c>
    </row>
    <row r="797" spans="1:11" x14ac:dyDescent="0.2">
      <c r="A797" t="s">
        <v>62</v>
      </c>
      <c r="B797" t="s">
        <v>945</v>
      </c>
      <c r="C797" t="s">
        <v>928</v>
      </c>
      <c r="D797">
        <v>2</v>
      </c>
      <c r="E797">
        <v>3</v>
      </c>
      <c r="F797">
        <v>8</v>
      </c>
      <c r="G797">
        <v>1681199</v>
      </c>
      <c r="H797">
        <v>10302</v>
      </c>
      <c r="I797">
        <v>45.7971</v>
      </c>
      <c r="J797">
        <v>64.856300000000005</v>
      </c>
      <c r="K797">
        <v>7</v>
      </c>
    </row>
    <row r="798" spans="1:11" x14ac:dyDescent="0.2">
      <c r="A798" t="s">
        <v>62</v>
      </c>
      <c r="B798" t="s">
        <v>945</v>
      </c>
      <c r="C798" t="s">
        <v>927</v>
      </c>
      <c r="D798">
        <v>2</v>
      </c>
      <c r="E798">
        <v>3</v>
      </c>
      <c r="F798">
        <v>8</v>
      </c>
      <c r="G798">
        <v>1896165</v>
      </c>
      <c r="H798">
        <v>9630</v>
      </c>
      <c r="I798">
        <v>46.232900000000001</v>
      </c>
      <c r="J798">
        <v>66.517499999999998</v>
      </c>
      <c r="K798">
        <v>7</v>
      </c>
    </row>
    <row r="799" spans="1:11" x14ac:dyDescent="0.2">
      <c r="A799" t="s">
        <v>62</v>
      </c>
      <c r="B799" t="s">
        <v>946</v>
      </c>
      <c r="C799" t="s">
        <v>924</v>
      </c>
      <c r="D799">
        <v>2</v>
      </c>
      <c r="E799">
        <v>4</v>
      </c>
      <c r="F799">
        <v>7</v>
      </c>
      <c r="G799">
        <v>1877897</v>
      </c>
      <c r="H799">
        <v>10042</v>
      </c>
      <c r="I799">
        <v>50.841700000000003</v>
      </c>
      <c r="J799">
        <v>68.278599999999997</v>
      </c>
      <c r="K799">
        <v>6</v>
      </c>
    </row>
    <row r="800" spans="1:11" x14ac:dyDescent="0.2">
      <c r="A800" t="s">
        <v>62</v>
      </c>
      <c r="B800" t="s">
        <v>946</v>
      </c>
      <c r="C800" t="s">
        <v>928</v>
      </c>
      <c r="D800">
        <v>2</v>
      </c>
      <c r="E800">
        <v>4</v>
      </c>
      <c r="F800">
        <v>7</v>
      </c>
      <c r="G800">
        <v>1816666</v>
      </c>
      <c r="H800">
        <v>11016</v>
      </c>
      <c r="I800">
        <v>48.79</v>
      </c>
      <c r="J800">
        <v>70.328599999999994</v>
      </c>
      <c r="K800">
        <v>7</v>
      </c>
    </row>
    <row r="801" spans="1:11" x14ac:dyDescent="0.2">
      <c r="A801" t="s">
        <v>62</v>
      </c>
      <c r="B801" t="s">
        <v>946</v>
      </c>
      <c r="C801" t="s">
        <v>927</v>
      </c>
      <c r="D801">
        <v>2</v>
      </c>
      <c r="E801">
        <v>4</v>
      </c>
      <c r="F801">
        <v>7</v>
      </c>
      <c r="G801">
        <v>2062904</v>
      </c>
      <c r="H801">
        <v>10705</v>
      </c>
      <c r="I801">
        <v>50.43</v>
      </c>
      <c r="J801">
        <v>73.344300000000004</v>
      </c>
      <c r="K801">
        <v>7</v>
      </c>
    </row>
    <row r="802" spans="1:11" x14ac:dyDescent="0.2">
      <c r="A802" t="s">
        <v>62</v>
      </c>
      <c r="B802" t="s">
        <v>947</v>
      </c>
      <c r="C802" t="s">
        <v>924</v>
      </c>
      <c r="D802">
        <v>2</v>
      </c>
      <c r="E802">
        <v>5</v>
      </c>
      <c r="F802">
        <v>7</v>
      </c>
      <c r="G802">
        <v>1838506</v>
      </c>
      <c r="H802">
        <v>11107</v>
      </c>
      <c r="I802">
        <v>52.058599999999998</v>
      </c>
      <c r="J802">
        <v>72.074299999999994</v>
      </c>
      <c r="K802">
        <v>7</v>
      </c>
    </row>
    <row r="803" spans="1:11" x14ac:dyDescent="0.2">
      <c r="A803" t="s">
        <v>62</v>
      </c>
      <c r="B803" t="s">
        <v>947</v>
      </c>
      <c r="C803" t="s">
        <v>928</v>
      </c>
      <c r="D803">
        <v>2</v>
      </c>
      <c r="E803">
        <v>5</v>
      </c>
      <c r="F803">
        <v>8</v>
      </c>
      <c r="G803">
        <v>2075758</v>
      </c>
      <c r="H803">
        <v>10279</v>
      </c>
      <c r="I803">
        <v>50.566699999999997</v>
      </c>
      <c r="J803">
        <v>68.688699999999997</v>
      </c>
      <c r="K803">
        <v>6</v>
      </c>
    </row>
    <row r="804" spans="1:11" x14ac:dyDescent="0.2">
      <c r="A804" t="s">
        <v>62</v>
      </c>
      <c r="B804" t="s">
        <v>947</v>
      </c>
      <c r="C804" t="s">
        <v>927</v>
      </c>
      <c r="D804">
        <v>2</v>
      </c>
      <c r="E804">
        <v>5</v>
      </c>
      <c r="F804">
        <v>7</v>
      </c>
      <c r="G804">
        <v>1883488</v>
      </c>
      <c r="H804">
        <v>10501</v>
      </c>
      <c r="I804">
        <v>45.966000000000001</v>
      </c>
      <c r="J804">
        <v>64.752899999999997</v>
      </c>
      <c r="K804">
        <v>5</v>
      </c>
    </row>
    <row r="805" spans="1:11" x14ac:dyDescent="0.2">
      <c r="A805" t="s">
        <v>62</v>
      </c>
      <c r="B805" t="s">
        <v>948</v>
      </c>
      <c r="C805" t="s">
        <v>924</v>
      </c>
      <c r="D805">
        <v>2</v>
      </c>
      <c r="E805">
        <v>6</v>
      </c>
      <c r="F805">
        <v>9</v>
      </c>
      <c r="G805">
        <v>2220618</v>
      </c>
      <c r="H805">
        <v>10897</v>
      </c>
      <c r="I805">
        <v>49.411099999999998</v>
      </c>
      <c r="J805">
        <v>74.834400000000002</v>
      </c>
      <c r="K805">
        <v>9</v>
      </c>
    </row>
    <row r="806" spans="1:11" x14ac:dyDescent="0.2">
      <c r="A806" t="s">
        <v>62</v>
      </c>
      <c r="B806" t="s">
        <v>948</v>
      </c>
      <c r="C806" t="s">
        <v>928</v>
      </c>
      <c r="D806">
        <v>2</v>
      </c>
      <c r="E806">
        <v>6</v>
      </c>
      <c r="F806">
        <v>9</v>
      </c>
      <c r="G806">
        <v>2260752</v>
      </c>
      <c r="H806">
        <v>10352</v>
      </c>
      <c r="I806">
        <v>51.921300000000002</v>
      </c>
      <c r="J806">
        <v>73.811099999999996</v>
      </c>
      <c r="K806">
        <v>8</v>
      </c>
    </row>
    <row r="807" spans="1:11" x14ac:dyDescent="0.2">
      <c r="A807" t="s">
        <v>62</v>
      </c>
      <c r="B807" t="s">
        <v>948</v>
      </c>
      <c r="C807" t="s">
        <v>927</v>
      </c>
      <c r="D807">
        <v>2</v>
      </c>
      <c r="E807">
        <v>6</v>
      </c>
      <c r="F807">
        <v>9</v>
      </c>
      <c r="G807">
        <v>2043096</v>
      </c>
      <c r="H807">
        <v>10448</v>
      </c>
      <c r="I807">
        <v>46.344999999999999</v>
      </c>
      <c r="J807">
        <v>65.865600000000001</v>
      </c>
      <c r="K807">
        <v>6</v>
      </c>
    </row>
    <row r="808" spans="1:11" x14ac:dyDescent="0.2">
      <c r="A808" t="s">
        <v>62</v>
      </c>
      <c r="B808" t="s">
        <v>949</v>
      </c>
      <c r="C808" t="s">
        <v>924</v>
      </c>
      <c r="D808">
        <v>2</v>
      </c>
      <c r="E808">
        <v>7</v>
      </c>
      <c r="F808">
        <v>10</v>
      </c>
      <c r="G808">
        <v>2104028</v>
      </c>
      <c r="H808">
        <v>10674</v>
      </c>
      <c r="I808">
        <v>48.177799999999998</v>
      </c>
      <c r="J808">
        <v>71.174999999999997</v>
      </c>
      <c r="K808">
        <v>9</v>
      </c>
    </row>
    <row r="809" spans="1:11" x14ac:dyDescent="0.2">
      <c r="A809" t="s">
        <v>62</v>
      </c>
      <c r="B809" t="s">
        <v>949</v>
      </c>
      <c r="C809" t="s">
        <v>928</v>
      </c>
      <c r="D809">
        <v>2</v>
      </c>
      <c r="E809">
        <v>7</v>
      </c>
      <c r="F809">
        <v>9</v>
      </c>
      <c r="G809">
        <v>2080404</v>
      </c>
      <c r="H809">
        <v>10077</v>
      </c>
      <c r="I809">
        <v>49.257800000000003</v>
      </c>
      <c r="J809">
        <v>72.3078</v>
      </c>
      <c r="K809">
        <v>9</v>
      </c>
    </row>
    <row r="810" spans="1:11" x14ac:dyDescent="0.2">
      <c r="A810" t="s">
        <v>62</v>
      </c>
      <c r="B810" t="s">
        <v>949</v>
      </c>
      <c r="C810" t="s">
        <v>927</v>
      </c>
      <c r="D810">
        <v>2</v>
      </c>
      <c r="E810">
        <v>7</v>
      </c>
      <c r="F810">
        <v>9</v>
      </c>
      <c r="G810">
        <v>2026244</v>
      </c>
      <c r="H810">
        <v>10447</v>
      </c>
      <c r="I810">
        <v>46.773699999999998</v>
      </c>
      <c r="J810">
        <v>69.416700000000006</v>
      </c>
      <c r="K810">
        <v>8</v>
      </c>
    </row>
    <row r="811" spans="1:11" x14ac:dyDescent="0.2">
      <c r="A811" t="s">
        <v>63</v>
      </c>
      <c r="B811" t="s">
        <v>936</v>
      </c>
      <c r="C811" t="s">
        <v>924</v>
      </c>
      <c r="D811">
        <v>1</v>
      </c>
      <c r="E811">
        <v>1</v>
      </c>
      <c r="F811">
        <v>7</v>
      </c>
      <c r="G811">
        <v>1928546</v>
      </c>
      <c r="H811">
        <v>10100</v>
      </c>
      <c r="I811">
        <v>48.601700000000001</v>
      </c>
      <c r="J811">
        <v>67.908600000000007</v>
      </c>
      <c r="K811">
        <v>6</v>
      </c>
    </row>
    <row r="812" spans="1:11" x14ac:dyDescent="0.2">
      <c r="A812" t="s">
        <v>63</v>
      </c>
      <c r="B812" t="s">
        <v>936</v>
      </c>
      <c r="C812" t="s">
        <v>928</v>
      </c>
      <c r="D812">
        <v>1</v>
      </c>
      <c r="E812">
        <v>1</v>
      </c>
      <c r="F812">
        <v>8</v>
      </c>
      <c r="G812">
        <v>1842189</v>
      </c>
      <c r="H812">
        <v>9993</v>
      </c>
      <c r="I812">
        <v>48.914999999999999</v>
      </c>
      <c r="J812">
        <v>65.271199999999993</v>
      </c>
      <c r="K812">
        <v>6</v>
      </c>
    </row>
    <row r="813" spans="1:11" x14ac:dyDescent="0.2">
      <c r="A813" t="s">
        <v>63</v>
      </c>
      <c r="B813" t="s">
        <v>936</v>
      </c>
      <c r="C813" t="s">
        <v>927</v>
      </c>
      <c r="D813">
        <v>1</v>
      </c>
      <c r="E813">
        <v>1</v>
      </c>
      <c r="F813">
        <v>8</v>
      </c>
      <c r="G813">
        <v>1789062</v>
      </c>
      <c r="H813">
        <v>10326</v>
      </c>
      <c r="I813">
        <v>47.588299999999997</v>
      </c>
      <c r="J813">
        <v>64.652500000000003</v>
      </c>
      <c r="K813">
        <v>6</v>
      </c>
    </row>
    <row r="814" spans="1:11" x14ac:dyDescent="0.2">
      <c r="A814" t="s">
        <v>63</v>
      </c>
      <c r="B814" t="s">
        <v>937</v>
      </c>
      <c r="C814" t="s">
        <v>924</v>
      </c>
      <c r="D814">
        <v>1</v>
      </c>
      <c r="E814">
        <v>2</v>
      </c>
      <c r="F814">
        <v>8</v>
      </c>
      <c r="G814">
        <v>1765002</v>
      </c>
      <c r="H814">
        <v>10701</v>
      </c>
      <c r="I814">
        <v>47.773699999999998</v>
      </c>
      <c r="J814">
        <v>68.97</v>
      </c>
      <c r="K814">
        <v>8</v>
      </c>
    </row>
    <row r="815" spans="1:11" x14ac:dyDescent="0.2">
      <c r="A815" t="s">
        <v>63</v>
      </c>
      <c r="B815" t="s">
        <v>937</v>
      </c>
      <c r="C815" t="s">
        <v>928</v>
      </c>
      <c r="D815">
        <v>1</v>
      </c>
      <c r="E815">
        <v>2</v>
      </c>
      <c r="F815">
        <v>8</v>
      </c>
      <c r="G815">
        <v>1968485</v>
      </c>
      <c r="H815">
        <v>9831</v>
      </c>
      <c r="I815">
        <v>50.111400000000003</v>
      </c>
      <c r="J815">
        <v>68.958699999999993</v>
      </c>
      <c r="K815">
        <v>7</v>
      </c>
    </row>
    <row r="816" spans="1:11" x14ac:dyDescent="0.2">
      <c r="A816" t="s">
        <v>63</v>
      </c>
      <c r="B816" t="s">
        <v>937</v>
      </c>
      <c r="C816" t="s">
        <v>927</v>
      </c>
      <c r="D816">
        <v>1</v>
      </c>
      <c r="E816">
        <v>2</v>
      </c>
      <c r="F816">
        <v>8</v>
      </c>
      <c r="G816">
        <v>1684154</v>
      </c>
      <c r="H816">
        <v>10119</v>
      </c>
      <c r="I816">
        <v>46.878700000000002</v>
      </c>
      <c r="J816">
        <v>67.042500000000004</v>
      </c>
      <c r="K816">
        <v>8</v>
      </c>
    </row>
    <row r="817" spans="1:11" x14ac:dyDescent="0.2">
      <c r="A817" t="s">
        <v>63</v>
      </c>
      <c r="B817" t="s">
        <v>938</v>
      </c>
      <c r="C817" t="s">
        <v>924</v>
      </c>
      <c r="D817">
        <v>1</v>
      </c>
      <c r="E817">
        <v>3</v>
      </c>
      <c r="F817">
        <v>9</v>
      </c>
      <c r="G817">
        <v>1825038</v>
      </c>
      <c r="H817">
        <v>9871</v>
      </c>
      <c r="I817">
        <v>48.481400000000001</v>
      </c>
      <c r="J817">
        <v>65.194400000000002</v>
      </c>
      <c r="K817">
        <v>7</v>
      </c>
    </row>
    <row r="818" spans="1:11" x14ac:dyDescent="0.2">
      <c r="A818" t="s">
        <v>63</v>
      </c>
      <c r="B818" t="s">
        <v>938</v>
      </c>
      <c r="C818" t="s">
        <v>928</v>
      </c>
      <c r="D818">
        <v>1</v>
      </c>
      <c r="E818">
        <v>3</v>
      </c>
      <c r="F818">
        <v>8</v>
      </c>
      <c r="G818">
        <v>1692156</v>
      </c>
      <c r="H818">
        <v>10537</v>
      </c>
      <c r="I818">
        <v>43.573999999999998</v>
      </c>
      <c r="J818">
        <v>60.583799999999997</v>
      </c>
      <c r="K818">
        <v>5</v>
      </c>
    </row>
    <row r="819" spans="1:11" x14ac:dyDescent="0.2">
      <c r="A819" t="s">
        <v>63</v>
      </c>
      <c r="B819" t="s">
        <v>938</v>
      </c>
      <c r="C819" t="s">
        <v>927</v>
      </c>
      <c r="D819">
        <v>1</v>
      </c>
      <c r="E819">
        <v>3</v>
      </c>
      <c r="F819">
        <v>8</v>
      </c>
      <c r="G819">
        <v>1892191</v>
      </c>
      <c r="H819">
        <v>10119</v>
      </c>
      <c r="I819">
        <v>47.577100000000002</v>
      </c>
      <c r="J819">
        <v>67.627499999999998</v>
      </c>
      <c r="K819">
        <v>7</v>
      </c>
    </row>
    <row r="820" spans="1:11" x14ac:dyDescent="0.2">
      <c r="A820" t="s">
        <v>63</v>
      </c>
      <c r="B820" t="s">
        <v>939</v>
      </c>
      <c r="C820" t="s">
        <v>924</v>
      </c>
      <c r="D820">
        <v>1</v>
      </c>
      <c r="E820">
        <v>4</v>
      </c>
      <c r="F820">
        <v>7</v>
      </c>
      <c r="G820">
        <v>1745864</v>
      </c>
      <c r="H820">
        <v>10629</v>
      </c>
      <c r="I820">
        <v>45.518000000000001</v>
      </c>
      <c r="J820">
        <v>63.387099999999997</v>
      </c>
      <c r="K820">
        <v>5</v>
      </c>
    </row>
    <row r="821" spans="1:11" x14ac:dyDescent="0.2">
      <c r="A821" t="s">
        <v>63</v>
      </c>
      <c r="B821" t="s">
        <v>939</v>
      </c>
      <c r="C821" t="s">
        <v>928</v>
      </c>
      <c r="D821">
        <v>1</v>
      </c>
      <c r="E821">
        <v>4</v>
      </c>
      <c r="F821">
        <v>8</v>
      </c>
      <c r="G821">
        <v>1922131</v>
      </c>
      <c r="H821">
        <v>10504</v>
      </c>
      <c r="I821">
        <v>49.244999999999997</v>
      </c>
      <c r="J821">
        <v>66.831199999999995</v>
      </c>
      <c r="K821">
        <v>6</v>
      </c>
    </row>
    <row r="822" spans="1:11" x14ac:dyDescent="0.2">
      <c r="A822" t="s">
        <v>63</v>
      </c>
      <c r="B822" t="s">
        <v>939</v>
      </c>
      <c r="C822" t="s">
        <v>927</v>
      </c>
      <c r="D822">
        <v>1</v>
      </c>
      <c r="E822">
        <v>4</v>
      </c>
      <c r="F822">
        <v>7</v>
      </c>
      <c r="G822">
        <v>1956260</v>
      </c>
      <c r="H822">
        <v>9868</v>
      </c>
      <c r="I822">
        <v>46.396700000000003</v>
      </c>
      <c r="J822">
        <v>67.294300000000007</v>
      </c>
      <c r="K822">
        <v>6</v>
      </c>
    </row>
    <row r="823" spans="1:11" x14ac:dyDescent="0.2">
      <c r="A823" t="s">
        <v>63</v>
      </c>
      <c r="B823" t="s">
        <v>940</v>
      </c>
      <c r="C823" t="s">
        <v>924</v>
      </c>
      <c r="D823">
        <v>1</v>
      </c>
      <c r="E823">
        <v>5</v>
      </c>
      <c r="F823">
        <v>8</v>
      </c>
      <c r="G823">
        <v>1997329</v>
      </c>
      <c r="H823">
        <v>11096</v>
      </c>
      <c r="I823">
        <v>50.2943</v>
      </c>
      <c r="J823">
        <v>70.881200000000007</v>
      </c>
      <c r="K823">
        <v>7</v>
      </c>
    </row>
    <row r="824" spans="1:11" x14ac:dyDescent="0.2">
      <c r="A824" t="s">
        <v>63</v>
      </c>
      <c r="B824" t="s">
        <v>940</v>
      </c>
      <c r="C824" t="s">
        <v>928</v>
      </c>
      <c r="D824">
        <v>1</v>
      </c>
      <c r="E824">
        <v>5</v>
      </c>
      <c r="F824">
        <v>7</v>
      </c>
      <c r="G824">
        <v>2148817</v>
      </c>
      <c r="H824">
        <v>10496</v>
      </c>
      <c r="I824">
        <v>50.448</v>
      </c>
      <c r="J824">
        <v>69.112899999999996</v>
      </c>
      <c r="K824">
        <v>5</v>
      </c>
    </row>
    <row r="825" spans="1:11" x14ac:dyDescent="0.2">
      <c r="A825" t="s">
        <v>63</v>
      </c>
      <c r="B825" t="s">
        <v>940</v>
      </c>
      <c r="C825" t="s">
        <v>927</v>
      </c>
      <c r="D825">
        <v>1</v>
      </c>
      <c r="E825">
        <v>5</v>
      </c>
      <c r="F825">
        <v>8</v>
      </c>
      <c r="G825">
        <v>1953975</v>
      </c>
      <c r="H825">
        <v>10608</v>
      </c>
      <c r="I825">
        <v>49.42</v>
      </c>
      <c r="J825">
        <v>67.317499999999995</v>
      </c>
      <c r="K825">
        <v>6</v>
      </c>
    </row>
    <row r="826" spans="1:11" x14ac:dyDescent="0.2">
      <c r="A826" t="s">
        <v>63</v>
      </c>
      <c r="B826" t="s">
        <v>941</v>
      </c>
      <c r="C826" t="s">
        <v>924</v>
      </c>
      <c r="D826">
        <v>1</v>
      </c>
      <c r="E826">
        <v>6</v>
      </c>
      <c r="F826">
        <v>10</v>
      </c>
      <c r="G826">
        <v>2211337</v>
      </c>
      <c r="H826">
        <v>10598</v>
      </c>
      <c r="I826">
        <v>51.692999999999998</v>
      </c>
      <c r="J826">
        <v>75.372</v>
      </c>
      <c r="K826">
        <v>10</v>
      </c>
    </row>
    <row r="827" spans="1:11" x14ac:dyDescent="0.2">
      <c r="A827" t="s">
        <v>63</v>
      </c>
      <c r="B827" t="s">
        <v>941</v>
      </c>
      <c r="C827" t="s">
        <v>928</v>
      </c>
      <c r="D827">
        <v>1</v>
      </c>
      <c r="E827">
        <v>6</v>
      </c>
      <c r="F827">
        <v>9</v>
      </c>
      <c r="G827">
        <v>2251446</v>
      </c>
      <c r="H827">
        <v>10935</v>
      </c>
      <c r="I827">
        <v>49.888599999999997</v>
      </c>
      <c r="J827">
        <v>71.53</v>
      </c>
      <c r="K827">
        <v>7</v>
      </c>
    </row>
    <row r="828" spans="1:11" x14ac:dyDescent="0.2">
      <c r="A828" t="s">
        <v>63</v>
      </c>
      <c r="B828" t="s">
        <v>941</v>
      </c>
      <c r="C828" t="s">
        <v>927</v>
      </c>
      <c r="D828">
        <v>1</v>
      </c>
      <c r="E828">
        <v>6</v>
      </c>
      <c r="F828">
        <v>9</v>
      </c>
      <c r="G828">
        <v>2212846</v>
      </c>
      <c r="H828">
        <v>10986</v>
      </c>
      <c r="I828">
        <v>52.121299999999998</v>
      </c>
      <c r="J828">
        <v>74.075599999999994</v>
      </c>
      <c r="K828">
        <v>8</v>
      </c>
    </row>
    <row r="829" spans="1:11" x14ac:dyDescent="0.2">
      <c r="A829" t="s">
        <v>63</v>
      </c>
      <c r="B829" t="s">
        <v>942</v>
      </c>
      <c r="C829" t="s">
        <v>924</v>
      </c>
      <c r="D829">
        <v>1</v>
      </c>
      <c r="E829">
        <v>7</v>
      </c>
      <c r="F829">
        <v>9</v>
      </c>
      <c r="G829">
        <v>2152263</v>
      </c>
      <c r="H829">
        <v>10986</v>
      </c>
      <c r="I829">
        <v>47.155000000000001</v>
      </c>
      <c r="J829">
        <v>71.374399999999994</v>
      </c>
      <c r="K829">
        <v>8</v>
      </c>
    </row>
    <row r="830" spans="1:11" x14ac:dyDescent="0.2">
      <c r="A830" t="s">
        <v>63</v>
      </c>
      <c r="B830" t="s">
        <v>942</v>
      </c>
      <c r="C830" t="s">
        <v>928</v>
      </c>
      <c r="D830">
        <v>1</v>
      </c>
      <c r="E830">
        <v>7</v>
      </c>
      <c r="F830">
        <v>10</v>
      </c>
      <c r="G830">
        <v>2246927</v>
      </c>
      <c r="H830">
        <v>10602</v>
      </c>
      <c r="I830">
        <v>51.038800000000002</v>
      </c>
      <c r="J830">
        <v>72.004999999999995</v>
      </c>
      <c r="K830">
        <v>8</v>
      </c>
    </row>
    <row r="831" spans="1:11" x14ac:dyDescent="0.2">
      <c r="A831" t="s">
        <v>63</v>
      </c>
      <c r="B831" t="s">
        <v>942</v>
      </c>
      <c r="C831" t="s">
        <v>927</v>
      </c>
      <c r="D831">
        <v>1</v>
      </c>
      <c r="E831">
        <v>7</v>
      </c>
      <c r="F831">
        <v>10</v>
      </c>
      <c r="G831">
        <v>2186551</v>
      </c>
      <c r="H831">
        <v>10558</v>
      </c>
      <c r="I831">
        <v>50.9467</v>
      </c>
      <c r="J831">
        <v>72.941000000000003</v>
      </c>
      <c r="K831">
        <v>9</v>
      </c>
    </row>
    <row r="832" spans="1:11" x14ac:dyDescent="0.2">
      <c r="A832" t="s">
        <v>63</v>
      </c>
      <c r="B832" t="s">
        <v>943</v>
      </c>
      <c r="C832" t="s">
        <v>924</v>
      </c>
      <c r="D832">
        <v>2</v>
      </c>
      <c r="E832">
        <v>1</v>
      </c>
      <c r="F832">
        <v>6</v>
      </c>
      <c r="G832">
        <v>1468972</v>
      </c>
      <c r="H832">
        <v>10332</v>
      </c>
      <c r="I832">
        <v>40.231999999999999</v>
      </c>
      <c r="J832">
        <v>59.881700000000002</v>
      </c>
      <c r="K832">
        <v>5</v>
      </c>
    </row>
    <row r="833" spans="1:11" x14ac:dyDescent="0.2">
      <c r="A833" t="s">
        <v>63</v>
      </c>
      <c r="B833" t="s">
        <v>943</v>
      </c>
      <c r="C833" t="s">
        <v>928</v>
      </c>
      <c r="D833">
        <v>2</v>
      </c>
      <c r="E833">
        <v>1</v>
      </c>
      <c r="F833">
        <v>7</v>
      </c>
      <c r="G833">
        <v>1688951</v>
      </c>
      <c r="H833">
        <v>9819</v>
      </c>
      <c r="I833">
        <v>44.7286</v>
      </c>
      <c r="J833">
        <v>65.824299999999994</v>
      </c>
      <c r="K833">
        <v>7</v>
      </c>
    </row>
    <row r="834" spans="1:11" x14ac:dyDescent="0.2">
      <c r="A834" t="s">
        <v>63</v>
      </c>
      <c r="B834" t="s">
        <v>943</v>
      </c>
      <c r="C834" t="s">
        <v>927</v>
      </c>
      <c r="D834">
        <v>2</v>
      </c>
      <c r="E834">
        <v>1</v>
      </c>
      <c r="F834">
        <v>7</v>
      </c>
      <c r="G834">
        <v>1786535</v>
      </c>
      <c r="H834">
        <v>8839</v>
      </c>
      <c r="I834">
        <v>44.014299999999999</v>
      </c>
      <c r="J834">
        <v>65.445700000000002</v>
      </c>
      <c r="K834">
        <v>7</v>
      </c>
    </row>
    <row r="835" spans="1:11" x14ac:dyDescent="0.2">
      <c r="A835" t="s">
        <v>63</v>
      </c>
      <c r="B835" t="s">
        <v>944</v>
      </c>
      <c r="C835" t="s">
        <v>924</v>
      </c>
      <c r="D835">
        <v>2</v>
      </c>
      <c r="E835">
        <v>2</v>
      </c>
      <c r="F835">
        <v>7</v>
      </c>
      <c r="G835">
        <v>1773300</v>
      </c>
      <c r="H835">
        <v>9968</v>
      </c>
      <c r="I835">
        <v>41.1967</v>
      </c>
      <c r="J835">
        <v>63.458599999999997</v>
      </c>
      <c r="K835">
        <v>6</v>
      </c>
    </row>
    <row r="836" spans="1:11" x14ac:dyDescent="0.2">
      <c r="A836" t="s">
        <v>63</v>
      </c>
      <c r="B836" t="s">
        <v>944</v>
      </c>
      <c r="C836" t="s">
        <v>928</v>
      </c>
      <c r="D836">
        <v>2</v>
      </c>
      <c r="E836">
        <v>2</v>
      </c>
      <c r="F836">
        <v>7</v>
      </c>
      <c r="G836">
        <v>1797068</v>
      </c>
      <c r="H836">
        <v>10143</v>
      </c>
      <c r="I836">
        <v>40.486699999999999</v>
      </c>
      <c r="J836">
        <v>63.597099999999998</v>
      </c>
      <c r="K836">
        <v>6</v>
      </c>
    </row>
    <row r="837" spans="1:11" x14ac:dyDescent="0.2">
      <c r="A837" t="s">
        <v>63</v>
      </c>
      <c r="B837" t="s">
        <v>944</v>
      </c>
      <c r="C837" t="s">
        <v>927</v>
      </c>
      <c r="D837">
        <v>2</v>
      </c>
      <c r="E837">
        <v>2</v>
      </c>
      <c r="F837">
        <v>7</v>
      </c>
      <c r="G837">
        <v>1542620</v>
      </c>
      <c r="H837">
        <v>9808</v>
      </c>
      <c r="I837">
        <v>45.382899999999999</v>
      </c>
      <c r="J837">
        <v>64.504300000000001</v>
      </c>
      <c r="K837">
        <v>7</v>
      </c>
    </row>
    <row r="838" spans="1:11" x14ac:dyDescent="0.2">
      <c r="A838" t="s">
        <v>63</v>
      </c>
      <c r="B838" t="s">
        <v>945</v>
      </c>
      <c r="C838" t="s">
        <v>924</v>
      </c>
      <c r="D838">
        <v>2</v>
      </c>
      <c r="E838">
        <v>3</v>
      </c>
      <c r="F838">
        <v>8</v>
      </c>
      <c r="G838">
        <v>1808046</v>
      </c>
      <c r="H838">
        <v>10151</v>
      </c>
      <c r="I838">
        <v>44.327100000000002</v>
      </c>
      <c r="J838">
        <v>65.38</v>
      </c>
      <c r="K838">
        <v>7</v>
      </c>
    </row>
    <row r="839" spans="1:11" x14ac:dyDescent="0.2">
      <c r="A839" t="s">
        <v>63</v>
      </c>
      <c r="B839" t="s">
        <v>945</v>
      </c>
      <c r="C839" t="s">
        <v>928</v>
      </c>
      <c r="D839">
        <v>2</v>
      </c>
      <c r="E839">
        <v>3</v>
      </c>
      <c r="F839">
        <v>7</v>
      </c>
      <c r="G839">
        <v>1837201</v>
      </c>
      <c r="H839">
        <v>9474</v>
      </c>
      <c r="I839">
        <v>40.973999999999997</v>
      </c>
      <c r="J839">
        <v>61.527099999999997</v>
      </c>
      <c r="K839">
        <v>5</v>
      </c>
    </row>
    <row r="840" spans="1:11" x14ac:dyDescent="0.2">
      <c r="A840" t="s">
        <v>63</v>
      </c>
      <c r="B840" t="s">
        <v>945</v>
      </c>
      <c r="C840" t="s">
        <v>927</v>
      </c>
      <c r="D840">
        <v>2</v>
      </c>
      <c r="E840">
        <v>3</v>
      </c>
      <c r="F840">
        <v>7</v>
      </c>
      <c r="G840">
        <v>1616075</v>
      </c>
      <c r="H840">
        <v>10124</v>
      </c>
      <c r="I840">
        <v>41.2117</v>
      </c>
      <c r="J840">
        <v>61.8414</v>
      </c>
      <c r="K840">
        <v>6</v>
      </c>
    </row>
    <row r="841" spans="1:11" x14ac:dyDescent="0.2">
      <c r="A841" t="s">
        <v>63</v>
      </c>
      <c r="B841" t="s">
        <v>946</v>
      </c>
      <c r="C841" t="s">
        <v>924</v>
      </c>
      <c r="D841">
        <v>2</v>
      </c>
      <c r="E841">
        <v>4</v>
      </c>
      <c r="F841">
        <v>6</v>
      </c>
      <c r="G841">
        <v>1582262</v>
      </c>
      <c r="H841">
        <v>9632</v>
      </c>
      <c r="I841">
        <v>43.014000000000003</v>
      </c>
      <c r="J841">
        <v>61.166699999999999</v>
      </c>
      <c r="K841">
        <v>5</v>
      </c>
    </row>
    <row r="842" spans="1:11" x14ac:dyDescent="0.2">
      <c r="A842" t="s">
        <v>63</v>
      </c>
      <c r="B842" t="s">
        <v>946</v>
      </c>
      <c r="C842" t="s">
        <v>928</v>
      </c>
      <c r="D842">
        <v>2</v>
      </c>
      <c r="E842">
        <v>4</v>
      </c>
      <c r="F842">
        <v>7</v>
      </c>
      <c r="G842">
        <v>1719041</v>
      </c>
      <c r="H842">
        <v>9019</v>
      </c>
      <c r="I842">
        <v>40.752000000000002</v>
      </c>
      <c r="J842">
        <v>59.6614</v>
      </c>
      <c r="K842">
        <v>5</v>
      </c>
    </row>
    <row r="843" spans="1:11" x14ac:dyDescent="0.2">
      <c r="A843" t="s">
        <v>63</v>
      </c>
      <c r="B843" t="s">
        <v>946</v>
      </c>
      <c r="C843" t="s">
        <v>927</v>
      </c>
      <c r="D843">
        <v>2</v>
      </c>
      <c r="E843">
        <v>4</v>
      </c>
      <c r="F843">
        <v>6</v>
      </c>
      <c r="G843">
        <v>1400339</v>
      </c>
      <c r="H843">
        <v>9658</v>
      </c>
      <c r="I843">
        <v>42.421999999999997</v>
      </c>
      <c r="J843">
        <v>59.018300000000004</v>
      </c>
      <c r="K843">
        <v>5</v>
      </c>
    </row>
    <row r="844" spans="1:11" x14ac:dyDescent="0.2">
      <c r="A844" t="s">
        <v>63</v>
      </c>
      <c r="B844" t="s">
        <v>947</v>
      </c>
      <c r="C844" t="s">
        <v>924</v>
      </c>
      <c r="D844">
        <v>2</v>
      </c>
      <c r="E844">
        <v>5</v>
      </c>
      <c r="F844">
        <v>7</v>
      </c>
      <c r="G844">
        <v>1978399</v>
      </c>
      <c r="H844">
        <v>10501</v>
      </c>
      <c r="I844">
        <v>43.62</v>
      </c>
      <c r="J844">
        <v>63.1629</v>
      </c>
      <c r="K844">
        <v>4</v>
      </c>
    </row>
    <row r="845" spans="1:11" x14ac:dyDescent="0.2">
      <c r="A845" t="s">
        <v>63</v>
      </c>
      <c r="B845" t="s">
        <v>947</v>
      </c>
      <c r="C845" t="s">
        <v>928</v>
      </c>
      <c r="D845">
        <v>2</v>
      </c>
      <c r="E845">
        <v>5</v>
      </c>
      <c r="F845">
        <v>6</v>
      </c>
      <c r="G845">
        <v>1706013</v>
      </c>
      <c r="H845">
        <v>9699</v>
      </c>
      <c r="I845">
        <v>44.927999999999997</v>
      </c>
      <c r="J845">
        <v>63.398299999999999</v>
      </c>
      <c r="K845">
        <v>5</v>
      </c>
    </row>
    <row r="846" spans="1:11" x14ac:dyDescent="0.2">
      <c r="A846" t="s">
        <v>63</v>
      </c>
      <c r="B846" t="s">
        <v>947</v>
      </c>
      <c r="C846" t="s">
        <v>927</v>
      </c>
      <c r="D846">
        <v>2</v>
      </c>
      <c r="E846">
        <v>5</v>
      </c>
      <c r="F846">
        <v>7</v>
      </c>
      <c r="G846">
        <v>1541386</v>
      </c>
      <c r="H846">
        <v>10689</v>
      </c>
      <c r="I846">
        <v>41.938299999999998</v>
      </c>
      <c r="J846">
        <v>61.991399999999999</v>
      </c>
      <c r="K846">
        <v>6</v>
      </c>
    </row>
    <row r="847" spans="1:11" x14ac:dyDescent="0.2">
      <c r="A847" t="s">
        <v>63</v>
      </c>
      <c r="B847" t="s">
        <v>948</v>
      </c>
      <c r="C847" t="s">
        <v>924</v>
      </c>
      <c r="D847">
        <v>2</v>
      </c>
      <c r="E847">
        <v>6</v>
      </c>
      <c r="F847">
        <v>9</v>
      </c>
      <c r="G847">
        <v>1894932</v>
      </c>
      <c r="H847">
        <v>9903</v>
      </c>
      <c r="I847">
        <v>46.135599999999997</v>
      </c>
      <c r="J847">
        <v>68.755600000000001</v>
      </c>
      <c r="K847">
        <v>9</v>
      </c>
    </row>
    <row r="848" spans="1:11" x14ac:dyDescent="0.2">
      <c r="A848" t="s">
        <v>63</v>
      </c>
      <c r="B848" t="s">
        <v>948</v>
      </c>
      <c r="C848" t="s">
        <v>928</v>
      </c>
      <c r="D848">
        <v>2</v>
      </c>
      <c r="E848">
        <v>6</v>
      </c>
      <c r="F848">
        <v>8</v>
      </c>
      <c r="G848">
        <v>1999752</v>
      </c>
      <c r="H848">
        <v>10538</v>
      </c>
      <c r="I848">
        <v>44.252499999999998</v>
      </c>
      <c r="J848">
        <v>69.8125</v>
      </c>
      <c r="K848">
        <v>8</v>
      </c>
    </row>
    <row r="849" spans="1:11" x14ac:dyDescent="0.2">
      <c r="A849" t="s">
        <v>63</v>
      </c>
      <c r="B849" t="s">
        <v>948</v>
      </c>
      <c r="C849" t="s">
        <v>927</v>
      </c>
      <c r="D849">
        <v>2</v>
      </c>
      <c r="E849">
        <v>6</v>
      </c>
      <c r="F849">
        <v>8</v>
      </c>
      <c r="G849">
        <v>2077920</v>
      </c>
      <c r="H849">
        <v>10347</v>
      </c>
      <c r="I849">
        <v>46.27</v>
      </c>
      <c r="J849">
        <v>71.305000000000007</v>
      </c>
      <c r="K849">
        <v>8</v>
      </c>
    </row>
    <row r="850" spans="1:11" x14ac:dyDescent="0.2">
      <c r="A850" t="s">
        <v>63</v>
      </c>
      <c r="B850" t="s">
        <v>949</v>
      </c>
      <c r="C850" t="s">
        <v>924</v>
      </c>
      <c r="D850">
        <v>2</v>
      </c>
      <c r="E850">
        <v>7</v>
      </c>
      <c r="F850">
        <v>8</v>
      </c>
      <c r="G850">
        <v>1812133</v>
      </c>
      <c r="H850">
        <v>10191</v>
      </c>
      <c r="I850">
        <v>41.734000000000002</v>
      </c>
      <c r="J850">
        <v>61.133699999999997</v>
      </c>
      <c r="K850">
        <v>5</v>
      </c>
    </row>
    <row r="851" spans="1:11" x14ac:dyDescent="0.2">
      <c r="A851" t="s">
        <v>63</v>
      </c>
      <c r="B851" t="s">
        <v>949</v>
      </c>
      <c r="C851" t="s">
        <v>928</v>
      </c>
      <c r="D851">
        <v>2</v>
      </c>
      <c r="E851">
        <v>7</v>
      </c>
      <c r="F851">
        <v>9</v>
      </c>
      <c r="G851">
        <v>2087090</v>
      </c>
      <c r="H851">
        <v>9496</v>
      </c>
      <c r="I851">
        <v>43.851300000000002</v>
      </c>
      <c r="J851">
        <v>67.833299999999994</v>
      </c>
      <c r="K851">
        <v>8</v>
      </c>
    </row>
    <row r="852" spans="1:11" x14ac:dyDescent="0.2">
      <c r="A852" t="s">
        <v>63</v>
      </c>
      <c r="B852" t="s">
        <v>949</v>
      </c>
      <c r="C852" t="s">
        <v>927</v>
      </c>
      <c r="D852">
        <v>2</v>
      </c>
      <c r="E852">
        <v>7</v>
      </c>
      <c r="F852">
        <v>9</v>
      </c>
      <c r="G852">
        <v>1831021</v>
      </c>
      <c r="H852">
        <v>9531</v>
      </c>
      <c r="I852">
        <v>42.486199999999997</v>
      </c>
      <c r="J852">
        <v>64.56</v>
      </c>
      <c r="K852">
        <v>8</v>
      </c>
    </row>
    <row r="853" spans="1:11" x14ac:dyDescent="0.2">
      <c r="A853" t="s">
        <v>19</v>
      </c>
      <c r="B853" t="s">
        <v>936</v>
      </c>
      <c r="C853" t="s">
        <v>924</v>
      </c>
      <c r="D853">
        <v>1</v>
      </c>
      <c r="E853">
        <v>1</v>
      </c>
      <c r="F853">
        <v>6</v>
      </c>
      <c r="G853">
        <v>693903</v>
      </c>
      <c r="H853">
        <v>6381</v>
      </c>
      <c r="I853">
        <v>32.862499999999997</v>
      </c>
      <c r="J853">
        <v>42.361699999999999</v>
      </c>
      <c r="K853">
        <v>4</v>
      </c>
    </row>
    <row r="854" spans="1:11" x14ac:dyDescent="0.2">
      <c r="A854" t="s">
        <v>19</v>
      </c>
      <c r="B854" t="s">
        <v>936</v>
      </c>
      <c r="C854" t="s">
        <v>927</v>
      </c>
      <c r="D854">
        <v>1</v>
      </c>
      <c r="E854">
        <v>1</v>
      </c>
      <c r="F854">
        <v>1</v>
      </c>
      <c r="G854">
        <v>559487</v>
      </c>
      <c r="H854">
        <v>7767</v>
      </c>
      <c r="I854">
        <v>37.54</v>
      </c>
      <c r="J854">
        <v>48.14</v>
      </c>
      <c r="K854">
        <v>1</v>
      </c>
    </row>
    <row r="855" spans="1:11" x14ac:dyDescent="0.2">
      <c r="A855" t="s">
        <v>19</v>
      </c>
      <c r="B855" t="s">
        <v>937</v>
      </c>
      <c r="C855" t="s">
        <v>924</v>
      </c>
      <c r="D855">
        <v>1</v>
      </c>
      <c r="E855">
        <v>2</v>
      </c>
      <c r="F855">
        <v>6</v>
      </c>
      <c r="G855">
        <v>876642</v>
      </c>
      <c r="H855">
        <v>6970</v>
      </c>
      <c r="I855">
        <v>30.263999999999999</v>
      </c>
      <c r="J855">
        <v>45.924999999999997</v>
      </c>
      <c r="K855">
        <v>5</v>
      </c>
    </row>
    <row r="856" spans="1:11" x14ac:dyDescent="0.2">
      <c r="A856" t="s">
        <v>19</v>
      </c>
      <c r="B856" t="s">
        <v>938</v>
      </c>
      <c r="C856" t="s">
        <v>924</v>
      </c>
      <c r="D856">
        <v>1</v>
      </c>
      <c r="E856">
        <v>3</v>
      </c>
      <c r="F856">
        <v>6</v>
      </c>
      <c r="G856">
        <v>827894</v>
      </c>
      <c r="H856">
        <v>7244</v>
      </c>
      <c r="I856">
        <v>31.974</v>
      </c>
      <c r="J856">
        <v>46.326700000000002</v>
      </c>
      <c r="K856">
        <v>5</v>
      </c>
    </row>
    <row r="857" spans="1:11" x14ac:dyDescent="0.2">
      <c r="A857" t="s">
        <v>19</v>
      </c>
      <c r="B857" t="s">
        <v>938</v>
      </c>
      <c r="C857" t="s">
        <v>928</v>
      </c>
      <c r="D857">
        <v>1</v>
      </c>
      <c r="E857">
        <v>3</v>
      </c>
      <c r="F857">
        <v>1</v>
      </c>
      <c r="G857">
        <v>713136</v>
      </c>
      <c r="H857">
        <v>7089</v>
      </c>
      <c r="I857">
        <v>32.19</v>
      </c>
      <c r="J857">
        <v>46.72</v>
      </c>
      <c r="K857">
        <v>1</v>
      </c>
    </row>
    <row r="858" spans="1:11" x14ac:dyDescent="0.2">
      <c r="A858" t="s">
        <v>19</v>
      </c>
      <c r="B858" t="s">
        <v>939</v>
      </c>
      <c r="C858" t="s">
        <v>924</v>
      </c>
      <c r="D858">
        <v>1</v>
      </c>
      <c r="E858">
        <v>4</v>
      </c>
      <c r="F858">
        <v>5</v>
      </c>
      <c r="G858">
        <v>815916</v>
      </c>
      <c r="H858">
        <v>6899</v>
      </c>
      <c r="I858">
        <v>30.231999999999999</v>
      </c>
      <c r="J858">
        <v>46.774000000000001</v>
      </c>
      <c r="K858">
        <v>5</v>
      </c>
    </row>
    <row r="859" spans="1:11" x14ac:dyDescent="0.2">
      <c r="A859" t="s">
        <v>19</v>
      </c>
      <c r="B859" t="s">
        <v>939</v>
      </c>
      <c r="C859" t="s">
        <v>927</v>
      </c>
      <c r="D859">
        <v>1</v>
      </c>
      <c r="E859">
        <v>4</v>
      </c>
      <c r="F859">
        <v>1</v>
      </c>
      <c r="G859">
        <v>580275</v>
      </c>
      <c r="H859">
        <v>8469</v>
      </c>
      <c r="I859">
        <v>25.7</v>
      </c>
      <c r="J859">
        <v>44.08</v>
      </c>
      <c r="K859">
        <v>1</v>
      </c>
    </row>
    <row r="860" spans="1:11" x14ac:dyDescent="0.2">
      <c r="A860" t="s">
        <v>19</v>
      </c>
      <c r="B860" t="s">
        <v>940</v>
      </c>
      <c r="C860" t="s">
        <v>924</v>
      </c>
      <c r="D860">
        <v>1</v>
      </c>
      <c r="E860">
        <v>5</v>
      </c>
      <c r="F860">
        <v>7</v>
      </c>
      <c r="G860">
        <v>880431</v>
      </c>
      <c r="H860">
        <v>7399</v>
      </c>
      <c r="I860">
        <v>31.2986</v>
      </c>
      <c r="J860">
        <v>48.507100000000001</v>
      </c>
      <c r="K860">
        <v>7</v>
      </c>
    </row>
    <row r="861" spans="1:11" x14ac:dyDescent="0.2">
      <c r="A861" t="s">
        <v>19</v>
      </c>
      <c r="B861" t="s">
        <v>941</v>
      </c>
      <c r="C861" t="s">
        <v>924</v>
      </c>
      <c r="D861">
        <v>1</v>
      </c>
      <c r="E861">
        <v>6</v>
      </c>
      <c r="F861">
        <v>6</v>
      </c>
      <c r="G861">
        <v>928128</v>
      </c>
      <c r="H861">
        <v>6973</v>
      </c>
      <c r="I861">
        <v>29.4</v>
      </c>
      <c r="J861">
        <v>47.716700000000003</v>
      </c>
      <c r="K861">
        <v>6</v>
      </c>
    </row>
    <row r="862" spans="1:11" x14ac:dyDescent="0.2">
      <c r="A862" t="s">
        <v>19</v>
      </c>
      <c r="B862" t="s">
        <v>941</v>
      </c>
      <c r="C862" t="s">
        <v>928</v>
      </c>
      <c r="D862">
        <v>1</v>
      </c>
      <c r="E862">
        <v>6</v>
      </c>
      <c r="F862">
        <v>1</v>
      </c>
      <c r="G862">
        <v>601432</v>
      </c>
      <c r="H862">
        <v>6802</v>
      </c>
      <c r="I862">
        <v>32.53</v>
      </c>
      <c r="J862">
        <v>45.33</v>
      </c>
      <c r="K862">
        <v>1</v>
      </c>
    </row>
    <row r="863" spans="1:11" x14ac:dyDescent="0.2">
      <c r="A863" t="s">
        <v>19</v>
      </c>
      <c r="B863" t="s">
        <v>941</v>
      </c>
      <c r="C863" t="s">
        <v>927</v>
      </c>
      <c r="D863">
        <v>1</v>
      </c>
      <c r="E863">
        <v>6</v>
      </c>
      <c r="F863">
        <v>1</v>
      </c>
      <c r="G863">
        <v>785050</v>
      </c>
      <c r="H863">
        <v>7316</v>
      </c>
      <c r="I863">
        <v>26.84</v>
      </c>
      <c r="J863">
        <v>45.46</v>
      </c>
      <c r="K863">
        <v>1</v>
      </c>
    </row>
    <row r="864" spans="1:11" x14ac:dyDescent="0.2">
      <c r="A864" t="s">
        <v>19</v>
      </c>
      <c r="B864" t="s">
        <v>942</v>
      </c>
      <c r="C864" t="s">
        <v>924</v>
      </c>
      <c r="D864">
        <v>1</v>
      </c>
      <c r="E864">
        <v>7</v>
      </c>
      <c r="F864">
        <v>8</v>
      </c>
      <c r="G864">
        <v>796809</v>
      </c>
      <c r="H864">
        <v>6926</v>
      </c>
      <c r="I864">
        <v>30.575700000000001</v>
      </c>
      <c r="J864">
        <v>45.523699999999998</v>
      </c>
      <c r="K864">
        <v>7</v>
      </c>
    </row>
    <row r="865" spans="1:11" x14ac:dyDescent="0.2">
      <c r="A865" t="s">
        <v>19</v>
      </c>
      <c r="B865" t="s">
        <v>942</v>
      </c>
      <c r="C865" t="s">
        <v>927</v>
      </c>
      <c r="D865">
        <v>1</v>
      </c>
      <c r="E865">
        <v>7</v>
      </c>
      <c r="F865">
        <v>1</v>
      </c>
      <c r="G865">
        <v>1058952</v>
      </c>
      <c r="H865">
        <v>7115</v>
      </c>
      <c r="I865">
        <v>37.979999999999997</v>
      </c>
      <c r="J865">
        <v>52.99</v>
      </c>
      <c r="K865">
        <v>1</v>
      </c>
    </row>
    <row r="866" spans="1:11" x14ac:dyDescent="0.2">
      <c r="A866" t="s">
        <v>19</v>
      </c>
      <c r="B866" t="s">
        <v>943</v>
      </c>
      <c r="C866" t="s">
        <v>924</v>
      </c>
      <c r="D866">
        <v>2</v>
      </c>
      <c r="E866">
        <v>1</v>
      </c>
      <c r="F866">
        <v>6</v>
      </c>
      <c r="G866">
        <v>834527</v>
      </c>
      <c r="H866">
        <v>7549</v>
      </c>
      <c r="I866">
        <v>29.966000000000001</v>
      </c>
      <c r="J866">
        <v>46.061700000000002</v>
      </c>
      <c r="K866">
        <v>5</v>
      </c>
    </row>
    <row r="867" spans="1:11" x14ac:dyDescent="0.2">
      <c r="A867" t="s">
        <v>19</v>
      </c>
      <c r="B867" t="s">
        <v>943</v>
      </c>
      <c r="C867" t="s">
        <v>927</v>
      </c>
      <c r="D867">
        <v>2</v>
      </c>
      <c r="E867">
        <v>1</v>
      </c>
      <c r="F867">
        <v>1</v>
      </c>
      <c r="G867">
        <v>689347</v>
      </c>
      <c r="H867">
        <v>8932</v>
      </c>
      <c r="I867">
        <v>28.25</v>
      </c>
      <c r="J867">
        <v>46.89</v>
      </c>
      <c r="K867">
        <v>1</v>
      </c>
    </row>
    <row r="868" spans="1:11" x14ac:dyDescent="0.2">
      <c r="A868" t="s">
        <v>19</v>
      </c>
      <c r="B868" t="s">
        <v>944</v>
      </c>
      <c r="C868" t="s">
        <v>924</v>
      </c>
      <c r="D868">
        <v>2</v>
      </c>
      <c r="E868">
        <v>2</v>
      </c>
      <c r="F868">
        <v>6</v>
      </c>
      <c r="G868">
        <v>786250</v>
      </c>
      <c r="H868">
        <v>7065</v>
      </c>
      <c r="I868">
        <v>30.17</v>
      </c>
      <c r="J868">
        <v>46.615000000000002</v>
      </c>
      <c r="K868">
        <v>6</v>
      </c>
    </row>
    <row r="869" spans="1:11" x14ac:dyDescent="0.2">
      <c r="A869" t="s">
        <v>19</v>
      </c>
      <c r="B869" t="s">
        <v>945</v>
      </c>
      <c r="C869" t="s">
        <v>924</v>
      </c>
      <c r="D869">
        <v>2</v>
      </c>
      <c r="E869">
        <v>3</v>
      </c>
      <c r="F869">
        <v>6</v>
      </c>
      <c r="G869">
        <v>755399</v>
      </c>
      <c r="H869">
        <v>7727</v>
      </c>
      <c r="I869">
        <v>32.003999999999998</v>
      </c>
      <c r="J869">
        <v>46.033299999999997</v>
      </c>
      <c r="K869">
        <v>5</v>
      </c>
    </row>
    <row r="870" spans="1:11" x14ac:dyDescent="0.2">
      <c r="A870" t="s">
        <v>19</v>
      </c>
      <c r="B870" t="s">
        <v>945</v>
      </c>
      <c r="C870" t="s">
        <v>928</v>
      </c>
      <c r="D870">
        <v>2</v>
      </c>
      <c r="E870">
        <v>3</v>
      </c>
      <c r="F870">
        <v>1</v>
      </c>
      <c r="G870">
        <v>572425</v>
      </c>
      <c r="H870">
        <v>5327</v>
      </c>
      <c r="I870">
        <v>36.94</v>
      </c>
      <c r="J870">
        <v>45.21</v>
      </c>
      <c r="K870">
        <v>1</v>
      </c>
    </row>
    <row r="871" spans="1:11" x14ac:dyDescent="0.2">
      <c r="A871" t="s">
        <v>19</v>
      </c>
      <c r="B871" t="s">
        <v>946</v>
      </c>
      <c r="C871" t="s">
        <v>924</v>
      </c>
      <c r="D871">
        <v>2</v>
      </c>
      <c r="E871">
        <v>4</v>
      </c>
      <c r="F871">
        <v>5</v>
      </c>
      <c r="G871">
        <v>795865</v>
      </c>
      <c r="H871">
        <v>7816</v>
      </c>
      <c r="I871">
        <v>33.71</v>
      </c>
      <c r="J871">
        <v>44.524000000000001</v>
      </c>
      <c r="K871">
        <v>3</v>
      </c>
    </row>
    <row r="872" spans="1:11" x14ac:dyDescent="0.2">
      <c r="A872" t="s">
        <v>19</v>
      </c>
      <c r="B872" t="s">
        <v>946</v>
      </c>
      <c r="C872" t="s">
        <v>927</v>
      </c>
      <c r="D872">
        <v>2</v>
      </c>
      <c r="E872">
        <v>4</v>
      </c>
      <c r="F872">
        <v>1</v>
      </c>
      <c r="G872">
        <v>684127</v>
      </c>
      <c r="H872">
        <v>6385</v>
      </c>
      <c r="I872">
        <v>26.11</v>
      </c>
      <c r="J872">
        <v>42.98</v>
      </c>
      <c r="K872">
        <v>1</v>
      </c>
    </row>
    <row r="873" spans="1:11" x14ac:dyDescent="0.2">
      <c r="A873" t="s">
        <v>19</v>
      </c>
      <c r="B873" t="s">
        <v>947</v>
      </c>
      <c r="C873" t="s">
        <v>924</v>
      </c>
      <c r="D873">
        <v>2</v>
      </c>
      <c r="E873">
        <v>5</v>
      </c>
      <c r="F873">
        <v>7</v>
      </c>
      <c r="G873">
        <v>837257</v>
      </c>
      <c r="H873">
        <v>7030</v>
      </c>
      <c r="I873">
        <v>33.67</v>
      </c>
      <c r="J873">
        <v>48.632899999999999</v>
      </c>
      <c r="K873">
        <v>7</v>
      </c>
    </row>
    <row r="874" spans="1:11" x14ac:dyDescent="0.2">
      <c r="A874" t="s">
        <v>19</v>
      </c>
      <c r="B874" t="s">
        <v>948</v>
      </c>
      <c r="C874" t="s">
        <v>924</v>
      </c>
      <c r="D874">
        <v>2</v>
      </c>
      <c r="E874">
        <v>6</v>
      </c>
      <c r="F874">
        <v>6</v>
      </c>
      <c r="G874">
        <v>837640</v>
      </c>
      <c r="H874">
        <v>6306</v>
      </c>
      <c r="I874">
        <v>29.941700000000001</v>
      </c>
      <c r="J874">
        <v>46.201700000000002</v>
      </c>
      <c r="K874">
        <v>6</v>
      </c>
    </row>
    <row r="875" spans="1:11" x14ac:dyDescent="0.2">
      <c r="A875" t="s">
        <v>19</v>
      </c>
      <c r="B875" t="s">
        <v>948</v>
      </c>
      <c r="C875" t="s">
        <v>928</v>
      </c>
      <c r="D875">
        <v>2</v>
      </c>
      <c r="E875">
        <v>6</v>
      </c>
      <c r="F875">
        <v>1</v>
      </c>
      <c r="G875">
        <v>1074976</v>
      </c>
      <c r="H875">
        <v>6306</v>
      </c>
      <c r="I875">
        <v>27.8</v>
      </c>
      <c r="J875">
        <v>47.85</v>
      </c>
      <c r="K875">
        <v>1</v>
      </c>
    </row>
    <row r="876" spans="1:11" x14ac:dyDescent="0.2">
      <c r="A876" t="s">
        <v>19</v>
      </c>
      <c r="B876" t="s">
        <v>948</v>
      </c>
      <c r="C876" t="s">
        <v>927</v>
      </c>
      <c r="D876">
        <v>2</v>
      </c>
      <c r="E876">
        <v>6</v>
      </c>
      <c r="F876">
        <v>1</v>
      </c>
      <c r="G876">
        <v>722047</v>
      </c>
      <c r="H876">
        <v>6893</v>
      </c>
      <c r="J876">
        <v>35.9</v>
      </c>
      <c r="K876">
        <v>0</v>
      </c>
    </row>
    <row r="877" spans="1:11" x14ac:dyDescent="0.2">
      <c r="A877" t="s">
        <v>19</v>
      </c>
      <c r="B877" t="s">
        <v>949</v>
      </c>
      <c r="C877" t="s">
        <v>924</v>
      </c>
      <c r="D877">
        <v>2</v>
      </c>
      <c r="E877">
        <v>7</v>
      </c>
      <c r="F877">
        <v>8</v>
      </c>
      <c r="G877">
        <v>897612</v>
      </c>
      <c r="H877">
        <v>7510</v>
      </c>
      <c r="I877">
        <v>30.425699999999999</v>
      </c>
      <c r="J877">
        <v>47.286299999999997</v>
      </c>
      <c r="K877">
        <v>7</v>
      </c>
    </row>
    <row r="878" spans="1:11" x14ac:dyDescent="0.2">
      <c r="A878" t="s">
        <v>19</v>
      </c>
      <c r="B878" t="s">
        <v>949</v>
      </c>
      <c r="C878" t="s">
        <v>927</v>
      </c>
      <c r="D878">
        <v>2</v>
      </c>
      <c r="E878">
        <v>7</v>
      </c>
      <c r="F878">
        <v>1</v>
      </c>
      <c r="G878">
        <v>966064</v>
      </c>
      <c r="H878">
        <v>8464</v>
      </c>
      <c r="I878">
        <v>39.799999999999997</v>
      </c>
      <c r="J878">
        <v>54.31</v>
      </c>
      <c r="K878">
        <v>1</v>
      </c>
    </row>
    <row r="879" spans="1:11" x14ac:dyDescent="0.2">
      <c r="A879" t="s">
        <v>64</v>
      </c>
      <c r="B879" t="s">
        <v>936</v>
      </c>
      <c r="C879" t="s">
        <v>924</v>
      </c>
      <c r="D879">
        <v>1</v>
      </c>
      <c r="E879">
        <v>1</v>
      </c>
      <c r="F879">
        <v>8</v>
      </c>
      <c r="G879">
        <v>1823548</v>
      </c>
      <c r="H879">
        <v>10341</v>
      </c>
      <c r="I879">
        <v>48.975000000000001</v>
      </c>
      <c r="J879">
        <v>65.421300000000002</v>
      </c>
      <c r="K879">
        <v>6</v>
      </c>
    </row>
    <row r="880" spans="1:11" x14ac:dyDescent="0.2">
      <c r="A880" t="s">
        <v>64</v>
      </c>
      <c r="B880" t="s">
        <v>936</v>
      </c>
      <c r="C880" t="s">
        <v>928</v>
      </c>
      <c r="D880">
        <v>1</v>
      </c>
      <c r="E880">
        <v>1</v>
      </c>
      <c r="F880">
        <v>8</v>
      </c>
      <c r="G880">
        <v>1837620</v>
      </c>
      <c r="H880">
        <v>10854</v>
      </c>
      <c r="I880">
        <v>47.335700000000003</v>
      </c>
      <c r="J880">
        <v>67.651300000000006</v>
      </c>
      <c r="K880">
        <v>7</v>
      </c>
    </row>
    <row r="881" spans="1:11" x14ac:dyDescent="0.2">
      <c r="A881" t="s">
        <v>64</v>
      </c>
      <c r="B881" t="s">
        <v>936</v>
      </c>
      <c r="C881" t="s">
        <v>927</v>
      </c>
      <c r="D881">
        <v>1</v>
      </c>
      <c r="E881">
        <v>1</v>
      </c>
      <c r="F881">
        <v>8</v>
      </c>
      <c r="G881">
        <v>2132073</v>
      </c>
      <c r="H881">
        <v>10091</v>
      </c>
      <c r="I881">
        <v>51.348599999999998</v>
      </c>
      <c r="J881">
        <v>71.577500000000001</v>
      </c>
      <c r="K881">
        <v>7</v>
      </c>
    </row>
    <row r="882" spans="1:11" x14ac:dyDescent="0.2">
      <c r="A882" t="s">
        <v>64</v>
      </c>
      <c r="B882" t="s">
        <v>937</v>
      </c>
      <c r="C882" t="s">
        <v>924</v>
      </c>
      <c r="D882">
        <v>1</v>
      </c>
      <c r="E882">
        <v>2</v>
      </c>
      <c r="F882">
        <v>9</v>
      </c>
      <c r="G882">
        <v>1932972</v>
      </c>
      <c r="H882">
        <v>10513</v>
      </c>
      <c r="I882">
        <v>49.198599999999999</v>
      </c>
      <c r="J882">
        <v>67.467799999999997</v>
      </c>
      <c r="K882">
        <v>7</v>
      </c>
    </row>
    <row r="883" spans="1:11" x14ac:dyDescent="0.2">
      <c r="A883" t="s">
        <v>64</v>
      </c>
      <c r="B883" t="s">
        <v>937</v>
      </c>
      <c r="C883" t="s">
        <v>928</v>
      </c>
      <c r="D883">
        <v>1</v>
      </c>
      <c r="E883">
        <v>2</v>
      </c>
      <c r="F883">
        <v>8</v>
      </c>
      <c r="G883">
        <v>2044245</v>
      </c>
      <c r="H883">
        <v>10018</v>
      </c>
      <c r="I883">
        <v>47.2271</v>
      </c>
      <c r="J883">
        <v>68.986199999999997</v>
      </c>
      <c r="K883">
        <v>7</v>
      </c>
    </row>
    <row r="884" spans="1:11" x14ac:dyDescent="0.2">
      <c r="A884" t="s">
        <v>64</v>
      </c>
      <c r="B884" t="s">
        <v>937</v>
      </c>
      <c r="C884" t="s">
        <v>927</v>
      </c>
      <c r="D884">
        <v>1</v>
      </c>
      <c r="E884">
        <v>2</v>
      </c>
      <c r="F884">
        <v>8</v>
      </c>
      <c r="G884">
        <v>1788859</v>
      </c>
      <c r="H884">
        <v>10409</v>
      </c>
      <c r="I884">
        <v>46.7286</v>
      </c>
      <c r="J884">
        <v>66.483800000000002</v>
      </c>
      <c r="K884">
        <v>7</v>
      </c>
    </row>
    <row r="885" spans="1:11" x14ac:dyDescent="0.2">
      <c r="A885" t="s">
        <v>64</v>
      </c>
      <c r="B885" t="s">
        <v>938</v>
      </c>
      <c r="C885" t="s">
        <v>924</v>
      </c>
      <c r="D885">
        <v>1</v>
      </c>
      <c r="E885">
        <v>3</v>
      </c>
      <c r="F885">
        <v>8</v>
      </c>
      <c r="G885">
        <v>2061551</v>
      </c>
      <c r="H885">
        <v>9724</v>
      </c>
      <c r="I885">
        <v>49.577100000000002</v>
      </c>
      <c r="J885">
        <v>69.787499999999994</v>
      </c>
      <c r="K885">
        <v>7</v>
      </c>
    </row>
    <row r="886" spans="1:11" x14ac:dyDescent="0.2">
      <c r="A886" t="s">
        <v>64</v>
      </c>
      <c r="B886" t="s">
        <v>938</v>
      </c>
      <c r="C886" t="s">
        <v>928</v>
      </c>
      <c r="D886">
        <v>1</v>
      </c>
      <c r="E886">
        <v>3</v>
      </c>
      <c r="F886">
        <v>9</v>
      </c>
      <c r="G886">
        <v>1703446</v>
      </c>
      <c r="H886">
        <v>9853</v>
      </c>
      <c r="I886">
        <v>46.86</v>
      </c>
      <c r="J886">
        <v>66.935599999999994</v>
      </c>
      <c r="K886">
        <v>9</v>
      </c>
    </row>
    <row r="887" spans="1:11" x14ac:dyDescent="0.2">
      <c r="A887" t="s">
        <v>64</v>
      </c>
      <c r="B887" t="s">
        <v>938</v>
      </c>
      <c r="C887" t="s">
        <v>927</v>
      </c>
      <c r="D887">
        <v>1</v>
      </c>
      <c r="E887">
        <v>3</v>
      </c>
      <c r="F887">
        <v>9</v>
      </c>
      <c r="G887">
        <v>1776387</v>
      </c>
      <c r="H887">
        <v>10631</v>
      </c>
      <c r="I887">
        <v>46.848599999999998</v>
      </c>
      <c r="J887">
        <v>65.116699999999994</v>
      </c>
      <c r="K887">
        <v>7</v>
      </c>
    </row>
    <row r="888" spans="1:11" x14ac:dyDescent="0.2">
      <c r="A888" t="s">
        <v>64</v>
      </c>
      <c r="B888" t="s">
        <v>939</v>
      </c>
      <c r="C888" t="s">
        <v>924</v>
      </c>
      <c r="D888">
        <v>1</v>
      </c>
      <c r="E888">
        <v>4</v>
      </c>
      <c r="F888">
        <v>8</v>
      </c>
      <c r="G888">
        <v>2041862</v>
      </c>
      <c r="H888">
        <v>10049</v>
      </c>
      <c r="I888">
        <v>48.2483</v>
      </c>
      <c r="J888">
        <v>67.353800000000007</v>
      </c>
      <c r="K888">
        <v>6</v>
      </c>
    </row>
    <row r="889" spans="1:11" x14ac:dyDescent="0.2">
      <c r="A889" t="s">
        <v>64</v>
      </c>
      <c r="B889" t="s">
        <v>939</v>
      </c>
      <c r="C889" t="s">
        <v>928</v>
      </c>
      <c r="D889">
        <v>1</v>
      </c>
      <c r="E889">
        <v>4</v>
      </c>
      <c r="F889">
        <v>7</v>
      </c>
      <c r="G889">
        <v>1788644</v>
      </c>
      <c r="H889">
        <v>10345</v>
      </c>
      <c r="I889">
        <v>47.4983</v>
      </c>
      <c r="J889">
        <v>66.341399999999993</v>
      </c>
      <c r="K889">
        <v>6</v>
      </c>
    </row>
    <row r="890" spans="1:11" x14ac:dyDescent="0.2">
      <c r="A890" t="s">
        <v>64</v>
      </c>
      <c r="B890" t="s">
        <v>939</v>
      </c>
      <c r="C890" t="s">
        <v>927</v>
      </c>
      <c r="D890">
        <v>1</v>
      </c>
      <c r="E890">
        <v>4</v>
      </c>
      <c r="F890">
        <v>8</v>
      </c>
      <c r="G890">
        <v>2000590</v>
      </c>
      <c r="H890">
        <v>10714</v>
      </c>
      <c r="I890">
        <v>48.414299999999997</v>
      </c>
      <c r="J890">
        <v>69.791300000000007</v>
      </c>
      <c r="K890">
        <v>7</v>
      </c>
    </row>
    <row r="891" spans="1:11" x14ac:dyDescent="0.2">
      <c r="A891" t="s">
        <v>64</v>
      </c>
      <c r="B891" t="s">
        <v>940</v>
      </c>
      <c r="C891" t="s">
        <v>924</v>
      </c>
      <c r="D891">
        <v>1</v>
      </c>
      <c r="E891">
        <v>5</v>
      </c>
      <c r="F891">
        <v>8</v>
      </c>
      <c r="G891">
        <v>1908665</v>
      </c>
      <c r="H891">
        <v>11069</v>
      </c>
      <c r="I891">
        <v>47.671700000000001</v>
      </c>
      <c r="J891">
        <v>66.900000000000006</v>
      </c>
      <c r="K891">
        <v>6</v>
      </c>
    </row>
    <row r="892" spans="1:11" x14ac:dyDescent="0.2">
      <c r="A892" t="s">
        <v>64</v>
      </c>
      <c r="B892" t="s">
        <v>940</v>
      </c>
      <c r="C892" t="s">
        <v>928</v>
      </c>
      <c r="D892">
        <v>1</v>
      </c>
      <c r="E892">
        <v>5</v>
      </c>
      <c r="F892">
        <v>8</v>
      </c>
      <c r="G892">
        <v>2123802</v>
      </c>
      <c r="H892">
        <v>10380</v>
      </c>
      <c r="I892">
        <v>51.454300000000003</v>
      </c>
      <c r="J892">
        <v>71.745000000000005</v>
      </c>
      <c r="K892">
        <v>7</v>
      </c>
    </row>
    <row r="893" spans="1:11" x14ac:dyDescent="0.2">
      <c r="A893" t="s">
        <v>64</v>
      </c>
      <c r="B893" t="s">
        <v>940</v>
      </c>
      <c r="C893" t="s">
        <v>927</v>
      </c>
      <c r="D893">
        <v>1</v>
      </c>
      <c r="E893">
        <v>5</v>
      </c>
      <c r="F893">
        <v>8</v>
      </c>
      <c r="G893">
        <v>1978314</v>
      </c>
      <c r="H893">
        <v>10347</v>
      </c>
      <c r="I893">
        <v>49.744300000000003</v>
      </c>
      <c r="J893">
        <v>69.586200000000005</v>
      </c>
      <c r="K893">
        <v>7</v>
      </c>
    </row>
    <row r="894" spans="1:11" x14ac:dyDescent="0.2">
      <c r="A894" t="s">
        <v>64</v>
      </c>
      <c r="B894" t="s">
        <v>941</v>
      </c>
      <c r="C894" t="s">
        <v>924</v>
      </c>
      <c r="D894">
        <v>1</v>
      </c>
      <c r="E894">
        <v>6</v>
      </c>
      <c r="F894">
        <v>9</v>
      </c>
      <c r="G894">
        <v>2221195</v>
      </c>
      <c r="H894">
        <v>10789</v>
      </c>
      <c r="I894">
        <v>49.73</v>
      </c>
      <c r="J894">
        <v>73</v>
      </c>
      <c r="K894">
        <v>8</v>
      </c>
    </row>
    <row r="895" spans="1:11" x14ac:dyDescent="0.2">
      <c r="A895" t="s">
        <v>64</v>
      </c>
      <c r="B895" t="s">
        <v>941</v>
      </c>
      <c r="C895" t="s">
        <v>928</v>
      </c>
      <c r="D895">
        <v>1</v>
      </c>
      <c r="E895">
        <v>6</v>
      </c>
      <c r="F895">
        <v>10</v>
      </c>
      <c r="G895">
        <v>2146862</v>
      </c>
      <c r="H895">
        <v>10153</v>
      </c>
      <c r="I895">
        <v>49.383000000000003</v>
      </c>
      <c r="J895">
        <v>73.168000000000006</v>
      </c>
      <c r="K895">
        <v>10</v>
      </c>
    </row>
    <row r="896" spans="1:11" x14ac:dyDescent="0.2">
      <c r="A896" t="s">
        <v>64</v>
      </c>
      <c r="B896" t="s">
        <v>941</v>
      </c>
      <c r="C896" t="s">
        <v>927</v>
      </c>
      <c r="D896">
        <v>1</v>
      </c>
      <c r="E896">
        <v>6</v>
      </c>
      <c r="F896">
        <v>10</v>
      </c>
      <c r="G896">
        <v>2102515</v>
      </c>
      <c r="H896">
        <v>10718</v>
      </c>
      <c r="I896">
        <v>47.42</v>
      </c>
      <c r="J896">
        <v>70.89</v>
      </c>
      <c r="K896">
        <v>9</v>
      </c>
    </row>
    <row r="897" spans="1:11" x14ac:dyDescent="0.2">
      <c r="A897" t="s">
        <v>64</v>
      </c>
      <c r="B897" t="s">
        <v>942</v>
      </c>
      <c r="C897" t="s">
        <v>924</v>
      </c>
      <c r="D897">
        <v>1</v>
      </c>
      <c r="E897">
        <v>7</v>
      </c>
      <c r="F897">
        <v>10</v>
      </c>
      <c r="G897">
        <v>2403427</v>
      </c>
      <c r="H897">
        <v>11050</v>
      </c>
      <c r="I897">
        <v>51.237499999999997</v>
      </c>
      <c r="J897">
        <v>74.257999999999996</v>
      </c>
      <c r="K897">
        <v>8</v>
      </c>
    </row>
    <row r="898" spans="1:11" x14ac:dyDescent="0.2">
      <c r="A898" t="s">
        <v>64</v>
      </c>
      <c r="B898" t="s">
        <v>942</v>
      </c>
      <c r="C898" t="s">
        <v>928</v>
      </c>
      <c r="D898">
        <v>1</v>
      </c>
      <c r="E898">
        <v>7</v>
      </c>
      <c r="F898">
        <v>10</v>
      </c>
      <c r="G898">
        <v>2283308</v>
      </c>
      <c r="H898">
        <v>10948</v>
      </c>
      <c r="I898">
        <v>50.42</v>
      </c>
      <c r="J898">
        <v>75.808999999999997</v>
      </c>
      <c r="K898">
        <v>10</v>
      </c>
    </row>
    <row r="899" spans="1:11" x14ac:dyDescent="0.2">
      <c r="A899" t="s">
        <v>64</v>
      </c>
      <c r="B899" t="s">
        <v>942</v>
      </c>
      <c r="C899" t="s">
        <v>927</v>
      </c>
      <c r="D899">
        <v>1</v>
      </c>
      <c r="E899">
        <v>7</v>
      </c>
      <c r="F899">
        <v>10</v>
      </c>
      <c r="G899">
        <v>2271691</v>
      </c>
      <c r="H899">
        <v>11240</v>
      </c>
      <c r="I899">
        <v>51.125</v>
      </c>
      <c r="J899">
        <v>72.980999999999995</v>
      </c>
      <c r="K899">
        <v>8</v>
      </c>
    </row>
    <row r="900" spans="1:11" x14ac:dyDescent="0.2">
      <c r="A900" t="s">
        <v>64</v>
      </c>
      <c r="B900" t="s">
        <v>943</v>
      </c>
      <c r="C900" t="s">
        <v>924</v>
      </c>
      <c r="D900">
        <v>2</v>
      </c>
      <c r="E900">
        <v>1</v>
      </c>
      <c r="F900">
        <v>8</v>
      </c>
      <c r="G900">
        <v>1705218</v>
      </c>
      <c r="H900">
        <v>10406</v>
      </c>
      <c r="I900">
        <v>45.332500000000003</v>
      </c>
      <c r="J900">
        <v>66.932500000000005</v>
      </c>
      <c r="K900">
        <v>8</v>
      </c>
    </row>
    <row r="901" spans="1:11" x14ac:dyDescent="0.2">
      <c r="A901" t="s">
        <v>64</v>
      </c>
      <c r="B901" t="s">
        <v>943</v>
      </c>
      <c r="C901" t="s">
        <v>928</v>
      </c>
      <c r="D901">
        <v>2</v>
      </c>
      <c r="E901">
        <v>1</v>
      </c>
      <c r="F901">
        <v>7</v>
      </c>
      <c r="G901">
        <v>1997717</v>
      </c>
      <c r="H901">
        <v>10462</v>
      </c>
      <c r="I901">
        <v>47.665700000000001</v>
      </c>
      <c r="J901">
        <v>71.17</v>
      </c>
      <c r="K901">
        <v>7</v>
      </c>
    </row>
    <row r="902" spans="1:11" x14ac:dyDescent="0.2">
      <c r="A902" t="s">
        <v>64</v>
      </c>
      <c r="B902" t="s">
        <v>943</v>
      </c>
      <c r="C902" t="s">
        <v>927</v>
      </c>
      <c r="D902">
        <v>2</v>
      </c>
      <c r="E902">
        <v>1</v>
      </c>
      <c r="F902">
        <v>8</v>
      </c>
      <c r="G902">
        <v>2016882</v>
      </c>
      <c r="H902">
        <v>9960</v>
      </c>
      <c r="I902">
        <v>46.166200000000003</v>
      </c>
      <c r="J902">
        <v>70.157499999999999</v>
      </c>
      <c r="K902">
        <v>8</v>
      </c>
    </row>
    <row r="903" spans="1:11" x14ac:dyDescent="0.2">
      <c r="A903" t="s">
        <v>64</v>
      </c>
      <c r="B903" t="s">
        <v>944</v>
      </c>
      <c r="C903" t="s">
        <v>924</v>
      </c>
      <c r="D903">
        <v>2</v>
      </c>
      <c r="E903">
        <v>2</v>
      </c>
      <c r="F903">
        <v>8</v>
      </c>
      <c r="G903">
        <v>1782363</v>
      </c>
      <c r="H903">
        <v>10500</v>
      </c>
      <c r="I903">
        <v>50.094999999999999</v>
      </c>
      <c r="J903">
        <v>69.924999999999997</v>
      </c>
      <c r="K903">
        <v>8</v>
      </c>
    </row>
    <row r="904" spans="1:11" x14ac:dyDescent="0.2">
      <c r="A904" t="s">
        <v>64</v>
      </c>
      <c r="B904" t="s">
        <v>944</v>
      </c>
      <c r="C904" t="s">
        <v>928</v>
      </c>
      <c r="D904">
        <v>2</v>
      </c>
      <c r="E904">
        <v>2</v>
      </c>
      <c r="F904">
        <v>8</v>
      </c>
      <c r="G904">
        <v>1991304</v>
      </c>
      <c r="H904">
        <v>10728</v>
      </c>
      <c r="I904">
        <v>47.4925</v>
      </c>
      <c r="J904">
        <v>71.33</v>
      </c>
      <c r="K904">
        <v>8</v>
      </c>
    </row>
    <row r="905" spans="1:11" x14ac:dyDescent="0.2">
      <c r="A905" t="s">
        <v>64</v>
      </c>
      <c r="B905" t="s">
        <v>944</v>
      </c>
      <c r="C905" t="s">
        <v>927</v>
      </c>
      <c r="D905">
        <v>2</v>
      </c>
      <c r="E905">
        <v>2</v>
      </c>
      <c r="F905">
        <v>8</v>
      </c>
      <c r="G905">
        <v>1908418</v>
      </c>
      <c r="H905">
        <v>10613</v>
      </c>
      <c r="I905">
        <v>47.786299999999997</v>
      </c>
      <c r="J905">
        <v>70.427499999999995</v>
      </c>
      <c r="K905">
        <v>8</v>
      </c>
    </row>
    <row r="906" spans="1:11" x14ac:dyDescent="0.2">
      <c r="A906" t="s">
        <v>64</v>
      </c>
      <c r="B906" t="s">
        <v>945</v>
      </c>
      <c r="C906" t="s">
        <v>924</v>
      </c>
      <c r="D906">
        <v>2</v>
      </c>
      <c r="E906">
        <v>3</v>
      </c>
      <c r="F906">
        <v>8</v>
      </c>
      <c r="G906">
        <v>1745342</v>
      </c>
      <c r="H906">
        <v>10311</v>
      </c>
      <c r="I906">
        <v>45.736199999999997</v>
      </c>
      <c r="J906">
        <v>67.432500000000005</v>
      </c>
      <c r="K906">
        <v>8</v>
      </c>
    </row>
    <row r="907" spans="1:11" x14ac:dyDescent="0.2">
      <c r="A907" t="s">
        <v>64</v>
      </c>
      <c r="B907" t="s">
        <v>945</v>
      </c>
      <c r="C907" t="s">
        <v>928</v>
      </c>
      <c r="D907">
        <v>2</v>
      </c>
      <c r="E907">
        <v>3</v>
      </c>
      <c r="F907">
        <v>9</v>
      </c>
      <c r="G907">
        <v>1796491</v>
      </c>
      <c r="H907">
        <v>10166</v>
      </c>
      <c r="I907">
        <v>47.828899999999997</v>
      </c>
      <c r="J907">
        <v>68.717799999999997</v>
      </c>
      <c r="K907">
        <v>9</v>
      </c>
    </row>
    <row r="908" spans="1:11" x14ac:dyDescent="0.2">
      <c r="A908" t="s">
        <v>64</v>
      </c>
      <c r="B908" t="s">
        <v>945</v>
      </c>
      <c r="C908" t="s">
        <v>927</v>
      </c>
      <c r="D908">
        <v>2</v>
      </c>
      <c r="E908">
        <v>3</v>
      </c>
      <c r="F908">
        <v>8</v>
      </c>
      <c r="G908">
        <v>1800001</v>
      </c>
      <c r="H908">
        <v>9731</v>
      </c>
      <c r="I908">
        <v>45.822499999999998</v>
      </c>
      <c r="J908">
        <v>67.394999999999996</v>
      </c>
      <c r="K908">
        <v>8</v>
      </c>
    </row>
    <row r="909" spans="1:11" x14ac:dyDescent="0.2">
      <c r="A909" t="s">
        <v>64</v>
      </c>
      <c r="B909" t="s">
        <v>946</v>
      </c>
      <c r="C909" t="s">
        <v>924</v>
      </c>
      <c r="D909">
        <v>2</v>
      </c>
      <c r="E909">
        <v>4</v>
      </c>
      <c r="F909">
        <v>7</v>
      </c>
      <c r="G909">
        <v>1753300</v>
      </c>
      <c r="H909">
        <v>9636</v>
      </c>
      <c r="I909">
        <v>44.085000000000001</v>
      </c>
      <c r="J909">
        <v>63.822899999999997</v>
      </c>
      <c r="K909">
        <v>6</v>
      </c>
    </row>
    <row r="910" spans="1:11" x14ac:dyDescent="0.2">
      <c r="A910" t="s">
        <v>64</v>
      </c>
      <c r="B910" t="s">
        <v>946</v>
      </c>
      <c r="C910" t="s">
        <v>928</v>
      </c>
      <c r="D910">
        <v>2</v>
      </c>
      <c r="E910">
        <v>4</v>
      </c>
      <c r="F910">
        <v>7</v>
      </c>
      <c r="G910">
        <v>1677171</v>
      </c>
      <c r="H910">
        <v>10134</v>
      </c>
      <c r="I910">
        <v>45.237099999999998</v>
      </c>
      <c r="J910">
        <v>66.274299999999997</v>
      </c>
      <c r="K910">
        <v>7</v>
      </c>
    </row>
    <row r="911" spans="1:11" x14ac:dyDescent="0.2">
      <c r="A911" t="s">
        <v>64</v>
      </c>
      <c r="B911" t="s">
        <v>946</v>
      </c>
      <c r="C911" t="s">
        <v>927</v>
      </c>
      <c r="D911">
        <v>2</v>
      </c>
      <c r="E911">
        <v>4</v>
      </c>
      <c r="F911">
        <v>8</v>
      </c>
      <c r="G911">
        <v>1727933</v>
      </c>
      <c r="H911">
        <v>9979</v>
      </c>
      <c r="I911">
        <v>46.807099999999998</v>
      </c>
      <c r="J911">
        <v>65.234999999999999</v>
      </c>
      <c r="K911">
        <v>7</v>
      </c>
    </row>
    <row r="912" spans="1:11" x14ac:dyDescent="0.2">
      <c r="A912" t="s">
        <v>64</v>
      </c>
      <c r="B912" t="s">
        <v>947</v>
      </c>
      <c r="C912" t="s">
        <v>924</v>
      </c>
      <c r="D912">
        <v>2</v>
      </c>
      <c r="E912">
        <v>5</v>
      </c>
      <c r="F912">
        <v>8</v>
      </c>
      <c r="G912">
        <v>1982311</v>
      </c>
      <c r="H912">
        <v>10737</v>
      </c>
      <c r="I912">
        <v>51.168799999999997</v>
      </c>
      <c r="J912">
        <v>72.825000000000003</v>
      </c>
      <c r="K912">
        <v>8</v>
      </c>
    </row>
    <row r="913" spans="1:11" x14ac:dyDescent="0.2">
      <c r="A913" t="s">
        <v>64</v>
      </c>
      <c r="B913" t="s">
        <v>947</v>
      </c>
      <c r="C913" t="s">
        <v>928</v>
      </c>
      <c r="D913">
        <v>2</v>
      </c>
      <c r="E913">
        <v>5</v>
      </c>
      <c r="F913">
        <v>8</v>
      </c>
      <c r="G913">
        <v>2027180</v>
      </c>
      <c r="H913">
        <v>10307</v>
      </c>
      <c r="I913">
        <v>50.775700000000001</v>
      </c>
      <c r="J913">
        <v>70.484999999999999</v>
      </c>
      <c r="K913">
        <v>7</v>
      </c>
    </row>
    <row r="914" spans="1:11" x14ac:dyDescent="0.2">
      <c r="A914" t="s">
        <v>64</v>
      </c>
      <c r="B914" t="s">
        <v>947</v>
      </c>
      <c r="C914" t="s">
        <v>927</v>
      </c>
      <c r="D914">
        <v>2</v>
      </c>
      <c r="E914">
        <v>5</v>
      </c>
      <c r="F914">
        <v>7</v>
      </c>
      <c r="G914">
        <v>1893546</v>
      </c>
      <c r="H914">
        <v>10776</v>
      </c>
      <c r="I914">
        <v>49.224299999999999</v>
      </c>
      <c r="J914">
        <v>71.072900000000004</v>
      </c>
      <c r="K914">
        <v>7</v>
      </c>
    </row>
    <row r="915" spans="1:11" x14ac:dyDescent="0.2">
      <c r="A915" t="s">
        <v>64</v>
      </c>
      <c r="B915" t="s">
        <v>948</v>
      </c>
      <c r="C915" t="s">
        <v>924</v>
      </c>
      <c r="D915">
        <v>2</v>
      </c>
      <c r="E915">
        <v>6</v>
      </c>
      <c r="F915">
        <v>9</v>
      </c>
      <c r="G915">
        <v>2129377</v>
      </c>
      <c r="H915">
        <v>10616</v>
      </c>
      <c r="I915">
        <v>47.261099999999999</v>
      </c>
      <c r="J915">
        <v>72.5989</v>
      </c>
      <c r="K915">
        <v>9</v>
      </c>
    </row>
    <row r="916" spans="1:11" x14ac:dyDescent="0.2">
      <c r="A916" t="s">
        <v>64</v>
      </c>
      <c r="B916" t="s">
        <v>948</v>
      </c>
      <c r="C916" t="s">
        <v>928</v>
      </c>
      <c r="D916">
        <v>2</v>
      </c>
      <c r="E916">
        <v>6</v>
      </c>
      <c r="F916">
        <v>10</v>
      </c>
      <c r="G916">
        <v>2155230</v>
      </c>
      <c r="H916">
        <v>10009</v>
      </c>
      <c r="I916">
        <v>46.457500000000003</v>
      </c>
      <c r="J916">
        <v>68.748999999999995</v>
      </c>
      <c r="K916">
        <v>8</v>
      </c>
    </row>
    <row r="917" spans="1:11" x14ac:dyDescent="0.2">
      <c r="A917" t="s">
        <v>64</v>
      </c>
      <c r="B917" t="s">
        <v>948</v>
      </c>
      <c r="C917" t="s">
        <v>927</v>
      </c>
      <c r="D917">
        <v>2</v>
      </c>
      <c r="E917">
        <v>6</v>
      </c>
      <c r="F917">
        <v>9</v>
      </c>
      <c r="G917">
        <v>2020289</v>
      </c>
      <c r="H917">
        <v>10395</v>
      </c>
      <c r="I917">
        <v>47.471200000000003</v>
      </c>
      <c r="J917">
        <v>69.462199999999996</v>
      </c>
      <c r="K917">
        <v>8</v>
      </c>
    </row>
    <row r="918" spans="1:11" x14ac:dyDescent="0.2">
      <c r="A918" t="s">
        <v>64</v>
      </c>
      <c r="B918" t="s">
        <v>949</v>
      </c>
      <c r="C918" t="s">
        <v>924</v>
      </c>
      <c r="D918">
        <v>2</v>
      </c>
      <c r="E918">
        <v>7</v>
      </c>
      <c r="F918">
        <v>10</v>
      </c>
      <c r="G918">
        <v>2129966</v>
      </c>
      <c r="H918">
        <v>10278</v>
      </c>
      <c r="I918">
        <v>47.17</v>
      </c>
      <c r="J918">
        <v>69.058999999999997</v>
      </c>
      <c r="K918">
        <v>8</v>
      </c>
    </row>
    <row r="919" spans="1:11" x14ac:dyDescent="0.2">
      <c r="A919" t="s">
        <v>64</v>
      </c>
      <c r="B919" t="s">
        <v>949</v>
      </c>
      <c r="C919" t="s">
        <v>928</v>
      </c>
      <c r="D919">
        <v>2</v>
      </c>
      <c r="E919">
        <v>7</v>
      </c>
      <c r="F919">
        <v>9</v>
      </c>
      <c r="G919">
        <v>2186195</v>
      </c>
      <c r="H919">
        <v>10241</v>
      </c>
      <c r="I919">
        <v>49.036200000000001</v>
      </c>
      <c r="J919">
        <v>71.698899999999995</v>
      </c>
      <c r="K919">
        <v>8</v>
      </c>
    </row>
    <row r="920" spans="1:11" x14ac:dyDescent="0.2">
      <c r="A920" t="s">
        <v>64</v>
      </c>
      <c r="B920" t="s">
        <v>949</v>
      </c>
      <c r="C920" t="s">
        <v>927</v>
      </c>
      <c r="D920">
        <v>2</v>
      </c>
      <c r="E920">
        <v>7</v>
      </c>
      <c r="F920">
        <v>10</v>
      </c>
      <c r="G920">
        <v>2130868</v>
      </c>
      <c r="H920">
        <v>10194</v>
      </c>
      <c r="I920">
        <v>48.838999999999999</v>
      </c>
      <c r="J920">
        <v>72.808000000000007</v>
      </c>
      <c r="K920">
        <v>10</v>
      </c>
    </row>
    <row r="921" spans="1:11" x14ac:dyDescent="0.2">
      <c r="A921" t="s">
        <v>65</v>
      </c>
      <c r="B921" t="s">
        <v>936</v>
      </c>
      <c r="C921" t="s">
        <v>924</v>
      </c>
      <c r="D921">
        <v>1</v>
      </c>
      <c r="E921">
        <v>1</v>
      </c>
      <c r="F921">
        <v>9</v>
      </c>
      <c r="G921">
        <v>1893504</v>
      </c>
      <c r="H921">
        <v>10034</v>
      </c>
      <c r="I921">
        <v>50.002200000000002</v>
      </c>
      <c r="J921">
        <v>70.554400000000001</v>
      </c>
      <c r="K921">
        <v>9</v>
      </c>
    </row>
    <row r="922" spans="1:11" x14ac:dyDescent="0.2">
      <c r="A922" t="s">
        <v>65</v>
      </c>
      <c r="B922" t="s">
        <v>936</v>
      </c>
      <c r="C922" t="s">
        <v>928</v>
      </c>
      <c r="D922">
        <v>1</v>
      </c>
      <c r="E922">
        <v>1</v>
      </c>
      <c r="F922">
        <v>8</v>
      </c>
      <c r="G922">
        <v>1836163</v>
      </c>
      <c r="H922">
        <v>9912</v>
      </c>
      <c r="I922">
        <v>47.505699999999997</v>
      </c>
      <c r="J922">
        <v>66.698800000000006</v>
      </c>
      <c r="K922">
        <v>7</v>
      </c>
    </row>
    <row r="923" spans="1:11" x14ac:dyDescent="0.2">
      <c r="A923" t="s">
        <v>65</v>
      </c>
      <c r="B923" t="s">
        <v>936</v>
      </c>
      <c r="C923" t="s">
        <v>927</v>
      </c>
      <c r="D923">
        <v>1</v>
      </c>
      <c r="E923">
        <v>1</v>
      </c>
      <c r="F923">
        <v>8</v>
      </c>
      <c r="G923">
        <v>1743319</v>
      </c>
      <c r="H923">
        <v>10127</v>
      </c>
      <c r="I923">
        <v>45.962499999999999</v>
      </c>
      <c r="J923">
        <v>67.295000000000002</v>
      </c>
      <c r="K923">
        <v>8</v>
      </c>
    </row>
    <row r="924" spans="1:11" x14ac:dyDescent="0.2">
      <c r="A924" t="s">
        <v>65</v>
      </c>
      <c r="B924" t="s">
        <v>937</v>
      </c>
      <c r="C924" t="s">
        <v>924</v>
      </c>
      <c r="D924">
        <v>1</v>
      </c>
      <c r="E924">
        <v>2</v>
      </c>
      <c r="F924">
        <v>8</v>
      </c>
      <c r="G924">
        <v>1720945</v>
      </c>
      <c r="H924">
        <v>10318</v>
      </c>
      <c r="I924">
        <v>47.011400000000002</v>
      </c>
      <c r="J924">
        <v>65.722499999999997</v>
      </c>
      <c r="K924">
        <v>7</v>
      </c>
    </row>
    <row r="925" spans="1:11" x14ac:dyDescent="0.2">
      <c r="A925" t="s">
        <v>65</v>
      </c>
      <c r="B925" t="s">
        <v>937</v>
      </c>
      <c r="C925" t="s">
        <v>928</v>
      </c>
      <c r="D925">
        <v>1</v>
      </c>
      <c r="E925">
        <v>2</v>
      </c>
      <c r="F925">
        <v>9</v>
      </c>
      <c r="G925">
        <v>1848462</v>
      </c>
      <c r="H925">
        <v>9686</v>
      </c>
      <c r="I925">
        <v>49.573300000000003</v>
      </c>
      <c r="J925">
        <v>69.48</v>
      </c>
      <c r="K925">
        <v>9</v>
      </c>
    </row>
    <row r="926" spans="1:11" x14ac:dyDescent="0.2">
      <c r="A926" t="s">
        <v>65</v>
      </c>
      <c r="B926" t="s">
        <v>937</v>
      </c>
      <c r="C926" t="s">
        <v>927</v>
      </c>
      <c r="D926">
        <v>1</v>
      </c>
      <c r="E926">
        <v>2</v>
      </c>
      <c r="F926">
        <v>9</v>
      </c>
      <c r="G926">
        <v>1768906</v>
      </c>
      <c r="H926">
        <v>9902</v>
      </c>
      <c r="I926">
        <v>44.095700000000001</v>
      </c>
      <c r="J926">
        <v>63.357799999999997</v>
      </c>
      <c r="K926">
        <v>7</v>
      </c>
    </row>
    <row r="927" spans="1:11" x14ac:dyDescent="0.2">
      <c r="A927" t="s">
        <v>65</v>
      </c>
      <c r="B927" t="s">
        <v>938</v>
      </c>
      <c r="C927" t="s">
        <v>924</v>
      </c>
      <c r="D927">
        <v>1</v>
      </c>
      <c r="E927">
        <v>3</v>
      </c>
      <c r="F927">
        <v>9</v>
      </c>
      <c r="G927">
        <v>1808108</v>
      </c>
      <c r="H927">
        <v>9779</v>
      </c>
      <c r="I927">
        <v>46.943800000000003</v>
      </c>
      <c r="J927">
        <v>66.222200000000001</v>
      </c>
      <c r="K927">
        <v>8</v>
      </c>
    </row>
    <row r="928" spans="1:11" x14ac:dyDescent="0.2">
      <c r="A928" t="s">
        <v>65</v>
      </c>
      <c r="B928" t="s">
        <v>938</v>
      </c>
      <c r="C928" t="s">
        <v>928</v>
      </c>
      <c r="D928">
        <v>1</v>
      </c>
      <c r="E928">
        <v>3</v>
      </c>
      <c r="F928">
        <v>9</v>
      </c>
      <c r="G928">
        <v>1805415</v>
      </c>
      <c r="H928">
        <v>10217</v>
      </c>
      <c r="I928">
        <v>48.1143</v>
      </c>
      <c r="J928">
        <v>65.248900000000006</v>
      </c>
      <c r="K928">
        <v>7</v>
      </c>
    </row>
    <row r="929" spans="1:11" x14ac:dyDescent="0.2">
      <c r="A929" t="s">
        <v>65</v>
      </c>
      <c r="B929" t="s">
        <v>938</v>
      </c>
      <c r="C929" t="s">
        <v>927</v>
      </c>
      <c r="D929">
        <v>1</v>
      </c>
      <c r="E929">
        <v>3</v>
      </c>
      <c r="F929">
        <v>9</v>
      </c>
      <c r="G929">
        <v>1837859</v>
      </c>
      <c r="H929">
        <v>10081</v>
      </c>
      <c r="I929">
        <v>47.1417</v>
      </c>
      <c r="J929">
        <v>63.324399999999997</v>
      </c>
      <c r="K929">
        <v>6</v>
      </c>
    </row>
    <row r="930" spans="1:11" x14ac:dyDescent="0.2">
      <c r="A930" t="s">
        <v>65</v>
      </c>
      <c r="B930" t="s">
        <v>939</v>
      </c>
      <c r="C930" t="s">
        <v>924</v>
      </c>
      <c r="D930">
        <v>1</v>
      </c>
      <c r="E930">
        <v>4</v>
      </c>
      <c r="F930">
        <v>8</v>
      </c>
      <c r="G930">
        <v>2023990</v>
      </c>
      <c r="H930">
        <v>10256</v>
      </c>
      <c r="I930">
        <v>48.687100000000001</v>
      </c>
      <c r="J930">
        <v>69.643699999999995</v>
      </c>
      <c r="K930">
        <v>7</v>
      </c>
    </row>
    <row r="931" spans="1:11" x14ac:dyDescent="0.2">
      <c r="A931" t="s">
        <v>65</v>
      </c>
      <c r="B931" t="s">
        <v>939</v>
      </c>
      <c r="C931" t="s">
        <v>928</v>
      </c>
      <c r="D931">
        <v>1</v>
      </c>
      <c r="E931">
        <v>4</v>
      </c>
      <c r="F931">
        <v>8</v>
      </c>
      <c r="G931">
        <v>1909340</v>
      </c>
      <c r="H931">
        <v>11416</v>
      </c>
      <c r="I931">
        <v>49.101399999999998</v>
      </c>
      <c r="J931">
        <v>69.782499999999999</v>
      </c>
      <c r="K931">
        <v>7</v>
      </c>
    </row>
    <row r="932" spans="1:11" x14ac:dyDescent="0.2">
      <c r="A932" t="s">
        <v>65</v>
      </c>
      <c r="B932" t="s">
        <v>939</v>
      </c>
      <c r="C932" t="s">
        <v>927</v>
      </c>
      <c r="D932">
        <v>1</v>
      </c>
      <c r="E932">
        <v>4</v>
      </c>
      <c r="F932">
        <v>8</v>
      </c>
      <c r="G932">
        <v>2173952</v>
      </c>
      <c r="H932">
        <v>10624</v>
      </c>
      <c r="I932">
        <v>54.01</v>
      </c>
      <c r="J932">
        <v>73.616200000000006</v>
      </c>
      <c r="K932">
        <v>7</v>
      </c>
    </row>
    <row r="933" spans="1:11" x14ac:dyDescent="0.2">
      <c r="A933" t="s">
        <v>65</v>
      </c>
      <c r="B933" t="s">
        <v>940</v>
      </c>
      <c r="C933" t="s">
        <v>924</v>
      </c>
      <c r="D933">
        <v>1</v>
      </c>
      <c r="E933">
        <v>5</v>
      </c>
      <c r="F933">
        <v>8</v>
      </c>
      <c r="G933">
        <v>2005383</v>
      </c>
      <c r="H933">
        <v>11024</v>
      </c>
      <c r="I933">
        <v>47.045000000000002</v>
      </c>
      <c r="J933">
        <v>71.632499999999993</v>
      </c>
      <c r="K933">
        <v>8</v>
      </c>
    </row>
    <row r="934" spans="1:11" x14ac:dyDescent="0.2">
      <c r="A934" t="s">
        <v>65</v>
      </c>
      <c r="B934" t="s">
        <v>940</v>
      </c>
      <c r="C934" t="s">
        <v>928</v>
      </c>
      <c r="D934">
        <v>1</v>
      </c>
      <c r="E934">
        <v>5</v>
      </c>
      <c r="F934">
        <v>9</v>
      </c>
      <c r="G934">
        <v>2025679</v>
      </c>
      <c r="H934">
        <v>10246</v>
      </c>
      <c r="I934">
        <v>50.512900000000002</v>
      </c>
      <c r="J934">
        <v>68.611099999999993</v>
      </c>
      <c r="K934">
        <v>7</v>
      </c>
    </row>
    <row r="935" spans="1:11" x14ac:dyDescent="0.2">
      <c r="A935" t="s">
        <v>65</v>
      </c>
      <c r="B935" t="s">
        <v>940</v>
      </c>
      <c r="C935" t="s">
        <v>927</v>
      </c>
      <c r="D935">
        <v>1</v>
      </c>
      <c r="E935">
        <v>5</v>
      </c>
      <c r="F935">
        <v>8</v>
      </c>
      <c r="G935">
        <v>1870117</v>
      </c>
      <c r="H935">
        <v>10545</v>
      </c>
      <c r="I935">
        <v>48.143999999999998</v>
      </c>
      <c r="J935">
        <v>63.83</v>
      </c>
      <c r="K935">
        <v>5</v>
      </c>
    </row>
    <row r="936" spans="1:11" x14ac:dyDescent="0.2">
      <c r="A936" t="s">
        <v>65</v>
      </c>
      <c r="B936" t="s">
        <v>941</v>
      </c>
      <c r="C936" t="s">
        <v>924</v>
      </c>
      <c r="D936">
        <v>1</v>
      </c>
      <c r="E936">
        <v>6</v>
      </c>
      <c r="F936">
        <v>10</v>
      </c>
      <c r="G936">
        <v>1819132</v>
      </c>
      <c r="H936">
        <v>10958</v>
      </c>
      <c r="I936">
        <v>46.23</v>
      </c>
      <c r="J936">
        <v>62.85</v>
      </c>
      <c r="K936">
        <v>6</v>
      </c>
    </row>
    <row r="937" spans="1:11" x14ac:dyDescent="0.2">
      <c r="A937" t="s">
        <v>65</v>
      </c>
      <c r="B937" t="s">
        <v>941</v>
      </c>
      <c r="C937" t="s">
        <v>928</v>
      </c>
      <c r="D937">
        <v>1</v>
      </c>
      <c r="E937">
        <v>6</v>
      </c>
      <c r="F937">
        <v>10</v>
      </c>
      <c r="G937">
        <v>2304950</v>
      </c>
      <c r="H937">
        <v>10676</v>
      </c>
      <c r="I937">
        <v>52.094999999999999</v>
      </c>
      <c r="J937">
        <v>76.149000000000001</v>
      </c>
      <c r="K937">
        <v>10</v>
      </c>
    </row>
    <row r="938" spans="1:11" x14ac:dyDescent="0.2">
      <c r="A938" t="s">
        <v>65</v>
      </c>
      <c r="B938" t="s">
        <v>941</v>
      </c>
      <c r="C938" t="s">
        <v>927</v>
      </c>
      <c r="D938">
        <v>1</v>
      </c>
      <c r="E938">
        <v>6</v>
      </c>
      <c r="F938">
        <v>10</v>
      </c>
      <c r="G938">
        <v>2143502</v>
      </c>
      <c r="H938">
        <v>9705</v>
      </c>
      <c r="I938">
        <v>48.294400000000003</v>
      </c>
      <c r="J938">
        <v>70.483999999999995</v>
      </c>
      <c r="K938">
        <v>9</v>
      </c>
    </row>
    <row r="939" spans="1:11" x14ac:dyDescent="0.2">
      <c r="A939" t="s">
        <v>65</v>
      </c>
      <c r="B939" t="s">
        <v>942</v>
      </c>
      <c r="C939" t="s">
        <v>924</v>
      </c>
      <c r="D939">
        <v>1</v>
      </c>
      <c r="E939">
        <v>7</v>
      </c>
      <c r="F939">
        <v>11</v>
      </c>
      <c r="G939">
        <v>2204187</v>
      </c>
      <c r="H939">
        <v>9818</v>
      </c>
      <c r="I939">
        <v>49.727800000000002</v>
      </c>
      <c r="J939">
        <v>70.489999999999995</v>
      </c>
      <c r="K939">
        <v>9</v>
      </c>
    </row>
    <row r="940" spans="1:11" x14ac:dyDescent="0.2">
      <c r="A940" t="s">
        <v>65</v>
      </c>
      <c r="B940" t="s">
        <v>942</v>
      </c>
      <c r="C940" t="s">
        <v>928</v>
      </c>
      <c r="D940">
        <v>1</v>
      </c>
      <c r="E940">
        <v>7</v>
      </c>
      <c r="F940">
        <v>10</v>
      </c>
      <c r="G940">
        <v>1856057</v>
      </c>
      <c r="H940">
        <v>10834</v>
      </c>
      <c r="I940">
        <v>46.798900000000003</v>
      </c>
      <c r="J940">
        <v>68.063000000000002</v>
      </c>
      <c r="K940">
        <v>9</v>
      </c>
    </row>
    <row r="941" spans="1:11" x14ac:dyDescent="0.2">
      <c r="A941" t="s">
        <v>65</v>
      </c>
      <c r="B941" t="s">
        <v>942</v>
      </c>
      <c r="C941" t="s">
        <v>927</v>
      </c>
      <c r="D941">
        <v>1</v>
      </c>
      <c r="E941">
        <v>7</v>
      </c>
      <c r="F941">
        <v>10</v>
      </c>
      <c r="G941">
        <v>2312384</v>
      </c>
      <c r="H941">
        <v>10700</v>
      </c>
      <c r="I941">
        <v>50.096200000000003</v>
      </c>
      <c r="J941">
        <v>72.569999999999993</v>
      </c>
      <c r="K941">
        <v>8</v>
      </c>
    </row>
    <row r="942" spans="1:11" x14ac:dyDescent="0.2">
      <c r="A942" t="s">
        <v>65</v>
      </c>
      <c r="B942" t="s">
        <v>943</v>
      </c>
      <c r="C942" t="s">
        <v>924</v>
      </c>
      <c r="D942">
        <v>2</v>
      </c>
      <c r="E942">
        <v>1</v>
      </c>
      <c r="F942">
        <v>8</v>
      </c>
      <c r="G942">
        <v>1647321</v>
      </c>
      <c r="H942">
        <v>9591</v>
      </c>
      <c r="I942">
        <v>42.94</v>
      </c>
      <c r="J942">
        <v>60.814999999999998</v>
      </c>
      <c r="K942">
        <v>6</v>
      </c>
    </row>
    <row r="943" spans="1:11" x14ac:dyDescent="0.2">
      <c r="A943" t="s">
        <v>65</v>
      </c>
      <c r="B943" t="s">
        <v>943</v>
      </c>
      <c r="C943" t="s">
        <v>928</v>
      </c>
      <c r="D943">
        <v>2</v>
      </c>
      <c r="E943">
        <v>1</v>
      </c>
      <c r="F943">
        <v>7</v>
      </c>
      <c r="G943">
        <v>1722267</v>
      </c>
      <c r="H943">
        <v>9669</v>
      </c>
      <c r="I943">
        <v>41.8414</v>
      </c>
      <c r="J943">
        <v>64.768600000000006</v>
      </c>
      <c r="K943">
        <v>7</v>
      </c>
    </row>
    <row r="944" spans="1:11" x14ac:dyDescent="0.2">
      <c r="A944" t="s">
        <v>65</v>
      </c>
      <c r="B944" t="s">
        <v>943</v>
      </c>
      <c r="C944" t="s">
        <v>927</v>
      </c>
      <c r="D944">
        <v>2</v>
      </c>
      <c r="E944">
        <v>1</v>
      </c>
      <c r="F944">
        <v>7</v>
      </c>
      <c r="G944">
        <v>1559370</v>
      </c>
      <c r="H944">
        <v>9310</v>
      </c>
      <c r="I944">
        <v>42.177100000000003</v>
      </c>
      <c r="J944">
        <v>62.737099999999998</v>
      </c>
      <c r="K944">
        <v>7</v>
      </c>
    </row>
    <row r="945" spans="1:11" x14ac:dyDescent="0.2">
      <c r="A945" t="s">
        <v>65</v>
      </c>
      <c r="B945" t="s">
        <v>944</v>
      </c>
      <c r="C945" t="s">
        <v>924</v>
      </c>
      <c r="D945">
        <v>2</v>
      </c>
      <c r="E945">
        <v>2</v>
      </c>
      <c r="F945">
        <v>7</v>
      </c>
      <c r="G945">
        <v>1696066</v>
      </c>
      <c r="H945">
        <v>10340</v>
      </c>
      <c r="I945">
        <v>41.182000000000002</v>
      </c>
      <c r="J945">
        <v>61.1571</v>
      </c>
      <c r="K945">
        <v>5</v>
      </c>
    </row>
    <row r="946" spans="1:11" x14ac:dyDescent="0.2">
      <c r="A946" t="s">
        <v>65</v>
      </c>
      <c r="B946" t="s">
        <v>944</v>
      </c>
      <c r="C946" t="s">
        <v>928</v>
      </c>
      <c r="D946">
        <v>2</v>
      </c>
      <c r="E946">
        <v>2</v>
      </c>
      <c r="F946">
        <v>8</v>
      </c>
      <c r="G946">
        <v>1880858</v>
      </c>
      <c r="H946">
        <v>10323</v>
      </c>
      <c r="I946">
        <v>44.972000000000001</v>
      </c>
      <c r="J946">
        <v>62.881300000000003</v>
      </c>
      <c r="K946">
        <v>5</v>
      </c>
    </row>
    <row r="947" spans="1:11" x14ac:dyDescent="0.2">
      <c r="A947" t="s">
        <v>65</v>
      </c>
      <c r="B947" t="s">
        <v>944</v>
      </c>
      <c r="C947" t="s">
        <v>927</v>
      </c>
      <c r="D947">
        <v>2</v>
      </c>
      <c r="E947">
        <v>2</v>
      </c>
      <c r="F947">
        <v>8</v>
      </c>
      <c r="G947">
        <v>1940669</v>
      </c>
      <c r="H947">
        <v>9738</v>
      </c>
      <c r="I947">
        <v>39.61</v>
      </c>
      <c r="J947">
        <v>58.266199999999998</v>
      </c>
      <c r="K947">
        <v>3</v>
      </c>
    </row>
    <row r="948" spans="1:11" x14ac:dyDescent="0.2">
      <c r="A948" t="s">
        <v>65</v>
      </c>
      <c r="B948" t="s">
        <v>945</v>
      </c>
      <c r="C948" t="s">
        <v>924</v>
      </c>
      <c r="D948">
        <v>2</v>
      </c>
      <c r="E948">
        <v>3</v>
      </c>
      <c r="F948">
        <v>8</v>
      </c>
      <c r="G948">
        <v>1757162</v>
      </c>
      <c r="H948">
        <v>10038</v>
      </c>
      <c r="I948">
        <v>42.975000000000001</v>
      </c>
      <c r="J948">
        <v>62.547499999999999</v>
      </c>
      <c r="K948">
        <v>6</v>
      </c>
    </row>
    <row r="949" spans="1:11" x14ac:dyDescent="0.2">
      <c r="A949" t="s">
        <v>65</v>
      </c>
      <c r="B949" t="s">
        <v>945</v>
      </c>
      <c r="C949" t="s">
        <v>928</v>
      </c>
      <c r="D949">
        <v>2</v>
      </c>
      <c r="E949">
        <v>3</v>
      </c>
      <c r="F949">
        <v>8</v>
      </c>
      <c r="G949">
        <v>1798799</v>
      </c>
      <c r="H949">
        <v>8988</v>
      </c>
      <c r="I949">
        <v>44.182899999999997</v>
      </c>
      <c r="J949">
        <v>64.001199999999997</v>
      </c>
      <c r="K949">
        <v>7</v>
      </c>
    </row>
    <row r="950" spans="1:11" x14ac:dyDescent="0.2">
      <c r="A950" t="s">
        <v>65</v>
      </c>
      <c r="B950" t="s">
        <v>945</v>
      </c>
      <c r="C950" t="s">
        <v>927</v>
      </c>
      <c r="D950">
        <v>2</v>
      </c>
      <c r="E950">
        <v>3</v>
      </c>
      <c r="F950">
        <v>8</v>
      </c>
      <c r="G950">
        <v>1610219</v>
      </c>
      <c r="H950">
        <v>9737</v>
      </c>
      <c r="I950">
        <v>40.743299999999998</v>
      </c>
      <c r="J950">
        <v>59.806199999999997</v>
      </c>
      <c r="K950">
        <v>6</v>
      </c>
    </row>
    <row r="951" spans="1:11" x14ac:dyDescent="0.2">
      <c r="A951" t="s">
        <v>65</v>
      </c>
      <c r="B951" t="s">
        <v>946</v>
      </c>
      <c r="C951" t="s">
        <v>924</v>
      </c>
      <c r="D951">
        <v>2</v>
      </c>
      <c r="E951">
        <v>4</v>
      </c>
      <c r="F951">
        <v>7</v>
      </c>
      <c r="G951">
        <v>1701755</v>
      </c>
      <c r="H951">
        <v>9355</v>
      </c>
      <c r="I951">
        <v>38.7517</v>
      </c>
      <c r="J951">
        <v>61.101399999999998</v>
      </c>
      <c r="K951">
        <v>6</v>
      </c>
    </row>
    <row r="952" spans="1:11" x14ac:dyDescent="0.2">
      <c r="A952" t="s">
        <v>65</v>
      </c>
      <c r="B952" t="s">
        <v>946</v>
      </c>
      <c r="C952" t="s">
        <v>928</v>
      </c>
      <c r="D952">
        <v>2</v>
      </c>
      <c r="E952">
        <v>4</v>
      </c>
      <c r="F952">
        <v>7</v>
      </c>
      <c r="G952">
        <v>1511781</v>
      </c>
      <c r="H952">
        <v>9986</v>
      </c>
      <c r="I952">
        <v>43.241399999999999</v>
      </c>
      <c r="J952">
        <v>63.4557</v>
      </c>
      <c r="K952">
        <v>7</v>
      </c>
    </row>
    <row r="953" spans="1:11" x14ac:dyDescent="0.2">
      <c r="A953" t="s">
        <v>65</v>
      </c>
      <c r="B953" t="s">
        <v>946</v>
      </c>
      <c r="C953" t="s">
        <v>927</v>
      </c>
      <c r="D953">
        <v>2</v>
      </c>
      <c r="E953">
        <v>4</v>
      </c>
      <c r="F953">
        <v>7</v>
      </c>
      <c r="G953">
        <v>1675774</v>
      </c>
      <c r="H953">
        <v>9264</v>
      </c>
      <c r="I953">
        <v>43.65</v>
      </c>
      <c r="J953">
        <v>64.575699999999998</v>
      </c>
      <c r="K953">
        <v>7</v>
      </c>
    </row>
    <row r="954" spans="1:11" x14ac:dyDescent="0.2">
      <c r="A954" t="s">
        <v>65</v>
      </c>
      <c r="B954" t="s">
        <v>947</v>
      </c>
      <c r="C954" t="s">
        <v>924</v>
      </c>
      <c r="D954">
        <v>2</v>
      </c>
      <c r="E954">
        <v>5</v>
      </c>
      <c r="F954">
        <v>7</v>
      </c>
      <c r="G954">
        <v>1535751</v>
      </c>
      <c r="H954">
        <v>10222</v>
      </c>
      <c r="I954">
        <v>40.918599999999998</v>
      </c>
      <c r="J954">
        <v>62.988599999999998</v>
      </c>
      <c r="K954">
        <v>7</v>
      </c>
    </row>
    <row r="955" spans="1:11" x14ac:dyDescent="0.2">
      <c r="A955" t="s">
        <v>65</v>
      </c>
      <c r="B955" t="s">
        <v>947</v>
      </c>
      <c r="C955" t="s">
        <v>928</v>
      </c>
      <c r="D955">
        <v>2</v>
      </c>
      <c r="E955">
        <v>5</v>
      </c>
      <c r="F955">
        <v>8</v>
      </c>
      <c r="G955">
        <v>1810356</v>
      </c>
      <c r="H955">
        <v>9975</v>
      </c>
      <c r="I955">
        <v>44.867100000000001</v>
      </c>
      <c r="J955">
        <v>65.513800000000003</v>
      </c>
      <c r="K955">
        <v>7</v>
      </c>
    </row>
    <row r="956" spans="1:11" x14ac:dyDescent="0.2">
      <c r="A956" t="s">
        <v>65</v>
      </c>
      <c r="B956" t="s">
        <v>947</v>
      </c>
      <c r="C956" t="s">
        <v>927</v>
      </c>
      <c r="D956">
        <v>2</v>
      </c>
      <c r="E956">
        <v>5</v>
      </c>
      <c r="F956">
        <v>7</v>
      </c>
      <c r="G956">
        <v>1787221</v>
      </c>
      <c r="H956">
        <v>9511</v>
      </c>
      <c r="I956">
        <v>45.175699999999999</v>
      </c>
      <c r="J956">
        <v>66.727099999999993</v>
      </c>
      <c r="K956">
        <v>7</v>
      </c>
    </row>
    <row r="957" spans="1:11" x14ac:dyDescent="0.2">
      <c r="A957" t="s">
        <v>65</v>
      </c>
      <c r="B957" t="s">
        <v>948</v>
      </c>
      <c r="C957" t="s">
        <v>924</v>
      </c>
      <c r="D957">
        <v>2</v>
      </c>
      <c r="E957">
        <v>6</v>
      </c>
      <c r="F957">
        <v>9</v>
      </c>
      <c r="G957">
        <v>1925051</v>
      </c>
      <c r="H957">
        <v>9342</v>
      </c>
      <c r="I957">
        <v>45.357100000000003</v>
      </c>
      <c r="J957">
        <v>64.872200000000007</v>
      </c>
      <c r="K957">
        <v>7</v>
      </c>
    </row>
    <row r="958" spans="1:11" x14ac:dyDescent="0.2">
      <c r="A958" t="s">
        <v>65</v>
      </c>
      <c r="B958" t="s">
        <v>948</v>
      </c>
      <c r="C958" t="s">
        <v>928</v>
      </c>
      <c r="D958">
        <v>2</v>
      </c>
      <c r="E958">
        <v>6</v>
      </c>
      <c r="F958">
        <v>9</v>
      </c>
      <c r="G958">
        <v>1804172</v>
      </c>
      <c r="H958">
        <v>10453</v>
      </c>
      <c r="I958">
        <v>43.81</v>
      </c>
      <c r="J958">
        <v>65.69</v>
      </c>
      <c r="K958">
        <v>8</v>
      </c>
    </row>
    <row r="959" spans="1:11" x14ac:dyDescent="0.2">
      <c r="A959" t="s">
        <v>65</v>
      </c>
      <c r="B959" t="s">
        <v>948</v>
      </c>
      <c r="C959" t="s">
        <v>927</v>
      </c>
      <c r="D959">
        <v>2</v>
      </c>
      <c r="E959">
        <v>6</v>
      </c>
      <c r="F959">
        <v>9</v>
      </c>
      <c r="G959">
        <v>1906871</v>
      </c>
      <c r="H959">
        <v>9972</v>
      </c>
      <c r="I959">
        <v>45.698300000000003</v>
      </c>
      <c r="J959">
        <v>63.648899999999998</v>
      </c>
      <c r="K959">
        <v>6</v>
      </c>
    </row>
    <row r="960" spans="1:11" x14ac:dyDescent="0.2">
      <c r="A960" t="s">
        <v>65</v>
      </c>
      <c r="B960" t="s">
        <v>949</v>
      </c>
      <c r="C960" t="s">
        <v>924</v>
      </c>
      <c r="D960">
        <v>2</v>
      </c>
      <c r="E960">
        <v>7</v>
      </c>
      <c r="F960">
        <v>10</v>
      </c>
      <c r="G960">
        <v>1825790</v>
      </c>
      <c r="H960">
        <v>10478</v>
      </c>
      <c r="I960">
        <v>43.748899999999999</v>
      </c>
      <c r="J960">
        <v>66.27</v>
      </c>
      <c r="K960">
        <v>9</v>
      </c>
    </row>
    <row r="961" spans="1:11" x14ac:dyDescent="0.2">
      <c r="A961" t="s">
        <v>65</v>
      </c>
      <c r="B961" t="s">
        <v>949</v>
      </c>
      <c r="C961" t="s">
        <v>928</v>
      </c>
      <c r="D961">
        <v>2</v>
      </c>
      <c r="E961">
        <v>7</v>
      </c>
      <c r="F961">
        <v>9</v>
      </c>
      <c r="G961">
        <v>2101403</v>
      </c>
      <c r="H961">
        <v>10003</v>
      </c>
      <c r="I961">
        <v>46.491300000000003</v>
      </c>
      <c r="J961">
        <v>69.585599999999999</v>
      </c>
      <c r="K961">
        <v>8</v>
      </c>
    </row>
    <row r="962" spans="1:11" x14ac:dyDescent="0.2">
      <c r="A962" t="s">
        <v>65</v>
      </c>
      <c r="B962" t="s">
        <v>949</v>
      </c>
      <c r="C962" t="s">
        <v>927</v>
      </c>
      <c r="D962">
        <v>2</v>
      </c>
      <c r="E962">
        <v>7</v>
      </c>
      <c r="F962">
        <v>9</v>
      </c>
      <c r="G962">
        <v>2033708</v>
      </c>
      <c r="H962">
        <v>9646</v>
      </c>
      <c r="I962">
        <v>42.788600000000002</v>
      </c>
      <c r="J962">
        <v>65.447800000000001</v>
      </c>
      <c r="K962">
        <v>7</v>
      </c>
    </row>
    <row r="963" spans="1:11" x14ac:dyDescent="0.2">
      <c r="A963" t="s">
        <v>66</v>
      </c>
      <c r="B963" t="s">
        <v>936</v>
      </c>
      <c r="C963" t="s">
        <v>924</v>
      </c>
      <c r="D963">
        <v>1</v>
      </c>
      <c r="E963">
        <v>1</v>
      </c>
      <c r="F963">
        <v>6</v>
      </c>
      <c r="G963">
        <v>1896976</v>
      </c>
      <c r="H963">
        <v>9698</v>
      </c>
      <c r="I963">
        <v>48.857999999999997</v>
      </c>
      <c r="J963">
        <v>66.818299999999994</v>
      </c>
      <c r="K963">
        <v>5</v>
      </c>
    </row>
    <row r="964" spans="1:11" x14ac:dyDescent="0.2">
      <c r="A964" t="s">
        <v>66</v>
      </c>
      <c r="B964" t="s">
        <v>936</v>
      </c>
      <c r="C964" t="s">
        <v>928</v>
      </c>
      <c r="D964">
        <v>1</v>
      </c>
      <c r="E964">
        <v>1</v>
      </c>
      <c r="F964">
        <v>7</v>
      </c>
      <c r="G964">
        <v>1809172</v>
      </c>
      <c r="H964">
        <v>9720</v>
      </c>
      <c r="I964">
        <v>45.201999999999998</v>
      </c>
      <c r="J964">
        <v>62.914299999999997</v>
      </c>
      <c r="K964">
        <v>5</v>
      </c>
    </row>
    <row r="965" spans="1:11" x14ac:dyDescent="0.2">
      <c r="A965" t="s">
        <v>66</v>
      </c>
      <c r="B965" t="s">
        <v>936</v>
      </c>
      <c r="C965" t="s">
        <v>927</v>
      </c>
      <c r="D965">
        <v>1</v>
      </c>
      <c r="E965">
        <v>1</v>
      </c>
      <c r="F965">
        <v>6</v>
      </c>
      <c r="G965">
        <v>1553795</v>
      </c>
      <c r="H965">
        <v>10343</v>
      </c>
      <c r="I965">
        <v>47.031999999999996</v>
      </c>
      <c r="J965">
        <v>63.2</v>
      </c>
      <c r="K965">
        <v>5</v>
      </c>
    </row>
    <row r="966" spans="1:11" x14ac:dyDescent="0.2">
      <c r="A966" t="s">
        <v>66</v>
      </c>
      <c r="B966" t="s">
        <v>937</v>
      </c>
      <c r="C966" t="s">
        <v>924</v>
      </c>
      <c r="D966">
        <v>1</v>
      </c>
      <c r="E966">
        <v>2</v>
      </c>
      <c r="F966">
        <v>7</v>
      </c>
      <c r="G966">
        <v>1865051</v>
      </c>
      <c r="H966">
        <v>10557</v>
      </c>
      <c r="I966">
        <v>48.734999999999999</v>
      </c>
      <c r="J966">
        <v>67.918599999999998</v>
      </c>
      <c r="K966">
        <v>6</v>
      </c>
    </row>
    <row r="967" spans="1:11" x14ac:dyDescent="0.2">
      <c r="A967" t="s">
        <v>66</v>
      </c>
      <c r="B967" t="s">
        <v>937</v>
      </c>
      <c r="C967" t="s">
        <v>928</v>
      </c>
      <c r="D967">
        <v>1</v>
      </c>
      <c r="E967">
        <v>2</v>
      </c>
      <c r="F967">
        <v>6</v>
      </c>
      <c r="G967">
        <v>1847733</v>
      </c>
      <c r="H967">
        <v>10420</v>
      </c>
      <c r="I967">
        <v>47.202500000000001</v>
      </c>
      <c r="J967">
        <v>63.883299999999998</v>
      </c>
      <c r="K967">
        <v>4</v>
      </c>
    </row>
    <row r="968" spans="1:11" x14ac:dyDescent="0.2">
      <c r="A968" t="s">
        <v>66</v>
      </c>
      <c r="B968" t="s">
        <v>937</v>
      </c>
      <c r="C968" t="s">
        <v>927</v>
      </c>
      <c r="D968">
        <v>1</v>
      </c>
      <c r="E968">
        <v>2</v>
      </c>
      <c r="F968">
        <v>7</v>
      </c>
      <c r="G968">
        <v>1838283</v>
      </c>
      <c r="H968">
        <v>10507</v>
      </c>
      <c r="I968">
        <v>50.92</v>
      </c>
      <c r="J968">
        <v>70.892899999999997</v>
      </c>
      <c r="K968">
        <v>7</v>
      </c>
    </row>
    <row r="969" spans="1:11" x14ac:dyDescent="0.2">
      <c r="A969" t="s">
        <v>66</v>
      </c>
      <c r="B969" t="s">
        <v>938</v>
      </c>
      <c r="C969" t="s">
        <v>924</v>
      </c>
      <c r="D969">
        <v>1</v>
      </c>
      <c r="E969">
        <v>3</v>
      </c>
      <c r="F969">
        <v>7</v>
      </c>
      <c r="G969">
        <v>1713961</v>
      </c>
      <c r="H969">
        <v>9888</v>
      </c>
      <c r="I969">
        <v>47.855699999999999</v>
      </c>
      <c r="J969">
        <v>67.514300000000006</v>
      </c>
      <c r="K969">
        <v>7</v>
      </c>
    </row>
    <row r="970" spans="1:11" x14ac:dyDescent="0.2">
      <c r="A970" t="s">
        <v>66</v>
      </c>
      <c r="B970" t="s">
        <v>938</v>
      </c>
      <c r="C970" t="s">
        <v>928</v>
      </c>
      <c r="D970">
        <v>1</v>
      </c>
      <c r="E970">
        <v>3</v>
      </c>
      <c r="F970">
        <v>7</v>
      </c>
      <c r="G970">
        <v>1870818</v>
      </c>
      <c r="H970">
        <v>9923</v>
      </c>
      <c r="I970">
        <v>48.49</v>
      </c>
      <c r="J970">
        <v>67.191400000000002</v>
      </c>
      <c r="K970">
        <v>6</v>
      </c>
    </row>
    <row r="971" spans="1:11" x14ac:dyDescent="0.2">
      <c r="A971" t="s">
        <v>66</v>
      </c>
      <c r="B971" t="s">
        <v>938</v>
      </c>
      <c r="C971" t="s">
        <v>927</v>
      </c>
      <c r="D971">
        <v>1</v>
      </c>
      <c r="E971">
        <v>3</v>
      </c>
      <c r="F971">
        <v>7</v>
      </c>
      <c r="G971">
        <v>1872025</v>
      </c>
      <c r="H971">
        <v>9923</v>
      </c>
      <c r="I971">
        <v>46.943300000000001</v>
      </c>
      <c r="J971">
        <v>66.562899999999999</v>
      </c>
      <c r="K971">
        <v>6</v>
      </c>
    </row>
    <row r="972" spans="1:11" x14ac:dyDescent="0.2">
      <c r="A972" t="s">
        <v>66</v>
      </c>
      <c r="B972" t="s">
        <v>939</v>
      </c>
      <c r="C972" t="s">
        <v>924</v>
      </c>
      <c r="D972">
        <v>1</v>
      </c>
      <c r="E972">
        <v>4</v>
      </c>
      <c r="F972">
        <v>6</v>
      </c>
      <c r="G972">
        <v>1992964</v>
      </c>
      <c r="H972">
        <v>10268</v>
      </c>
      <c r="I972">
        <v>48.96</v>
      </c>
      <c r="J972">
        <v>68.694999999999993</v>
      </c>
      <c r="K972">
        <v>5</v>
      </c>
    </row>
    <row r="973" spans="1:11" x14ac:dyDescent="0.2">
      <c r="A973" t="s">
        <v>66</v>
      </c>
      <c r="B973" t="s">
        <v>939</v>
      </c>
      <c r="C973" t="s">
        <v>928</v>
      </c>
      <c r="D973">
        <v>1</v>
      </c>
      <c r="E973">
        <v>4</v>
      </c>
      <c r="F973">
        <v>6</v>
      </c>
      <c r="G973">
        <v>1852439</v>
      </c>
      <c r="H973">
        <v>10034</v>
      </c>
      <c r="I973">
        <v>47.278300000000002</v>
      </c>
      <c r="J973">
        <v>68.938299999999998</v>
      </c>
      <c r="K973">
        <v>6</v>
      </c>
    </row>
    <row r="974" spans="1:11" x14ac:dyDescent="0.2">
      <c r="A974" t="s">
        <v>66</v>
      </c>
      <c r="B974" t="s">
        <v>939</v>
      </c>
      <c r="C974" t="s">
        <v>927</v>
      </c>
      <c r="D974">
        <v>1</v>
      </c>
      <c r="E974">
        <v>4</v>
      </c>
      <c r="F974">
        <v>6</v>
      </c>
      <c r="G974">
        <v>1728056</v>
      </c>
      <c r="H974">
        <v>10488</v>
      </c>
      <c r="I974">
        <v>48.11</v>
      </c>
      <c r="J974">
        <v>68.47</v>
      </c>
      <c r="K974">
        <v>6</v>
      </c>
    </row>
    <row r="975" spans="1:11" x14ac:dyDescent="0.2">
      <c r="A975" t="s">
        <v>66</v>
      </c>
      <c r="B975" t="s">
        <v>940</v>
      </c>
      <c r="C975" t="s">
        <v>924</v>
      </c>
      <c r="D975">
        <v>1</v>
      </c>
      <c r="E975">
        <v>5</v>
      </c>
      <c r="F975">
        <v>6</v>
      </c>
      <c r="G975">
        <v>2127514</v>
      </c>
      <c r="H975">
        <v>10036</v>
      </c>
      <c r="I975">
        <v>47.3</v>
      </c>
      <c r="J975">
        <v>64.018299999999996</v>
      </c>
      <c r="K975">
        <v>3</v>
      </c>
    </row>
    <row r="976" spans="1:11" x14ac:dyDescent="0.2">
      <c r="A976" t="s">
        <v>66</v>
      </c>
      <c r="B976" t="s">
        <v>940</v>
      </c>
      <c r="C976" t="s">
        <v>928</v>
      </c>
      <c r="D976">
        <v>1</v>
      </c>
      <c r="E976">
        <v>5</v>
      </c>
      <c r="F976">
        <v>6</v>
      </c>
      <c r="G976">
        <v>1904804</v>
      </c>
      <c r="H976">
        <v>9986</v>
      </c>
      <c r="I976">
        <v>48.316699999999997</v>
      </c>
      <c r="J976">
        <v>69.896699999999996</v>
      </c>
      <c r="K976">
        <v>6</v>
      </c>
    </row>
    <row r="977" spans="1:11" x14ac:dyDescent="0.2">
      <c r="A977" t="s">
        <v>66</v>
      </c>
      <c r="B977" t="s">
        <v>940</v>
      </c>
      <c r="C977" t="s">
        <v>927</v>
      </c>
      <c r="D977">
        <v>1</v>
      </c>
      <c r="E977">
        <v>5</v>
      </c>
      <c r="F977">
        <v>7</v>
      </c>
      <c r="G977">
        <v>1755695</v>
      </c>
      <c r="H977">
        <v>10288</v>
      </c>
      <c r="I977">
        <v>49.828299999999999</v>
      </c>
      <c r="J977">
        <v>66.875699999999995</v>
      </c>
      <c r="K977">
        <v>6</v>
      </c>
    </row>
    <row r="978" spans="1:11" x14ac:dyDescent="0.2">
      <c r="A978" t="s">
        <v>66</v>
      </c>
      <c r="B978" t="s">
        <v>941</v>
      </c>
      <c r="C978" t="s">
        <v>924</v>
      </c>
      <c r="D978">
        <v>1</v>
      </c>
      <c r="E978">
        <v>6</v>
      </c>
      <c r="F978">
        <v>8</v>
      </c>
      <c r="G978">
        <v>2260037</v>
      </c>
      <c r="H978">
        <v>10791</v>
      </c>
      <c r="I978">
        <v>49.998600000000003</v>
      </c>
      <c r="J978">
        <v>73.338800000000006</v>
      </c>
      <c r="K978">
        <v>7</v>
      </c>
    </row>
    <row r="979" spans="1:11" x14ac:dyDescent="0.2">
      <c r="A979" t="s">
        <v>66</v>
      </c>
      <c r="B979" t="s">
        <v>941</v>
      </c>
      <c r="C979" t="s">
        <v>928</v>
      </c>
      <c r="D979">
        <v>1</v>
      </c>
      <c r="E979">
        <v>6</v>
      </c>
      <c r="F979">
        <v>8</v>
      </c>
      <c r="G979">
        <v>2266256</v>
      </c>
      <c r="H979">
        <v>10707</v>
      </c>
      <c r="I979">
        <v>49.042499999999997</v>
      </c>
      <c r="J979">
        <v>74.951300000000003</v>
      </c>
      <c r="K979">
        <v>8</v>
      </c>
    </row>
    <row r="980" spans="1:11" x14ac:dyDescent="0.2">
      <c r="A980" t="s">
        <v>66</v>
      </c>
      <c r="B980" t="s">
        <v>941</v>
      </c>
      <c r="C980" t="s">
        <v>927</v>
      </c>
      <c r="D980">
        <v>1</v>
      </c>
      <c r="E980">
        <v>6</v>
      </c>
      <c r="F980">
        <v>8</v>
      </c>
      <c r="G980">
        <v>2167195</v>
      </c>
      <c r="H980">
        <v>10824</v>
      </c>
      <c r="I980">
        <v>47.3217</v>
      </c>
      <c r="J980">
        <v>69.135000000000005</v>
      </c>
      <c r="K980">
        <v>6</v>
      </c>
    </row>
    <row r="981" spans="1:11" x14ac:dyDescent="0.2">
      <c r="A981" t="s">
        <v>66</v>
      </c>
      <c r="B981" t="s">
        <v>942</v>
      </c>
      <c r="C981" t="s">
        <v>924</v>
      </c>
      <c r="D981">
        <v>1</v>
      </c>
      <c r="E981">
        <v>7</v>
      </c>
      <c r="F981">
        <v>8</v>
      </c>
      <c r="G981">
        <v>2409263</v>
      </c>
      <c r="H981">
        <v>10298</v>
      </c>
      <c r="I981">
        <v>48.936700000000002</v>
      </c>
      <c r="J981">
        <v>71.875</v>
      </c>
      <c r="K981">
        <v>6</v>
      </c>
    </row>
    <row r="982" spans="1:11" x14ac:dyDescent="0.2">
      <c r="A982" t="s">
        <v>66</v>
      </c>
      <c r="B982" t="s">
        <v>942</v>
      </c>
      <c r="C982" t="s">
        <v>928</v>
      </c>
      <c r="D982">
        <v>1</v>
      </c>
      <c r="E982">
        <v>7</v>
      </c>
      <c r="F982">
        <v>9</v>
      </c>
      <c r="G982">
        <v>2035222</v>
      </c>
      <c r="H982">
        <v>10336</v>
      </c>
      <c r="I982">
        <v>48.6267</v>
      </c>
      <c r="J982">
        <v>66.37</v>
      </c>
      <c r="K982">
        <v>6</v>
      </c>
    </row>
    <row r="983" spans="1:11" x14ac:dyDescent="0.2">
      <c r="A983" t="s">
        <v>66</v>
      </c>
      <c r="B983" t="s">
        <v>942</v>
      </c>
      <c r="C983" t="s">
        <v>927</v>
      </c>
      <c r="D983">
        <v>1</v>
      </c>
      <c r="E983">
        <v>7</v>
      </c>
      <c r="F983">
        <v>8</v>
      </c>
      <c r="G983">
        <v>2223072</v>
      </c>
      <c r="H983">
        <v>10957</v>
      </c>
      <c r="I983">
        <v>47.798000000000002</v>
      </c>
      <c r="J983">
        <v>68.114999999999995</v>
      </c>
      <c r="K983">
        <v>5</v>
      </c>
    </row>
    <row r="984" spans="1:11" x14ac:dyDescent="0.2">
      <c r="A984" t="s">
        <v>66</v>
      </c>
      <c r="B984" t="s">
        <v>943</v>
      </c>
      <c r="C984" t="s">
        <v>924</v>
      </c>
      <c r="D984">
        <v>2</v>
      </c>
      <c r="E984">
        <v>1</v>
      </c>
      <c r="F984">
        <v>6</v>
      </c>
      <c r="G984">
        <v>1912889</v>
      </c>
      <c r="H984">
        <v>10766</v>
      </c>
      <c r="I984">
        <v>48.781999999999996</v>
      </c>
      <c r="J984">
        <v>68.22</v>
      </c>
      <c r="K984">
        <v>5</v>
      </c>
    </row>
    <row r="985" spans="1:11" x14ac:dyDescent="0.2">
      <c r="A985" t="s">
        <v>66</v>
      </c>
      <c r="B985" t="s">
        <v>943</v>
      </c>
      <c r="C985" t="s">
        <v>928</v>
      </c>
      <c r="D985">
        <v>2</v>
      </c>
      <c r="E985">
        <v>1</v>
      </c>
      <c r="F985">
        <v>7</v>
      </c>
      <c r="G985">
        <v>2085741</v>
      </c>
      <c r="H985">
        <v>9553</v>
      </c>
      <c r="I985">
        <v>51.824300000000001</v>
      </c>
      <c r="J985">
        <v>72.867099999999994</v>
      </c>
      <c r="K985">
        <v>7</v>
      </c>
    </row>
    <row r="986" spans="1:11" x14ac:dyDescent="0.2">
      <c r="A986" t="s">
        <v>66</v>
      </c>
      <c r="B986" t="s">
        <v>943</v>
      </c>
      <c r="C986" t="s">
        <v>927</v>
      </c>
      <c r="D986">
        <v>2</v>
      </c>
      <c r="E986">
        <v>1</v>
      </c>
      <c r="F986">
        <v>6</v>
      </c>
      <c r="G986">
        <v>1658961</v>
      </c>
      <c r="H986">
        <v>10758</v>
      </c>
      <c r="I986">
        <v>44.991999999999997</v>
      </c>
      <c r="J986">
        <v>64.121700000000004</v>
      </c>
      <c r="K986">
        <v>5</v>
      </c>
    </row>
    <row r="987" spans="1:11" x14ac:dyDescent="0.2">
      <c r="A987" t="s">
        <v>66</v>
      </c>
      <c r="B987" t="s">
        <v>944</v>
      </c>
      <c r="C987" t="s">
        <v>924</v>
      </c>
      <c r="D987">
        <v>2</v>
      </c>
      <c r="E987">
        <v>2</v>
      </c>
      <c r="F987">
        <v>7</v>
      </c>
      <c r="G987">
        <v>1940348</v>
      </c>
      <c r="H987">
        <v>11182</v>
      </c>
      <c r="I987">
        <v>48.44</v>
      </c>
      <c r="J987">
        <v>69.422899999999998</v>
      </c>
      <c r="K987">
        <v>6</v>
      </c>
    </row>
    <row r="988" spans="1:11" x14ac:dyDescent="0.2">
      <c r="A988" t="s">
        <v>66</v>
      </c>
      <c r="B988" t="s">
        <v>944</v>
      </c>
      <c r="C988" t="s">
        <v>928</v>
      </c>
      <c r="D988">
        <v>2</v>
      </c>
      <c r="E988">
        <v>2</v>
      </c>
      <c r="F988">
        <v>6</v>
      </c>
      <c r="G988">
        <v>2159173</v>
      </c>
      <c r="H988">
        <v>10856</v>
      </c>
      <c r="I988">
        <v>52.316699999999997</v>
      </c>
      <c r="J988">
        <v>75.37</v>
      </c>
      <c r="K988">
        <v>6</v>
      </c>
    </row>
    <row r="989" spans="1:11" x14ac:dyDescent="0.2">
      <c r="A989" t="s">
        <v>66</v>
      </c>
      <c r="B989" t="s">
        <v>944</v>
      </c>
      <c r="C989" t="s">
        <v>927</v>
      </c>
      <c r="D989">
        <v>2</v>
      </c>
      <c r="E989">
        <v>2</v>
      </c>
      <c r="F989">
        <v>7</v>
      </c>
      <c r="G989">
        <v>2128266</v>
      </c>
      <c r="H989">
        <v>10549</v>
      </c>
      <c r="I989">
        <v>51.83</v>
      </c>
      <c r="J989">
        <v>74.474299999999999</v>
      </c>
      <c r="K989">
        <v>7</v>
      </c>
    </row>
    <row r="990" spans="1:11" x14ac:dyDescent="0.2">
      <c r="A990" t="s">
        <v>66</v>
      </c>
      <c r="B990" t="s">
        <v>945</v>
      </c>
      <c r="C990" t="s">
        <v>924</v>
      </c>
      <c r="D990">
        <v>2</v>
      </c>
      <c r="E990">
        <v>3</v>
      </c>
      <c r="F990">
        <v>7</v>
      </c>
      <c r="G990">
        <v>1867904</v>
      </c>
      <c r="H990">
        <v>10391</v>
      </c>
      <c r="I990">
        <v>47.91</v>
      </c>
      <c r="J990">
        <v>62.785699999999999</v>
      </c>
      <c r="K990">
        <v>4</v>
      </c>
    </row>
    <row r="991" spans="1:11" x14ac:dyDescent="0.2">
      <c r="A991" t="s">
        <v>66</v>
      </c>
      <c r="B991" t="s">
        <v>945</v>
      </c>
      <c r="C991" t="s">
        <v>928</v>
      </c>
      <c r="D991">
        <v>2</v>
      </c>
      <c r="E991">
        <v>3</v>
      </c>
      <c r="F991">
        <v>7</v>
      </c>
      <c r="G991">
        <v>1970197</v>
      </c>
      <c r="H991">
        <v>10738</v>
      </c>
      <c r="I991">
        <v>46.75</v>
      </c>
      <c r="J991">
        <v>66.255700000000004</v>
      </c>
      <c r="K991">
        <v>5</v>
      </c>
    </row>
    <row r="992" spans="1:11" x14ac:dyDescent="0.2">
      <c r="A992" t="s">
        <v>66</v>
      </c>
      <c r="B992" t="s">
        <v>945</v>
      </c>
      <c r="C992" t="s">
        <v>927</v>
      </c>
      <c r="D992">
        <v>2</v>
      </c>
      <c r="E992">
        <v>3</v>
      </c>
      <c r="F992">
        <v>7</v>
      </c>
      <c r="G992">
        <v>1987946</v>
      </c>
      <c r="H992">
        <v>10700</v>
      </c>
      <c r="I992">
        <v>49.805</v>
      </c>
      <c r="J992">
        <v>69.785700000000006</v>
      </c>
      <c r="K992">
        <v>6</v>
      </c>
    </row>
    <row r="993" spans="1:11" x14ac:dyDescent="0.2">
      <c r="A993" t="s">
        <v>66</v>
      </c>
      <c r="B993" t="s">
        <v>946</v>
      </c>
      <c r="C993" t="s">
        <v>924</v>
      </c>
      <c r="D993">
        <v>2</v>
      </c>
      <c r="E993">
        <v>4</v>
      </c>
      <c r="F993">
        <v>6</v>
      </c>
      <c r="G993">
        <v>1769857</v>
      </c>
      <c r="H993">
        <v>10357</v>
      </c>
      <c r="I993">
        <v>47.048000000000002</v>
      </c>
      <c r="J993">
        <v>65.540000000000006</v>
      </c>
      <c r="K993">
        <v>5</v>
      </c>
    </row>
    <row r="994" spans="1:11" x14ac:dyDescent="0.2">
      <c r="A994" t="s">
        <v>66</v>
      </c>
      <c r="B994" t="s">
        <v>946</v>
      </c>
      <c r="C994" t="s">
        <v>928</v>
      </c>
      <c r="D994">
        <v>2</v>
      </c>
      <c r="E994">
        <v>4</v>
      </c>
      <c r="F994">
        <v>6</v>
      </c>
      <c r="G994">
        <v>1766293</v>
      </c>
      <c r="H994">
        <v>9712</v>
      </c>
      <c r="I994">
        <v>50.515000000000001</v>
      </c>
      <c r="J994">
        <v>69.026700000000005</v>
      </c>
      <c r="K994">
        <v>6</v>
      </c>
    </row>
    <row r="995" spans="1:11" x14ac:dyDescent="0.2">
      <c r="A995" t="s">
        <v>66</v>
      </c>
      <c r="B995" t="s">
        <v>946</v>
      </c>
      <c r="C995" t="s">
        <v>927</v>
      </c>
      <c r="D995">
        <v>2</v>
      </c>
      <c r="E995">
        <v>4</v>
      </c>
      <c r="F995">
        <v>6</v>
      </c>
      <c r="G995">
        <v>1853687</v>
      </c>
      <c r="H995">
        <v>10463</v>
      </c>
      <c r="I995">
        <v>43.164000000000001</v>
      </c>
      <c r="J995">
        <v>65.218299999999999</v>
      </c>
      <c r="K995">
        <v>5</v>
      </c>
    </row>
    <row r="996" spans="1:11" x14ac:dyDescent="0.2">
      <c r="A996" t="s">
        <v>66</v>
      </c>
      <c r="B996" t="s">
        <v>947</v>
      </c>
      <c r="C996" t="s">
        <v>924</v>
      </c>
      <c r="D996">
        <v>2</v>
      </c>
      <c r="E996">
        <v>5</v>
      </c>
      <c r="F996">
        <v>6</v>
      </c>
      <c r="G996">
        <v>2048373</v>
      </c>
      <c r="H996">
        <v>10647</v>
      </c>
      <c r="I996">
        <v>47.183300000000003</v>
      </c>
      <c r="J996">
        <v>71.724999999999994</v>
      </c>
      <c r="K996">
        <v>6</v>
      </c>
    </row>
    <row r="997" spans="1:11" x14ac:dyDescent="0.2">
      <c r="A997" t="s">
        <v>66</v>
      </c>
      <c r="B997" t="s">
        <v>947</v>
      </c>
      <c r="C997" t="s">
        <v>928</v>
      </c>
      <c r="D997">
        <v>2</v>
      </c>
      <c r="E997">
        <v>5</v>
      </c>
      <c r="F997">
        <v>6</v>
      </c>
      <c r="G997">
        <v>2048329</v>
      </c>
      <c r="H997">
        <v>10881</v>
      </c>
      <c r="I997">
        <v>49.07</v>
      </c>
      <c r="J997">
        <v>72.801699999999997</v>
      </c>
      <c r="K997">
        <v>6</v>
      </c>
    </row>
    <row r="998" spans="1:11" x14ac:dyDescent="0.2">
      <c r="A998" t="s">
        <v>66</v>
      </c>
      <c r="B998" t="s">
        <v>947</v>
      </c>
      <c r="C998" t="s">
        <v>927</v>
      </c>
      <c r="D998">
        <v>2</v>
      </c>
      <c r="E998">
        <v>5</v>
      </c>
      <c r="F998">
        <v>7</v>
      </c>
      <c r="G998">
        <v>2013296</v>
      </c>
      <c r="H998">
        <v>10414</v>
      </c>
      <c r="I998">
        <v>49.743299999999998</v>
      </c>
      <c r="J998">
        <v>69.808599999999998</v>
      </c>
      <c r="K998">
        <v>6</v>
      </c>
    </row>
    <row r="999" spans="1:11" x14ac:dyDescent="0.2">
      <c r="A999" t="s">
        <v>66</v>
      </c>
      <c r="B999" t="s">
        <v>948</v>
      </c>
      <c r="C999" t="s">
        <v>924</v>
      </c>
      <c r="D999">
        <v>2</v>
      </c>
      <c r="E999">
        <v>6</v>
      </c>
      <c r="F999">
        <v>8</v>
      </c>
      <c r="G999">
        <v>2246292</v>
      </c>
      <c r="H999">
        <v>10823</v>
      </c>
      <c r="I999">
        <v>49.6586</v>
      </c>
      <c r="J999">
        <v>72.998800000000003</v>
      </c>
      <c r="K999">
        <v>7</v>
      </c>
    </row>
    <row r="1000" spans="1:11" x14ac:dyDescent="0.2">
      <c r="A1000" t="s">
        <v>66</v>
      </c>
      <c r="B1000" t="s">
        <v>948</v>
      </c>
      <c r="C1000" t="s">
        <v>928</v>
      </c>
      <c r="D1000">
        <v>2</v>
      </c>
      <c r="E1000">
        <v>6</v>
      </c>
      <c r="F1000">
        <v>8</v>
      </c>
      <c r="G1000">
        <v>2216594</v>
      </c>
      <c r="H1000">
        <v>10625</v>
      </c>
      <c r="I1000">
        <v>51.722499999999997</v>
      </c>
      <c r="J1000">
        <v>75.471199999999996</v>
      </c>
      <c r="K1000">
        <v>8</v>
      </c>
    </row>
    <row r="1001" spans="1:11" x14ac:dyDescent="0.2">
      <c r="A1001" t="s">
        <v>66</v>
      </c>
      <c r="B1001" t="s">
        <v>948</v>
      </c>
      <c r="C1001" t="s">
        <v>927</v>
      </c>
      <c r="D1001">
        <v>2</v>
      </c>
      <c r="E1001">
        <v>6</v>
      </c>
      <c r="F1001">
        <v>8</v>
      </c>
      <c r="G1001">
        <v>2226283</v>
      </c>
      <c r="H1001">
        <v>10800</v>
      </c>
      <c r="I1001">
        <v>50.137099999999997</v>
      </c>
      <c r="J1001">
        <v>73.028800000000004</v>
      </c>
      <c r="K1001">
        <v>7</v>
      </c>
    </row>
    <row r="1002" spans="1:11" x14ac:dyDescent="0.2">
      <c r="A1002" t="s">
        <v>66</v>
      </c>
      <c r="B1002" t="s">
        <v>949</v>
      </c>
      <c r="C1002" t="s">
        <v>924</v>
      </c>
      <c r="D1002">
        <v>2</v>
      </c>
      <c r="E1002">
        <v>7</v>
      </c>
      <c r="F1002">
        <v>8</v>
      </c>
      <c r="G1002">
        <v>2077958</v>
      </c>
      <c r="H1002">
        <v>10639</v>
      </c>
      <c r="I1002">
        <v>49.962899999999998</v>
      </c>
      <c r="J1002">
        <v>71.09</v>
      </c>
      <c r="K1002">
        <v>7</v>
      </c>
    </row>
    <row r="1003" spans="1:11" x14ac:dyDescent="0.2">
      <c r="A1003" t="s">
        <v>66</v>
      </c>
      <c r="B1003" t="s">
        <v>949</v>
      </c>
      <c r="C1003" t="s">
        <v>928</v>
      </c>
      <c r="D1003">
        <v>2</v>
      </c>
      <c r="E1003">
        <v>7</v>
      </c>
      <c r="F1003">
        <v>9</v>
      </c>
      <c r="G1003">
        <v>2182971</v>
      </c>
      <c r="H1003">
        <v>10265</v>
      </c>
      <c r="I1003">
        <v>48.722499999999997</v>
      </c>
      <c r="J1003">
        <v>71.593299999999999</v>
      </c>
      <c r="K1003">
        <v>8</v>
      </c>
    </row>
    <row r="1004" spans="1:11" x14ac:dyDescent="0.2">
      <c r="A1004" t="s">
        <v>66</v>
      </c>
      <c r="B1004" t="s">
        <v>949</v>
      </c>
      <c r="C1004" t="s">
        <v>927</v>
      </c>
      <c r="D1004">
        <v>2</v>
      </c>
      <c r="E1004">
        <v>7</v>
      </c>
      <c r="F1004">
        <v>8</v>
      </c>
      <c r="G1004">
        <v>2145829</v>
      </c>
      <c r="H1004">
        <v>10426</v>
      </c>
      <c r="I1004">
        <v>46.466700000000003</v>
      </c>
      <c r="J1004">
        <v>68.511300000000006</v>
      </c>
      <c r="K1004">
        <v>6</v>
      </c>
    </row>
    <row r="1005" spans="1:11" x14ac:dyDescent="0.2">
      <c r="A1005" t="s">
        <v>67</v>
      </c>
      <c r="B1005" t="s">
        <v>936</v>
      </c>
      <c r="C1005" t="s">
        <v>924</v>
      </c>
      <c r="D1005">
        <v>1</v>
      </c>
      <c r="E1005">
        <v>1</v>
      </c>
      <c r="F1005">
        <v>7</v>
      </c>
      <c r="G1005">
        <v>1934261</v>
      </c>
      <c r="H1005">
        <v>10211</v>
      </c>
      <c r="I1005">
        <v>48.006</v>
      </c>
      <c r="J1005">
        <v>65.718599999999995</v>
      </c>
      <c r="K1005">
        <v>5</v>
      </c>
    </row>
    <row r="1006" spans="1:11" x14ac:dyDescent="0.2">
      <c r="A1006" t="s">
        <v>67</v>
      </c>
      <c r="B1006" t="s">
        <v>936</v>
      </c>
      <c r="C1006" t="s">
        <v>928</v>
      </c>
      <c r="D1006">
        <v>1</v>
      </c>
      <c r="E1006">
        <v>1</v>
      </c>
      <c r="F1006">
        <v>6</v>
      </c>
      <c r="G1006">
        <v>1856006</v>
      </c>
      <c r="H1006">
        <v>10062</v>
      </c>
      <c r="I1006">
        <v>48.026000000000003</v>
      </c>
      <c r="J1006">
        <v>66.540000000000006</v>
      </c>
      <c r="K1006">
        <v>5</v>
      </c>
    </row>
    <row r="1007" spans="1:11" x14ac:dyDescent="0.2">
      <c r="A1007" t="s">
        <v>67</v>
      </c>
      <c r="B1007" t="s">
        <v>936</v>
      </c>
      <c r="C1007" t="s">
        <v>927</v>
      </c>
      <c r="D1007">
        <v>1</v>
      </c>
      <c r="E1007">
        <v>1</v>
      </c>
      <c r="F1007">
        <v>7</v>
      </c>
      <c r="G1007">
        <v>1965681</v>
      </c>
      <c r="H1007">
        <v>10714</v>
      </c>
      <c r="I1007">
        <v>44.115000000000002</v>
      </c>
      <c r="J1007">
        <v>63.3643</v>
      </c>
      <c r="K1007">
        <v>4</v>
      </c>
    </row>
    <row r="1008" spans="1:11" x14ac:dyDescent="0.2">
      <c r="A1008" t="s">
        <v>67</v>
      </c>
      <c r="B1008" t="s">
        <v>937</v>
      </c>
      <c r="C1008" t="s">
        <v>924</v>
      </c>
      <c r="D1008">
        <v>1</v>
      </c>
      <c r="E1008">
        <v>2</v>
      </c>
      <c r="F1008">
        <v>7</v>
      </c>
      <c r="G1008">
        <v>2260952</v>
      </c>
      <c r="H1008">
        <v>9854</v>
      </c>
      <c r="I1008">
        <v>55.005699999999997</v>
      </c>
      <c r="J1008">
        <v>76.4786</v>
      </c>
      <c r="K1008">
        <v>7</v>
      </c>
    </row>
    <row r="1009" spans="1:11" x14ac:dyDescent="0.2">
      <c r="A1009" t="s">
        <v>67</v>
      </c>
      <c r="B1009" t="s">
        <v>937</v>
      </c>
      <c r="C1009" t="s">
        <v>928</v>
      </c>
      <c r="D1009">
        <v>1</v>
      </c>
      <c r="E1009">
        <v>2</v>
      </c>
      <c r="F1009">
        <v>7</v>
      </c>
      <c r="G1009">
        <v>1738451</v>
      </c>
      <c r="H1009">
        <v>10341</v>
      </c>
      <c r="I1009">
        <v>45.438299999999998</v>
      </c>
      <c r="J1009">
        <v>65.065700000000007</v>
      </c>
      <c r="K1009">
        <v>6</v>
      </c>
    </row>
    <row r="1010" spans="1:11" x14ac:dyDescent="0.2">
      <c r="A1010" t="s">
        <v>67</v>
      </c>
      <c r="B1010" t="s">
        <v>937</v>
      </c>
      <c r="C1010" t="s">
        <v>927</v>
      </c>
      <c r="D1010">
        <v>1</v>
      </c>
      <c r="E1010">
        <v>2</v>
      </c>
      <c r="F1010">
        <v>7</v>
      </c>
      <c r="G1010">
        <v>1990846</v>
      </c>
      <c r="H1010">
        <v>11553</v>
      </c>
      <c r="I1010">
        <v>45.003300000000003</v>
      </c>
      <c r="J1010">
        <v>69.045699999999997</v>
      </c>
      <c r="K1010">
        <v>6</v>
      </c>
    </row>
    <row r="1011" spans="1:11" x14ac:dyDescent="0.2">
      <c r="A1011" t="s">
        <v>67</v>
      </c>
      <c r="B1011" t="s">
        <v>938</v>
      </c>
      <c r="C1011" t="s">
        <v>924</v>
      </c>
      <c r="D1011">
        <v>1</v>
      </c>
      <c r="E1011">
        <v>3</v>
      </c>
      <c r="F1011">
        <v>7</v>
      </c>
      <c r="G1011">
        <v>1884544</v>
      </c>
      <c r="H1011">
        <v>9954</v>
      </c>
      <c r="I1011">
        <v>47.335700000000003</v>
      </c>
      <c r="J1011">
        <v>69.217100000000002</v>
      </c>
      <c r="K1011">
        <v>7</v>
      </c>
    </row>
    <row r="1012" spans="1:11" x14ac:dyDescent="0.2">
      <c r="A1012" t="s">
        <v>67</v>
      </c>
      <c r="B1012" t="s">
        <v>938</v>
      </c>
      <c r="C1012" t="s">
        <v>928</v>
      </c>
      <c r="D1012">
        <v>1</v>
      </c>
      <c r="E1012">
        <v>3</v>
      </c>
      <c r="F1012">
        <v>8</v>
      </c>
      <c r="G1012">
        <v>1819691</v>
      </c>
      <c r="H1012">
        <v>10065</v>
      </c>
      <c r="I1012">
        <v>47.04</v>
      </c>
      <c r="J1012">
        <v>68.513800000000003</v>
      </c>
      <c r="K1012">
        <v>8</v>
      </c>
    </row>
    <row r="1013" spans="1:11" x14ac:dyDescent="0.2">
      <c r="A1013" t="s">
        <v>67</v>
      </c>
      <c r="B1013" t="s">
        <v>938</v>
      </c>
      <c r="C1013" t="s">
        <v>927</v>
      </c>
      <c r="D1013">
        <v>1</v>
      </c>
      <c r="E1013">
        <v>3</v>
      </c>
      <c r="F1013">
        <v>7</v>
      </c>
      <c r="G1013">
        <v>1862048</v>
      </c>
      <c r="H1013">
        <v>10577</v>
      </c>
      <c r="I1013">
        <v>45.86</v>
      </c>
      <c r="J1013">
        <v>69.057100000000005</v>
      </c>
      <c r="K1013">
        <v>7</v>
      </c>
    </row>
    <row r="1014" spans="1:11" x14ac:dyDescent="0.2">
      <c r="A1014" t="s">
        <v>67</v>
      </c>
      <c r="B1014" t="s">
        <v>939</v>
      </c>
      <c r="C1014" t="s">
        <v>924</v>
      </c>
      <c r="D1014">
        <v>1</v>
      </c>
      <c r="E1014">
        <v>4</v>
      </c>
      <c r="F1014">
        <v>6</v>
      </c>
      <c r="G1014">
        <v>1908530</v>
      </c>
      <c r="H1014">
        <v>10490</v>
      </c>
      <c r="I1014">
        <v>47.171700000000001</v>
      </c>
      <c r="J1014">
        <v>70.023300000000006</v>
      </c>
      <c r="K1014">
        <v>6</v>
      </c>
    </row>
    <row r="1015" spans="1:11" x14ac:dyDescent="0.2">
      <c r="A1015" t="s">
        <v>67</v>
      </c>
      <c r="B1015" t="s">
        <v>939</v>
      </c>
      <c r="C1015" t="s">
        <v>928</v>
      </c>
      <c r="D1015">
        <v>1</v>
      </c>
      <c r="E1015">
        <v>4</v>
      </c>
      <c r="F1015">
        <v>6</v>
      </c>
      <c r="G1015">
        <v>1993084</v>
      </c>
      <c r="H1015">
        <v>10388</v>
      </c>
      <c r="I1015">
        <v>46.956000000000003</v>
      </c>
      <c r="J1015">
        <v>68.121700000000004</v>
      </c>
      <c r="K1015">
        <v>5</v>
      </c>
    </row>
    <row r="1016" spans="1:11" x14ac:dyDescent="0.2">
      <c r="A1016" t="s">
        <v>67</v>
      </c>
      <c r="B1016" t="s">
        <v>939</v>
      </c>
      <c r="C1016" t="s">
        <v>927</v>
      </c>
      <c r="D1016">
        <v>1</v>
      </c>
      <c r="E1016">
        <v>4</v>
      </c>
      <c r="F1016">
        <v>7</v>
      </c>
      <c r="G1016">
        <v>1922801</v>
      </c>
      <c r="H1016">
        <v>10365</v>
      </c>
      <c r="I1016">
        <v>49.0383</v>
      </c>
      <c r="J1016">
        <v>68.387100000000004</v>
      </c>
      <c r="K1016">
        <v>6</v>
      </c>
    </row>
    <row r="1017" spans="1:11" x14ac:dyDescent="0.2">
      <c r="A1017" t="s">
        <v>67</v>
      </c>
      <c r="B1017" t="s">
        <v>940</v>
      </c>
      <c r="C1017" t="s">
        <v>924</v>
      </c>
      <c r="D1017">
        <v>1</v>
      </c>
      <c r="E1017">
        <v>5</v>
      </c>
      <c r="F1017">
        <v>7</v>
      </c>
      <c r="G1017">
        <v>2059254</v>
      </c>
      <c r="H1017">
        <v>10865</v>
      </c>
      <c r="I1017">
        <v>51.314999999999998</v>
      </c>
      <c r="J1017">
        <v>71.367099999999994</v>
      </c>
      <c r="K1017">
        <v>6</v>
      </c>
    </row>
    <row r="1018" spans="1:11" x14ac:dyDescent="0.2">
      <c r="A1018" t="s">
        <v>67</v>
      </c>
      <c r="B1018" t="s">
        <v>940</v>
      </c>
      <c r="C1018" t="s">
        <v>928</v>
      </c>
      <c r="D1018">
        <v>1</v>
      </c>
      <c r="E1018">
        <v>5</v>
      </c>
      <c r="F1018">
        <v>7</v>
      </c>
      <c r="G1018">
        <v>2028157</v>
      </c>
      <c r="H1018">
        <v>10689</v>
      </c>
      <c r="I1018">
        <v>49.1083</v>
      </c>
      <c r="J1018">
        <v>69.98</v>
      </c>
      <c r="K1018">
        <v>6</v>
      </c>
    </row>
    <row r="1019" spans="1:11" x14ac:dyDescent="0.2">
      <c r="A1019" t="s">
        <v>67</v>
      </c>
      <c r="B1019" t="s">
        <v>940</v>
      </c>
      <c r="C1019" t="s">
        <v>927</v>
      </c>
      <c r="D1019">
        <v>1</v>
      </c>
      <c r="E1019">
        <v>5</v>
      </c>
      <c r="F1019">
        <v>6</v>
      </c>
      <c r="G1019">
        <v>1910755</v>
      </c>
      <c r="H1019">
        <v>10710</v>
      </c>
      <c r="I1019">
        <v>48.607500000000002</v>
      </c>
      <c r="J1019">
        <v>65.286699999999996</v>
      </c>
      <c r="K1019">
        <v>4</v>
      </c>
    </row>
    <row r="1020" spans="1:11" x14ac:dyDescent="0.2">
      <c r="A1020" t="s">
        <v>67</v>
      </c>
      <c r="B1020" t="s">
        <v>941</v>
      </c>
      <c r="C1020" t="s">
        <v>924</v>
      </c>
      <c r="D1020">
        <v>1</v>
      </c>
      <c r="E1020">
        <v>6</v>
      </c>
      <c r="F1020">
        <v>8</v>
      </c>
      <c r="G1020">
        <v>2042926</v>
      </c>
      <c r="H1020">
        <v>11090</v>
      </c>
      <c r="I1020">
        <v>48.061300000000003</v>
      </c>
      <c r="J1020">
        <v>72.552499999999995</v>
      </c>
      <c r="K1020">
        <v>8</v>
      </c>
    </row>
    <row r="1021" spans="1:11" x14ac:dyDescent="0.2">
      <c r="A1021" t="s">
        <v>67</v>
      </c>
      <c r="B1021" t="s">
        <v>941</v>
      </c>
      <c r="C1021" t="s">
        <v>928</v>
      </c>
      <c r="D1021">
        <v>1</v>
      </c>
      <c r="E1021">
        <v>6</v>
      </c>
      <c r="F1021">
        <v>9</v>
      </c>
      <c r="G1021">
        <v>2333774</v>
      </c>
      <c r="H1021">
        <v>10465</v>
      </c>
      <c r="I1021">
        <v>50.02</v>
      </c>
      <c r="J1021">
        <v>75.825599999999994</v>
      </c>
      <c r="K1021">
        <v>9</v>
      </c>
    </row>
    <row r="1022" spans="1:11" x14ac:dyDescent="0.2">
      <c r="A1022" t="s">
        <v>67</v>
      </c>
      <c r="B1022" t="s">
        <v>941</v>
      </c>
      <c r="C1022" t="s">
        <v>927</v>
      </c>
      <c r="D1022">
        <v>1</v>
      </c>
      <c r="E1022">
        <v>6</v>
      </c>
      <c r="F1022">
        <v>8</v>
      </c>
      <c r="G1022">
        <v>2176060</v>
      </c>
      <c r="H1022">
        <v>10258</v>
      </c>
      <c r="I1022">
        <v>48.7286</v>
      </c>
      <c r="J1022">
        <v>71.31</v>
      </c>
      <c r="K1022">
        <v>7</v>
      </c>
    </row>
    <row r="1023" spans="1:11" x14ac:dyDescent="0.2">
      <c r="A1023" t="s">
        <v>67</v>
      </c>
      <c r="B1023" t="s">
        <v>942</v>
      </c>
      <c r="C1023" t="s">
        <v>924</v>
      </c>
      <c r="D1023">
        <v>1</v>
      </c>
      <c r="E1023">
        <v>7</v>
      </c>
      <c r="F1023">
        <v>9</v>
      </c>
      <c r="G1023">
        <v>2010347</v>
      </c>
      <c r="H1023">
        <v>10404</v>
      </c>
      <c r="I1023">
        <v>48.101399999999998</v>
      </c>
      <c r="J1023">
        <v>67.843299999999999</v>
      </c>
      <c r="K1023">
        <v>7</v>
      </c>
    </row>
    <row r="1024" spans="1:11" x14ac:dyDescent="0.2">
      <c r="A1024" t="s">
        <v>67</v>
      </c>
      <c r="B1024" t="s">
        <v>942</v>
      </c>
      <c r="C1024" t="s">
        <v>928</v>
      </c>
      <c r="D1024">
        <v>1</v>
      </c>
      <c r="E1024">
        <v>7</v>
      </c>
      <c r="F1024">
        <v>8</v>
      </c>
      <c r="G1024">
        <v>2074494</v>
      </c>
      <c r="H1024">
        <v>10380</v>
      </c>
      <c r="I1024">
        <v>51.5167</v>
      </c>
      <c r="J1024">
        <v>69.183800000000005</v>
      </c>
      <c r="K1024">
        <v>6</v>
      </c>
    </row>
    <row r="1025" spans="1:11" x14ac:dyDescent="0.2">
      <c r="A1025" t="s">
        <v>67</v>
      </c>
      <c r="B1025" t="s">
        <v>942</v>
      </c>
      <c r="C1025" t="s">
        <v>927</v>
      </c>
      <c r="D1025">
        <v>1</v>
      </c>
      <c r="E1025">
        <v>7</v>
      </c>
      <c r="F1025">
        <v>9</v>
      </c>
      <c r="G1025">
        <v>2104146</v>
      </c>
      <c r="H1025">
        <v>10025</v>
      </c>
      <c r="I1025">
        <v>49.628599999999999</v>
      </c>
      <c r="J1025">
        <v>69.0411</v>
      </c>
      <c r="K1025">
        <v>7</v>
      </c>
    </row>
    <row r="1026" spans="1:11" x14ac:dyDescent="0.2">
      <c r="A1026" t="s">
        <v>67</v>
      </c>
      <c r="B1026" t="s">
        <v>943</v>
      </c>
      <c r="C1026" t="s">
        <v>924</v>
      </c>
      <c r="D1026">
        <v>2</v>
      </c>
      <c r="E1026">
        <v>1</v>
      </c>
      <c r="F1026">
        <v>6</v>
      </c>
      <c r="G1026">
        <v>1519383</v>
      </c>
      <c r="H1026">
        <v>10241</v>
      </c>
      <c r="I1026">
        <v>40.414000000000001</v>
      </c>
      <c r="J1026">
        <v>60.458300000000001</v>
      </c>
      <c r="K1026">
        <v>5</v>
      </c>
    </row>
    <row r="1027" spans="1:11" x14ac:dyDescent="0.2">
      <c r="A1027" t="s">
        <v>67</v>
      </c>
      <c r="B1027" t="s">
        <v>943</v>
      </c>
      <c r="C1027" t="s">
        <v>928</v>
      </c>
      <c r="D1027">
        <v>2</v>
      </c>
      <c r="E1027">
        <v>1</v>
      </c>
      <c r="F1027">
        <v>5</v>
      </c>
      <c r="G1027">
        <v>1971463</v>
      </c>
      <c r="H1027">
        <v>9564</v>
      </c>
      <c r="I1027">
        <v>46.042000000000002</v>
      </c>
      <c r="J1027">
        <v>69.153999999999996</v>
      </c>
      <c r="K1027">
        <v>5</v>
      </c>
    </row>
    <row r="1028" spans="1:11" x14ac:dyDescent="0.2">
      <c r="A1028" t="s">
        <v>67</v>
      </c>
      <c r="B1028" t="s">
        <v>943</v>
      </c>
      <c r="C1028" t="s">
        <v>927</v>
      </c>
      <c r="D1028">
        <v>2</v>
      </c>
      <c r="E1028">
        <v>1</v>
      </c>
      <c r="F1028">
        <v>6</v>
      </c>
      <c r="G1028">
        <v>1734499</v>
      </c>
      <c r="H1028">
        <v>9002</v>
      </c>
      <c r="I1028">
        <v>38.21</v>
      </c>
      <c r="J1028">
        <v>60.606699999999996</v>
      </c>
      <c r="K1028">
        <v>5</v>
      </c>
    </row>
    <row r="1029" spans="1:11" x14ac:dyDescent="0.2">
      <c r="A1029" t="s">
        <v>67</v>
      </c>
      <c r="B1029" t="s">
        <v>944</v>
      </c>
      <c r="C1029" t="s">
        <v>924</v>
      </c>
      <c r="D1029">
        <v>2</v>
      </c>
      <c r="E1029">
        <v>2</v>
      </c>
      <c r="F1029">
        <v>6</v>
      </c>
      <c r="G1029">
        <v>1679750</v>
      </c>
      <c r="H1029">
        <v>9510</v>
      </c>
      <c r="I1029">
        <v>42.78</v>
      </c>
      <c r="J1029">
        <v>64.528300000000002</v>
      </c>
      <c r="K1029">
        <v>6</v>
      </c>
    </row>
    <row r="1030" spans="1:11" x14ac:dyDescent="0.2">
      <c r="A1030" t="s">
        <v>67</v>
      </c>
      <c r="B1030" t="s">
        <v>944</v>
      </c>
      <c r="C1030" t="s">
        <v>928</v>
      </c>
      <c r="D1030">
        <v>2</v>
      </c>
      <c r="E1030">
        <v>2</v>
      </c>
      <c r="F1030">
        <v>6</v>
      </c>
      <c r="G1030">
        <v>1659915</v>
      </c>
      <c r="H1030">
        <v>9967</v>
      </c>
      <c r="I1030">
        <v>41.777999999999999</v>
      </c>
      <c r="J1030">
        <v>62.055</v>
      </c>
      <c r="K1030">
        <v>5</v>
      </c>
    </row>
    <row r="1031" spans="1:11" x14ac:dyDescent="0.2">
      <c r="A1031" t="s">
        <v>67</v>
      </c>
      <c r="B1031" t="s">
        <v>944</v>
      </c>
      <c r="C1031" t="s">
        <v>927</v>
      </c>
      <c r="D1031">
        <v>2</v>
      </c>
      <c r="E1031">
        <v>2</v>
      </c>
      <c r="F1031">
        <v>6</v>
      </c>
      <c r="G1031">
        <v>1874044</v>
      </c>
      <c r="H1031">
        <v>9368</v>
      </c>
      <c r="I1031">
        <v>46.241700000000002</v>
      </c>
      <c r="J1031">
        <v>67.958299999999994</v>
      </c>
      <c r="K1031">
        <v>6</v>
      </c>
    </row>
    <row r="1032" spans="1:11" x14ac:dyDescent="0.2">
      <c r="A1032" t="s">
        <v>67</v>
      </c>
      <c r="B1032" t="s">
        <v>945</v>
      </c>
      <c r="C1032" t="s">
        <v>924</v>
      </c>
      <c r="D1032">
        <v>2</v>
      </c>
      <c r="E1032">
        <v>3</v>
      </c>
      <c r="F1032">
        <v>6</v>
      </c>
      <c r="G1032">
        <v>1501976</v>
      </c>
      <c r="H1032">
        <v>10255</v>
      </c>
      <c r="I1032">
        <v>43.655000000000001</v>
      </c>
      <c r="J1032">
        <v>63.835000000000001</v>
      </c>
      <c r="K1032">
        <v>6</v>
      </c>
    </row>
    <row r="1033" spans="1:11" x14ac:dyDescent="0.2">
      <c r="A1033" t="s">
        <v>67</v>
      </c>
      <c r="B1033" t="s">
        <v>945</v>
      </c>
      <c r="C1033" t="s">
        <v>928</v>
      </c>
      <c r="D1033">
        <v>2</v>
      </c>
      <c r="E1033">
        <v>3</v>
      </c>
      <c r="F1033">
        <v>7</v>
      </c>
      <c r="G1033">
        <v>1705031</v>
      </c>
      <c r="H1033">
        <v>9257</v>
      </c>
      <c r="I1033">
        <v>42.534999999999997</v>
      </c>
      <c r="J1033">
        <v>62.448599999999999</v>
      </c>
      <c r="K1033">
        <v>6</v>
      </c>
    </row>
    <row r="1034" spans="1:11" x14ac:dyDescent="0.2">
      <c r="A1034" t="s">
        <v>67</v>
      </c>
      <c r="B1034" t="s">
        <v>945</v>
      </c>
      <c r="C1034" t="s">
        <v>927</v>
      </c>
      <c r="D1034">
        <v>2</v>
      </c>
      <c r="E1034">
        <v>3</v>
      </c>
      <c r="F1034">
        <v>6</v>
      </c>
      <c r="G1034">
        <v>1504274</v>
      </c>
      <c r="H1034">
        <v>9572</v>
      </c>
      <c r="I1034">
        <v>38.856699999999996</v>
      </c>
      <c r="J1034">
        <v>54.533299999999997</v>
      </c>
      <c r="K1034">
        <v>3</v>
      </c>
    </row>
    <row r="1035" spans="1:11" x14ac:dyDescent="0.2">
      <c r="A1035" t="s">
        <v>67</v>
      </c>
      <c r="B1035" t="s">
        <v>946</v>
      </c>
      <c r="C1035" t="s">
        <v>924</v>
      </c>
      <c r="D1035">
        <v>2</v>
      </c>
      <c r="E1035">
        <v>4</v>
      </c>
      <c r="F1035">
        <v>5</v>
      </c>
      <c r="G1035">
        <v>1819583</v>
      </c>
      <c r="H1035">
        <v>9430</v>
      </c>
      <c r="I1035">
        <v>45.676699999999997</v>
      </c>
      <c r="J1035">
        <v>60.978000000000002</v>
      </c>
      <c r="K1035">
        <v>3</v>
      </c>
    </row>
    <row r="1036" spans="1:11" x14ac:dyDescent="0.2">
      <c r="A1036" t="s">
        <v>67</v>
      </c>
      <c r="B1036" t="s">
        <v>946</v>
      </c>
      <c r="C1036" t="s">
        <v>928</v>
      </c>
      <c r="D1036">
        <v>2</v>
      </c>
      <c r="E1036">
        <v>4</v>
      </c>
      <c r="F1036">
        <v>5</v>
      </c>
      <c r="G1036">
        <v>1774826</v>
      </c>
      <c r="H1036">
        <v>9533</v>
      </c>
      <c r="I1036">
        <v>42.76</v>
      </c>
      <c r="J1036">
        <v>65.578000000000003</v>
      </c>
      <c r="K1036">
        <v>5</v>
      </c>
    </row>
    <row r="1037" spans="1:11" x14ac:dyDescent="0.2">
      <c r="A1037" t="s">
        <v>67</v>
      </c>
      <c r="B1037" t="s">
        <v>946</v>
      </c>
      <c r="C1037" t="s">
        <v>927</v>
      </c>
      <c r="D1037">
        <v>2</v>
      </c>
      <c r="E1037">
        <v>4</v>
      </c>
      <c r="F1037">
        <v>6</v>
      </c>
      <c r="G1037">
        <v>1621259</v>
      </c>
      <c r="H1037">
        <v>10352</v>
      </c>
      <c r="I1037">
        <v>43.886000000000003</v>
      </c>
      <c r="J1037">
        <v>62.898299999999999</v>
      </c>
      <c r="K1037">
        <v>5</v>
      </c>
    </row>
    <row r="1038" spans="1:11" x14ac:dyDescent="0.2">
      <c r="A1038" t="s">
        <v>67</v>
      </c>
      <c r="B1038" t="s">
        <v>947</v>
      </c>
      <c r="C1038" t="s">
        <v>924</v>
      </c>
      <c r="D1038">
        <v>2</v>
      </c>
      <c r="E1038">
        <v>5</v>
      </c>
      <c r="F1038">
        <v>6</v>
      </c>
      <c r="G1038">
        <v>1941407</v>
      </c>
      <c r="H1038">
        <v>9851</v>
      </c>
      <c r="I1038">
        <v>42.712000000000003</v>
      </c>
      <c r="J1038">
        <v>65.381699999999995</v>
      </c>
      <c r="K1038">
        <v>5</v>
      </c>
    </row>
    <row r="1039" spans="1:11" x14ac:dyDescent="0.2">
      <c r="A1039" t="s">
        <v>67</v>
      </c>
      <c r="B1039" t="s">
        <v>947</v>
      </c>
      <c r="C1039" t="s">
        <v>928</v>
      </c>
      <c r="D1039">
        <v>2</v>
      </c>
      <c r="E1039">
        <v>5</v>
      </c>
      <c r="F1039">
        <v>6</v>
      </c>
      <c r="G1039">
        <v>1711600</v>
      </c>
      <c r="H1039">
        <v>9197</v>
      </c>
      <c r="I1039">
        <v>43.77</v>
      </c>
      <c r="J1039">
        <v>64.941699999999997</v>
      </c>
      <c r="K1039">
        <v>6</v>
      </c>
    </row>
    <row r="1040" spans="1:11" x14ac:dyDescent="0.2">
      <c r="A1040" t="s">
        <v>67</v>
      </c>
      <c r="B1040" t="s">
        <v>947</v>
      </c>
      <c r="C1040" t="s">
        <v>927</v>
      </c>
      <c r="D1040">
        <v>2</v>
      </c>
      <c r="E1040">
        <v>5</v>
      </c>
      <c r="F1040">
        <v>5</v>
      </c>
      <c r="G1040">
        <v>1623402</v>
      </c>
      <c r="H1040">
        <v>9911</v>
      </c>
      <c r="I1040">
        <v>41.02</v>
      </c>
      <c r="J1040">
        <v>60.816000000000003</v>
      </c>
      <c r="K1040">
        <v>4</v>
      </c>
    </row>
    <row r="1041" spans="1:11" x14ac:dyDescent="0.2">
      <c r="A1041" t="s">
        <v>67</v>
      </c>
      <c r="B1041" t="s">
        <v>948</v>
      </c>
      <c r="C1041" t="s">
        <v>924</v>
      </c>
      <c r="D1041">
        <v>2</v>
      </c>
      <c r="E1041">
        <v>6</v>
      </c>
      <c r="F1041">
        <v>7</v>
      </c>
      <c r="G1041">
        <v>1828550</v>
      </c>
      <c r="H1041">
        <v>9341</v>
      </c>
      <c r="I1041">
        <v>40.541699999999999</v>
      </c>
      <c r="J1041">
        <v>63.014299999999999</v>
      </c>
      <c r="K1041">
        <v>6</v>
      </c>
    </row>
    <row r="1042" spans="1:11" x14ac:dyDescent="0.2">
      <c r="A1042" t="s">
        <v>67</v>
      </c>
      <c r="B1042" t="s">
        <v>948</v>
      </c>
      <c r="C1042" t="s">
        <v>928</v>
      </c>
      <c r="D1042">
        <v>2</v>
      </c>
      <c r="E1042">
        <v>6</v>
      </c>
      <c r="F1042">
        <v>8</v>
      </c>
      <c r="G1042">
        <v>1914906</v>
      </c>
      <c r="H1042">
        <v>9780</v>
      </c>
      <c r="I1042">
        <v>42.244999999999997</v>
      </c>
      <c r="J1042">
        <v>67.157499999999999</v>
      </c>
      <c r="K1042">
        <v>8</v>
      </c>
    </row>
    <row r="1043" spans="1:11" x14ac:dyDescent="0.2">
      <c r="A1043" t="s">
        <v>67</v>
      </c>
      <c r="B1043" t="s">
        <v>948</v>
      </c>
      <c r="C1043" t="s">
        <v>927</v>
      </c>
      <c r="D1043">
        <v>2</v>
      </c>
      <c r="E1043">
        <v>6</v>
      </c>
      <c r="F1043">
        <v>7</v>
      </c>
      <c r="G1043">
        <v>1906680</v>
      </c>
      <c r="H1043">
        <v>9358</v>
      </c>
      <c r="I1043">
        <v>44.024000000000001</v>
      </c>
      <c r="J1043">
        <v>63.028599999999997</v>
      </c>
      <c r="K1043">
        <v>5</v>
      </c>
    </row>
    <row r="1044" spans="1:11" x14ac:dyDescent="0.2">
      <c r="A1044" t="s">
        <v>67</v>
      </c>
      <c r="B1044" t="s">
        <v>949</v>
      </c>
      <c r="C1044" t="s">
        <v>924</v>
      </c>
      <c r="D1044">
        <v>2</v>
      </c>
      <c r="E1044">
        <v>7</v>
      </c>
      <c r="F1044">
        <v>8</v>
      </c>
      <c r="G1044">
        <v>1837431</v>
      </c>
      <c r="H1044">
        <v>10290</v>
      </c>
      <c r="I1044">
        <v>43.718800000000002</v>
      </c>
      <c r="J1044">
        <v>67.537499999999994</v>
      </c>
      <c r="K1044">
        <v>8</v>
      </c>
    </row>
    <row r="1045" spans="1:11" x14ac:dyDescent="0.2">
      <c r="A1045" t="s">
        <v>67</v>
      </c>
      <c r="B1045" t="s">
        <v>949</v>
      </c>
      <c r="C1045" t="s">
        <v>928</v>
      </c>
      <c r="D1045">
        <v>2</v>
      </c>
      <c r="E1045">
        <v>7</v>
      </c>
      <c r="F1045">
        <v>7</v>
      </c>
      <c r="G1045">
        <v>1997461</v>
      </c>
      <c r="H1045">
        <v>10254</v>
      </c>
      <c r="I1045">
        <v>44.33</v>
      </c>
      <c r="J1045">
        <v>69.492900000000006</v>
      </c>
      <c r="K1045">
        <v>7</v>
      </c>
    </row>
    <row r="1046" spans="1:11" x14ac:dyDescent="0.2">
      <c r="A1046" t="s">
        <v>67</v>
      </c>
      <c r="B1046" t="s">
        <v>949</v>
      </c>
      <c r="C1046" t="s">
        <v>927</v>
      </c>
      <c r="D1046">
        <v>2</v>
      </c>
      <c r="E1046">
        <v>7</v>
      </c>
      <c r="F1046">
        <v>8</v>
      </c>
      <c r="G1046">
        <v>2133391</v>
      </c>
      <c r="H1046">
        <v>9735</v>
      </c>
      <c r="I1046">
        <v>45.037100000000002</v>
      </c>
      <c r="J1046">
        <v>68.8125</v>
      </c>
      <c r="K1046">
        <v>7</v>
      </c>
    </row>
    <row r="1047" spans="1:11" x14ac:dyDescent="0.2">
      <c r="A1047" t="s">
        <v>68</v>
      </c>
      <c r="B1047" t="s">
        <v>936</v>
      </c>
      <c r="C1047" t="s">
        <v>924</v>
      </c>
      <c r="D1047">
        <v>1</v>
      </c>
      <c r="E1047">
        <v>1</v>
      </c>
      <c r="F1047">
        <v>7</v>
      </c>
      <c r="G1047">
        <v>1987918</v>
      </c>
      <c r="H1047">
        <v>10579</v>
      </c>
      <c r="I1047">
        <v>47.176000000000002</v>
      </c>
      <c r="J1047">
        <v>66.4786</v>
      </c>
      <c r="K1047">
        <v>5</v>
      </c>
    </row>
    <row r="1048" spans="1:11" x14ac:dyDescent="0.2">
      <c r="A1048" t="s">
        <v>68</v>
      </c>
      <c r="B1048" t="s">
        <v>936</v>
      </c>
      <c r="C1048" t="s">
        <v>928</v>
      </c>
      <c r="D1048">
        <v>1</v>
      </c>
      <c r="E1048">
        <v>1</v>
      </c>
      <c r="F1048">
        <v>7</v>
      </c>
      <c r="G1048">
        <v>1945600</v>
      </c>
      <c r="H1048">
        <v>10695</v>
      </c>
      <c r="I1048">
        <v>47.814300000000003</v>
      </c>
      <c r="J1048">
        <v>70.937100000000001</v>
      </c>
      <c r="K1048">
        <v>7</v>
      </c>
    </row>
    <row r="1049" spans="1:11" x14ac:dyDescent="0.2">
      <c r="A1049" t="s">
        <v>68</v>
      </c>
      <c r="B1049" t="s">
        <v>936</v>
      </c>
      <c r="C1049" t="s">
        <v>927</v>
      </c>
      <c r="D1049">
        <v>1</v>
      </c>
      <c r="E1049">
        <v>1</v>
      </c>
      <c r="F1049">
        <v>7</v>
      </c>
      <c r="G1049">
        <v>1904799</v>
      </c>
      <c r="H1049">
        <v>10721</v>
      </c>
      <c r="I1049">
        <v>47.338000000000001</v>
      </c>
      <c r="J1049">
        <v>65.718599999999995</v>
      </c>
      <c r="K1049">
        <v>5</v>
      </c>
    </row>
    <row r="1050" spans="1:11" x14ac:dyDescent="0.2">
      <c r="A1050" t="s">
        <v>68</v>
      </c>
      <c r="B1050" t="s">
        <v>937</v>
      </c>
      <c r="C1050" t="s">
        <v>924</v>
      </c>
      <c r="D1050">
        <v>1</v>
      </c>
      <c r="E1050">
        <v>2</v>
      </c>
      <c r="F1050">
        <v>7</v>
      </c>
      <c r="G1050">
        <v>1972108</v>
      </c>
      <c r="H1050">
        <v>9782</v>
      </c>
      <c r="I1050">
        <v>48.098300000000002</v>
      </c>
      <c r="J1050">
        <v>67.959999999999994</v>
      </c>
      <c r="K1050">
        <v>6</v>
      </c>
    </row>
    <row r="1051" spans="1:11" x14ac:dyDescent="0.2">
      <c r="A1051" t="s">
        <v>68</v>
      </c>
      <c r="B1051" t="s">
        <v>937</v>
      </c>
      <c r="C1051" t="s">
        <v>928</v>
      </c>
      <c r="D1051">
        <v>1</v>
      </c>
      <c r="E1051">
        <v>2</v>
      </c>
      <c r="F1051">
        <v>8</v>
      </c>
      <c r="G1051">
        <v>1828142</v>
      </c>
      <c r="H1051">
        <v>10020</v>
      </c>
      <c r="I1051">
        <v>46.034999999999997</v>
      </c>
      <c r="J1051">
        <v>68.122500000000002</v>
      </c>
      <c r="K1051">
        <v>8</v>
      </c>
    </row>
    <row r="1052" spans="1:11" x14ac:dyDescent="0.2">
      <c r="A1052" t="s">
        <v>68</v>
      </c>
      <c r="B1052" t="s">
        <v>937</v>
      </c>
      <c r="C1052" t="s">
        <v>927</v>
      </c>
      <c r="D1052">
        <v>1</v>
      </c>
      <c r="E1052">
        <v>2</v>
      </c>
      <c r="F1052">
        <v>7</v>
      </c>
      <c r="G1052">
        <v>1762093</v>
      </c>
      <c r="H1052">
        <v>10279</v>
      </c>
      <c r="I1052">
        <v>46.895699999999998</v>
      </c>
      <c r="J1052">
        <v>68.077100000000002</v>
      </c>
      <c r="K1052">
        <v>7</v>
      </c>
    </row>
    <row r="1053" spans="1:11" x14ac:dyDescent="0.2">
      <c r="A1053" t="s">
        <v>68</v>
      </c>
      <c r="B1053" t="s">
        <v>938</v>
      </c>
      <c r="C1053" t="s">
        <v>924</v>
      </c>
      <c r="D1053">
        <v>1</v>
      </c>
      <c r="E1053">
        <v>3</v>
      </c>
      <c r="F1053">
        <v>8</v>
      </c>
      <c r="G1053">
        <v>2021046</v>
      </c>
      <c r="H1053">
        <v>10623</v>
      </c>
      <c r="I1053">
        <v>51.037500000000001</v>
      </c>
      <c r="J1053">
        <v>73.056299999999993</v>
      </c>
      <c r="K1053">
        <v>8</v>
      </c>
    </row>
    <row r="1054" spans="1:11" x14ac:dyDescent="0.2">
      <c r="A1054" t="s">
        <v>68</v>
      </c>
      <c r="B1054" t="s">
        <v>938</v>
      </c>
      <c r="C1054" t="s">
        <v>928</v>
      </c>
      <c r="D1054">
        <v>1</v>
      </c>
      <c r="E1054">
        <v>3</v>
      </c>
      <c r="F1054">
        <v>7</v>
      </c>
      <c r="G1054">
        <v>2027826</v>
      </c>
      <c r="H1054">
        <v>9220</v>
      </c>
      <c r="I1054">
        <v>49.921399999999998</v>
      </c>
      <c r="J1054">
        <v>71.038600000000002</v>
      </c>
      <c r="K1054">
        <v>7</v>
      </c>
    </row>
    <row r="1055" spans="1:11" x14ac:dyDescent="0.2">
      <c r="A1055" t="s">
        <v>68</v>
      </c>
      <c r="B1055" t="s">
        <v>938</v>
      </c>
      <c r="C1055" t="s">
        <v>927</v>
      </c>
      <c r="D1055">
        <v>1</v>
      </c>
      <c r="E1055">
        <v>3</v>
      </c>
      <c r="F1055">
        <v>8</v>
      </c>
      <c r="G1055">
        <v>1606088</v>
      </c>
      <c r="H1055">
        <v>10795</v>
      </c>
      <c r="I1055">
        <v>45.131300000000003</v>
      </c>
      <c r="J1055">
        <v>66.221199999999996</v>
      </c>
      <c r="K1055">
        <v>8</v>
      </c>
    </row>
    <row r="1056" spans="1:11" x14ac:dyDescent="0.2">
      <c r="A1056" t="s">
        <v>68</v>
      </c>
      <c r="B1056" t="s">
        <v>939</v>
      </c>
      <c r="C1056" t="s">
        <v>924</v>
      </c>
      <c r="D1056">
        <v>1</v>
      </c>
      <c r="E1056">
        <v>4</v>
      </c>
      <c r="F1056">
        <v>7</v>
      </c>
      <c r="G1056">
        <v>1978541</v>
      </c>
      <c r="H1056">
        <v>10134</v>
      </c>
      <c r="I1056">
        <v>50.32</v>
      </c>
      <c r="J1056">
        <v>71.727099999999993</v>
      </c>
      <c r="K1056">
        <v>7</v>
      </c>
    </row>
    <row r="1057" spans="1:11" x14ac:dyDescent="0.2">
      <c r="A1057" t="s">
        <v>68</v>
      </c>
      <c r="B1057" t="s">
        <v>939</v>
      </c>
      <c r="C1057" t="s">
        <v>928</v>
      </c>
      <c r="D1057">
        <v>1</v>
      </c>
      <c r="E1057">
        <v>4</v>
      </c>
      <c r="F1057">
        <v>7</v>
      </c>
      <c r="G1057">
        <v>1868856</v>
      </c>
      <c r="H1057">
        <v>10243</v>
      </c>
      <c r="I1057">
        <v>47.578600000000002</v>
      </c>
      <c r="J1057">
        <v>69.482900000000001</v>
      </c>
      <c r="K1057">
        <v>7</v>
      </c>
    </row>
    <row r="1058" spans="1:11" x14ac:dyDescent="0.2">
      <c r="A1058" t="s">
        <v>68</v>
      </c>
      <c r="B1058" t="s">
        <v>939</v>
      </c>
      <c r="C1058" t="s">
        <v>927</v>
      </c>
      <c r="D1058">
        <v>1</v>
      </c>
      <c r="E1058">
        <v>4</v>
      </c>
      <c r="F1058">
        <v>6</v>
      </c>
      <c r="G1058">
        <v>1869499</v>
      </c>
      <c r="H1058">
        <v>10622</v>
      </c>
      <c r="I1058">
        <v>47.204000000000001</v>
      </c>
      <c r="J1058">
        <v>67.113299999999995</v>
      </c>
      <c r="K1058">
        <v>5</v>
      </c>
    </row>
    <row r="1059" spans="1:11" x14ac:dyDescent="0.2">
      <c r="A1059" t="s">
        <v>68</v>
      </c>
      <c r="B1059" t="s">
        <v>940</v>
      </c>
      <c r="C1059" t="s">
        <v>924</v>
      </c>
      <c r="D1059">
        <v>1</v>
      </c>
      <c r="E1059">
        <v>5</v>
      </c>
      <c r="F1059">
        <v>7</v>
      </c>
      <c r="G1059">
        <v>1896186</v>
      </c>
      <c r="H1059">
        <v>9998</v>
      </c>
      <c r="I1059">
        <v>45.943300000000001</v>
      </c>
      <c r="J1059">
        <v>66.599999999999994</v>
      </c>
      <c r="K1059">
        <v>6</v>
      </c>
    </row>
    <row r="1060" spans="1:11" x14ac:dyDescent="0.2">
      <c r="A1060" t="s">
        <v>68</v>
      </c>
      <c r="B1060" t="s">
        <v>940</v>
      </c>
      <c r="C1060" t="s">
        <v>928</v>
      </c>
      <c r="D1060">
        <v>1</v>
      </c>
      <c r="E1060">
        <v>5</v>
      </c>
      <c r="F1060">
        <v>7</v>
      </c>
      <c r="G1060">
        <v>1722751</v>
      </c>
      <c r="H1060">
        <v>11026</v>
      </c>
      <c r="I1060">
        <v>46.902900000000002</v>
      </c>
      <c r="J1060">
        <v>68.511399999999995</v>
      </c>
      <c r="K1060">
        <v>7</v>
      </c>
    </row>
    <row r="1061" spans="1:11" x14ac:dyDescent="0.2">
      <c r="A1061" t="s">
        <v>68</v>
      </c>
      <c r="B1061" t="s">
        <v>940</v>
      </c>
      <c r="C1061" t="s">
        <v>927</v>
      </c>
      <c r="D1061">
        <v>1</v>
      </c>
      <c r="E1061">
        <v>5</v>
      </c>
      <c r="F1061">
        <v>7</v>
      </c>
      <c r="G1061">
        <v>2068371</v>
      </c>
      <c r="H1061">
        <v>10070</v>
      </c>
      <c r="I1061">
        <v>47.072499999999998</v>
      </c>
      <c r="J1061">
        <v>64.421400000000006</v>
      </c>
      <c r="K1061">
        <v>4</v>
      </c>
    </row>
    <row r="1062" spans="1:11" x14ac:dyDescent="0.2">
      <c r="A1062" t="s">
        <v>68</v>
      </c>
      <c r="B1062" t="s">
        <v>941</v>
      </c>
      <c r="C1062" t="s">
        <v>924</v>
      </c>
      <c r="D1062">
        <v>1</v>
      </c>
      <c r="E1062">
        <v>6</v>
      </c>
      <c r="F1062">
        <v>9</v>
      </c>
      <c r="G1062">
        <v>2089738</v>
      </c>
      <c r="H1062">
        <v>10632</v>
      </c>
      <c r="I1062">
        <v>49.5456</v>
      </c>
      <c r="J1062">
        <v>73.17</v>
      </c>
      <c r="K1062">
        <v>9</v>
      </c>
    </row>
    <row r="1063" spans="1:11" x14ac:dyDescent="0.2">
      <c r="A1063" t="s">
        <v>68</v>
      </c>
      <c r="B1063" t="s">
        <v>941</v>
      </c>
      <c r="C1063" t="s">
        <v>928</v>
      </c>
      <c r="D1063">
        <v>1</v>
      </c>
      <c r="E1063">
        <v>6</v>
      </c>
      <c r="F1063">
        <v>8</v>
      </c>
      <c r="G1063">
        <v>2295607</v>
      </c>
      <c r="H1063">
        <v>10823</v>
      </c>
      <c r="I1063">
        <v>48.5929</v>
      </c>
      <c r="J1063">
        <v>73.223699999999994</v>
      </c>
      <c r="K1063">
        <v>7</v>
      </c>
    </row>
    <row r="1064" spans="1:11" x14ac:dyDescent="0.2">
      <c r="A1064" t="s">
        <v>68</v>
      </c>
      <c r="B1064" t="s">
        <v>941</v>
      </c>
      <c r="C1064" t="s">
        <v>927</v>
      </c>
      <c r="D1064">
        <v>1</v>
      </c>
      <c r="E1064">
        <v>6</v>
      </c>
      <c r="F1064">
        <v>9</v>
      </c>
      <c r="G1064">
        <v>2313451</v>
      </c>
      <c r="H1064">
        <v>10302</v>
      </c>
      <c r="I1064">
        <v>49.643300000000004</v>
      </c>
      <c r="J1064">
        <v>75.256699999999995</v>
      </c>
      <c r="K1064">
        <v>9</v>
      </c>
    </row>
    <row r="1065" spans="1:11" x14ac:dyDescent="0.2">
      <c r="A1065" t="s">
        <v>68</v>
      </c>
      <c r="B1065" t="s">
        <v>942</v>
      </c>
      <c r="C1065" t="s">
        <v>924</v>
      </c>
      <c r="D1065">
        <v>1</v>
      </c>
      <c r="E1065">
        <v>7</v>
      </c>
      <c r="F1065">
        <v>9</v>
      </c>
      <c r="G1065">
        <v>1980197</v>
      </c>
      <c r="H1065">
        <v>10904</v>
      </c>
      <c r="I1065">
        <v>48.118899999999996</v>
      </c>
      <c r="J1065">
        <v>71.682199999999995</v>
      </c>
      <c r="K1065">
        <v>9</v>
      </c>
    </row>
    <row r="1066" spans="1:11" x14ac:dyDescent="0.2">
      <c r="A1066" t="s">
        <v>68</v>
      </c>
      <c r="B1066" t="s">
        <v>942</v>
      </c>
      <c r="C1066" t="s">
        <v>928</v>
      </c>
      <c r="D1066">
        <v>1</v>
      </c>
      <c r="E1066">
        <v>7</v>
      </c>
      <c r="F1066">
        <v>9</v>
      </c>
      <c r="G1066">
        <v>2293539</v>
      </c>
      <c r="H1066">
        <v>10232</v>
      </c>
      <c r="I1066">
        <v>49.097499999999997</v>
      </c>
      <c r="J1066">
        <v>72.8322</v>
      </c>
      <c r="K1066">
        <v>8</v>
      </c>
    </row>
    <row r="1067" spans="1:11" x14ac:dyDescent="0.2">
      <c r="A1067" t="s">
        <v>68</v>
      </c>
      <c r="B1067" t="s">
        <v>942</v>
      </c>
      <c r="C1067" t="s">
        <v>927</v>
      </c>
      <c r="D1067">
        <v>1</v>
      </c>
      <c r="E1067">
        <v>7</v>
      </c>
      <c r="F1067">
        <v>9</v>
      </c>
      <c r="G1067">
        <v>2078007</v>
      </c>
      <c r="H1067">
        <v>10420</v>
      </c>
      <c r="I1067">
        <v>46.958300000000001</v>
      </c>
      <c r="J1067">
        <v>66.407799999999995</v>
      </c>
      <c r="K1067">
        <v>6</v>
      </c>
    </row>
    <row r="1068" spans="1:11" x14ac:dyDescent="0.2">
      <c r="A1068" t="s">
        <v>68</v>
      </c>
      <c r="B1068" t="s">
        <v>943</v>
      </c>
      <c r="C1068" t="s">
        <v>924</v>
      </c>
      <c r="D1068">
        <v>2</v>
      </c>
      <c r="E1068">
        <v>1</v>
      </c>
      <c r="F1068">
        <v>7</v>
      </c>
      <c r="G1068">
        <v>1906165</v>
      </c>
      <c r="H1068">
        <v>9577</v>
      </c>
      <c r="I1068">
        <v>49.64</v>
      </c>
      <c r="J1068">
        <v>62.742899999999999</v>
      </c>
      <c r="K1068">
        <v>4</v>
      </c>
    </row>
    <row r="1069" spans="1:11" x14ac:dyDescent="0.2">
      <c r="A1069" t="s">
        <v>68</v>
      </c>
      <c r="B1069" t="s">
        <v>943</v>
      </c>
      <c r="C1069" t="s">
        <v>928</v>
      </c>
      <c r="D1069">
        <v>2</v>
      </c>
      <c r="E1069">
        <v>1</v>
      </c>
      <c r="F1069">
        <v>7</v>
      </c>
      <c r="G1069">
        <v>1602351</v>
      </c>
      <c r="H1069">
        <v>10078</v>
      </c>
      <c r="I1069">
        <v>43.16</v>
      </c>
      <c r="J1069">
        <v>62.45</v>
      </c>
      <c r="K1069">
        <v>6</v>
      </c>
    </row>
    <row r="1070" spans="1:11" x14ac:dyDescent="0.2">
      <c r="A1070" t="s">
        <v>68</v>
      </c>
      <c r="B1070" t="s">
        <v>943</v>
      </c>
      <c r="C1070" t="s">
        <v>927</v>
      </c>
      <c r="D1070">
        <v>2</v>
      </c>
      <c r="E1070">
        <v>1</v>
      </c>
      <c r="F1070">
        <v>7</v>
      </c>
      <c r="G1070">
        <v>1633830</v>
      </c>
      <c r="H1070">
        <v>10322</v>
      </c>
      <c r="I1070">
        <v>50.241700000000002</v>
      </c>
      <c r="J1070">
        <v>65.585700000000003</v>
      </c>
      <c r="K1070">
        <v>6</v>
      </c>
    </row>
    <row r="1071" spans="1:11" x14ac:dyDescent="0.2">
      <c r="A1071" t="s">
        <v>68</v>
      </c>
      <c r="B1071" t="s">
        <v>944</v>
      </c>
      <c r="C1071" t="s">
        <v>924</v>
      </c>
      <c r="D1071">
        <v>2</v>
      </c>
      <c r="E1071">
        <v>2</v>
      </c>
      <c r="F1071">
        <v>7</v>
      </c>
      <c r="G1071">
        <v>1842891</v>
      </c>
      <c r="H1071">
        <v>11157</v>
      </c>
      <c r="I1071">
        <v>46.79</v>
      </c>
      <c r="J1071">
        <v>67.597099999999998</v>
      </c>
      <c r="K1071">
        <v>6</v>
      </c>
    </row>
    <row r="1072" spans="1:11" x14ac:dyDescent="0.2">
      <c r="A1072" t="s">
        <v>68</v>
      </c>
      <c r="B1072" t="s">
        <v>944</v>
      </c>
      <c r="C1072" t="s">
        <v>928</v>
      </c>
      <c r="D1072">
        <v>2</v>
      </c>
      <c r="E1072">
        <v>2</v>
      </c>
      <c r="F1072">
        <v>8</v>
      </c>
      <c r="G1072">
        <v>2249227</v>
      </c>
      <c r="H1072">
        <v>10443</v>
      </c>
      <c r="I1072">
        <v>50.5471</v>
      </c>
      <c r="J1072">
        <v>72.977500000000006</v>
      </c>
      <c r="K1072">
        <v>7</v>
      </c>
    </row>
    <row r="1073" spans="1:11" x14ac:dyDescent="0.2">
      <c r="A1073" t="s">
        <v>68</v>
      </c>
      <c r="B1073" t="s">
        <v>944</v>
      </c>
      <c r="C1073" t="s">
        <v>927</v>
      </c>
      <c r="D1073">
        <v>2</v>
      </c>
      <c r="E1073">
        <v>2</v>
      </c>
      <c r="F1073">
        <v>7</v>
      </c>
      <c r="G1073">
        <v>2055310</v>
      </c>
      <c r="H1073">
        <v>10030</v>
      </c>
      <c r="I1073">
        <v>48.598599999999998</v>
      </c>
      <c r="J1073">
        <v>71.698599999999999</v>
      </c>
      <c r="K1073">
        <v>7</v>
      </c>
    </row>
    <row r="1074" spans="1:11" x14ac:dyDescent="0.2">
      <c r="A1074" t="s">
        <v>68</v>
      </c>
      <c r="B1074" t="s">
        <v>945</v>
      </c>
      <c r="C1074" t="s">
        <v>924</v>
      </c>
      <c r="D1074">
        <v>2</v>
      </c>
      <c r="E1074">
        <v>3</v>
      </c>
      <c r="F1074">
        <v>8</v>
      </c>
      <c r="G1074">
        <v>1851085</v>
      </c>
      <c r="H1074">
        <v>9348</v>
      </c>
      <c r="I1074">
        <v>45.877099999999999</v>
      </c>
      <c r="J1074">
        <v>65.543800000000005</v>
      </c>
      <c r="K1074">
        <v>7</v>
      </c>
    </row>
    <row r="1075" spans="1:11" x14ac:dyDescent="0.2">
      <c r="A1075" t="s">
        <v>68</v>
      </c>
      <c r="B1075" t="s">
        <v>945</v>
      </c>
      <c r="C1075" t="s">
        <v>928</v>
      </c>
      <c r="D1075">
        <v>2</v>
      </c>
      <c r="E1075">
        <v>3</v>
      </c>
      <c r="F1075">
        <v>7</v>
      </c>
      <c r="G1075">
        <v>1757743</v>
      </c>
      <c r="H1075">
        <v>10054</v>
      </c>
      <c r="I1075">
        <v>46.276000000000003</v>
      </c>
      <c r="J1075">
        <v>63.05</v>
      </c>
      <c r="K1075">
        <v>5</v>
      </c>
    </row>
    <row r="1076" spans="1:11" x14ac:dyDescent="0.2">
      <c r="A1076" t="s">
        <v>68</v>
      </c>
      <c r="B1076" t="s">
        <v>945</v>
      </c>
      <c r="C1076" t="s">
        <v>927</v>
      </c>
      <c r="D1076">
        <v>2</v>
      </c>
      <c r="E1076">
        <v>3</v>
      </c>
      <c r="F1076">
        <v>8</v>
      </c>
      <c r="G1076">
        <v>1967667</v>
      </c>
      <c r="H1076">
        <v>9789</v>
      </c>
      <c r="I1076">
        <v>45.518000000000001</v>
      </c>
      <c r="J1076">
        <v>63.362499999999997</v>
      </c>
      <c r="K1076">
        <v>5</v>
      </c>
    </row>
    <row r="1077" spans="1:11" x14ac:dyDescent="0.2">
      <c r="A1077" t="s">
        <v>68</v>
      </c>
      <c r="B1077" t="s">
        <v>946</v>
      </c>
      <c r="C1077" t="s">
        <v>924</v>
      </c>
      <c r="D1077">
        <v>2</v>
      </c>
      <c r="E1077">
        <v>4</v>
      </c>
      <c r="F1077">
        <v>7</v>
      </c>
      <c r="G1077">
        <v>1801073</v>
      </c>
      <c r="H1077">
        <v>9861</v>
      </c>
      <c r="I1077">
        <v>47.131700000000002</v>
      </c>
      <c r="J1077">
        <v>65.818600000000004</v>
      </c>
      <c r="K1077">
        <v>6</v>
      </c>
    </row>
    <row r="1078" spans="1:11" x14ac:dyDescent="0.2">
      <c r="A1078" t="s">
        <v>68</v>
      </c>
      <c r="B1078" t="s">
        <v>946</v>
      </c>
      <c r="C1078" t="s">
        <v>928</v>
      </c>
      <c r="D1078">
        <v>2</v>
      </c>
      <c r="E1078">
        <v>4</v>
      </c>
      <c r="F1078">
        <v>7</v>
      </c>
      <c r="G1078">
        <v>1836852</v>
      </c>
      <c r="H1078">
        <v>9592</v>
      </c>
      <c r="I1078">
        <v>49.643300000000004</v>
      </c>
      <c r="J1078">
        <v>66.8429</v>
      </c>
      <c r="K1078">
        <v>6</v>
      </c>
    </row>
    <row r="1079" spans="1:11" x14ac:dyDescent="0.2">
      <c r="A1079" t="s">
        <v>68</v>
      </c>
      <c r="B1079" t="s">
        <v>946</v>
      </c>
      <c r="C1079" t="s">
        <v>927</v>
      </c>
      <c r="D1079">
        <v>2</v>
      </c>
      <c r="E1079">
        <v>4</v>
      </c>
      <c r="F1079">
        <v>6</v>
      </c>
      <c r="G1079">
        <v>1638639</v>
      </c>
      <c r="H1079">
        <v>10362</v>
      </c>
      <c r="I1079">
        <v>45.0383</v>
      </c>
      <c r="J1079">
        <v>66.034999999999997</v>
      </c>
      <c r="K1079">
        <v>6</v>
      </c>
    </row>
    <row r="1080" spans="1:11" x14ac:dyDescent="0.2">
      <c r="A1080" t="s">
        <v>68</v>
      </c>
      <c r="B1080" t="s">
        <v>947</v>
      </c>
      <c r="C1080" t="s">
        <v>924</v>
      </c>
      <c r="D1080">
        <v>2</v>
      </c>
      <c r="E1080">
        <v>5</v>
      </c>
      <c r="F1080">
        <v>7</v>
      </c>
      <c r="G1080">
        <v>1983561</v>
      </c>
      <c r="H1080">
        <v>10389</v>
      </c>
      <c r="I1080">
        <v>51.064300000000003</v>
      </c>
      <c r="J1080">
        <v>72.391400000000004</v>
      </c>
      <c r="K1080">
        <v>7</v>
      </c>
    </row>
    <row r="1081" spans="1:11" x14ac:dyDescent="0.2">
      <c r="A1081" t="s">
        <v>68</v>
      </c>
      <c r="B1081" t="s">
        <v>947</v>
      </c>
      <c r="C1081" t="s">
        <v>928</v>
      </c>
      <c r="D1081">
        <v>2</v>
      </c>
      <c r="E1081">
        <v>5</v>
      </c>
      <c r="F1081">
        <v>7</v>
      </c>
      <c r="G1081">
        <v>1967152</v>
      </c>
      <c r="H1081">
        <v>10973</v>
      </c>
      <c r="I1081">
        <v>46.848300000000002</v>
      </c>
      <c r="J1081">
        <v>68.791399999999996</v>
      </c>
      <c r="K1081">
        <v>6</v>
      </c>
    </row>
    <row r="1082" spans="1:11" x14ac:dyDescent="0.2">
      <c r="A1082" t="s">
        <v>68</v>
      </c>
      <c r="B1082" t="s">
        <v>947</v>
      </c>
      <c r="C1082" t="s">
        <v>927</v>
      </c>
      <c r="D1082">
        <v>2</v>
      </c>
      <c r="E1082">
        <v>5</v>
      </c>
      <c r="F1082">
        <v>7</v>
      </c>
      <c r="G1082">
        <v>1959239</v>
      </c>
      <c r="H1082">
        <v>10950</v>
      </c>
      <c r="I1082">
        <v>51.881399999999999</v>
      </c>
      <c r="J1082">
        <v>73.128600000000006</v>
      </c>
      <c r="K1082">
        <v>7</v>
      </c>
    </row>
    <row r="1083" spans="1:11" x14ac:dyDescent="0.2">
      <c r="A1083" t="s">
        <v>68</v>
      </c>
      <c r="B1083" t="s">
        <v>948</v>
      </c>
      <c r="C1083" t="s">
        <v>924</v>
      </c>
      <c r="D1083">
        <v>2</v>
      </c>
      <c r="E1083">
        <v>6</v>
      </c>
      <c r="F1083">
        <v>9</v>
      </c>
      <c r="G1083">
        <v>2161948</v>
      </c>
      <c r="H1083">
        <v>11123</v>
      </c>
      <c r="I1083">
        <v>49.031100000000002</v>
      </c>
      <c r="J1083">
        <v>74.294399999999996</v>
      </c>
      <c r="K1083">
        <v>9</v>
      </c>
    </row>
    <row r="1084" spans="1:11" x14ac:dyDescent="0.2">
      <c r="A1084" t="s">
        <v>68</v>
      </c>
      <c r="B1084" t="s">
        <v>948</v>
      </c>
      <c r="C1084" t="s">
        <v>928</v>
      </c>
      <c r="D1084">
        <v>2</v>
      </c>
      <c r="E1084">
        <v>6</v>
      </c>
      <c r="F1084">
        <v>8</v>
      </c>
      <c r="G1084">
        <v>2191855</v>
      </c>
      <c r="H1084">
        <v>10209</v>
      </c>
      <c r="I1084">
        <v>52.0212</v>
      </c>
      <c r="J1084">
        <v>74.502499999999998</v>
      </c>
      <c r="K1084">
        <v>8</v>
      </c>
    </row>
    <row r="1085" spans="1:11" x14ac:dyDescent="0.2">
      <c r="A1085" t="s">
        <v>68</v>
      </c>
      <c r="B1085" t="s">
        <v>948</v>
      </c>
      <c r="C1085" t="s">
        <v>927</v>
      </c>
      <c r="D1085">
        <v>2</v>
      </c>
      <c r="E1085">
        <v>6</v>
      </c>
      <c r="F1085">
        <v>9</v>
      </c>
      <c r="G1085">
        <v>2088668</v>
      </c>
      <c r="H1085">
        <v>10430</v>
      </c>
      <c r="I1085">
        <v>47.328899999999997</v>
      </c>
      <c r="J1085">
        <v>71.973299999999995</v>
      </c>
      <c r="K1085">
        <v>9</v>
      </c>
    </row>
    <row r="1086" spans="1:11" x14ac:dyDescent="0.2">
      <c r="A1086" t="s">
        <v>68</v>
      </c>
      <c r="B1086" t="s">
        <v>949</v>
      </c>
      <c r="C1086" t="s">
        <v>924</v>
      </c>
      <c r="D1086">
        <v>2</v>
      </c>
      <c r="E1086">
        <v>7</v>
      </c>
      <c r="F1086">
        <v>9</v>
      </c>
      <c r="G1086">
        <v>2319803</v>
      </c>
      <c r="H1086">
        <v>11067</v>
      </c>
      <c r="I1086">
        <v>49.374400000000001</v>
      </c>
      <c r="J1086">
        <v>76.09</v>
      </c>
      <c r="K1086">
        <v>9</v>
      </c>
    </row>
    <row r="1087" spans="1:11" x14ac:dyDescent="0.2">
      <c r="A1087" t="s">
        <v>68</v>
      </c>
      <c r="B1087" t="s">
        <v>949</v>
      </c>
      <c r="C1087" t="s">
        <v>928</v>
      </c>
      <c r="D1087">
        <v>2</v>
      </c>
      <c r="E1087">
        <v>7</v>
      </c>
      <c r="F1087">
        <v>9</v>
      </c>
      <c r="G1087">
        <v>2290195</v>
      </c>
      <c r="H1087">
        <v>11227</v>
      </c>
      <c r="I1087">
        <v>50.724400000000003</v>
      </c>
      <c r="J1087">
        <v>76.53</v>
      </c>
      <c r="K1087">
        <v>9</v>
      </c>
    </row>
    <row r="1088" spans="1:11" x14ac:dyDescent="0.2">
      <c r="A1088" t="s">
        <v>68</v>
      </c>
      <c r="B1088" t="s">
        <v>949</v>
      </c>
      <c r="C1088" t="s">
        <v>927</v>
      </c>
      <c r="D1088">
        <v>2</v>
      </c>
      <c r="E1088">
        <v>7</v>
      </c>
      <c r="F1088">
        <v>9</v>
      </c>
      <c r="G1088">
        <v>2430056</v>
      </c>
      <c r="H1088">
        <v>11054</v>
      </c>
      <c r="I1088">
        <v>51.464399999999998</v>
      </c>
      <c r="J1088">
        <v>78.1678</v>
      </c>
      <c r="K1088">
        <v>9</v>
      </c>
    </row>
    <row r="1089" spans="1:11" x14ac:dyDescent="0.2">
      <c r="A1089" t="s">
        <v>69</v>
      </c>
      <c r="B1089" t="s">
        <v>936</v>
      </c>
      <c r="C1089" t="s">
        <v>924</v>
      </c>
      <c r="D1089">
        <v>1</v>
      </c>
      <c r="E1089">
        <v>1</v>
      </c>
      <c r="F1089">
        <v>7</v>
      </c>
      <c r="G1089">
        <v>1909036</v>
      </c>
      <c r="H1089">
        <v>10096</v>
      </c>
      <c r="I1089">
        <v>47.003300000000003</v>
      </c>
      <c r="J1089">
        <v>67.241399999999999</v>
      </c>
      <c r="K1089">
        <v>6</v>
      </c>
    </row>
    <row r="1090" spans="1:11" x14ac:dyDescent="0.2">
      <c r="A1090" t="s">
        <v>69</v>
      </c>
      <c r="B1090" t="s">
        <v>936</v>
      </c>
      <c r="C1090" t="s">
        <v>928</v>
      </c>
      <c r="D1090">
        <v>1</v>
      </c>
      <c r="E1090">
        <v>1</v>
      </c>
      <c r="F1090">
        <v>8</v>
      </c>
      <c r="G1090">
        <v>1900044</v>
      </c>
      <c r="H1090">
        <v>10543</v>
      </c>
      <c r="I1090">
        <v>49.026699999999998</v>
      </c>
      <c r="J1090">
        <v>66.491200000000006</v>
      </c>
      <c r="K1090">
        <v>6</v>
      </c>
    </row>
    <row r="1091" spans="1:11" x14ac:dyDescent="0.2">
      <c r="A1091" t="s">
        <v>69</v>
      </c>
      <c r="B1091" t="s">
        <v>936</v>
      </c>
      <c r="C1091" t="s">
        <v>927</v>
      </c>
      <c r="D1091">
        <v>1</v>
      </c>
      <c r="E1091">
        <v>1</v>
      </c>
      <c r="F1091">
        <v>7</v>
      </c>
      <c r="G1091">
        <v>1992079</v>
      </c>
      <c r="H1091">
        <v>10399</v>
      </c>
      <c r="I1091">
        <v>46.076000000000001</v>
      </c>
      <c r="J1091">
        <v>65.894300000000001</v>
      </c>
      <c r="K1091">
        <v>5</v>
      </c>
    </row>
    <row r="1092" spans="1:11" x14ac:dyDescent="0.2">
      <c r="A1092" t="s">
        <v>69</v>
      </c>
      <c r="B1092" t="s">
        <v>937</v>
      </c>
      <c r="C1092" t="s">
        <v>924</v>
      </c>
      <c r="D1092">
        <v>1</v>
      </c>
      <c r="E1092">
        <v>2</v>
      </c>
      <c r="F1092">
        <v>8</v>
      </c>
      <c r="G1092">
        <v>1794530</v>
      </c>
      <c r="H1092">
        <v>9964</v>
      </c>
      <c r="I1092">
        <v>47.024999999999999</v>
      </c>
      <c r="J1092">
        <v>68.121300000000005</v>
      </c>
      <c r="K1092">
        <v>8</v>
      </c>
    </row>
    <row r="1093" spans="1:11" x14ac:dyDescent="0.2">
      <c r="A1093" t="s">
        <v>69</v>
      </c>
      <c r="B1093" t="s">
        <v>937</v>
      </c>
      <c r="C1093" t="s">
        <v>928</v>
      </c>
      <c r="D1093">
        <v>1</v>
      </c>
      <c r="E1093">
        <v>2</v>
      </c>
      <c r="F1093">
        <v>7</v>
      </c>
      <c r="G1093">
        <v>1686235</v>
      </c>
      <c r="H1093">
        <v>10586</v>
      </c>
      <c r="I1093">
        <v>46.43</v>
      </c>
      <c r="J1093">
        <v>67.405699999999996</v>
      </c>
      <c r="K1093">
        <v>7</v>
      </c>
    </row>
    <row r="1094" spans="1:11" x14ac:dyDescent="0.2">
      <c r="A1094" t="s">
        <v>69</v>
      </c>
      <c r="B1094" t="s">
        <v>937</v>
      </c>
      <c r="C1094" t="s">
        <v>927</v>
      </c>
      <c r="D1094">
        <v>1</v>
      </c>
      <c r="E1094">
        <v>2</v>
      </c>
      <c r="F1094">
        <v>8</v>
      </c>
      <c r="G1094">
        <v>1839043</v>
      </c>
      <c r="H1094">
        <v>9999</v>
      </c>
      <c r="I1094">
        <v>50.373800000000003</v>
      </c>
      <c r="J1094">
        <v>70.081199999999995</v>
      </c>
      <c r="K1094">
        <v>8</v>
      </c>
    </row>
    <row r="1095" spans="1:11" x14ac:dyDescent="0.2">
      <c r="A1095" t="s">
        <v>69</v>
      </c>
      <c r="B1095" t="s">
        <v>938</v>
      </c>
      <c r="C1095" t="s">
        <v>924</v>
      </c>
      <c r="D1095">
        <v>1</v>
      </c>
      <c r="E1095">
        <v>3</v>
      </c>
      <c r="F1095">
        <v>8</v>
      </c>
      <c r="G1095">
        <v>1976875</v>
      </c>
      <c r="H1095">
        <v>10269</v>
      </c>
      <c r="I1095">
        <v>49.152900000000002</v>
      </c>
      <c r="J1095">
        <v>69.278800000000004</v>
      </c>
      <c r="K1095">
        <v>7</v>
      </c>
    </row>
    <row r="1096" spans="1:11" x14ac:dyDescent="0.2">
      <c r="A1096" t="s">
        <v>69</v>
      </c>
      <c r="B1096" t="s">
        <v>938</v>
      </c>
      <c r="C1096" t="s">
        <v>928</v>
      </c>
      <c r="D1096">
        <v>1</v>
      </c>
      <c r="E1096">
        <v>3</v>
      </c>
      <c r="F1096">
        <v>8</v>
      </c>
      <c r="G1096">
        <v>1926368</v>
      </c>
      <c r="H1096">
        <v>9910</v>
      </c>
      <c r="I1096">
        <v>47.876199999999997</v>
      </c>
      <c r="J1096">
        <v>69.852500000000006</v>
      </c>
      <c r="K1096">
        <v>8</v>
      </c>
    </row>
    <row r="1097" spans="1:11" x14ac:dyDescent="0.2">
      <c r="A1097" t="s">
        <v>69</v>
      </c>
      <c r="B1097" t="s">
        <v>938</v>
      </c>
      <c r="C1097" t="s">
        <v>927</v>
      </c>
      <c r="D1097">
        <v>1</v>
      </c>
      <c r="E1097">
        <v>3</v>
      </c>
      <c r="F1097">
        <v>8</v>
      </c>
      <c r="G1097">
        <v>1619612</v>
      </c>
      <c r="H1097">
        <v>10709</v>
      </c>
      <c r="I1097">
        <v>43.58</v>
      </c>
      <c r="J1097">
        <v>60.142499999999998</v>
      </c>
      <c r="K1097">
        <v>5</v>
      </c>
    </row>
    <row r="1098" spans="1:11" x14ac:dyDescent="0.2">
      <c r="A1098" t="s">
        <v>69</v>
      </c>
      <c r="B1098" t="s">
        <v>939</v>
      </c>
      <c r="C1098" t="s">
        <v>924</v>
      </c>
      <c r="D1098">
        <v>1</v>
      </c>
      <c r="E1098">
        <v>4</v>
      </c>
      <c r="F1098">
        <v>7</v>
      </c>
      <c r="G1098">
        <v>1865845</v>
      </c>
      <c r="H1098">
        <v>10380</v>
      </c>
      <c r="I1098">
        <v>48.666699999999999</v>
      </c>
      <c r="J1098">
        <v>67.605699999999999</v>
      </c>
      <c r="K1098">
        <v>6</v>
      </c>
    </row>
    <row r="1099" spans="1:11" x14ac:dyDescent="0.2">
      <c r="A1099" t="s">
        <v>69</v>
      </c>
      <c r="B1099" t="s">
        <v>939</v>
      </c>
      <c r="C1099" t="s">
        <v>928</v>
      </c>
      <c r="D1099">
        <v>1</v>
      </c>
      <c r="E1099">
        <v>4</v>
      </c>
      <c r="F1099">
        <v>7</v>
      </c>
      <c r="G1099">
        <v>1851950</v>
      </c>
      <c r="H1099">
        <v>10564</v>
      </c>
      <c r="I1099">
        <v>47.886699999999998</v>
      </c>
      <c r="J1099">
        <v>67.4529</v>
      </c>
      <c r="K1099">
        <v>6</v>
      </c>
    </row>
    <row r="1100" spans="1:11" x14ac:dyDescent="0.2">
      <c r="A1100" t="s">
        <v>69</v>
      </c>
      <c r="B1100" t="s">
        <v>939</v>
      </c>
      <c r="C1100" t="s">
        <v>927</v>
      </c>
      <c r="D1100">
        <v>1</v>
      </c>
      <c r="E1100">
        <v>4</v>
      </c>
      <c r="F1100">
        <v>7</v>
      </c>
      <c r="G1100">
        <v>2050029</v>
      </c>
      <c r="H1100">
        <v>10514</v>
      </c>
      <c r="I1100">
        <v>49.347099999999998</v>
      </c>
      <c r="J1100">
        <v>72.52</v>
      </c>
      <c r="K1100">
        <v>7</v>
      </c>
    </row>
    <row r="1101" spans="1:11" x14ac:dyDescent="0.2">
      <c r="A1101" t="s">
        <v>69</v>
      </c>
      <c r="B1101" t="s">
        <v>940</v>
      </c>
      <c r="C1101" t="s">
        <v>924</v>
      </c>
      <c r="D1101">
        <v>1</v>
      </c>
      <c r="E1101">
        <v>5</v>
      </c>
      <c r="F1101">
        <v>7</v>
      </c>
      <c r="G1101">
        <v>1681010</v>
      </c>
      <c r="H1101">
        <v>10681</v>
      </c>
      <c r="I1101">
        <v>43.847999999999999</v>
      </c>
      <c r="J1101">
        <v>62.02</v>
      </c>
      <c r="K1101">
        <v>5</v>
      </c>
    </row>
    <row r="1102" spans="1:11" x14ac:dyDescent="0.2">
      <c r="A1102" t="s">
        <v>69</v>
      </c>
      <c r="B1102" t="s">
        <v>940</v>
      </c>
      <c r="C1102" t="s">
        <v>928</v>
      </c>
      <c r="D1102">
        <v>1</v>
      </c>
      <c r="E1102">
        <v>5</v>
      </c>
      <c r="F1102">
        <v>7</v>
      </c>
      <c r="G1102">
        <v>2039222</v>
      </c>
      <c r="H1102">
        <v>10482</v>
      </c>
      <c r="I1102">
        <v>50.03</v>
      </c>
      <c r="J1102">
        <v>72.66</v>
      </c>
      <c r="K1102">
        <v>7</v>
      </c>
    </row>
    <row r="1103" spans="1:11" x14ac:dyDescent="0.2">
      <c r="A1103" t="s">
        <v>69</v>
      </c>
      <c r="B1103" t="s">
        <v>940</v>
      </c>
      <c r="C1103" t="s">
        <v>927</v>
      </c>
      <c r="D1103">
        <v>1</v>
      </c>
      <c r="E1103">
        <v>5</v>
      </c>
      <c r="F1103">
        <v>8</v>
      </c>
      <c r="G1103">
        <v>2030122</v>
      </c>
      <c r="H1103">
        <v>9602</v>
      </c>
      <c r="I1103">
        <v>45.316000000000003</v>
      </c>
      <c r="J1103">
        <v>63.746299999999998</v>
      </c>
      <c r="K1103">
        <v>5</v>
      </c>
    </row>
    <row r="1104" spans="1:11" x14ac:dyDescent="0.2">
      <c r="A1104" t="s">
        <v>69</v>
      </c>
      <c r="B1104" t="s">
        <v>941</v>
      </c>
      <c r="C1104" t="s">
        <v>924</v>
      </c>
      <c r="D1104">
        <v>1</v>
      </c>
      <c r="E1104">
        <v>6</v>
      </c>
      <c r="F1104">
        <v>9</v>
      </c>
      <c r="G1104">
        <v>1891981</v>
      </c>
      <c r="H1104">
        <v>10782</v>
      </c>
      <c r="I1104">
        <v>45.977800000000002</v>
      </c>
      <c r="J1104">
        <v>69.666700000000006</v>
      </c>
      <c r="K1104">
        <v>9</v>
      </c>
    </row>
    <row r="1105" spans="1:11" x14ac:dyDescent="0.2">
      <c r="A1105" t="s">
        <v>69</v>
      </c>
      <c r="B1105" t="s">
        <v>941</v>
      </c>
      <c r="C1105" t="s">
        <v>928</v>
      </c>
      <c r="D1105">
        <v>1</v>
      </c>
      <c r="E1105">
        <v>6</v>
      </c>
      <c r="F1105">
        <v>9</v>
      </c>
      <c r="G1105">
        <v>2240260</v>
      </c>
      <c r="H1105">
        <v>10609</v>
      </c>
      <c r="I1105">
        <v>52.75</v>
      </c>
      <c r="J1105">
        <v>76.153300000000002</v>
      </c>
      <c r="K1105">
        <v>9</v>
      </c>
    </row>
    <row r="1106" spans="1:11" x14ac:dyDescent="0.2">
      <c r="A1106" t="s">
        <v>69</v>
      </c>
      <c r="B1106" t="s">
        <v>941</v>
      </c>
      <c r="C1106" t="s">
        <v>927</v>
      </c>
      <c r="D1106">
        <v>1</v>
      </c>
      <c r="E1106">
        <v>6</v>
      </c>
      <c r="F1106">
        <v>9</v>
      </c>
      <c r="G1106">
        <v>2175166</v>
      </c>
      <c r="H1106">
        <v>9762</v>
      </c>
      <c r="I1106">
        <v>50.371099999999998</v>
      </c>
      <c r="J1106">
        <v>73.45</v>
      </c>
      <c r="K1106">
        <v>9</v>
      </c>
    </row>
    <row r="1107" spans="1:11" x14ac:dyDescent="0.2">
      <c r="A1107" t="s">
        <v>69</v>
      </c>
      <c r="B1107" t="s">
        <v>942</v>
      </c>
      <c r="C1107" t="s">
        <v>924</v>
      </c>
      <c r="D1107">
        <v>1</v>
      </c>
      <c r="E1107">
        <v>7</v>
      </c>
      <c r="F1107">
        <v>9</v>
      </c>
      <c r="G1107">
        <v>2192224</v>
      </c>
      <c r="H1107">
        <v>10563</v>
      </c>
      <c r="I1107">
        <v>48.091700000000003</v>
      </c>
      <c r="J1107">
        <v>68.247799999999998</v>
      </c>
      <c r="K1107">
        <v>6</v>
      </c>
    </row>
    <row r="1108" spans="1:11" x14ac:dyDescent="0.2">
      <c r="A1108" t="s">
        <v>69</v>
      </c>
      <c r="B1108" t="s">
        <v>942</v>
      </c>
      <c r="C1108" t="s">
        <v>928</v>
      </c>
      <c r="D1108">
        <v>1</v>
      </c>
      <c r="E1108">
        <v>7</v>
      </c>
      <c r="F1108">
        <v>10</v>
      </c>
      <c r="G1108">
        <v>2125024</v>
      </c>
      <c r="H1108">
        <v>9830</v>
      </c>
      <c r="I1108">
        <v>47.887500000000003</v>
      </c>
      <c r="J1108">
        <v>68.647000000000006</v>
      </c>
      <c r="K1108">
        <v>8</v>
      </c>
    </row>
    <row r="1109" spans="1:11" x14ac:dyDescent="0.2">
      <c r="A1109" t="s">
        <v>69</v>
      </c>
      <c r="B1109" t="s">
        <v>942</v>
      </c>
      <c r="C1109" t="s">
        <v>927</v>
      </c>
      <c r="D1109">
        <v>1</v>
      </c>
      <c r="E1109">
        <v>7</v>
      </c>
      <c r="F1109">
        <v>9</v>
      </c>
      <c r="G1109">
        <v>1946674</v>
      </c>
      <c r="H1109">
        <v>10459</v>
      </c>
      <c r="I1109">
        <v>45.291200000000003</v>
      </c>
      <c r="J1109">
        <v>67.886700000000005</v>
      </c>
      <c r="K1109">
        <v>8</v>
      </c>
    </row>
    <row r="1110" spans="1:11" x14ac:dyDescent="0.2">
      <c r="A1110" t="s">
        <v>69</v>
      </c>
      <c r="B1110" t="s">
        <v>943</v>
      </c>
      <c r="C1110" t="s">
        <v>924</v>
      </c>
      <c r="D1110">
        <v>2</v>
      </c>
      <c r="E1110">
        <v>1</v>
      </c>
      <c r="F1110">
        <v>7</v>
      </c>
      <c r="G1110">
        <v>1567979</v>
      </c>
      <c r="H1110">
        <v>10442</v>
      </c>
      <c r="I1110">
        <v>42.775700000000001</v>
      </c>
      <c r="J1110">
        <v>64.388599999999997</v>
      </c>
      <c r="K1110">
        <v>7</v>
      </c>
    </row>
    <row r="1111" spans="1:11" x14ac:dyDescent="0.2">
      <c r="A1111" t="s">
        <v>69</v>
      </c>
      <c r="B1111" t="s">
        <v>943</v>
      </c>
      <c r="C1111" t="s">
        <v>928</v>
      </c>
      <c r="D1111">
        <v>2</v>
      </c>
      <c r="E1111">
        <v>1</v>
      </c>
      <c r="F1111">
        <v>7</v>
      </c>
      <c r="G1111">
        <v>1772994</v>
      </c>
      <c r="H1111">
        <v>9738</v>
      </c>
      <c r="I1111">
        <v>45.7483</v>
      </c>
      <c r="J1111">
        <v>64.915700000000001</v>
      </c>
      <c r="K1111">
        <v>6</v>
      </c>
    </row>
    <row r="1112" spans="1:11" x14ac:dyDescent="0.2">
      <c r="A1112" t="s">
        <v>69</v>
      </c>
      <c r="B1112" t="s">
        <v>943</v>
      </c>
      <c r="C1112" t="s">
        <v>927</v>
      </c>
      <c r="D1112">
        <v>2</v>
      </c>
      <c r="E1112">
        <v>1</v>
      </c>
      <c r="F1112">
        <v>7</v>
      </c>
      <c r="G1112">
        <v>1679166</v>
      </c>
      <c r="H1112">
        <v>9401</v>
      </c>
      <c r="I1112">
        <v>43.2729</v>
      </c>
      <c r="J1112">
        <v>64.608599999999996</v>
      </c>
      <c r="K1112">
        <v>7</v>
      </c>
    </row>
    <row r="1113" spans="1:11" x14ac:dyDescent="0.2">
      <c r="A1113" t="s">
        <v>69</v>
      </c>
      <c r="B1113" t="s">
        <v>944</v>
      </c>
      <c r="C1113" t="s">
        <v>924</v>
      </c>
      <c r="D1113">
        <v>2</v>
      </c>
      <c r="E1113">
        <v>2</v>
      </c>
      <c r="F1113">
        <v>7</v>
      </c>
      <c r="G1113">
        <v>1837077</v>
      </c>
      <c r="H1113">
        <v>10015</v>
      </c>
      <c r="I1113">
        <v>48.16</v>
      </c>
      <c r="J1113">
        <v>66.650000000000006</v>
      </c>
      <c r="K1113">
        <v>6</v>
      </c>
    </row>
    <row r="1114" spans="1:11" x14ac:dyDescent="0.2">
      <c r="A1114" t="s">
        <v>69</v>
      </c>
      <c r="B1114" t="s">
        <v>944</v>
      </c>
      <c r="C1114" t="s">
        <v>928</v>
      </c>
      <c r="D1114">
        <v>2</v>
      </c>
      <c r="E1114">
        <v>2</v>
      </c>
      <c r="F1114">
        <v>7</v>
      </c>
      <c r="G1114">
        <v>1640196</v>
      </c>
      <c r="H1114">
        <v>10394</v>
      </c>
      <c r="I1114">
        <v>46.538600000000002</v>
      </c>
      <c r="J1114">
        <v>66.731399999999994</v>
      </c>
      <c r="K1114">
        <v>7</v>
      </c>
    </row>
    <row r="1115" spans="1:11" x14ac:dyDescent="0.2">
      <c r="A1115" t="s">
        <v>69</v>
      </c>
      <c r="B1115" t="s">
        <v>944</v>
      </c>
      <c r="C1115" t="s">
        <v>927</v>
      </c>
      <c r="D1115">
        <v>2</v>
      </c>
      <c r="E1115">
        <v>2</v>
      </c>
      <c r="F1115">
        <v>8</v>
      </c>
      <c r="G1115">
        <v>1829860</v>
      </c>
      <c r="H1115">
        <v>10156</v>
      </c>
      <c r="I1115">
        <v>47.335000000000001</v>
      </c>
      <c r="J1115">
        <v>68.856300000000005</v>
      </c>
      <c r="K1115">
        <v>8</v>
      </c>
    </row>
    <row r="1116" spans="1:11" x14ac:dyDescent="0.2">
      <c r="A1116" t="s">
        <v>69</v>
      </c>
      <c r="B1116" t="s">
        <v>945</v>
      </c>
      <c r="C1116" t="s">
        <v>924</v>
      </c>
      <c r="D1116">
        <v>2</v>
      </c>
      <c r="E1116">
        <v>3</v>
      </c>
      <c r="F1116">
        <v>8</v>
      </c>
      <c r="G1116">
        <v>1626086</v>
      </c>
      <c r="H1116">
        <v>9369</v>
      </c>
      <c r="I1116">
        <v>43.873800000000003</v>
      </c>
      <c r="J1116">
        <v>64.254999999999995</v>
      </c>
      <c r="K1116">
        <v>8</v>
      </c>
    </row>
    <row r="1117" spans="1:11" x14ac:dyDescent="0.2">
      <c r="A1117" t="s">
        <v>69</v>
      </c>
      <c r="B1117" t="s">
        <v>945</v>
      </c>
      <c r="C1117" t="s">
        <v>928</v>
      </c>
      <c r="D1117">
        <v>2</v>
      </c>
      <c r="E1117">
        <v>3</v>
      </c>
      <c r="F1117">
        <v>8</v>
      </c>
      <c r="G1117">
        <v>1583492</v>
      </c>
      <c r="H1117">
        <v>9772</v>
      </c>
      <c r="I1117">
        <v>45.867100000000001</v>
      </c>
      <c r="J1117">
        <v>63.116300000000003</v>
      </c>
      <c r="K1117">
        <v>7</v>
      </c>
    </row>
    <row r="1118" spans="1:11" x14ac:dyDescent="0.2">
      <c r="A1118" t="s">
        <v>69</v>
      </c>
      <c r="B1118" t="s">
        <v>945</v>
      </c>
      <c r="C1118" t="s">
        <v>927</v>
      </c>
      <c r="D1118">
        <v>2</v>
      </c>
      <c r="E1118">
        <v>3</v>
      </c>
      <c r="F1118">
        <v>7</v>
      </c>
      <c r="G1118">
        <v>1716908</v>
      </c>
      <c r="H1118">
        <v>9457</v>
      </c>
      <c r="I1118">
        <v>45.048000000000002</v>
      </c>
      <c r="J1118">
        <v>61.574300000000001</v>
      </c>
      <c r="K1118">
        <v>5</v>
      </c>
    </row>
    <row r="1119" spans="1:11" x14ac:dyDescent="0.2">
      <c r="A1119" t="s">
        <v>69</v>
      </c>
      <c r="B1119" t="s">
        <v>946</v>
      </c>
      <c r="C1119" t="s">
        <v>924</v>
      </c>
      <c r="D1119">
        <v>2</v>
      </c>
      <c r="E1119">
        <v>4</v>
      </c>
      <c r="F1119">
        <v>6</v>
      </c>
      <c r="G1119">
        <v>1846267</v>
      </c>
      <c r="H1119">
        <v>10192</v>
      </c>
      <c r="I1119">
        <v>51.173999999999999</v>
      </c>
      <c r="J1119">
        <v>67.84</v>
      </c>
      <c r="K1119">
        <v>5</v>
      </c>
    </row>
    <row r="1120" spans="1:11" x14ac:dyDescent="0.2">
      <c r="A1120" t="s">
        <v>69</v>
      </c>
      <c r="B1120" t="s">
        <v>946</v>
      </c>
      <c r="C1120" t="s">
        <v>928</v>
      </c>
      <c r="D1120">
        <v>2</v>
      </c>
      <c r="E1120">
        <v>4</v>
      </c>
      <c r="F1120">
        <v>7</v>
      </c>
      <c r="G1120">
        <v>1728396</v>
      </c>
      <c r="H1120">
        <v>10558</v>
      </c>
      <c r="I1120">
        <v>45.861400000000003</v>
      </c>
      <c r="J1120">
        <v>67.585700000000003</v>
      </c>
      <c r="K1120">
        <v>7</v>
      </c>
    </row>
    <row r="1121" spans="1:11" x14ac:dyDescent="0.2">
      <c r="A1121" t="s">
        <v>69</v>
      </c>
      <c r="B1121" t="s">
        <v>946</v>
      </c>
      <c r="C1121" t="s">
        <v>927</v>
      </c>
      <c r="D1121">
        <v>2</v>
      </c>
      <c r="E1121">
        <v>4</v>
      </c>
      <c r="F1121">
        <v>7</v>
      </c>
      <c r="G1121">
        <v>1993379</v>
      </c>
      <c r="H1121">
        <v>10687</v>
      </c>
      <c r="I1121">
        <v>45.776699999999998</v>
      </c>
      <c r="J1121">
        <v>68.395700000000005</v>
      </c>
      <c r="K1121">
        <v>6</v>
      </c>
    </row>
    <row r="1122" spans="1:11" x14ac:dyDescent="0.2">
      <c r="A1122" t="s">
        <v>69</v>
      </c>
      <c r="B1122" t="s">
        <v>947</v>
      </c>
      <c r="C1122" t="s">
        <v>924</v>
      </c>
      <c r="D1122">
        <v>2</v>
      </c>
      <c r="E1122">
        <v>5</v>
      </c>
      <c r="F1122">
        <v>7</v>
      </c>
      <c r="G1122">
        <v>1783818</v>
      </c>
      <c r="H1122">
        <v>10041</v>
      </c>
      <c r="I1122">
        <v>48.808300000000003</v>
      </c>
      <c r="J1122">
        <v>66.352900000000005</v>
      </c>
      <c r="K1122">
        <v>6</v>
      </c>
    </row>
    <row r="1123" spans="1:11" x14ac:dyDescent="0.2">
      <c r="A1123" t="s">
        <v>69</v>
      </c>
      <c r="B1123" t="s">
        <v>947</v>
      </c>
      <c r="C1123" t="s">
        <v>928</v>
      </c>
      <c r="D1123">
        <v>2</v>
      </c>
      <c r="E1123">
        <v>5</v>
      </c>
      <c r="F1123">
        <v>7</v>
      </c>
      <c r="G1123">
        <v>1778097</v>
      </c>
      <c r="H1123">
        <v>9868</v>
      </c>
      <c r="I1123">
        <v>42.648000000000003</v>
      </c>
      <c r="J1123">
        <v>61.712899999999998</v>
      </c>
      <c r="K1123">
        <v>5</v>
      </c>
    </row>
    <row r="1124" spans="1:11" x14ac:dyDescent="0.2">
      <c r="A1124" t="s">
        <v>69</v>
      </c>
      <c r="B1124" t="s">
        <v>947</v>
      </c>
      <c r="C1124" t="s">
        <v>927</v>
      </c>
      <c r="D1124">
        <v>2</v>
      </c>
      <c r="E1124">
        <v>5</v>
      </c>
      <c r="F1124">
        <v>7</v>
      </c>
      <c r="G1124">
        <v>1645188</v>
      </c>
      <c r="H1124">
        <v>10149</v>
      </c>
      <c r="I1124">
        <v>44.5214</v>
      </c>
      <c r="J1124">
        <v>65.638599999999997</v>
      </c>
      <c r="K1124">
        <v>7</v>
      </c>
    </row>
    <row r="1125" spans="1:11" x14ac:dyDescent="0.2">
      <c r="A1125" t="s">
        <v>69</v>
      </c>
      <c r="B1125" t="s">
        <v>948</v>
      </c>
      <c r="C1125" t="s">
        <v>924</v>
      </c>
      <c r="D1125">
        <v>2</v>
      </c>
      <c r="E1125">
        <v>6</v>
      </c>
      <c r="F1125">
        <v>9</v>
      </c>
      <c r="G1125">
        <v>1860166</v>
      </c>
      <c r="H1125">
        <v>10856</v>
      </c>
      <c r="I1125">
        <v>46.288600000000002</v>
      </c>
      <c r="J1125">
        <v>66.055599999999998</v>
      </c>
      <c r="K1125">
        <v>7</v>
      </c>
    </row>
    <row r="1126" spans="1:11" x14ac:dyDescent="0.2">
      <c r="A1126" t="s">
        <v>69</v>
      </c>
      <c r="B1126" t="s">
        <v>948</v>
      </c>
      <c r="C1126" t="s">
        <v>928</v>
      </c>
      <c r="D1126">
        <v>2</v>
      </c>
      <c r="E1126">
        <v>6</v>
      </c>
      <c r="F1126">
        <v>9</v>
      </c>
      <c r="G1126">
        <v>2228960</v>
      </c>
      <c r="H1126">
        <v>9939</v>
      </c>
      <c r="I1126">
        <v>47.905999999999999</v>
      </c>
      <c r="J1126">
        <v>66.097800000000007</v>
      </c>
      <c r="K1126">
        <v>5</v>
      </c>
    </row>
    <row r="1127" spans="1:11" x14ac:dyDescent="0.2">
      <c r="A1127" t="s">
        <v>69</v>
      </c>
      <c r="B1127" t="s">
        <v>948</v>
      </c>
      <c r="C1127" t="s">
        <v>927</v>
      </c>
      <c r="D1127">
        <v>2</v>
      </c>
      <c r="E1127">
        <v>6</v>
      </c>
      <c r="F1127">
        <v>8</v>
      </c>
      <c r="G1127">
        <v>1897680</v>
      </c>
      <c r="H1127">
        <v>10096</v>
      </c>
      <c r="I1127">
        <v>44.02</v>
      </c>
      <c r="J1127">
        <v>62.67</v>
      </c>
      <c r="K1127">
        <v>5</v>
      </c>
    </row>
    <row r="1128" spans="1:11" x14ac:dyDescent="0.2">
      <c r="A1128" t="s">
        <v>69</v>
      </c>
      <c r="B1128" t="s">
        <v>949</v>
      </c>
      <c r="C1128" t="s">
        <v>924</v>
      </c>
      <c r="D1128">
        <v>2</v>
      </c>
      <c r="E1128">
        <v>7</v>
      </c>
      <c r="F1128">
        <v>9</v>
      </c>
      <c r="G1128">
        <v>1835917</v>
      </c>
      <c r="H1128">
        <v>10312</v>
      </c>
      <c r="I1128">
        <v>42.472900000000003</v>
      </c>
      <c r="J1128">
        <v>63.878900000000002</v>
      </c>
      <c r="K1128">
        <v>7</v>
      </c>
    </row>
    <row r="1129" spans="1:11" x14ac:dyDescent="0.2">
      <c r="A1129" t="s">
        <v>69</v>
      </c>
      <c r="B1129" t="s">
        <v>949</v>
      </c>
      <c r="C1129" t="s">
        <v>928</v>
      </c>
      <c r="D1129">
        <v>2</v>
      </c>
      <c r="E1129">
        <v>7</v>
      </c>
      <c r="F1129">
        <v>9</v>
      </c>
      <c r="G1129">
        <v>2006997</v>
      </c>
      <c r="H1129">
        <v>9877</v>
      </c>
      <c r="I1129">
        <v>46.238799999999998</v>
      </c>
      <c r="J1129">
        <v>68.25</v>
      </c>
      <c r="K1129">
        <v>8</v>
      </c>
    </row>
    <row r="1130" spans="1:11" x14ac:dyDescent="0.2">
      <c r="A1130" t="s">
        <v>69</v>
      </c>
      <c r="B1130" t="s">
        <v>949</v>
      </c>
      <c r="C1130" t="s">
        <v>927</v>
      </c>
      <c r="D1130">
        <v>2</v>
      </c>
      <c r="E1130">
        <v>7</v>
      </c>
      <c r="F1130">
        <v>9</v>
      </c>
      <c r="G1130">
        <v>1990682</v>
      </c>
      <c r="H1130">
        <v>9685</v>
      </c>
      <c r="I1130">
        <v>44.378300000000003</v>
      </c>
      <c r="J1130">
        <v>63.937800000000003</v>
      </c>
      <c r="K1130">
        <v>6</v>
      </c>
    </row>
    <row r="1131" spans="1:11" x14ac:dyDescent="0.2">
      <c r="A1131" t="s">
        <v>70</v>
      </c>
      <c r="B1131" t="s">
        <v>936</v>
      </c>
      <c r="C1131" t="s">
        <v>924</v>
      </c>
      <c r="D1131">
        <v>1</v>
      </c>
      <c r="E1131">
        <v>1</v>
      </c>
      <c r="F1131">
        <v>8</v>
      </c>
      <c r="G1131">
        <v>1835061</v>
      </c>
      <c r="H1131">
        <v>10383</v>
      </c>
      <c r="I1131">
        <v>47.61</v>
      </c>
      <c r="J1131">
        <v>63.161200000000001</v>
      </c>
      <c r="K1131">
        <v>5</v>
      </c>
    </row>
    <row r="1132" spans="1:11" x14ac:dyDescent="0.2">
      <c r="A1132" t="s">
        <v>70</v>
      </c>
      <c r="B1132" t="s">
        <v>936</v>
      </c>
      <c r="C1132" t="s">
        <v>928</v>
      </c>
      <c r="D1132">
        <v>1</v>
      </c>
      <c r="E1132">
        <v>1</v>
      </c>
      <c r="F1132">
        <v>7</v>
      </c>
      <c r="G1132">
        <v>1918194</v>
      </c>
      <c r="H1132">
        <v>10724</v>
      </c>
      <c r="I1132">
        <v>47.194299999999998</v>
      </c>
      <c r="J1132">
        <v>70.4071</v>
      </c>
      <c r="K1132">
        <v>7</v>
      </c>
    </row>
    <row r="1133" spans="1:11" x14ac:dyDescent="0.2">
      <c r="A1133" t="s">
        <v>70</v>
      </c>
      <c r="B1133" t="s">
        <v>936</v>
      </c>
      <c r="C1133" t="s">
        <v>927</v>
      </c>
      <c r="D1133">
        <v>1</v>
      </c>
      <c r="E1133">
        <v>1</v>
      </c>
      <c r="F1133">
        <v>8</v>
      </c>
      <c r="G1133">
        <v>1882035</v>
      </c>
      <c r="H1133">
        <v>10082</v>
      </c>
      <c r="I1133">
        <v>48.231400000000001</v>
      </c>
      <c r="J1133">
        <v>67.7</v>
      </c>
      <c r="K1133">
        <v>7</v>
      </c>
    </row>
    <row r="1134" spans="1:11" x14ac:dyDescent="0.2">
      <c r="A1134" t="s">
        <v>70</v>
      </c>
      <c r="B1134" t="s">
        <v>937</v>
      </c>
      <c r="C1134" t="s">
        <v>924</v>
      </c>
      <c r="D1134">
        <v>1</v>
      </c>
      <c r="E1134">
        <v>2</v>
      </c>
      <c r="F1134">
        <v>8</v>
      </c>
      <c r="G1134">
        <v>1884221</v>
      </c>
      <c r="H1134">
        <v>10395</v>
      </c>
      <c r="I1134">
        <v>50.168599999999998</v>
      </c>
      <c r="J1134">
        <v>68.693700000000007</v>
      </c>
      <c r="K1134">
        <v>7</v>
      </c>
    </row>
    <row r="1135" spans="1:11" x14ac:dyDescent="0.2">
      <c r="A1135" t="s">
        <v>70</v>
      </c>
      <c r="B1135" t="s">
        <v>937</v>
      </c>
      <c r="C1135" t="s">
        <v>928</v>
      </c>
      <c r="D1135">
        <v>1</v>
      </c>
      <c r="E1135">
        <v>2</v>
      </c>
      <c r="F1135">
        <v>8</v>
      </c>
      <c r="G1135">
        <v>1903447</v>
      </c>
      <c r="H1135">
        <v>10412</v>
      </c>
      <c r="I1135">
        <v>47.487099999999998</v>
      </c>
      <c r="J1135">
        <v>67.935000000000002</v>
      </c>
      <c r="K1135">
        <v>7</v>
      </c>
    </row>
    <row r="1136" spans="1:11" x14ac:dyDescent="0.2">
      <c r="A1136" t="s">
        <v>70</v>
      </c>
      <c r="B1136" t="s">
        <v>937</v>
      </c>
      <c r="C1136" t="s">
        <v>927</v>
      </c>
      <c r="D1136">
        <v>1</v>
      </c>
      <c r="E1136">
        <v>2</v>
      </c>
      <c r="F1136">
        <v>8</v>
      </c>
      <c r="G1136">
        <v>1867606</v>
      </c>
      <c r="H1136">
        <v>10313</v>
      </c>
      <c r="I1136">
        <v>47.954999999999998</v>
      </c>
      <c r="J1136">
        <v>69.715000000000003</v>
      </c>
      <c r="K1136">
        <v>8</v>
      </c>
    </row>
    <row r="1137" spans="1:11" x14ac:dyDescent="0.2">
      <c r="A1137" t="s">
        <v>70</v>
      </c>
      <c r="B1137" t="s">
        <v>938</v>
      </c>
      <c r="C1137" t="s">
        <v>924</v>
      </c>
      <c r="D1137">
        <v>1</v>
      </c>
      <c r="E1137">
        <v>3</v>
      </c>
      <c r="F1137">
        <v>8</v>
      </c>
      <c r="G1137">
        <v>1881911</v>
      </c>
      <c r="H1137">
        <v>10004</v>
      </c>
      <c r="I1137">
        <v>46.466700000000003</v>
      </c>
      <c r="J1137">
        <v>64.836299999999994</v>
      </c>
      <c r="K1137">
        <v>6</v>
      </c>
    </row>
    <row r="1138" spans="1:11" x14ac:dyDescent="0.2">
      <c r="A1138" t="s">
        <v>70</v>
      </c>
      <c r="B1138" t="s">
        <v>938</v>
      </c>
      <c r="C1138" t="s">
        <v>928</v>
      </c>
      <c r="D1138">
        <v>1</v>
      </c>
      <c r="E1138">
        <v>3</v>
      </c>
      <c r="F1138">
        <v>9</v>
      </c>
      <c r="G1138">
        <v>1878361</v>
      </c>
      <c r="H1138">
        <v>10342</v>
      </c>
      <c r="I1138">
        <v>47.323700000000002</v>
      </c>
      <c r="J1138">
        <v>67.762200000000007</v>
      </c>
      <c r="K1138">
        <v>8</v>
      </c>
    </row>
    <row r="1139" spans="1:11" x14ac:dyDescent="0.2">
      <c r="A1139" t="s">
        <v>70</v>
      </c>
      <c r="B1139" t="s">
        <v>938</v>
      </c>
      <c r="C1139" t="s">
        <v>927</v>
      </c>
      <c r="D1139">
        <v>1</v>
      </c>
      <c r="E1139">
        <v>3</v>
      </c>
      <c r="F1139">
        <v>8</v>
      </c>
      <c r="G1139">
        <v>2061479</v>
      </c>
      <c r="H1139">
        <v>10019</v>
      </c>
      <c r="I1139">
        <v>46.122900000000001</v>
      </c>
      <c r="J1139">
        <v>68.742500000000007</v>
      </c>
      <c r="K1139">
        <v>7</v>
      </c>
    </row>
    <row r="1140" spans="1:11" x14ac:dyDescent="0.2">
      <c r="A1140" t="s">
        <v>70</v>
      </c>
      <c r="B1140" t="s">
        <v>939</v>
      </c>
      <c r="C1140" t="s">
        <v>924</v>
      </c>
      <c r="D1140">
        <v>1</v>
      </c>
      <c r="E1140">
        <v>4</v>
      </c>
      <c r="F1140">
        <v>7</v>
      </c>
      <c r="G1140">
        <v>1929428</v>
      </c>
      <c r="H1140">
        <v>10298</v>
      </c>
      <c r="I1140">
        <v>49.1143</v>
      </c>
      <c r="J1140">
        <v>70.8643</v>
      </c>
      <c r="K1140">
        <v>7</v>
      </c>
    </row>
    <row r="1141" spans="1:11" x14ac:dyDescent="0.2">
      <c r="A1141" t="s">
        <v>70</v>
      </c>
      <c r="B1141" t="s">
        <v>939</v>
      </c>
      <c r="C1141" t="s">
        <v>928</v>
      </c>
      <c r="D1141">
        <v>1</v>
      </c>
      <c r="E1141">
        <v>4</v>
      </c>
      <c r="F1141">
        <v>7</v>
      </c>
      <c r="G1141">
        <v>1898133</v>
      </c>
      <c r="H1141">
        <v>10313</v>
      </c>
      <c r="I1141">
        <v>49.128300000000003</v>
      </c>
      <c r="J1141">
        <v>68.222899999999996</v>
      </c>
      <c r="K1141">
        <v>6</v>
      </c>
    </row>
    <row r="1142" spans="1:11" x14ac:dyDescent="0.2">
      <c r="A1142" t="s">
        <v>70</v>
      </c>
      <c r="B1142" t="s">
        <v>939</v>
      </c>
      <c r="C1142" t="s">
        <v>927</v>
      </c>
      <c r="D1142">
        <v>1</v>
      </c>
      <c r="E1142">
        <v>4</v>
      </c>
      <c r="F1142">
        <v>8</v>
      </c>
      <c r="G1142">
        <v>1924167</v>
      </c>
      <c r="H1142">
        <v>10325</v>
      </c>
      <c r="I1142">
        <v>48.921700000000001</v>
      </c>
      <c r="J1142">
        <v>66.59</v>
      </c>
      <c r="K1142">
        <v>6</v>
      </c>
    </row>
    <row r="1143" spans="1:11" x14ac:dyDescent="0.2">
      <c r="A1143" t="s">
        <v>70</v>
      </c>
      <c r="B1143" t="s">
        <v>940</v>
      </c>
      <c r="C1143" t="s">
        <v>924</v>
      </c>
      <c r="D1143">
        <v>1</v>
      </c>
      <c r="E1143">
        <v>5</v>
      </c>
      <c r="F1143">
        <v>8</v>
      </c>
      <c r="G1143">
        <v>2023561</v>
      </c>
      <c r="H1143">
        <v>10862</v>
      </c>
      <c r="I1143">
        <v>51.481400000000001</v>
      </c>
      <c r="J1143">
        <v>71.373800000000003</v>
      </c>
      <c r="K1143">
        <v>7</v>
      </c>
    </row>
    <row r="1144" spans="1:11" x14ac:dyDescent="0.2">
      <c r="A1144" t="s">
        <v>70</v>
      </c>
      <c r="B1144" t="s">
        <v>940</v>
      </c>
      <c r="C1144" t="s">
        <v>928</v>
      </c>
      <c r="D1144">
        <v>1</v>
      </c>
      <c r="E1144">
        <v>5</v>
      </c>
      <c r="F1144">
        <v>8</v>
      </c>
      <c r="G1144">
        <v>2058481</v>
      </c>
      <c r="H1144">
        <v>10961</v>
      </c>
      <c r="I1144">
        <v>50.291200000000003</v>
      </c>
      <c r="J1144">
        <v>73.53</v>
      </c>
      <c r="K1144">
        <v>8</v>
      </c>
    </row>
    <row r="1145" spans="1:11" x14ac:dyDescent="0.2">
      <c r="A1145" t="s">
        <v>70</v>
      </c>
      <c r="B1145" t="s">
        <v>940</v>
      </c>
      <c r="C1145" t="s">
        <v>927</v>
      </c>
      <c r="D1145">
        <v>1</v>
      </c>
      <c r="E1145">
        <v>5</v>
      </c>
      <c r="F1145">
        <v>7</v>
      </c>
      <c r="G1145">
        <v>2032698</v>
      </c>
      <c r="H1145">
        <v>10693</v>
      </c>
      <c r="I1145">
        <v>51.561399999999999</v>
      </c>
      <c r="J1145">
        <v>73.489999999999995</v>
      </c>
      <c r="K1145">
        <v>7</v>
      </c>
    </row>
    <row r="1146" spans="1:11" x14ac:dyDescent="0.2">
      <c r="A1146" t="s">
        <v>70</v>
      </c>
      <c r="B1146" t="s">
        <v>941</v>
      </c>
      <c r="C1146" t="s">
        <v>924</v>
      </c>
      <c r="D1146">
        <v>1</v>
      </c>
      <c r="E1146">
        <v>6</v>
      </c>
      <c r="F1146">
        <v>9</v>
      </c>
      <c r="G1146">
        <v>2134150</v>
      </c>
      <c r="H1146">
        <v>10406</v>
      </c>
      <c r="I1146">
        <v>50.671700000000001</v>
      </c>
      <c r="J1146">
        <v>68.025599999999997</v>
      </c>
      <c r="K1146">
        <v>6</v>
      </c>
    </row>
    <row r="1147" spans="1:11" x14ac:dyDescent="0.2">
      <c r="A1147" t="s">
        <v>70</v>
      </c>
      <c r="B1147" t="s">
        <v>941</v>
      </c>
      <c r="C1147" t="s">
        <v>928</v>
      </c>
      <c r="D1147">
        <v>1</v>
      </c>
      <c r="E1147">
        <v>6</v>
      </c>
      <c r="F1147">
        <v>10</v>
      </c>
      <c r="G1147">
        <v>2108292</v>
      </c>
      <c r="H1147">
        <v>10561</v>
      </c>
      <c r="I1147">
        <v>48.662500000000001</v>
      </c>
      <c r="J1147">
        <v>69.561999999999998</v>
      </c>
      <c r="K1147">
        <v>8</v>
      </c>
    </row>
    <row r="1148" spans="1:11" x14ac:dyDescent="0.2">
      <c r="A1148" t="s">
        <v>70</v>
      </c>
      <c r="B1148" t="s">
        <v>941</v>
      </c>
      <c r="C1148" t="s">
        <v>927</v>
      </c>
      <c r="D1148">
        <v>1</v>
      </c>
      <c r="E1148">
        <v>6</v>
      </c>
      <c r="F1148">
        <v>9</v>
      </c>
      <c r="G1148">
        <v>2138620</v>
      </c>
      <c r="H1148">
        <v>10695</v>
      </c>
      <c r="I1148">
        <v>48.753700000000002</v>
      </c>
      <c r="J1148">
        <v>71.496700000000004</v>
      </c>
      <c r="K1148">
        <v>8</v>
      </c>
    </row>
    <row r="1149" spans="1:11" x14ac:dyDescent="0.2">
      <c r="A1149" t="s">
        <v>70</v>
      </c>
      <c r="B1149" t="s">
        <v>942</v>
      </c>
      <c r="C1149" t="s">
        <v>924</v>
      </c>
      <c r="D1149">
        <v>1</v>
      </c>
      <c r="E1149">
        <v>7</v>
      </c>
      <c r="F1149">
        <v>10</v>
      </c>
      <c r="G1149">
        <v>2273512</v>
      </c>
      <c r="H1149">
        <v>10644</v>
      </c>
      <c r="I1149">
        <v>48.8444</v>
      </c>
      <c r="J1149">
        <v>73.201999999999998</v>
      </c>
      <c r="K1149">
        <v>9</v>
      </c>
    </row>
    <row r="1150" spans="1:11" x14ac:dyDescent="0.2">
      <c r="A1150" t="s">
        <v>70</v>
      </c>
      <c r="B1150" t="s">
        <v>942</v>
      </c>
      <c r="C1150" t="s">
        <v>928</v>
      </c>
      <c r="D1150">
        <v>1</v>
      </c>
      <c r="E1150">
        <v>7</v>
      </c>
      <c r="F1150">
        <v>9</v>
      </c>
      <c r="G1150">
        <v>2171594</v>
      </c>
      <c r="H1150">
        <v>10498</v>
      </c>
      <c r="I1150">
        <v>49.732900000000001</v>
      </c>
      <c r="J1150">
        <v>70.239999999999995</v>
      </c>
      <c r="K1150">
        <v>7</v>
      </c>
    </row>
    <row r="1151" spans="1:11" x14ac:dyDescent="0.2">
      <c r="A1151" t="s">
        <v>70</v>
      </c>
      <c r="B1151" t="s">
        <v>942</v>
      </c>
      <c r="C1151" t="s">
        <v>927</v>
      </c>
      <c r="D1151">
        <v>1</v>
      </c>
      <c r="E1151">
        <v>7</v>
      </c>
      <c r="F1151">
        <v>10</v>
      </c>
      <c r="G1151">
        <v>2051172</v>
      </c>
      <c r="H1151">
        <v>10851</v>
      </c>
      <c r="I1151">
        <v>50.244300000000003</v>
      </c>
      <c r="J1151">
        <v>68.165999999999997</v>
      </c>
      <c r="K1151">
        <v>7</v>
      </c>
    </row>
    <row r="1152" spans="1:11" x14ac:dyDescent="0.2">
      <c r="A1152" t="s">
        <v>70</v>
      </c>
      <c r="B1152" t="s">
        <v>943</v>
      </c>
      <c r="C1152" t="s">
        <v>924</v>
      </c>
      <c r="D1152">
        <v>2</v>
      </c>
      <c r="E1152">
        <v>1</v>
      </c>
      <c r="F1152">
        <v>8</v>
      </c>
      <c r="G1152">
        <v>1902484</v>
      </c>
      <c r="H1152">
        <v>10484</v>
      </c>
      <c r="I1152">
        <v>48.04</v>
      </c>
      <c r="J1152">
        <v>70.323800000000006</v>
      </c>
      <c r="K1152">
        <v>8</v>
      </c>
    </row>
    <row r="1153" spans="1:11" x14ac:dyDescent="0.2">
      <c r="A1153" t="s">
        <v>70</v>
      </c>
      <c r="B1153" t="s">
        <v>943</v>
      </c>
      <c r="C1153" t="s">
        <v>928</v>
      </c>
      <c r="D1153">
        <v>2</v>
      </c>
      <c r="E1153">
        <v>1</v>
      </c>
      <c r="F1153">
        <v>7</v>
      </c>
      <c r="G1153">
        <v>1926086</v>
      </c>
      <c r="H1153">
        <v>10650</v>
      </c>
      <c r="I1153">
        <v>46.817100000000003</v>
      </c>
      <c r="J1153">
        <v>70.244299999999996</v>
      </c>
      <c r="K1153">
        <v>7</v>
      </c>
    </row>
    <row r="1154" spans="1:11" x14ac:dyDescent="0.2">
      <c r="A1154" t="s">
        <v>70</v>
      </c>
      <c r="B1154" t="s">
        <v>943</v>
      </c>
      <c r="C1154" t="s">
        <v>927</v>
      </c>
      <c r="D1154">
        <v>2</v>
      </c>
      <c r="E1154">
        <v>1</v>
      </c>
      <c r="F1154">
        <v>8</v>
      </c>
      <c r="G1154">
        <v>1950770</v>
      </c>
      <c r="H1154">
        <v>10191</v>
      </c>
      <c r="I1154">
        <v>48.67</v>
      </c>
      <c r="J1154">
        <v>68.6875</v>
      </c>
      <c r="K1154">
        <v>7</v>
      </c>
    </row>
    <row r="1155" spans="1:11" x14ac:dyDescent="0.2">
      <c r="A1155" t="s">
        <v>70</v>
      </c>
      <c r="B1155" t="s">
        <v>944</v>
      </c>
      <c r="C1155" t="s">
        <v>924</v>
      </c>
      <c r="D1155">
        <v>2</v>
      </c>
      <c r="E1155">
        <v>2</v>
      </c>
      <c r="F1155">
        <v>8</v>
      </c>
      <c r="G1155">
        <v>1885343</v>
      </c>
      <c r="H1155">
        <v>9744</v>
      </c>
      <c r="I1155">
        <v>45.161999999999999</v>
      </c>
      <c r="J1155">
        <v>62.298699999999997</v>
      </c>
      <c r="K1155">
        <v>5</v>
      </c>
    </row>
    <row r="1156" spans="1:11" x14ac:dyDescent="0.2">
      <c r="A1156" t="s">
        <v>70</v>
      </c>
      <c r="B1156" t="s">
        <v>944</v>
      </c>
      <c r="C1156" t="s">
        <v>928</v>
      </c>
      <c r="D1156">
        <v>2</v>
      </c>
      <c r="E1156">
        <v>2</v>
      </c>
      <c r="F1156">
        <v>8</v>
      </c>
      <c r="G1156">
        <v>1814628</v>
      </c>
      <c r="H1156">
        <v>10437</v>
      </c>
      <c r="I1156">
        <v>45.932499999999997</v>
      </c>
      <c r="J1156">
        <v>60.636200000000002</v>
      </c>
      <c r="K1156">
        <v>4</v>
      </c>
    </row>
    <row r="1157" spans="1:11" x14ac:dyDescent="0.2">
      <c r="A1157" t="s">
        <v>70</v>
      </c>
      <c r="B1157" t="s">
        <v>944</v>
      </c>
      <c r="C1157" t="s">
        <v>927</v>
      </c>
      <c r="D1157">
        <v>2</v>
      </c>
      <c r="E1157">
        <v>2</v>
      </c>
      <c r="F1157">
        <v>8</v>
      </c>
      <c r="G1157">
        <v>1959474</v>
      </c>
      <c r="H1157">
        <v>9747</v>
      </c>
      <c r="I1157">
        <v>49.08</v>
      </c>
      <c r="J1157">
        <v>68.526300000000006</v>
      </c>
      <c r="K1157">
        <v>7</v>
      </c>
    </row>
    <row r="1158" spans="1:11" x14ac:dyDescent="0.2">
      <c r="A1158" t="s">
        <v>70</v>
      </c>
      <c r="B1158" t="s">
        <v>945</v>
      </c>
      <c r="C1158" t="s">
        <v>924</v>
      </c>
      <c r="D1158">
        <v>2</v>
      </c>
      <c r="E1158">
        <v>3</v>
      </c>
      <c r="F1158">
        <v>8</v>
      </c>
      <c r="G1158">
        <v>1853374</v>
      </c>
      <c r="H1158">
        <v>10186</v>
      </c>
      <c r="I1158">
        <v>47.265700000000002</v>
      </c>
      <c r="J1158">
        <v>67.168800000000005</v>
      </c>
      <c r="K1158">
        <v>7</v>
      </c>
    </row>
    <row r="1159" spans="1:11" x14ac:dyDescent="0.2">
      <c r="A1159" t="s">
        <v>70</v>
      </c>
      <c r="B1159" t="s">
        <v>945</v>
      </c>
      <c r="C1159" t="s">
        <v>928</v>
      </c>
      <c r="D1159">
        <v>2</v>
      </c>
      <c r="E1159">
        <v>3</v>
      </c>
      <c r="F1159">
        <v>9</v>
      </c>
      <c r="G1159">
        <v>1851334</v>
      </c>
      <c r="H1159">
        <v>10027</v>
      </c>
      <c r="I1159">
        <v>47.273699999999998</v>
      </c>
      <c r="J1159">
        <v>67.16</v>
      </c>
      <c r="K1159">
        <v>8</v>
      </c>
    </row>
    <row r="1160" spans="1:11" x14ac:dyDescent="0.2">
      <c r="A1160" t="s">
        <v>70</v>
      </c>
      <c r="B1160" t="s">
        <v>945</v>
      </c>
      <c r="C1160" t="s">
        <v>927</v>
      </c>
      <c r="D1160">
        <v>2</v>
      </c>
      <c r="E1160">
        <v>3</v>
      </c>
      <c r="F1160">
        <v>8</v>
      </c>
      <c r="G1160">
        <v>1788267</v>
      </c>
      <c r="H1160">
        <v>10135</v>
      </c>
      <c r="I1160">
        <v>47.905700000000003</v>
      </c>
      <c r="J1160">
        <v>66.616200000000006</v>
      </c>
      <c r="K1160">
        <v>7</v>
      </c>
    </row>
    <row r="1161" spans="1:11" x14ac:dyDescent="0.2">
      <c r="A1161" t="s">
        <v>70</v>
      </c>
      <c r="B1161" t="s">
        <v>946</v>
      </c>
      <c r="C1161" t="s">
        <v>924</v>
      </c>
      <c r="D1161">
        <v>2</v>
      </c>
      <c r="E1161">
        <v>4</v>
      </c>
      <c r="F1161">
        <v>7</v>
      </c>
      <c r="G1161">
        <v>1864066</v>
      </c>
      <c r="H1161">
        <v>9886</v>
      </c>
      <c r="I1161">
        <v>48.76</v>
      </c>
      <c r="J1161">
        <v>69.53</v>
      </c>
      <c r="K1161">
        <v>7</v>
      </c>
    </row>
    <row r="1162" spans="1:11" x14ac:dyDescent="0.2">
      <c r="A1162" t="s">
        <v>70</v>
      </c>
      <c r="B1162" t="s">
        <v>946</v>
      </c>
      <c r="C1162" t="s">
        <v>928</v>
      </c>
      <c r="D1162">
        <v>2</v>
      </c>
      <c r="E1162">
        <v>4</v>
      </c>
      <c r="F1162">
        <v>7</v>
      </c>
      <c r="G1162">
        <v>1807281</v>
      </c>
      <c r="H1162">
        <v>10307</v>
      </c>
      <c r="I1162">
        <v>47.14</v>
      </c>
      <c r="J1162">
        <v>63.881399999999999</v>
      </c>
      <c r="K1162">
        <v>5</v>
      </c>
    </row>
    <row r="1163" spans="1:11" x14ac:dyDescent="0.2">
      <c r="A1163" t="s">
        <v>70</v>
      </c>
      <c r="B1163" t="s">
        <v>946</v>
      </c>
      <c r="C1163" t="s">
        <v>927</v>
      </c>
      <c r="D1163">
        <v>2</v>
      </c>
      <c r="E1163">
        <v>4</v>
      </c>
      <c r="F1163">
        <v>8</v>
      </c>
      <c r="G1163">
        <v>1938659</v>
      </c>
      <c r="H1163">
        <v>10460</v>
      </c>
      <c r="I1163">
        <v>49.058300000000003</v>
      </c>
      <c r="J1163">
        <v>66.912499999999994</v>
      </c>
      <c r="K1163">
        <v>6</v>
      </c>
    </row>
    <row r="1164" spans="1:11" x14ac:dyDescent="0.2">
      <c r="A1164" t="s">
        <v>70</v>
      </c>
      <c r="B1164" t="s">
        <v>947</v>
      </c>
      <c r="C1164" t="s">
        <v>924</v>
      </c>
      <c r="D1164">
        <v>2</v>
      </c>
      <c r="E1164">
        <v>5</v>
      </c>
      <c r="F1164">
        <v>8</v>
      </c>
      <c r="G1164">
        <v>1745732</v>
      </c>
      <c r="H1164">
        <v>11156</v>
      </c>
      <c r="I1164">
        <v>48.2014</v>
      </c>
      <c r="J1164">
        <v>67.31</v>
      </c>
      <c r="K1164">
        <v>7</v>
      </c>
    </row>
    <row r="1165" spans="1:11" x14ac:dyDescent="0.2">
      <c r="A1165" t="s">
        <v>70</v>
      </c>
      <c r="B1165" t="s">
        <v>947</v>
      </c>
      <c r="C1165" t="s">
        <v>928</v>
      </c>
      <c r="D1165">
        <v>2</v>
      </c>
      <c r="E1165">
        <v>5</v>
      </c>
      <c r="F1165">
        <v>8</v>
      </c>
      <c r="G1165">
        <v>2099826</v>
      </c>
      <c r="H1165">
        <v>10335</v>
      </c>
      <c r="I1165">
        <v>52.846699999999998</v>
      </c>
      <c r="J1165">
        <v>69.8</v>
      </c>
      <c r="K1165">
        <v>6</v>
      </c>
    </row>
    <row r="1166" spans="1:11" x14ac:dyDescent="0.2">
      <c r="A1166" t="s">
        <v>70</v>
      </c>
      <c r="B1166" t="s">
        <v>947</v>
      </c>
      <c r="C1166" t="s">
        <v>927</v>
      </c>
      <c r="D1166">
        <v>2</v>
      </c>
      <c r="E1166">
        <v>5</v>
      </c>
      <c r="F1166">
        <v>7</v>
      </c>
      <c r="G1166">
        <v>2044482</v>
      </c>
      <c r="H1166">
        <v>10249</v>
      </c>
      <c r="I1166">
        <v>45.333300000000001</v>
      </c>
      <c r="J1166">
        <v>68.318600000000004</v>
      </c>
      <c r="K1166">
        <v>6</v>
      </c>
    </row>
    <row r="1167" spans="1:11" x14ac:dyDescent="0.2">
      <c r="A1167" t="s">
        <v>70</v>
      </c>
      <c r="B1167" t="s">
        <v>948</v>
      </c>
      <c r="C1167" t="s">
        <v>924</v>
      </c>
      <c r="D1167">
        <v>2</v>
      </c>
      <c r="E1167">
        <v>6</v>
      </c>
      <c r="F1167">
        <v>9</v>
      </c>
      <c r="G1167">
        <v>2105306</v>
      </c>
      <c r="H1167">
        <v>11012</v>
      </c>
      <c r="I1167">
        <v>48.35</v>
      </c>
      <c r="J1167">
        <v>67.688900000000004</v>
      </c>
      <c r="K1167">
        <v>6</v>
      </c>
    </row>
    <row r="1168" spans="1:11" x14ac:dyDescent="0.2">
      <c r="A1168" t="s">
        <v>70</v>
      </c>
      <c r="B1168" t="s">
        <v>948</v>
      </c>
      <c r="C1168" t="s">
        <v>928</v>
      </c>
      <c r="D1168">
        <v>2</v>
      </c>
      <c r="E1168">
        <v>6</v>
      </c>
      <c r="F1168">
        <v>10</v>
      </c>
      <c r="G1168">
        <v>2274571</v>
      </c>
      <c r="H1168">
        <v>10573</v>
      </c>
      <c r="I1168">
        <v>49.951099999999997</v>
      </c>
      <c r="J1168">
        <v>73.638999999999996</v>
      </c>
      <c r="K1168">
        <v>9</v>
      </c>
    </row>
    <row r="1169" spans="1:11" x14ac:dyDescent="0.2">
      <c r="A1169" t="s">
        <v>70</v>
      </c>
      <c r="B1169" t="s">
        <v>948</v>
      </c>
      <c r="C1169" t="s">
        <v>927</v>
      </c>
      <c r="D1169">
        <v>2</v>
      </c>
      <c r="E1169">
        <v>6</v>
      </c>
      <c r="F1169">
        <v>9</v>
      </c>
      <c r="G1169">
        <v>2201176</v>
      </c>
      <c r="H1169">
        <v>10357</v>
      </c>
      <c r="I1169">
        <v>48.395699999999998</v>
      </c>
      <c r="J1169">
        <v>70.008899999999997</v>
      </c>
      <c r="K1169">
        <v>7</v>
      </c>
    </row>
    <row r="1170" spans="1:11" x14ac:dyDescent="0.2">
      <c r="A1170" t="s">
        <v>70</v>
      </c>
      <c r="B1170" t="s">
        <v>949</v>
      </c>
      <c r="C1170" t="s">
        <v>924</v>
      </c>
      <c r="D1170">
        <v>2</v>
      </c>
      <c r="E1170">
        <v>7</v>
      </c>
      <c r="F1170">
        <v>10</v>
      </c>
      <c r="G1170">
        <v>2218556</v>
      </c>
      <c r="H1170">
        <v>9979</v>
      </c>
      <c r="I1170">
        <v>51.006700000000002</v>
      </c>
      <c r="J1170">
        <v>72.653999999999996</v>
      </c>
      <c r="K1170">
        <v>9</v>
      </c>
    </row>
    <row r="1171" spans="1:11" x14ac:dyDescent="0.2">
      <c r="A1171" t="s">
        <v>70</v>
      </c>
      <c r="B1171" t="s">
        <v>949</v>
      </c>
      <c r="C1171" t="s">
        <v>928</v>
      </c>
      <c r="D1171">
        <v>2</v>
      </c>
      <c r="E1171">
        <v>7</v>
      </c>
      <c r="F1171">
        <v>9</v>
      </c>
      <c r="G1171">
        <v>1963613</v>
      </c>
      <c r="H1171">
        <v>10225</v>
      </c>
      <c r="I1171">
        <v>46.571399999999997</v>
      </c>
      <c r="J1171">
        <v>66.52</v>
      </c>
      <c r="K1171">
        <v>7</v>
      </c>
    </row>
    <row r="1172" spans="1:11" x14ac:dyDescent="0.2">
      <c r="A1172" t="s">
        <v>70</v>
      </c>
      <c r="B1172" t="s">
        <v>949</v>
      </c>
      <c r="C1172" t="s">
        <v>927</v>
      </c>
      <c r="D1172">
        <v>2</v>
      </c>
      <c r="E1172">
        <v>7</v>
      </c>
      <c r="F1172">
        <v>10</v>
      </c>
      <c r="G1172">
        <v>1879571</v>
      </c>
      <c r="H1172">
        <v>10784</v>
      </c>
      <c r="I1172">
        <v>47.997500000000002</v>
      </c>
      <c r="J1172">
        <v>67.186000000000007</v>
      </c>
      <c r="K1172">
        <v>8</v>
      </c>
    </row>
    <row r="1173" spans="1:11" x14ac:dyDescent="0.2">
      <c r="A1173" t="s">
        <v>71</v>
      </c>
      <c r="B1173" t="s">
        <v>936</v>
      </c>
      <c r="C1173" t="s">
        <v>924</v>
      </c>
      <c r="D1173">
        <v>1</v>
      </c>
      <c r="E1173">
        <v>1</v>
      </c>
      <c r="F1173">
        <v>8</v>
      </c>
      <c r="G1173">
        <v>1974836</v>
      </c>
      <c r="H1173">
        <v>11118</v>
      </c>
      <c r="I1173">
        <v>45.415700000000001</v>
      </c>
      <c r="J1173">
        <v>68.787499999999994</v>
      </c>
      <c r="K1173">
        <v>7</v>
      </c>
    </row>
    <row r="1174" spans="1:11" x14ac:dyDescent="0.2">
      <c r="A1174" t="s">
        <v>71</v>
      </c>
      <c r="B1174" t="s">
        <v>936</v>
      </c>
      <c r="C1174" t="s">
        <v>928</v>
      </c>
      <c r="D1174">
        <v>1</v>
      </c>
      <c r="E1174">
        <v>1</v>
      </c>
      <c r="F1174">
        <v>8</v>
      </c>
      <c r="G1174">
        <v>2043392</v>
      </c>
      <c r="H1174">
        <v>9906</v>
      </c>
      <c r="I1174">
        <v>50.458599999999997</v>
      </c>
      <c r="J1174">
        <v>70.112499999999997</v>
      </c>
      <c r="K1174">
        <v>7</v>
      </c>
    </row>
    <row r="1175" spans="1:11" x14ac:dyDescent="0.2">
      <c r="A1175" t="s">
        <v>71</v>
      </c>
      <c r="B1175" t="s">
        <v>936</v>
      </c>
      <c r="C1175" t="s">
        <v>927</v>
      </c>
      <c r="D1175">
        <v>1</v>
      </c>
      <c r="E1175">
        <v>1</v>
      </c>
      <c r="F1175">
        <v>8</v>
      </c>
      <c r="G1175">
        <v>1828607</v>
      </c>
      <c r="H1175">
        <v>10207</v>
      </c>
      <c r="I1175">
        <v>46.516199999999998</v>
      </c>
      <c r="J1175">
        <v>68.551199999999994</v>
      </c>
      <c r="K1175">
        <v>8</v>
      </c>
    </row>
    <row r="1176" spans="1:11" x14ac:dyDescent="0.2">
      <c r="A1176" t="s">
        <v>71</v>
      </c>
      <c r="B1176" t="s">
        <v>937</v>
      </c>
      <c r="C1176" t="s">
        <v>924</v>
      </c>
      <c r="D1176">
        <v>1</v>
      </c>
      <c r="E1176">
        <v>2</v>
      </c>
      <c r="F1176">
        <v>8</v>
      </c>
      <c r="G1176">
        <v>2026520</v>
      </c>
      <c r="H1176">
        <v>10857</v>
      </c>
      <c r="I1176">
        <v>49.984999999999999</v>
      </c>
      <c r="J1176">
        <v>72.935000000000002</v>
      </c>
      <c r="K1176">
        <v>8</v>
      </c>
    </row>
    <row r="1177" spans="1:11" x14ac:dyDescent="0.2">
      <c r="A1177" t="s">
        <v>71</v>
      </c>
      <c r="B1177" t="s">
        <v>937</v>
      </c>
      <c r="C1177" t="s">
        <v>928</v>
      </c>
      <c r="D1177">
        <v>1</v>
      </c>
      <c r="E1177">
        <v>2</v>
      </c>
      <c r="F1177">
        <v>9</v>
      </c>
      <c r="G1177">
        <v>2069602</v>
      </c>
      <c r="H1177">
        <v>10870</v>
      </c>
      <c r="I1177">
        <v>50.208799999999997</v>
      </c>
      <c r="J1177">
        <v>71.561099999999996</v>
      </c>
      <c r="K1177">
        <v>8</v>
      </c>
    </row>
    <row r="1178" spans="1:11" x14ac:dyDescent="0.2">
      <c r="A1178" t="s">
        <v>71</v>
      </c>
      <c r="B1178" t="s">
        <v>937</v>
      </c>
      <c r="C1178" t="s">
        <v>927</v>
      </c>
      <c r="D1178">
        <v>1</v>
      </c>
      <c r="E1178">
        <v>2</v>
      </c>
      <c r="F1178">
        <v>8</v>
      </c>
      <c r="G1178">
        <v>2049646</v>
      </c>
      <c r="H1178">
        <v>10836</v>
      </c>
      <c r="I1178">
        <v>51.698799999999999</v>
      </c>
      <c r="J1178">
        <v>73.897499999999994</v>
      </c>
      <c r="K1178">
        <v>8</v>
      </c>
    </row>
    <row r="1179" spans="1:11" x14ac:dyDescent="0.2">
      <c r="A1179" t="s">
        <v>71</v>
      </c>
      <c r="B1179" t="s">
        <v>938</v>
      </c>
      <c r="C1179" t="s">
        <v>924</v>
      </c>
      <c r="D1179">
        <v>1</v>
      </c>
      <c r="E1179">
        <v>3</v>
      </c>
      <c r="F1179">
        <v>9</v>
      </c>
      <c r="G1179">
        <v>1932047</v>
      </c>
      <c r="H1179">
        <v>10083</v>
      </c>
      <c r="I1179">
        <v>47.046300000000002</v>
      </c>
      <c r="J1179">
        <v>68.004400000000004</v>
      </c>
      <c r="K1179">
        <v>8</v>
      </c>
    </row>
    <row r="1180" spans="1:11" x14ac:dyDescent="0.2">
      <c r="A1180" t="s">
        <v>71</v>
      </c>
      <c r="B1180" t="s">
        <v>938</v>
      </c>
      <c r="C1180" t="s">
        <v>928</v>
      </c>
      <c r="D1180">
        <v>1</v>
      </c>
      <c r="E1180">
        <v>3</v>
      </c>
      <c r="F1180">
        <v>8</v>
      </c>
      <c r="G1180">
        <v>1721489</v>
      </c>
      <c r="H1180">
        <v>10388</v>
      </c>
      <c r="I1180">
        <v>48.8583</v>
      </c>
      <c r="J1180">
        <v>64.403800000000004</v>
      </c>
      <c r="K1180">
        <v>6</v>
      </c>
    </row>
    <row r="1181" spans="1:11" x14ac:dyDescent="0.2">
      <c r="A1181" t="s">
        <v>71</v>
      </c>
      <c r="B1181" t="s">
        <v>938</v>
      </c>
      <c r="C1181" t="s">
        <v>927</v>
      </c>
      <c r="D1181">
        <v>1</v>
      </c>
      <c r="E1181">
        <v>3</v>
      </c>
      <c r="F1181">
        <v>9</v>
      </c>
      <c r="G1181">
        <v>1986868</v>
      </c>
      <c r="H1181">
        <v>10098</v>
      </c>
      <c r="I1181">
        <v>47.563299999999998</v>
      </c>
      <c r="J1181">
        <v>70.59</v>
      </c>
      <c r="K1181">
        <v>9</v>
      </c>
    </row>
    <row r="1182" spans="1:11" x14ac:dyDescent="0.2">
      <c r="A1182" t="s">
        <v>71</v>
      </c>
      <c r="B1182" t="s">
        <v>939</v>
      </c>
      <c r="C1182" t="s">
        <v>924</v>
      </c>
      <c r="D1182">
        <v>1</v>
      </c>
      <c r="E1182">
        <v>4</v>
      </c>
      <c r="F1182">
        <v>8</v>
      </c>
      <c r="G1182">
        <v>1946829</v>
      </c>
      <c r="H1182">
        <v>10228</v>
      </c>
      <c r="I1182">
        <v>45.491700000000002</v>
      </c>
      <c r="J1182">
        <v>65.626199999999997</v>
      </c>
      <c r="K1182">
        <v>6</v>
      </c>
    </row>
    <row r="1183" spans="1:11" x14ac:dyDescent="0.2">
      <c r="A1183" t="s">
        <v>71</v>
      </c>
      <c r="B1183" t="s">
        <v>939</v>
      </c>
      <c r="C1183" t="s">
        <v>928</v>
      </c>
      <c r="D1183">
        <v>1</v>
      </c>
      <c r="E1183">
        <v>4</v>
      </c>
      <c r="F1183">
        <v>8</v>
      </c>
      <c r="G1183">
        <v>1879053</v>
      </c>
      <c r="H1183">
        <v>10370</v>
      </c>
      <c r="I1183">
        <v>46.75</v>
      </c>
      <c r="J1183">
        <v>69.385000000000005</v>
      </c>
      <c r="K1183">
        <v>8</v>
      </c>
    </row>
    <row r="1184" spans="1:11" x14ac:dyDescent="0.2">
      <c r="A1184" t="s">
        <v>71</v>
      </c>
      <c r="B1184" t="s">
        <v>939</v>
      </c>
      <c r="C1184" t="s">
        <v>927</v>
      </c>
      <c r="D1184">
        <v>1</v>
      </c>
      <c r="E1184">
        <v>4</v>
      </c>
      <c r="F1184">
        <v>7</v>
      </c>
      <c r="G1184">
        <v>1944290</v>
      </c>
      <c r="H1184">
        <v>10048</v>
      </c>
      <c r="I1184">
        <v>48.693300000000001</v>
      </c>
      <c r="J1184">
        <v>68.115700000000004</v>
      </c>
      <c r="K1184">
        <v>6</v>
      </c>
    </row>
    <row r="1185" spans="1:11" x14ac:dyDescent="0.2">
      <c r="A1185" t="s">
        <v>71</v>
      </c>
      <c r="B1185" t="s">
        <v>940</v>
      </c>
      <c r="C1185" t="s">
        <v>924</v>
      </c>
      <c r="D1185">
        <v>1</v>
      </c>
      <c r="E1185">
        <v>5</v>
      </c>
      <c r="F1185">
        <v>8</v>
      </c>
      <c r="G1185">
        <v>1824881</v>
      </c>
      <c r="H1185">
        <v>10374</v>
      </c>
      <c r="I1185">
        <v>48.143300000000004</v>
      </c>
      <c r="J1185">
        <v>65.161199999999994</v>
      </c>
      <c r="K1185">
        <v>6</v>
      </c>
    </row>
    <row r="1186" spans="1:11" x14ac:dyDescent="0.2">
      <c r="A1186" t="s">
        <v>71</v>
      </c>
      <c r="B1186" t="s">
        <v>940</v>
      </c>
      <c r="C1186" t="s">
        <v>928</v>
      </c>
      <c r="D1186">
        <v>1</v>
      </c>
      <c r="E1186">
        <v>5</v>
      </c>
      <c r="F1186">
        <v>8</v>
      </c>
      <c r="G1186">
        <v>1952904</v>
      </c>
      <c r="H1186">
        <v>10906</v>
      </c>
      <c r="I1186">
        <v>50.177999999999997</v>
      </c>
      <c r="J1186">
        <v>65.868799999999993</v>
      </c>
      <c r="K1186">
        <v>5</v>
      </c>
    </row>
    <row r="1187" spans="1:11" x14ac:dyDescent="0.2">
      <c r="A1187" t="s">
        <v>71</v>
      </c>
      <c r="B1187" t="s">
        <v>940</v>
      </c>
      <c r="C1187" t="s">
        <v>927</v>
      </c>
      <c r="D1187">
        <v>1</v>
      </c>
      <c r="E1187">
        <v>5</v>
      </c>
      <c r="F1187">
        <v>8</v>
      </c>
      <c r="G1187">
        <v>2002085</v>
      </c>
      <c r="H1187">
        <v>10560</v>
      </c>
      <c r="I1187">
        <v>51.4</v>
      </c>
      <c r="J1187">
        <v>66.16</v>
      </c>
      <c r="K1187">
        <v>5</v>
      </c>
    </row>
    <row r="1188" spans="1:11" x14ac:dyDescent="0.2">
      <c r="A1188" t="s">
        <v>71</v>
      </c>
      <c r="B1188" t="s">
        <v>941</v>
      </c>
      <c r="C1188" t="s">
        <v>924</v>
      </c>
      <c r="D1188">
        <v>1</v>
      </c>
      <c r="E1188">
        <v>6</v>
      </c>
      <c r="F1188">
        <v>10</v>
      </c>
      <c r="G1188">
        <v>2036048</v>
      </c>
      <c r="H1188">
        <v>10622</v>
      </c>
      <c r="I1188">
        <v>47.634999999999998</v>
      </c>
      <c r="J1188">
        <v>68.509</v>
      </c>
      <c r="K1188">
        <v>8</v>
      </c>
    </row>
    <row r="1189" spans="1:11" x14ac:dyDescent="0.2">
      <c r="A1189" t="s">
        <v>71</v>
      </c>
      <c r="B1189" t="s">
        <v>941</v>
      </c>
      <c r="C1189" t="s">
        <v>928</v>
      </c>
      <c r="D1189">
        <v>1</v>
      </c>
      <c r="E1189">
        <v>6</v>
      </c>
      <c r="F1189">
        <v>9</v>
      </c>
      <c r="G1189">
        <v>2314106</v>
      </c>
      <c r="H1189">
        <v>10251</v>
      </c>
      <c r="I1189">
        <v>49.8386</v>
      </c>
      <c r="J1189">
        <v>71.527799999999999</v>
      </c>
      <c r="K1189">
        <v>7</v>
      </c>
    </row>
    <row r="1190" spans="1:11" x14ac:dyDescent="0.2">
      <c r="A1190" t="s">
        <v>71</v>
      </c>
      <c r="B1190" t="s">
        <v>941</v>
      </c>
      <c r="C1190" t="s">
        <v>927</v>
      </c>
      <c r="D1190">
        <v>1</v>
      </c>
      <c r="E1190">
        <v>6</v>
      </c>
      <c r="F1190">
        <v>10</v>
      </c>
      <c r="G1190">
        <v>2076758</v>
      </c>
      <c r="H1190">
        <v>10192</v>
      </c>
      <c r="I1190">
        <v>47.245600000000003</v>
      </c>
      <c r="J1190">
        <v>69.953000000000003</v>
      </c>
      <c r="K1190">
        <v>9</v>
      </c>
    </row>
    <row r="1191" spans="1:11" x14ac:dyDescent="0.2">
      <c r="A1191" t="s">
        <v>71</v>
      </c>
      <c r="B1191" t="s">
        <v>942</v>
      </c>
      <c r="C1191" t="s">
        <v>924</v>
      </c>
      <c r="D1191">
        <v>1</v>
      </c>
      <c r="E1191">
        <v>7</v>
      </c>
      <c r="F1191">
        <v>10</v>
      </c>
      <c r="G1191">
        <v>2236949</v>
      </c>
      <c r="H1191">
        <v>11162</v>
      </c>
      <c r="I1191">
        <v>49.037999999999997</v>
      </c>
      <c r="J1191">
        <v>75.156000000000006</v>
      </c>
      <c r="K1191">
        <v>10</v>
      </c>
    </row>
    <row r="1192" spans="1:11" x14ac:dyDescent="0.2">
      <c r="A1192" t="s">
        <v>71</v>
      </c>
      <c r="B1192" t="s">
        <v>942</v>
      </c>
      <c r="C1192" t="s">
        <v>928</v>
      </c>
      <c r="D1192">
        <v>1</v>
      </c>
      <c r="E1192">
        <v>7</v>
      </c>
      <c r="F1192">
        <v>10</v>
      </c>
      <c r="G1192">
        <v>2356713</v>
      </c>
      <c r="H1192">
        <v>9823</v>
      </c>
      <c r="I1192">
        <v>52.707999999999998</v>
      </c>
      <c r="J1192">
        <v>76.337999999999994</v>
      </c>
      <c r="K1192">
        <v>10</v>
      </c>
    </row>
    <row r="1193" spans="1:11" x14ac:dyDescent="0.2">
      <c r="A1193" t="s">
        <v>71</v>
      </c>
      <c r="B1193" t="s">
        <v>942</v>
      </c>
      <c r="C1193" t="s">
        <v>927</v>
      </c>
      <c r="D1193">
        <v>1</v>
      </c>
      <c r="E1193">
        <v>7</v>
      </c>
      <c r="F1193">
        <v>10</v>
      </c>
      <c r="G1193">
        <v>1868871</v>
      </c>
      <c r="H1193">
        <v>10556</v>
      </c>
      <c r="I1193">
        <v>46.424999999999997</v>
      </c>
      <c r="J1193">
        <v>69.347999999999999</v>
      </c>
      <c r="K1193">
        <v>10</v>
      </c>
    </row>
    <row r="1194" spans="1:11" x14ac:dyDescent="0.2">
      <c r="A1194" t="s">
        <v>71</v>
      </c>
      <c r="B1194" t="s">
        <v>943</v>
      </c>
      <c r="C1194" t="s">
        <v>924</v>
      </c>
      <c r="D1194">
        <v>2</v>
      </c>
      <c r="E1194">
        <v>1</v>
      </c>
      <c r="F1194">
        <v>7</v>
      </c>
      <c r="G1194">
        <v>1701637</v>
      </c>
      <c r="H1194">
        <v>9029</v>
      </c>
      <c r="I1194">
        <v>44.3033</v>
      </c>
      <c r="J1194">
        <v>62.7271</v>
      </c>
      <c r="K1194">
        <v>6</v>
      </c>
    </row>
    <row r="1195" spans="1:11" x14ac:dyDescent="0.2">
      <c r="A1195" t="s">
        <v>71</v>
      </c>
      <c r="B1195" t="s">
        <v>943</v>
      </c>
      <c r="C1195" t="s">
        <v>928</v>
      </c>
      <c r="D1195">
        <v>2</v>
      </c>
      <c r="E1195">
        <v>1</v>
      </c>
      <c r="F1195">
        <v>7</v>
      </c>
      <c r="G1195">
        <v>1405619</v>
      </c>
      <c r="H1195">
        <v>10268</v>
      </c>
      <c r="I1195">
        <v>39.073300000000003</v>
      </c>
      <c r="J1195">
        <v>58.98</v>
      </c>
      <c r="K1195">
        <v>6</v>
      </c>
    </row>
    <row r="1196" spans="1:11" x14ac:dyDescent="0.2">
      <c r="A1196" t="s">
        <v>71</v>
      </c>
      <c r="B1196" t="s">
        <v>943</v>
      </c>
      <c r="C1196" t="s">
        <v>927</v>
      </c>
      <c r="D1196">
        <v>2</v>
      </c>
      <c r="E1196">
        <v>1</v>
      </c>
      <c r="F1196">
        <v>7</v>
      </c>
      <c r="G1196">
        <v>1815648</v>
      </c>
      <c r="H1196">
        <v>9895</v>
      </c>
      <c r="I1196">
        <v>48.041699999999999</v>
      </c>
      <c r="J1196">
        <v>66.384299999999996</v>
      </c>
      <c r="K1196">
        <v>6</v>
      </c>
    </row>
    <row r="1197" spans="1:11" x14ac:dyDescent="0.2">
      <c r="A1197" t="s">
        <v>71</v>
      </c>
      <c r="B1197" t="s">
        <v>944</v>
      </c>
      <c r="C1197" t="s">
        <v>924</v>
      </c>
      <c r="D1197">
        <v>2</v>
      </c>
      <c r="E1197">
        <v>2</v>
      </c>
      <c r="F1197">
        <v>7</v>
      </c>
      <c r="G1197">
        <v>1586698</v>
      </c>
      <c r="H1197">
        <v>9532</v>
      </c>
      <c r="I1197">
        <v>45.006700000000002</v>
      </c>
      <c r="J1197">
        <v>62.2729</v>
      </c>
      <c r="K1197">
        <v>6</v>
      </c>
    </row>
    <row r="1198" spans="1:11" x14ac:dyDescent="0.2">
      <c r="A1198" t="s">
        <v>71</v>
      </c>
      <c r="B1198" t="s">
        <v>944</v>
      </c>
      <c r="C1198" t="s">
        <v>928</v>
      </c>
      <c r="D1198">
        <v>2</v>
      </c>
      <c r="E1198">
        <v>2</v>
      </c>
      <c r="F1198">
        <v>8</v>
      </c>
      <c r="G1198">
        <v>1622326</v>
      </c>
      <c r="H1198">
        <v>10394</v>
      </c>
      <c r="I1198">
        <v>42.791200000000003</v>
      </c>
      <c r="J1198">
        <v>64.926199999999994</v>
      </c>
      <c r="K1198">
        <v>8</v>
      </c>
    </row>
    <row r="1199" spans="1:11" x14ac:dyDescent="0.2">
      <c r="A1199" t="s">
        <v>71</v>
      </c>
      <c r="B1199" t="s">
        <v>944</v>
      </c>
      <c r="C1199" t="s">
        <v>927</v>
      </c>
      <c r="D1199">
        <v>2</v>
      </c>
      <c r="E1199">
        <v>2</v>
      </c>
      <c r="F1199">
        <v>7</v>
      </c>
      <c r="G1199">
        <v>1707871</v>
      </c>
      <c r="H1199">
        <v>9939</v>
      </c>
      <c r="I1199">
        <v>45.711399999999998</v>
      </c>
      <c r="J1199">
        <v>66.5886</v>
      </c>
      <c r="K1199">
        <v>7</v>
      </c>
    </row>
    <row r="1200" spans="1:11" x14ac:dyDescent="0.2">
      <c r="A1200" t="s">
        <v>71</v>
      </c>
      <c r="B1200" t="s">
        <v>945</v>
      </c>
      <c r="C1200" t="s">
        <v>924</v>
      </c>
      <c r="D1200">
        <v>2</v>
      </c>
      <c r="E1200">
        <v>3</v>
      </c>
      <c r="F1200">
        <v>8</v>
      </c>
      <c r="G1200">
        <v>1391971</v>
      </c>
      <c r="H1200">
        <v>9346</v>
      </c>
      <c r="I1200">
        <v>40.11</v>
      </c>
      <c r="J1200">
        <v>58.365000000000002</v>
      </c>
      <c r="K1200">
        <v>7</v>
      </c>
    </row>
    <row r="1201" spans="1:11" x14ac:dyDescent="0.2">
      <c r="A1201" t="s">
        <v>71</v>
      </c>
      <c r="B1201" t="s">
        <v>945</v>
      </c>
      <c r="C1201" t="s">
        <v>928</v>
      </c>
      <c r="D1201">
        <v>2</v>
      </c>
      <c r="E1201">
        <v>3</v>
      </c>
      <c r="F1201">
        <v>7</v>
      </c>
      <c r="G1201">
        <v>1543184</v>
      </c>
      <c r="H1201">
        <v>10040</v>
      </c>
      <c r="I1201">
        <v>42.814999999999998</v>
      </c>
      <c r="J1201">
        <v>61.735700000000001</v>
      </c>
      <c r="K1201">
        <v>6</v>
      </c>
    </row>
    <row r="1202" spans="1:11" x14ac:dyDescent="0.2">
      <c r="A1202" t="s">
        <v>71</v>
      </c>
      <c r="B1202" t="s">
        <v>945</v>
      </c>
      <c r="C1202" t="s">
        <v>927</v>
      </c>
      <c r="D1202">
        <v>2</v>
      </c>
      <c r="E1202">
        <v>3</v>
      </c>
      <c r="F1202">
        <v>8</v>
      </c>
      <c r="G1202">
        <v>1627978</v>
      </c>
      <c r="H1202">
        <v>8641</v>
      </c>
      <c r="I1202">
        <v>45.407499999999999</v>
      </c>
      <c r="J1202">
        <v>64.099999999999994</v>
      </c>
      <c r="K1202">
        <v>8</v>
      </c>
    </row>
    <row r="1203" spans="1:11" x14ac:dyDescent="0.2">
      <c r="A1203" t="s">
        <v>71</v>
      </c>
      <c r="B1203" t="s">
        <v>946</v>
      </c>
      <c r="C1203" t="s">
        <v>924</v>
      </c>
      <c r="D1203">
        <v>2</v>
      </c>
      <c r="E1203">
        <v>4</v>
      </c>
      <c r="F1203">
        <v>7</v>
      </c>
      <c r="G1203">
        <v>1721525</v>
      </c>
      <c r="H1203">
        <v>10231</v>
      </c>
      <c r="I1203">
        <v>48.426000000000002</v>
      </c>
      <c r="J1203">
        <v>63.454300000000003</v>
      </c>
      <c r="K1203">
        <v>5</v>
      </c>
    </row>
    <row r="1204" spans="1:11" x14ac:dyDescent="0.2">
      <c r="A1204" t="s">
        <v>71</v>
      </c>
      <c r="B1204" t="s">
        <v>946</v>
      </c>
      <c r="C1204" t="s">
        <v>928</v>
      </c>
      <c r="D1204">
        <v>2</v>
      </c>
      <c r="E1204">
        <v>4</v>
      </c>
      <c r="F1204">
        <v>7</v>
      </c>
      <c r="G1204">
        <v>1792367</v>
      </c>
      <c r="H1204">
        <v>9337</v>
      </c>
      <c r="I1204">
        <v>45.886699999999998</v>
      </c>
      <c r="J1204">
        <v>64.568600000000004</v>
      </c>
      <c r="K1204">
        <v>6</v>
      </c>
    </row>
    <row r="1205" spans="1:11" x14ac:dyDescent="0.2">
      <c r="A1205" t="s">
        <v>71</v>
      </c>
      <c r="B1205" t="s">
        <v>946</v>
      </c>
      <c r="C1205" t="s">
        <v>927</v>
      </c>
      <c r="D1205">
        <v>2</v>
      </c>
      <c r="E1205">
        <v>4</v>
      </c>
      <c r="F1205">
        <v>6</v>
      </c>
      <c r="G1205">
        <v>1667168</v>
      </c>
      <c r="H1205">
        <v>10116</v>
      </c>
      <c r="I1205">
        <v>44.15</v>
      </c>
      <c r="J1205">
        <v>58.1967</v>
      </c>
      <c r="K1205">
        <v>3</v>
      </c>
    </row>
    <row r="1206" spans="1:11" x14ac:dyDescent="0.2">
      <c r="A1206" t="s">
        <v>71</v>
      </c>
      <c r="B1206" t="s">
        <v>947</v>
      </c>
      <c r="C1206" t="s">
        <v>924</v>
      </c>
      <c r="D1206">
        <v>2</v>
      </c>
      <c r="E1206">
        <v>5</v>
      </c>
      <c r="F1206">
        <v>7</v>
      </c>
      <c r="G1206">
        <v>1446975</v>
      </c>
      <c r="H1206">
        <v>10274</v>
      </c>
      <c r="I1206">
        <v>40.83</v>
      </c>
      <c r="J1206">
        <v>62.045699999999997</v>
      </c>
      <c r="K1206">
        <v>7</v>
      </c>
    </row>
    <row r="1207" spans="1:11" x14ac:dyDescent="0.2">
      <c r="A1207" t="s">
        <v>71</v>
      </c>
      <c r="B1207" t="s">
        <v>947</v>
      </c>
      <c r="C1207" t="s">
        <v>928</v>
      </c>
      <c r="D1207">
        <v>2</v>
      </c>
      <c r="E1207">
        <v>5</v>
      </c>
      <c r="F1207">
        <v>7</v>
      </c>
      <c r="G1207">
        <v>1762360</v>
      </c>
      <c r="H1207">
        <v>9325</v>
      </c>
      <c r="I1207">
        <v>46.07</v>
      </c>
      <c r="J1207">
        <v>66.624300000000005</v>
      </c>
      <c r="K1207">
        <v>7</v>
      </c>
    </row>
    <row r="1208" spans="1:11" x14ac:dyDescent="0.2">
      <c r="A1208" t="s">
        <v>71</v>
      </c>
      <c r="B1208" t="s">
        <v>947</v>
      </c>
      <c r="C1208" t="s">
        <v>927</v>
      </c>
      <c r="D1208">
        <v>2</v>
      </c>
      <c r="E1208">
        <v>5</v>
      </c>
      <c r="F1208">
        <v>7</v>
      </c>
      <c r="G1208">
        <v>1548911</v>
      </c>
      <c r="H1208">
        <v>9408</v>
      </c>
      <c r="I1208">
        <v>44.14</v>
      </c>
      <c r="J1208">
        <v>63.578600000000002</v>
      </c>
      <c r="K1208">
        <v>7</v>
      </c>
    </row>
    <row r="1209" spans="1:11" x14ac:dyDescent="0.2">
      <c r="A1209" t="s">
        <v>71</v>
      </c>
      <c r="B1209" t="s">
        <v>948</v>
      </c>
      <c r="C1209" t="s">
        <v>924</v>
      </c>
      <c r="D1209">
        <v>2</v>
      </c>
      <c r="E1209">
        <v>6</v>
      </c>
      <c r="F1209">
        <v>9</v>
      </c>
      <c r="G1209">
        <v>1864738</v>
      </c>
      <c r="H1209">
        <v>9221</v>
      </c>
      <c r="I1209">
        <v>44.501100000000001</v>
      </c>
      <c r="J1209">
        <v>66.94</v>
      </c>
      <c r="K1209">
        <v>9</v>
      </c>
    </row>
    <row r="1210" spans="1:11" x14ac:dyDescent="0.2">
      <c r="A1210" t="s">
        <v>71</v>
      </c>
      <c r="B1210" t="s">
        <v>948</v>
      </c>
      <c r="C1210" t="s">
        <v>928</v>
      </c>
      <c r="D1210">
        <v>2</v>
      </c>
      <c r="E1210">
        <v>6</v>
      </c>
      <c r="F1210">
        <v>8</v>
      </c>
      <c r="G1210">
        <v>1687160</v>
      </c>
      <c r="H1210">
        <v>10238</v>
      </c>
      <c r="I1210">
        <v>41.6875</v>
      </c>
      <c r="J1210">
        <v>64.978800000000007</v>
      </c>
      <c r="K1210">
        <v>8</v>
      </c>
    </row>
    <row r="1211" spans="1:11" x14ac:dyDescent="0.2">
      <c r="A1211" t="s">
        <v>71</v>
      </c>
      <c r="B1211" t="s">
        <v>948</v>
      </c>
      <c r="C1211" t="s">
        <v>927</v>
      </c>
      <c r="D1211">
        <v>2</v>
      </c>
      <c r="E1211">
        <v>6</v>
      </c>
      <c r="F1211">
        <v>9</v>
      </c>
      <c r="G1211">
        <v>2018551</v>
      </c>
      <c r="H1211">
        <v>9757</v>
      </c>
      <c r="I1211">
        <v>45.7744</v>
      </c>
      <c r="J1211">
        <v>69.772199999999998</v>
      </c>
      <c r="K1211">
        <v>9</v>
      </c>
    </row>
    <row r="1212" spans="1:11" x14ac:dyDescent="0.2">
      <c r="A1212" t="s">
        <v>71</v>
      </c>
      <c r="B1212" t="s">
        <v>949</v>
      </c>
      <c r="C1212" t="s">
        <v>924</v>
      </c>
      <c r="D1212">
        <v>2</v>
      </c>
      <c r="E1212">
        <v>7</v>
      </c>
      <c r="F1212">
        <v>9</v>
      </c>
      <c r="G1212">
        <v>1958398</v>
      </c>
      <c r="H1212">
        <v>10223</v>
      </c>
      <c r="I1212">
        <v>44.121299999999998</v>
      </c>
      <c r="J1212">
        <v>67.278899999999993</v>
      </c>
      <c r="K1212">
        <v>8</v>
      </c>
    </row>
    <row r="1213" spans="1:11" x14ac:dyDescent="0.2">
      <c r="A1213" t="s">
        <v>71</v>
      </c>
      <c r="B1213" t="s">
        <v>949</v>
      </c>
      <c r="C1213" t="s">
        <v>928</v>
      </c>
      <c r="D1213">
        <v>2</v>
      </c>
      <c r="E1213">
        <v>7</v>
      </c>
      <c r="F1213">
        <v>9</v>
      </c>
      <c r="G1213">
        <v>2142270</v>
      </c>
      <c r="H1213">
        <v>9555</v>
      </c>
      <c r="I1213">
        <v>45.14</v>
      </c>
      <c r="J1213">
        <v>65.628900000000002</v>
      </c>
      <c r="K1213">
        <v>6</v>
      </c>
    </row>
    <row r="1214" spans="1:11" x14ac:dyDescent="0.2">
      <c r="A1214" t="s">
        <v>71</v>
      </c>
      <c r="B1214" t="s">
        <v>949</v>
      </c>
      <c r="C1214" t="s">
        <v>927</v>
      </c>
      <c r="D1214">
        <v>2</v>
      </c>
      <c r="E1214">
        <v>7</v>
      </c>
      <c r="F1214">
        <v>9</v>
      </c>
      <c r="G1214">
        <v>1812948</v>
      </c>
      <c r="H1214">
        <v>9912</v>
      </c>
      <c r="I1214">
        <v>43.523299999999999</v>
      </c>
      <c r="J1214">
        <v>61.867800000000003</v>
      </c>
      <c r="K1214">
        <v>6</v>
      </c>
    </row>
    <row r="1215" spans="1:11" x14ac:dyDescent="0.2">
      <c r="A1215" t="s">
        <v>72</v>
      </c>
      <c r="B1215" t="s">
        <v>936</v>
      </c>
      <c r="C1215" t="s">
        <v>924</v>
      </c>
      <c r="D1215">
        <v>1</v>
      </c>
      <c r="E1215">
        <v>1</v>
      </c>
      <c r="F1215">
        <v>8</v>
      </c>
      <c r="G1215">
        <v>1731160</v>
      </c>
      <c r="H1215">
        <v>10786</v>
      </c>
      <c r="I1215">
        <v>47.317500000000003</v>
      </c>
      <c r="J1215">
        <v>68.506200000000007</v>
      </c>
      <c r="K1215">
        <v>8</v>
      </c>
    </row>
    <row r="1216" spans="1:11" x14ac:dyDescent="0.2">
      <c r="A1216" t="s">
        <v>72</v>
      </c>
      <c r="B1216" t="s">
        <v>936</v>
      </c>
      <c r="C1216" t="s">
        <v>928</v>
      </c>
      <c r="D1216">
        <v>1</v>
      </c>
      <c r="E1216">
        <v>1</v>
      </c>
      <c r="F1216">
        <v>9</v>
      </c>
      <c r="G1216">
        <v>2019705</v>
      </c>
      <c r="H1216">
        <v>10181</v>
      </c>
      <c r="I1216">
        <v>49.8033</v>
      </c>
      <c r="J1216">
        <v>72.004400000000004</v>
      </c>
      <c r="K1216">
        <v>9</v>
      </c>
    </row>
    <row r="1217" spans="1:11" x14ac:dyDescent="0.2">
      <c r="A1217" t="s">
        <v>72</v>
      </c>
      <c r="B1217" t="s">
        <v>936</v>
      </c>
      <c r="C1217" t="s">
        <v>927</v>
      </c>
      <c r="D1217">
        <v>1</v>
      </c>
      <c r="E1217">
        <v>1</v>
      </c>
      <c r="F1217">
        <v>8</v>
      </c>
      <c r="G1217">
        <v>1846897</v>
      </c>
      <c r="H1217">
        <v>10059</v>
      </c>
      <c r="I1217">
        <v>48.1629</v>
      </c>
      <c r="J1217">
        <v>67.223699999999994</v>
      </c>
      <c r="K1217">
        <v>7</v>
      </c>
    </row>
    <row r="1218" spans="1:11" x14ac:dyDescent="0.2">
      <c r="A1218" t="s">
        <v>72</v>
      </c>
      <c r="B1218" t="s">
        <v>937</v>
      </c>
      <c r="C1218" t="s">
        <v>924</v>
      </c>
      <c r="D1218">
        <v>1</v>
      </c>
      <c r="E1218">
        <v>2</v>
      </c>
      <c r="F1218">
        <v>9</v>
      </c>
      <c r="G1218">
        <v>1927224</v>
      </c>
      <c r="H1218">
        <v>10705</v>
      </c>
      <c r="I1218">
        <v>48.336199999999998</v>
      </c>
      <c r="J1218">
        <v>69.0578</v>
      </c>
      <c r="K1218">
        <v>8</v>
      </c>
    </row>
    <row r="1219" spans="1:11" x14ac:dyDescent="0.2">
      <c r="A1219" t="s">
        <v>72</v>
      </c>
      <c r="B1219" t="s">
        <v>937</v>
      </c>
      <c r="C1219" t="s">
        <v>928</v>
      </c>
      <c r="D1219">
        <v>1</v>
      </c>
      <c r="E1219">
        <v>2</v>
      </c>
      <c r="F1219">
        <v>8</v>
      </c>
      <c r="G1219">
        <v>2046491</v>
      </c>
      <c r="H1219">
        <v>10010</v>
      </c>
      <c r="I1219">
        <v>51.238599999999998</v>
      </c>
      <c r="J1219">
        <v>70.504999999999995</v>
      </c>
      <c r="K1219">
        <v>7</v>
      </c>
    </row>
    <row r="1220" spans="1:11" x14ac:dyDescent="0.2">
      <c r="A1220" t="s">
        <v>72</v>
      </c>
      <c r="B1220" t="s">
        <v>937</v>
      </c>
      <c r="C1220" t="s">
        <v>927</v>
      </c>
      <c r="D1220">
        <v>1</v>
      </c>
      <c r="E1220">
        <v>2</v>
      </c>
      <c r="F1220">
        <v>9</v>
      </c>
      <c r="G1220">
        <v>1887839</v>
      </c>
      <c r="H1220">
        <v>10415</v>
      </c>
      <c r="I1220">
        <v>48.931399999999996</v>
      </c>
      <c r="J1220">
        <v>66.7744</v>
      </c>
      <c r="K1220">
        <v>7</v>
      </c>
    </row>
    <row r="1221" spans="1:11" x14ac:dyDescent="0.2">
      <c r="A1221" t="s">
        <v>72</v>
      </c>
      <c r="B1221" t="s">
        <v>938</v>
      </c>
      <c r="C1221" t="s">
        <v>924</v>
      </c>
      <c r="D1221">
        <v>1</v>
      </c>
      <c r="E1221">
        <v>3</v>
      </c>
      <c r="F1221">
        <v>9</v>
      </c>
      <c r="G1221">
        <v>1941398</v>
      </c>
      <c r="H1221">
        <v>10572</v>
      </c>
      <c r="I1221">
        <v>51.39</v>
      </c>
      <c r="J1221">
        <v>68.343299999999999</v>
      </c>
      <c r="K1221">
        <v>7</v>
      </c>
    </row>
    <row r="1222" spans="1:11" x14ac:dyDescent="0.2">
      <c r="A1222" t="s">
        <v>72</v>
      </c>
      <c r="B1222" t="s">
        <v>938</v>
      </c>
      <c r="C1222" t="s">
        <v>928</v>
      </c>
      <c r="D1222">
        <v>1</v>
      </c>
      <c r="E1222">
        <v>3</v>
      </c>
      <c r="F1222">
        <v>9</v>
      </c>
      <c r="G1222">
        <v>1923367</v>
      </c>
      <c r="H1222">
        <v>10336</v>
      </c>
      <c r="I1222">
        <v>50.237499999999997</v>
      </c>
      <c r="J1222">
        <v>69.4422</v>
      </c>
      <c r="K1222">
        <v>8</v>
      </c>
    </row>
    <row r="1223" spans="1:11" x14ac:dyDescent="0.2">
      <c r="A1223" t="s">
        <v>72</v>
      </c>
      <c r="B1223" t="s">
        <v>938</v>
      </c>
      <c r="C1223" t="s">
        <v>927</v>
      </c>
      <c r="D1223">
        <v>1</v>
      </c>
      <c r="E1223">
        <v>3</v>
      </c>
      <c r="F1223">
        <v>9</v>
      </c>
      <c r="G1223">
        <v>1830022</v>
      </c>
      <c r="H1223">
        <v>10450</v>
      </c>
      <c r="I1223">
        <v>46.375</v>
      </c>
      <c r="J1223">
        <v>67.081100000000006</v>
      </c>
      <c r="K1223">
        <v>8</v>
      </c>
    </row>
    <row r="1224" spans="1:11" x14ac:dyDescent="0.2">
      <c r="A1224" t="s">
        <v>72</v>
      </c>
      <c r="B1224" t="s">
        <v>939</v>
      </c>
      <c r="C1224" t="s">
        <v>924</v>
      </c>
      <c r="D1224">
        <v>1</v>
      </c>
      <c r="E1224">
        <v>4</v>
      </c>
      <c r="F1224">
        <v>8</v>
      </c>
      <c r="G1224">
        <v>1802990</v>
      </c>
      <c r="H1224">
        <v>9904</v>
      </c>
      <c r="I1224">
        <v>44.073999999999998</v>
      </c>
      <c r="J1224">
        <v>61.203800000000001</v>
      </c>
      <c r="K1224">
        <v>5</v>
      </c>
    </row>
    <row r="1225" spans="1:11" x14ac:dyDescent="0.2">
      <c r="A1225" t="s">
        <v>72</v>
      </c>
      <c r="B1225" t="s">
        <v>939</v>
      </c>
      <c r="C1225" t="s">
        <v>928</v>
      </c>
      <c r="D1225">
        <v>1</v>
      </c>
      <c r="E1225">
        <v>4</v>
      </c>
      <c r="F1225">
        <v>8</v>
      </c>
      <c r="G1225">
        <v>1841012</v>
      </c>
      <c r="H1225">
        <v>10541</v>
      </c>
      <c r="I1225">
        <v>47.931699999999999</v>
      </c>
      <c r="J1225">
        <v>65.593800000000002</v>
      </c>
      <c r="K1225">
        <v>6</v>
      </c>
    </row>
    <row r="1226" spans="1:11" x14ac:dyDescent="0.2">
      <c r="A1226" t="s">
        <v>72</v>
      </c>
      <c r="B1226" t="s">
        <v>939</v>
      </c>
      <c r="C1226" t="s">
        <v>927</v>
      </c>
      <c r="D1226">
        <v>1</v>
      </c>
      <c r="E1226">
        <v>4</v>
      </c>
      <c r="F1226">
        <v>8</v>
      </c>
      <c r="G1226">
        <v>1948814</v>
      </c>
      <c r="H1226">
        <v>9954</v>
      </c>
      <c r="I1226">
        <v>52.288800000000002</v>
      </c>
      <c r="J1226">
        <v>72.043800000000005</v>
      </c>
      <c r="K1226">
        <v>8</v>
      </c>
    </row>
    <row r="1227" spans="1:11" x14ac:dyDescent="0.2">
      <c r="A1227" t="s">
        <v>72</v>
      </c>
      <c r="B1227" t="s">
        <v>940</v>
      </c>
      <c r="C1227" t="s">
        <v>924</v>
      </c>
      <c r="D1227">
        <v>1</v>
      </c>
      <c r="E1227">
        <v>5</v>
      </c>
      <c r="F1227">
        <v>8</v>
      </c>
      <c r="G1227">
        <v>1907264</v>
      </c>
      <c r="H1227">
        <v>10673</v>
      </c>
      <c r="I1227">
        <v>51.622500000000002</v>
      </c>
      <c r="J1227">
        <v>72.132499999999993</v>
      </c>
      <c r="K1227">
        <v>8</v>
      </c>
    </row>
    <row r="1228" spans="1:11" x14ac:dyDescent="0.2">
      <c r="A1228" t="s">
        <v>72</v>
      </c>
      <c r="B1228" t="s">
        <v>940</v>
      </c>
      <c r="C1228" t="s">
        <v>928</v>
      </c>
      <c r="D1228">
        <v>1</v>
      </c>
      <c r="E1228">
        <v>5</v>
      </c>
      <c r="F1228">
        <v>8</v>
      </c>
      <c r="G1228">
        <v>1977476</v>
      </c>
      <c r="H1228">
        <v>10566</v>
      </c>
      <c r="I1228">
        <v>48.8386</v>
      </c>
      <c r="J1228">
        <v>69.466300000000004</v>
      </c>
      <c r="K1228">
        <v>7</v>
      </c>
    </row>
    <row r="1229" spans="1:11" x14ac:dyDescent="0.2">
      <c r="A1229" t="s">
        <v>72</v>
      </c>
      <c r="B1229" t="s">
        <v>940</v>
      </c>
      <c r="C1229" t="s">
        <v>927</v>
      </c>
      <c r="D1229">
        <v>1</v>
      </c>
      <c r="E1229">
        <v>5</v>
      </c>
      <c r="F1229">
        <v>9</v>
      </c>
      <c r="G1229">
        <v>2030605</v>
      </c>
      <c r="H1229">
        <v>10706</v>
      </c>
      <c r="I1229">
        <v>48.325699999999998</v>
      </c>
      <c r="J1229">
        <v>68.381100000000004</v>
      </c>
      <c r="K1229">
        <v>7</v>
      </c>
    </row>
    <row r="1230" spans="1:11" x14ac:dyDescent="0.2">
      <c r="A1230" t="s">
        <v>72</v>
      </c>
      <c r="B1230" t="s">
        <v>941</v>
      </c>
      <c r="C1230" t="s">
        <v>924</v>
      </c>
      <c r="D1230">
        <v>1</v>
      </c>
      <c r="E1230">
        <v>6</v>
      </c>
      <c r="F1230">
        <v>10</v>
      </c>
      <c r="G1230">
        <v>2166767</v>
      </c>
      <c r="H1230">
        <v>10338</v>
      </c>
      <c r="I1230">
        <v>47.957500000000003</v>
      </c>
      <c r="J1230">
        <v>69.555999999999997</v>
      </c>
      <c r="K1230">
        <v>8</v>
      </c>
    </row>
    <row r="1231" spans="1:11" x14ac:dyDescent="0.2">
      <c r="A1231" t="s">
        <v>72</v>
      </c>
      <c r="B1231" t="s">
        <v>941</v>
      </c>
      <c r="C1231" t="s">
        <v>928</v>
      </c>
      <c r="D1231">
        <v>1</v>
      </c>
      <c r="E1231">
        <v>6</v>
      </c>
      <c r="F1231">
        <v>10</v>
      </c>
      <c r="G1231">
        <v>2051719</v>
      </c>
      <c r="H1231">
        <v>10131</v>
      </c>
      <c r="I1231">
        <v>48.061</v>
      </c>
      <c r="J1231">
        <v>71.546000000000006</v>
      </c>
      <c r="K1231">
        <v>10</v>
      </c>
    </row>
    <row r="1232" spans="1:11" x14ac:dyDescent="0.2">
      <c r="A1232" t="s">
        <v>72</v>
      </c>
      <c r="B1232" t="s">
        <v>941</v>
      </c>
      <c r="C1232" t="s">
        <v>927</v>
      </c>
      <c r="D1232">
        <v>1</v>
      </c>
      <c r="E1232">
        <v>6</v>
      </c>
      <c r="F1232">
        <v>10</v>
      </c>
      <c r="G1232">
        <v>2011914</v>
      </c>
      <c r="H1232">
        <v>10825</v>
      </c>
      <c r="I1232">
        <v>49.752499999999998</v>
      </c>
      <c r="J1232">
        <v>69.31</v>
      </c>
      <c r="K1232">
        <v>8</v>
      </c>
    </row>
    <row r="1233" spans="1:11" x14ac:dyDescent="0.2">
      <c r="A1233" t="s">
        <v>72</v>
      </c>
      <c r="B1233" t="s">
        <v>942</v>
      </c>
      <c r="C1233" t="s">
        <v>924</v>
      </c>
      <c r="D1233">
        <v>1</v>
      </c>
      <c r="E1233">
        <v>7</v>
      </c>
      <c r="F1233">
        <v>10</v>
      </c>
      <c r="G1233">
        <v>2124831</v>
      </c>
      <c r="H1233">
        <v>10334</v>
      </c>
      <c r="I1233">
        <v>48.526699999999998</v>
      </c>
      <c r="J1233">
        <v>66.247</v>
      </c>
      <c r="K1233">
        <v>6</v>
      </c>
    </row>
    <row r="1234" spans="1:11" x14ac:dyDescent="0.2">
      <c r="A1234" t="s">
        <v>72</v>
      </c>
      <c r="B1234" t="s">
        <v>942</v>
      </c>
      <c r="C1234" t="s">
        <v>928</v>
      </c>
      <c r="D1234">
        <v>1</v>
      </c>
      <c r="E1234">
        <v>7</v>
      </c>
      <c r="F1234">
        <v>11</v>
      </c>
      <c r="G1234">
        <v>2036666</v>
      </c>
      <c r="H1234">
        <v>10796</v>
      </c>
      <c r="I1234">
        <v>47.725000000000001</v>
      </c>
      <c r="J1234">
        <v>70.548199999999994</v>
      </c>
      <c r="K1234">
        <v>10</v>
      </c>
    </row>
    <row r="1235" spans="1:11" x14ac:dyDescent="0.2">
      <c r="A1235" t="s">
        <v>72</v>
      </c>
      <c r="B1235" t="s">
        <v>942</v>
      </c>
      <c r="C1235" t="s">
        <v>927</v>
      </c>
      <c r="D1235">
        <v>1</v>
      </c>
      <c r="E1235">
        <v>7</v>
      </c>
      <c r="F1235">
        <v>10</v>
      </c>
      <c r="G1235">
        <v>2214264</v>
      </c>
      <c r="H1235">
        <v>10473</v>
      </c>
      <c r="I1235">
        <v>51.252200000000002</v>
      </c>
      <c r="J1235">
        <v>73.323999999999998</v>
      </c>
      <c r="K1235">
        <v>9</v>
      </c>
    </row>
    <row r="1236" spans="1:11" x14ac:dyDescent="0.2">
      <c r="A1236" t="s">
        <v>72</v>
      </c>
      <c r="B1236" t="s">
        <v>943</v>
      </c>
      <c r="C1236" t="s">
        <v>924</v>
      </c>
      <c r="D1236">
        <v>2</v>
      </c>
      <c r="E1236">
        <v>1</v>
      </c>
      <c r="F1236">
        <v>8</v>
      </c>
      <c r="G1236">
        <v>1904696</v>
      </c>
      <c r="H1236">
        <v>10252</v>
      </c>
      <c r="I1236">
        <v>47.7</v>
      </c>
      <c r="J1236">
        <v>63.722499999999997</v>
      </c>
      <c r="K1236">
        <v>5</v>
      </c>
    </row>
    <row r="1237" spans="1:11" x14ac:dyDescent="0.2">
      <c r="A1237" t="s">
        <v>72</v>
      </c>
      <c r="B1237" t="s">
        <v>943</v>
      </c>
      <c r="C1237" t="s">
        <v>928</v>
      </c>
      <c r="D1237">
        <v>2</v>
      </c>
      <c r="E1237">
        <v>1</v>
      </c>
      <c r="F1237">
        <v>9</v>
      </c>
      <c r="G1237">
        <v>1909457</v>
      </c>
      <c r="H1237">
        <v>10562</v>
      </c>
      <c r="I1237">
        <v>49.294400000000003</v>
      </c>
      <c r="J1237">
        <v>71.028899999999993</v>
      </c>
      <c r="K1237">
        <v>9</v>
      </c>
    </row>
    <row r="1238" spans="1:11" x14ac:dyDescent="0.2">
      <c r="A1238" t="s">
        <v>72</v>
      </c>
      <c r="B1238" t="s">
        <v>943</v>
      </c>
      <c r="C1238" t="s">
        <v>927</v>
      </c>
      <c r="D1238">
        <v>2</v>
      </c>
      <c r="E1238">
        <v>1</v>
      </c>
      <c r="F1238">
        <v>9</v>
      </c>
      <c r="G1238">
        <v>1991439</v>
      </c>
      <c r="H1238">
        <v>10197</v>
      </c>
      <c r="I1238">
        <v>50.104399999999998</v>
      </c>
      <c r="J1238">
        <v>71.845600000000005</v>
      </c>
      <c r="K1238">
        <v>9</v>
      </c>
    </row>
    <row r="1239" spans="1:11" x14ac:dyDescent="0.2">
      <c r="A1239" t="s">
        <v>72</v>
      </c>
      <c r="B1239" t="s">
        <v>944</v>
      </c>
      <c r="C1239" t="s">
        <v>924</v>
      </c>
      <c r="D1239">
        <v>2</v>
      </c>
      <c r="E1239">
        <v>2</v>
      </c>
      <c r="F1239">
        <v>9</v>
      </c>
      <c r="G1239">
        <v>1977616</v>
      </c>
      <c r="H1239">
        <v>10754</v>
      </c>
      <c r="I1239">
        <v>46.11</v>
      </c>
      <c r="J1239">
        <v>68.847800000000007</v>
      </c>
      <c r="K1239">
        <v>8</v>
      </c>
    </row>
    <row r="1240" spans="1:11" x14ac:dyDescent="0.2">
      <c r="A1240" t="s">
        <v>72</v>
      </c>
      <c r="B1240" t="s">
        <v>944</v>
      </c>
      <c r="C1240" t="s">
        <v>928</v>
      </c>
      <c r="D1240">
        <v>2</v>
      </c>
      <c r="E1240">
        <v>2</v>
      </c>
      <c r="F1240">
        <v>9</v>
      </c>
      <c r="G1240">
        <v>2099782</v>
      </c>
      <c r="H1240">
        <v>10642</v>
      </c>
      <c r="I1240">
        <v>51.198599999999999</v>
      </c>
      <c r="J1240">
        <v>70.1267</v>
      </c>
      <c r="K1240">
        <v>7</v>
      </c>
    </row>
    <row r="1241" spans="1:11" x14ac:dyDescent="0.2">
      <c r="A1241" t="s">
        <v>72</v>
      </c>
      <c r="B1241" t="s">
        <v>944</v>
      </c>
      <c r="C1241" t="s">
        <v>927</v>
      </c>
      <c r="D1241">
        <v>2</v>
      </c>
      <c r="E1241">
        <v>2</v>
      </c>
      <c r="F1241">
        <v>9</v>
      </c>
      <c r="G1241">
        <v>2145007</v>
      </c>
      <c r="H1241">
        <v>10369</v>
      </c>
      <c r="I1241">
        <v>48.003300000000003</v>
      </c>
      <c r="J1241">
        <v>67.343299999999999</v>
      </c>
      <c r="K1241">
        <v>6</v>
      </c>
    </row>
    <row r="1242" spans="1:11" x14ac:dyDescent="0.2">
      <c r="A1242" t="s">
        <v>72</v>
      </c>
      <c r="B1242" t="s">
        <v>945</v>
      </c>
      <c r="C1242" t="s">
        <v>924</v>
      </c>
      <c r="D1242">
        <v>2</v>
      </c>
      <c r="E1242">
        <v>3</v>
      </c>
      <c r="F1242">
        <v>10</v>
      </c>
      <c r="G1242">
        <v>1759666</v>
      </c>
      <c r="H1242">
        <v>10181</v>
      </c>
      <c r="I1242">
        <v>46.697499999999998</v>
      </c>
      <c r="J1242">
        <v>64.631</v>
      </c>
      <c r="K1242">
        <v>8</v>
      </c>
    </row>
    <row r="1243" spans="1:11" x14ac:dyDescent="0.2">
      <c r="A1243" t="s">
        <v>72</v>
      </c>
      <c r="B1243" t="s">
        <v>945</v>
      </c>
      <c r="C1243" t="s">
        <v>928</v>
      </c>
      <c r="D1243">
        <v>2</v>
      </c>
      <c r="E1243">
        <v>3</v>
      </c>
      <c r="F1243">
        <v>9</v>
      </c>
      <c r="G1243">
        <v>1855600</v>
      </c>
      <c r="H1243">
        <v>10383</v>
      </c>
      <c r="I1243">
        <v>47.644399999999997</v>
      </c>
      <c r="J1243">
        <v>69.528899999999993</v>
      </c>
      <c r="K1243">
        <v>9</v>
      </c>
    </row>
    <row r="1244" spans="1:11" x14ac:dyDescent="0.2">
      <c r="A1244" t="s">
        <v>72</v>
      </c>
      <c r="B1244" t="s">
        <v>945</v>
      </c>
      <c r="C1244" t="s">
        <v>927</v>
      </c>
      <c r="D1244">
        <v>2</v>
      </c>
      <c r="E1244">
        <v>3</v>
      </c>
      <c r="F1244">
        <v>9</v>
      </c>
      <c r="G1244">
        <v>1853366</v>
      </c>
      <c r="H1244">
        <v>9953</v>
      </c>
      <c r="I1244">
        <v>47.391100000000002</v>
      </c>
      <c r="J1244">
        <v>68.9011</v>
      </c>
      <c r="K1244">
        <v>9</v>
      </c>
    </row>
    <row r="1245" spans="1:11" x14ac:dyDescent="0.2">
      <c r="A1245" t="s">
        <v>72</v>
      </c>
      <c r="B1245" t="s">
        <v>946</v>
      </c>
      <c r="C1245" t="s">
        <v>924</v>
      </c>
      <c r="D1245">
        <v>2</v>
      </c>
      <c r="E1245">
        <v>4</v>
      </c>
      <c r="F1245">
        <v>8</v>
      </c>
      <c r="G1245">
        <v>1709326</v>
      </c>
      <c r="H1245">
        <v>10119</v>
      </c>
      <c r="I1245">
        <v>48.121400000000001</v>
      </c>
      <c r="J1245">
        <v>65.739999999999995</v>
      </c>
      <c r="K1245">
        <v>7</v>
      </c>
    </row>
    <row r="1246" spans="1:11" x14ac:dyDescent="0.2">
      <c r="A1246" t="s">
        <v>72</v>
      </c>
      <c r="B1246" t="s">
        <v>946</v>
      </c>
      <c r="C1246" t="s">
        <v>928</v>
      </c>
      <c r="D1246">
        <v>2</v>
      </c>
      <c r="E1246">
        <v>4</v>
      </c>
      <c r="F1246">
        <v>9</v>
      </c>
      <c r="G1246">
        <v>1815644</v>
      </c>
      <c r="H1246">
        <v>10746</v>
      </c>
      <c r="I1246">
        <v>47.936700000000002</v>
      </c>
      <c r="J1246">
        <v>64.278899999999993</v>
      </c>
      <c r="K1246">
        <v>6</v>
      </c>
    </row>
    <row r="1247" spans="1:11" x14ac:dyDescent="0.2">
      <c r="A1247" t="s">
        <v>72</v>
      </c>
      <c r="B1247" t="s">
        <v>946</v>
      </c>
      <c r="C1247" t="s">
        <v>927</v>
      </c>
      <c r="D1247">
        <v>2</v>
      </c>
      <c r="E1247">
        <v>4</v>
      </c>
      <c r="F1247">
        <v>8</v>
      </c>
      <c r="G1247">
        <v>2095446</v>
      </c>
      <c r="H1247">
        <v>10216</v>
      </c>
      <c r="I1247">
        <v>50.647100000000002</v>
      </c>
      <c r="J1247">
        <v>71.118799999999993</v>
      </c>
      <c r="K1247">
        <v>7</v>
      </c>
    </row>
    <row r="1248" spans="1:11" x14ac:dyDescent="0.2">
      <c r="A1248" t="s">
        <v>72</v>
      </c>
      <c r="B1248" t="s">
        <v>947</v>
      </c>
      <c r="C1248" t="s">
        <v>924</v>
      </c>
      <c r="D1248">
        <v>2</v>
      </c>
      <c r="E1248">
        <v>5</v>
      </c>
      <c r="F1248">
        <v>9</v>
      </c>
      <c r="G1248">
        <v>1770019</v>
      </c>
      <c r="H1248">
        <v>11336</v>
      </c>
      <c r="I1248">
        <v>50.0989</v>
      </c>
      <c r="J1248">
        <v>70.752200000000002</v>
      </c>
      <c r="K1248">
        <v>9</v>
      </c>
    </row>
    <row r="1249" spans="1:11" x14ac:dyDescent="0.2">
      <c r="A1249" t="s">
        <v>72</v>
      </c>
      <c r="B1249" t="s">
        <v>947</v>
      </c>
      <c r="C1249" t="s">
        <v>928</v>
      </c>
      <c r="D1249">
        <v>2</v>
      </c>
      <c r="E1249">
        <v>5</v>
      </c>
      <c r="F1249">
        <v>8</v>
      </c>
      <c r="G1249">
        <v>2067014</v>
      </c>
      <c r="H1249">
        <v>10515</v>
      </c>
      <c r="I1249">
        <v>50.9</v>
      </c>
      <c r="J1249">
        <v>66.745000000000005</v>
      </c>
      <c r="K1249">
        <v>5</v>
      </c>
    </row>
    <row r="1250" spans="1:11" x14ac:dyDescent="0.2">
      <c r="A1250" t="s">
        <v>72</v>
      </c>
      <c r="B1250" t="s">
        <v>947</v>
      </c>
      <c r="C1250" t="s">
        <v>927</v>
      </c>
      <c r="D1250">
        <v>2</v>
      </c>
      <c r="E1250">
        <v>5</v>
      </c>
      <c r="F1250">
        <v>9</v>
      </c>
      <c r="G1250">
        <v>1946431</v>
      </c>
      <c r="H1250">
        <v>10352</v>
      </c>
      <c r="I1250">
        <v>50.081099999999999</v>
      </c>
      <c r="J1250">
        <v>71.5244</v>
      </c>
      <c r="K1250">
        <v>9</v>
      </c>
    </row>
    <row r="1251" spans="1:11" x14ac:dyDescent="0.2">
      <c r="A1251" t="s">
        <v>72</v>
      </c>
      <c r="B1251" t="s">
        <v>948</v>
      </c>
      <c r="C1251" t="s">
        <v>924</v>
      </c>
      <c r="D1251">
        <v>2</v>
      </c>
      <c r="E1251">
        <v>6</v>
      </c>
      <c r="F1251">
        <v>11</v>
      </c>
      <c r="G1251">
        <v>2104123</v>
      </c>
      <c r="H1251">
        <v>10601</v>
      </c>
      <c r="I1251">
        <v>47.128900000000002</v>
      </c>
      <c r="J1251">
        <v>69.34</v>
      </c>
      <c r="K1251">
        <v>9</v>
      </c>
    </row>
    <row r="1252" spans="1:11" x14ac:dyDescent="0.2">
      <c r="A1252" t="s">
        <v>72</v>
      </c>
      <c r="B1252" t="s">
        <v>948</v>
      </c>
      <c r="C1252" t="s">
        <v>928</v>
      </c>
      <c r="D1252">
        <v>2</v>
      </c>
      <c r="E1252">
        <v>6</v>
      </c>
      <c r="F1252">
        <v>10</v>
      </c>
      <c r="G1252">
        <v>2191891</v>
      </c>
      <c r="H1252">
        <v>10220</v>
      </c>
      <c r="I1252">
        <v>51.836199999999998</v>
      </c>
      <c r="J1252">
        <v>71.238</v>
      </c>
      <c r="K1252">
        <v>8</v>
      </c>
    </row>
    <row r="1253" spans="1:11" x14ac:dyDescent="0.2">
      <c r="A1253" t="s">
        <v>72</v>
      </c>
      <c r="B1253" t="s">
        <v>948</v>
      </c>
      <c r="C1253" t="s">
        <v>927</v>
      </c>
      <c r="D1253">
        <v>2</v>
      </c>
      <c r="E1253">
        <v>6</v>
      </c>
      <c r="F1253">
        <v>10</v>
      </c>
      <c r="G1253">
        <v>2072208</v>
      </c>
      <c r="H1253">
        <v>10109</v>
      </c>
      <c r="I1253">
        <v>49.824300000000001</v>
      </c>
      <c r="J1253">
        <v>67.323999999999998</v>
      </c>
      <c r="K1253">
        <v>7</v>
      </c>
    </row>
    <row r="1254" spans="1:11" x14ac:dyDescent="0.2">
      <c r="A1254" t="s">
        <v>72</v>
      </c>
      <c r="B1254" t="s">
        <v>949</v>
      </c>
      <c r="C1254" t="s">
        <v>924</v>
      </c>
      <c r="D1254">
        <v>2</v>
      </c>
      <c r="E1254">
        <v>7</v>
      </c>
      <c r="F1254">
        <v>10</v>
      </c>
      <c r="G1254">
        <v>2274801</v>
      </c>
      <c r="H1254">
        <v>10489</v>
      </c>
      <c r="I1254">
        <v>50.116300000000003</v>
      </c>
      <c r="J1254">
        <v>71.94</v>
      </c>
      <c r="K1254">
        <v>8</v>
      </c>
    </row>
    <row r="1255" spans="1:11" x14ac:dyDescent="0.2">
      <c r="A1255" t="s">
        <v>72</v>
      </c>
      <c r="B1255" t="s">
        <v>949</v>
      </c>
      <c r="C1255" t="s">
        <v>928</v>
      </c>
      <c r="D1255">
        <v>2</v>
      </c>
      <c r="E1255">
        <v>7</v>
      </c>
      <c r="F1255">
        <v>11</v>
      </c>
      <c r="G1255">
        <v>2212378</v>
      </c>
      <c r="H1255">
        <v>10680</v>
      </c>
      <c r="I1255">
        <v>49.07</v>
      </c>
      <c r="J1255">
        <v>74.349100000000007</v>
      </c>
      <c r="K1255">
        <v>11</v>
      </c>
    </row>
    <row r="1256" spans="1:11" x14ac:dyDescent="0.2">
      <c r="A1256" t="s">
        <v>72</v>
      </c>
      <c r="B1256" t="s">
        <v>949</v>
      </c>
      <c r="C1256" t="s">
        <v>927</v>
      </c>
      <c r="D1256">
        <v>2</v>
      </c>
      <c r="E1256">
        <v>7</v>
      </c>
      <c r="F1256">
        <v>11</v>
      </c>
      <c r="G1256">
        <v>2142241</v>
      </c>
      <c r="H1256">
        <v>11127</v>
      </c>
      <c r="I1256">
        <v>50.298900000000003</v>
      </c>
      <c r="J1256">
        <v>71.443600000000004</v>
      </c>
      <c r="K1256">
        <v>9</v>
      </c>
    </row>
    <row r="1257" spans="1:11" x14ac:dyDescent="0.2">
      <c r="A1257" t="s">
        <v>73</v>
      </c>
      <c r="B1257" t="s">
        <v>936</v>
      </c>
      <c r="C1257" t="s">
        <v>924</v>
      </c>
      <c r="D1257">
        <v>1</v>
      </c>
      <c r="E1257">
        <v>1</v>
      </c>
      <c r="F1257">
        <v>6</v>
      </c>
      <c r="G1257">
        <v>1883897</v>
      </c>
      <c r="H1257">
        <v>9969</v>
      </c>
      <c r="I1257">
        <v>51.234999999999999</v>
      </c>
      <c r="J1257">
        <v>64.966700000000003</v>
      </c>
      <c r="K1257">
        <v>4</v>
      </c>
    </row>
    <row r="1258" spans="1:11" x14ac:dyDescent="0.2">
      <c r="A1258" t="s">
        <v>73</v>
      </c>
      <c r="B1258" t="s">
        <v>936</v>
      </c>
      <c r="C1258" t="s">
        <v>928</v>
      </c>
      <c r="D1258">
        <v>1</v>
      </c>
      <c r="E1258">
        <v>1</v>
      </c>
      <c r="F1258">
        <v>6</v>
      </c>
      <c r="G1258">
        <v>1782095</v>
      </c>
      <c r="H1258">
        <v>10641</v>
      </c>
      <c r="I1258">
        <v>50.13</v>
      </c>
      <c r="J1258">
        <v>70.099999999999994</v>
      </c>
      <c r="K1258">
        <v>6</v>
      </c>
    </row>
    <row r="1259" spans="1:11" x14ac:dyDescent="0.2">
      <c r="A1259" t="s">
        <v>73</v>
      </c>
      <c r="B1259" t="s">
        <v>936</v>
      </c>
      <c r="C1259" t="s">
        <v>927</v>
      </c>
      <c r="D1259">
        <v>1</v>
      </c>
      <c r="E1259">
        <v>1</v>
      </c>
      <c r="F1259">
        <v>7</v>
      </c>
      <c r="G1259">
        <v>2124498</v>
      </c>
      <c r="H1259">
        <v>10750</v>
      </c>
      <c r="I1259">
        <v>48.633299999999998</v>
      </c>
      <c r="J1259">
        <v>70.962900000000005</v>
      </c>
      <c r="K1259">
        <v>6</v>
      </c>
    </row>
    <row r="1260" spans="1:11" x14ac:dyDescent="0.2">
      <c r="A1260" t="s">
        <v>73</v>
      </c>
      <c r="B1260" t="s">
        <v>937</v>
      </c>
      <c r="C1260" t="s">
        <v>924</v>
      </c>
      <c r="D1260">
        <v>1</v>
      </c>
      <c r="E1260">
        <v>2</v>
      </c>
      <c r="F1260">
        <v>7</v>
      </c>
      <c r="G1260">
        <v>2043802</v>
      </c>
      <c r="H1260">
        <v>10659</v>
      </c>
      <c r="I1260">
        <v>49.984299999999998</v>
      </c>
      <c r="J1260">
        <v>72.891400000000004</v>
      </c>
      <c r="K1260">
        <v>7</v>
      </c>
    </row>
    <row r="1261" spans="1:11" x14ac:dyDescent="0.2">
      <c r="A1261" t="s">
        <v>73</v>
      </c>
      <c r="B1261" t="s">
        <v>937</v>
      </c>
      <c r="C1261" t="s">
        <v>928</v>
      </c>
      <c r="D1261">
        <v>1</v>
      </c>
      <c r="E1261">
        <v>2</v>
      </c>
      <c r="F1261">
        <v>7</v>
      </c>
      <c r="G1261">
        <v>1925079</v>
      </c>
      <c r="H1261">
        <v>9919</v>
      </c>
      <c r="I1261">
        <v>49.414000000000001</v>
      </c>
      <c r="J1261">
        <v>65.807100000000005</v>
      </c>
      <c r="K1261">
        <v>5</v>
      </c>
    </row>
    <row r="1262" spans="1:11" x14ac:dyDescent="0.2">
      <c r="A1262" t="s">
        <v>73</v>
      </c>
      <c r="B1262" t="s">
        <v>937</v>
      </c>
      <c r="C1262" t="s">
        <v>927</v>
      </c>
      <c r="D1262">
        <v>1</v>
      </c>
      <c r="E1262">
        <v>2</v>
      </c>
      <c r="F1262">
        <v>6</v>
      </c>
      <c r="G1262">
        <v>1749761</v>
      </c>
      <c r="H1262">
        <v>10587</v>
      </c>
      <c r="I1262">
        <v>48.91</v>
      </c>
      <c r="J1262">
        <v>63.5383</v>
      </c>
      <c r="K1262">
        <v>4</v>
      </c>
    </row>
    <row r="1263" spans="1:11" x14ac:dyDescent="0.2">
      <c r="A1263" t="s">
        <v>73</v>
      </c>
      <c r="B1263" t="s">
        <v>938</v>
      </c>
      <c r="C1263" t="s">
        <v>924</v>
      </c>
      <c r="D1263">
        <v>1</v>
      </c>
      <c r="E1263">
        <v>3</v>
      </c>
      <c r="F1263">
        <v>7</v>
      </c>
      <c r="G1263">
        <v>1894244</v>
      </c>
      <c r="H1263">
        <v>10354</v>
      </c>
      <c r="I1263">
        <v>49.381999999999998</v>
      </c>
      <c r="J1263">
        <v>65.824299999999994</v>
      </c>
      <c r="K1263">
        <v>5</v>
      </c>
    </row>
    <row r="1264" spans="1:11" x14ac:dyDescent="0.2">
      <c r="A1264" t="s">
        <v>73</v>
      </c>
      <c r="B1264" t="s">
        <v>938</v>
      </c>
      <c r="C1264" t="s">
        <v>928</v>
      </c>
      <c r="D1264">
        <v>1</v>
      </c>
      <c r="E1264">
        <v>3</v>
      </c>
      <c r="F1264">
        <v>7</v>
      </c>
      <c r="G1264">
        <v>1966912</v>
      </c>
      <c r="H1264">
        <v>10996</v>
      </c>
      <c r="I1264">
        <v>45.631999999999998</v>
      </c>
      <c r="J1264">
        <v>66.218599999999995</v>
      </c>
      <c r="K1264">
        <v>5</v>
      </c>
    </row>
    <row r="1265" spans="1:11" x14ac:dyDescent="0.2">
      <c r="A1265" t="s">
        <v>73</v>
      </c>
      <c r="B1265" t="s">
        <v>938</v>
      </c>
      <c r="C1265" t="s">
        <v>927</v>
      </c>
      <c r="D1265">
        <v>1</v>
      </c>
      <c r="E1265">
        <v>3</v>
      </c>
      <c r="F1265">
        <v>7</v>
      </c>
      <c r="G1265">
        <v>2077374</v>
      </c>
      <c r="H1265">
        <v>10234</v>
      </c>
      <c r="I1265">
        <v>51.1614</v>
      </c>
      <c r="J1265">
        <v>73.272900000000007</v>
      </c>
      <c r="K1265">
        <v>7</v>
      </c>
    </row>
    <row r="1266" spans="1:11" x14ac:dyDescent="0.2">
      <c r="A1266" t="s">
        <v>73</v>
      </c>
      <c r="B1266" t="s">
        <v>939</v>
      </c>
      <c r="C1266" t="s">
        <v>924</v>
      </c>
      <c r="D1266">
        <v>1</v>
      </c>
      <c r="E1266">
        <v>4</v>
      </c>
      <c r="F1266">
        <v>6</v>
      </c>
      <c r="G1266">
        <v>1948835</v>
      </c>
      <c r="H1266">
        <v>9349</v>
      </c>
      <c r="I1266">
        <v>49.371699999999997</v>
      </c>
      <c r="J1266">
        <v>70.094999999999999</v>
      </c>
      <c r="K1266">
        <v>6</v>
      </c>
    </row>
    <row r="1267" spans="1:11" x14ac:dyDescent="0.2">
      <c r="A1267" t="s">
        <v>73</v>
      </c>
      <c r="B1267" t="s">
        <v>939</v>
      </c>
      <c r="C1267" t="s">
        <v>928</v>
      </c>
      <c r="D1267">
        <v>1</v>
      </c>
      <c r="E1267">
        <v>4</v>
      </c>
      <c r="F1267">
        <v>6</v>
      </c>
      <c r="G1267">
        <v>1727859</v>
      </c>
      <c r="H1267">
        <v>10381</v>
      </c>
      <c r="I1267">
        <v>44.223999999999997</v>
      </c>
      <c r="J1267">
        <v>64.081699999999998</v>
      </c>
      <c r="K1267">
        <v>5</v>
      </c>
    </row>
    <row r="1268" spans="1:11" x14ac:dyDescent="0.2">
      <c r="A1268" t="s">
        <v>73</v>
      </c>
      <c r="B1268" t="s">
        <v>939</v>
      </c>
      <c r="C1268" t="s">
        <v>927</v>
      </c>
      <c r="D1268">
        <v>1</v>
      </c>
      <c r="E1268">
        <v>4</v>
      </c>
      <c r="F1268">
        <v>6</v>
      </c>
      <c r="G1268">
        <v>1939293</v>
      </c>
      <c r="H1268">
        <v>10573</v>
      </c>
      <c r="I1268">
        <v>49.033299999999997</v>
      </c>
      <c r="J1268">
        <v>71.25</v>
      </c>
      <c r="K1268">
        <v>6</v>
      </c>
    </row>
    <row r="1269" spans="1:11" x14ac:dyDescent="0.2">
      <c r="A1269" t="s">
        <v>73</v>
      </c>
      <c r="B1269" t="s">
        <v>940</v>
      </c>
      <c r="C1269" t="s">
        <v>924</v>
      </c>
      <c r="D1269">
        <v>1</v>
      </c>
      <c r="E1269">
        <v>5</v>
      </c>
      <c r="F1269">
        <v>7</v>
      </c>
      <c r="G1269">
        <v>1793211</v>
      </c>
      <c r="H1269">
        <v>10472</v>
      </c>
      <c r="I1269">
        <v>44.32</v>
      </c>
      <c r="J1269">
        <v>63.177100000000003</v>
      </c>
      <c r="K1269">
        <v>5</v>
      </c>
    </row>
    <row r="1270" spans="1:11" x14ac:dyDescent="0.2">
      <c r="A1270" t="s">
        <v>73</v>
      </c>
      <c r="B1270" t="s">
        <v>940</v>
      </c>
      <c r="C1270" t="s">
        <v>928</v>
      </c>
      <c r="D1270">
        <v>1</v>
      </c>
      <c r="E1270">
        <v>5</v>
      </c>
      <c r="F1270">
        <v>6</v>
      </c>
      <c r="G1270">
        <v>1894075</v>
      </c>
      <c r="H1270">
        <v>10568</v>
      </c>
      <c r="I1270">
        <v>51.216700000000003</v>
      </c>
      <c r="J1270">
        <v>71.694999999999993</v>
      </c>
      <c r="K1270">
        <v>6</v>
      </c>
    </row>
    <row r="1271" spans="1:11" x14ac:dyDescent="0.2">
      <c r="A1271" t="s">
        <v>73</v>
      </c>
      <c r="B1271" t="s">
        <v>940</v>
      </c>
      <c r="C1271" t="s">
        <v>927</v>
      </c>
      <c r="D1271">
        <v>1</v>
      </c>
      <c r="E1271">
        <v>5</v>
      </c>
      <c r="F1271">
        <v>6</v>
      </c>
      <c r="G1271">
        <v>2011591</v>
      </c>
      <c r="H1271">
        <v>9660</v>
      </c>
      <c r="I1271">
        <v>50.463299999999997</v>
      </c>
      <c r="J1271">
        <v>71.603300000000004</v>
      </c>
      <c r="K1271">
        <v>6</v>
      </c>
    </row>
    <row r="1272" spans="1:11" x14ac:dyDescent="0.2">
      <c r="A1272" t="s">
        <v>73</v>
      </c>
      <c r="B1272" t="s">
        <v>941</v>
      </c>
      <c r="C1272" t="s">
        <v>924</v>
      </c>
      <c r="D1272">
        <v>1</v>
      </c>
      <c r="E1272">
        <v>6</v>
      </c>
      <c r="F1272">
        <v>8</v>
      </c>
      <c r="G1272">
        <v>1973386</v>
      </c>
      <c r="H1272">
        <v>9776</v>
      </c>
      <c r="I1272">
        <v>49.101300000000002</v>
      </c>
      <c r="J1272">
        <v>70.736199999999997</v>
      </c>
      <c r="K1272">
        <v>8</v>
      </c>
    </row>
    <row r="1273" spans="1:11" x14ac:dyDescent="0.2">
      <c r="A1273" t="s">
        <v>73</v>
      </c>
      <c r="B1273" t="s">
        <v>941</v>
      </c>
      <c r="C1273" t="s">
        <v>928</v>
      </c>
      <c r="D1273">
        <v>1</v>
      </c>
      <c r="E1273">
        <v>6</v>
      </c>
      <c r="F1273">
        <v>8</v>
      </c>
      <c r="G1273">
        <v>2035977</v>
      </c>
      <c r="H1273">
        <v>9893</v>
      </c>
      <c r="I1273">
        <v>44.5167</v>
      </c>
      <c r="J1273">
        <v>65.983800000000002</v>
      </c>
      <c r="K1273">
        <v>6</v>
      </c>
    </row>
    <row r="1274" spans="1:11" x14ac:dyDescent="0.2">
      <c r="A1274" t="s">
        <v>73</v>
      </c>
      <c r="B1274" t="s">
        <v>941</v>
      </c>
      <c r="C1274" t="s">
        <v>927</v>
      </c>
      <c r="D1274">
        <v>1</v>
      </c>
      <c r="E1274">
        <v>6</v>
      </c>
      <c r="F1274">
        <v>8</v>
      </c>
      <c r="G1274">
        <v>1905356</v>
      </c>
      <c r="H1274">
        <v>10194</v>
      </c>
      <c r="I1274">
        <v>48.913800000000002</v>
      </c>
      <c r="J1274">
        <v>70.397499999999994</v>
      </c>
      <c r="K1274">
        <v>8</v>
      </c>
    </row>
    <row r="1275" spans="1:11" x14ac:dyDescent="0.2">
      <c r="A1275" t="s">
        <v>73</v>
      </c>
      <c r="B1275" t="s">
        <v>942</v>
      </c>
      <c r="C1275" t="s">
        <v>924</v>
      </c>
      <c r="D1275">
        <v>1</v>
      </c>
      <c r="E1275">
        <v>7</v>
      </c>
      <c r="F1275">
        <v>8</v>
      </c>
      <c r="G1275">
        <v>1896939</v>
      </c>
      <c r="H1275">
        <v>10639</v>
      </c>
      <c r="I1275">
        <v>50.273299999999999</v>
      </c>
      <c r="J1275">
        <v>67.025000000000006</v>
      </c>
      <c r="K1275">
        <v>6</v>
      </c>
    </row>
    <row r="1276" spans="1:11" x14ac:dyDescent="0.2">
      <c r="A1276" t="s">
        <v>73</v>
      </c>
      <c r="B1276" t="s">
        <v>942</v>
      </c>
      <c r="C1276" t="s">
        <v>928</v>
      </c>
      <c r="D1276">
        <v>1</v>
      </c>
      <c r="E1276">
        <v>7</v>
      </c>
      <c r="F1276">
        <v>8</v>
      </c>
      <c r="G1276">
        <v>2069500</v>
      </c>
      <c r="H1276">
        <v>10879</v>
      </c>
      <c r="I1276">
        <v>51.03</v>
      </c>
      <c r="J1276">
        <v>65.048699999999997</v>
      </c>
      <c r="K1276">
        <v>4</v>
      </c>
    </row>
    <row r="1277" spans="1:11" x14ac:dyDescent="0.2">
      <c r="A1277" t="s">
        <v>73</v>
      </c>
      <c r="B1277" t="s">
        <v>942</v>
      </c>
      <c r="C1277" t="s">
        <v>927</v>
      </c>
      <c r="D1277">
        <v>1</v>
      </c>
      <c r="E1277">
        <v>7</v>
      </c>
      <c r="F1277">
        <v>9</v>
      </c>
      <c r="G1277">
        <v>2269253</v>
      </c>
      <c r="H1277">
        <v>10094</v>
      </c>
      <c r="I1277">
        <v>47.945999999999998</v>
      </c>
      <c r="J1277">
        <v>66.781099999999995</v>
      </c>
      <c r="K1277">
        <v>5</v>
      </c>
    </row>
    <row r="1278" spans="1:11" x14ac:dyDescent="0.2">
      <c r="A1278" t="s">
        <v>73</v>
      </c>
      <c r="B1278" t="s">
        <v>943</v>
      </c>
      <c r="C1278" t="s">
        <v>924</v>
      </c>
      <c r="D1278">
        <v>2</v>
      </c>
      <c r="E1278">
        <v>1</v>
      </c>
      <c r="F1278">
        <v>6</v>
      </c>
      <c r="G1278">
        <v>2215623</v>
      </c>
      <c r="H1278">
        <v>9543</v>
      </c>
      <c r="I1278">
        <v>49.418300000000002</v>
      </c>
      <c r="J1278">
        <v>73.228300000000004</v>
      </c>
      <c r="K1278">
        <v>6</v>
      </c>
    </row>
    <row r="1279" spans="1:11" x14ac:dyDescent="0.2">
      <c r="A1279" t="s">
        <v>73</v>
      </c>
      <c r="B1279" t="s">
        <v>943</v>
      </c>
      <c r="C1279" t="s">
        <v>928</v>
      </c>
      <c r="D1279">
        <v>2</v>
      </c>
      <c r="E1279">
        <v>1</v>
      </c>
      <c r="F1279">
        <v>6</v>
      </c>
      <c r="G1279">
        <v>1799990</v>
      </c>
      <c r="H1279">
        <v>10870</v>
      </c>
      <c r="I1279">
        <v>45.32</v>
      </c>
      <c r="J1279">
        <v>66.064999999999998</v>
      </c>
      <c r="K1279">
        <v>5</v>
      </c>
    </row>
    <row r="1280" spans="1:11" x14ac:dyDescent="0.2">
      <c r="A1280" t="s">
        <v>73</v>
      </c>
      <c r="B1280" t="s">
        <v>943</v>
      </c>
      <c r="C1280" t="s">
        <v>927</v>
      </c>
      <c r="D1280">
        <v>2</v>
      </c>
      <c r="E1280">
        <v>1</v>
      </c>
      <c r="F1280">
        <v>7</v>
      </c>
      <c r="G1280">
        <v>2115955</v>
      </c>
      <c r="H1280">
        <v>10767</v>
      </c>
      <c r="I1280">
        <v>44.027999999999999</v>
      </c>
      <c r="J1280">
        <v>67.064300000000003</v>
      </c>
      <c r="K1280">
        <v>5</v>
      </c>
    </row>
    <row r="1281" spans="1:11" x14ac:dyDescent="0.2">
      <c r="A1281" t="s">
        <v>73</v>
      </c>
      <c r="B1281" t="s">
        <v>944</v>
      </c>
      <c r="C1281" t="s">
        <v>924</v>
      </c>
      <c r="D1281">
        <v>2</v>
      </c>
      <c r="E1281">
        <v>2</v>
      </c>
      <c r="F1281">
        <v>7</v>
      </c>
      <c r="G1281">
        <v>1941149</v>
      </c>
      <c r="H1281">
        <v>10329</v>
      </c>
      <c r="I1281">
        <v>45.252000000000002</v>
      </c>
      <c r="J1281">
        <v>65.078599999999994</v>
      </c>
      <c r="K1281">
        <v>5</v>
      </c>
    </row>
    <row r="1282" spans="1:11" x14ac:dyDescent="0.2">
      <c r="A1282" t="s">
        <v>73</v>
      </c>
      <c r="B1282" t="s">
        <v>944</v>
      </c>
      <c r="C1282" t="s">
        <v>928</v>
      </c>
      <c r="D1282">
        <v>2</v>
      </c>
      <c r="E1282">
        <v>2</v>
      </c>
      <c r="F1282">
        <v>7</v>
      </c>
      <c r="G1282">
        <v>2022383</v>
      </c>
      <c r="H1282">
        <v>10346</v>
      </c>
      <c r="I1282">
        <v>45.597999999999999</v>
      </c>
      <c r="J1282">
        <v>66.187100000000001</v>
      </c>
      <c r="K1282">
        <v>5</v>
      </c>
    </row>
    <row r="1283" spans="1:11" x14ac:dyDescent="0.2">
      <c r="A1283" t="s">
        <v>73</v>
      </c>
      <c r="B1283" t="s">
        <v>944</v>
      </c>
      <c r="C1283" t="s">
        <v>927</v>
      </c>
      <c r="D1283">
        <v>2</v>
      </c>
      <c r="E1283">
        <v>2</v>
      </c>
      <c r="F1283">
        <v>6</v>
      </c>
      <c r="G1283">
        <v>1852094</v>
      </c>
      <c r="H1283">
        <v>10864</v>
      </c>
      <c r="I1283">
        <v>46.904000000000003</v>
      </c>
      <c r="J1283">
        <v>66.941699999999997</v>
      </c>
      <c r="K1283">
        <v>5</v>
      </c>
    </row>
    <row r="1284" spans="1:11" x14ac:dyDescent="0.2">
      <c r="A1284" t="s">
        <v>73</v>
      </c>
      <c r="B1284" t="s">
        <v>945</v>
      </c>
      <c r="C1284" t="s">
        <v>924</v>
      </c>
      <c r="D1284">
        <v>2</v>
      </c>
      <c r="E1284">
        <v>3</v>
      </c>
      <c r="F1284">
        <v>7</v>
      </c>
      <c r="G1284">
        <v>1750995</v>
      </c>
      <c r="H1284">
        <v>10536</v>
      </c>
      <c r="I1284">
        <v>43.843299999999999</v>
      </c>
      <c r="J1284">
        <v>64.764300000000006</v>
      </c>
      <c r="K1284">
        <v>6</v>
      </c>
    </row>
    <row r="1285" spans="1:11" x14ac:dyDescent="0.2">
      <c r="A1285" t="s">
        <v>73</v>
      </c>
      <c r="B1285" t="s">
        <v>945</v>
      </c>
      <c r="C1285" t="s">
        <v>928</v>
      </c>
      <c r="D1285">
        <v>2</v>
      </c>
      <c r="E1285">
        <v>3</v>
      </c>
      <c r="F1285">
        <v>7</v>
      </c>
      <c r="G1285">
        <v>1786724</v>
      </c>
      <c r="H1285">
        <v>9899</v>
      </c>
      <c r="I1285">
        <v>47.69</v>
      </c>
      <c r="J1285">
        <v>65.921400000000006</v>
      </c>
      <c r="K1285">
        <v>6</v>
      </c>
    </row>
    <row r="1286" spans="1:11" x14ac:dyDescent="0.2">
      <c r="A1286" t="s">
        <v>73</v>
      </c>
      <c r="B1286" t="s">
        <v>945</v>
      </c>
      <c r="C1286" t="s">
        <v>927</v>
      </c>
      <c r="D1286">
        <v>2</v>
      </c>
      <c r="E1286">
        <v>3</v>
      </c>
      <c r="F1286">
        <v>7</v>
      </c>
      <c r="G1286">
        <v>1618185</v>
      </c>
      <c r="H1286">
        <v>9634</v>
      </c>
      <c r="I1286">
        <v>49.062899999999999</v>
      </c>
      <c r="J1286">
        <v>66.705699999999993</v>
      </c>
      <c r="K1286">
        <v>7</v>
      </c>
    </row>
    <row r="1287" spans="1:11" x14ac:dyDescent="0.2">
      <c r="A1287" t="s">
        <v>73</v>
      </c>
      <c r="B1287" t="s">
        <v>946</v>
      </c>
      <c r="C1287" t="s">
        <v>924</v>
      </c>
      <c r="D1287">
        <v>2</v>
      </c>
      <c r="E1287">
        <v>4</v>
      </c>
      <c r="F1287">
        <v>6</v>
      </c>
      <c r="G1287">
        <v>1780015</v>
      </c>
      <c r="H1287">
        <v>10144</v>
      </c>
      <c r="I1287">
        <v>43.32</v>
      </c>
      <c r="J1287">
        <v>61.871699999999997</v>
      </c>
      <c r="K1287">
        <v>4</v>
      </c>
    </row>
    <row r="1288" spans="1:11" x14ac:dyDescent="0.2">
      <c r="A1288" t="s">
        <v>73</v>
      </c>
      <c r="B1288" t="s">
        <v>946</v>
      </c>
      <c r="C1288" t="s">
        <v>928</v>
      </c>
      <c r="D1288">
        <v>2</v>
      </c>
      <c r="E1288">
        <v>4</v>
      </c>
      <c r="F1288">
        <v>6</v>
      </c>
      <c r="G1288">
        <v>1654865</v>
      </c>
      <c r="H1288">
        <v>10625</v>
      </c>
      <c r="I1288">
        <v>45.568300000000001</v>
      </c>
      <c r="J1288">
        <v>66.739999999999995</v>
      </c>
      <c r="K1288">
        <v>6</v>
      </c>
    </row>
    <row r="1289" spans="1:11" x14ac:dyDescent="0.2">
      <c r="A1289" t="s">
        <v>73</v>
      </c>
      <c r="B1289" t="s">
        <v>946</v>
      </c>
      <c r="C1289" t="s">
        <v>927</v>
      </c>
      <c r="D1289">
        <v>2</v>
      </c>
      <c r="E1289">
        <v>4</v>
      </c>
      <c r="F1289">
        <v>6</v>
      </c>
      <c r="G1289">
        <v>1663150</v>
      </c>
      <c r="H1289">
        <v>9674</v>
      </c>
      <c r="I1289">
        <v>47.386699999999998</v>
      </c>
      <c r="J1289">
        <v>58.241700000000002</v>
      </c>
      <c r="K1289">
        <v>3</v>
      </c>
    </row>
    <row r="1290" spans="1:11" x14ac:dyDescent="0.2">
      <c r="A1290" t="s">
        <v>73</v>
      </c>
      <c r="B1290" t="s">
        <v>947</v>
      </c>
      <c r="C1290" t="s">
        <v>924</v>
      </c>
      <c r="D1290">
        <v>2</v>
      </c>
      <c r="E1290">
        <v>5</v>
      </c>
      <c r="F1290">
        <v>7</v>
      </c>
      <c r="G1290">
        <v>1685942</v>
      </c>
      <c r="H1290">
        <v>10641</v>
      </c>
      <c r="I1290">
        <v>48.361699999999999</v>
      </c>
      <c r="J1290">
        <v>65.914299999999997</v>
      </c>
      <c r="K1290">
        <v>6</v>
      </c>
    </row>
    <row r="1291" spans="1:11" x14ac:dyDescent="0.2">
      <c r="A1291" t="s">
        <v>73</v>
      </c>
      <c r="B1291" t="s">
        <v>947</v>
      </c>
      <c r="C1291" t="s">
        <v>928</v>
      </c>
      <c r="D1291">
        <v>2</v>
      </c>
      <c r="E1291">
        <v>5</v>
      </c>
      <c r="F1291">
        <v>6</v>
      </c>
      <c r="G1291">
        <v>1844368</v>
      </c>
      <c r="H1291">
        <v>9375</v>
      </c>
      <c r="I1291">
        <v>47.624000000000002</v>
      </c>
      <c r="J1291">
        <v>65.578299999999999</v>
      </c>
      <c r="K1291">
        <v>5</v>
      </c>
    </row>
    <row r="1292" spans="1:11" x14ac:dyDescent="0.2">
      <c r="A1292" t="s">
        <v>73</v>
      </c>
      <c r="B1292" t="s">
        <v>947</v>
      </c>
      <c r="C1292" t="s">
        <v>927</v>
      </c>
      <c r="D1292">
        <v>2</v>
      </c>
      <c r="E1292">
        <v>5</v>
      </c>
      <c r="F1292">
        <v>6</v>
      </c>
      <c r="G1292">
        <v>1549998</v>
      </c>
      <c r="H1292">
        <v>10198</v>
      </c>
      <c r="I1292">
        <v>40.799999999999997</v>
      </c>
      <c r="J1292">
        <v>56.151699999999998</v>
      </c>
      <c r="K1292">
        <v>3</v>
      </c>
    </row>
    <row r="1293" spans="1:11" x14ac:dyDescent="0.2">
      <c r="A1293" t="s">
        <v>73</v>
      </c>
      <c r="B1293" t="s">
        <v>948</v>
      </c>
      <c r="C1293" t="s">
        <v>924</v>
      </c>
      <c r="D1293">
        <v>2</v>
      </c>
      <c r="E1293">
        <v>6</v>
      </c>
      <c r="F1293">
        <v>8</v>
      </c>
      <c r="G1293">
        <v>2292766</v>
      </c>
      <c r="H1293">
        <v>10131</v>
      </c>
      <c r="I1293">
        <v>50.78</v>
      </c>
      <c r="J1293">
        <v>75.323800000000006</v>
      </c>
      <c r="K1293">
        <v>8</v>
      </c>
    </row>
    <row r="1294" spans="1:11" x14ac:dyDescent="0.2">
      <c r="A1294" t="s">
        <v>73</v>
      </c>
      <c r="B1294" t="s">
        <v>948</v>
      </c>
      <c r="C1294" t="s">
        <v>928</v>
      </c>
      <c r="D1294">
        <v>2</v>
      </c>
      <c r="E1294">
        <v>6</v>
      </c>
      <c r="F1294">
        <v>8</v>
      </c>
      <c r="G1294">
        <v>2220002</v>
      </c>
      <c r="H1294">
        <v>10419</v>
      </c>
      <c r="I1294">
        <v>49.171399999999998</v>
      </c>
      <c r="J1294">
        <v>72.012500000000003</v>
      </c>
      <c r="K1294">
        <v>7</v>
      </c>
    </row>
    <row r="1295" spans="1:11" x14ac:dyDescent="0.2">
      <c r="A1295" t="s">
        <v>73</v>
      </c>
      <c r="B1295" t="s">
        <v>948</v>
      </c>
      <c r="C1295" t="s">
        <v>927</v>
      </c>
      <c r="D1295">
        <v>2</v>
      </c>
      <c r="E1295">
        <v>6</v>
      </c>
      <c r="F1295">
        <v>8</v>
      </c>
      <c r="G1295">
        <v>2100235</v>
      </c>
      <c r="H1295">
        <v>10926</v>
      </c>
      <c r="I1295">
        <v>49.801299999999998</v>
      </c>
      <c r="J1295">
        <v>73.731300000000005</v>
      </c>
      <c r="K1295">
        <v>8</v>
      </c>
    </row>
    <row r="1296" spans="1:11" x14ac:dyDescent="0.2">
      <c r="A1296" t="s">
        <v>73</v>
      </c>
      <c r="B1296" t="s">
        <v>949</v>
      </c>
      <c r="C1296" t="s">
        <v>924</v>
      </c>
      <c r="D1296">
        <v>2</v>
      </c>
      <c r="E1296">
        <v>7</v>
      </c>
      <c r="F1296">
        <v>8</v>
      </c>
      <c r="G1296">
        <v>2174746</v>
      </c>
      <c r="H1296">
        <v>10721</v>
      </c>
      <c r="I1296">
        <v>51.178800000000003</v>
      </c>
      <c r="J1296">
        <v>74.576300000000003</v>
      </c>
      <c r="K1296">
        <v>8</v>
      </c>
    </row>
    <row r="1297" spans="1:11" x14ac:dyDescent="0.2">
      <c r="A1297" t="s">
        <v>73</v>
      </c>
      <c r="B1297" t="s">
        <v>949</v>
      </c>
      <c r="C1297" t="s">
        <v>928</v>
      </c>
      <c r="D1297">
        <v>2</v>
      </c>
      <c r="E1297">
        <v>7</v>
      </c>
      <c r="F1297">
        <v>8</v>
      </c>
      <c r="G1297">
        <v>2107520</v>
      </c>
      <c r="H1297">
        <v>10783</v>
      </c>
      <c r="I1297">
        <v>47.704300000000003</v>
      </c>
      <c r="J1297">
        <v>70.717500000000001</v>
      </c>
      <c r="K1297">
        <v>7</v>
      </c>
    </row>
    <row r="1298" spans="1:11" x14ac:dyDescent="0.2">
      <c r="A1298" t="s">
        <v>73</v>
      </c>
      <c r="B1298" t="s">
        <v>949</v>
      </c>
      <c r="C1298" t="s">
        <v>927</v>
      </c>
      <c r="D1298">
        <v>2</v>
      </c>
      <c r="E1298">
        <v>7</v>
      </c>
      <c r="F1298">
        <v>9</v>
      </c>
      <c r="G1298">
        <v>2122185</v>
      </c>
      <c r="H1298">
        <v>10770</v>
      </c>
      <c r="I1298">
        <v>50.101300000000002</v>
      </c>
      <c r="J1298">
        <v>71.996700000000004</v>
      </c>
      <c r="K1298">
        <v>8</v>
      </c>
    </row>
    <row r="1299" spans="1:11" x14ac:dyDescent="0.2">
      <c r="A1299" t="s">
        <v>20</v>
      </c>
      <c r="B1299" t="s">
        <v>936</v>
      </c>
      <c r="C1299" t="s">
        <v>928</v>
      </c>
      <c r="D1299">
        <v>1</v>
      </c>
      <c r="E1299">
        <v>1</v>
      </c>
      <c r="F1299">
        <v>1</v>
      </c>
      <c r="G1299">
        <v>965720</v>
      </c>
      <c r="H1299">
        <v>7209</v>
      </c>
      <c r="J1299">
        <v>39.159999999999997</v>
      </c>
      <c r="K1299">
        <v>0</v>
      </c>
    </row>
    <row r="1300" spans="1:11" x14ac:dyDescent="0.2">
      <c r="A1300" t="s">
        <v>20</v>
      </c>
      <c r="B1300" t="s">
        <v>937</v>
      </c>
      <c r="C1300" t="s">
        <v>928</v>
      </c>
      <c r="D1300">
        <v>1</v>
      </c>
      <c r="E1300">
        <v>2</v>
      </c>
      <c r="F1300">
        <v>1</v>
      </c>
      <c r="G1300">
        <v>827680</v>
      </c>
      <c r="H1300">
        <v>7272</v>
      </c>
      <c r="J1300">
        <v>37.57</v>
      </c>
      <c r="K1300">
        <v>0</v>
      </c>
    </row>
    <row r="1301" spans="1:11" x14ac:dyDescent="0.2">
      <c r="A1301" t="s">
        <v>20</v>
      </c>
      <c r="B1301" t="s">
        <v>938</v>
      </c>
      <c r="C1301" t="s">
        <v>928</v>
      </c>
      <c r="D1301">
        <v>1</v>
      </c>
      <c r="E1301">
        <v>3</v>
      </c>
      <c r="F1301">
        <v>2</v>
      </c>
      <c r="G1301">
        <v>896072</v>
      </c>
      <c r="H1301">
        <v>6055</v>
      </c>
      <c r="J1301">
        <v>37.115000000000002</v>
      </c>
      <c r="K1301">
        <v>0</v>
      </c>
    </row>
    <row r="1302" spans="1:11" x14ac:dyDescent="0.2">
      <c r="A1302" t="s">
        <v>20</v>
      </c>
      <c r="B1302" t="s">
        <v>943</v>
      </c>
      <c r="C1302" t="s">
        <v>928</v>
      </c>
      <c r="D1302">
        <v>2</v>
      </c>
      <c r="E1302">
        <v>1</v>
      </c>
      <c r="F1302">
        <v>2</v>
      </c>
      <c r="G1302">
        <v>673952</v>
      </c>
      <c r="H1302">
        <v>7160</v>
      </c>
      <c r="I1302">
        <v>27.95</v>
      </c>
      <c r="J1302">
        <v>44.555</v>
      </c>
      <c r="K1302">
        <v>2</v>
      </c>
    </row>
    <row r="1303" spans="1:11" x14ac:dyDescent="0.2">
      <c r="A1303" t="s">
        <v>20</v>
      </c>
      <c r="B1303" t="s">
        <v>944</v>
      </c>
      <c r="C1303" t="s">
        <v>928</v>
      </c>
      <c r="D1303">
        <v>2</v>
      </c>
      <c r="E1303">
        <v>2</v>
      </c>
      <c r="F1303">
        <v>1</v>
      </c>
      <c r="G1303">
        <v>945977</v>
      </c>
      <c r="H1303">
        <v>5002</v>
      </c>
      <c r="I1303">
        <v>37.1</v>
      </c>
      <c r="J1303">
        <v>48.95</v>
      </c>
      <c r="K1303">
        <v>1</v>
      </c>
    </row>
    <row r="1304" spans="1:11" x14ac:dyDescent="0.2">
      <c r="A1304" t="s">
        <v>20</v>
      </c>
      <c r="B1304" t="s">
        <v>945</v>
      </c>
      <c r="C1304" t="s">
        <v>928</v>
      </c>
      <c r="D1304">
        <v>2</v>
      </c>
      <c r="E1304">
        <v>3</v>
      </c>
      <c r="F1304">
        <v>2</v>
      </c>
      <c r="G1304">
        <v>675410</v>
      </c>
      <c r="H1304">
        <v>6250</v>
      </c>
      <c r="I1304">
        <v>32.130000000000003</v>
      </c>
      <c r="J1304">
        <v>45.32</v>
      </c>
      <c r="K1304">
        <v>2</v>
      </c>
    </row>
    <row r="1305" spans="1:11" x14ac:dyDescent="0.2">
      <c r="A1305" t="s">
        <v>20</v>
      </c>
      <c r="B1305" t="s">
        <v>946</v>
      </c>
      <c r="C1305" t="s">
        <v>928</v>
      </c>
      <c r="D1305">
        <v>2</v>
      </c>
      <c r="E1305">
        <v>4</v>
      </c>
      <c r="F1305">
        <v>1</v>
      </c>
      <c r="G1305">
        <v>676940</v>
      </c>
      <c r="H1305">
        <v>7912</v>
      </c>
      <c r="J1305">
        <v>36.43</v>
      </c>
      <c r="K1305">
        <v>0</v>
      </c>
    </row>
    <row r="1306" spans="1:11" x14ac:dyDescent="0.2">
      <c r="A1306" t="s">
        <v>20</v>
      </c>
      <c r="B1306" t="s">
        <v>947</v>
      </c>
      <c r="C1306" t="s">
        <v>928</v>
      </c>
      <c r="D1306">
        <v>2</v>
      </c>
      <c r="E1306">
        <v>5</v>
      </c>
      <c r="F1306">
        <v>2</v>
      </c>
      <c r="G1306">
        <v>509662</v>
      </c>
      <c r="H1306">
        <v>6699</v>
      </c>
      <c r="I1306">
        <v>33.42</v>
      </c>
      <c r="J1306">
        <v>44.594999999999999</v>
      </c>
      <c r="K1306">
        <v>2</v>
      </c>
    </row>
    <row r="1307" spans="1:11" x14ac:dyDescent="0.2">
      <c r="A1307" t="s">
        <v>20</v>
      </c>
      <c r="B1307" t="s">
        <v>948</v>
      </c>
      <c r="C1307" t="s">
        <v>928</v>
      </c>
      <c r="D1307">
        <v>2</v>
      </c>
      <c r="E1307">
        <v>6</v>
      </c>
      <c r="F1307">
        <v>3</v>
      </c>
      <c r="G1307">
        <v>843794</v>
      </c>
      <c r="H1307">
        <v>7293</v>
      </c>
      <c r="I1307">
        <v>22.53</v>
      </c>
      <c r="J1307">
        <v>42.153300000000002</v>
      </c>
      <c r="K1307">
        <v>2</v>
      </c>
    </row>
    <row r="1308" spans="1:11" x14ac:dyDescent="0.2">
      <c r="A1308" t="s">
        <v>20</v>
      </c>
      <c r="B1308" t="s">
        <v>949</v>
      </c>
      <c r="C1308" t="s">
        <v>924</v>
      </c>
      <c r="D1308">
        <v>2</v>
      </c>
      <c r="E1308">
        <v>7</v>
      </c>
      <c r="F1308">
        <v>1</v>
      </c>
      <c r="G1308">
        <v>733866</v>
      </c>
      <c r="H1308">
        <v>5025</v>
      </c>
      <c r="I1308">
        <v>23.67</v>
      </c>
      <c r="J1308">
        <v>40.909999999999997</v>
      </c>
      <c r="K1308">
        <v>1</v>
      </c>
    </row>
    <row r="1309" spans="1:11" x14ac:dyDescent="0.2">
      <c r="A1309" t="s">
        <v>20</v>
      </c>
      <c r="B1309" t="s">
        <v>949</v>
      </c>
      <c r="C1309" t="s">
        <v>928</v>
      </c>
      <c r="D1309">
        <v>2</v>
      </c>
      <c r="E1309">
        <v>7</v>
      </c>
      <c r="F1309">
        <v>3</v>
      </c>
      <c r="G1309">
        <v>646699</v>
      </c>
      <c r="H1309">
        <v>7206</v>
      </c>
      <c r="I1309">
        <v>26.25</v>
      </c>
      <c r="J1309">
        <v>43.576700000000002</v>
      </c>
      <c r="K1309">
        <v>3</v>
      </c>
    </row>
    <row r="1310" spans="1:11" x14ac:dyDescent="0.2">
      <c r="A1310" t="s">
        <v>74</v>
      </c>
      <c r="B1310" t="s">
        <v>936</v>
      </c>
      <c r="C1310" t="s">
        <v>924</v>
      </c>
      <c r="D1310">
        <v>1</v>
      </c>
      <c r="E1310">
        <v>1</v>
      </c>
      <c r="F1310">
        <v>7</v>
      </c>
      <c r="G1310">
        <v>2079425</v>
      </c>
      <c r="H1310">
        <v>10428</v>
      </c>
      <c r="I1310">
        <v>47.31</v>
      </c>
      <c r="J1310">
        <v>69.632900000000006</v>
      </c>
      <c r="K1310">
        <v>6</v>
      </c>
    </row>
    <row r="1311" spans="1:11" x14ac:dyDescent="0.2">
      <c r="A1311" t="s">
        <v>74</v>
      </c>
      <c r="B1311" t="s">
        <v>936</v>
      </c>
      <c r="C1311" t="s">
        <v>928</v>
      </c>
      <c r="D1311">
        <v>1</v>
      </c>
      <c r="E1311">
        <v>1</v>
      </c>
      <c r="F1311">
        <v>7</v>
      </c>
      <c r="G1311">
        <v>1812639</v>
      </c>
      <c r="H1311">
        <v>10578</v>
      </c>
      <c r="I1311">
        <v>47.485700000000001</v>
      </c>
      <c r="J1311">
        <v>69.218599999999995</v>
      </c>
      <c r="K1311">
        <v>7</v>
      </c>
    </row>
    <row r="1312" spans="1:11" x14ac:dyDescent="0.2">
      <c r="A1312" t="s">
        <v>74</v>
      </c>
      <c r="B1312" t="s">
        <v>936</v>
      </c>
      <c r="C1312" t="s">
        <v>927</v>
      </c>
      <c r="D1312">
        <v>1</v>
      </c>
      <c r="E1312">
        <v>1</v>
      </c>
      <c r="F1312">
        <v>6</v>
      </c>
      <c r="G1312">
        <v>1815295</v>
      </c>
      <c r="H1312">
        <v>10392</v>
      </c>
      <c r="I1312">
        <v>52.957999999999998</v>
      </c>
      <c r="J1312">
        <v>68.211699999999993</v>
      </c>
      <c r="K1312">
        <v>5</v>
      </c>
    </row>
    <row r="1313" spans="1:11" x14ac:dyDescent="0.2">
      <c r="A1313" t="s">
        <v>74</v>
      </c>
      <c r="B1313" t="s">
        <v>937</v>
      </c>
      <c r="C1313" t="s">
        <v>924</v>
      </c>
      <c r="D1313">
        <v>1</v>
      </c>
      <c r="E1313">
        <v>2</v>
      </c>
      <c r="F1313">
        <v>7</v>
      </c>
      <c r="G1313">
        <v>2029664</v>
      </c>
      <c r="H1313">
        <v>9737</v>
      </c>
      <c r="I1313">
        <v>50.14</v>
      </c>
      <c r="J1313">
        <v>71.744299999999996</v>
      </c>
      <c r="K1313">
        <v>7</v>
      </c>
    </row>
    <row r="1314" spans="1:11" x14ac:dyDescent="0.2">
      <c r="A1314" t="s">
        <v>74</v>
      </c>
      <c r="B1314" t="s">
        <v>937</v>
      </c>
      <c r="C1314" t="s">
        <v>928</v>
      </c>
      <c r="D1314">
        <v>1</v>
      </c>
      <c r="E1314">
        <v>2</v>
      </c>
      <c r="F1314">
        <v>7</v>
      </c>
      <c r="G1314">
        <v>1663190</v>
      </c>
      <c r="H1314">
        <v>11068</v>
      </c>
      <c r="I1314">
        <v>46.775700000000001</v>
      </c>
      <c r="J1314">
        <v>67.86</v>
      </c>
      <c r="K1314">
        <v>7</v>
      </c>
    </row>
    <row r="1315" spans="1:11" x14ac:dyDescent="0.2">
      <c r="A1315" t="s">
        <v>74</v>
      </c>
      <c r="B1315" t="s">
        <v>937</v>
      </c>
      <c r="C1315" t="s">
        <v>927</v>
      </c>
      <c r="D1315">
        <v>1</v>
      </c>
      <c r="E1315">
        <v>2</v>
      </c>
      <c r="F1315">
        <v>7</v>
      </c>
      <c r="G1315">
        <v>2031608</v>
      </c>
      <c r="H1315">
        <v>10795</v>
      </c>
      <c r="I1315">
        <v>51.3857</v>
      </c>
      <c r="J1315">
        <v>73.52</v>
      </c>
      <c r="K1315">
        <v>7</v>
      </c>
    </row>
    <row r="1316" spans="1:11" x14ac:dyDescent="0.2">
      <c r="A1316" t="s">
        <v>74</v>
      </c>
      <c r="B1316" t="s">
        <v>938</v>
      </c>
      <c r="C1316" t="s">
        <v>924</v>
      </c>
      <c r="D1316">
        <v>1</v>
      </c>
      <c r="E1316">
        <v>3</v>
      </c>
      <c r="F1316">
        <v>7</v>
      </c>
      <c r="G1316">
        <v>1757436</v>
      </c>
      <c r="H1316">
        <v>10169</v>
      </c>
      <c r="I1316">
        <v>48.44</v>
      </c>
      <c r="J1316">
        <v>68.561400000000006</v>
      </c>
      <c r="K1316">
        <v>7</v>
      </c>
    </row>
    <row r="1317" spans="1:11" x14ac:dyDescent="0.2">
      <c r="A1317" t="s">
        <v>74</v>
      </c>
      <c r="B1317" t="s">
        <v>938</v>
      </c>
      <c r="C1317" t="s">
        <v>928</v>
      </c>
      <c r="D1317">
        <v>1</v>
      </c>
      <c r="E1317">
        <v>3</v>
      </c>
      <c r="F1317">
        <v>7</v>
      </c>
      <c r="G1317">
        <v>1853686</v>
      </c>
      <c r="H1317">
        <v>10309</v>
      </c>
      <c r="I1317">
        <v>48.334299999999999</v>
      </c>
      <c r="J1317">
        <v>69.72</v>
      </c>
      <c r="K1317">
        <v>7</v>
      </c>
    </row>
    <row r="1318" spans="1:11" x14ac:dyDescent="0.2">
      <c r="A1318" t="s">
        <v>74</v>
      </c>
      <c r="B1318" t="s">
        <v>938</v>
      </c>
      <c r="C1318" t="s">
        <v>927</v>
      </c>
      <c r="D1318">
        <v>1</v>
      </c>
      <c r="E1318">
        <v>3</v>
      </c>
      <c r="F1318">
        <v>8</v>
      </c>
      <c r="G1318">
        <v>1894760</v>
      </c>
      <c r="H1318">
        <v>10106</v>
      </c>
      <c r="I1318">
        <v>47.282499999999999</v>
      </c>
      <c r="J1318">
        <v>69.478800000000007</v>
      </c>
      <c r="K1318">
        <v>8</v>
      </c>
    </row>
    <row r="1319" spans="1:11" x14ac:dyDescent="0.2">
      <c r="A1319" t="s">
        <v>74</v>
      </c>
      <c r="B1319" t="s">
        <v>939</v>
      </c>
      <c r="C1319" t="s">
        <v>924</v>
      </c>
      <c r="D1319">
        <v>1</v>
      </c>
      <c r="E1319">
        <v>4</v>
      </c>
      <c r="F1319">
        <v>7</v>
      </c>
      <c r="G1319">
        <v>1948809</v>
      </c>
      <c r="H1319">
        <v>9514</v>
      </c>
      <c r="I1319">
        <v>47.832900000000002</v>
      </c>
      <c r="J1319">
        <v>69.62</v>
      </c>
      <c r="K1319">
        <v>7</v>
      </c>
    </row>
    <row r="1320" spans="1:11" x14ac:dyDescent="0.2">
      <c r="A1320" t="s">
        <v>74</v>
      </c>
      <c r="B1320" t="s">
        <v>939</v>
      </c>
      <c r="C1320" t="s">
        <v>928</v>
      </c>
      <c r="D1320">
        <v>1</v>
      </c>
      <c r="E1320">
        <v>4</v>
      </c>
      <c r="F1320">
        <v>6</v>
      </c>
      <c r="G1320">
        <v>1633956</v>
      </c>
      <c r="H1320">
        <v>10092</v>
      </c>
      <c r="I1320">
        <v>41.716000000000001</v>
      </c>
      <c r="J1320">
        <v>61.96</v>
      </c>
      <c r="K1320">
        <v>5</v>
      </c>
    </row>
    <row r="1321" spans="1:11" x14ac:dyDescent="0.2">
      <c r="A1321" t="s">
        <v>74</v>
      </c>
      <c r="B1321" t="s">
        <v>939</v>
      </c>
      <c r="C1321" t="s">
        <v>927</v>
      </c>
      <c r="D1321">
        <v>1</v>
      </c>
      <c r="E1321">
        <v>4</v>
      </c>
      <c r="F1321">
        <v>6</v>
      </c>
      <c r="G1321">
        <v>1969334</v>
      </c>
      <c r="H1321">
        <v>10578</v>
      </c>
      <c r="I1321">
        <v>50.481699999999996</v>
      </c>
      <c r="J1321">
        <v>72.206699999999998</v>
      </c>
      <c r="K1321">
        <v>6</v>
      </c>
    </row>
    <row r="1322" spans="1:11" x14ac:dyDescent="0.2">
      <c r="A1322" t="s">
        <v>74</v>
      </c>
      <c r="B1322" t="s">
        <v>940</v>
      </c>
      <c r="C1322" t="s">
        <v>924</v>
      </c>
      <c r="D1322">
        <v>1</v>
      </c>
      <c r="E1322">
        <v>5</v>
      </c>
      <c r="F1322">
        <v>6</v>
      </c>
      <c r="G1322">
        <v>1955840</v>
      </c>
      <c r="H1322">
        <v>10470</v>
      </c>
      <c r="I1322">
        <v>48.167499999999997</v>
      </c>
      <c r="J1322">
        <v>65.405000000000001</v>
      </c>
      <c r="K1322">
        <v>4</v>
      </c>
    </row>
    <row r="1323" spans="1:11" x14ac:dyDescent="0.2">
      <c r="A1323" t="s">
        <v>74</v>
      </c>
      <c r="B1323" t="s">
        <v>940</v>
      </c>
      <c r="C1323" t="s">
        <v>928</v>
      </c>
      <c r="D1323">
        <v>1</v>
      </c>
      <c r="E1323">
        <v>5</v>
      </c>
      <c r="F1323">
        <v>7</v>
      </c>
      <c r="G1323">
        <v>1927302</v>
      </c>
      <c r="H1323">
        <v>10805</v>
      </c>
      <c r="I1323">
        <v>52.548000000000002</v>
      </c>
      <c r="J1323">
        <v>67.627099999999999</v>
      </c>
      <c r="K1323">
        <v>5</v>
      </c>
    </row>
    <row r="1324" spans="1:11" x14ac:dyDescent="0.2">
      <c r="A1324" t="s">
        <v>74</v>
      </c>
      <c r="B1324" t="s">
        <v>940</v>
      </c>
      <c r="C1324" t="s">
        <v>927</v>
      </c>
      <c r="D1324">
        <v>1</v>
      </c>
      <c r="E1324">
        <v>5</v>
      </c>
      <c r="F1324">
        <v>7</v>
      </c>
      <c r="G1324">
        <v>2014789</v>
      </c>
      <c r="H1324">
        <v>10598</v>
      </c>
      <c r="I1324">
        <v>47.25</v>
      </c>
      <c r="J1324">
        <v>66.7029</v>
      </c>
      <c r="K1324">
        <v>5</v>
      </c>
    </row>
    <row r="1325" spans="1:11" x14ac:dyDescent="0.2">
      <c r="A1325" t="s">
        <v>74</v>
      </c>
      <c r="B1325" t="s">
        <v>941</v>
      </c>
      <c r="C1325" t="s">
        <v>924</v>
      </c>
      <c r="D1325">
        <v>1</v>
      </c>
      <c r="E1325">
        <v>6</v>
      </c>
      <c r="F1325">
        <v>8</v>
      </c>
      <c r="G1325">
        <v>2089720</v>
      </c>
      <c r="H1325">
        <v>9978</v>
      </c>
      <c r="I1325">
        <v>46.317100000000003</v>
      </c>
      <c r="J1325">
        <v>69.111199999999997</v>
      </c>
      <c r="K1325">
        <v>7</v>
      </c>
    </row>
    <row r="1326" spans="1:11" x14ac:dyDescent="0.2">
      <c r="A1326" t="s">
        <v>74</v>
      </c>
      <c r="B1326" t="s">
        <v>941</v>
      </c>
      <c r="C1326" t="s">
        <v>928</v>
      </c>
      <c r="D1326">
        <v>1</v>
      </c>
      <c r="E1326">
        <v>6</v>
      </c>
      <c r="F1326">
        <v>8</v>
      </c>
      <c r="G1326">
        <v>2001202</v>
      </c>
      <c r="H1326">
        <v>11117</v>
      </c>
      <c r="I1326">
        <v>47.465000000000003</v>
      </c>
      <c r="J1326">
        <v>67.81</v>
      </c>
      <c r="K1326">
        <v>6</v>
      </c>
    </row>
    <row r="1327" spans="1:11" x14ac:dyDescent="0.2">
      <c r="A1327" t="s">
        <v>74</v>
      </c>
      <c r="B1327" t="s">
        <v>941</v>
      </c>
      <c r="C1327" t="s">
        <v>927</v>
      </c>
      <c r="D1327">
        <v>1</v>
      </c>
      <c r="E1327">
        <v>6</v>
      </c>
      <c r="F1327">
        <v>9</v>
      </c>
      <c r="G1327">
        <v>2326794</v>
      </c>
      <c r="H1327">
        <v>10188</v>
      </c>
      <c r="I1327">
        <v>53.006300000000003</v>
      </c>
      <c r="J1327">
        <v>74.706699999999998</v>
      </c>
      <c r="K1327">
        <v>8</v>
      </c>
    </row>
    <row r="1328" spans="1:11" x14ac:dyDescent="0.2">
      <c r="A1328" t="s">
        <v>74</v>
      </c>
      <c r="B1328" t="s">
        <v>942</v>
      </c>
      <c r="C1328" t="s">
        <v>924</v>
      </c>
      <c r="D1328">
        <v>1</v>
      </c>
      <c r="E1328">
        <v>7</v>
      </c>
      <c r="F1328">
        <v>9</v>
      </c>
      <c r="G1328">
        <v>1992300</v>
      </c>
      <c r="H1328">
        <v>10400</v>
      </c>
      <c r="I1328">
        <v>49.0383</v>
      </c>
      <c r="J1328">
        <v>66.14</v>
      </c>
      <c r="K1328">
        <v>6</v>
      </c>
    </row>
    <row r="1329" spans="1:11" x14ac:dyDescent="0.2">
      <c r="A1329" t="s">
        <v>74</v>
      </c>
      <c r="B1329" t="s">
        <v>942</v>
      </c>
      <c r="C1329" t="s">
        <v>928</v>
      </c>
      <c r="D1329">
        <v>1</v>
      </c>
      <c r="E1329">
        <v>7</v>
      </c>
      <c r="F1329">
        <v>9</v>
      </c>
      <c r="G1329">
        <v>2206227</v>
      </c>
      <c r="H1329">
        <v>10863</v>
      </c>
      <c r="I1329">
        <v>49.437100000000001</v>
      </c>
      <c r="J1329">
        <v>70.913300000000007</v>
      </c>
      <c r="K1329">
        <v>7</v>
      </c>
    </row>
    <row r="1330" spans="1:11" x14ac:dyDescent="0.2">
      <c r="A1330" t="s">
        <v>74</v>
      </c>
      <c r="B1330" t="s">
        <v>942</v>
      </c>
      <c r="C1330" t="s">
        <v>927</v>
      </c>
      <c r="D1330">
        <v>1</v>
      </c>
      <c r="E1330">
        <v>7</v>
      </c>
      <c r="F1330">
        <v>8</v>
      </c>
      <c r="G1330">
        <v>2169757</v>
      </c>
      <c r="H1330">
        <v>10079</v>
      </c>
      <c r="I1330">
        <v>51.936300000000003</v>
      </c>
      <c r="J1330">
        <v>74.431299999999993</v>
      </c>
      <c r="K1330">
        <v>8</v>
      </c>
    </row>
    <row r="1331" spans="1:11" x14ac:dyDescent="0.2">
      <c r="A1331" t="s">
        <v>74</v>
      </c>
      <c r="B1331" t="s">
        <v>943</v>
      </c>
      <c r="C1331" t="s">
        <v>924</v>
      </c>
      <c r="D1331">
        <v>2</v>
      </c>
      <c r="E1331">
        <v>1</v>
      </c>
      <c r="F1331">
        <v>7</v>
      </c>
      <c r="G1331">
        <v>1937955</v>
      </c>
      <c r="H1331">
        <v>10844</v>
      </c>
      <c r="I1331">
        <v>46.923299999999998</v>
      </c>
      <c r="J1331">
        <v>68.257099999999994</v>
      </c>
      <c r="K1331">
        <v>6</v>
      </c>
    </row>
    <row r="1332" spans="1:11" x14ac:dyDescent="0.2">
      <c r="A1332" t="s">
        <v>74</v>
      </c>
      <c r="B1332" t="s">
        <v>943</v>
      </c>
      <c r="C1332" t="s">
        <v>928</v>
      </c>
      <c r="D1332">
        <v>2</v>
      </c>
      <c r="E1332">
        <v>1</v>
      </c>
      <c r="F1332">
        <v>6</v>
      </c>
      <c r="G1332">
        <v>2032882</v>
      </c>
      <c r="H1332">
        <v>9910</v>
      </c>
      <c r="I1332">
        <v>49.863999999999997</v>
      </c>
      <c r="J1332">
        <v>69.061700000000002</v>
      </c>
      <c r="K1332">
        <v>5</v>
      </c>
    </row>
    <row r="1333" spans="1:11" x14ac:dyDescent="0.2">
      <c r="A1333" t="s">
        <v>74</v>
      </c>
      <c r="B1333" t="s">
        <v>943</v>
      </c>
      <c r="C1333" t="s">
        <v>927</v>
      </c>
      <c r="D1333">
        <v>2</v>
      </c>
      <c r="E1333">
        <v>1</v>
      </c>
      <c r="F1333">
        <v>6</v>
      </c>
      <c r="G1333">
        <v>1687772</v>
      </c>
      <c r="H1333">
        <v>10364</v>
      </c>
      <c r="I1333">
        <v>48.944000000000003</v>
      </c>
      <c r="J1333">
        <v>65.4833</v>
      </c>
      <c r="K1333">
        <v>5</v>
      </c>
    </row>
    <row r="1334" spans="1:11" x14ac:dyDescent="0.2">
      <c r="A1334" t="s">
        <v>74</v>
      </c>
      <c r="B1334" t="s">
        <v>944</v>
      </c>
      <c r="C1334" t="s">
        <v>924</v>
      </c>
      <c r="D1334">
        <v>2</v>
      </c>
      <c r="E1334">
        <v>2</v>
      </c>
      <c r="F1334">
        <v>6</v>
      </c>
      <c r="G1334">
        <v>1908840</v>
      </c>
      <c r="H1334">
        <v>10124</v>
      </c>
      <c r="I1334">
        <v>44.91</v>
      </c>
      <c r="J1334">
        <v>63.6</v>
      </c>
      <c r="K1334">
        <v>4</v>
      </c>
    </row>
    <row r="1335" spans="1:11" x14ac:dyDescent="0.2">
      <c r="A1335" t="s">
        <v>74</v>
      </c>
      <c r="B1335" t="s">
        <v>944</v>
      </c>
      <c r="C1335" t="s">
        <v>928</v>
      </c>
      <c r="D1335">
        <v>2</v>
      </c>
      <c r="E1335">
        <v>2</v>
      </c>
      <c r="F1335">
        <v>7</v>
      </c>
      <c r="G1335">
        <v>1735313</v>
      </c>
      <c r="H1335">
        <v>10294</v>
      </c>
      <c r="I1335">
        <v>47.311399999999999</v>
      </c>
      <c r="J1335">
        <v>67.98</v>
      </c>
      <c r="K1335">
        <v>7</v>
      </c>
    </row>
    <row r="1336" spans="1:11" x14ac:dyDescent="0.2">
      <c r="A1336" t="s">
        <v>74</v>
      </c>
      <c r="B1336" t="s">
        <v>944</v>
      </c>
      <c r="C1336" t="s">
        <v>927</v>
      </c>
      <c r="D1336">
        <v>2</v>
      </c>
      <c r="E1336">
        <v>2</v>
      </c>
      <c r="F1336">
        <v>7</v>
      </c>
      <c r="G1336">
        <v>1790271</v>
      </c>
      <c r="H1336">
        <v>10081</v>
      </c>
      <c r="I1336">
        <v>47.51</v>
      </c>
      <c r="J1336">
        <v>68.418599999999998</v>
      </c>
      <c r="K1336">
        <v>7</v>
      </c>
    </row>
    <row r="1337" spans="1:11" x14ac:dyDescent="0.2">
      <c r="A1337" t="s">
        <v>74</v>
      </c>
      <c r="B1337" t="s">
        <v>945</v>
      </c>
      <c r="C1337" t="s">
        <v>924</v>
      </c>
      <c r="D1337">
        <v>2</v>
      </c>
      <c r="E1337">
        <v>3</v>
      </c>
      <c r="F1337">
        <v>7</v>
      </c>
      <c r="G1337">
        <v>1886118</v>
      </c>
      <c r="H1337">
        <v>9947</v>
      </c>
      <c r="I1337">
        <v>46.138300000000001</v>
      </c>
      <c r="J1337">
        <v>66.388599999999997</v>
      </c>
      <c r="K1337">
        <v>6</v>
      </c>
    </row>
    <row r="1338" spans="1:11" x14ac:dyDescent="0.2">
      <c r="A1338" t="s">
        <v>74</v>
      </c>
      <c r="B1338" t="s">
        <v>945</v>
      </c>
      <c r="C1338" t="s">
        <v>928</v>
      </c>
      <c r="D1338">
        <v>2</v>
      </c>
      <c r="E1338">
        <v>3</v>
      </c>
      <c r="F1338">
        <v>7</v>
      </c>
      <c r="G1338">
        <v>1787275</v>
      </c>
      <c r="H1338">
        <v>10918</v>
      </c>
      <c r="I1338">
        <v>47.015000000000001</v>
      </c>
      <c r="J1338">
        <v>66.865700000000004</v>
      </c>
      <c r="K1338">
        <v>6</v>
      </c>
    </row>
    <row r="1339" spans="1:11" x14ac:dyDescent="0.2">
      <c r="A1339" t="s">
        <v>74</v>
      </c>
      <c r="B1339" t="s">
        <v>945</v>
      </c>
      <c r="C1339" t="s">
        <v>927</v>
      </c>
      <c r="D1339">
        <v>2</v>
      </c>
      <c r="E1339">
        <v>3</v>
      </c>
      <c r="F1339">
        <v>7</v>
      </c>
      <c r="G1339">
        <v>1870114</v>
      </c>
      <c r="H1339">
        <v>10301</v>
      </c>
      <c r="I1339">
        <v>50.136699999999998</v>
      </c>
      <c r="J1339">
        <v>68.141400000000004</v>
      </c>
      <c r="K1339">
        <v>6</v>
      </c>
    </row>
    <row r="1340" spans="1:11" x14ac:dyDescent="0.2">
      <c r="A1340" t="s">
        <v>74</v>
      </c>
      <c r="B1340" t="s">
        <v>946</v>
      </c>
      <c r="C1340" t="s">
        <v>924</v>
      </c>
      <c r="D1340">
        <v>2</v>
      </c>
      <c r="E1340">
        <v>4</v>
      </c>
      <c r="F1340">
        <v>6</v>
      </c>
      <c r="G1340">
        <v>1943649</v>
      </c>
      <c r="H1340">
        <v>10003</v>
      </c>
      <c r="I1340">
        <v>47.488300000000002</v>
      </c>
      <c r="J1340">
        <v>69.98</v>
      </c>
      <c r="K1340">
        <v>6</v>
      </c>
    </row>
    <row r="1341" spans="1:11" x14ac:dyDescent="0.2">
      <c r="A1341" t="s">
        <v>74</v>
      </c>
      <c r="B1341" t="s">
        <v>946</v>
      </c>
      <c r="C1341" t="s">
        <v>928</v>
      </c>
      <c r="D1341">
        <v>2</v>
      </c>
      <c r="E1341">
        <v>4</v>
      </c>
      <c r="F1341">
        <v>6</v>
      </c>
      <c r="G1341">
        <v>1770738</v>
      </c>
      <c r="H1341">
        <v>10423</v>
      </c>
      <c r="I1341">
        <v>46.833300000000001</v>
      </c>
      <c r="J1341">
        <v>68.308300000000003</v>
      </c>
      <c r="K1341">
        <v>6</v>
      </c>
    </row>
    <row r="1342" spans="1:11" x14ac:dyDescent="0.2">
      <c r="A1342" t="s">
        <v>74</v>
      </c>
      <c r="B1342" t="s">
        <v>946</v>
      </c>
      <c r="C1342" t="s">
        <v>927</v>
      </c>
      <c r="D1342">
        <v>2</v>
      </c>
      <c r="E1342">
        <v>4</v>
      </c>
      <c r="F1342">
        <v>6</v>
      </c>
      <c r="G1342">
        <v>1820386</v>
      </c>
      <c r="H1342">
        <v>10138</v>
      </c>
      <c r="I1342">
        <v>50.378300000000003</v>
      </c>
      <c r="J1342">
        <v>70.043300000000002</v>
      </c>
      <c r="K1342">
        <v>6</v>
      </c>
    </row>
    <row r="1343" spans="1:11" x14ac:dyDescent="0.2">
      <c r="A1343" t="s">
        <v>74</v>
      </c>
      <c r="B1343" t="s">
        <v>947</v>
      </c>
      <c r="C1343" t="s">
        <v>924</v>
      </c>
      <c r="D1343">
        <v>2</v>
      </c>
      <c r="E1343">
        <v>5</v>
      </c>
      <c r="F1343">
        <v>6</v>
      </c>
      <c r="G1343">
        <v>1912789</v>
      </c>
      <c r="H1343">
        <v>10574</v>
      </c>
      <c r="I1343">
        <v>52.1083</v>
      </c>
      <c r="J1343">
        <v>72.288300000000007</v>
      </c>
      <c r="K1343">
        <v>6</v>
      </c>
    </row>
    <row r="1344" spans="1:11" x14ac:dyDescent="0.2">
      <c r="A1344" t="s">
        <v>74</v>
      </c>
      <c r="B1344" t="s">
        <v>947</v>
      </c>
      <c r="C1344" t="s">
        <v>928</v>
      </c>
      <c r="D1344">
        <v>2</v>
      </c>
      <c r="E1344">
        <v>5</v>
      </c>
      <c r="F1344">
        <v>7</v>
      </c>
      <c r="G1344">
        <v>2060131</v>
      </c>
      <c r="H1344">
        <v>10538</v>
      </c>
      <c r="I1344">
        <v>49.932899999999997</v>
      </c>
      <c r="J1344">
        <v>72.91</v>
      </c>
      <c r="K1344">
        <v>7</v>
      </c>
    </row>
    <row r="1345" spans="1:11" x14ac:dyDescent="0.2">
      <c r="A1345" t="s">
        <v>74</v>
      </c>
      <c r="B1345" t="s">
        <v>947</v>
      </c>
      <c r="C1345" t="s">
        <v>927</v>
      </c>
      <c r="D1345">
        <v>2</v>
      </c>
      <c r="E1345">
        <v>5</v>
      </c>
      <c r="F1345">
        <v>6</v>
      </c>
      <c r="G1345">
        <v>1962488</v>
      </c>
      <c r="H1345">
        <v>11001</v>
      </c>
      <c r="I1345">
        <v>47.45</v>
      </c>
      <c r="J1345">
        <v>68.691699999999997</v>
      </c>
      <c r="K1345">
        <v>5</v>
      </c>
    </row>
    <row r="1346" spans="1:11" x14ac:dyDescent="0.2">
      <c r="A1346" t="s">
        <v>74</v>
      </c>
      <c r="B1346" t="s">
        <v>948</v>
      </c>
      <c r="C1346" t="s">
        <v>924</v>
      </c>
      <c r="D1346">
        <v>2</v>
      </c>
      <c r="E1346">
        <v>6</v>
      </c>
      <c r="F1346">
        <v>8</v>
      </c>
      <c r="G1346">
        <v>2008706</v>
      </c>
      <c r="H1346">
        <v>10868</v>
      </c>
      <c r="I1346">
        <v>46.261699999999998</v>
      </c>
      <c r="J1346">
        <v>67.332499999999996</v>
      </c>
      <c r="K1346">
        <v>6</v>
      </c>
    </row>
    <row r="1347" spans="1:11" x14ac:dyDescent="0.2">
      <c r="A1347" t="s">
        <v>74</v>
      </c>
      <c r="B1347" t="s">
        <v>948</v>
      </c>
      <c r="C1347" t="s">
        <v>928</v>
      </c>
      <c r="D1347">
        <v>2</v>
      </c>
      <c r="E1347">
        <v>6</v>
      </c>
      <c r="F1347">
        <v>8</v>
      </c>
      <c r="G1347">
        <v>2240503</v>
      </c>
      <c r="H1347">
        <v>10724</v>
      </c>
      <c r="I1347">
        <v>53.146700000000003</v>
      </c>
      <c r="J1347">
        <v>72.037499999999994</v>
      </c>
      <c r="K1347">
        <v>6</v>
      </c>
    </row>
    <row r="1348" spans="1:11" x14ac:dyDescent="0.2">
      <c r="A1348" t="s">
        <v>74</v>
      </c>
      <c r="B1348" t="s">
        <v>948</v>
      </c>
      <c r="C1348" t="s">
        <v>927</v>
      </c>
      <c r="D1348">
        <v>2</v>
      </c>
      <c r="E1348">
        <v>6</v>
      </c>
      <c r="F1348">
        <v>8</v>
      </c>
      <c r="G1348">
        <v>2168830</v>
      </c>
      <c r="H1348">
        <v>10029</v>
      </c>
      <c r="I1348">
        <v>48.277500000000003</v>
      </c>
      <c r="J1348">
        <v>72.788700000000006</v>
      </c>
      <c r="K1348">
        <v>8</v>
      </c>
    </row>
    <row r="1349" spans="1:11" x14ac:dyDescent="0.2">
      <c r="A1349" t="s">
        <v>74</v>
      </c>
      <c r="B1349" t="s">
        <v>949</v>
      </c>
      <c r="C1349" t="s">
        <v>924</v>
      </c>
      <c r="D1349">
        <v>2</v>
      </c>
      <c r="E1349">
        <v>7</v>
      </c>
      <c r="F1349">
        <v>9</v>
      </c>
      <c r="G1349">
        <v>2113162</v>
      </c>
      <c r="H1349">
        <v>10376</v>
      </c>
      <c r="I1349">
        <v>48.332500000000003</v>
      </c>
      <c r="J1349">
        <v>70.7911</v>
      </c>
      <c r="K1349">
        <v>8</v>
      </c>
    </row>
    <row r="1350" spans="1:11" x14ac:dyDescent="0.2">
      <c r="A1350" t="s">
        <v>74</v>
      </c>
      <c r="B1350" t="s">
        <v>949</v>
      </c>
      <c r="C1350" t="s">
        <v>928</v>
      </c>
      <c r="D1350">
        <v>2</v>
      </c>
      <c r="E1350">
        <v>7</v>
      </c>
      <c r="F1350">
        <v>8</v>
      </c>
      <c r="G1350">
        <v>2117520</v>
      </c>
      <c r="H1350">
        <v>10801</v>
      </c>
      <c r="I1350">
        <v>48.292900000000003</v>
      </c>
      <c r="J1350">
        <v>71.107500000000002</v>
      </c>
      <c r="K1350">
        <v>7</v>
      </c>
    </row>
    <row r="1351" spans="1:11" x14ac:dyDescent="0.2">
      <c r="A1351" t="s">
        <v>74</v>
      </c>
      <c r="B1351" t="s">
        <v>949</v>
      </c>
      <c r="C1351" t="s">
        <v>927</v>
      </c>
      <c r="D1351">
        <v>2</v>
      </c>
      <c r="E1351">
        <v>7</v>
      </c>
      <c r="F1351">
        <v>8</v>
      </c>
      <c r="G1351">
        <v>2265778</v>
      </c>
      <c r="H1351">
        <v>10703</v>
      </c>
      <c r="I1351">
        <v>50.731699999999996</v>
      </c>
      <c r="J1351">
        <v>71.430000000000007</v>
      </c>
      <c r="K1351">
        <v>6</v>
      </c>
    </row>
    <row r="1352" spans="1:11" x14ac:dyDescent="0.2">
      <c r="A1352" t="s">
        <v>22</v>
      </c>
      <c r="B1352" t="s">
        <v>936</v>
      </c>
      <c r="C1352" t="s">
        <v>928</v>
      </c>
      <c r="D1352">
        <v>1</v>
      </c>
      <c r="E1352">
        <v>1</v>
      </c>
      <c r="F1352">
        <v>1</v>
      </c>
      <c r="G1352">
        <v>558906</v>
      </c>
      <c r="H1352">
        <v>8022</v>
      </c>
      <c r="I1352">
        <v>23.33</v>
      </c>
      <c r="J1352">
        <v>42.31</v>
      </c>
      <c r="K1352">
        <v>1</v>
      </c>
    </row>
    <row r="1353" spans="1:11" x14ac:dyDescent="0.2">
      <c r="A1353" t="s">
        <v>22</v>
      </c>
      <c r="B1353" t="s">
        <v>936</v>
      </c>
      <c r="C1353" t="s">
        <v>927</v>
      </c>
      <c r="D1353">
        <v>1</v>
      </c>
      <c r="E1353">
        <v>1</v>
      </c>
      <c r="F1353">
        <v>3</v>
      </c>
      <c r="G1353">
        <v>730681</v>
      </c>
      <c r="H1353">
        <v>7465</v>
      </c>
      <c r="I1353">
        <v>29.64</v>
      </c>
      <c r="J1353">
        <v>46.246699999999997</v>
      </c>
      <c r="K1353">
        <v>3</v>
      </c>
    </row>
    <row r="1354" spans="1:11" x14ac:dyDescent="0.2">
      <c r="A1354" t="s">
        <v>22</v>
      </c>
      <c r="B1354" t="s">
        <v>937</v>
      </c>
      <c r="C1354" t="s">
        <v>927</v>
      </c>
      <c r="D1354">
        <v>1</v>
      </c>
      <c r="E1354">
        <v>2</v>
      </c>
      <c r="F1354">
        <v>3</v>
      </c>
      <c r="G1354">
        <v>921522</v>
      </c>
      <c r="H1354">
        <v>6880</v>
      </c>
      <c r="I1354">
        <v>30.276700000000002</v>
      </c>
      <c r="J1354">
        <v>47.9133</v>
      </c>
      <c r="K1354">
        <v>3</v>
      </c>
    </row>
    <row r="1355" spans="1:11" x14ac:dyDescent="0.2">
      <c r="A1355" t="s">
        <v>22</v>
      </c>
      <c r="B1355" t="s">
        <v>938</v>
      </c>
      <c r="C1355" t="s">
        <v>924</v>
      </c>
      <c r="D1355">
        <v>1</v>
      </c>
      <c r="E1355">
        <v>3</v>
      </c>
      <c r="F1355">
        <v>1</v>
      </c>
      <c r="G1355">
        <v>675161</v>
      </c>
      <c r="H1355">
        <v>6571</v>
      </c>
      <c r="I1355">
        <v>33.5</v>
      </c>
      <c r="J1355">
        <v>46.28</v>
      </c>
      <c r="K1355">
        <v>1</v>
      </c>
    </row>
    <row r="1356" spans="1:11" x14ac:dyDescent="0.2">
      <c r="A1356" t="s">
        <v>22</v>
      </c>
      <c r="B1356" t="s">
        <v>938</v>
      </c>
      <c r="C1356" t="s">
        <v>927</v>
      </c>
      <c r="D1356">
        <v>1</v>
      </c>
      <c r="E1356">
        <v>3</v>
      </c>
      <c r="F1356">
        <v>3</v>
      </c>
      <c r="G1356">
        <v>791064</v>
      </c>
      <c r="H1356">
        <v>7779</v>
      </c>
      <c r="I1356">
        <v>26.234999999999999</v>
      </c>
      <c r="J1356">
        <v>43.066699999999997</v>
      </c>
      <c r="K1356">
        <v>2</v>
      </c>
    </row>
    <row r="1357" spans="1:11" x14ac:dyDescent="0.2">
      <c r="A1357" t="s">
        <v>22</v>
      </c>
      <c r="B1357" t="s">
        <v>939</v>
      </c>
      <c r="C1357" t="s">
        <v>927</v>
      </c>
      <c r="D1357">
        <v>1</v>
      </c>
      <c r="E1357">
        <v>4</v>
      </c>
      <c r="F1357">
        <v>3</v>
      </c>
      <c r="G1357">
        <v>580430</v>
      </c>
      <c r="H1357">
        <v>7986</v>
      </c>
      <c r="I1357">
        <v>29.695</v>
      </c>
      <c r="J1357">
        <v>41.91</v>
      </c>
      <c r="K1357">
        <v>2</v>
      </c>
    </row>
    <row r="1358" spans="1:11" x14ac:dyDescent="0.2">
      <c r="A1358" t="s">
        <v>22</v>
      </c>
      <c r="B1358" t="s">
        <v>940</v>
      </c>
      <c r="C1358" t="s">
        <v>927</v>
      </c>
      <c r="D1358">
        <v>1</v>
      </c>
      <c r="E1358">
        <v>5</v>
      </c>
      <c r="F1358">
        <v>4</v>
      </c>
      <c r="G1358">
        <v>905517</v>
      </c>
      <c r="H1358">
        <v>7327</v>
      </c>
      <c r="I1358">
        <v>27.864999999999998</v>
      </c>
      <c r="J1358">
        <v>47.217500000000001</v>
      </c>
      <c r="K1358">
        <v>4</v>
      </c>
    </row>
    <row r="1359" spans="1:11" x14ac:dyDescent="0.2">
      <c r="A1359" t="s">
        <v>22</v>
      </c>
      <c r="B1359" t="s">
        <v>941</v>
      </c>
      <c r="C1359" t="s">
        <v>924</v>
      </c>
      <c r="D1359">
        <v>1</v>
      </c>
      <c r="E1359">
        <v>6</v>
      </c>
      <c r="F1359">
        <v>1</v>
      </c>
      <c r="G1359">
        <v>810486</v>
      </c>
      <c r="H1359">
        <v>8575</v>
      </c>
      <c r="I1359">
        <v>31.29</v>
      </c>
      <c r="J1359">
        <v>49.1</v>
      </c>
      <c r="K1359">
        <v>1</v>
      </c>
    </row>
    <row r="1360" spans="1:11" x14ac:dyDescent="0.2">
      <c r="A1360" t="s">
        <v>22</v>
      </c>
      <c r="B1360" t="s">
        <v>941</v>
      </c>
      <c r="C1360" t="s">
        <v>927</v>
      </c>
      <c r="D1360">
        <v>1</v>
      </c>
      <c r="E1360">
        <v>6</v>
      </c>
      <c r="F1360">
        <v>4</v>
      </c>
      <c r="G1360">
        <v>768934</v>
      </c>
      <c r="H1360">
        <v>6845</v>
      </c>
      <c r="I1360">
        <v>29.655000000000001</v>
      </c>
      <c r="J1360">
        <v>45.952500000000001</v>
      </c>
      <c r="K1360">
        <v>4</v>
      </c>
    </row>
    <row r="1361" spans="1:11" x14ac:dyDescent="0.2">
      <c r="A1361" t="s">
        <v>22</v>
      </c>
      <c r="B1361" t="s">
        <v>942</v>
      </c>
      <c r="C1361" t="s">
        <v>928</v>
      </c>
      <c r="D1361">
        <v>1</v>
      </c>
      <c r="E1361">
        <v>7</v>
      </c>
      <c r="F1361">
        <v>1</v>
      </c>
      <c r="G1361">
        <v>637747</v>
      </c>
      <c r="H1361">
        <v>7583</v>
      </c>
      <c r="I1361">
        <v>22.17</v>
      </c>
      <c r="J1361">
        <v>42.16</v>
      </c>
      <c r="K1361">
        <v>1</v>
      </c>
    </row>
    <row r="1362" spans="1:11" x14ac:dyDescent="0.2">
      <c r="A1362" t="s">
        <v>22</v>
      </c>
      <c r="B1362" t="s">
        <v>942</v>
      </c>
      <c r="C1362" t="s">
        <v>927</v>
      </c>
      <c r="D1362">
        <v>1</v>
      </c>
      <c r="E1362">
        <v>7</v>
      </c>
      <c r="F1362">
        <v>5</v>
      </c>
      <c r="G1362">
        <v>851225</v>
      </c>
      <c r="H1362">
        <v>7292</v>
      </c>
      <c r="I1362">
        <v>26.986000000000001</v>
      </c>
      <c r="J1362">
        <v>46.212000000000003</v>
      </c>
      <c r="K1362">
        <v>5</v>
      </c>
    </row>
    <row r="1363" spans="1:11" x14ac:dyDescent="0.2">
      <c r="A1363" t="s">
        <v>22</v>
      </c>
      <c r="B1363" t="s">
        <v>943</v>
      </c>
      <c r="C1363" t="s">
        <v>928</v>
      </c>
      <c r="D1363">
        <v>2</v>
      </c>
      <c r="E1363">
        <v>1</v>
      </c>
      <c r="F1363">
        <v>1</v>
      </c>
      <c r="G1363">
        <v>816031</v>
      </c>
      <c r="H1363">
        <v>8318</v>
      </c>
      <c r="I1363">
        <v>28.18</v>
      </c>
      <c r="J1363">
        <v>47.52</v>
      </c>
      <c r="K1363">
        <v>1</v>
      </c>
    </row>
    <row r="1364" spans="1:11" x14ac:dyDescent="0.2">
      <c r="A1364" t="s">
        <v>22</v>
      </c>
      <c r="B1364" t="s">
        <v>943</v>
      </c>
      <c r="C1364" t="s">
        <v>927</v>
      </c>
      <c r="D1364">
        <v>2</v>
      </c>
      <c r="E1364">
        <v>1</v>
      </c>
      <c r="F1364">
        <v>3</v>
      </c>
      <c r="G1364">
        <v>709187</v>
      </c>
      <c r="H1364">
        <v>7852</v>
      </c>
      <c r="I1364">
        <v>27.866700000000002</v>
      </c>
      <c r="J1364">
        <v>45.693300000000001</v>
      </c>
      <c r="K1364">
        <v>3</v>
      </c>
    </row>
    <row r="1365" spans="1:11" x14ac:dyDescent="0.2">
      <c r="A1365" t="s">
        <v>22</v>
      </c>
      <c r="B1365" t="s">
        <v>944</v>
      </c>
      <c r="C1365" t="s">
        <v>927</v>
      </c>
      <c r="D1365">
        <v>2</v>
      </c>
      <c r="E1365">
        <v>2</v>
      </c>
      <c r="F1365">
        <v>3</v>
      </c>
      <c r="G1365">
        <v>845062</v>
      </c>
      <c r="H1365">
        <v>7327</v>
      </c>
      <c r="I1365">
        <v>28.405000000000001</v>
      </c>
      <c r="J1365">
        <v>43.723300000000002</v>
      </c>
      <c r="K1365">
        <v>2</v>
      </c>
    </row>
    <row r="1366" spans="1:11" x14ac:dyDescent="0.2">
      <c r="A1366" t="s">
        <v>22</v>
      </c>
      <c r="B1366" t="s">
        <v>945</v>
      </c>
      <c r="C1366" t="s">
        <v>924</v>
      </c>
      <c r="D1366">
        <v>2</v>
      </c>
      <c r="E1366">
        <v>3</v>
      </c>
      <c r="F1366">
        <v>1</v>
      </c>
      <c r="G1366">
        <v>836051</v>
      </c>
      <c r="H1366">
        <v>6969</v>
      </c>
      <c r="I1366">
        <v>37.01</v>
      </c>
      <c r="J1366">
        <v>49.99</v>
      </c>
      <c r="K1366">
        <v>1</v>
      </c>
    </row>
    <row r="1367" spans="1:11" x14ac:dyDescent="0.2">
      <c r="A1367" t="s">
        <v>22</v>
      </c>
      <c r="B1367" t="s">
        <v>945</v>
      </c>
      <c r="C1367" t="s">
        <v>927</v>
      </c>
      <c r="D1367">
        <v>2</v>
      </c>
      <c r="E1367">
        <v>3</v>
      </c>
      <c r="F1367">
        <v>3</v>
      </c>
      <c r="G1367">
        <v>810439</v>
      </c>
      <c r="H1367">
        <v>7434</v>
      </c>
      <c r="I1367">
        <v>31.295000000000002</v>
      </c>
      <c r="J1367">
        <v>44.463299999999997</v>
      </c>
      <c r="K1367">
        <v>2</v>
      </c>
    </row>
    <row r="1368" spans="1:11" x14ac:dyDescent="0.2">
      <c r="A1368" t="s">
        <v>22</v>
      </c>
      <c r="B1368" t="s">
        <v>946</v>
      </c>
      <c r="C1368" t="s">
        <v>927</v>
      </c>
      <c r="D1368">
        <v>2</v>
      </c>
      <c r="E1368">
        <v>4</v>
      </c>
      <c r="F1368">
        <v>3</v>
      </c>
      <c r="G1368">
        <v>733233</v>
      </c>
      <c r="H1368">
        <v>7229</v>
      </c>
      <c r="I1368">
        <v>28.29</v>
      </c>
      <c r="J1368">
        <v>45.42</v>
      </c>
      <c r="K1368">
        <v>3</v>
      </c>
    </row>
    <row r="1369" spans="1:11" x14ac:dyDescent="0.2">
      <c r="A1369" t="s">
        <v>22</v>
      </c>
      <c r="B1369" t="s">
        <v>947</v>
      </c>
      <c r="C1369" t="s">
        <v>927</v>
      </c>
      <c r="D1369">
        <v>2</v>
      </c>
      <c r="E1369">
        <v>5</v>
      </c>
      <c r="F1369">
        <v>4</v>
      </c>
      <c r="G1369">
        <v>838568</v>
      </c>
      <c r="H1369">
        <v>7168</v>
      </c>
      <c r="I1369">
        <v>32.01</v>
      </c>
      <c r="J1369">
        <v>48.092500000000001</v>
      </c>
      <c r="K1369">
        <v>4</v>
      </c>
    </row>
    <row r="1370" spans="1:11" x14ac:dyDescent="0.2">
      <c r="A1370" t="s">
        <v>22</v>
      </c>
      <c r="B1370" t="s">
        <v>948</v>
      </c>
      <c r="C1370" t="s">
        <v>924</v>
      </c>
      <c r="D1370">
        <v>2</v>
      </c>
      <c r="E1370">
        <v>6</v>
      </c>
      <c r="F1370">
        <v>1</v>
      </c>
      <c r="G1370">
        <v>741701</v>
      </c>
      <c r="H1370">
        <v>5524</v>
      </c>
      <c r="I1370">
        <v>26.84</v>
      </c>
      <c r="J1370">
        <v>42.93</v>
      </c>
      <c r="K1370">
        <v>1</v>
      </c>
    </row>
    <row r="1371" spans="1:11" x14ac:dyDescent="0.2">
      <c r="A1371" t="s">
        <v>22</v>
      </c>
      <c r="B1371" t="s">
        <v>948</v>
      </c>
      <c r="C1371" t="s">
        <v>927</v>
      </c>
      <c r="D1371">
        <v>2</v>
      </c>
      <c r="E1371">
        <v>6</v>
      </c>
      <c r="F1371">
        <v>4</v>
      </c>
      <c r="G1371">
        <v>681355</v>
      </c>
      <c r="H1371">
        <v>6098</v>
      </c>
      <c r="I1371">
        <v>31.6</v>
      </c>
      <c r="J1371">
        <v>44.984999999999999</v>
      </c>
      <c r="K1371">
        <v>4</v>
      </c>
    </row>
    <row r="1372" spans="1:11" x14ac:dyDescent="0.2">
      <c r="A1372" t="s">
        <v>22</v>
      </c>
      <c r="B1372" t="s">
        <v>949</v>
      </c>
      <c r="C1372" t="s">
        <v>928</v>
      </c>
      <c r="D1372">
        <v>2</v>
      </c>
      <c r="E1372">
        <v>7</v>
      </c>
      <c r="F1372">
        <v>1</v>
      </c>
      <c r="G1372">
        <v>888616</v>
      </c>
      <c r="H1372">
        <v>5408</v>
      </c>
      <c r="J1372">
        <v>36.340000000000003</v>
      </c>
      <c r="K1372">
        <v>0</v>
      </c>
    </row>
    <row r="1373" spans="1:11" x14ac:dyDescent="0.2">
      <c r="A1373" t="s">
        <v>22</v>
      </c>
      <c r="B1373" t="s">
        <v>949</v>
      </c>
      <c r="C1373" t="s">
        <v>927</v>
      </c>
      <c r="D1373">
        <v>2</v>
      </c>
      <c r="E1373">
        <v>7</v>
      </c>
      <c r="F1373">
        <v>5</v>
      </c>
      <c r="G1373">
        <v>898775</v>
      </c>
      <c r="H1373">
        <v>7796</v>
      </c>
      <c r="I1373">
        <v>32.341999999999999</v>
      </c>
      <c r="J1373">
        <v>49.606000000000002</v>
      </c>
      <c r="K1373">
        <v>5</v>
      </c>
    </row>
    <row r="1374" spans="1:11" x14ac:dyDescent="0.2">
      <c r="A1374" t="s">
        <v>24</v>
      </c>
      <c r="B1374" t="s">
        <v>936</v>
      </c>
      <c r="C1374" t="s">
        <v>924</v>
      </c>
      <c r="D1374">
        <v>1</v>
      </c>
      <c r="E1374">
        <v>1</v>
      </c>
      <c r="F1374">
        <v>4</v>
      </c>
      <c r="G1374">
        <v>633173</v>
      </c>
      <c r="H1374">
        <v>6563</v>
      </c>
      <c r="I1374">
        <v>28.82</v>
      </c>
      <c r="J1374">
        <v>41.475000000000001</v>
      </c>
      <c r="K1374">
        <v>3</v>
      </c>
    </row>
    <row r="1375" spans="1:11" x14ac:dyDescent="0.2">
      <c r="A1375" t="s">
        <v>24</v>
      </c>
      <c r="B1375" t="s">
        <v>936</v>
      </c>
      <c r="C1375" t="s">
        <v>927</v>
      </c>
      <c r="D1375">
        <v>1</v>
      </c>
      <c r="E1375">
        <v>1</v>
      </c>
      <c r="F1375">
        <v>1</v>
      </c>
      <c r="G1375">
        <v>952138</v>
      </c>
      <c r="H1375">
        <v>8434</v>
      </c>
      <c r="J1375">
        <v>40.28</v>
      </c>
      <c r="K1375">
        <v>0</v>
      </c>
    </row>
    <row r="1376" spans="1:11" x14ac:dyDescent="0.2">
      <c r="A1376" t="s">
        <v>24</v>
      </c>
      <c r="B1376" t="s">
        <v>937</v>
      </c>
      <c r="C1376" t="s">
        <v>924</v>
      </c>
      <c r="D1376">
        <v>1</v>
      </c>
      <c r="E1376">
        <v>2</v>
      </c>
      <c r="F1376">
        <v>4</v>
      </c>
      <c r="G1376">
        <v>992070</v>
      </c>
      <c r="H1376">
        <v>6694</v>
      </c>
      <c r="I1376">
        <v>30.09</v>
      </c>
      <c r="J1376">
        <v>48.384999999999998</v>
      </c>
      <c r="K1376">
        <v>4</v>
      </c>
    </row>
    <row r="1377" spans="1:11" x14ac:dyDescent="0.2">
      <c r="A1377" t="s">
        <v>24</v>
      </c>
      <c r="B1377" t="s">
        <v>938</v>
      </c>
      <c r="C1377" t="s">
        <v>924</v>
      </c>
      <c r="D1377">
        <v>1</v>
      </c>
      <c r="E1377">
        <v>3</v>
      </c>
      <c r="F1377">
        <v>4</v>
      </c>
      <c r="G1377">
        <v>808709</v>
      </c>
      <c r="H1377">
        <v>7485</v>
      </c>
      <c r="I1377">
        <v>25.633299999999998</v>
      </c>
      <c r="J1377">
        <v>43.48</v>
      </c>
      <c r="K1377">
        <v>3</v>
      </c>
    </row>
    <row r="1378" spans="1:11" x14ac:dyDescent="0.2">
      <c r="A1378" t="s">
        <v>24</v>
      </c>
      <c r="B1378" t="s">
        <v>938</v>
      </c>
      <c r="C1378" t="s">
        <v>928</v>
      </c>
      <c r="D1378">
        <v>1</v>
      </c>
      <c r="E1378">
        <v>3</v>
      </c>
      <c r="F1378">
        <v>1</v>
      </c>
      <c r="G1378">
        <v>782038</v>
      </c>
      <c r="H1378">
        <v>6589</v>
      </c>
      <c r="I1378">
        <v>27.21</v>
      </c>
      <c r="J1378">
        <v>44.75</v>
      </c>
      <c r="K1378">
        <v>1</v>
      </c>
    </row>
    <row r="1379" spans="1:11" x14ac:dyDescent="0.2">
      <c r="A1379" t="s">
        <v>24</v>
      </c>
      <c r="B1379" t="s">
        <v>939</v>
      </c>
      <c r="C1379" t="s">
        <v>924</v>
      </c>
      <c r="D1379">
        <v>1</v>
      </c>
      <c r="E1379">
        <v>4</v>
      </c>
      <c r="F1379">
        <v>3</v>
      </c>
      <c r="G1379">
        <v>656765</v>
      </c>
      <c r="H1379">
        <v>7349</v>
      </c>
      <c r="I1379">
        <v>32.826700000000002</v>
      </c>
      <c r="J1379">
        <v>46.683300000000003</v>
      </c>
      <c r="K1379">
        <v>3</v>
      </c>
    </row>
    <row r="1380" spans="1:11" x14ac:dyDescent="0.2">
      <c r="A1380" t="s">
        <v>24</v>
      </c>
      <c r="B1380" t="s">
        <v>939</v>
      </c>
      <c r="C1380" t="s">
        <v>927</v>
      </c>
      <c r="D1380">
        <v>1</v>
      </c>
      <c r="E1380">
        <v>4</v>
      </c>
      <c r="F1380">
        <v>1</v>
      </c>
      <c r="G1380">
        <v>586770</v>
      </c>
      <c r="H1380">
        <v>8584</v>
      </c>
      <c r="I1380">
        <v>33.19</v>
      </c>
      <c r="J1380">
        <v>47.5</v>
      </c>
      <c r="K1380">
        <v>1</v>
      </c>
    </row>
    <row r="1381" spans="1:11" x14ac:dyDescent="0.2">
      <c r="A1381" t="s">
        <v>24</v>
      </c>
      <c r="B1381" t="s">
        <v>940</v>
      </c>
      <c r="C1381" t="s">
        <v>924</v>
      </c>
      <c r="D1381">
        <v>1</v>
      </c>
      <c r="E1381">
        <v>5</v>
      </c>
      <c r="F1381">
        <v>5</v>
      </c>
      <c r="G1381">
        <v>853909</v>
      </c>
      <c r="H1381">
        <v>6643</v>
      </c>
      <c r="I1381">
        <v>29.6525</v>
      </c>
      <c r="J1381">
        <v>44.777999999999999</v>
      </c>
      <c r="K1381">
        <v>4</v>
      </c>
    </row>
    <row r="1382" spans="1:11" x14ac:dyDescent="0.2">
      <c r="A1382" t="s">
        <v>24</v>
      </c>
      <c r="B1382" t="s">
        <v>941</v>
      </c>
      <c r="C1382" t="s">
        <v>924</v>
      </c>
      <c r="D1382">
        <v>1</v>
      </c>
      <c r="E1382">
        <v>6</v>
      </c>
      <c r="F1382">
        <v>5</v>
      </c>
      <c r="G1382">
        <v>879381</v>
      </c>
      <c r="H1382">
        <v>6951</v>
      </c>
      <c r="I1382">
        <v>33.442</v>
      </c>
      <c r="J1382">
        <v>48.902000000000001</v>
      </c>
      <c r="K1382">
        <v>5</v>
      </c>
    </row>
    <row r="1383" spans="1:11" x14ac:dyDescent="0.2">
      <c r="A1383" t="s">
        <v>24</v>
      </c>
      <c r="B1383" t="s">
        <v>941</v>
      </c>
      <c r="C1383" t="s">
        <v>928</v>
      </c>
      <c r="D1383">
        <v>1</v>
      </c>
      <c r="E1383">
        <v>6</v>
      </c>
      <c r="F1383">
        <v>1</v>
      </c>
      <c r="G1383">
        <v>1078976</v>
      </c>
      <c r="H1383">
        <v>8478</v>
      </c>
      <c r="I1383">
        <v>25.54</v>
      </c>
      <c r="J1383">
        <v>49.42</v>
      </c>
      <c r="K1383">
        <v>1</v>
      </c>
    </row>
    <row r="1384" spans="1:11" x14ac:dyDescent="0.2">
      <c r="A1384" t="s">
        <v>24</v>
      </c>
      <c r="B1384" t="s">
        <v>942</v>
      </c>
      <c r="C1384" t="s">
        <v>924</v>
      </c>
      <c r="D1384">
        <v>1</v>
      </c>
      <c r="E1384">
        <v>7</v>
      </c>
      <c r="F1384">
        <v>6</v>
      </c>
      <c r="G1384">
        <v>965815</v>
      </c>
      <c r="H1384">
        <v>7138</v>
      </c>
      <c r="I1384">
        <v>29.02</v>
      </c>
      <c r="J1384">
        <v>48.15</v>
      </c>
      <c r="K1384">
        <v>6</v>
      </c>
    </row>
    <row r="1385" spans="1:11" x14ac:dyDescent="0.2">
      <c r="A1385" t="s">
        <v>24</v>
      </c>
      <c r="B1385" t="s">
        <v>942</v>
      </c>
      <c r="C1385" t="s">
        <v>927</v>
      </c>
      <c r="D1385">
        <v>1</v>
      </c>
      <c r="E1385">
        <v>7</v>
      </c>
      <c r="F1385">
        <v>1</v>
      </c>
      <c r="G1385">
        <v>650980</v>
      </c>
      <c r="H1385">
        <v>5594</v>
      </c>
      <c r="J1385">
        <v>33.69</v>
      </c>
      <c r="K1385">
        <v>0</v>
      </c>
    </row>
    <row r="1386" spans="1:11" x14ac:dyDescent="0.2">
      <c r="A1386" t="s">
        <v>24</v>
      </c>
      <c r="B1386" t="s">
        <v>943</v>
      </c>
      <c r="C1386" t="s">
        <v>924</v>
      </c>
      <c r="D1386">
        <v>2</v>
      </c>
      <c r="E1386">
        <v>1</v>
      </c>
      <c r="F1386">
        <v>4</v>
      </c>
      <c r="G1386">
        <v>756120</v>
      </c>
      <c r="H1386">
        <v>7634</v>
      </c>
      <c r="I1386">
        <v>31.7075</v>
      </c>
      <c r="J1386">
        <v>47.602499999999999</v>
      </c>
      <c r="K1386">
        <v>4</v>
      </c>
    </row>
    <row r="1387" spans="1:11" x14ac:dyDescent="0.2">
      <c r="A1387" t="s">
        <v>24</v>
      </c>
      <c r="B1387" t="s">
        <v>943</v>
      </c>
      <c r="C1387" t="s">
        <v>927</v>
      </c>
      <c r="D1387">
        <v>2</v>
      </c>
      <c r="E1387">
        <v>1</v>
      </c>
      <c r="F1387">
        <v>1</v>
      </c>
      <c r="G1387">
        <v>534892</v>
      </c>
      <c r="H1387">
        <v>6241</v>
      </c>
      <c r="J1387">
        <v>32.97</v>
      </c>
      <c r="K1387">
        <v>0</v>
      </c>
    </row>
    <row r="1388" spans="1:11" x14ac:dyDescent="0.2">
      <c r="A1388" t="s">
        <v>24</v>
      </c>
      <c r="B1388" t="s">
        <v>944</v>
      </c>
      <c r="C1388" t="s">
        <v>924</v>
      </c>
      <c r="D1388">
        <v>2</v>
      </c>
      <c r="E1388">
        <v>2</v>
      </c>
      <c r="F1388">
        <v>4</v>
      </c>
      <c r="G1388">
        <v>672351</v>
      </c>
      <c r="H1388">
        <v>6878</v>
      </c>
      <c r="I1388">
        <v>25.45</v>
      </c>
      <c r="J1388">
        <v>43.137500000000003</v>
      </c>
      <c r="K1388">
        <v>4</v>
      </c>
    </row>
    <row r="1389" spans="1:11" x14ac:dyDescent="0.2">
      <c r="A1389" t="s">
        <v>24</v>
      </c>
      <c r="B1389" t="s">
        <v>945</v>
      </c>
      <c r="C1389" t="s">
        <v>924</v>
      </c>
      <c r="D1389">
        <v>2</v>
      </c>
      <c r="E1389">
        <v>3</v>
      </c>
      <c r="F1389">
        <v>4</v>
      </c>
      <c r="G1389">
        <v>920347</v>
      </c>
      <c r="H1389">
        <v>7285</v>
      </c>
      <c r="I1389">
        <v>33.799999999999997</v>
      </c>
      <c r="J1389">
        <v>47.024999999999999</v>
      </c>
      <c r="K1389">
        <v>3</v>
      </c>
    </row>
    <row r="1390" spans="1:11" x14ac:dyDescent="0.2">
      <c r="A1390" t="s">
        <v>24</v>
      </c>
      <c r="B1390" t="s">
        <v>945</v>
      </c>
      <c r="C1390" t="s">
        <v>928</v>
      </c>
      <c r="D1390">
        <v>2</v>
      </c>
      <c r="E1390">
        <v>3</v>
      </c>
      <c r="F1390">
        <v>1</v>
      </c>
      <c r="G1390">
        <v>916780</v>
      </c>
      <c r="H1390">
        <v>7477</v>
      </c>
      <c r="I1390">
        <v>32.42</v>
      </c>
      <c r="J1390">
        <v>49.47</v>
      </c>
      <c r="K1390">
        <v>1</v>
      </c>
    </row>
    <row r="1391" spans="1:11" x14ac:dyDescent="0.2">
      <c r="A1391" t="s">
        <v>24</v>
      </c>
      <c r="B1391" t="s">
        <v>946</v>
      </c>
      <c r="C1391" t="s">
        <v>924</v>
      </c>
      <c r="D1391">
        <v>2</v>
      </c>
      <c r="E1391">
        <v>4</v>
      </c>
      <c r="F1391">
        <v>3</v>
      </c>
      <c r="G1391">
        <v>743347</v>
      </c>
      <c r="H1391">
        <v>8008</v>
      </c>
      <c r="I1391">
        <v>26.276700000000002</v>
      </c>
      <c r="J1391">
        <v>45.563299999999998</v>
      </c>
      <c r="K1391">
        <v>3</v>
      </c>
    </row>
    <row r="1392" spans="1:11" x14ac:dyDescent="0.2">
      <c r="A1392" t="s">
        <v>24</v>
      </c>
      <c r="B1392" t="s">
        <v>946</v>
      </c>
      <c r="C1392" t="s">
        <v>927</v>
      </c>
      <c r="D1392">
        <v>2</v>
      </c>
      <c r="E1392">
        <v>4</v>
      </c>
      <c r="F1392">
        <v>1</v>
      </c>
      <c r="G1392">
        <v>845248</v>
      </c>
      <c r="H1392">
        <v>6389</v>
      </c>
      <c r="I1392">
        <v>25.68</v>
      </c>
      <c r="J1392">
        <v>44.55</v>
      </c>
      <c r="K1392">
        <v>1</v>
      </c>
    </row>
    <row r="1393" spans="1:11" x14ac:dyDescent="0.2">
      <c r="A1393" t="s">
        <v>24</v>
      </c>
      <c r="B1393" t="s">
        <v>947</v>
      </c>
      <c r="C1393" t="s">
        <v>924</v>
      </c>
      <c r="D1393">
        <v>2</v>
      </c>
      <c r="E1393">
        <v>5</v>
      </c>
      <c r="F1393">
        <v>5</v>
      </c>
      <c r="G1393">
        <v>786106</v>
      </c>
      <c r="H1393">
        <v>8311</v>
      </c>
      <c r="I1393">
        <v>33.357999999999997</v>
      </c>
      <c r="J1393">
        <v>49.417999999999999</v>
      </c>
      <c r="K1393">
        <v>5</v>
      </c>
    </row>
    <row r="1394" spans="1:11" x14ac:dyDescent="0.2">
      <c r="A1394" t="s">
        <v>24</v>
      </c>
      <c r="B1394" t="s">
        <v>948</v>
      </c>
      <c r="C1394" t="s">
        <v>924</v>
      </c>
      <c r="D1394">
        <v>2</v>
      </c>
      <c r="E1394">
        <v>6</v>
      </c>
      <c r="F1394">
        <v>5</v>
      </c>
      <c r="G1394">
        <v>680976</v>
      </c>
      <c r="H1394">
        <v>6946</v>
      </c>
      <c r="I1394">
        <v>33.69</v>
      </c>
      <c r="J1394">
        <v>42.246000000000002</v>
      </c>
      <c r="K1394">
        <v>3</v>
      </c>
    </row>
    <row r="1395" spans="1:11" x14ac:dyDescent="0.2">
      <c r="A1395" t="s">
        <v>24</v>
      </c>
      <c r="B1395" t="s">
        <v>948</v>
      </c>
      <c r="C1395" t="s">
        <v>928</v>
      </c>
      <c r="D1395">
        <v>2</v>
      </c>
      <c r="E1395">
        <v>6</v>
      </c>
      <c r="F1395">
        <v>1</v>
      </c>
      <c r="G1395">
        <v>703002</v>
      </c>
      <c r="H1395">
        <v>8906</v>
      </c>
      <c r="I1395">
        <v>28.63</v>
      </c>
      <c r="J1395">
        <v>47.17</v>
      </c>
      <c r="K1395">
        <v>1</v>
      </c>
    </row>
    <row r="1396" spans="1:11" x14ac:dyDescent="0.2">
      <c r="A1396" t="s">
        <v>24</v>
      </c>
      <c r="B1396" t="s">
        <v>949</v>
      </c>
      <c r="C1396" t="s">
        <v>924</v>
      </c>
      <c r="D1396">
        <v>2</v>
      </c>
      <c r="E1396">
        <v>7</v>
      </c>
      <c r="F1396">
        <v>6</v>
      </c>
      <c r="G1396">
        <v>862298</v>
      </c>
      <c r="H1396">
        <v>6462</v>
      </c>
      <c r="I1396">
        <v>30.052</v>
      </c>
      <c r="J1396">
        <v>45.073300000000003</v>
      </c>
      <c r="K1396">
        <v>5</v>
      </c>
    </row>
    <row r="1397" spans="1:11" x14ac:dyDescent="0.2">
      <c r="A1397" t="s">
        <v>24</v>
      </c>
      <c r="B1397" t="s">
        <v>949</v>
      </c>
      <c r="C1397" t="s">
        <v>927</v>
      </c>
      <c r="D1397">
        <v>2</v>
      </c>
      <c r="E1397">
        <v>7</v>
      </c>
      <c r="F1397">
        <v>1</v>
      </c>
      <c r="G1397">
        <v>737458</v>
      </c>
      <c r="H1397">
        <v>5655</v>
      </c>
      <c r="I1397">
        <v>22.04</v>
      </c>
      <c r="J1397">
        <v>40.97</v>
      </c>
      <c r="K1397">
        <v>1</v>
      </c>
    </row>
    <row r="1398" spans="1:11" x14ac:dyDescent="0.2">
      <c r="A1398" t="s">
        <v>25</v>
      </c>
      <c r="B1398" t="s">
        <v>936</v>
      </c>
      <c r="C1398" t="s">
        <v>924</v>
      </c>
      <c r="D1398">
        <v>1</v>
      </c>
      <c r="E1398">
        <v>1</v>
      </c>
      <c r="F1398">
        <v>1</v>
      </c>
      <c r="G1398">
        <v>720816</v>
      </c>
      <c r="H1398">
        <v>6174</v>
      </c>
      <c r="I1398">
        <v>31.03</v>
      </c>
      <c r="J1398">
        <v>45.25</v>
      </c>
      <c r="K1398">
        <v>1</v>
      </c>
    </row>
    <row r="1399" spans="1:11" x14ac:dyDescent="0.2">
      <c r="A1399" t="s">
        <v>25</v>
      </c>
      <c r="B1399" t="s">
        <v>936</v>
      </c>
      <c r="C1399" t="s">
        <v>928</v>
      </c>
      <c r="D1399">
        <v>1</v>
      </c>
      <c r="E1399">
        <v>1</v>
      </c>
      <c r="F1399">
        <v>5</v>
      </c>
      <c r="G1399">
        <v>896650</v>
      </c>
      <c r="H1399">
        <v>6969</v>
      </c>
      <c r="I1399">
        <v>31.245000000000001</v>
      </c>
      <c r="J1399">
        <v>46.124000000000002</v>
      </c>
      <c r="K1399">
        <v>4</v>
      </c>
    </row>
    <row r="1400" spans="1:11" x14ac:dyDescent="0.2">
      <c r="A1400" t="s">
        <v>25</v>
      </c>
      <c r="B1400" t="s">
        <v>937</v>
      </c>
      <c r="C1400" t="s">
        <v>928</v>
      </c>
      <c r="D1400">
        <v>1</v>
      </c>
      <c r="E1400">
        <v>2</v>
      </c>
      <c r="F1400">
        <v>5</v>
      </c>
      <c r="G1400">
        <v>766985</v>
      </c>
      <c r="H1400">
        <v>6721</v>
      </c>
      <c r="I1400">
        <v>32.1</v>
      </c>
      <c r="J1400">
        <v>46.84</v>
      </c>
      <c r="K1400">
        <v>5</v>
      </c>
    </row>
    <row r="1401" spans="1:11" x14ac:dyDescent="0.2">
      <c r="A1401" t="s">
        <v>25</v>
      </c>
      <c r="B1401" t="s">
        <v>938</v>
      </c>
      <c r="C1401" t="s">
        <v>928</v>
      </c>
      <c r="D1401">
        <v>1</v>
      </c>
      <c r="E1401">
        <v>3</v>
      </c>
      <c r="F1401">
        <v>5</v>
      </c>
      <c r="G1401">
        <v>803182</v>
      </c>
      <c r="H1401">
        <v>6052</v>
      </c>
      <c r="I1401">
        <v>34.594000000000001</v>
      </c>
      <c r="J1401">
        <v>47.536000000000001</v>
      </c>
      <c r="K1401">
        <v>5</v>
      </c>
    </row>
    <row r="1402" spans="1:11" x14ac:dyDescent="0.2">
      <c r="A1402" t="s">
        <v>25</v>
      </c>
      <c r="B1402" t="s">
        <v>938</v>
      </c>
      <c r="C1402" t="s">
        <v>927</v>
      </c>
      <c r="D1402">
        <v>1</v>
      </c>
      <c r="E1402">
        <v>3</v>
      </c>
      <c r="F1402">
        <v>1</v>
      </c>
      <c r="G1402">
        <v>545199</v>
      </c>
      <c r="H1402">
        <v>5425</v>
      </c>
      <c r="I1402">
        <v>25.83</v>
      </c>
      <c r="J1402">
        <v>40.25</v>
      </c>
      <c r="K1402">
        <v>1</v>
      </c>
    </row>
    <row r="1403" spans="1:11" x14ac:dyDescent="0.2">
      <c r="A1403" t="s">
        <v>25</v>
      </c>
      <c r="B1403" t="s">
        <v>939</v>
      </c>
      <c r="C1403" t="s">
        <v>924</v>
      </c>
      <c r="D1403">
        <v>1</v>
      </c>
      <c r="E1403">
        <v>4</v>
      </c>
      <c r="F1403">
        <v>1</v>
      </c>
      <c r="G1403">
        <v>677285</v>
      </c>
      <c r="H1403">
        <v>7810</v>
      </c>
      <c r="I1403">
        <v>22.48</v>
      </c>
      <c r="J1403">
        <v>42.99</v>
      </c>
      <c r="K1403">
        <v>1</v>
      </c>
    </row>
    <row r="1404" spans="1:11" x14ac:dyDescent="0.2">
      <c r="A1404" t="s">
        <v>25</v>
      </c>
      <c r="B1404" t="s">
        <v>939</v>
      </c>
      <c r="C1404" t="s">
        <v>928</v>
      </c>
      <c r="D1404">
        <v>1</v>
      </c>
      <c r="E1404">
        <v>4</v>
      </c>
      <c r="F1404">
        <v>4</v>
      </c>
      <c r="G1404">
        <v>775472</v>
      </c>
      <c r="H1404">
        <v>7343</v>
      </c>
      <c r="I1404">
        <v>33.567500000000003</v>
      </c>
      <c r="J1404">
        <v>48.282499999999999</v>
      </c>
      <c r="K1404">
        <v>4</v>
      </c>
    </row>
    <row r="1405" spans="1:11" x14ac:dyDescent="0.2">
      <c r="A1405" t="s">
        <v>25</v>
      </c>
      <c r="B1405" t="s">
        <v>940</v>
      </c>
      <c r="C1405" t="s">
        <v>928</v>
      </c>
      <c r="D1405">
        <v>1</v>
      </c>
      <c r="E1405">
        <v>5</v>
      </c>
      <c r="F1405">
        <v>6</v>
      </c>
      <c r="G1405">
        <v>863584</v>
      </c>
      <c r="H1405">
        <v>7548</v>
      </c>
      <c r="I1405">
        <v>26.908000000000001</v>
      </c>
      <c r="J1405">
        <v>45.171700000000001</v>
      </c>
      <c r="K1405">
        <v>5</v>
      </c>
    </row>
    <row r="1406" spans="1:11" x14ac:dyDescent="0.2">
      <c r="A1406" t="s">
        <v>25</v>
      </c>
      <c r="B1406" t="s">
        <v>941</v>
      </c>
      <c r="C1406" t="s">
        <v>928</v>
      </c>
      <c r="D1406">
        <v>1</v>
      </c>
      <c r="E1406">
        <v>6</v>
      </c>
      <c r="F1406">
        <v>6</v>
      </c>
      <c r="G1406">
        <v>856465</v>
      </c>
      <c r="H1406">
        <v>6737</v>
      </c>
      <c r="I1406">
        <v>29.03</v>
      </c>
      <c r="J1406">
        <v>43.438299999999998</v>
      </c>
      <c r="K1406">
        <v>4</v>
      </c>
    </row>
    <row r="1407" spans="1:11" x14ac:dyDescent="0.2">
      <c r="A1407" t="s">
        <v>25</v>
      </c>
      <c r="B1407" t="s">
        <v>941</v>
      </c>
      <c r="C1407" t="s">
        <v>927</v>
      </c>
      <c r="D1407">
        <v>1</v>
      </c>
      <c r="E1407">
        <v>6</v>
      </c>
      <c r="F1407">
        <v>1</v>
      </c>
      <c r="G1407">
        <v>811975</v>
      </c>
      <c r="H1407">
        <v>7542</v>
      </c>
      <c r="I1407">
        <v>33.68</v>
      </c>
      <c r="J1407">
        <v>48.95</v>
      </c>
      <c r="K1407">
        <v>1</v>
      </c>
    </row>
    <row r="1408" spans="1:11" x14ac:dyDescent="0.2">
      <c r="A1408" t="s">
        <v>25</v>
      </c>
      <c r="B1408" t="s">
        <v>942</v>
      </c>
      <c r="C1408" t="s">
        <v>924</v>
      </c>
      <c r="D1408">
        <v>1</v>
      </c>
      <c r="E1408">
        <v>7</v>
      </c>
      <c r="F1408">
        <v>1</v>
      </c>
      <c r="G1408">
        <v>746483</v>
      </c>
      <c r="H1408">
        <v>8487</v>
      </c>
      <c r="I1408">
        <v>32.74</v>
      </c>
      <c r="J1408">
        <v>48.93</v>
      </c>
      <c r="K1408">
        <v>1</v>
      </c>
    </row>
    <row r="1409" spans="1:11" x14ac:dyDescent="0.2">
      <c r="A1409" t="s">
        <v>25</v>
      </c>
      <c r="B1409" t="s">
        <v>942</v>
      </c>
      <c r="C1409" t="s">
        <v>928</v>
      </c>
      <c r="D1409">
        <v>1</v>
      </c>
      <c r="E1409">
        <v>7</v>
      </c>
      <c r="F1409">
        <v>7</v>
      </c>
      <c r="G1409">
        <v>822662</v>
      </c>
      <c r="H1409">
        <v>6502</v>
      </c>
      <c r="I1409">
        <v>32.747100000000003</v>
      </c>
      <c r="J1409">
        <v>47.47</v>
      </c>
      <c r="K1409">
        <v>7</v>
      </c>
    </row>
    <row r="1410" spans="1:11" x14ac:dyDescent="0.2">
      <c r="A1410" t="s">
        <v>25</v>
      </c>
      <c r="B1410" t="s">
        <v>943</v>
      </c>
      <c r="C1410" t="s">
        <v>924</v>
      </c>
      <c r="D1410">
        <v>2</v>
      </c>
      <c r="E1410">
        <v>1</v>
      </c>
      <c r="F1410">
        <v>1</v>
      </c>
      <c r="G1410">
        <v>616853</v>
      </c>
      <c r="H1410">
        <v>7522</v>
      </c>
      <c r="I1410">
        <v>28.05</v>
      </c>
      <c r="J1410">
        <v>44.39</v>
      </c>
      <c r="K1410">
        <v>1</v>
      </c>
    </row>
    <row r="1411" spans="1:11" x14ac:dyDescent="0.2">
      <c r="A1411" t="s">
        <v>25</v>
      </c>
      <c r="B1411" t="s">
        <v>943</v>
      </c>
      <c r="C1411" t="s">
        <v>928</v>
      </c>
      <c r="D1411">
        <v>2</v>
      </c>
      <c r="E1411">
        <v>1</v>
      </c>
      <c r="F1411">
        <v>6</v>
      </c>
      <c r="G1411">
        <v>860348</v>
      </c>
      <c r="H1411">
        <v>7297</v>
      </c>
      <c r="I1411">
        <v>34.003999999999998</v>
      </c>
      <c r="J1411">
        <v>47.37</v>
      </c>
      <c r="K1411">
        <v>5</v>
      </c>
    </row>
    <row r="1412" spans="1:11" x14ac:dyDescent="0.2">
      <c r="A1412" t="s">
        <v>25</v>
      </c>
      <c r="B1412" t="s">
        <v>944</v>
      </c>
      <c r="C1412" t="s">
        <v>928</v>
      </c>
      <c r="D1412">
        <v>2</v>
      </c>
      <c r="E1412">
        <v>2</v>
      </c>
      <c r="F1412">
        <v>6</v>
      </c>
      <c r="G1412">
        <v>905838</v>
      </c>
      <c r="H1412">
        <v>6804</v>
      </c>
      <c r="I1412">
        <v>32.774999999999999</v>
      </c>
      <c r="J1412">
        <v>45.193300000000001</v>
      </c>
      <c r="K1412">
        <v>4</v>
      </c>
    </row>
    <row r="1413" spans="1:11" x14ac:dyDescent="0.2">
      <c r="A1413" t="s">
        <v>25</v>
      </c>
      <c r="B1413" t="s">
        <v>945</v>
      </c>
      <c r="C1413" t="s">
        <v>928</v>
      </c>
      <c r="D1413">
        <v>2</v>
      </c>
      <c r="E1413">
        <v>3</v>
      </c>
      <c r="F1413">
        <v>6</v>
      </c>
      <c r="G1413">
        <v>791548</v>
      </c>
      <c r="H1413">
        <v>7284</v>
      </c>
      <c r="I1413">
        <v>33.893300000000004</v>
      </c>
      <c r="J1413">
        <v>48.524999999999999</v>
      </c>
      <c r="K1413">
        <v>6</v>
      </c>
    </row>
    <row r="1414" spans="1:11" x14ac:dyDescent="0.2">
      <c r="A1414" t="s">
        <v>25</v>
      </c>
      <c r="B1414" t="s">
        <v>945</v>
      </c>
      <c r="C1414" t="s">
        <v>927</v>
      </c>
      <c r="D1414">
        <v>2</v>
      </c>
      <c r="E1414">
        <v>3</v>
      </c>
      <c r="F1414">
        <v>1</v>
      </c>
      <c r="G1414">
        <v>818872</v>
      </c>
      <c r="H1414">
        <v>7077</v>
      </c>
      <c r="I1414">
        <v>39.78</v>
      </c>
      <c r="J1414">
        <v>51.11</v>
      </c>
      <c r="K1414">
        <v>1</v>
      </c>
    </row>
    <row r="1415" spans="1:11" x14ac:dyDescent="0.2">
      <c r="A1415" t="s">
        <v>25</v>
      </c>
      <c r="B1415" t="s">
        <v>946</v>
      </c>
      <c r="C1415" t="s">
        <v>924</v>
      </c>
      <c r="D1415">
        <v>2</v>
      </c>
      <c r="E1415">
        <v>4</v>
      </c>
      <c r="F1415">
        <v>1</v>
      </c>
      <c r="G1415">
        <v>734557</v>
      </c>
      <c r="H1415">
        <v>6996</v>
      </c>
      <c r="I1415">
        <v>34.119999999999997</v>
      </c>
      <c r="J1415">
        <v>47.68</v>
      </c>
      <c r="K1415">
        <v>1</v>
      </c>
    </row>
    <row r="1416" spans="1:11" x14ac:dyDescent="0.2">
      <c r="A1416" t="s">
        <v>25</v>
      </c>
      <c r="B1416" t="s">
        <v>946</v>
      </c>
      <c r="C1416" t="s">
        <v>928</v>
      </c>
      <c r="D1416">
        <v>2</v>
      </c>
      <c r="E1416">
        <v>4</v>
      </c>
      <c r="F1416">
        <v>5</v>
      </c>
      <c r="G1416">
        <v>825657</v>
      </c>
      <c r="H1416">
        <v>7271</v>
      </c>
      <c r="I1416">
        <v>31.873999999999999</v>
      </c>
      <c r="J1416">
        <v>48.012</v>
      </c>
      <c r="K1416">
        <v>5</v>
      </c>
    </row>
    <row r="1417" spans="1:11" x14ac:dyDescent="0.2">
      <c r="A1417" t="s">
        <v>25</v>
      </c>
      <c r="B1417" t="s">
        <v>947</v>
      </c>
      <c r="C1417" t="s">
        <v>928</v>
      </c>
      <c r="D1417">
        <v>2</v>
      </c>
      <c r="E1417">
        <v>5</v>
      </c>
      <c r="F1417">
        <v>7</v>
      </c>
      <c r="G1417">
        <v>916435</v>
      </c>
      <c r="H1417">
        <v>7775</v>
      </c>
      <c r="I1417">
        <v>34.234299999999998</v>
      </c>
      <c r="J1417">
        <v>50.5871</v>
      </c>
      <c r="K1417">
        <v>7</v>
      </c>
    </row>
    <row r="1418" spans="1:11" x14ac:dyDescent="0.2">
      <c r="A1418" t="s">
        <v>25</v>
      </c>
      <c r="B1418" t="s">
        <v>948</v>
      </c>
      <c r="C1418" t="s">
        <v>924</v>
      </c>
      <c r="D1418">
        <v>2</v>
      </c>
      <c r="E1418">
        <v>6</v>
      </c>
      <c r="F1418">
        <v>1</v>
      </c>
      <c r="G1418">
        <v>889222</v>
      </c>
      <c r="H1418">
        <v>6591</v>
      </c>
      <c r="I1418">
        <v>37.71</v>
      </c>
      <c r="J1418">
        <v>50.43</v>
      </c>
      <c r="K1418">
        <v>1</v>
      </c>
    </row>
    <row r="1419" spans="1:11" x14ac:dyDescent="0.2">
      <c r="A1419" t="s">
        <v>25</v>
      </c>
      <c r="B1419" t="s">
        <v>948</v>
      </c>
      <c r="C1419" t="s">
        <v>928</v>
      </c>
      <c r="D1419">
        <v>2</v>
      </c>
      <c r="E1419">
        <v>6</v>
      </c>
      <c r="F1419">
        <v>6</v>
      </c>
      <c r="G1419">
        <v>817279</v>
      </c>
      <c r="H1419">
        <v>7024</v>
      </c>
      <c r="I1419">
        <v>31.201699999999999</v>
      </c>
      <c r="J1419">
        <v>47.346699999999998</v>
      </c>
      <c r="K1419">
        <v>6</v>
      </c>
    </row>
    <row r="1420" spans="1:11" x14ac:dyDescent="0.2">
      <c r="A1420" t="s">
        <v>25</v>
      </c>
      <c r="B1420" t="s">
        <v>948</v>
      </c>
      <c r="C1420" t="s">
        <v>927</v>
      </c>
      <c r="D1420">
        <v>2</v>
      </c>
      <c r="E1420">
        <v>6</v>
      </c>
      <c r="F1420">
        <v>1</v>
      </c>
      <c r="G1420">
        <v>1118388</v>
      </c>
      <c r="H1420">
        <v>7386</v>
      </c>
      <c r="I1420">
        <v>30.73</v>
      </c>
      <c r="J1420">
        <v>50.82</v>
      </c>
      <c r="K1420">
        <v>1</v>
      </c>
    </row>
    <row r="1421" spans="1:11" x14ac:dyDescent="0.2">
      <c r="A1421" t="s">
        <v>25</v>
      </c>
      <c r="B1421" t="s">
        <v>949</v>
      </c>
      <c r="C1421" t="s">
        <v>924</v>
      </c>
      <c r="D1421">
        <v>2</v>
      </c>
      <c r="E1421">
        <v>7</v>
      </c>
      <c r="F1421">
        <v>1</v>
      </c>
      <c r="G1421">
        <v>762546</v>
      </c>
      <c r="H1421">
        <v>6543</v>
      </c>
      <c r="I1421">
        <v>39.68</v>
      </c>
      <c r="J1421">
        <v>49.85</v>
      </c>
      <c r="K1421">
        <v>1</v>
      </c>
    </row>
    <row r="1422" spans="1:11" x14ac:dyDescent="0.2">
      <c r="A1422" t="s">
        <v>25</v>
      </c>
      <c r="B1422" t="s">
        <v>949</v>
      </c>
      <c r="C1422" t="s">
        <v>928</v>
      </c>
      <c r="D1422">
        <v>2</v>
      </c>
      <c r="E1422">
        <v>7</v>
      </c>
      <c r="F1422">
        <v>8</v>
      </c>
      <c r="G1422">
        <v>948418</v>
      </c>
      <c r="H1422">
        <v>8088</v>
      </c>
      <c r="I1422">
        <v>33.520000000000003</v>
      </c>
      <c r="J1422">
        <v>49.613799999999998</v>
      </c>
      <c r="K1422">
        <v>7</v>
      </c>
    </row>
    <row r="1423" spans="1:11" x14ac:dyDescent="0.2">
      <c r="A1423" t="s">
        <v>27</v>
      </c>
      <c r="B1423" t="s">
        <v>936</v>
      </c>
      <c r="C1423" t="s">
        <v>927</v>
      </c>
      <c r="D1423">
        <v>1</v>
      </c>
      <c r="E1423">
        <v>1</v>
      </c>
      <c r="F1423">
        <v>1</v>
      </c>
      <c r="G1423">
        <v>733533</v>
      </c>
      <c r="H1423">
        <v>8588</v>
      </c>
      <c r="J1423">
        <v>37.82</v>
      </c>
      <c r="K1423">
        <v>0</v>
      </c>
    </row>
    <row r="1424" spans="1:11" x14ac:dyDescent="0.2">
      <c r="A1424" t="s">
        <v>27</v>
      </c>
      <c r="B1424" t="s">
        <v>937</v>
      </c>
      <c r="C1424" t="s">
        <v>927</v>
      </c>
      <c r="D1424">
        <v>1</v>
      </c>
      <c r="E1424">
        <v>2</v>
      </c>
      <c r="F1424">
        <v>1</v>
      </c>
      <c r="G1424">
        <v>510905</v>
      </c>
      <c r="H1424">
        <v>8478</v>
      </c>
      <c r="J1424">
        <v>35.03</v>
      </c>
      <c r="K1424">
        <v>0</v>
      </c>
    </row>
    <row r="1425" spans="1:11" x14ac:dyDescent="0.2">
      <c r="A1425" t="s">
        <v>27</v>
      </c>
      <c r="B1425" t="s">
        <v>938</v>
      </c>
      <c r="C1425" t="s">
        <v>927</v>
      </c>
      <c r="D1425">
        <v>1</v>
      </c>
      <c r="E1425">
        <v>3</v>
      </c>
      <c r="F1425">
        <v>2</v>
      </c>
      <c r="G1425">
        <v>740515</v>
      </c>
      <c r="H1425">
        <v>6300</v>
      </c>
      <c r="J1425">
        <v>35.5</v>
      </c>
      <c r="K1425">
        <v>0</v>
      </c>
    </row>
    <row r="1426" spans="1:11" x14ac:dyDescent="0.2">
      <c r="A1426" t="s">
        <v>27</v>
      </c>
      <c r="B1426" t="s">
        <v>943</v>
      </c>
      <c r="C1426" t="s">
        <v>928</v>
      </c>
      <c r="D1426">
        <v>2</v>
      </c>
      <c r="E1426">
        <v>1</v>
      </c>
      <c r="F1426">
        <v>1</v>
      </c>
      <c r="G1426">
        <v>365985</v>
      </c>
      <c r="H1426">
        <v>8281</v>
      </c>
      <c r="I1426">
        <v>18.43</v>
      </c>
      <c r="J1426">
        <v>38.409999999999997</v>
      </c>
      <c r="K1426">
        <v>1</v>
      </c>
    </row>
    <row r="1427" spans="1:11" x14ac:dyDescent="0.2">
      <c r="A1427" t="s">
        <v>27</v>
      </c>
      <c r="B1427" t="s">
        <v>943</v>
      </c>
      <c r="C1427" t="s">
        <v>927</v>
      </c>
      <c r="D1427">
        <v>2</v>
      </c>
      <c r="E1427">
        <v>1</v>
      </c>
      <c r="F1427">
        <v>4</v>
      </c>
      <c r="G1427">
        <v>736290</v>
      </c>
      <c r="H1427">
        <v>6317</v>
      </c>
      <c r="I1427">
        <v>26.36</v>
      </c>
      <c r="J1427">
        <v>41.597499999999997</v>
      </c>
      <c r="K1427">
        <v>3</v>
      </c>
    </row>
    <row r="1428" spans="1:11" x14ac:dyDescent="0.2">
      <c r="A1428" t="s">
        <v>27</v>
      </c>
      <c r="B1428" t="s">
        <v>944</v>
      </c>
      <c r="C1428" t="s">
        <v>927</v>
      </c>
      <c r="D1428">
        <v>2</v>
      </c>
      <c r="E1428">
        <v>2</v>
      </c>
      <c r="F1428">
        <v>4</v>
      </c>
      <c r="G1428">
        <v>578663</v>
      </c>
      <c r="H1428">
        <v>5884</v>
      </c>
      <c r="I1428">
        <v>21.583300000000001</v>
      </c>
      <c r="J1428">
        <v>37.774999999999999</v>
      </c>
      <c r="K1428">
        <v>3</v>
      </c>
    </row>
    <row r="1429" spans="1:11" x14ac:dyDescent="0.2">
      <c r="A1429" t="s">
        <v>27</v>
      </c>
      <c r="B1429" t="s">
        <v>945</v>
      </c>
      <c r="C1429" t="s">
        <v>924</v>
      </c>
      <c r="D1429">
        <v>2</v>
      </c>
      <c r="E1429">
        <v>3</v>
      </c>
      <c r="F1429">
        <v>1</v>
      </c>
      <c r="G1429">
        <v>736541</v>
      </c>
      <c r="H1429">
        <v>7889</v>
      </c>
      <c r="I1429">
        <v>25.51</v>
      </c>
      <c r="J1429">
        <v>45.02</v>
      </c>
      <c r="K1429">
        <v>1</v>
      </c>
    </row>
    <row r="1430" spans="1:11" x14ac:dyDescent="0.2">
      <c r="A1430" t="s">
        <v>27</v>
      </c>
      <c r="B1430" t="s">
        <v>945</v>
      </c>
      <c r="C1430" t="s">
        <v>927</v>
      </c>
      <c r="D1430">
        <v>2</v>
      </c>
      <c r="E1430">
        <v>3</v>
      </c>
      <c r="F1430">
        <v>4</v>
      </c>
      <c r="G1430">
        <v>611622</v>
      </c>
      <c r="H1430">
        <v>5780</v>
      </c>
      <c r="I1430">
        <v>31.33</v>
      </c>
      <c r="J1430">
        <v>41.115000000000002</v>
      </c>
      <c r="K1430">
        <v>3</v>
      </c>
    </row>
    <row r="1431" spans="1:11" x14ac:dyDescent="0.2">
      <c r="A1431" t="s">
        <v>27</v>
      </c>
      <c r="B1431" t="s">
        <v>946</v>
      </c>
      <c r="C1431" t="s">
        <v>928</v>
      </c>
      <c r="D1431">
        <v>2</v>
      </c>
      <c r="E1431">
        <v>4</v>
      </c>
      <c r="F1431">
        <v>1</v>
      </c>
      <c r="G1431">
        <v>560592</v>
      </c>
      <c r="H1431">
        <v>5721</v>
      </c>
      <c r="I1431">
        <v>29.11</v>
      </c>
      <c r="J1431">
        <v>42.17</v>
      </c>
      <c r="K1431">
        <v>1</v>
      </c>
    </row>
    <row r="1432" spans="1:11" x14ac:dyDescent="0.2">
      <c r="A1432" t="s">
        <v>27</v>
      </c>
      <c r="B1432" t="s">
        <v>946</v>
      </c>
      <c r="C1432" t="s">
        <v>927</v>
      </c>
      <c r="D1432">
        <v>2</v>
      </c>
      <c r="E1432">
        <v>4</v>
      </c>
      <c r="F1432">
        <v>3</v>
      </c>
      <c r="G1432">
        <v>396975</v>
      </c>
      <c r="H1432">
        <v>6447</v>
      </c>
      <c r="I1432">
        <v>23.41</v>
      </c>
      <c r="J1432">
        <v>36.299999999999997</v>
      </c>
      <c r="K1432">
        <v>2</v>
      </c>
    </row>
    <row r="1433" spans="1:11" x14ac:dyDescent="0.2">
      <c r="A1433" t="s">
        <v>27</v>
      </c>
      <c r="B1433" t="s">
        <v>947</v>
      </c>
      <c r="C1433" t="s">
        <v>927</v>
      </c>
      <c r="D1433">
        <v>2</v>
      </c>
      <c r="E1433">
        <v>5</v>
      </c>
      <c r="F1433">
        <v>5</v>
      </c>
      <c r="G1433">
        <v>673976</v>
      </c>
      <c r="H1433">
        <v>6909</v>
      </c>
      <c r="I1433">
        <v>27.46</v>
      </c>
      <c r="J1433">
        <v>42.323999999999998</v>
      </c>
      <c r="K1433">
        <v>4</v>
      </c>
    </row>
    <row r="1434" spans="1:11" x14ac:dyDescent="0.2">
      <c r="A1434" t="s">
        <v>27</v>
      </c>
      <c r="B1434" t="s">
        <v>948</v>
      </c>
      <c r="C1434" t="s">
        <v>924</v>
      </c>
      <c r="D1434">
        <v>2</v>
      </c>
      <c r="E1434">
        <v>6</v>
      </c>
      <c r="F1434">
        <v>1</v>
      </c>
      <c r="G1434">
        <v>474577</v>
      </c>
      <c r="H1434">
        <v>8159</v>
      </c>
      <c r="I1434">
        <v>18.190000000000001</v>
      </c>
      <c r="J1434">
        <v>39.35</v>
      </c>
      <c r="K1434">
        <v>1</v>
      </c>
    </row>
    <row r="1435" spans="1:11" x14ac:dyDescent="0.2">
      <c r="A1435" t="s">
        <v>27</v>
      </c>
      <c r="B1435" t="s">
        <v>948</v>
      </c>
      <c r="C1435" t="s">
        <v>927</v>
      </c>
      <c r="D1435">
        <v>2</v>
      </c>
      <c r="E1435">
        <v>6</v>
      </c>
      <c r="F1435">
        <v>5</v>
      </c>
      <c r="G1435">
        <v>823922</v>
      </c>
      <c r="H1435">
        <v>6494</v>
      </c>
      <c r="I1435">
        <v>28.664999999999999</v>
      </c>
      <c r="J1435">
        <v>43.957999999999998</v>
      </c>
      <c r="K1435">
        <v>4</v>
      </c>
    </row>
    <row r="1436" spans="1:11" x14ac:dyDescent="0.2">
      <c r="A1436" t="s">
        <v>27</v>
      </c>
      <c r="B1436" t="s">
        <v>949</v>
      </c>
      <c r="C1436" t="s">
        <v>928</v>
      </c>
      <c r="D1436">
        <v>2</v>
      </c>
      <c r="E1436">
        <v>7</v>
      </c>
      <c r="F1436">
        <v>1</v>
      </c>
      <c r="G1436">
        <v>919802</v>
      </c>
      <c r="H1436">
        <v>5780</v>
      </c>
      <c r="I1436">
        <v>21.83</v>
      </c>
      <c r="J1436">
        <v>43</v>
      </c>
      <c r="K1436">
        <v>1</v>
      </c>
    </row>
    <row r="1437" spans="1:11" x14ac:dyDescent="0.2">
      <c r="A1437" t="s">
        <v>27</v>
      </c>
      <c r="B1437" t="s">
        <v>949</v>
      </c>
      <c r="C1437" t="s">
        <v>927</v>
      </c>
      <c r="D1437">
        <v>2</v>
      </c>
      <c r="E1437">
        <v>7</v>
      </c>
      <c r="F1437">
        <v>6</v>
      </c>
      <c r="G1437">
        <v>702765</v>
      </c>
      <c r="H1437">
        <v>6182</v>
      </c>
      <c r="I1437">
        <v>23.36</v>
      </c>
      <c r="J1437">
        <v>40.6233</v>
      </c>
      <c r="K1437">
        <v>5</v>
      </c>
    </row>
  </sheetData>
  <autoFilter ref="A1:K1437" xr:uid="{00000000-0009-0000-0000-000018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E9E9E"/>
  </sheetPr>
  <dimension ref="A1:G5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4" width="16" customWidth="1"/>
    <col min="5" max="5" width="14" customWidth="1"/>
    <col min="6" max="6" width="16" customWidth="1"/>
    <col min="7" max="7" width="14" customWidth="1"/>
  </cols>
  <sheetData>
    <row r="1" spans="1:7" ht="16" customHeight="1" x14ac:dyDescent="0.2">
      <c r="A1" s="5" t="s">
        <v>0</v>
      </c>
      <c r="B1" s="5" t="s">
        <v>1</v>
      </c>
      <c r="C1" s="5" t="s">
        <v>950</v>
      </c>
      <c r="D1" s="5" t="s">
        <v>951</v>
      </c>
      <c r="E1" s="5" t="s">
        <v>952</v>
      </c>
      <c r="F1" s="5" t="s">
        <v>953</v>
      </c>
      <c r="G1" s="5" t="s">
        <v>954</v>
      </c>
    </row>
    <row r="2" spans="1:7" x14ac:dyDescent="0.2">
      <c r="A2" t="s">
        <v>7</v>
      </c>
      <c r="B2" t="s">
        <v>8</v>
      </c>
      <c r="C2" t="s">
        <v>955</v>
      </c>
      <c r="D2">
        <v>1779667200000</v>
      </c>
      <c r="E2">
        <v>1780190100000</v>
      </c>
      <c r="F2">
        <v>1780272000000</v>
      </c>
      <c r="G2">
        <v>1780793100000</v>
      </c>
    </row>
    <row r="3" spans="1:7" x14ac:dyDescent="0.2">
      <c r="A3" t="s">
        <v>12</v>
      </c>
      <c r="B3" t="s">
        <v>13</v>
      </c>
      <c r="C3" t="s">
        <v>955</v>
      </c>
      <c r="D3">
        <v>1779667200000</v>
      </c>
      <c r="E3">
        <v>1780191000000</v>
      </c>
      <c r="F3">
        <v>1780272000000</v>
      </c>
      <c r="G3">
        <v>1780795800000</v>
      </c>
    </row>
    <row r="4" spans="1:7" x14ac:dyDescent="0.2">
      <c r="A4" t="s">
        <v>16</v>
      </c>
      <c r="B4" t="s">
        <v>8</v>
      </c>
      <c r="C4" t="s">
        <v>955</v>
      </c>
      <c r="D4">
        <v>1779667200000</v>
      </c>
      <c r="E4">
        <v>1780191900000</v>
      </c>
      <c r="F4">
        <v>1780272000000</v>
      </c>
      <c r="G4">
        <v>1780794900000</v>
      </c>
    </row>
    <row r="5" spans="1:7" x14ac:dyDescent="0.2">
      <c r="A5" t="s">
        <v>19</v>
      </c>
      <c r="B5" t="s">
        <v>13</v>
      </c>
      <c r="C5" t="s">
        <v>955</v>
      </c>
      <c r="D5">
        <v>1779667200000</v>
      </c>
      <c r="E5">
        <v>1780192800000</v>
      </c>
      <c r="F5">
        <v>1780272000000</v>
      </c>
      <c r="G5">
        <v>1780797600000</v>
      </c>
    </row>
    <row r="6" spans="1:7" x14ac:dyDescent="0.2">
      <c r="A6" t="s">
        <v>20</v>
      </c>
      <c r="B6" t="s">
        <v>8</v>
      </c>
      <c r="C6" t="s">
        <v>955</v>
      </c>
      <c r="D6">
        <v>1779667200000</v>
      </c>
      <c r="E6">
        <v>1779840900000</v>
      </c>
      <c r="F6">
        <v>1780272000000</v>
      </c>
      <c r="G6">
        <v>1780793100000</v>
      </c>
    </row>
    <row r="7" spans="1:7" x14ac:dyDescent="0.2">
      <c r="A7" t="s">
        <v>22</v>
      </c>
      <c r="B7" t="s">
        <v>13</v>
      </c>
      <c r="C7" t="s">
        <v>955</v>
      </c>
      <c r="D7">
        <v>1779667200000</v>
      </c>
      <c r="E7">
        <v>1780190100000</v>
      </c>
      <c r="F7">
        <v>1780272000000</v>
      </c>
      <c r="G7">
        <v>1780794900000</v>
      </c>
    </row>
    <row r="8" spans="1:7" x14ac:dyDescent="0.2">
      <c r="A8" t="s">
        <v>24</v>
      </c>
      <c r="B8" t="s">
        <v>8</v>
      </c>
      <c r="C8" t="s">
        <v>955</v>
      </c>
      <c r="D8">
        <v>1779667200000</v>
      </c>
      <c r="E8">
        <v>1780191000000</v>
      </c>
      <c r="F8">
        <v>1780272000000</v>
      </c>
      <c r="G8">
        <v>1780795800000</v>
      </c>
    </row>
    <row r="9" spans="1:7" x14ac:dyDescent="0.2">
      <c r="A9" t="s">
        <v>25</v>
      </c>
      <c r="B9" t="s">
        <v>13</v>
      </c>
      <c r="C9" t="s">
        <v>955</v>
      </c>
      <c r="D9">
        <v>1779667200000</v>
      </c>
      <c r="E9">
        <v>1780191900000</v>
      </c>
      <c r="F9">
        <v>1780272000000</v>
      </c>
      <c r="G9">
        <v>1780797600000</v>
      </c>
    </row>
    <row r="10" spans="1:7" x14ac:dyDescent="0.2">
      <c r="A10" t="s">
        <v>27</v>
      </c>
      <c r="B10" t="s">
        <v>8</v>
      </c>
      <c r="C10" t="s">
        <v>955</v>
      </c>
      <c r="D10">
        <v>1779667200000</v>
      </c>
      <c r="E10">
        <v>1779840900000</v>
      </c>
      <c r="F10">
        <v>1780272000000</v>
      </c>
      <c r="G10">
        <v>1780795800000</v>
      </c>
    </row>
    <row r="11" spans="1:7" x14ac:dyDescent="0.2">
      <c r="A11" t="s">
        <v>28</v>
      </c>
      <c r="B11" t="s">
        <v>13</v>
      </c>
      <c r="C11" t="s">
        <v>955</v>
      </c>
      <c r="D11">
        <v>1779667200000</v>
      </c>
      <c r="E11">
        <v>1780189200000</v>
      </c>
      <c r="F11">
        <v>1780272000000</v>
      </c>
      <c r="G11">
        <v>1780793100000</v>
      </c>
    </row>
    <row r="12" spans="1:7" x14ac:dyDescent="0.2">
      <c r="A12" t="s">
        <v>29</v>
      </c>
      <c r="B12" t="s">
        <v>8</v>
      </c>
      <c r="C12" t="s">
        <v>955</v>
      </c>
      <c r="D12">
        <v>1779667200000</v>
      </c>
      <c r="E12">
        <v>1780197300000</v>
      </c>
      <c r="F12">
        <v>1780272000000</v>
      </c>
      <c r="G12">
        <v>1780803000000</v>
      </c>
    </row>
    <row r="13" spans="1:7" x14ac:dyDescent="0.2">
      <c r="A13" t="s">
        <v>32</v>
      </c>
      <c r="B13" t="s">
        <v>13</v>
      </c>
      <c r="C13" t="s">
        <v>955</v>
      </c>
      <c r="D13">
        <v>1779667200000</v>
      </c>
      <c r="E13">
        <v>1780198200000</v>
      </c>
      <c r="F13">
        <v>1780272000000</v>
      </c>
      <c r="G13">
        <v>1780803000000</v>
      </c>
    </row>
    <row r="14" spans="1:7" x14ac:dyDescent="0.2">
      <c r="A14" t="s">
        <v>34</v>
      </c>
      <c r="B14" t="s">
        <v>8</v>
      </c>
      <c r="C14" t="s">
        <v>955</v>
      </c>
      <c r="D14">
        <v>1779667200000</v>
      </c>
      <c r="E14">
        <v>1780199100000</v>
      </c>
      <c r="F14">
        <v>1780272000000</v>
      </c>
      <c r="G14">
        <v>1780802100000</v>
      </c>
    </row>
    <row r="15" spans="1:7" x14ac:dyDescent="0.2">
      <c r="A15" t="s">
        <v>37</v>
      </c>
      <c r="B15" t="s">
        <v>13</v>
      </c>
      <c r="C15" t="s">
        <v>955</v>
      </c>
      <c r="D15">
        <v>1779667200000</v>
      </c>
      <c r="E15">
        <v>1780200000000</v>
      </c>
      <c r="F15">
        <v>1780272000000</v>
      </c>
      <c r="G15">
        <v>1780804800000</v>
      </c>
    </row>
    <row r="16" spans="1:7" x14ac:dyDescent="0.2">
      <c r="A16" t="s">
        <v>38</v>
      </c>
      <c r="B16" t="s">
        <v>8</v>
      </c>
      <c r="C16" t="s">
        <v>955</v>
      </c>
      <c r="D16">
        <v>1779667200000</v>
      </c>
      <c r="E16">
        <v>1780196400000</v>
      </c>
      <c r="F16">
        <v>1780272000000</v>
      </c>
      <c r="G16">
        <v>1780800300000</v>
      </c>
    </row>
    <row r="17" spans="1:7" x14ac:dyDescent="0.2">
      <c r="A17" t="s">
        <v>39</v>
      </c>
      <c r="B17" t="s">
        <v>13</v>
      </c>
      <c r="C17" t="s">
        <v>955</v>
      </c>
      <c r="D17">
        <v>1779667200000</v>
      </c>
      <c r="E17">
        <v>1780197300000</v>
      </c>
      <c r="F17">
        <v>1780272000000</v>
      </c>
      <c r="G17">
        <v>1780803000000</v>
      </c>
    </row>
    <row r="18" spans="1:7" x14ac:dyDescent="0.2">
      <c r="A18" t="s">
        <v>40</v>
      </c>
      <c r="B18" t="s">
        <v>8</v>
      </c>
      <c r="C18" t="s">
        <v>955</v>
      </c>
      <c r="D18">
        <v>1779667200000</v>
      </c>
      <c r="E18">
        <v>1780198200000</v>
      </c>
      <c r="F18">
        <v>1780272000000</v>
      </c>
      <c r="G18">
        <v>1780801200000</v>
      </c>
    </row>
    <row r="19" spans="1:7" x14ac:dyDescent="0.2">
      <c r="A19" t="s">
        <v>41</v>
      </c>
      <c r="B19" t="s">
        <v>13</v>
      </c>
      <c r="C19" t="s">
        <v>955</v>
      </c>
      <c r="D19">
        <v>1779667200000</v>
      </c>
      <c r="E19">
        <v>1780199100000</v>
      </c>
      <c r="F19">
        <v>1780272000000</v>
      </c>
      <c r="G19">
        <v>1780803900000</v>
      </c>
    </row>
    <row r="20" spans="1:7" x14ac:dyDescent="0.2">
      <c r="A20" t="s">
        <v>42</v>
      </c>
      <c r="B20" t="s">
        <v>8</v>
      </c>
      <c r="C20" t="s">
        <v>955</v>
      </c>
      <c r="D20">
        <v>1779667200000</v>
      </c>
      <c r="E20">
        <v>1780200000000</v>
      </c>
      <c r="F20">
        <v>1780272000000</v>
      </c>
      <c r="G20">
        <v>1780803000000</v>
      </c>
    </row>
    <row r="21" spans="1:7" x14ac:dyDescent="0.2">
      <c r="A21" t="s">
        <v>43</v>
      </c>
      <c r="B21" t="s">
        <v>13</v>
      </c>
      <c r="C21" t="s">
        <v>955</v>
      </c>
      <c r="D21">
        <v>1779667200000</v>
      </c>
      <c r="E21">
        <v>1780196400000</v>
      </c>
      <c r="F21">
        <v>1780272000000</v>
      </c>
      <c r="G21">
        <v>1780800300000</v>
      </c>
    </row>
    <row r="22" spans="1:7" x14ac:dyDescent="0.2">
      <c r="A22" t="s">
        <v>44</v>
      </c>
      <c r="B22" t="s">
        <v>8</v>
      </c>
      <c r="C22" t="s">
        <v>955</v>
      </c>
      <c r="D22">
        <v>1779667200000</v>
      </c>
      <c r="E22">
        <v>1780197300000</v>
      </c>
      <c r="F22">
        <v>1780272000000</v>
      </c>
      <c r="G22">
        <v>1780802100000</v>
      </c>
    </row>
    <row r="23" spans="1:7" x14ac:dyDescent="0.2">
      <c r="A23" t="s">
        <v>45</v>
      </c>
      <c r="B23" t="s">
        <v>13</v>
      </c>
      <c r="C23" t="s">
        <v>955</v>
      </c>
      <c r="D23">
        <v>1779667200000</v>
      </c>
      <c r="E23">
        <v>1780198200000</v>
      </c>
      <c r="F23">
        <v>1780272000000</v>
      </c>
      <c r="G23">
        <v>1780803000000</v>
      </c>
    </row>
    <row r="24" spans="1:7" x14ac:dyDescent="0.2">
      <c r="A24" t="s">
        <v>46</v>
      </c>
      <c r="B24" t="s">
        <v>8</v>
      </c>
      <c r="C24" t="s">
        <v>955</v>
      </c>
      <c r="D24">
        <v>1779667200000</v>
      </c>
      <c r="E24">
        <v>1780199100000</v>
      </c>
      <c r="F24">
        <v>1780272000000</v>
      </c>
      <c r="G24">
        <v>1780802100000</v>
      </c>
    </row>
    <row r="25" spans="1:7" x14ac:dyDescent="0.2">
      <c r="A25" t="s">
        <v>47</v>
      </c>
      <c r="B25" t="s">
        <v>13</v>
      </c>
      <c r="C25" t="s">
        <v>955</v>
      </c>
      <c r="D25">
        <v>1779667200000</v>
      </c>
      <c r="E25">
        <v>1780200000000</v>
      </c>
      <c r="F25">
        <v>1780272000000</v>
      </c>
      <c r="G25">
        <v>1780805700000</v>
      </c>
    </row>
    <row r="26" spans="1:7" x14ac:dyDescent="0.2">
      <c r="A26" t="s">
        <v>48</v>
      </c>
      <c r="B26" t="s">
        <v>8</v>
      </c>
      <c r="C26" t="s">
        <v>955</v>
      </c>
      <c r="D26">
        <v>1779667200000</v>
      </c>
      <c r="E26">
        <v>1780196400000</v>
      </c>
      <c r="F26">
        <v>1780272000000</v>
      </c>
      <c r="G26">
        <v>1780800300000</v>
      </c>
    </row>
    <row r="27" spans="1:7" x14ac:dyDescent="0.2">
      <c r="A27" t="s">
        <v>49</v>
      </c>
      <c r="B27" t="s">
        <v>13</v>
      </c>
      <c r="C27" t="s">
        <v>955</v>
      </c>
      <c r="D27">
        <v>1779667200000</v>
      </c>
      <c r="E27">
        <v>1780197300000</v>
      </c>
      <c r="F27">
        <v>1780272000000</v>
      </c>
      <c r="G27">
        <v>1780802100000</v>
      </c>
    </row>
    <row r="28" spans="1:7" x14ac:dyDescent="0.2">
      <c r="A28" t="s">
        <v>50</v>
      </c>
      <c r="B28" t="s">
        <v>8</v>
      </c>
      <c r="C28" t="s">
        <v>955</v>
      </c>
      <c r="D28">
        <v>1779667200000</v>
      </c>
      <c r="E28">
        <v>1780198200000</v>
      </c>
      <c r="F28">
        <v>1780272000000</v>
      </c>
      <c r="G28">
        <v>1780801200000</v>
      </c>
    </row>
    <row r="29" spans="1:7" x14ac:dyDescent="0.2">
      <c r="A29" t="s">
        <v>51</v>
      </c>
      <c r="B29" t="s">
        <v>13</v>
      </c>
      <c r="C29" t="s">
        <v>955</v>
      </c>
      <c r="D29">
        <v>1779667200000</v>
      </c>
      <c r="E29">
        <v>1780199100000</v>
      </c>
      <c r="F29">
        <v>1780272000000</v>
      </c>
      <c r="G29">
        <v>1780803900000</v>
      </c>
    </row>
    <row r="30" spans="1:7" x14ac:dyDescent="0.2">
      <c r="A30" t="s">
        <v>52</v>
      </c>
      <c r="B30" t="s">
        <v>8</v>
      </c>
      <c r="C30" t="s">
        <v>955</v>
      </c>
      <c r="D30">
        <v>1779667200000</v>
      </c>
      <c r="E30">
        <v>1780200000000</v>
      </c>
      <c r="F30">
        <v>1780272000000</v>
      </c>
      <c r="G30">
        <v>1780803000000</v>
      </c>
    </row>
    <row r="31" spans="1:7" x14ac:dyDescent="0.2">
      <c r="A31" t="s">
        <v>53</v>
      </c>
      <c r="B31" t="s">
        <v>13</v>
      </c>
      <c r="C31" t="s">
        <v>955</v>
      </c>
      <c r="D31">
        <v>1779667200000</v>
      </c>
      <c r="E31">
        <v>1780196400000</v>
      </c>
      <c r="F31">
        <v>1780272000000</v>
      </c>
      <c r="G31">
        <v>1780800300000</v>
      </c>
    </row>
    <row r="32" spans="1:7" x14ac:dyDescent="0.2">
      <c r="A32" t="s">
        <v>54</v>
      </c>
      <c r="B32" t="s">
        <v>8</v>
      </c>
      <c r="C32" t="s">
        <v>955</v>
      </c>
      <c r="D32">
        <v>1779667200000</v>
      </c>
      <c r="E32">
        <v>1780197300000</v>
      </c>
      <c r="F32">
        <v>1780272000000</v>
      </c>
      <c r="G32">
        <v>1780800300000</v>
      </c>
    </row>
    <row r="33" spans="1:7" x14ac:dyDescent="0.2">
      <c r="A33" t="s">
        <v>55</v>
      </c>
      <c r="B33" t="s">
        <v>13</v>
      </c>
      <c r="C33" t="s">
        <v>955</v>
      </c>
      <c r="D33">
        <v>1779667200000</v>
      </c>
      <c r="E33">
        <v>1780198200000</v>
      </c>
      <c r="F33">
        <v>1780272000000</v>
      </c>
      <c r="G33">
        <v>1780803900000</v>
      </c>
    </row>
    <row r="34" spans="1:7" x14ac:dyDescent="0.2">
      <c r="A34" t="s">
        <v>56</v>
      </c>
      <c r="B34" t="s">
        <v>8</v>
      </c>
      <c r="C34" t="s">
        <v>955</v>
      </c>
      <c r="D34">
        <v>1779667200000</v>
      </c>
      <c r="E34">
        <v>1780199100000</v>
      </c>
      <c r="F34">
        <v>1780272000000</v>
      </c>
      <c r="G34">
        <v>1780804800000</v>
      </c>
    </row>
    <row r="35" spans="1:7" x14ac:dyDescent="0.2">
      <c r="A35" t="s">
        <v>57</v>
      </c>
      <c r="B35" t="s">
        <v>13</v>
      </c>
      <c r="C35" t="s">
        <v>955</v>
      </c>
      <c r="D35">
        <v>1779667200000</v>
      </c>
      <c r="E35">
        <v>1780200000000</v>
      </c>
      <c r="F35">
        <v>1780272000000</v>
      </c>
      <c r="G35">
        <v>1780804800000</v>
      </c>
    </row>
    <row r="36" spans="1:7" x14ac:dyDescent="0.2">
      <c r="A36" t="s">
        <v>58</v>
      </c>
      <c r="B36" t="s">
        <v>8</v>
      </c>
      <c r="C36" t="s">
        <v>955</v>
      </c>
      <c r="D36">
        <v>1779667200000</v>
      </c>
      <c r="E36">
        <v>1780196400000</v>
      </c>
      <c r="F36">
        <v>1780272000000</v>
      </c>
      <c r="G36">
        <v>1780801200000</v>
      </c>
    </row>
    <row r="37" spans="1:7" x14ac:dyDescent="0.2">
      <c r="A37" t="s">
        <v>59</v>
      </c>
      <c r="B37" t="s">
        <v>13</v>
      </c>
      <c r="C37" t="s">
        <v>955</v>
      </c>
      <c r="D37">
        <v>1779667200000</v>
      </c>
      <c r="E37">
        <v>1780208100000</v>
      </c>
      <c r="F37">
        <v>1780272000000</v>
      </c>
      <c r="G37">
        <v>1780812900000</v>
      </c>
    </row>
    <row r="38" spans="1:7" x14ac:dyDescent="0.2">
      <c r="A38" t="s">
        <v>61</v>
      </c>
      <c r="B38" t="s">
        <v>8</v>
      </c>
      <c r="C38" t="s">
        <v>955</v>
      </c>
      <c r="D38">
        <v>1779667200000</v>
      </c>
      <c r="E38">
        <v>1780209000000</v>
      </c>
      <c r="F38">
        <v>1780272000000</v>
      </c>
      <c r="G38">
        <v>1780811100000</v>
      </c>
    </row>
    <row r="39" spans="1:7" x14ac:dyDescent="0.2">
      <c r="A39" t="s">
        <v>62</v>
      </c>
      <c r="B39" t="s">
        <v>13</v>
      </c>
      <c r="C39" t="s">
        <v>955</v>
      </c>
      <c r="D39">
        <v>1779667200000</v>
      </c>
      <c r="E39">
        <v>1780209900000</v>
      </c>
      <c r="F39">
        <v>1780272000000</v>
      </c>
      <c r="G39">
        <v>1780814700000</v>
      </c>
    </row>
    <row r="40" spans="1:7" x14ac:dyDescent="0.2">
      <c r="A40" t="s">
        <v>63</v>
      </c>
      <c r="B40" t="s">
        <v>8</v>
      </c>
      <c r="C40" t="s">
        <v>955</v>
      </c>
      <c r="D40">
        <v>1779667200000</v>
      </c>
      <c r="E40">
        <v>1780210800000</v>
      </c>
      <c r="F40">
        <v>1780272000000</v>
      </c>
      <c r="G40">
        <v>1780812900000</v>
      </c>
    </row>
    <row r="41" spans="1:7" x14ac:dyDescent="0.2">
      <c r="A41" t="s">
        <v>64</v>
      </c>
      <c r="B41" t="s">
        <v>13</v>
      </c>
      <c r="C41" t="s">
        <v>955</v>
      </c>
      <c r="D41">
        <v>1779667200000</v>
      </c>
      <c r="E41">
        <v>1780211700000</v>
      </c>
      <c r="F41">
        <v>1780272000000</v>
      </c>
      <c r="G41">
        <v>1780815600000</v>
      </c>
    </row>
    <row r="42" spans="1:7" x14ac:dyDescent="0.2">
      <c r="A42" t="s">
        <v>65</v>
      </c>
      <c r="B42" t="s">
        <v>8</v>
      </c>
      <c r="C42" t="s">
        <v>955</v>
      </c>
      <c r="D42">
        <v>1779667200000</v>
      </c>
      <c r="E42">
        <v>1780212600000</v>
      </c>
      <c r="F42">
        <v>1780272000000</v>
      </c>
      <c r="G42">
        <v>1780814700000</v>
      </c>
    </row>
    <row r="43" spans="1:7" x14ac:dyDescent="0.2">
      <c r="A43" t="s">
        <v>66</v>
      </c>
      <c r="B43" t="s">
        <v>13</v>
      </c>
      <c r="C43" t="s">
        <v>955</v>
      </c>
      <c r="D43">
        <v>1779667200000</v>
      </c>
      <c r="E43">
        <v>1780207200000</v>
      </c>
      <c r="F43">
        <v>1780272000000</v>
      </c>
      <c r="G43">
        <v>1780812000000</v>
      </c>
    </row>
    <row r="44" spans="1:7" x14ac:dyDescent="0.2">
      <c r="A44" t="s">
        <v>67</v>
      </c>
      <c r="B44" t="s">
        <v>8</v>
      </c>
      <c r="C44" t="s">
        <v>955</v>
      </c>
      <c r="D44">
        <v>1779667200000</v>
      </c>
      <c r="E44">
        <v>1780208100000</v>
      </c>
      <c r="F44">
        <v>1780272000000</v>
      </c>
      <c r="G44">
        <v>1780810200000</v>
      </c>
    </row>
    <row r="45" spans="1:7" x14ac:dyDescent="0.2">
      <c r="A45" t="s">
        <v>68</v>
      </c>
      <c r="B45" t="s">
        <v>13</v>
      </c>
      <c r="C45" t="s">
        <v>955</v>
      </c>
      <c r="D45">
        <v>1779667200000</v>
      </c>
      <c r="E45">
        <v>1780209000000</v>
      </c>
      <c r="F45">
        <v>1780272000000</v>
      </c>
      <c r="G45">
        <v>1780813800000</v>
      </c>
    </row>
    <row r="46" spans="1:7" x14ac:dyDescent="0.2">
      <c r="A46" t="s">
        <v>69</v>
      </c>
      <c r="B46" t="s">
        <v>8</v>
      </c>
      <c r="C46" t="s">
        <v>955</v>
      </c>
      <c r="D46">
        <v>1779667200000</v>
      </c>
      <c r="E46">
        <v>1780209900000</v>
      </c>
      <c r="F46">
        <v>1780272000000</v>
      </c>
      <c r="G46">
        <v>1780813800000</v>
      </c>
    </row>
    <row r="47" spans="1:7" x14ac:dyDescent="0.2">
      <c r="A47" t="s">
        <v>70</v>
      </c>
      <c r="B47" t="s">
        <v>13</v>
      </c>
      <c r="C47" t="s">
        <v>955</v>
      </c>
      <c r="D47">
        <v>1779667200000</v>
      </c>
      <c r="E47">
        <v>1780210800000</v>
      </c>
      <c r="F47">
        <v>1780272000000</v>
      </c>
      <c r="G47">
        <v>1780815600000</v>
      </c>
    </row>
    <row r="48" spans="1:7" x14ac:dyDescent="0.2">
      <c r="A48" t="s">
        <v>71</v>
      </c>
      <c r="B48" t="s">
        <v>8</v>
      </c>
      <c r="C48" t="s">
        <v>955</v>
      </c>
      <c r="D48">
        <v>1779667200000</v>
      </c>
      <c r="E48">
        <v>1780211700000</v>
      </c>
      <c r="F48">
        <v>1780272000000</v>
      </c>
      <c r="G48">
        <v>1780813800000</v>
      </c>
    </row>
    <row r="49" spans="1:7" x14ac:dyDescent="0.2">
      <c r="A49" t="s">
        <v>72</v>
      </c>
      <c r="B49" t="s">
        <v>13</v>
      </c>
      <c r="C49" t="s">
        <v>955</v>
      </c>
      <c r="D49">
        <v>1779667200000</v>
      </c>
      <c r="E49">
        <v>1780212600000</v>
      </c>
      <c r="F49">
        <v>1780272000000</v>
      </c>
      <c r="G49">
        <v>1780818300000</v>
      </c>
    </row>
    <row r="50" spans="1:7" x14ac:dyDescent="0.2">
      <c r="A50" t="s">
        <v>73</v>
      </c>
      <c r="B50" t="s">
        <v>8</v>
      </c>
      <c r="C50" t="s">
        <v>955</v>
      </c>
      <c r="D50">
        <v>1779667200000</v>
      </c>
      <c r="E50">
        <v>1780207200000</v>
      </c>
      <c r="F50">
        <v>1780272000000</v>
      </c>
      <c r="G50">
        <v>1780812000000</v>
      </c>
    </row>
    <row r="51" spans="1:7" x14ac:dyDescent="0.2">
      <c r="A51" t="s">
        <v>74</v>
      </c>
      <c r="B51" t="s">
        <v>13</v>
      </c>
      <c r="C51" t="s">
        <v>955</v>
      </c>
      <c r="D51">
        <v>1779667200000</v>
      </c>
      <c r="E51">
        <v>1780208100000</v>
      </c>
      <c r="F51">
        <v>1780272000000</v>
      </c>
      <c r="G51">
        <v>1780812000000</v>
      </c>
    </row>
  </sheetData>
  <autoFilter ref="A1:G51"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E9E9E"/>
  </sheetPr>
  <dimension ref="A1:J371"/>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4" customWidth="1"/>
    <col min="3" max="4" width="12" customWidth="1"/>
    <col min="5" max="5" width="14" customWidth="1"/>
    <col min="6" max="6" width="12" customWidth="1"/>
    <col min="7" max="7" width="16" customWidth="1"/>
    <col min="8" max="9" width="12" customWidth="1"/>
    <col min="10" max="10" width="16" customWidth="1"/>
  </cols>
  <sheetData>
    <row r="1" spans="1:10" ht="16" customHeight="1" x14ac:dyDescent="0.2">
      <c r="A1" s="5" t="s">
        <v>0</v>
      </c>
      <c r="B1" s="5" t="s">
        <v>956</v>
      </c>
      <c r="C1" s="5" t="s">
        <v>923</v>
      </c>
      <c r="D1" s="5" t="s">
        <v>917</v>
      </c>
      <c r="E1" s="5" t="s">
        <v>957</v>
      </c>
      <c r="F1" s="5" t="s">
        <v>958</v>
      </c>
      <c r="G1" s="5" t="s">
        <v>959</v>
      </c>
      <c r="H1" s="5" t="s">
        <v>1</v>
      </c>
      <c r="I1" s="5" t="s">
        <v>916</v>
      </c>
      <c r="J1" s="5" t="s">
        <v>960</v>
      </c>
    </row>
    <row r="2" spans="1:10" x14ac:dyDescent="0.2">
      <c r="A2" t="s">
        <v>7</v>
      </c>
      <c r="B2">
        <v>1780860540000</v>
      </c>
      <c r="C2">
        <v>20043</v>
      </c>
      <c r="D2" t="s">
        <v>925</v>
      </c>
      <c r="E2" t="s">
        <v>961</v>
      </c>
      <c r="F2" t="s">
        <v>790</v>
      </c>
      <c r="G2" t="s">
        <v>962</v>
      </c>
      <c r="H2" t="s">
        <v>8</v>
      </c>
      <c r="I2">
        <v>48.89</v>
      </c>
      <c r="J2" t="s">
        <v>963</v>
      </c>
    </row>
    <row r="3" spans="1:10" x14ac:dyDescent="0.2">
      <c r="A3" t="s">
        <v>16</v>
      </c>
      <c r="B3">
        <v>1780608480000</v>
      </c>
      <c r="C3">
        <v>20173</v>
      </c>
      <c r="D3" t="s">
        <v>925</v>
      </c>
      <c r="E3" t="s">
        <v>961</v>
      </c>
      <c r="F3" t="s">
        <v>793</v>
      </c>
      <c r="G3" t="s">
        <v>962</v>
      </c>
      <c r="H3" t="s">
        <v>8</v>
      </c>
      <c r="I3">
        <v>45.26</v>
      </c>
      <c r="J3" t="s">
        <v>963</v>
      </c>
    </row>
    <row r="4" spans="1:10" x14ac:dyDescent="0.2">
      <c r="A4" t="s">
        <v>16</v>
      </c>
      <c r="B4">
        <v>1780781400000</v>
      </c>
      <c r="C4">
        <v>20180</v>
      </c>
      <c r="D4" t="s">
        <v>925</v>
      </c>
      <c r="E4" t="s">
        <v>961</v>
      </c>
      <c r="F4" t="s">
        <v>793</v>
      </c>
      <c r="G4" t="s">
        <v>962</v>
      </c>
      <c r="H4" t="s">
        <v>8</v>
      </c>
      <c r="I4">
        <v>46.13</v>
      </c>
      <c r="J4" t="s">
        <v>963</v>
      </c>
    </row>
    <row r="5" spans="1:10" x14ac:dyDescent="0.2">
      <c r="A5" t="s">
        <v>24</v>
      </c>
      <c r="B5">
        <v>1780518660000</v>
      </c>
      <c r="C5">
        <v>20413</v>
      </c>
      <c r="D5" t="s">
        <v>925</v>
      </c>
      <c r="E5" t="s">
        <v>961</v>
      </c>
      <c r="F5" t="s">
        <v>790</v>
      </c>
      <c r="G5" t="s">
        <v>962</v>
      </c>
      <c r="H5" t="s">
        <v>8</v>
      </c>
      <c r="I5">
        <v>48.4</v>
      </c>
      <c r="J5" t="s">
        <v>963</v>
      </c>
    </row>
    <row r="6" spans="1:10" x14ac:dyDescent="0.2">
      <c r="A6" t="s">
        <v>24</v>
      </c>
      <c r="B6">
        <v>1780605120000</v>
      </c>
      <c r="C6">
        <v>20418</v>
      </c>
      <c r="D6" t="s">
        <v>925</v>
      </c>
      <c r="E6" t="s">
        <v>961</v>
      </c>
      <c r="F6" t="s">
        <v>790</v>
      </c>
      <c r="G6" t="s">
        <v>962</v>
      </c>
      <c r="H6" t="s">
        <v>8</v>
      </c>
      <c r="I6">
        <v>46.35</v>
      </c>
      <c r="J6" t="s">
        <v>963</v>
      </c>
    </row>
    <row r="7" spans="1:10" x14ac:dyDescent="0.2">
      <c r="A7" t="s">
        <v>24</v>
      </c>
      <c r="B7">
        <v>1780691580000</v>
      </c>
      <c r="C7">
        <v>20422</v>
      </c>
      <c r="D7" t="s">
        <v>925</v>
      </c>
      <c r="E7" t="s">
        <v>961</v>
      </c>
      <c r="F7" t="s">
        <v>790</v>
      </c>
      <c r="G7" t="s">
        <v>962</v>
      </c>
      <c r="H7" t="s">
        <v>8</v>
      </c>
      <c r="I7">
        <v>51.84</v>
      </c>
      <c r="J7" t="s">
        <v>963</v>
      </c>
    </row>
    <row r="8" spans="1:10" x14ac:dyDescent="0.2">
      <c r="A8" t="s">
        <v>24</v>
      </c>
      <c r="B8">
        <v>1780864500000</v>
      </c>
      <c r="C8">
        <v>20433</v>
      </c>
      <c r="D8" t="s">
        <v>925</v>
      </c>
      <c r="E8" t="s">
        <v>961</v>
      </c>
      <c r="F8" t="s">
        <v>790</v>
      </c>
      <c r="G8" t="s">
        <v>962</v>
      </c>
      <c r="H8" t="s">
        <v>8</v>
      </c>
      <c r="I8">
        <v>45.15</v>
      </c>
      <c r="J8" t="s">
        <v>963</v>
      </c>
    </row>
    <row r="9" spans="1:10" x14ac:dyDescent="0.2">
      <c r="A9" t="s">
        <v>27</v>
      </c>
      <c r="B9">
        <v>1780698900000</v>
      </c>
      <c r="C9">
        <v>20555</v>
      </c>
      <c r="D9" t="s">
        <v>925</v>
      </c>
      <c r="E9" t="s">
        <v>961</v>
      </c>
      <c r="F9" t="s">
        <v>793</v>
      </c>
      <c r="G9" t="s">
        <v>962</v>
      </c>
      <c r="H9" t="s">
        <v>8</v>
      </c>
      <c r="I9">
        <v>48.48</v>
      </c>
      <c r="J9" t="s">
        <v>963</v>
      </c>
    </row>
    <row r="10" spans="1:10" x14ac:dyDescent="0.2">
      <c r="A10" t="s">
        <v>27</v>
      </c>
      <c r="B10">
        <v>1780871820000</v>
      </c>
      <c r="C10">
        <v>20566</v>
      </c>
      <c r="D10" t="s">
        <v>925</v>
      </c>
      <c r="E10" t="s">
        <v>961</v>
      </c>
      <c r="F10" t="s">
        <v>793</v>
      </c>
      <c r="G10" t="s">
        <v>962</v>
      </c>
      <c r="H10" t="s">
        <v>8</v>
      </c>
      <c r="I10">
        <v>45.32</v>
      </c>
      <c r="J10" t="s">
        <v>963</v>
      </c>
    </row>
    <row r="11" spans="1:10" x14ac:dyDescent="0.2">
      <c r="A11" t="s">
        <v>29</v>
      </c>
      <c r="B11">
        <v>1780342380000</v>
      </c>
      <c r="C11">
        <v>20698</v>
      </c>
      <c r="D11" t="s">
        <v>925</v>
      </c>
      <c r="E11" t="s">
        <v>964</v>
      </c>
      <c r="F11" t="s">
        <v>796</v>
      </c>
      <c r="G11" t="s">
        <v>962</v>
      </c>
      <c r="H11" t="s">
        <v>8</v>
      </c>
      <c r="I11">
        <v>65.19</v>
      </c>
      <c r="J11" t="s">
        <v>963</v>
      </c>
    </row>
    <row r="12" spans="1:10" x14ac:dyDescent="0.2">
      <c r="A12" t="s">
        <v>29</v>
      </c>
      <c r="B12">
        <v>1780342980000</v>
      </c>
      <c r="C12">
        <v>20708</v>
      </c>
      <c r="D12" t="s">
        <v>925</v>
      </c>
      <c r="E12" t="s">
        <v>964</v>
      </c>
      <c r="F12" t="s">
        <v>796</v>
      </c>
      <c r="G12" t="s">
        <v>962</v>
      </c>
      <c r="H12" t="s">
        <v>8</v>
      </c>
      <c r="I12">
        <v>54.37</v>
      </c>
      <c r="J12" t="s">
        <v>963</v>
      </c>
    </row>
    <row r="13" spans="1:10" x14ac:dyDescent="0.2">
      <c r="A13" t="s">
        <v>29</v>
      </c>
      <c r="B13">
        <v>1780427340000</v>
      </c>
      <c r="C13">
        <v>20716</v>
      </c>
      <c r="D13" t="s">
        <v>925</v>
      </c>
      <c r="E13" t="s">
        <v>964</v>
      </c>
      <c r="F13" t="s">
        <v>792</v>
      </c>
      <c r="G13" t="s">
        <v>965</v>
      </c>
      <c r="H13" t="s">
        <v>8</v>
      </c>
      <c r="I13">
        <v>60.45</v>
      </c>
      <c r="J13" t="s">
        <v>963</v>
      </c>
    </row>
    <row r="14" spans="1:10" x14ac:dyDescent="0.2">
      <c r="A14" t="s">
        <v>29</v>
      </c>
      <c r="B14">
        <v>1780429440000</v>
      </c>
      <c r="C14">
        <v>20721</v>
      </c>
      <c r="D14" t="s">
        <v>925</v>
      </c>
      <c r="E14" t="s">
        <v>964</v>
      </c>
      <c r="F14" t="s">
        <v>796</v>
      </c>
      <c r="G14" t="s">
        <v>962</v>
      </c>
      <c r="H14" t="s">
        <v>8</v>
      </c>
      <c r="I14">
        <v>60.71</v>
      </c>
      <c r="J14" t="s">
        <v>963</v>
      </c>
    </row>
    <row r="15" spans="1:10" x14ac:dyDescent="0.2">
      <c r="A15" t="s">
        <v>29</v>
      </c>
      <c r="B15">
        <v>1780515300000</v>
      </c>
      <c r="C15">
        <v>20725</v>
      </c>
      <c r="D15" t="s">
        <v>925</v>
      </c>
      <c r="E15" t="s">
        <v>964</v>
      </c>
      <c r="F15" t="s">
        <v>796</v>
      </c>
      <c r="G15" t="s">
        <v>962</v>
      </c>
      <c r="H15" t="s">
        <v>8</v>
      </c>
      <c r="I15">
        <v>57.99</v>
      </c>
      <c r="J15" t="s">
        <v>963</v>
      </c>
    </row>
    <row r="16" spans="1:10" x14ac:dyDescent="0.2">
      <c r="A16" t="s">
        <v>29</v>
      </c>
      <c r="B16">
        <v>1780601760000</v>
      </c>
      <c r="C16">
        <v>20737</v>
      </c>
      <c r="D16" t="s">
        <v>925</v>
      </c>
      <c r="E16" t="s">
        <v>964</v>
      </c>
      <c r="F16" t="s">
        <v>796</v>
      </c>
      <c r="G16" t="s">
        <v>962</v>
      </c>
      <c r="H16" t="s">
        <v>8</v>
      </c>
      <c r="I16">
        <v>55.65</v>
      </c>
      <c r="J16" t="s">
        <v>963</v>
      </c>
    </row>
    <row r="17" spans="1:10" x14ac:dyDescent="0.2">
      <c r="A17" t="s">
        <v>29</v>
      </c>
      <c r="B17">
        <v>1780600260000</v>
      </c>
      <c r="C17">
        <v>20742</v>
      </c>
      <c r="D17" t="s">
        <v>925</v>
      </c>
      <c r="E17" t="s">
        <v>961</v>
      </c>
      <c r="F17" t="s">
        <v>792</v>
      </c>
      <c r="G17" t="s">
        <v>965</v>
      </c>
      <c r="H17" t="s">
        <v>8</v>
      </c>
      <c r="I17">
        <v>52.93</v>
      </c>
      <c r="J17" t="s">
        <v>963</v>
      </c>
    </row>
    <row r="18" spans="1:10" x14ac:dyDescent="0.2">
      <c r="A18" t="s">
        <v>29</v>
      </c>
      <c r="B18">
        <v>1780602360000</v>
      </c>
      <c r="C18">
        <v>20747</v>
      </c>
      <c r="D18" t="s">
        <v>925</v>
      </c>
      <c r="E18" t="s">
        <v>964</v>
      </c>
      <c r="F18" t="s">
        <v>796</v>
      </c>
      <c r="G18" t="s">
        <v>962</v>
      </c>
      <c r="H18" t="s">
        <v>8</v>
      </c>
      <c r="I18">
        <v>56.22</v>
      </c>
      <c r="J18" t="s">
        <v>963</v>
      </c>
    </row>
    <row r="19" spans="1:10" x14ac:dyDescent="0.2">
      <c r="A19" t="s">
        <v>29</v>
      </c>
      <c r="B19">
        <v>1780688220000</v>
      </c>
      <c r="C19">
        <v>20750</v>
      </c>
      <c r="D19" t="s">
        <v>925</v>
      </c>
      <c r="E19" t="s">
        <v>964</v>
      </c>
      <c r="F19" t="s">
        <v>796</v>
      </c>
      <c r="G19" t="s">
        <v>962</v>
      </c>
      <c r="H19" t="s">
        <v>8</v>
      </c>
      <c r="I19">
        <v>55.34</v>
      </c>
      <c r="J19" t="s">
        <v>963</v>
      </c>
    </row>
    <row r="20" spans="1:10" x14ac:dyDescent="0.2">
      <c r="A20" t="s">
        <v>29</v>
      </c>
      <c r="B20">
        <v>1780686720000</v>
      </c>
      <c r="C20">
        <v>20755</v>
      </c>
      <c r="D20" t="s">
        <v>925</v>
      </c>
      <c r="E20" t="s">
        <v>964</v>
      </c>
      <c r="F20" t="s">
        <v>796</v>
      </c>
      <c r="G20" t="s">
        <v>962</v>
      </c>
      <c r="H20" t="s">
        <v>8</v>
      </c>
      <c r="I20">
        <v>54.2</v>
      </c>
      <c r="J20" t="s">
        <v>963</v>
      </c>
    </row>
    <row r="21" spans="1:10" x14ac:dyDescent="0.2">
      <c r="A21" t="s">
        <v>29</v>
      </c>
      <c r="B21">
        <v>1780688820000</v>
      </c>
      <c r="C21">
        <v>20760</v>
      </c>
      <c r="D21" t="s">
        <v>925</v>
      </c>
      <c r="E21" t="s">
        <v>961</v>
      </c>
      <c r="F21" t="s">
        <v>790</v>
      </c>
      <c r="G21" t="s">
        <v>962</v>
      </c>
      <c r="H21" t="s">
        <v>8</v>
      </c>
      <c r="I21">
        <v>53.96</v>
      </c>
      <c r="J21" t="s">
        <v>963</v>
      </c>
    </row>
    <row r="22" spans="1:10" x14ac:dyDescent="0.2">
      <c r="A22" t="s">
        <v>29</v>
      </c>
      <c r="B22">
        <v>1780774680000</v>
      </c>
      <c r="C22">
        <v>20764</v>
      </c>
      <c r="D22" t="s">
        <v>925</v>
      </c>
      <c r="E22" t="s">
        <v>964</v>
      </c>
      <c r="F22" t="s">
        <v>796</v>
      </c>
      <c r="G22" t="s">
        <v>962</v>
      </c>
      <c r="H22" t="s">
        <v>8</v>
      </c>
      <c r="I22">
        <v>56.54</v>
      </c>
      <c r="J22" t="s">
        <v>963</v>
      </c>
    </row>
    <row r="23" spans="1:10" x14ac:dyDescent="0.2">
      <c r="A23" t="s">
        <v>29</v>
      </c>
      <c r="B23">
        <v>1780773180000</v>
      </c>
      <c r="C23">
        <v>20769</v>
      </c>
      <c r="D23" t="s">
        <v>925</v>
      </c>
      <c r="E23" t="s">
        <v>964</v>
      </c>
      <c r="F23" t="s">
        <v>792</v>
      </c>
      <c r="G23" t="s">
        <v>965</v>
      </c>
      <c r="H23" t="s">
        <v>8</v>
      </c>
      <c r="I23">
        <v>61.73</v>
      </c>
      <c r="J23" t="s">
        <v>963</v>
      </c>
    </row>
    <row r="24" spans="1:10" x14ac:dyDescent="0.2">
      <c r="A24" t="s">
        <v>29</v>
      </c>
      <c r="B24">
        <v>1780775280000</v>
      </c>
      <c r="C24">
        <v>20774</v>
      </c>
      <c r="D24" t="s">
        <v>931</v>
      </c>
      <c r="E24" t="s">
        <v>966</v>
      </c>
      <c r="F24" t="s">
        <v>796</v>
      </c>
      <c r="G24" t="s">
        <v>962</v>
      </c>
      <c r="H24" t="s">
        <v>8</v>
      </c>
      <c r="I24">
        <v>68.94</v>
      </c>
      <c r="J24" t="s">
        <v>967</v>
      </c>
    </row>
    <row r="25" spans="1:10" x14ac:dyDescent="0.2">
      <c r="A25" t="s">
        <v>29</v>
      </c>
      <c r="B25">
        <v>1780861140000</v>
      </c>
      <c r="C25">
        <v>20778</v>
      </c>
      <c r="D25" t="s">
        <v>925</v>
      </c>
      <c r="E25" t="s">
        <v>964</v>
      </c>
      <c r="F25" t="s">
        <v>796</v>
      </c>
      <c r="G25" t="s">
        <v>962</v>
      </c>
      <c r="H25" t="s">
        <v>8</v>
      </c>
      <c r="I25">
        <v>59.12</v>
      </c>
      <c r="J25" t="s">
        <v>963</v>
      </c>
    </row>
    <row r="26" spans="1:10" x14ac:dyDescent="0.2">
      <c r="A26" t="s">
        <v>29</v>
      </c>
      <c r="B26">
        <v>1780859640000</v>
      </c>
      <c r="C26">
        <v>20783</v>
      </c>
      <c r="D26" t="s">
        <v>925</v>
      </c>
      <c r="E26" t="s">
        <v>964</v>
      </c>
      <c r="F26" t="s">
        <v>796</v>
      </c>
      <c r="G26" t="s">
        <v>962</v>
      </c>
      <c r="H26" t="s">
        <v>8</v>
      </c>
      <c r="I26">
        <v>64.66</v>
      </c>
      <c r="J26" t="s">
        <v>963</v>
      </c>
    </row>
    <row r="27" spans="1:10" x14ac:dyDescent="0.2">
      <c r="A27" t="s">
        <v>29</v>
      </c>
      <c r="B27">
        <v>1780861740000</v>
      </c>
      <c r="C27">
        <v>20788</v>
      </c>
      <c r="D27" t="s">
        <v>925</v>
      </c>
      <c r="E27" t="s">
        <v>964</v>
      </c>
      <c r="F27" t="s">
        <v>796</v>
      </c>
      <c r="G27" t="s">
        <v>962</v>
      </c>
      <c r="H27" t="s">
        <v>8</v>
      </c>
      <c r="I27">
        <v>64.75</v>
      </c>
      <c r="J27" t="s">
        <v>963</v>
      </c>
    </row>
    <row r="28" spans="1:10" x14ac:dyDescent="0.2">
      <c r="A28" t="s">
        <v>34</v>
      </c>
      <c r="B28">
        <v>1780349700000</v>
      </c>
      <c r="C28">
        <v>21085</v>
      </c>
      <c r="D28" t="s">
        <v>925</v>
      </c>
      <c r="E28" t="s">
        <v>961</v>
      </c>
      <c r="F28" t="s">
        <v>790</v>
      </c>
      <c r="G28" t="s">
        <v>962</v>
      </c>
      <c r="H28" t="s">
        <v>8</v>
      </c>
      <c r="I28">
        <v>47.41</v>
      </c>
      <c r="J28" t="s">
        <v>963</v>
      </c>
    </row>
    <row r="29" spans="1:10" x14ac:dyDescent="0.2">
      <c r="A29" t="s">
        <v>34</v>
      </c>
      <c r="B29">
        <v>1780348200000</v>
      </c>
      <c r="C29">
        <v>21090</v>
      </c>
      <c r="D29" t="s">
        <v>925</v>
      </c>
      <c r="E29" t="s">
        <v>964</v>
      </c>
      <c r="F29" t="s">
        <v>796</v>
      </c>
      <c r="G29" t="s">
        <v>962</v>
      </c>
      <c r="H29" t="s">
        <v>8</v>
      </c>
      <c r="I29">
        <v>58.55</v>
      </c>
      <c r="J29" t="s">
        <v>963</v>
      </c>
    </row>
    <row r="30" spans="1:10" x14ac:dyDescent="0.2">
      <c r="A30" t="s">
        <v>34</v>
      </c>
      <c r="B30">
        <v>1780436160000</v>
      </c>
      <c r="C30">
        <v>21097</v>
      </c>
      <c r="D30" t="s">
        <v>925</v>
      </c>
      <c r="E30" t="s">
        <v>961</v>
      </c>
      <c r="F30" t="s">
        <v>790</v>
      </c>
      <c r="G30" t="s">
        <v>962</v>
      </c>
      <c r="H30" t="s">
        <v>8</v>
      </c>
      <c r="I30">
        <v>52.65</v>
      </c>
      <c r="J30" t="s">
        <v>963</v>
      </c>
    </row>
    <row r="31" spans="1:10" x14ac:dyDescent="0.2">
      <c r="A31" t="s">
        <v>34</v>
      </c>
      <c r="B31">
        <v>1780434660000</v>
      </c>
      <c r="C31">
        <v>21102</v>
      </c>
      <c r="D31" t="s">
        <v>925</v>
      </c>
      <c r="E31" t="s">
        <v>964</v>
      </c>
      <c r="F31" t="s">
        <v>792</v>
      </c>
      <c r="G31" t="s">
        <v>965</v>
      </c>
      <c r="H31" t="s">
        <v>8</v>
      </c>
      <c r="I31">
        <v>57.86</v>
      </c>
      <c r="J31" t="s">
        <v>963</v>
      </c>
    </row>
    <row r="32" spans="1:10" x14ac:dyDescent="0.2">
      <c r="A32" t="s">
        <v>34</v>
      </c>
      <c r="B32">
        <v>1780436760000</v>
      </c>
      <c r="C32">
        <v>21107</v>
      </c>
      <c r="D32" t="s">
        <v>925</v>
      </c>
      <c r="E32" t="s">
        <v>964</v>
      </c>
      <c r="F32" t="s">
        <v>796</v>
      </c>
      <c r="G32" t="s">
        <v>962</v>
      </c>
      <c r="H32" t="s">
        <v>8</v>
      </c>
      <c r="I32">
        <v>56.75</v>
      </c>
      <c r="J32" t="s">
        <v>963</v>
      </c>
    </row>
    <row r="33" spans="1:10" x14ac:dyDescent="0.2">
      <c r="A33" t="s">
        <v>34</v>
      </c>
      <c r="B33">
        <v>1780522620000</v>
      </c>
      <c r="C33">
        <v>21110</v>
      </c>
      <c r="D33" t="s">
        <v>925</v>
      </c>
      <c r="E33" t="s">
        <v>961</v>
      </c>
      <c r="F33" t="s">
        <v>790</v>
      </c>
      <c r="G33" t="s">
        <v>962</v>
      </c>
      <c r="H33" t="s">
        <v>8</v>
      </c>
      <c r="I33">
        <v>47.91</v>
      </c>
      <c r="J33" t="s">
        <v>963</v>
      </c>
    </row>
    <row r="34" spans="1:10" x14ac:dyDescent="0.2">
      <c r="A34" t="s">
        <v>34</v>
      </c>
      <c r="B34">
        <v>1780521120000</v>
      </c>
      <c r="C34">
        <v>21115</v>
      </c>
      <c r="D34" t="s">
        <v>925</v>
      </c>
      <c r="E34" t="s">
        <v>964</v>
      </c>
      <c r="F34" t="s">
        <v>796</v>
      </c>
      <c r="G34" t="s">
        <v>962</v>
      </c>
      <c r="H34" t="s">
        <v>8</v>
      </c>
      <c r="I34">
        <v>54.36</v>
      </c>
      <c r="J34" t="s">
        <v>963</v>
      </c>
    </row>
    <row r="35" spans="1:10" x14ac:dyDescent="0.2">
      <c r="A35" t="s">
        <v>34</v>
      </c>
      <c r="B35">
        <v>1780609080000</v>
      </c>
      <c r="C35">
        <v>21121</v>
      </c>
      <c r="D35" t="s">
        <v>925</v>
      </c>
      <c r="E35" t="s">
        <v>961</v>
      </c>
      <c r="F35" t="s">
        <v>790</v>
      </c>
      <c r="G35" t="s">
        <v>962</v>
      </c>
      <c r="H35" t="s">
        <v>8</v>
      </c>
      <c r="I35">
        <v>49.93</v>
      </c>
      <c r="J35" t="s">
        <v>963</v>
      </c>
    </row>
    <row r="36" spans="1:10" x14ac:dyDescent="0.2">
      <c r="A36" t="s">
        <v>34</v>
      </c>
      <c r="B36">
        <v>1780607580000</v>
      </c>
      <c r="C36">
        <v>21126</v>
      </c>
      <c r="D36" t="s">
        <v>925</v>
      </c>
      <c r="E36" t="s">
        <v>961</v>
      </c>
      <c r="F36" t="s">
        <v>792</v>
      </c>
      <c r="G36" t="s">
        <v>965</v>
      </c>
      <c r="H36" t="s">
        <v>8</v>
      </c>
      <c r="I36">
        <v>52.34</v>
      </c>
      <c r="J36" t="s">
        <v>963</v>
      </c>
    </row>
    <row r="37" spans="1:10" x14ac:dyDescent="0.2">
      <c r="A37" t="s">
        <v>34</v>
      </c>
      <c r="B37">
        <v>1780695540000</v>
      </c>
      <c r="C37">
        <v>21133</v>
      </c>
      <c r="D37" t="s">
        <v>925</v>
      </c>
      <c r="E37" t="s">
        <v>964</v>
      </c>
      <c r="F37" t="s">
        <v>796</v>
      </c>
      <c r="G37" t="s">
        <v>962</v>
      </c>
      <c r="H37" t="s">
        <v>8</v>
      </c>
      <c r="I37">
        <v>57.61</v>
      </c>
      <c r="J37" t="s">
        <v>963</v>
      </c>
    </row>
    <row r="38" spans="1:10" x14ac:dyDescent="0.2">
      <c r="A38" t="s">
        <v>34</v>
      </c>
      <c r="B38">
        <v>1780696140000</v>
      </c>
      <c r="C38">
        <v>21143</v>
      </c>
      <c r="D38" t="s">
        <v>925</v>
      </c>
      <c r="E38" t="s">
        <v>964</v>
      </c>
      <c r="F38" t="s">
        <v>796</v>
      </c>
      <c r="G38" t="s">
        <v>962</v>
      </c>
      <c r="H38" t="s">
        <v>8</v>
      </c>
      <c r="I38">
        <v>59.62</v>
      </c>
      <c r="J38" t="s">
        <v>963</v>
      </c>
    </row>
    <row r="39" spans="1:10" x14ac:dyDescent="0.2">
      <c r="A39" t="s">
        <v>34</v>
      </c>
      <c r="B39">
        <v>1780782000000</v>
      </c>
      <c r="C39">
        <v>21146</v>
      </c>
      <c r="D39" t="s">
        <v>925</v>
      </c>
      <c r="E39" t="s">
        <v>961</v>
      </c>
      <c r="F39" t="s">
        <v>790</v>
      </c>
      <c r="G39" t="s">
        <v>962</v>
      </c>
      <c r="H39" t="s">
        <v>8</v>
      </c>
      <c r="I39">
        <v>47.7</v>
      </c>
      <c r="J39" t="s">
        <v>963</v>
      </c>
    </row>
    <row r="40" spans="1:10" x14ac:dyDescent="0.2">
      <c r="A40" t="s">
        <v>34</v>
      </c>
      <c r="B40">
        <v>1780780500000</v>
      </c>
      <c r="C40">
        <v>21151</v>
      </c>
      <c r="D40" t="s">
        <v>925</v>
      </c>
      <c r="E40" t="s">
        <v>961</v>
      </c>
      <c r="F40" t="s">
        <v>792</v>
      </c>
      <c r="G40" t="s">
        <v>965</v>
      </c>
      <c r="H40" t="s">
        <v>8</v>
      </c>
      <c r="I40">
        <v>48.49</v>
      </c>
      <c r="J40" t="s">
        <v>963</v>
      </c>
    </row>
    <row r="41" spans="1:10" x14ac:dyDescent="0.2">
      <c r="A41" t="s">
        <v>34</v>
      </c>
      <c r="B41">
        <v>1780782600000</v>
      </c>
      <c r="C41">
        <v>21156</v>
      </c>
      <c r="D41" t="s">
        <v>925</v>
      </c>
      <c r="E41" t="s">
        <v>964</v>
      </c>
      <c r="F41" t="s">
        <v>796</v>
      </c>
      <c r="G41" t="s">
        <v>962</v>
      </c>
      <c r="H41" t="s">
        <v>8</v>
      </c>
      <c r="I41">
        <v>59.88</v>
      </c>
      <c r="J41" t="s">
        <v>963</v>
      </c>
    </row>
    <row r="42" spans="1:10" x14ac:dyDescent="0.2">
      <c r="A42" t="s">
        <v>34</v>
      </c>
      <c r="B42">
        <v>1780868460000</v>
      </c>
      <c r="C42">
        <v>21159</v>
      </c>
      <c r="D42" t="s">
        <v>925</v>
      </c>
      <c r="E42" t="s">
        <v>964</v>
      </c>
      <c r="F42" t="s">
        <v>796</v>
      </c>
      <c r="G42" t="s">
        <v>962</v>
      </c>
      <c r="H42" t="s">
        <v>8</v>
      </c>
      <c r="I42">
        <v>55</v>
      </c>
      <c r="J42" t="s">
        <v>963</v>
      </c>
    </row>
    <row r="43" spans="1:10" x14ac:dyDescent="0.2">
      <c r="A43" t="s">
        <v>34</v>
      </c>
      <c r="B43">
        <v>1780866960000</v>
      </c>
      <c r="C43">
        <v>21164</v>
      </c>
      <c r="D43" t="s">
        <v>925</v>
      </c>
      <c r="E43" t="s">
        <v>961</v>
      </c>
      <c r="F43" t="s">
        <v>790</v>
      </c>
      <c r="G43" t="s">
        <v>962</v>
      </c>
      <c r="H43" t="s">
        <v>8</v>
      </c>
      <c r="I43">
        <v>52.35</v>
      </c>
      <c r="J43" t="s">
        <v>963</v>
      </c>
    </row>
    <row r="44" spans="1:10" x14ac:dyDescent="0.2">
      <c r="A44" t="s">
        <v>34</v>
      </c>
      <c r="B44">
        <v>1780869060000</v>
      </c>
      <c r="C44">
        <v>21169</v>
      </c>
      <c r="D44" t="s">
        <v>925</v>
      </c>
      <c r="E44" t="s">
        <v>961</v>
      </c>
      <c r="F44" t="s">
        <v>790</v>
      </c>
      <c r="G44" t="s">
        <v>962</v>
      </c>
      <c r="H44" t="s">
        <v>8</v>
      </c>
      <c r="I44">
        <v>51.11</v>
      </c>
      <c r="J44" t="s">
        <v>963</v>
      </c>
    </row>
    <row r="45" spans="1:10" x14ac:dyDescent="0.2">
      <c r="A45" t="s">
        <v>38</v>
      </c>
      <c r="B45">
        <v>1780339020000</v>
      </c>
      <c r="C45">
        <v>21472</v>
      </c>
      <c r="D45" t="s">
        <v>925</v>
      </c>
      <c r="E45" t="s">
        <v>961</v>
      </c>
      <c r="F45" t="s">
        <v>793</v>
      </c>
      <c r="G45" t="s">
        <v>962</v>
      </c>
      <c r="H45" t="s">
        <v>8</v>
      </c>
      <c r="I45">
        <v>50.89</v>
      </c>
      <c r="J45" t="s">
        <v>963</v>
      </c>
    </row>
    <row r="46" spans="1:10" x14ac:dyDescent="0.2">
      <c r="A46" t="s">
        <v>38</v>
      </c>
      <c r="B46">
        <v>1780337520000</v>
      </c>
      <c r="C46">
        <v>21477</v>
      </c>
      <c r="D46" t="s">
        <v>925</v>
      </c>
      <c r="E46" t="s">
        <v>961</v>
      </c>
      <c r="F46" t="s">
        <v>793</v>
      </c>
      <c r="G46" t="s">
        <v>962</v>
      </c>
      <c r="H46" t="s">
        <v>8</v>
      </c>
      <c r="I46">
        <v>53.13</v>
      </c>
      <c r="J46" t="s">
        <v>963</v>
      </c>
    </row>
    <row r="47" spans="1:10" x14ac:dyDescent="0.2">
      <c r="A47" t="s">
        <v>38</v>
      </c>
      <c r="B47">
        <v>1780425480000</v>
      </c>
      <c r="C47">
        <v>21482</v>
      </c>
      <c r="D47" t="s">
        <v>925</v>
      </c>
      <c r="E47" t="s">
        <v>961</v>
      </c>
      <c r="F47" t="s">
        <v>793</v>
      </c>
      <c r="G47" t="s">
        <v>962</v>
      </c>
      <c r="H47" t="s">
        <v>8</v>
      </c>
      <c r="I47">
        <v>53.35</v>
      </c>
      <c r="J47" t="s">
        <v>963</v>
      </c>
    </row>
    <row r="48" spans="1:10" x14ac:dyDescent="0.2">
      <c r="A48" t="s">
        <v>38</v>
      </c>
      <c r="B48">
        <v>1780423980000</v>
      </c>
      <c r="C48">
        <v>21487</v>
      </c>
      <c r="D48" t="s">
        <v>925</v>
      </c>
      <c r="E48" t="s">
        <v>964</v>
      </c>
      <c r="F48" t="s">
        <v>792</v>
      </c>
      <c r="G48" t="s">
        <v>965</v>
      </c>
      <c r="H48" t="s">
        <v>8</v>
      </c>
      <c r="I48">
        <v>55.78</v>
      </c>
      <c r="J48" t="s">
        <v>963</v>
      </c>
    </row>
    <row r="49" spans="1:10" x14ac:dyDescent="0.2">
      <c r="A49" t="s">
        <v>38</v>
      </c>
      <c r="B49">
        <v>1780511940000</v>
      </c>
      <c r="C49">
        <v>21493</v>
      </c>
      <c r="D49" t="s">
        <v>925</v>
      </c>
      <c r="E49" t="s">
        <v>961</v>
      </c>
      <c r="F49" t="s">
        <v>793</v>
      </c>
      <c r="G49" t="s">
        <v>962</v>
      </c>
      <c r="H49" t="s">
        <v>8</v>
      </c>
      <c r="I49">
        <v>52.1</v>
      </c>
      <c r="J49" t="s">
        <v>963</v>
      </c>
    </row>
    <row r="50" spans="1:10" x14ac:dyDescent="0.2">
      <c r="A50" t="s">
        <v>38</v>
      </c>
      <c r="B50">
        <v>1780510440000</v>
      </c>
      <c r="C50">
        <v>21498</v>
      </c>
      <c r="D50" t="s">
        <v>925</v>
      </c>
      <c r="E50" t="s">
        <v>961</v>
      </c>
      <c r="F50" t="s">
        <v>793</v>
      </c>
      <c r="G50" t="s">
        <v>962</v>
      </c>
      <c r="H50" t="s">
        <v>8</v>
      </c>
      <c r="I50">
        <v>51.05</v>
      </c>
      <c r="J50" t="s">
        <v>963</v>
      </c>
    </row>
    <row r="51" spans="1:10" x14ac:dyDescent="0.2">
      <c r="A51" t="s">
        <v>38</v>
      </c>
      <c r="B51">
        <v>1780598400000</v>
      </c>
      <c r="C51">
        <v>21503</v>
      </c>
      <c r="D51" t="s">
        <v>925</v>
      </c>
      <c r="E51" t="s">
        <v>964</v>
      </c>
      <c r="F51" t="s">
        <v>795</v>
      </c>
      <c r="G51" t="s">
        <v>962</v>
      </c>
      <c r="H51" t="s">
        <v>8</v>
      </c>
      <c r="I51">
        <v>57.05</v>
      </c>
      <c r="J51" t="s">
        <v>963</v>
      </c>
    </row>
    <row r="52" spans="1:10" x14ac:dyDescent="0.2">
      <c r="A52" t="s">
        <v>38</v>
      </c>
      <c r="B52">
        <v>1780596900000</v>
      </c>
      <c r="C52">
        <v>21508</v>
      </c>
      <c r="D52" t="s">
        <v>925</v>
      </c>
      <c r="E52" t="s">
        <v>964</v>
      </c>
      <c r="F52" t="s">
        <v>792</v>
      </c>
      <c r="G52" t="s">
        <v>965</v>
      </c>
      <c r="H52" t="s">
        <v>8</v>
      </c>
      <c r="I52">
        <v>56.37</v>
      </c>
      <c r="J52" t="s">
        <v>963</v>
      </c>
    </row>
    <row r="53" spans="1:10" x14ac:dyDescent="0.2">
      <c r="A53" t="s">
        <v>38</v>
      </c>
      <c r="B53">
        <v>1780684860000</v>
      </c>
      <c r="C53">
        <v>21513</v>
      </c>
      <c r="D53" t="s">
        <v>925</v>
      </c>
      <c r="E53" t="s">
        <v>964</v>
      </c>
      <c r="F53" t="s">
        <v>795</v>
      </c>
      <c r="G53" t="s">
        <v>962</v>
      </c>
      <c r="H53" t="s">
        <v>8</v>
      </c>
      <c r="I53">
        <v>58.21</v>
      </c>
      <c r="J53" t="s">
        <v>963</v>
      </c>
    </row>
    <row r="54" spans="1:10" x14ac:dyDescent="0.2">
      <c r="A54" t="s">
        <v>38</v>
      </c>
      <c r="B54">
        <v>1780683360000</v>
      </c>
      <c r="C54">
        <v>21518</v>
      </c>
      <c r="D54" t="s">
        <v>925</v>
      </c>
      <c r="E54" t="s">
        <v>964</v>
      </c>
      <c r="F54" t="s">
        <v>795</v>
      </c>
      <c r="G54" t="s">
        <v>962</v>
      </c>
      <c r="H54" t="s">
        <v>8</v>
      </c>
      <c r="I54">
        <v>55.13</v>
      </c>
      <c r="J54" t="s">
        <v>963</v>
      </c>
    </row>
    <row r="55" spans="1:10" x14ac:dyDescent="0.2">
      <c r="A55" t="s">
        <v>38</v>
      </c>
      <c r="B55">
        <v>1780771320000</v>
      </c>
      <c r="C55">
        <v>21524</v>
      </c>
      <c r="D55" t="s">
        <v>925</v>
      </c>
      <c r="E55" t="s">
        <v>964</v>
      </c>
      <c r="F55" t="s">
        <v>795</v>
      </c>
      <c r="G55" t="s">
        <v>962</v>
      </c>
      <c r="H55" t="s">
        <v>8</v>
      </c>
      <c r="I55">
        <v>56.19</v>
      </c>
      <c r="J55" t="s">
        <v>963</v>
      </c>
    </row>
    <row r="56" spans="1:10" x14ac:dyDescent="0.2">
      <c r="A56" t="s">
        <v>38</v>
      </c>
      <c r="B56">
        <v>1780769820000</v>
      </c>
      <c r="C56">
        <v>21529</v>
      </c>
      <c r="D56" t="s">
        <v>925</v>
      </c>
      <c r="E56" t="s">
        <v>964</v>
      </c>
      <c r="F56" t="s">
        <v>792</v>
      </c>
      <c r="G56" t="s">
        <v>965</v>
      </c>
      <c r="H56" t="s">
        <v>8</v>
      </c>
      <c r="I56">
        <v>56.89</v>
      </c>
      <c r="J56" t="s">
        <v>963</v>
      </c>
    </row>
    <row r="57" spans="1:10" x14ac:dyDescent="0.2">
      <c r="A57" t="s">
        <v>38</v>
      </c>
      <c r="B57">
        <v>1780857780000</v>
      </c>
      <c r="C57">
        <v>21535</v>
      </c>
      <c r="D57" t="s">
        <v>925</v>
      </c>
      <c r="E57" t="s">
        <v>964</v>
      </c>
      <c r="F57" t="s">
        <v>795</v>
      </c>
      <c r="G57" t="s">
        <v>962</v>
      </c>
      <c r="H57" t="s">
        <v>8</v>
      </c>
      <c r="I57">
        <v>56.54</v>
      </c>
      <c r="J57" t="s">
        <v>963</v>
      </c>
    </row>
    <row r="58" spans="1:10" x14ac:dyDescent="0.2">
      <c r="A58" t="s">
        <v>38</v>
      </c>
      <c r="B58">
        <v>1780856280000</v>
      </c>
      <c r="C58">
        <v>21540</v>
      </c>
      <c r="D58" t="s">
        <v>925</v>
      </c>
      <c r="E58" t="s">
        <v>964</v>
      </c>
      <c r="F58" t="s">
        <v>795</v>
      </c>
      <c r="G58" t="s">
        <v>962</v>
      </c>
      <c r="H58" t="s">
        <v>8</v>
      </c>
      <c r="I58">
        <v>54.25</v>
      </c>
      <c r="J58" t="s">
        <v>963</v>
      </c>
    </row>
    <row r="59" spans="1:10" x14ac:dyDescent="0.2">
      <c r="A59" t="s">
        <v>40</v>
      </c>
      <c r="B59">
        <v>1780346340000</v>
      </c>
      <c r="C59">
        <v>21825</v>
      </c>
      <c r="D59" t="s">
        <v>925</v>
      </c>
      <c r="E59" t="s">
        <v>961</v>
      </c>
      <c r="F59" t="s">
        <v>790</v>
      </c>
      <c r="G59" t="s">
        <v>962</v>
      </c>
      <c r="H59" t="s">
        <v>8</v>
      </c>
      <c r="I59">
        <v>53.42</v>
      </c>
      <c r="J59" t="s">
        <v>963</v>
      </c>
    </row>
    <row r="60" spans="1:10" x14ac:dyDescent="0.2">
      <c r="A60" t="s">
        <v>40</v>
      </c>
      <c r="B60">
        <v>1780344840000</v>
      </c>
      <c r="C60">
        <v>21830</v>
      </c>
      <c r="D60" t="s">
        <v>925</v>
      </c>
      <c r="E60" t="s">
        <v>961</v>
      </c>
      <c r="F60" t="s">
        <v>790</v>
      </c>
      <c r="G60" t="s">
        <v>962</v>
      </c>
      <c r="H60" t="s">
        <v>8</v>
      </c>
      <c r="I60">
        <v>52.51</v>
      </c>
      <c r="J60" t="s">
        <v>963</v>
      </c>
    </row>
    <row r="61" spans="1:10" x14ac:dyDescent="0.2">
      <c r="A61" t="s">
        <v>40</v>
      </c>
      <c r="B61">
        <v>1780432800000</v>
      </c>
      <c r="C61">
        <v>21836</v>
      </c>
      <c r="D61" t="s">
        <v>925</v>
      </c>
      <c r="E61" t="s">
        <v>961</v>
      </c>
      <c r="F61" t="s">
        <v>790</v>
      </c>
      <c r="G61" t="s">
        <v>962</v>
      </c>
      <c r="H61" t="s">
        <v>8</v>
      </c>
      <c r="I61">
        <v>48.94</v>
      </c>
      <c r="J61" t="s">
        <v>963</v>
      </c>
    </row>
    <row r="62" spans="1:10" x14ac:dyDescent="0.2">
      <c r="A62" t="s">
        <v>40</v>
      </c>
      <c r="B62">
        <v>1780431300000</v>
      </c>
      <c r="C62">
        <v>21841</v>
      </c>
      <c r="D62" t="s">
        <v>925</v>
      </c>
      <c r="E62" t="s">
        <v>961</v>
      </c>
      <c r="F62" t="s">
        <v>792</v>
      </c>
      <c r="G62" t="s">
        <v>965</v>
      </c>
      <c r="H62" t="s">
        <v>8</v>
      </c>
      <c r="I62">
        <v>53.52</v>
      </c>
      <c r="J62" t="s">
        <v>963</v>
      </c>
    </row>
    <row r="63" spans="1:10" x14ac:dyDescent="0.2">
      <c r="A63" t="s">
        <v>40</v>
      </c>
      <c r="B63">
        <v>1780519260000</v>
      </c>
      <c r="C63">
        <v>21848</v>
      </c>
      <c r="D63" t="s">
        <v>925</v>
      </c>
      <c r="E63" t="s">
        <v>964</v>
      </c>
      <c r="F63" t="s">
        <v>796</v>
      </c>
      <c r="G63" t="s">
        <v>962</v>
      </c>
      <c r="H63" t="s">
        <v>8</v>
      </c>
      <c r="I63">
        <v>54.27</v>
      </c>
      <c r="J63" t="s">
        <v>963</v>
      </c>
    </row>
    <row r="64" spans="1:10" x14ac:dyDescent="0.2">
      <c r="A64" t="s">
        <v>40</v>
      </c>
      <c r="B64">
        <v>1780517760000</v>
      </c>
      <c r="C64">
        <v>21853</v>
      </c>
      <c r="D64" t="s">
        <v>925</v>
      </c>
      <c r="E64" t="s">
        <v>961</v>
      </c>
      <c r="F64" t="s">
        <v>790</v>
      </c>
      <c r="G64" t="s">
        <v>962</v>
      </c>
      <c r="H64" t="s">
        <v>8</v>
      </c>
      <c r="I64">
        <v>51.1</v>
      </c>
      <c r="J64" t="s">
        <v>963</v>
      </c>
    </row>
    <row r="65" spans="1:10" x14ac:dyDescent="0.2">
      <c r="A65" t="s">
        <v>40</v>
      </c>
      <c r="B65">
        <v>1780605720000</v>
      </c>
      <c r="C65">
        <v>21858</v>
      </c>
      <c r="D65" t="s">
        <v>925</v>
      </c>
      <c r="E65" t="s">
        <v>961</v>
      </c>
      <c r="F65" t="s">
        <v>790</v>
      </c>
      <c r="G65" t="s">
        <v>962</v>
      </c>
      <c r="H65" t="s">
        <v>8</v>
      </c>
      <c r="I65">
        <v>51.9</v>
      </c>
      <c r="J65" t="s">
        <v>963</v>
      </c>
    </row>
    <row r="66" spans="1:10" x14ac:dyDescent="0.2">
      <c r="A66" t="s">
        <v>40</v>
      </c>
      <c r="B66">
        <v>1780604220000</v>
      </c>
      <c r="C66">
        <v>21863</v>
      </c>
      <c r="D66" t="s">
        <v>925</v>
      </c>
      <c r="E66" t="s">
        <v>961</v>
      </c>
      <c r="F66" t="s">
        <v>792</v>
      </c>
      <c r="G66" t="s">
        <v>965</v>
      </c>
      <c r="H66" t="s">
        <v>8</v>
      </c>
      <c r="I66">
        <v>49.79</v>
      </c>
      <c r="J66" t="s">
        <v>963</v>
      </c>
    </row>
    <row r="67" spans="1:10" x14ac:dyDescent="0.2">
      <c r="A67" t="s">
        <v>40</v>
      </c>
      <c r="B67">
        <v>1780692180000</v>
      </c>
      <c r="C67">
        <v>21869</v>
      </c>
      <c r="D67" t="s">
        <v>925</v>
      </c>
      <c r="E67" t="s">
        <v>961</v>
      </c>
      <c r="F67" t="s">
        <v>790</v>
      </c>
      <c r="G67" t="s">
        <v>962</v>
      </c>
      <c r="H67" t="s">
        <v>8</v>
      </c>
      <c r="I67">
        <v>53.88</v>
      </c>
      <c r="J67" t="s">
        <v>963</v>
      </c>
    </row>
    <row r="68" spans="1:10" x14ac:dyDescent="0.2">
      <c r="A68" t="s">
        <v>40</v>
      </c>
      <c r="B68">
        <v>1780690680000</v>
      </c>
      <c r="C68">
        <v>21874</v>
      </c>
      <c r="D68" t="s">
        <v>925</v>
      </c>
      <c r="E68" t="s">
        <v>964</v>
      </c>
      <c r="F68" t="s">
        <v>796</v>
      </c>
      <c r="G68" t="s">
        <v>962</v>
      </c>
      <c r="H68" t="s">
        <v>8</v>
      </c>
      <c r="I68">
        <v>54.35</v>
      </c>
      <c r="J68" t="s">
        <v>963</v>
      </c>
    </row>
    <row r="69" spans="1:10" x14ac:dyDescent="0.2">
      <c r="A69" t="s">
        <v>40</v>
      </c>
      <c r="B69">
        <v>1780778640000</v>
      </c>
      <c r="C69">
        <v>21881</v>
      </c>
      <c r="D69" t="s">
        <v>925</v>
      </c>
      <c r="E69" t="s">
        <v>961</v>
      </c>
      <c r="F69" t="s">
        <v>790</v>
      </c>
      <c r="G69" t="s">
        <v>962</v>
      </c>
      <c r="H69" t="s">
        <v>8</v>
      </c>
      <c r="I69">
        <v>51.78</v>
      </c>
      <c r="J69" t="s">
        <v>963</v>
      </c>
    </row>
    <row r="70" spans="1:10" x14ac:dyDescent="0.2">
      <c r="A70" t="s">
        <v>40</v>
      </c>
      <c r="B70">
        <v>1780777140000</v>
      </c>
      <c r="C70">
        <v>21886</v>
      </c>
      <c r="D70" t="s">
        <v>925</v>
      </c>
      <c r="E70" t="s">
        <v>961</v>
      </c>
      <c r="F70" t="s">
        <v>792</v>
      </c>
      <c r="G70" t="s">
        <v>965</v>
      </c>
      <c r="H70" t="s">
        <v>8</v>
      </c>
      <c r="I70">
        <v>51.78</v>
      </c>
      <c r="J70" t="s">
        <v>963</v>
      </c>
    </row>
    <row r="71" spans="1:10" x14ac:dyDescent="0.2">
      <c r="A71" t="s">
        <v>40</v>
      </c>
      <c r="B71">
        <v>1780865100000</v>
      </c>
      <c r="C71">
        <v>21893</v>
      </c>
      <c r="D71" t="s">
        <v>925</v>
      </c>
      <c r="E71" t="s">
        <v>964</v>
      </c>
      <c r="F71" t="s">
        <v>796</v>
      </c>
      <c r="G71" t="s">
        <v>962</v>
      </c>
      <c r="H71" t="s">
        <v>8</v>
      </c>
      <c r="I71">
        <v>61.45</v>
      </c>
      <c r="J71" t="s">
        <v>963</v>
      </c>
    </row>
    <row r="72" spans="1:10" x14ac:dyDescent="0.2">
      <c r="A72" t="s">
        <v>40</v>
      </c>
      <c r="B72">
        <v>1780863600000</v>
      </c>
      <c r="C72">
        <v>21898</v>
      </c>
      <c r="D72" t="s">
        <v>925</v>
      </c>
      <c r="E72" t="s">
        <v>961</v>
      </c>
      <c r="F72" t="s">
        <v>790</v>
      </c>
      <c r="G72" t="s">
        <v>962</v>
      </c>
      <c r="H72" t="s">
        <v>8</v>
      </c>
      <c r="I72">
        <v>53.26</v>
      </c>
      <c r="J72" t="s">
        <v>963</v>
      </c>
    </row>
    <row r="73" spans="1:10" x14ac:dyDescent="0.2">
      <c r="A73" t="s">
        <v>42</v>
      </c>
      <c r="B73">
        <v>1780353660000</v>
      </c>
      <c r="C73">
        <v>22219</v>
      </c>
      <c r="D73" t="s">
        <v>925</v>
      </c>
      <c r="E73" t="s">
        <v>961</v>
      </c>
      <c r="F73" t="s">
        <v>790</v>
      </c>
      <c r="G73" t="s">
        <v>962</v>
      </c>
      <c r="H73" t="s">
        <v>8</v>
      </c>
      <c r="I73">
        <v>53.29</v>
      </c>
      <c r="J73" t="s">
        <v>963</v>
      </c>
    </row>
    <row r="74" spans="1:10" x14ac:dyDescent="0.2">
      <c r="A74" t="s">
        <v>42</v>
      </c>
      <c r="B74">
        <v>1780352160000</v>
      </c>
      <c r="C74">
        <v>22224</v>
      </c>
      <c r="D74" t="s">
        <v>925</v>
      </c>
      <c r="E74" t="s">
        <v>961</v>
      </c>
      <c r="F74" t="s">
        <v>790</v>
      </c>
      <c r="G74" t="s">
        <v>962</v>
      </c>
      <c r="H74" t="s">
        <v>8</v>
      </c>
      <c r="I74">
        <v>52.6</v>
      </c>
      <c r="J74" t="s">
        <v>963</v>
      </c>
    </row>
    <row r="75" spans="1:10" x14ac:dyDescent="0.2">
      <c r="A75" t="s">
        <v>42</v>
      </c>
      <c r="B75">
        <v>1780354260000</v>
      </c>
      <c r="C75">
        <v>22229</v>
      </c>
      <c r="D75" t="s">
        <v>925</v>
      </c>
      <c r="E75" t="s">
        <v>961</v>
      </c>
      <c r="F75" t="s">
        <v>790</v>
      </c>
      <c r="G75" t="s">
        <v>962</v>
      </c>
      <c r="H75" t="s">
        <v>8</v>
      </c>
      <c r="I75">
        <v>50.66</v>
      </c>
      <c r="J75" t="s">
        <v>963</v>
      </c>
    </row>
    <row r="76" spans="1:10" x14ac:dyDescent="0.2">
      <c r="A76" t="s">
        <v>42</v>
      </c>
      <c r="B76">
        <v>1780440120000</v>
      </c>
      <c r="C76">
        <v>22232</v>
      </c>
      <c r="D76" t="s">
        <v>925</v>
      </c>
      <c r="E76" t="s">
        <v>964</v>
      </c>
      <c r="F76" t="s">
        <v>796</v>
      </c>
      <c r="G76" t="s">
        <v>962</v>
      </c>
      <c r="H76" t="s">
        <v>8</v>
      </c>
      <c r="I76">
        <v>58.18</v>
      </c>
      <c r="J76" t="s">
        <v>963</v>
      </c>
    </row>
    <row r="77" spans="1:10" x14ac:dyDescent="0.2">
      <c r="A77" t="s">
        <v>42</v>
      </c>
      <c r="B77">
        <v>1780438620000</v>
      </c>
      <c r="C77">
        <v>22237</v>
      </c>
      <c r="D77" t="s">
        <v>925</v>
      </c>
      <c r="E77" t="s">
        <v>964</v>
      </c>
      <c r="F77" t="s">
        <v>792</v>
      </c>
      <c r="G77" t="s">
        <v>965</v>
      </c>
      <c r="H77" t="s">
        <v>8</v>
      </c>
      <c r="I77">
        <v>59.45</v>
      </c>
      <c r="J77" t="s">
        <v>963</v>
      </c>
    </row>
    <row r="78" spans="1:10" x14ac:dyDescent="0.2">
      <c r="A78" t="s">
        <v>42</v>
      </c>
      <c r="B78">
        <v>1780440720000</v>
      </c>
      <c r="C78">
        <v>22242</v>
      </c>
      <c r="D78" t="s">
        <v>925</v>
      </c>
      <c r="E78" t="s">
        <v>961</v>
      </c>
      <c r="F78" t="s">
        <v>790</v>
      </c>
      <c r="G78" t="s">
        <v>962</v>
      </c>
      <c r="H78" t="s">
        <v>8</v>
      </c>
      <c r="I78">
        <v>51.21</v>
      </c>
      <c r="J78" t="s">
        <v>963</v>
      </c>
    </row>
    <row r="79" spans="1:10" x14ac:dyDescent="0.2">
      <c r="A79" t="s">
        <v>42</v>
      </c>
      <c r="B79">
        <v>1780526580000</v>
      </c>
      <c r="C79">
        <v>22246</v>
      </c>
      <c r="D79" t="s">
        <v>925</v>
      </c>
      <c r="E79" t="s">
        <v>964</v>
      </c>
      <c r="F79" t="s">
        <v>796</v>
      </c>
      <c r="G79" t="s">
        <v>962</v>
      </c>
      <c r="H79" t="s">
        <v>8</v>
      </c>
      <c r="I79">
        <v>54.38</v>
      </c>
      <c r="J79" t="s">
        <v>963</v>
      </c>
    </row>
    <row r="80" spans="1:10" x14ac:dyDescent="0.2">
      <c r="A80" t="s">
        <v>42</v>
      </c>
      <c r="B80">
        <v>1780525080000</v>
      </c>
      <c r="C80">
        <v>22251</v>
      </c>
      <c r="D80" t="s">
        <v>925</v>
      </c>
      <c r="E80" t="s">
        <v>964</v>
      </c>
      <c r="F80" t="s">
        <v>796</v>
      </c>
      <c r="G80" t="s">
        <v>962</v>
      </c>
      <c r="H80" t="s">
        <v>8</v>
      </c>
      <c r="I80">
        <v>56.08</v>
      </c>
      <c r="J80" t="s">
        <v>963</v>
      </c>
    </row>
    <row r="81" spans="1:10" x14ac:dyDescent="0.2">
      <c r="A81" t="s">
        <v>42</v>
      </c>
      <c r="B81">
        <v>1780613040000</v>
      </c>
      <c r="C81">
        <v>22258</v>
      </c>
      <c r="D81" t="s">
        <v>925</v>
      </c>
      <c r="E81" t="s">
        <v>961</v>
      </c>
      <c r="F81" t="s">
        <v>790</v>
      </c>
      <c r="G81" t="s">
        <v>962</v>
      </c>
      <c r="H81" t="s">
        <v>8</v>
      </c>
      <c r="I81">
        <v>49.96</v>
      </c>
      <c r="J81" t="s">
        <v>963</v>
      </c>
    </row>
    <row r="82" spans="1:10" x14ac:dyDescent="0.2">
      <c r="A82" t="s">
        <v>42</v>
      </c>
      <c r="B82">
        <v>1780611540000</v>
      </c>
      <c r="C82">
        <v>22263</v>
      </c>
      <c r="D82" t="s">
        <v>925</v>
      </c>
      <c r="E82" t="s">
        <v>961</v>
      </c>
      <c r="F82" t="s">
        <v>792</v>
      </c>
      <c r="G82" t="s">
        <v>965</v>
      </c>
      <c r="H82" t="s">
        <v>8</v>
      </c>
      <c r="I82">
        <v>52.88</v>
      </c>
      <c r="J82" t="s">
        <v>963</v>
      </c>
    </row>
    <row r="83" spans="1:10" x14ac:dyDescent="0.2">
      <c r="A83" t="s">
        <v>42</v>
      </c>
      <c r="B83">
        <v>1780613640000</v>
      </c>
      <c r="C83">
        <v>22268</v>
      </c>
      <c r="D83" t="s">
        <v>925</v>
      </c>
      <c r="E83" t="s">
        <v>961</v>
      </c>
      <c r="F83" t="s">
        <v>790</v>
      </c>
      <c r="G83" t="s">
        <v>962</v>
      </c>
      <c r="H83" t="s">
        <v>8</v>
      </c>
      <c r="I83">
        <v>47.93</v>
      </c>
      <c r="J83" t="s">
        <v>963</v>
      </c>
    </row>
    <row r="84" spans="1:10" x14ac:dyDescent="0.2">
      <c r="A84" t="s">
        <v>42</v>
      </c>
      <c r="B84">
        <v>1780699500000</v>
      </c>
      <c r="C84">
        <v>22271</v>
      </c>
      <c r="D84" t="s">
        <v>925</v>
      </c>
      <c r="E84" t="s">
        <v>961</v>
      </c>
      <c r="F84" t="s">
        <v>790</v>
      </c>
      <c r="G84" t="s">
        <v>962</v>
      </c>
      <c r="H84" t="s">
        <v>8</v>
      </c>
      <c r="I84">
        <v>49.69</v>
      </c>
      <c r="J84" t="s">
        <v>963</v>
      </c>
    </row>
    <row r="85" spans="1:10" x14ac:dyDescent="0.2">
      <c r="A85" t="s">
        <v>42</v>
      </c>
      <c r="B85">
        <v>1780698000000</v>
      </c>
      <c r="C85">
        <v>22276</v>
      </c>
      <c r="D85" t="s">
        <v>925</v>
      </c>
      <c r="E85" t="s">
        <v>961</v>
      </c>
      <c r="F85" t="s">
        <v>790</v>
      </c>
      <c r="G85" t="s">
        <v>962</v>
      </c>
      <c r="H85" t="s">
        <v>8</v>
      </c>
      <c r="I85">
        <v>53</v>
      </c>
      <c r="J85" t="s">
        <v>963</v>
      </c>
    </row>
    <row r="86" spans="1:10" x14ac:dyDescent="0.2">
      <c r="A86" t="s">
        <v>42</v>
      </c>
      <c r="B86">
        <v>1780785960000</v>
      </c>
      <c r="C86">
        <v>22285</v>
      </c>
      <c r="D86" t="s">
        <v>925</v>
      </c>
      <c r="E86" t="s">
        <v>964</v>
      </c>
      <c r="F86" t="s">
        <v>796</v>
      </c>
      <c r="G86" t="s">
        <v>962</v>
      </c>
      <c r="H86" t="s">
        <v>8</v>
      </c>
      <c r="I86">
        <v>59.25</v>
      </c>
      <c r="J86" t="s">
        <v>963</v>
      </c>
    </row>
    <row r="87" spans="1:10" x14ac:dyDescent="0.2">
      <c r="A87" t="s">
        <v>42</v>
      </c>
      <c r="B87">
        <v>1780784460000</v>
      </c>
      <c r="C87">
        <v>22290</v>
      </c>
      <c r="D87" t="s">
        <v>925</v>
      </c>
      <c r="E87" t="s">
        <v>964</v>
      </c>
      <c r="F87" t="s">
        <v>792</v>
      </c>
      <c r="G87" t="s">
        <v>965</v>
      </c>
      <c r="H87" t="s">
        <v>8</v>
      </c>
      <c r="I87">
        <v>54.86</v>
      </c>
      <c r="J87" t="s">
        <v>963</v>
      </c>
    </row>
    <row r="88" spans="1:10" x14ac:dyDescent="0.2">
      <c r="A88" t="s">
        <v>42</v>
      </c>
      <c r="B88">
        <v>1780786560000</v>
      </c>
      <c r="C88">
        <v>22295</v>
      </c>
      <c r="D88" t="s">
        <v>925</v>
      </c>
      <c r="E88" t="s">
        <v>961</v>
      </c>
      <c r="F88" t="s">
        <v>790</v>
      </c>
      <c r="G88" t="s">
        <v>962</v>
      </c>
      <c r="H88" t="s">
        <v>8</v>
      </c>
      <c r="I88">
        <v>52.69</v>
      </c>
      <c r="J88" t="s">
        <v>963</v>
      </c>
    </row>
    <row r="89" spans="1:10" x14ac:dyDescent="0.2">
      <c r="A89" t="s">
        <v>42</v>
      </c>
      <c r="B89">
        <v>1780872420000</v>
      </c>
      <c r="C89">
        <v>22299</v>
      </c>
      <c r="D89" t="s">
        <v>925</v>
      </c>
      <c r="E89" t="s">
        <v>961</v>
      </c>
      <c r="F89" t="s">
        <v>790</v>
      </c>
      <c r="G89" t="s">
        <v>962</v>
      </c>
      <c r="H89" t="s">
        <v>8</v>
      </c>
      <c r="I89">
        <v>49.72</v>
      </c>
      <c r="J89" t="s">
        <v>963</v>
      </c>
    </row>
    <row r="90" spans="1:10" x14ac:dyDescent="0.2">
      <c r="A90" t="s">
        <v>42</v>
      </c>
      <c r="B90">
        <v>1780870920000</v>
      </c>
      <c r="C90">
        <v>22304</v>
      </c>
      <c r="D90" t="s">
        <v>925</v>
      </c>
      <c r="E90" t="s">
        <v>961</v>
      </c>
      <c r="F90" t="s">
        <v>790</v>
      </c>
      <c r="G90" t="s">
        <v>962</v>
      </c>
      <c r="H90" t="s">
        <v>8</v>
      </c>
      <c r="I90">
        <v>51.64</v>
      </c>
      <c r="J90" t="s">
        <v>963</v>
      </c>
    </row>
    <row r="91" spans="1:10" x14ac:dyDescent="0.2">
      <c r="A91" t="s">
        <v>42</v>
      </c>
      <c r="B91">
        <v>1780873020000</v>
      </c>
      <c r="C91">
        <v>22309</v>
      </c>
      <c r="D91" t="s">
        <v>925</v>
      </c>
      <c r="E91" t="s">
        <v>961</v>
      </c>
      <c r="F91" t="s">
        <v>790</v>
      </c>
      <c r="G91" t="s">
        <v>962</v>
      </c>
      <c r="H91" t="s">
        <v>8</v>
      </c>
      <c r="I91">
        <v>50.23</v>
      </c>
      <c r="J91" t="s">
        <v>963</v>
      </c>
    </row>
    <row r="92" spans="1:10" x14ac:dyDescent="0.2">
      <c r="A92" t="s">
        <v>44</v>
      </c>
      <c r="B92">
        <v>1780342980000</v>
      </c>
      <c r="C92">
        <v>22558</v>
      </c>
      <c r="D92" t="s">
        <v>925</v>
      </c>
      <c r="E92" t="s">
        <v>961</v>
      </c>
      <c r="F92" t="s">
        <v>793</v>
      </c>
      <c r="G92" t="s">
        <v>962</v>
      </c>
      <c r="H92" t="s">
        <v>8</v>
      </c>
      <c r="I92">
        <v>52.51</v>
      </c>
      <c r="J92" t="s">
        <v>963</v>
      </c>
    </row>
    <row r="93" spans="1:10" x14ac:dyDescent="0.2">
      <c r="A93" t="s">
        <v>44</v>
      </c>
      <c r="B93">
        <v>1780341480000</v>
      </c>
      <c r="C93">
        <v>22563</v>
      </c>
      <c r="D93" t="s">
        <v>925</v>
      </c>
      <c r="E93" t="s">
        <v>961</v>
      </c>
      <c r="F93" t="s">
        <v>793</v>
      </c>
      <c r="G93" t="s">
        <v>962</v>
      </c>
      <c r="H93" t="s">
        <v>8</v>
      </c>
      <c r="I93">
        <v>51.18</v>
      </c>
      <c r="J93" t="s">
        <v>963</v>
      </c>
    </row>
    <row r="94" spans="1:10" x14ac:dyDescent="0.2">
      <c r="A94" t="s">
        <v>44</v>
      </c>
      <c r="B94">
        <v>1780514400000</v>
      </c>
      <c r="C94">
        <v>22588</v>
      </c>
      <c r="D94" t="s">
        <v>925</v>
      </c>
      <c r="E94" t="s">
        <v>964</v>
      </c>
      <c r="F94" t="s">
        <v>796</v>
      </c>
      <c r="G94" t="s">
        <v>962</v>
      </c>
      <c r="H94" t="s">
        <v>8</v>
      </c>
      <c r="I94">
        <v>58.31</v>
      </c>
      <c r="J94" t="s">
        <v>963</v>
      </c>
    </row>
    <row r="95" spans="1:10" x14ac:dyDescent="0.2">
      <c r="A95" t="s">
        <v>44</v>
      </c>
      <c r="B95">
        <v>1780602360000</v>
      </c>
      <c r="C95">
        <v>22594</v>
      </c>
      <c r="D95" t="s">
        <v>925</v>
      </c>
      <c r="E95" t="s">
        <v>964</v>
      </c>
      <c r="F95" t="s">
        <v>796</v>
      </c>
      <c r="G95" t="s">
        <v>962</v>
      </c>
      <c r="H95" t="s">
        <v>8</v>
      </c>
      <c r="I95">
        <v>58.07</v>
      </c>
      <c r="J95" t="s">
        <v>963</v>
      </c>
    </row>
    <row r="96" spans="1:10" x14ac:dyDescent="0.2">
      <c r="A96" t="s">
        <v>44</v>
      </c>
      <c r="B96">
        <v>1780688820000</v>
      </c>
      <c r="C96">
        <v>22606</v>
      </c>
      <c r="D96" t="s">
        <v>925</v>
      </c>
      <c r="E96" t="s">
        <v>964</v>
      </c>
      <c r="F96" t="s">
        <v>796</v>
      </c>
      <c r="G96" t="s">
        <v>962</v>
      </c>
      <c r="H96" t="s">
        <v>8</v>
      </c>
      <c r="I96">
        <v>54.32</v>
      </c>
      <c r="J96" t="s">
        <v>963</v>
      </c>
    </row>
    <row r="97" spans="1:10" x14ac:dyDescent="0.2">
      <c r="A97" t="s">
        <v>44</v>
      </c>
      <c r="B97">
        <v>1780687320000</v>
      </c>
      <c r="C97">
        <v>22611</v>
      </c>
      <c r="D97" t="s">
        <v>925</v>
      </c>
      <c r="E97" t="s">
        <v>964</v>
      </c>
      <c r="F97" t="s">
        <v>796</v>
      </c>
      <c r="G97" t="s">
        <v>962</v>
      </c>
      <c r="H97" t="s">
        <v>8</v>
      </c>
      <c r="I97">
        <v>54.67</v>
      </c>
      <c r="J97" t="s">
        <v>963</v>
      </c>
    </row>
    <row r="98" spans="1:10" x14ac:dyDescent="0.2">
      <c r="A98" t="s">
        <v>44</v>
      </c>
      <c r="B98">
        <v>1780689420000</v>
      </c>
      <c r="C98">
        <v>22616</v>
      </c>
      <c r="D98" t="s">
        <v>925</v>
      </c>
      <c r="E98" t="s">
        <v>964</v>
      </c>
      <c r="F98" t="s">
        <v>796</v>
      </c>
      <c r="G98" t="s">
        <v>962</v>
      </c>
      <c r="H98" t="s">
        <v>8</v>
      </c>
      <c r="I98">
        <v>56.35</v>
      </c>
      <c r="J98" t="s">
        <v>963</v>
      </c>
    </row>
    <row r="99" spans="1:10" x14ac:dyDescent="0.2">
      <c r="A99" t="s">
        <v>44</v>
      </c>
      <c r="B99">
        <v>1780775280000</v>
      </c>
      <c r="C99">
        <v>22619</v>
      </c>
      <c r="D99" t="s">
        <v>925</v>
      </c>
      <c r="E99" t="s">
        <v>964</v>
      </c>
      <c r="F99" t="s">
        <v>796</v>
      </c>
      <c r="G99" t="s">
        <v>962</v>
      </c>
      <c r="H99" t="s">
        <v>8</v>
      </c>
      <c r="I99">
        <v>56.88</v>
      </c>
      <c r="J99" t="s">
        <v>963</v>
      </c>
    </row>
    <row r="100" spans="1:10" x14ac:dyDescent="0.2">
      <c r="A100" t="s">
        <v>44</v>
      </c>
      <c r="B100">
        <v>1780773780000</v>
      </c>
      <c r="C100">
        <v>22624</v>
      </c>
      <c r="D100" t="s">
        <v>925</v>
      </c>
      <c r="E100" t="s">
        <v>964</v>
      </c>
      <c r="F100" t="s">
        <v>792</v>
      </c>
      <c r="G100" t="s">
        <v>965</v>
      </c>
      <c r="H100" t="s">
        <v>8</v>
      </c>
      <c r="I100">
        <v>66.099999999999994</v>
      </c>
      <c r="J100" t="s">
        <v>963</v>
      </c>
    </row>
    <row r="101" spans="1:10" x14ac:dyDescent="0.2">
      <c r="A101" t="s">
        <v>44</v>
      </c>
      <c r="B101">
        <v>1780775880000</v>
      </c>
      <c r="C101">
        <v>22629</v>
      </c>
      <c r="D101" t="s">
        <v>925</v>
      </c>
      <c r="E101" t="s">
        <v>964</v>
      </c>
      <c r="F101" t="s">
        <v>796</v>
      </c>
      <c r="G101" t="s">
        <v>962</v>
      </c>
      <c r="H101" t="s">
        <v>8</v>
      </c>
      <c r="I101">
        <v>62.32</v>
      </c>
      <c r="J101" t="s">
        <v>963</v>
      </c>
    </row>
    <row r="102" spans="1:10" x14ac:dyDescent="0.2">
      <c r="A102" t="s">
        <v>44</v>
      </c>
      <c r="B102">
        <v>1780861740000</v>
      </c>
      <c r="C102">
        <v>22632</v>
      </c>
      <c r="D102" t="s">
        <v>925</v>
      </c>
      <c r="E102" t="s">
        <v>964</v>
      </c>
      <c r="F102" t="s">
        <v>796</v>
      </c>
      <c r="G102" t="s">
        <v>962</v>
      </c>
      <c r="H102" t="s">
        <v>8</v>
      </c>
      <c r="I102">
        <v>58.26</v>
      </c>
      <c r="J102" t="s">
        <v>963</v>
      </c>
    </row>
    <row r="103" spans="1:10" x14ac:dyDescent="0.2">
      <c r="A103" t="s">
        <v>44</v>
      </c>
      <c r="B103">
        <v>1780860240000</v>
      </c>
      <c r="C103">
        <v>22637</v>
      </c>
      <c r="D103" t="s">
        <v>925</v>
      </c>
      <c r="E103" t="s">
        <v>964</v>
      </c>
      <c r="F103" t="s">
        <v>796</v>
      </c>
      <c r="G103" t="s">
        <v>962</v>
      </c>
      <c r="H103" t="s">
        <v>8</v>
      </c>
      <c r="I103">
        <v>55.45</v>
      </c>
      <c r="J103" t="s">
        <v>963</v>
      </c>
    </row>
    <row r="104" spans="1:10" x14ac:dyDescent="0.2">
      <c r="A104" t="s">
        <v>44</v>
      </c>
      <c r="B104">
        <v>1780862340000</v>
      </c>
      <c r="C104">
        <v>22642</v>
      </c>
      <c r="D104" t="s">
        <v>925</v>
      </c>
      <c r="E104" t="s">
        <v>964</v>
      </c>
      <c r="F104" t="s">
        <v>796</v>
      </c>
      <c r="G104" t="s">
        <v>962</v>
      </c>
      <c r="H104" t="s">
        <v>8</v>
      </c>
      <c r="I104">
        <v>55.19</v>
      </c>
      <c r="J104" t="s">
        <v>963</v>
      </c>
    </row>
    <row r="105" spans="1:10" x14ac:dyDescent="0.2">
      <c r="A105" t="s">
        <v>46</v>
      </c>
      <c r="B105">
        <v>1780350300000</v>
      </c>
      <c r="C105">
        <v>22938</v>
      </c>
      <c r="D105" t="s">
        <v>925</v>
      </c>
      <c r="E105" t="s">
        <v>961</v>
      </c>
      <c r="F105" t="s">
        <v>790</v>
      </c>
      <c r="G105" t="s">
        <v>962</v>
      </c>
      <c r="H105" t="s">
        <v>8</v>
      </c>
      <c r="I105">
        <v>53.04</v>
      </c>
      <c r="J105" t="s">
        <v>963</v>
      </c>
    </row>
    <row r="106" spans="1:10" x14ac:dyDescent="0.2">
      <c r="A106" t="s">
        <v>46</v>
      </c>
      <c r="B106">
        <v>1780348800000</v>
      </c>
      <c r="C106">
        <v>22943</v>
      </c>
      <c r="D106" t="s">
        <v>925</v>
      </c>
      <c r="E106" t="s">
        <v>961</v>
      </c>
      <c r="F106" t="s">
        <v>790</v>
      </c>
      <c r="G106" t="s">
        <v>962</v>
      </c>
      <c r="H106" t="s">
        <v>8</v>
      </c>
      <c r="I106">
        <v>53.74</v>
      </c>
      <c r="J106" t="s">
        <v>963</v>
      </c>
    </row>
    <row r="107" spans="1:10" x14ac:dyDescent="0.2">
      <c r="A107" t="s">
        <v>46</v>
      </c>
      <c r="B107">
        <v>1780436760000</v>
      </c>
      <c r="C107">
        <v>22950</v>
      </c>
      <c r="D107" t="s">
        <v>925</v>
      </c>
      <c r="E107" t="s">
        <v>961</v>
      </c>
      <c r="F107" t="s">
        <v>790</v>
      </c>
      <c r="G107" t="s">
        <v>962</v>
      </c>
      <c r="H107" t="s">
        <v>8</v>
      </c>
      <c r="I107">
        <v>51.69</v>
      </c>
      <c r="J107" t="s">
        <v>963</v>
      </c>
    </row>
    <row r="108" spans="1:10" x14ac:dyDescent="0.2">
      <c r="A108" t="s">
        <v>46</v>
      </c>
      <c r="B108">
        <v>1780435260000</v>
      </c>
      <c r="C108">
        <v>22955</v>
      </c>
      <c r="D108" t="s">
        <v>925</v>
      </c>
      <c r="E108" t="s">
        <v>961</v>
      </c>
      <c r="F108" t="s">
        <v>792</v>
      </c>
      <c r="G108" t="s">
        <v>965</v>
      </c>
      <c r="H108" t="s">
        <v>8</v>
      </c>
      <c r="I108">
        <v>50.52</v>
      </c>
      <c r="J108" t="s">
        <v>963</v>
      </c>
    </row>
    <row r="109" spans="1:10" x14ac:dyDescent="0.2">
      <c r="A109" t="s">
        <v>46</v>
      </c>
      <c r="B109">
        <v>1780437360000</v>
      </c>
      <c r="C109">
        <v>22960</v>
      </c>
      <c r="D109" t="s">
        <v>925</v>
      </c>
      <c r="E109" t="s">
        <v>961</v>
      </c>
      <c r="F109" t="s">
        <v>790</v>
      </c>
      <c r="G109" t="s">
        <v>962</v>
      </c>
      <c r="H109" t="s">
        <v>8</v>
      </c>
      <c r="I109">
        <v>51.78</v>
      </c>
      <c r="J109" t="s">
        <v>963</v>
      </c>
    </row>
    <row r="110" spans="1:10" x14ac:dyDescent="0.2">
      <c r="A110" t="s">
        <v>46</v>
      </c>
      <c r="B110">
        <v>1780521720000</v>
      </c>
      <c r="C110">
        <v>22968</v>
      </c>
      <c r="D110" t="s">
        <v>925</v>
      </c>
      <c r="E110" t="s">
        <v>961</v>
      </c>
      <c r="F110" t="s">
        <v>790</v>
      </c>
      <c r="G110" t="s">
        <v>962</v>
      </c>
      <c r="H110" t="s">
        <v>8</v>
      </c>
      <c r="I110">
        <v>47.98</v>
      </c>
      <c r="J110" t="s">
        <v>963</v>
      </c>
    </row>
    <row r="111" spans="1:10" x14ac:dyDescent="0.2">
      <c r="A111" t="s">
        <v>46</v>
      </c>
      <c r="B111">
        <v>1780609680000</v>
      </c>
      <c r="C111">
        <v>22974</v>
      </c>
      <c r="D111" t="s">
        <v>925</v>
      </c>
      <c r="E111" t="s">
        <v>961</v>
      </c>
      <c r="F111" t="s">
        <v>790</v>
      </c>
      <c r="G111" t="s">
        <v>962</v>
      </c>
      <c r="H111" t="s">
        <v>8</v>
      </c>
      <c r="I111">
        <v>50.44</v>
      </c>
      <c r="J111" t="s">
        <v>963</v>
      </c>
    </row>
    <row r="112" spans="1:10" x14ac:dyDescent="0.2">
      <c r="A112" t="s">
        <v>46</v>
      </c>
      <c r="B112">
        <v>1780608180000</v>
      </c>
      <c r="C112">
        <v>22979</v>
      </c>
      <c r="D112" t="s">
        <v>925</v>
      </c>
      <c r="E112" t="s">
        <v>961</v>
      </c>
      <c r="F112" t="s">
        <v>792</v>
      </c>
      <c r="G112" t="s">
        <v>965</v>
      </c>
      <c r="H112" t="s">
        <v>8</v>
      </c>
      <c r="I112">
        <v>49.39</v>
      </c>
      <c r="J112" t="s">
        <v>963</v>
      </c>
    </row>
    <row r="113" spans="1:10" x14ac:dyDescent="0.2">
      <c r="A113" t="s">
        <v>46</v>
      </c>
      <c r="B113">
        <v>1780696140000</v>
      </c>
      <c r="C113">
        <v>22986</v>
      </c>
      <c r="D113" t="s">
        <v>925</v>
      </c>
      <c r="E113" t="s">
        <v>961</v>
      </c>
      <c r="F113" t="s">
        <v>790</v>
      </c>
      <c r="G113" t="s">
        <v>962</v>
      </c>
      <c r="H113" t="s">
        <v>8</v>
      </c>
      <c r="I113">
        <v>53.06</v>
      </c>
      <c r="J113" t="s">
        <v>963</v>
      </c>
    </row>
    <row r="114" spans="1:10" x14ac:dyDescent="0.2">
      <c r="A114" t="s">
        <v>46</v>
      </c>
      <c r="B114">
        <v>1780694640000</v>
      </c>
      <c r="C114">
        <v>22991</v>
      </c>
      <c r="D114" t="s">
        <v>925</v>
      </c>
      <c r="E114" t="s">
        <v>964</v>
      </c>
      <c r="F114" t="s">
        <v>796</v>
      </c>
      <c r="G114" t="s">
        <v>962</v>
      </c>
      <c r="H114" t="s">
        <v>8</v>
      </c>
      <c r="I114">
        <v>54.5</v>
      </c>
      <c r="J114" t="s">
        <v>963</v>
      </c>
    </row>
    <row r="115" spans="1:10" x14ac:dyDescent="0.2">
      <c r="A115" t="s">
        <v>46</v>
      </c>
      <c r="B115">
        <v>1780696740000</v>
      </c>
      <c r="C115">
        <v>22996</v>
      </c>
      <c r="D115" t="s">
        <v>925</v>
      </c>
      <c r="E115" t="s">
        <v>961</v>
      </c>
      <c r="F115" t="s">
        <v>790</v>
      </c>
      <c r="G115" t="s">
        <v>962</v>
      </c>
      <c r="H115" t="s">
        <v>8</v>
      </c>
      <c r="I115">
        <v>48.1</v>
      </c>
      <c r="J115" t="s">
        <v>963</v>
      </c>
    </row>
    <row r="116" spans="1:10" x14ac:dyDescent="0.2">
      <c r="A116" t="s">
        <v>46</v>
      </c>
      <c r="B116">
        <v>1780782600000</v>
      </c>
      <c r="C116">
        <v>22999</v>
      </c>
      <c r="D116" t="s">
        <v>925</v>
      </c>
      <c r="E116" t="s">
        <v>964</v>
      </c>
      <c r="F116" t="s">
        <v>796</v>
      </c>
      <c r="G116" t="s">
        <v>962</v>
      </c>
      <c r="H116" t="s">
        <v>8</v>
      </c>
      <c r="I116">
        <v>58.84</v>
      </c>
      <c r="J116" t="s">
        <v>963</v>
      </c>
    </row>
    <row r="117" spans="1:10" x14ac:dyDescent="0.2">
      <c r="A117" t="s">
        <v>46</v>
      </c>
      <c r="B117">
        <v>1780781100000</v>
      </c>
      <c r="C117">
        <v>23004</v>
      </c>
      <c r="D117" t="s">
        <v>925</v>
      </c>
      <c r="E117" t="s">
        <v>964</v>
      </c>
      <c r="F117" t="s">
        <v>792</v>
      </c>
      <c r="G117" t="s">
        <v>965</v>
      </c>
      <c r="H117" t="s">
        <v>8</v>
      </c>
      <c r="I117">
        <v>54.49</v>
      </c>
      <c r="J117" t="s">
        <v>963</v>
      </c>
    </row>
    <row r="118" spans="1:10" x14ac:dyDescent="0.2">
      <c r="A118" t="s">
        <v>46</v>
      </c>
      <c r="B118">
        <v>1780779600000</v>
      </c>
      <c r="C118">
        <v>23009</v>
      </c>
      <c r="D118" t="s">
        <v>925</v>
      </c>
      <c r="E118" t="s">
        <v>961</v>
      </c>
      <c r="F118" t="s">
        <v>790</v>
      </c>
      <c r="G118" t="s">
        <v>962</v>
      </c>
      <c r="H118" t="s">
        <v>8</v>
      </c>
      <c r="I118">
        <v>51.98</v>
      </c>
      <c r="J118" t="s">
        <v>963</v>
      </c>
    </row>
    <row r="119" spans="1:10" x14ac:dyDescent="0.2">
      <c r="A119" t="s">
        <v>46</v>
      </c>
      <c r="B119">
        <v>1780869060000</v>
      </c>
      <c r="C119">
        <v>23012</v>
      </c>
      <c r="D119" t="s">
        <v>925</v>
      </c>
      <c r="E119" t="s">
        <v>961</v>
      </c>
      <c r="F119" t="s">
        <v>790</v>
      </c>
      <c r="G119" t="s">
        <v>962</v>
      </c>
      <c r="H119" t="s">
        <v>8</v>
      </c>
      <c r="I119">
        <v>47.23</v>
      </c>
      <c r="J119" t="s">
        <v>963</v>
      </c>
    </row>
    <row r="120" spans="1:10" x14ac:dyDescent="0.2">
      <c r="A120" t="s">
        <v>46</v>
      </c>
      <c r="B120">
        <v>1780866060000</v>
      </c>
      <c r="C120">
        <v>23022</v>
      </c>
      <c r="D120" t="s">
        <v>925</v>
      </c>
      <c r="E120" t="s">
        <v>961</v>
      </c>
      <c r="F120" t="s">
        <v>790</v>
      </c>
      <c r="G120" t="s">
        <v>962</v>
      </c>
      <c r="H120" t="s">
        <v>8</v>
      </c>
      <c r="I120">
        <v>52.59</v>
      </c>
      <c r="J120" t="s">
        <v>963</v>
      </c>
    </row>
    <row r="121" spans="1:10" x14ac:dyDescent="0.2">
      <c r="A121" t="s">
        <v>48</v>
      </c>
      <c r="B121">
        <v>1780339620000</v>
      </c>
      <c r="C121">
        <v>23332</v>
      </c>
      <c r="D121" t="s">
        <v>925</v>
      </c>
      <c r="E121" t="s">
        <v>961</v>
      </c>
      <c r="F121" t="s">
        <v>790</v>
      </c>
      <c r="G121" t="s">
        <v>962</v>
      </c>
      <c r="H121" t="s">
        <v>8</v>
      </c>
      <c r="I121">
        <v>51.94</v>
      </c>
      <c r="J121" t="s">
        <v>963</v>
      </c>
    </row>
    <row r="122" spans="1:10" x14ac:dyDescent="0.2">
      <c r="A122" t="s">
        <v>48</v>
      </c>
      <c r="B122">
        <v>1780338120000</v>
      </c>
      <c r="C122">
        <v>23337</v>
      </c>
      <c r="D122" t="s">
        <v>925</v>
      </c>
      <c r="E122" t="s">
        <v>964</v>
      </c>
      <c r="F122" t="s">
        <v>795</v>
      </c>
      <c r="G122" t="s">
        <v>962</v>
      </c>
      <c r="H122" t="s">
        <v>8</v>
      </c>
      <c r="I122">
        <v>58.27</v>
      </c>
      <c r="J122" t="s">
        <v>963</v>
      </c>
    </row>
    <row r="123" spans="1:10" x14ac:dyDescent="0.2">
      <c r="A123" t="s">
        <v>48</v>
      </c>
      <c r="B123">
        <v>1780426080000</v>
      </c>
      <c r="C123">
        <v>23342</v>
      </c>
      <c r="D123" t="s">
        <v>925</v>
      </c>
      <c r="E123" t="s">
        <v>964</v>
      </c>
      <c r="F123" t="s">
        <v>795</v>
      </c>
      <c r="G123" t="s">
        <v>962</v>
      </c>
      <c r="H123" t="s">
        <v>8</v>
      </c>
      <c r="I123">
        <v>58.85</v>
      </c>
      <c r="J123" t="s">
        <v>963</v>
      </c>
    </row>
    <row r="124" spans="1:10" x14ac:dyDescent="0.2">
      <c r="A124" t="s">
        <v>48</v>
      </c>
      <c r="B124">
        <v>1780424580000</v>
      </c>
      <c r="C124">
        <v>23347</v>
      </c>
      <c r="D124" t="s">
        <v>925</v>
      </c>
      <c r="E124" t="s">
        <v>964</v>
      </c>
      <c r="F124" t="s">
        <v>792</v>
      </c>
      <c r="G124" t="s">
        <v>965</v>
      </c>
      <c r="H124" t="s">
        <v>8</v>
      </c>
      <c r="I124">
        <v>56.42</v>
      </c>
      <c r="J124" t="s">
        <v>963</v>
      </c>
    </row>
    <row r="125" spans="1:10" x14ac:dyDescent="0.2">
      <c r="A125" t="s">
        <v>48</v>
      </c>
      <c r="B125">
        <v>1780512540000</v>
      </c>
      <c r="C125">
        <v>23353</v>
      </c>
      <c r="D125" t="s">
        <v>925</v>
      </c>
      <c r="E125" t="s">
        <v>961</v>
      </c>
      <c r="F125" t="s">
        <v>790</v>
      </c>
      <c r="G125" t="s">
        <v>962</v>
      </c>
      <c r="H125" t="s">
        <v>8</v>
      </c>
      <c r="I125">
        <v>53.49</v>
      </c>
      <c r="J125" t="s">
        <v>963</v>
      </c>
    </row>
    <row r="126" spans="1:10" x14ac:dyDescent="0.2">
      <c r="A126" t="s">
        <v>48</v>
      </c>
      <c r="B126">
        <v>1780511040000</v>
      </c>
      <c r="C126">
        <v>23358</v>
      </c>
      <c r="D126" t="s">
        <v>925</v>
      </c>
      <c r="E126" t="s">
        <v>964</v>
      </c>
      <c r="F126" t="s">
        <v>795</v>
      </c>
      <c r="G126" t="s">
        <v>962</v>
      </c>
      <c r="H126" t="s">
        <v>8</v>
      </c>
      <c r="I126">
        <v>55.07</v>
      </c>
      <c r="J126" t="s">
        <v>963</v>
      </c>
    </row>
    <row r="127" spans="1:10" x14ac:dyDescent="0.2">
      <c r="A127" t="s">
        <v>48</v>
      </c>
      <c r="B127">
        <v>1780599000000</v>
      </c>
      <c r="C127">
        <v>23363</v>
      </c>
      <c r="D127" t="s">
        <v>925</v>
      </c>
      <c r="E127" t="s">
        <v>961</v>
      </c>
      <c r="F127" t="s">
        <v>790</v>
      </c>
      <c r="G127" t="s">
        <v>962</v>
      </c>
      <c r="H127" t="s">
        <v>8</v>
      </c>
      <c r="I127">
        <v>51.7</v>
      </c>
      <c r="J127" t="s">
        <v>963</v>
      </c>
    </row>
    <row r="128" spans="1:10" x14ac:dyDescent="0.2">
      <c r="A128" t="s">
        <v>48</v>
      </c>
      <c r="B128">
        <v>1780597500000</v>
      </c>
      <c r="C128">
        <v>23368</v>
      </c>
      <c r="D128" t="s">
        <v>925</v>
      </c>
      <c r="E128" t="s">
        <v>964</v>
      </c>
      <c r="F128" t="s">
        <v>792</v>
      </c>
      <c r="G128" t="s">
        <v>965</v>
      </c>
      <c r="H128" t="s">
        <v>8</v>
      </c>
      <c r="I128">
        <v>58.17</v>
      </c>
      <c r="J128" t="s">
        <v>963</v>
      </c>
    </row>
    <row r="129" spans="1:10" x14ac:dyDescent="0.2">
      <c r="A129" t="s">
        <v>48</v>
      </c>
      <c r="B129">
        <v>1780685460000</v>
      </c>
      <c r="C129">
        <v>23373</v>
      </c>
      <c r="D129" t="s">
        <v>925</v>
      </c>
      <c r="E129" t="s">
        <v>964</v>
      </c>
      <c r="F129" t="s">
        <v>795</v>
      </c>
      <c r="G129" t="s">
        <v>962</v>
      </c>
      <c r="H129" t="s">
        <v>8</v>
      </c>
      <c r="I129">
        <v>56.73</v>
      </c>
      <c r="J129" t="s">
        <v>963</v>
      </c>
    </row>
    <row r="130" spans="1:10" x14ac:dyDescent="0.2">
      <c r="A130" t="s">
        <v>48</v>
      </c>
      <c r="B130">
        <v>1780683960000</v>
      </c>
      <c r="C130">
        <v>23378</v>
      </c>
      <c r="D130" t="s">
        <v>925</v>
      </c>
      <c r="E130" t="s">
        <v>964</v>
      </c>
      <c r="F130" t="s">
        <v>795</v>
      </c>
      <c r="G130" t="s">
        <v>962</v>
      </c>
      <c r="H130" t="s">
        <v>8</v>
      </c>
      <c r="I130">
        <v>55.8</v>
      </c>
      <c r="J130" t="s">
        <v>963</v>
      </c>
    </row>
    <row r="131" spans="1:10" x14ac:dyDescent="0.2">
      <c r="A131" t="s">
        <v>48</v>
      </c>
      <c r="B131">
        <v>1780771920000</v>
      </c>
      <c r="C131">
        <v>23384</v>
      </c>
      <c r="D131" t="s">
        <v>925</v>
      </c>
      <c r="E131" t="s">
        <v>961</v>
      </c>
      <c r="F131" t="s">
        <v>790</v>
      </c>
      <c r="G131" t="s">
        <v>962</v>
      </c>
      <c r="H131" t="s">
        <v>8</v>
      </c>
      <c r="I131">
        <v>53.49</v>
      </c>
      <c r="J131" t="s">
        <v>963</v>
      </c>
    </row>
    <row r="132" spans="1:10" x14ac:dyDescent="0.2">
      <c r="A132" t="s">
        <v>48</v>
      </c>
      <c r="B132">
        <v>1780770420000</v>
      </c>
      <c r="C132">
        <v>23389</v>
      </c>
      <c r="D132" t="s">
        <v>925</v>
      </c>
      <c r="E132" t="s">
        <v>961</v>
      </c>
      <c r="F132" t="s">
        <v>792</v>
      </c>
      <c r="G132" t="s">
        <v>965</v>
      </c>
      <c r="H132" t="s">
        <v>8</v>
      </c>
      <c r="I132">
        <v>50.97</v>
      </c>
      <c r="J132" t="s">
        <v>963</v>
      </c>
    </row>
    <row r="133" spans="1:10" x14ac:dyDescent="0.2">
      <c r="A133" t="s">
        <v>48</v>
      </c>
      <c r="B133">
        <v>1780856880000</v>
      </c>
      <c r="C133">
        <v>23400</v>
      </c>
      <c r="D133" t="s">
        <v>925</v>
      </c>
      <c r="E133" t="s">
        <v>961</v>
      </c>
      <c r="F133" t="s">
        <v>790</v>
      </c>
      <c r="G133" t="s">
        <v>962</v>
      </c>
      <c r="H133" t="s">
        <v>8</v>
      </c>
      <c r="I133">
        <v>50.85</v>
      </c>
      <c r="J133" t="s">
        <v>963</v>
      </c>
    </row>
    <row r="134" spans="1:10" x14ac:dyDescent="0.2">
      <c r="A134" t="s">
        <v>50</v>
      </c>
      <c r="B134">
        <v>1780346940000</v>
      </c>
      <c r="C134">
        <v>23678</v>
      </c>
      <c r="D134" t="s">
        <v>925</v>
      </c>
      <c r="E134" t="s">
        <v>961</v>
      </c>
      <c r="F134" t="s">
        <v>793</v>
      </c>
      <c r="G134" t="s">
        <v>962</v>
      </c>
      <c r="H134" t="s">
        <v>8</v>
      </c>
      <c r="I134">
        <v>49.8</v>
      </c>
      <c r="J134" t="s">
        <v>963</v>
      </c>
    </row>
    <row r="135" spans="1:10" x14ac:dyDescent="0.2">
      <c r="A135" t="s">
        <v>50</v>
      </c>
      <c r="B135">
        <v>1780345440000</v>
      </c>
      <c r="C135">
        <v>23683</v>
      </c>
      <c r="D135" t="s">
        <v>925</v>
      </c>
      <c r="E135" t="s">
        <v>961</v>
      </c>
      <c r="F135" t="s">
        <v>793</v>
      </c>
      <c r="G135" t="s">
        <v>962</v>
      </c>
      <c r="H135" t="s">
        <v>8</v>
      </c>
      <c r="I135">
        <v>47.72</v>
      </c>
      <c r="J135" t="s">
        <v>963</v>
      </c>
    </row>
    <row r="136" spans="1:10" x14ac:dyDescent="0.2">
      <c r="A136" t="s">
        <v>50</v>
      </c>
      <c r="B136">
        <v>1780431900000</v>
      </c>
      <c r="C136">
        <v>23694</v>
      </c>
      <c r="D136" t="s">
        <v>925</v>
      </c>
      <c r="E136" t="s">
        <v>961</v>
      </c>
      <c r="F136" t="s">
        <v>792</v>
      </c>
      <c r="G136" t="s">
        <v>965</v>
      </c>
      <c r="H136" t="s">
        <v>8</v>
      </c>
      <c r="I136">
        <v>50.22</v>
      </c>
      <c r="J136" t="s">
        <v>963</v>
      </c>
    </row>
    <row r="137" spans="1:10" x14ac:dyDescent="0.2">
      <c r="A137" t="s">
        <v>50</v>
      </c>
      <c r="B137">
        <v>1780519860000</v>
      </c>
      <c r="C137">
        <v>23701</v>
      </c>
      <c r="D137" t="s">
        <v>925</v>
      </c>
      <c r="E137" t="s">
        <v>964</v>
      </c>
      <c r="F137" t="s">
        <v>796</v>
      </c>
      <c r="G137" t="s">
        <v>962</v>
      </c>
      <c r="H137" t="s">
        <v>8</v>
      </c>
      <c r="I137">
        <v>58.6</v>
      </c>
      <c r="J137" t="s">
        <v>963</v>
      </c>
    </row>
    <row r="138" spans="1:10" x14ac:dyDescent="0.2">
      <c r="A138" t="s">
        <v>50</v>
      </c>
      <c r="B138">
        <v>1780518360000</v>
      </c>
      <c r="C138">
        <v>23706</v>
      </c>
      <c r="D138" t="s">
        <v>925</v>
      </c>
      <c r="E138" t="s">
        <v>964</v>
      </c>
      <c r="F138" t="s">
        <v>796</v>
      </c>
      <c r="G138" t="s">
        <v>962</v>
      </c>
      <c r="H138" t="s">
        <v>8</v>
      </c>
      <c r="I138">
        <v>55.67</v>
      </c>
      <c r="J138" t="s">
        <v>963</v>
      </c>
    </row>
    <row r="139" spans="1:10" x14ac:dyDescent="0.2">
      <c r="A139" t="s">
        <v>50</v>
      </c>
      <c r="B139">
        <v>1780606320000</v>
      </c>
      <c r="C139">
        <v>23711</v>
      </c>
      <c r="D139" t="s">
        <v>925</v>
      </c>
      <c r="E139" t="s">
        <v>964</v>
      </c>
      <c r="F139" t="s">
        <v>796</v>
      </c>
      <c r="G139" t="s">
        <v>962</v>
      </c>
      <c r="H139" t="s">
        <v>8</v>
      </c>
      <c r="I139">
        <v>56.53</v>
      </c>
      <c r="J139" t="s">
        <v>963</v>
      </c>
    </row>
    <row r="140" spans="1:10" x14ac:dyDescent="0.2">
      <c r="A140" t="s">
        <v>50</v>
      </c>
      <c r="B140">
        <v>1780692780000</v>
      </c>
      <c r="C140">
        <v>23722</v>
      </c>
      <c r="D140" t="s">
        <v>925</v>
      </c>
      <c r="E140" t="s">
        <v>961</v>
      </c>
      <c r="F140" t="s">
        <v>793</v>
      </c>
      <c r="G140" t="s">
        <v>962</v>
      </c>
      <c r="H140" t="s">
        <v>8</v>
      </c>
      <c r="I140">
        <v>47.43</v>
      </c>
      <c r="J140" t="s">
        <v>963</v>
      </c>
    </row>
    <row r="141" spans="1:10" x14ac:dyDescent="0.2">
      <c r="A141" t="s">
        <v>50</v>
      </c>
      <c r="B141">
        <v>1780691280000</v>
      </c>
      <c r="C141">
        <v>23727</v>
      </c>
      <c r="D141" t="s">
        <v>925</v>
      </c>
      <c r="E141" t="s">
        <v>964</v>
      </c>
      <c r="F141" t="s">
        <v>796</v>
      </c>
      <c r="G141" t="s">
        <v>962</v>
      </c>
      <c r="H141" t="s">
        <v>8</v>
      </c>
      <c r="I141">
        <v>58.6</v>
      </c>
      <c r="J141" t="s">
        <v>963</v>
      </c>
    </row>
    <row r="142" spans="1:10" x14ac:dyDescent="0.2">
      <c r="A142" t="s">
        <v>50</v>
      </c>
      <c r="B142">
        <v>1780779240000</v>
      </c>
      <c r="C142">
        <v>23734</v>
      </c>
      <c r="D142" t="s">
        <v>925</v>
      </c>
      <c r="E142" t="s">
        <v>961</v>
      </c>
      <c r="F142" t="s">
        <v>793</v>
      </c>
      <c r="G142" t="s">
        <v>962</v>
      </c>
      <c r="H142" t="s">
        <v>8</v>
      </c>
      <c r="I142">
        <v>48.46</v>
      </c>
      <c r="J142" t="s">
        <v>963</v>
      </c>
    </row>
    <row r="143" spans="1:10" x14ac:dyDescent="0.2">
      <c r="A143" t="s">
        <v>50</v>
      </c>
      <c r="B143">
        <v>1780777740000</v>
      </c>
      <c r="C143">
        <v>23739</v>
      </c>
      <c r="D143" t="s">
        <v>925</v>
      </c>
      <c r="E143" t="s">
        <v>961</v>
      </c>
      <c r="F143" t="s">
        <v>792</v>
      </c>
      <c r="G143" t="s">
        <v>965</v>
      </c>
      <c r="H143" t="s">
        <v>8</v>
      </c>
      <c r="I143">
        <v>48.34</v>
      </c>
      <c r="J143" t="s">
        <v>963</v>
      </c>
    </row>
    <row r="144" spans="1:10" x14ac:dyDescent="0.2">
      <c r="A144" t="s">
        <v>50</v>
      </c>
      <c r="B144">
        <v>1780865700000</v>
      </c>
      <c r="C144">
        <v>23746</v>
      </c>
      <c r="D144" t="s">
        <v>925</v>
      </c>
      <c r="E144" t="s">
        <v>961</v>
      </c>
      <c r="F144" t="s">
        <v>793</v>
      </c>
      <c r="G144" t="s">
        <v>962</v>
      </c>
      <c r="H144" t="s">
        <v>8</v>
      </c>
      <c r="I144">
        <v>53.42</v>
      </c>
      <c r="J144" t="s">
        <v>963</v>
      </c>
    </row>
    <row r="145" spans="1:10" x14ac:dyDescent="0.2">
      <c r="A145" t="s">
        <v>50</v>
      </c>
      <c r="B145">
        <v>1780864200000</v>
      </c>
      <c r="C145">
        <v>23751</v>
      </c>
      <c r="D145" t="s">
        <v>925</v>
      </c>
      <c r="E145" t="s">
        <v>961</v>
      </c>
      <c r="F145" t="s">
        <v>793</v>
      </c>
      <c r="G145" t="s">
        <v>962</v>
      </c>
      <c r="H145" t="s">
        <v>8</v>
      </c>
      <c r="I145">
        <v>52.81</v>
      </c>
      <c r="J145" t="s">
        <v>963</v>
      </c>
    </row>
    <row r="146" spans="1:10" x14ac:dyDescent="0.2">
      <c r="A146" t="s">
        <v>50</v>
      </c>
      <c r="B146">
        <v>1780862700000</v>
      </c>
      <c r="C146">
        <v>23756</v>
      </c>
      <c r="D146" t="s">
        <v>925</v>
      </c>
      <c r="E146" t="s">
        <v>964</v>
      </c>
      <c r="F146" t="s">
        <v>796</v>
      </c>
      <c r="G146" t="s">
        <v>962</v>
      </c>
      <c r="H146" t="s">
        <v>8</v>
      </c>
      <c r="I146">
        <v>59.98</v>
      </c>
      <c r="J146" t="s">
        <v>963</v>
      </c>
    </row>
    <row r="147" spans="1:10" x14ac:dyDescent="0.2">
      <c r="A147" t="s">
        <v>52</v>
      </c>
      <c r="B147">
        <v>1780354260000</v>
      </c>
      <c r="C147">
        <v>24072</v>
      </c>
      <c r="D147" t="s">
        <v>925</v>
      </c>
      <c r="E147" t="s">
        <v>964</v>
      </c>
      <c r="F147" t="s">
        <v>796</v>
      </c>
      <c r="G147" t="s">
        <v>962</v>
      </c>
      <c r="H147" t="s">
        <v>8</v>
      </c>
      <c r="I147">
        <v>58.02</v>
      </c>
      <c r="J147" t="s">
        <v>963</v>
      </c>
    </row>
    <row r="148" spans="1:10" x14ac:dyDescent="0.2">
      <c r="A148" t="s">
        <v>52</v>
      </c>
      <c r="B148">
        <v>1780352760000</v>
      </c>
      <c r="C148">
        <v>24077</v>
      </c>
      <c r="D148" t="s">
        <v>925</v>
      </c>
      <c r="E148" t="s">
        <v>961</v>
      </c>
      <c r="F148" t="s">
        <v>790</v>
      </c>
      <c r="G148" t="s">
        <v>962</v>
      </c>
      <c r="H148" t="s">
        <v>8</v>
      </c>
      <c r="I148">
        <v>53.54</v>
      </c>
      <c r="J148" t="s">
        <v>963</v>
      </c>
    </row>
    <row r="149" spans="1:10" x14ac:dyDescent="0.2">
      <c r="A149" t="s">
        <v>52</v>
      </c>
      <c r="B149">
        <v>1780351260000</v>
      </c>
      <c r="C149">
        <v>24082</v>
      </c>
      <c r="D149" t="s">
        <v>925</v>
      </c>
      <c r="E149" t="s">
        <v>964</v>
      </c>
      <c r="F149" t="s">
        <v>796</v>
      </c>
      <c r="G149" t="s">
        <v>962</v>
      </c>
      <c r="H149" t="s">
        <v>8</v>
      </c>
      <c r="I149">
        <v>59.74</v>
      </c>
      <c r="J149" t="s">
        <v>963</v>
      </c>
    </row>
    <row r="150" spans="1:10" x14ac:dyDescent="0.2">
      <c r="A150" t="s">
        <v>52</v>
      </c>
      <c r="B150">
        <v>1780440720000</v>
      </c>
      <c r="C150">
        <v>24085</v>
      </c>
      <c r="D150" t="s">
        <v>925</v>
      </c>
      <c r="E150" t="s">
        <v>964</v>
      </c>
      <c r="F150" t="s">
        <v>796</v>
      </c>
      <c r="G150" t="s">
        <v>962</v>
      </c>
      <c r="H150" t="s">
        <v>8</v>
      </c>
      <c r="I150">
        <v>59.62</v>
      </c>
      <c r="J150" t="s">
        <v>963</v>
      </c>
    </row>
    <row r="151" spans="1:10" x14ac:dyDescent="0.2">
      <c r="A151" t="s">
        <v>52</v>
      </c>
      <c r="B151">
        <v>1780439220000</v>
      </c>
      <c r="C151">
        <v>24090</v>
      </c>
      <c r="D151" t="s">
        <v>925</v>
      </c>
      <c r="E151" t="s">
        <v>961</v>
      </c>
      <c r="F151" t="s">
        <v>792</v>
      </c>
      <c r="G151" t="s">
        <v>965</v>
      </c>
      <c r="H151" t="s">
        <v>8</v>
      </c>
      <c r="I151">
        <v>52.23</v>
      </c>
      <c r="J151" t="s">
        <v>963</v>
      </c>
    </row>
    <row r="152" spans="1:10" x14ac:dyDescent="0.2">
      <c r="A152" t="s">
        <v>52</v>
      </c>
      <c r="B152">
        <v>1780437720000</v>
      </c>
      <c r="C152">
        <v>24095</v>
      </c>
      <c r="D152" t="s">
        <v>925</v>
      </c>
      <c r="E152" t="s">
        <v>961</v>
      </c>
      <c r="F152" t="s">
        <v>790</v>
      </c>
      <c r="G152" t="s">
        <v>962</v>
      </c>
      <c r="H152" t="s">
        <v>8</v>
      </c>
      <c r="I152">
        <v>52.53</v>
      </c>
      <c r="J152" t="s">
        <v>963</v>
      </c>
    </row>
    <row r="153" spans="1:10" x14ac:dyDescent="0.2">
      <c r="A153" t="s">
        <v>52</v>
      </c>
      <c r="B153">
        <v>1780527180000</v>
      </c>
      <c r="C153">
        <v>24099</v>
      </c>
      <c r="D153" t="s">
        <v>925</v>
      </c>
      <c r="E153" t="s">
        <v>961</v>
      </c>
      <c r="F153" t="s">
        <v>790</v>
      </c>
      <c r="G153" t="s">
        <v>962</v>
      </c>
      <c r="H153" t="s">
        <v>8</v>
      </c>
      <c r="I153">
        <v>52.28</v>
      </c>
      <c r="J153" t="s">
        <v>963</v>
      </c>
    </row>
    <row r="154" spans="1:10" x14ac:dyDescent="0.2">
      <c r="A154" t="s">
        <v>52</v>
      </c>
      <c r="B154">
        <v>1780525680000</v>
      </c>
      <c r="C154">
        <v>24104</v>
      </c>
      <c r="D154" t="s">
        <v>925</v>
      </c>
      <c r="E154" t="s">
        <v>961</v>
      </c>
      <c r="F154" t="s">
        <v>790</v>
      </c>
      <c r="G154" t="s">
        <v>962</v>
      </c>
      <c r="H154" t="s">
        <v>8</v>
      </c>
      <c r="I154">
        <v>51.73</v>
      </c>
      <c r="J154" t="s">
        <v>963</v>
      </c>
    </row>
    <row r="155" spans="1:10" x14ac:dyDescent="0.2">
      <c r="A155" t="s">
        <v>52</v>
      </c>
      <c r="B155">
        <v>1780613640000</v>
      </c>
      <c r="C155">
        <v>24111</v>
      </c>
      <c r="D155" t="s">
        <v>925</v>
      </c>
      <c r="E155" t="s">
        <v>964</v>
      </c>
      <c r="F155" t="s">
        <v>796</v>
      </c>
      <c r="G155" t="s">
        <v>962</v>
      </c>
      <c r="H155" t="s">
        <v>8</v>
      </c>
      <c r="I155">
        <v>56.68</v>
      </c>
      <c r="J155" t="s">
        <v>963</v>
      </c>
    </row>
    <row r="156" spans="1:10" x14ac:dyDescent="0.2">
      <c r="A156" t="s">
        <v>52</v>
      </c>
      <c r="B156">
        <v>1780612140000</v>
      </c>
      <c r="C156">
        <v>24116</v>
      </c>
      <c r="D156" t="s">
        <v>925</v>
      </c>
      <c r="E156" t="s">
        <v>964</v>
      </c>
      <c r="F156" t="s">
        <v>792</v>
      </c>
      <c r="G156" t="s">
        <v>965</v>
      </c>
      <c r="H156" t="s">
        <v>8</v>
      </c>
      <c r="I156">
        <v>60.04</v>
      </c>
      <c r="J156" t="s">
        <v>963</v>
      </c>
    </row>
    <row r="157" spans="1:10" x14ac:dyDescent="0.2">
      <c r="A157" t="s">
        <v>52</v>
      </c>
      <c r="B157">
        <v>1780610640000</v>
      </c>
      <c r="C157">
        <v>24121</v>
      </c>
      <c r="D157" t="s">
        <v>925</v>
      </c>
      <c r="E157" t="s">
        <v>961</v>
      </c>
      <c r="F157" t="s">
        <v>790</v>
      </c>
      <c r="G157" t="s">
        <v>962</v>
      </c>
      <c r="H157" t="s">
        <v>8</v>
      </c>
      <c r="I157">
        <v>53.29</v>
      </c>
      <c r="J157" t="s">
        <v>963</v>
      </c>
    </row>
    <row r="158" spans="1:10" x14ac:dyDescent="0.2">
      <c r="A158" t="s">
        <v>52</v>
      </c>
      <c r="B158">
        <v>1780700100000</v>
      </c>
      <c r="C158">
        <v>24124</v>
      </c>
      <c r="D158" t="s">
        <v>925</v>
      </c>
      <c r="E158" t="s">
        <v>961</v>
      </c>
      <c r="F158" t="s">
        <v>790</v>
      </c>
      <c r="G158" t="s">
        <v>962</v>
      </c>
      <c r="H158" t="s">
        <v>8</v>
      </c>
      <c r="I158">
        <v>49.76</v>
      </c>
      <c r="J158" t="s">
        <v>963</v>
      </c>
    </row>
    <row r="159" spans="1:10" x14ac:dyDescent="0.2">
      <c r="A159" t="s">
        <v>52</v>
      </c>
      <c r="B159">
        <v>1780698600000</v>
      </c>
      <c r="C159">
        <v>24129</v>
      </c>
      <c r="D159" t="s">
        <v>925</v>
      </c>
      <c r="E159" t="s">
        <v>961</v>
      </c>
      <c r="F159" t="s">
        <v>790</v>
      </c>
      <c r="G159" t="s">
        <v>962</v>
      </c>
      <c r="H159" t="s">
        <v>8</v>
      </c>
      <c r="I159">
        <v>47.47</v>
      </c>
      <c r="J159" t="s">
        <v>963</v>
      </c>
    </row>
    <row r="160" spans="1:10" x14ac:dyDescent="0.2">
      <c r="A160" t="s">
        <v>52</v>
      </c>
      <c r="B160">
        <v>1780697100000</v>
      </c>
      <c r="C160">
        <v>24134</v>
      </c>
      <c r="D160" t="s">
        <v>925</v>
      </c>
      <c r="E160" t="s">
        <v>961</v>
      </c>
      <c r="F160" t="s">
        <v>790</v>
      </c>
      <c r="G160" t="s">
        <v>962</v>
      </c>
      <c r="H160" t="s">
        <v>8</v>
      </c>
      <c r="I160">
        <v>52.64</v>
      </c>
      <c r="J160" t="s">
        <v>963</v>
      </c>
    </row>
    <row r="161" spans="1:10" x14ac:dyDescent="0.2">
      <c r="A161" t="s">
        <v>52</v>
      </c>
      <c r="B161">
        <v>1780786560000</v>
      </c>
      <c r="C161">
        <v>24138</v>
      </c>
      <c r="D161" t="s">
        <v>925</v>
      </c>
      <c r="E161" t="s">
        <v>961</v>
      </c>
      <c r="F161" t="s">
        <v>790</v>
      </c>
      <c r="G161" t="s">
        <v>962</v>
      </c>
      <c r="H161" t="s">
        <v>8</v>
      </c>
      <c r="I161">
        <v>50.44</v>
      </c>
      <c r="J161" t="s">
        <v>963</v>
      </c>
    </row>
    <row r="162" spans="1:10" x14ac:dyDescent="0.2">
      <c r="A162" t="s">
        <v>52</v>
      </c>
      <c r="B162">
        <v>1780783560000</v>
      </c>
      <c r="C162">
        <v>24148</v>
      </c>
      <c r="D162" t="s">
        <v>925</v>
      </c>
      <c r="E162" t="s">
        <v>961</v>
      </c>
      <c r="F162" t="s">
        <v>790</v>
      </c>
      <c r="G162" t="s">
        <v>962</v>
      </c>
      <c r="H162" t="s">
        <v>8</v>
      </c>
      <c r="I162">
        <v>47.8</v>
      </c>
      <c r="J162" t="s">
        <v>963</v>
      </c>
    </row>
    <row r="163" spans="1:10" x14ac:dyDescent="0.2">
      <c r="A163" t="s">
        <v>52</v>
      </c>
      <c r="B163">
        <v>1780873020000</v>
      </c>
      <c r="C163">
        <v>24152</v>
      </c>
      <c r="D163" t="s">
        <v>925</v>
      </c>
      <c r="E163" t="s">
        <v>961</v>
      </c>
      <c r="F163" t="s">
        <v>790</v>
      </c>
      <c r="G163" t="s">
        <v>962</v>
      </c>
      <c r="H163" t="s">
        <v>8</v>
      </c>
      <c r="I163">
        <v>50.19</v>
      </c>
      <c r="J163" t="s">
        <v>963</v>
      </c>
    </row>
    <row r="164" spans="1:10" x14ac:dyDescent="0.2">
      <c r="A164" t="s">
        <v>52</v>
      </c>
      <c r="B164">
        <v>1780871520000</v>
      </c>
      <c r="C164">
        <v>24157</v>
      </c>
      <c r="D164" t="s">
        <v>925</v>
      </c>
      <c r="E164" t="s">
        <v>964</v>
      </c>
      <c r="F164" t="s">
        <v>796</v>
      </c>
      <c r="G164" t="s">
        <v>962</v>
      </c>
      <c r="H164" t="s">
        <v>8</v>
      </c>
      <c r="I164">
        <v>59.7</v>
      </c>
      <c r="J164" t="s">
        <v>963</v>
      </c>
    </row>
    <row r="165" spans="1:10" x14ac:dyDescent="0.2">
      <c r="A165" t="s">
        <v>52</v>
      </c>
      <c r="B165">
        <v>1780870020000</v>
      </c>
      <c r="C165">
        <v>24162</v>
      </c>
      <c r="D165" t="s">
        <v>925</v>
      </c>
      <c r="E165" t="s">
        <v>961</v>
      </c>
      <c r="F165" t="s">
        <v>790</v>
      </c>
      <c r="G165" t="s">
        <v>962</v>
      </c>
      <c r="H165" t="s">
        <v>8</v>
      </c>
      <c r="I165">
        <v>51.66</v>
      </c>
      <c r="J165" t="s">
        <v>963</v>
      </c>
    </row>
    <row r="166" spans="1:10" x14ac:dyDescent="0.2">
      <c r="A166" t="s">
        <v>54</v>
      </c>
      <c r="B166">
        <v>1780343580000</v>
      </c>
      <c r="C166">
        <v>24411</v>
      </c>
      <c r="D166" t="s">
        <v>925</v>
      </c>
      <c r="E166" t="s">
        <v>964</v>
      </c>
      <c r="F166" t="s">
        <v>796</v>
      </c>
      <c r="G166" t="s">
        <v>962</v>
      </c>
      <c r="H166" t="s">
        <v>8</v>
      </c>
      <c r="I166">
        <v>55.22</v>
      </c>
      <c r="J166" t="s">
        <v>963</v>
      </c>
    </row>
    <row r="167" spans="1:10" x14ac:dyDescent="0.2">
      <c r="A167" t="s">
        <v>54</v>
      </c>
      <c r="B167">
        <v>1780430040000</v>
      </c>
      <c r="C167">
        <v>24421</v>
      </c>
      <c r="D167" t="s">
        <v>925</v>
      </c>
      <c r="E167" t="s">
        <v>961</v>
      </c>
      <c r="F167" t="s">
        <v>790</v>
      </c>
      <c r="G167" t="s">
        <v>962</v>
      </c>
      <c r="H167" t="s">
        <v>8</v>
      </c>
      <c r="I167">
        <v>48.95</v>
      </c>
      <c r="J167" t="s">
        <v>963</v>
      </c>
    </row>
    <row r="168" spans="1:10" x14ac:dyDescent="0.2">
      <c r="A168" t="s">
        <v>54</v>
      </c>
      <c r="B168">
        <v>1780516500000</v>
      </c>
      <c r="C168">
        <v>24432</v>
      </c>
      <c r="D168" t="s">
        <v>925</v>
      </c>
      <c r="E168" t="s">
        <v>961</v>
      </c>
      <c r="F168" t="s">
        <v>790</v>
      </c>
      <c r="G168" t="s">
        <v>962</v>
      </c>
      <c r="H168" t="s">
        <v>8</v>
      </c>
      <c r="I168">
        <v>51.91</v>
      </c>
      <c r="J168" t="s">
        <v>963</v>
      </c>
    </row>
    <row r="169" spans="1:10" x14ac:dyDescent="0.2">
      <c r="A169" t="s">
        <v>54</v>
      </c>
      <c r="B169">
        <v>1780601460000</v>
      </c>
      <c r="C169">
        <v>24447</v>
      </c>
      <c r="D169" t="s">
        <v>925</v>
      </c>
      <c r="E169" t="s">
        <v>961</v>
      </c>
      <c r="F169" t="s">
        <v>792</v>
      </c>
      <c r="G169" t="s">
        <v>965</v>
      </c>
      <c r="H169" t="s">
        <v>8</v>
      </c>
      <c r="I169">
        <v>50.27</v>
      </c>
      <c r="J169" t="s">
        <v>963</v>
      </c>
    </row>
    <row r="170" spans="1:10" x14ac:dyDescent="0.2">
      <c r="A170" t="s">
        <v>54</v>
      </c>
      <c r="B170">
        <v>1780689420000</v>
      </c>
      <c r="C170">
        <v>24452</v>
      </c>
      <c r="D170" t="s">
        <v>925</v>
      </c>
      <c r="E170" t="s">
        <v>961</v>
      </c>
      <c r="F170" t="s">
        <v>790</v>
      </c>
      <c r="G170" t="s">
        <v>962</v>
      </c>
      <c r="H170" t="s">
        <v>8</v>
      </c>
      <c r="I170">
        <v>49.6</v>
      </c>
      <c r="J170" t="s">
        <v>963</v>
      </c>
    </row>
    <row r="171" spans="1:10" x14ac:dyDescent="0.2">
      <c r="A171" t="s">
        <v>54</v>
      </c>
      <c r="B171">
        <v>1780775880000</v>
      </c>
      <c r="C171">
        <v>24463</v>
      </c>
      <c r="D171" t="s">
        <v>925</v>
      </c>
      <c r="E171" t="s">
        <v>964</v>
      </c>
      <c r="F171" t="s">
        <v>796</v>
      </c>
      <c r="G171" t="s">
        <v>962</v>
      </c>
      <c r="H171" t="s">
        <v>8</v>
      </c>
      <c r="I171">
        <v>55.77</v>
      </c>
      <c r="J171" t="s">
        <v>963</v>
      </c>
    </row>
    <row r="172" spans="1:10" x14ac:dyDescent="0.2">
      <c r="A172" t="s">
        <v>54</v>
      </c>
      <c r="B172">
        <v>1780774380000</v>
      </c>
      <c r="C172">
        <v>24468</v>
      </c>
      <c r="D172" t="s">
        <v>925</v>
      </c>
      <c r="E172" t="s">
        <v>964</v>
      </c>
      <c r="F172" t="s">
        <v>792</v>
      </c>
      <c r="G172" t="s">
        <v>965</v>
      </c>
      <c r="H172" t="s">
        <v>8</v>
      </c>
      <c r="I172">
        <v>54.18</v>
      </c>
      <c r="J172" t="s">
        <v>963</v>
      </c>
    </row>
    <row r="173" spans="1:10" x14ac:dyDescent="0.2">
      <c r="A173" t="s">
        <v>54</v>
      </c>
      <c r="B173">
        <v>1780862340000</v>
      </c>
      <c r="C173">
        <v>24474</v>
      </c>
      <c r="D173" t="s">
        <v>925</v>
      </c>
      <c r="E173" t="s">
        <v>964</v>
      </c>
      <c r="F173" t="s">
        <v>796</v>
      </c>
      <c r="G173" t="s">
        <v>962</v>
      </c>
      <c r="H173" t="s">
        <v>8</v>
      </c>
      <c r="I173">
        <v>55.8</v>
      </c>
      <c r="J173" t="s">
        <v>963</v>
      </c>
    </row>
    <row r="174" spans="1:10" x14ac:dyDescent="0.2">
      <c r="A174" t="s">
        <v>54</v>
      </c>
      <c r="B174">
        <v>1780860840000</v>
      </c>
      <c r="C174">
        <v>24479</v>
      </c>
      <c r="D174" t="s">
        <v>925</v>
      </c>
      <c r="E174" t="s">
        <v>961</v>
      </c>
      <c r="F174" t="s">
        <v>790</v>
      </c>
      <c r="G174" t="s">
        <v>962</v>
      </c>
      <c r="H174" t="s">
        <v>8</v>
      </c>
      <c r="I174">
        <v>51.26</v>
      </c>
      <c r="J174" t="s">
        <v>963</v>
      </c>
    </row>
    <row r="175" spans="1:10" x14ac:dyDescent="0.2">
      <c r="A175" t="s">
        <v>56</v>
      </c>
      <c r="B175">
        <v>1780350900000</v>
      </c>
      <c r="C175">
        <v>24785</v>
      </c>
      <c r="D175" t="s">
        <v>925</v>
      </c>
      <c r="E175" t="s">
        <v>964</v>
      </c>
      <c r="F175" t="s">
        <v>796</v>
      </c>
      <c r="G175" t="s">
        <v>962</v>
      </c>
      <c r="H175" t="s">
        <v>8</v>
      </c>
      <c r="I175">
        <v>60.6</v>
      </c>
      <c r="J175" t="s">
        <v>963</v>
      </c>
    </row>
    <row r="176" spans="1:10" x14ac:dyDescent="0.2">
      <c r="A176" t="s">
        <v>56</v>
      </c>
      <c r="B176">
        <v>1780347900000</v>
      </c>
      <c r="C176">
        <v>24795</v>
      </c>
      <c r="D176" t="s">
        <v>925</v>
      </c>
      <c r="E176" t="s">
        <v>964</v>
      </c>
      <c r="F176" t="s">
        <v>796</v>
      </c>
      <c r="G176" t="s">
        <v>962</v>
      </c>
      <c r="H176" t="s">
        <v>8</v>
      </c>
      <c r="I176">
        <v>57.49</v>
      </c>
      <c r="J176" t="s">
        <v>963</v>
      </c>
    </row>
    <row r="177" spans="1:10" x14ac:dyDescent="0.2">
      <c r="A177" t="s">
        <v>56</v>
      </c>
      <c r="B177">
        <v>1780437360000</v>
      </c>
      <c r="C177">
        <v>24800</v>
      </c>
      <c r="D177" t="s">
        <v>925</v>
      </c>
      <c r="E177" t="s">
        <v>964</v>
      </c>
      <c r="F177" t="s">
        <v>796</v>
      </c>
      <c r="G177" t="s">
        <v>962</v>
      </c>
      <c r="H177" t="s">
        <v>8</v>
      </c>
      <c r="I177">
        <v>56.4</v>
      </c>
      <c r="J177" t="s">
        <v>963</v>
      </c>
    </row>
    <row r="178" spans="1:10" x14ac:dyDescent="0.2">
      <c r="A178" t="s">
        <v>56</v>
      </c>
      <c r="B178">
        <v>1780435860000</v>
      </c>
      <c r="C178">
        <v>24805</v>
      </c>
      <c r="D178" t="s">
        <v>925</v>
      </c>
      <c r="E178" t="s">
        <v>964</v>
      </c>
      <c r="F178" t="s">
        <v>792</v>
      </c>
      <c r="G178" t="s">
        <v>965</v>
      </c>
      <c r="H178" t="s">
        <v>8</v>
      </c>
      <c r="I178">
        <v>57.17</v>
      </c>
      <c r="J178" t="s">
        <v>963</v>
      </c>
    </row>
    <row r="179" spans="1:10" x14ac:dyDescent="0.2">
      <c r="A179" t="s">
        <v>56</v>
      </c>
      <c r="B179">
        <v>1780434360000</v>
      </c>
      <c r="C179">
        <v>24810</v>
      </c>
      <c r="D179" t="s">
        <v>925</v>
      </c>
      <c r="E179" t="s">
        <v>964</v>
      </c>
      <c r="F179" t="s">
        <v>796</v>
      </c>
      <c r="G179" t="s">
        <v>962</v>
      </c>
      <c r="H179" t="s">
        <v>8</v>
      </c>
      <c r="I179">
        <v>59.33</v>
      </c>
      <c r="J179" t="s">
        <v>963</v>
      </c>
    </row>
    <row r="180" spans="1:10" x14ac:dyDescent="0.2">
      <c r="A180" t="s">
        <v>56</v>
      </c>
      <c r="B180">
        <v>1780523820000</v>
      </c>
      <c r="C180">
        <v>24816</v>
      </c>
      <c r="D180" t="s">
        <v>925</v>
      </c>
      <c r="E180" t="s">
        <v>964</v>
      </c>
      <c r="F180" t="s">
        <v>796</v>
      </c>
      <c r="G180" t="s">
        <v>962</v>
      </c>
      <c r="H180" t="s">
        <v>8</v>
      </c>
      <c r="I180">
        <v>57.51</v>
      </c>
      <c r="J180" t="s">
        <v>963</v>
      </c>
    </row>
    <row r="181" spans="1:10" x14ac:dyDescent="0.2">
      <c r="A181" t="s">
        <v>56</v>
      </c>
      <c r="B181">
        <v>1780522320000</v>
      </c>
      <c r="C181">
        <v>24821</v>
      </c>
      <c r="D181" t="s">
        <v>925</v>
      </c>
      <c r="E181" t="s">
        <v>964</v>
      </c>
      <c r="F181" t="s">
        <v>796</v>
      </c>
      <c r="G181" t="s">
        <v>962</v>
      </c>
      <c r="H181" t="s">
        <v>8</v>
      </c>
      <c r="I181">
        <v>60.71</v>
      </c>
      <c r="J181" t="s">
        <v>963</v>
      </c>
    </row>
    <row r="182" spans="1:10" x14ac:dyDescent="0.2">
      <c r="A182" t="s">
        <v>56</v>
      </c>
      <c r="B182">
        <v>1780520820000</v>
      </c>
      <c r="C182">
        <v>24826</v>
      </c>
      <c r="D182" t="s">
        <v>925</v>
      </c>
      <c r="E182" t="s">
        <v>964</v>
      </c>
      <c r="F182" t="s">
        <v>796</v>
      </c>
      <c r="G182" t="s">
        <v>962</v>
      </c>
      <c r="H182" t="s">
        <v>8</v>
      </c>
      <c r="I182">
        <v>59.73</v>
      </c>
      <c r="J182" t="s">
        <v>963</v>
      </c>
    </row>
    <row r="183" spans="1:10" x14ac:dyDescent="0.2">
      <c r="A183" t="s">
        <v>56</v>
      </c>
      <c r="B183">
        <v>1780610280000</v>
      </c>
      <c r="C183">
        <v>24830</v>
      </c>
      <c r="D183" t="s">
        <v>925</v>
      </c>
      <c r="E183" t="s">
        <v>964</v>
      </c>
      <c r="F183" t="s">
        <v>796</v>
      </c>
      <c r="G183" t="s">
        <v>962</v>
      </c>
      <c r="H183" t="s">
        <v>8</v>
      </c>
      <c r="I183">
        <v>61.68</v>
      </c>
      <c r="J183" t="s">
        <v>963</v>
      </c>
    </row>
    <row r="184" spans="1:10" x14ac:dyDescent="0.2">
      <c r="A184" t="s">
        <v>56</v>
      </c>
      <c r="B184">
        <v>1780608780000</v>
      </c>
      <c r="C184">
        <v>24835</v>
      </c>
      <c r="D184" t="s">
        <v>925</v>
      </c>
      <c r="E184" t="s">
        <v>964</v>
      </c>
      <c r="F184" t="s">
        <v>792</v>
      </c>
      <c r="G184" t="s">
        <v>965</v>
      </c>
      <c r="H184" t="s">
        <v>8</v>
      </c>
      <c r="I184">
        <v>61.37</v>
      </c>
      <c r="J184" t="s">
        <v>963</v>
      </c>
    </row>
    <row r="185" spans="1:10" x14ac:dyDescent="0.2">
      <c r="A185" t="s">
        <v>56</v>
      </c>
      <c r="B185">
        <v>1780696740000</v>
      </c>
      <c r="C185">
        <v>24845</v>
      </c>
      <c r="D185" t="s">
        <v>925</v>
      </c>
      <c r="E185" t="s">
        <v>964</v>
      </c>
      <c r="F185" t="s">
        <v>796</v>
      </c>
      <c r="G185" t="s">
        <v>962</v>
      </c>
      <c r="H185" t="s">
        <v>8</v>
      </c>
      <c r="I185">
        <v>58.51</v>
      </c>
      <c r="J185" t="s">
        <v>963</v>
      </c>
    </row>
    <row r="186" spans="1:10" x14ac:dyDescent="0.2">
      <c r="A186" t="s">
        <v>56</v>
      </c>
      <c r="B186">
        <v>1780695240000</v>
      </c>
      <c r="C186">
        <v>24850</v>
      </c>
      <c r="D186" t="s">
        <v>925</v>
      </c>
      <c r="E186" t="s">
        <v>964</v>
      </c>
      <c r="F186" t="s">
        <v>796</v>
      </c>
      <c r="G186" t="s">
        <v>962</v>
      </c>
      <c r="H186" t="s">
        <v>8</v>
      </c>
      <c r="I186">
        <v>59.5</v>
      </c>
      <c r="J186" t="s">
        <v>963</v>
      </c>
    </row>
    <row r="187" spans="1:10" x14ac:dyDescent="0.2">
      <c r="A187" t="s">
        <v>56</v>
      </c>
      <c r="B187">
        <v>1780693740000</v>
      </c>
      <c r="C187">
        <v>24855</v>
      </c>
      <c r="D187" t="s">
        <v>925</v>
      </c>
      <c r="E187" t="s">
        <v>964</v>
      </c>
      <c r="F187" t="s">
        <v>796</v>
      </c>
      <c r="G187" t="s">
        <v>962</v>
      </c>
      <c r="H187" t="s">
        <v>8</v>
      </c>
      <c r="I187">
        <v>62.84</v>
      </c>
      <c r="J187" t="s">
        <v>963</v>
      </c>
    </row>
    <row r="188" spans="1:10" x14ac:dyDescent="0.2">
      <c r="A188" t="s">
        <v>56</v>
      </c>
      <c r="B188">
        <v>1780779600000</v>
      </c>
      <c r="C188">
        <v>24861</v>
      </c>
      <c r="D188" t="s">
        <v>925</v>
      </c>
      <c r="E188" t="s">
        <v>964</v>
      </c>
      <c r="F188" t="s">
        <v>796</v>
      </c>
      <c r="G188" t="s">
        <v>962</v>
      </c>
      <c r="H188" t="s">
        <v>8</v>
      </c>
      <c r="I188">
        <v>55.21</v>
      </c>
      <c r="J188" t="s">
        <v>963</v>
      </c>
    </row>
    <row r="189" spans="1:10" x14ac:dyDescent="0.2">
      <c r="A189" t="s">
        <v>56</v>
      </c>
      <c r="B189">
        <v>1780780200000</v>
      </c>
      <c r="C189">
        <v>24871</v>
      </c>
      <c r="D189" t="s">
        <v>925</v>
      </c>
      <c r="E189" t="s">
        <v>964</v>
      </c>
      <c r="F189" t="s">
        <v>796</v>
      </c>
      <c r="G189" t="s">
        <v>962</v>
      </c>
      <c r="H189" t="s">
        <v>8</v>
      </c>
      <c r="I189">
        <v>57.72</v>
      </c>
      <c r="J189" t="s">
        <v>963</v>
      </c>
    </row>
    <row r="190" spans="1:10" x14ac:dyDescent="0.2">
      <c r="A190" t="s">
        <v>56</v>
      </c>
      <c r="B190">
        <v>1780866060000</v>
      </c>
      <c r="C190">
        <v>24877</v>
      </c>
      <c r="D190" t="s">
        <v>925</v>
      </c>
      <c r="E190" t="s">
        <v>964</v>
      </c>
      <c r="F190" t="s">
        <v>796</v>
      </c>
      <c r="G190" t="s">
        <v>962</v>
      </c>
      <c r="H190" t="s">
        <v>8</v>
      </c>
      <c r="I190">
        <v>64.52</v>
      </c>
      <c r="J190" t="s">
        <v>963</v>
      </c>
    </row>
    <row r="191" spans="1:10" x14ac:dyDescent="0.2">
      <c r="A191" t="s">
        <v>56</v>
      </c>
      <c r="B191">
        <v>1780868160000</v>
      </c>
      <c r="C191">
        <v>24882</v>
      </c>
      <c r="D191" t="s">
        <v>925</v>
      </c>
      <c r="E191" t="s">
        <v>964</v>
      </c>
      <c r="F191" t="s">
        <v>796</v>
      </c>
      <c r="G191" t="s">
        <v>962</v>
      </c>
      <c r="H191" t="s">
        <v>8</v>
      </c>
      <c r="I191">
        <v>59.36</v>
      </c>
      <c r="J191" t="s">
        <v>963</v>
      </c>
    </row>
    <row r="192" spans="1:10" x14ac:dyDescent="0.2">
      <c r="A192" t="s">
        <v>56</v>
      </c>
      <c r="B192">
        <v>1780866660000</v>
      </c>
      <c r="C192">
        <v>24887</v>
      </c>
      <c r="D192" t="s">
        <v>925</v>
      </c>
      <c r="E192" t="s">
        <v>964</v>
      </c>
      <c r="F192" t="s">
        <v>796</v>
      </c>
      <c r="G192" t="s">
        <v>962</v>
      </c>
      <c r="H192" t="s">
        <v>8</v>
      </c>
      <c r="I192">
        <v>60.68</v>
      </c>
      <c r="J192" t="s">
        <v>963</v>
      </c>
    </row>
    <row r="193" spans="1:10" x14ac:dyDescent="0.2">
      <c r="A193" t="s">
        <v>58</v>
      </c>
      <c r="B193">
        <v>1780340220000</v>
      </c>
      <c r="C193">
        <v>25193</v>
      </c>
      <c r="D193" t="s">
        <v>925</v>
      </c>
      <c r="E193" t="s">
        <v>964</v>
      </c>
      <c r="F193" t="s">
        <v>795</v>
      </c>
      <c r="G193" t="s">
        <v>962</v>
      </c>
      <c r="H193" t="s">
        <v>8</v>
      </c>
      <c r="I193">
        <v>55.78</v>
      </c>
      <c r="J193" t="s">
        <v>963</v>
      </c>
    </row>
    <row r="194" spans="1:10" x14ac:dyDescent="0.2">
      <c r="A194" t="s">
        <v>58</v>
      </c>
      <c r="B194">
        <v>1780338720000</v>
      </c>
      <c r="C194">
        <v>25198</v>
      </c>
      <c r="D194" t="s">
        <v>925</v>
      </c>
      <c r="E194" t="s">
        <v>964</v>
      </c>
      <c r="F194" t="s">
        <v>795</v>
      </c>
      <c r="G194" t="s">
        <v>962</v>
      </c>
      <c r="H194" t="s">
        <v>8</v>
      </c>
      <c r="I194">
        <v>57.91</v>
      </c>
      <c r="J194" t="s">
        <v>963</v>
      </c>
    </row>
    <row r="195" spans="1:10" x14ac:dyDescent="0.2">
      <c r="A195" t="s">
        <v>58</v>
      </c>
      <c r="B195">
        <v>1780426680000</v>
      </c>
      <c r="C195">
        <v>25204</v>
      </c>
      <c r="D195" t="s">
        <v>925</v>
      </c>
      <c r="E195" t="s">
        <v>964</v>
      </c>
      <c r="F195" t="s">
        <v>795</v>
      </c>
      <c r="G195" t="s">
        <v>962</v>
      </c>
      <c r="H195" t="s">
        <v>8</v>
      </c>
      <c r="I195">
        <v>60.19</v>
      </c>
      <c r="J195" t="s">
        <v>963</v>
      </c>
    </row>
    <row r="196" spans="1:10" x14ac:dyDescent="0.2">
      <c r="A196" t="s">
        <v>58</v>
      </c>
      <c r="B196">
        <v>1780425180000</v>
      </c>
      <c r="C196">
        <v>25209</v>
      </c>
      <c r="D196" t="s">
        <v>925</v>
      </c>
      <c r="E196" t="s">
        <v>964</v>
      </c>
      <c r="F196" t="s">
        <v>792</v>
      </c>
      <c r="G196" t="s">
        <v>965</v>
      </c>
      <c r="H196" t="s">
        <v>8</v>
      </c>
      <c r="I196">
        <v>64.180000000000007</v>
      </c>
      <c r="J196" t="s">
        <v>963</v>
      </c>
    </row>
    <row r="197" spans="1:10" x14ac:dyDescent="0.2">
      <c r="A197" t="s">
        <v>58</v>
      </c>
      <c r="B197">
        <v>1780513140000</v>
      </c>
      <c r="C197">
        <v>25216</v>
      </c>
      <c r="D197" t="s">
        <v>925</v>
      </c>
      <c r="E197" t="s">
        <v>964</v>
      </c>
      <c r="F197" t="s">
        <v>795</v>
      </c>
      <c r="G197" t="s">
        <v>962</v>
      </c>
      <c r="H197" t="s">
        <v>8</v>
      </c>
      <c r="I197">
        <v>61.04</v>
      </c>
      <c r="J197" t="s">
        <v>963</v>
      </c>
    </row>
    <row r="198" spans="1:10" x14ac:dyDescent="0.2">
      <c r="A198" t="s">
        <v>58</v>
      </c>
      <c r="B198">
        <v>1780511640000</v>
      </c>
      <c r="C198">
        <v>25221</v>
      </c>
      <c r="D198" t="s">
        <v>925</v>
      </c>
      <c r="E198" t="s">
        <v>964</v>
      </c>
      <c r="F198" t="s">
        <v>795</v>
      </c>
      <c r="G198" t="s">
        <v>962</v>
      </c>
      <c r="H198" t="s">
        <v>8</v>
      </c>
      <c r="I198">
        <v>55.51</v>
      </c>
      <c r="J198" t="s">
        <v>963</v>
      </c>
    </row>
    <row r="199" spans="1:10" x14ac:dyDescent="0.2">
      <c r="A199" t="s">
        <v>58</v>
      </c>
      <c r="B199">
        <v>1780596000000</v>
      </c>
      <c r="C199">
        <v>25226</v>
      </c>
      <c r="D199" t="s">
        <v>925</v>
      </c>
      <c r="E199" t="s">
        <v>964</v>
      </c>
      <c r="F199" t="s">
        <v>795</v>
      </c>
      <c r="G199" t="s">
        <v>962</v>
      </c>
      <c r="H199" t="s">
        <v>8</v>
      </c>
      <c r="I199">
        <v>59.5</v>
      </c>
      <c r="J199" t="s">
        <v>963</v>
      </c>
    </row>
    <row r="200" spans="1:10" x14ac:dyDescent="0.2">
      <c r="A200" t="s">
        <v>58</v>
      </c>
      <c r="B200">
        <v>1780598100000</v>
      </c>
      <c r="C200">
        <v>25231</v>
      </c>
      <c r="D200" t="s">
        <v>925</v>
      </c>
      <c r="E200" t="s">
        <v>964</v>
      </c>
      <c r="F200" t="s">
        <v>792</v>
      </c>
      <c r="G200" t="s">
        <v>965</v>
      </c>
      <c r="H200" t="s">
        <v>8</v>
      </c>
      <c r="I200">
        <v>57.36</v>
      </c>
      <c r="J200" t="s">
        <v>963</v>
      </c>
    </row>
    <row r="201" spans="1:10" x14ac:dyDescent="0.2">
      <c r="A201" t="s">
        <v>58</v>
      </c>
      <c r="B201">
        <v>1780682460000</v>
      </c>
      <c r="C201">
        <v>25237</v>
      </c>
      <c r="D201" t="s">
        <v>925</v>
      </c>
      <c r="E201" t="s">
        <v>964</v>
      </c>
      <c r="F201" t="s">
        <v>795</v>
      </c>
      <c r="G201" t="s">
        <v>962</v>
      </c>
      <c r="H201" t="s">
        <v>8</v>
      </c>
      <c r="I201">
        <v>66.06</v>
      </c>
      <c r="J201" t="s">
        <v>963</v>
      </c>
    </row>
    <row r="202" spans="1:10" x14ac:dyDescent="0.2">
      <c r="A202" t="s">
        <v>58</v>
      </c>
      <c r="B202">
        <v>1780684560000</v>
      </c>
      <c r="C202">
        <v>25242</v>
      </c>
      <c r="D202" t="s">
        <v>925</v>
      </c>
      <c r="E202" t="s">
        <v>964</v>
      </c>
      <c r="F202" t="s">
        <v>795</v>
      </c>
      <c r="G202" t="s">
        <v>962</v>
      </c>
      <c r="H202" t="s">
        <v>8</v>
      </c>
      <c r="I202">
        <v>62.43</v>
      </c>
      <c r="J202" t="s">
        <v>963</v>
      </c>
    </row>
    <row r="203" spans="1:10" x14ac:dyDescent="0.2">
      <c r="A203" t="s">
        <v>58</v>
      </c>
      <c r="B203">
        <v>1780768920000</v>
      </c>
      <c r="C203">
        <v>25249</v>
      </c>
      <c r="D203" t="s">
        <v>925</v>
      </c>
      <c r="E203" t="s">
        <v>964</v>
      </c>
      <c r="F203" t="s">
        <v>795</v>
      </c>
      <c r="G203" t="s">
        <v>962</v>
      </c>
      <c r="H203" t="s">
        <v>8</v>
      </c>
      <c r="I203">
        <v>61.08</v>
      </c>
      <c r="J203" t="s">
        <v>963</v>
      </c>
    </row>
    <row r="204" spans="1:10" x14ac:dyDescent="0.2">
      <c r="A204" t="s">
        <v>58</v>
      </c>
      <c r="B204">
        <v>1780771020000</v>
      </c>
      <c r="C204">
        <v>25254</v>
      </c>
      <c r="D204" t="s">
        <v>925</v>
      </c>
      <c r="E204" t="s">
        <v>964</v>
      </c>
      <c r="F204" t="s">
        <v>792</v>
      </c>
      <c r="G204" t="s">
        <v>965</v>
      </c>
      <c r="H204" t="s">
        <v>8</v>
      </c>
      <c r="I204">
        <v>60.79</v>
      </c>
      <c r="J204" t="s">
        <v>963</v>
      </c>
    </row>
    <row r="205" spans="1:10" x14ac:dyDescent="0.2">
      <c r="A205" t="s">
        <v>58</v>
      </c>
      <c r="B205">
        <v>1780855380000</v>
      </c>
      <c r="C205">
        <v>25261</v>
      </c>
      <c r="D205" t="s">
        <v>925</v>
      </c>
      <c r="E205" t="s">
        <v>964</v>
      </c>
      <c r="F205" t="s">
        <v>795</v>
      </c>
      <c r="G205" t="s">
        <v>962</v>
      </c>
      <c r="H205" t="s">
        <v>8</v>
      </c>
      <c r="I205">
        <v>57.82</v>
      </c>
      <c r="J205" t="s">
        <v>963</v>
      </c>
    </row>
    <row r="206" spans="1:10" x14ac:dyDescent="0.2">
      <c r="A206" t="s">
        <v>58</v>
      </c>
      <c r="B206">
        <v>1780857480000</v>
      </c>
      <c r="C206">
        <v>25266</v>
      </c>
      <c r="D206" t="s">
        <v>925</v>
      </c>
      <c r="E206" t="s">
        <v>961</v>
      </c>
      <c r="F206" t="s">
        <v>790</v>
      </c>
      <c r="G206" t="s">
        <v>962</v>
      </c>
      <c r="H206" t="s">
        <v>8</v>
      </c>
      <c r="I206">
        <v>52.31</v>
      </c>
      <c r="J206" t="s">
        <v>963</v>
      </c>
    </row>
    <row r="207" spans="1:10" x14ac:dyDescent="0.2">
      <c r="A207" t="s">
        <v>58</v>
      </c>
      <c r="B207">
        <v>1780855980000</v>
      </c>
      <c r="C207">
        <v>25271</v>
      </c>
      <c r="D207" t="s">
        <v>925</v>
      </c>
      <c r="E207" t="s">
        <v>964</v>
      </c>
      <c r="F207" t="s">
        <v>795</v>
      </c>
      <c r="G207" t="s">
        <v>962</v>
      </c>
      <c r="H207" t="s">
        <v>8</v>
      </c>
      <c r="I207">
        <v>59.3</v>
      </c>
      <c r="J207" t="s">
        <v>963</v>
      </c>
    </row>
    <row r="208" spans="1:10" x14ac:dyDescent="0.2">
      <c r="A208" t="s">
        <v>61</v>
      </c>
      <c r="B208">
        <v>1780347540000</v>
      </c>
      <c r="C208">
        <v>25740</v>
      </c>
      <c r="D208" t="s">
        <v>925</v>
      </c>
      <c r="E208" t="s">
        <v>964</v>
      </c>
      <c r="F208" t="s">
        <v>796</v>
      </c>
      <c r="G208" t="s">
        <v>962</v>
      </c>
      <c r="H208" t="s">
        <v>8</v>
      </c>
      <c r="I208">
        <v>66.010000000000005</v>
      </c>
      <c r="J208" t="s">
        <v>963</v>
      </c>
    </row>
    <row r="209" spans="1:10" x14ac:dyDescent="0.2">
      <c r="A209" t="s">
        <v>61</v>
      </c>
      <c r="B209">
        <v>1780344540000</v>
      </c>
      <c r="C209">
        <v>25750</v>
      </c>
      <c r="D209" t="s">
        <v>931</v>
      </c>
      <c r="E209" t="s">
        <v>966</v>
      </c>
      <c r="F209" t="s">
        <v>796</v>
      </c>
      <c r="G209" t="s">
        <v>962</v>
      </c>
      <c r="H209" t="s">
        <v>8</v>
      </c>
      <c r="I209">
        <v>70.069999999999993</v>
      </c>
      <c r="J209" t="s">
        <v>967</v>
      </c>
    </row>
    <row r="210" spans="1:10" x14ac:dyDescent="0.2">
      <c r="A210" t="s">
        <v>61</v>
      </c>
      <c r="B210">
        <v>1780430400000</v>
      </c>
      <c r="C210">
        <v>25758</v>
      </c>
      <c r="D210" t="s">
        <v>925</v>
      </c>
      <c r="E210" t="s">
        <v>964</v>
      </c>
      <c r="F210" t="s">
        <v>796</v>
      </c>
      <c r="G210" t="s">
        <v>962</v>
      </c>
      <c r="H210" t="s">
        <v>8</v>
      </c>
      <c r="I210">
        <v>57.54</v>
      </c>
      <c r="J210" t="s">
        <v>963</v>
      </c>
    </row>
    <row r="211" spans="1:10" x14ac:dyDescent="0.2">
      <c r="A211" t="s">
        <v>61</v>
      </c>
      <c r="B211">
        <v>1780432500000</v>
      </c>
      <c r="C211">
        <v>25763</v>
      </c>
      <c r="D211" t="s">
        <v>931</v>
      </c>
      <c r="E211" t="s">
        <v>966</v>
      </c>
      <c r="F211" t="s">
        <v>792</v>
      </c>
      <c r="G211" t="s">
        <v>965</v>
      </c>
      <c r="H211" t="s">
        <v>8</v>
      </c>
      <c r="I211">
        <v>70.08</v>
      </c>
      <c r="J211" t="s">
        <v>967</v>
      </c>
    </row>
    <row r="212" spans="1:10" x14ac:dyDescent="0.2">
      <c r="A212" t="s">
        <v>61</v>
      </c>
      <c r="B212">
        <v>1780431000000</v>
      </c>
      <c r="C212">
        <v>25768</v>
      </c>
      <c r="D212" t="s">
        <v>931</v>
      </c>
      <c r="E212" t="s">
        <v>966</v>
      </c>
      <c r="F212" t="s">
        <v>796</v>
      </c>
      <c r="G212" t="s">
        <v>962</v>
      </c>
      <c r="H212" t="s">
        <v>8</v>
      </c>
      <c r="I212">
        <v>70.709999999999994</v>
      </c>
      <c r="J212" t="s">
        <v>967</v>
      </c>
    </row>
    <row r="213" spans="1:10" x14ac:dyDescent="0.2">
      <c r="A213" t="s">
        <v>61</v>
      </c>
      <c r="B213">
        <v>1780433520000</v>
      </c>
      <c r="C213">
        <v>25774</v>
      </c>
      <c r="D213" t="s">
        <v>925</v>
      </c>
      <c r="E213" t="s">
        <v>964</v>
      </c>
      <c r="F213" t="s">
        <v>796</v>
      </c>
      <c r="G213" t="s">
        <v>962</v>
      </c>
      <c r="H213" t="s">
        <v>8</v>
      </c>
      <c r="I213">
        <v>66.37</v>
      </c>
      <c r="J213" t="s">
        <v>963</v>
      </c>
    </row>
    <row r="214" spans="1:10" x14ac:dyDescent="0.2">
      <c r="A214" t="s">
        <v>61</v>
      </c>
      <c r="B214">
        <v>1780516860000</v>
      </c>
      <c r="C214">
        <v>25777</v>
      </c>
      <c r="D214" t="s">
        <v>925</v>
      </c>
      <c r="E214" t="s">
        <v>964</v>
      </c>
      <c r="F214" t="s">
        <v>796</v>
      </c>
      <c r="G214" t="s">
        <v>962</v>
      </c>
      <c r="H214" t="s">
        <v>8</v>
      </c>
      <c r="I214">
        <v>61.62</v>
      </c>
      <c r="J214" t="s">
        <v>963</v>
      </c>
    </row>
    <row r="215" spans="1:10" x14ac:dyDescent="0.2">
      <c r="A215" t="s">
        <v>61</v>
      </c>
      <c r="B215">
        <v>1780517460000</v>
      </c>
      <c r="C215">
        <v>25787</v>
      </c>
      <c r="D215" t="s">
        <v>931</v>
      </c>
      <c r="E215" t="s">
        <v>966</v>
      </c>
      <c r="F215" t="s">
        <v>796</v>
      </c>
      <c r="G215" t="s">
        <v>962</v>
      </c>
      <c r="H215" t="s">
        <v>8</v>
      </c>
      <c r="I215">
        <v>66.8</v>
      </c>
      <c r="J215" t="s">
        <v>967</v>
      </c>
    </row>
    <row r="216" spans="1:10" x14ac:dyDescent="0.2">
      <c r="A216" t="s">
        <v>61</v>
      </c>
      <c r="B216">
        <v>1780519980000</v>
      </c>
      <c r="C216">
        <v>25793</v>
      </c>
      <c r="D216" t="s">
        <v>925</v>
      </c>
      <c r="E216" t="s">
        <v>964</v>
      </c>
      <c r="F216" t="s">
        <v>796</v>
      </c>
      <c r="G216" t="s">
        <v>962</v>
      </c>
      <c r="H216" t="s">
        <v>8</v>
      </c>
      <c r="I216">
        <v>66.56</v>
      </c>
      <c r="J216" t="s">
        <v>963</v>
      </c>
    </row>
    <row r="217" spans="1:10" x14ac:dyDescent="0.2">
      <c r="A217" t="s">
        <v>61</v>
      </c>
      <c r="B217">
        <v>1780603320000</v>
      </c>
      <c r="C217">
        <v>25797</v>
      </c>
      <c r="D217" t="s">
        <v>931</v>
      </c>
      <c r="E217" t="s">
        <v>966</v>
      </c>
      <c r="F217" t="s">
        <v>796</v>
      </c>
      <c r="G217" t="s">
        <v>962</v>
      </c>
      <c r="H217" t="s">
        <v>8</v>
      </c>
      <c r="I217">
        <v>68.430000000000007</v>
      </c>
      <c r="J217" t="s">
        <v>967</v>
      </c>
    </row>
    <row r="218" spans="1:10" x14ac:dyDescent="0.2">
      <c r="A218" t="s">
        <v>61</v>
      </c>
      <c r="B218">
        <v>1780603920000</v>
      </c>
      <c r="C218">
        <v>25807</v>
      </c>
      <c r="D218" t="s">
        <v>925</v>
      </c>
      <c r="E218" t="s">
        <v>961</v>
      </c>
      <c r="F218" t="s">
        <v>790</v>
      </c>
      <c r="G218" t="s">
        <v>962</v>
      </c>
      <c r="H218" t="s">
        <v>8</v>
      </c>
      <c r="I218">
        <v>53.93</v>
      </c>
      <c r="J218" t="s">
        <v>963</v>
      </c>
    </row>
    <row r="219" spans="1:10" x14ac:dyDescent="0.2">
      <c r="A219" t="s">
        <v>61</v>
      </c>
      <c r="B219">
        <v>1780689780000</v>
      </c>
      <c r="C219">
        <v>25814</v>
      </c>
      <c r="D219" t="s">
        <v>931</v>
      </c>
      <c r="E219" t="s">
        <v>966</v>
      </c>
      <c r="F219" t="s">
        <v>796</v>
      </c>
      <c r="G219" t="s">
        <v>962</v>
      </c>
      <c r="H219" t="s">
        <v>8</v>
      </c>
      <c r="I219">
        <v>70.78</v>
      </c>
      <c r="J219" t="s">
        <v>967</v>
      </c>
    </row>
    <row r="220" spans="1:10" x14ac:dyDescent="0.2">
      <c r="A220" t="s">
        <v>61</v>
      </c>
      <c r="B220">
        <v>1780691880000</v>
      </c>
      <c r="C220">
        <v>25819</v>
      </c>
      <c r="D220" t="s">
        <v>925</v>
      </c>
      <c r="E220" t="s">
        <v>964</v>
      </c>
      <c r="F220" t="s">
        <v>796</v>
      </c>
      <c r="G220" t="s">
        <v>962</v>
      </c>
      <c r="H220" t="s">
        <v>8</v>
      </c>
      <c r="I220">
        <v>59.53</v>
      </c>
      <c r="J220" t="s">
        <v>963</v>
      </c>
    </row>
    <row r="221" spans="1:10" x14ac:dyDescent="0.2">
      <c r="A221" t="s">
        <v>61</v>
      </c>
      <c r="B221">
        <v>1780690380000</v>
      </c>
      <c r="C221">
        <v>25824</v>
      </c>
      <c r="D221" t="s">
        <v>925</v>
      </c>
      <c r="E221" t="s">
        <v>964</v>
      </c>
      <c r="F221" t="s">
        <v>796</v>
      </c>
      <c r="G221" t="s">
        <v>962</v>
      </c>
      <c r="H221" t="s">
        <v>8</v>
      </c>
      <c r="I221">
        <v>59.37</v>
      </c>
      <c r="J221" t="s">
        <v>963</v>
      </c>
    </row>
    <row r="222" spans="1:10" x14ac:dyDescent="0.2">
      <c r="A222" t="s">
        <v>61</v>
      </c>
      <c r="B222">
        <v>1780776240000</v>
      </c>
      <c r="C222">
        <v>25832</v>
      </c>
      <c r="D222" t="s">
        <v>931</v>
      </c>
      <c r="E222" t="s">
        <v>966</v>
      </c>
      <c r="F222" t="s">
        <v>796</v>
      </c>
      <c r="G222" t="s">
        <v>962</v>
      </c>
      <c r="H222" t="s">
        <v>8</v>
      </c>
      <c r="I222">
        <v>68.33</v>
      </c>
      <c r="J222" t="s">
        <v>967</v>
      </c>
    </row>
    <row r="223" spans="1:10" x14ac:dyDescent="0.2">
      <c r="A223" t="s">
        <v>61</v>
      </c>
      <c r="B223">
        <v>1780778340000</v>
      </c>
      <c r="C223">
        <v>25837</v>
      </c>
      <c r="D223" t="s">
        <v>925</v>
      </c>
      <c r="E223" t="s">
        <v>964</v>
      </c>
      <c r="F223" t="s">
        <v>792</v>
      </c>
      <c r="G223" t="s">
        <v>965</v>
      </c>
      <c r="H223" t="s">
        <v>8</v>
      </c>
      <c r="I223">
        <v>64.790000000000006</v>
      </c>
      <c r="J223" t="s">
        <v>963</v>
      </c>
    </row>
    <row r="224" spans="1:10" x14ac:dyDescent="0.2">
      <c r="A224" t="s">
        <v>61</v>
      </c>
      <c r="B224">
        <v>1780776840000</v>
      </c>
      <c r="C224">
        <v>25842</v>
      </c>
      <c r="D224" t="s">
        <v>931</v>
      </c>
      <c r="E224" t="s">
        <v>966</v>
      </c>
      <c r="F224" t="s">
        <v>796</v>
      </c>
      <c r="G224" t="s">
        <v>962</v>
      </c>
      <c r="H224" t="s">
        <v>8</v>
      </c>
      <c r="I224">
        <v>67.34</v>
      </c>
      <c r="J224" t="s">
        <v>967</v>
      </c>
    </row>
    <row r="225" spans="1:10" x14ac:dyDescent="0.2">
      <c r="A225" t="s">
        <v>61</v>
      </c>
      <c r="B225">
        <v>1780862700000</v>
      </c>
      <c r="C225">
        <v>25855</v>
      </c>
      <c r="D225" t="s">
        <v>925</v>
      </c>
      <c r="E225" t="s">
        <v>964</v>
      </c>
      <c r="F225" t="s">
        <v>796</v>
      </c>
      <c r="G225" t="s">
        <v>962</v>
      </c>
      <c r="H225" t="s">
        <v>8</v>
      </c>
      <c r="I225">
        <v>64.819999999999993</v>
      </c>
      <c r="J225" t="s">
        <v>963</v>
      </c>
    </row>
    <row r="226" spans="1:10" x14ac:dyDescent="0.2">
      <c r="A226" t="s">
        <v>61</v>
      </c>
      <c r="B226">
        <v>1780864800000</v>
      </c>
      <c r="C226">
        <v>25860</v>
      </c>
      <c r="D226" t="s">
        <v>931</v>
      </c>
      <c r="E226" t="s">
        <v>966</v>
      </c>
      <c r="F226" t="s">
        <v>796</v>
      </c>
      <c r="G226" t="s">
        <v>962</v>
      </c>
      <c r="H226" t="s">
        <v>8</v>
      </c>
      <c r="I226">
        <v>69.75</v>
      </c>
      <c r="J226" t="s">
        <v>967</v>
      </c>
    </row>
    <row r="227" spans="1:10" x14ac:dyDescent="0.2">
      <c r="A227" t="s">
        <v>61</v>
      </c>
      <c r="B227">
        <v>1780863300000</v>
      </c>
      <c r="C227">
        <v>25865</v>
      </c>
      <c r="D227" t="s">
        <v>925</v>
      </c>
      <c r="E227" t="s">
        <v>964</v>
      </c>
      <c r="F227" t="s">
        <v>796</v>
      </c>
      <c r="G227" t="s">
        <v>962</v>
      </c>
      <c r="H227" t="s">
        <v>8</v>
      </c>
      <c r="I227">
        <v>62.61</v>
      </c>
      <c r="J227" t="s">
        <v>963</v>
      </c>
    </row>
    <row r="228" spans="1:10" x14ac:dyDescent="0.2">
      <c r="A228" t="s">
        <v>61</v>
      </c>
      <c r="B228">
        <v>1780865820000</v>
      </c>
      <c r="C228">
        <v>25871</v>
      </c>
      <c r="D228" t="s">
        <v>931</v>
      </c>
      <c r="E228" t="s">
        <v>966</v>
      </c>
      <c r="F228" t="s">
        <v>796</v>
      </c>
      <c r="G228" t="s">
        <v>962</v>
      </c>
      <c r="H228" t="s">
        <v>8</v>
      </c>
      <c r="I228">
        <v>69.09</v>
      </c>
      <c r="J228" t="s">
        <v>967</v>
      </c>
    </row>
    <row r="229" spans="1:10" x14ac:dyDescent="0.2">
      <c r="A229" t="s">
        <v>63</v>
      </c>
      <c r="B229">
        <v>1780351260000</v>
      </c>
      <c r="C229">
        <v>26387</v>
      </c>
      <c r="D229" t="s">
        <v>925</v>
      </c>
      <c r="E229" t="s">
        <v>964</v>
      </c>
      <c r="F229" t="s">
        <v>796</v>
      </c>
      <c r="G229" t="s">
        <v>962</v>
      </c>
      <c r="H229" t="s">
        <v>8</v>
      </c>
      <c r="I229">
        <v>60.99</v>
      </c>
      <c r="J229" t="s">
        <v>963</v>
      </c>
    </row>
    <row r="230" spans="1:10" x14ac:dyDescent="0.2">
      <c r="A230" t="s">
        <v>63</v>
      </c>
      <c r="B230">
        <v>1780353360000</v>
      </c>
      <c r="C230">
        <v>26392</v>
      </c>
      <c r="D230" t="s">
        <v>931</v>
      </c>
      <c r="E230" t="s">
        <v>966</v>
      </c>
      <c r="F230" t="s">
        <v>796</v>
      </c>
      <c r="G230" t="s">
        <v>962</v>
      </c>
      <c r="H230" t="s">
        <v>8</v>
      </c>
      <c r="I230">
        <v>68.11</v>
      </c>
      <c r="J230" t="s">
        <v>967</v>
      </c>
    </row>
    <row r="231" spans="1:10" x14ac:dyDescent="0.2">
      <c r="A231" t="s">
        <v>63</v>
      </c>
      <c r="B231">
        <v>1780351860000</v>
      </c>
      <c r="C231">
        <v>26397</v>
      </c>
      <c r="D231" t="s">
        <v>931</v>
      </c>
      <c r="E231" t="s">
        <v>966</v>
      </c>
      <c r="F231" t="s">
        <v>796</v>
      </c>
      <c r="G231" t="s">
        <v>962</v>
      </c>
      <c r="H231" t="s">
        <v>8</v>
      </c>
      <c r="I231">
        <v>66.849999999999994</v>
      </c>
      <c r="J231" t="s">
        <v>967</v>
      </c>
    </row>
    <row r="232" spans="1:10" x14ac:dyDescent="0.2">
      <c r="A232" t="s">
        <v>63</v>
      </c>
      <c r="B232">
        <v>1780354380000</v>
      </c>
      <c r="C232">
        <v>26403</v>
      </c>
      <c r="D232" t="s">
        <v>925</v>
      </c>
      <c r="E232" t="s">
        <v>964</v>
      </c>
      <c r="F232" t="s">
        <v>796</v>
      </c>
      <c r="G232" t="s">
        <v>962</v>
      </c>
      <c r="H232" t="s">
        <v>8</v>
      </c>
      <c r="I232">
        <v>63.42</v>
      </c>
      <c r="J232" t="s">
        <v>963</v>
      </c>
    </row>
    <row r="233" spans="1:10" x14ac:dyDescent="0.2">
      <c r="A233" t="s">
        <v>63</v>
      </c>
      <c r="B233">
        <v>1780437720000</v>
      </c>
      <c r="C233">
        <v>26407</v>
      </c>
      <c r="D233" t="s">
        <v>925</v>
      </c>
      <c r="E233" t="s">
        <v>964</v>
      </c>
      <c r="F233" t="s">
        <v>796</v>
      </c>
      <c r="G233" t="s">
        <v>962</v>
      </c>
      <c r="H233" t="s">
        <v>8</v>
      </c>
      <c r="I233">
        <v>66.349999999999994</v>
      </c>
      <c r="J233" t="s">
        <v>963</v>
      </c>
    </row>
    <row r="234" spans="1:10" x14ac:dyDescent="0.2">
      <c r="A234" t="s">
        <v>63</v>
      </c>
      <c r="B234">
        <v>1780438320000</v>
      </c>
      <c r="C234">
        <v>26417</v>
      </c>
      <c r="D234" t="s">
        <v>931</v>
      </c>
      <c r="E234" t="s">
        <v>966</v>
      </c>
      <c r="F234" t="s">
        <v>796</v>
      </c>
      <c r="G234" t="s">
        <v>962</v>
      </c>
      <c r="H234" t="s">
        <v>8</v>
      </c>
      <c r="I234">
        <v>70.540000000000006</v>
      </c>
      <c r="J234" t="s">
        <v>967</v>
      </c>
    </row>
    <row r="235" spans="1:10" x14ac:dyDescent="0.2">
      <c r="A235" t="s">
        <v>63</v>
      </c>
      <c r="B235">
        <v>1780440840000</v>
      </c>
      <c r="C235">
        <v>26423</v>
      </c>
      <c r="D235" t="s">
        <v>925</v>
      </c>
      <c r="E235" t="s">
        <v>964</v>
      </c>
      <c r="F235" t="s">
        <v>796</v>
      </c>
      <c r="G235" t="s">
        <v>962</v>
      </c>
      <c r="H235" t="s">
        <v>8</v>
      </c>
      <c r="I235">
        <v>61.24</v>
      </c>
      <c r="J235" t="s">
        <v>963</v>
      </c>
    </row>
    <row r="236" spans="1:10" x14ac:dyDescent="0.2">
      <c r="A236" t="s">
        <v>63</v>
      </c>
      <c r="B236">
        <v>1780526280000</v>
      </c>
      <c r="C236">
        <v>26433</v>
      </c>
      <c r="D236" t="s">
        <v>931</v>
      </c>
      <c r="E236" t="s">
        <v>966</v>
      </c>
      <c r="F236" t="s">
        <v>796</v>
      </c>
      <c r="G236" t="s">
        <v>962</v>
      </c>
      <c r="H236" t="s">
        <v>8</v>
      </c>
      <c r="I236">
        <v>70.2</v>
      </c>
      <c r="J236" t="s">
        <v>967</v>
      </c>
    </row>
    <row r="237" spans="1:10" x14ac:dyDescent="0.2">
      <c r="A237" t="s">
        <v>63</v>
      </c>
      <c r="B237">
        <v>1780524780000</v>
      </c>
      <c r="C237">
        <v>26438</v>
      </c>
      <c r="D237" t="s">
        <v>925</v>
      </c>
      <c r="E237" t="s">
        <v>964</v>
      </c>
      <c r="F237" t="s">
        <v>796</v>
      </c>
      <c r="G237" t="s">
        <v>962</v>
      </c>
      <c r="H237" t="s">
        <v>8</v>
      </c>
      <c r="I237">
        <v>61.83</v>
      </c>
      <c r="J237" t="s">
        <v>963</v>
      </c>
    </row>
    <row r="238" spans="1:10" x14ac:dyDescent="0.2">
      <c r="A238" t="s">
        <v>63</v>
      </c>
      <c r="B238">
        <v>1780527300000</v>
      </c>
      <c r="C238">
        <v>26444</v>
      </c>
      <c r="D238" t="s">
        <v>925</v>
      </c>
      <c r="E238" t="s">
        <v>964</v>
      </c>
      <c r="F238" t="s">
        <v>796</v>
      </c>
      <c r="G238" t="s">
        <v>962</v>
      </c>
      <c r="H238" t="s">
        <v>8</v>
      </c>
      <c r="I238">
        <v>64.19</v>
      </c>
      <c r="J238" t="s">
        <v>963</v>
      </c>
    </row>
    <row r="239" spans="1:10" x14ac:dyDescent="0.2">
      <c r="A239" t="s">
        <v>63</v>
      </c>
      <c r="B239">
        <v>1780610640000</v>
      </c>
      <c r="C239">
        <v>26450</v>
      </c>
      <c r="D239" t="s">
        <v>925</v>
      </c>
      <c r="E239" t="s">
        <v>964</v>
      </c>
      <c r="F239" t="s">
        <v>796</v>
      </c>
      <c r="G239" t="s">
        <v>962</v>
      </c>
      <c r="H239" t="s">
        <v>8</v>
      </c>
      <c r="I239">
        <v>58.99</v>
      </c>
      <c r="J239" t="s">
        <v>963</v>
      </c>
    </row>
    <row r="240" spans="1:10" x14ac:dyDescent="0.2">
      <c r="A240" t="s">
        <v>63</v>
      </c>
      <c r="B240">
        <v>1780612740000</v>
      </c>
      <c r="C240">
        <v>26455</v>
      </c>
      <c r="D240" t="s">
        <v>925</v>
      </c>
      <c r="E240" t="s">
        <v>964</v>
      </c>
      <c r="F240" t="s">
        <v>792</v>
      </c>
      <c r="G240" t="s">
        <v>965</v>
      </c>
      <c r="H240" t="s">
        <v>8</v>
      </c>
      <c r="I240">
        <v>59.37</v>
      </c>
      <c r="J240" t="s">
        <v>963</v>
      </c>
    </row>
    <row r="241" spans="1:10" x14ac:dyDescent="0.2">
      <c r="A241" t="s">
        <v>63</v>
      </c>
      <c r="B241">
        <v>1780611240000</v>
      </c>
      <c r="C241">
        <v>26460</v>
      </c>
      <c r="D241" t="s">
        <v>925</v>
      </c>
      <c r="E241" t="s">
        <v>964</v>
      </c>
      <c r="F241" t="s">
        <v>796</v>
      </c>
      <c r="G241" t="s">
        <v>962</v>
      </c>
      <c r="H241" t="s">
        <v>8</v>
      </c>
      <c r="I241">
        <v>58.64</v>
      </c>
      <c r="J241" t="s">
        <v>963</v>
      </c>
    </row>
    <row r="242" spans="1:10" x14ac:dyDescent="0.2">
      <c r="A242" t="s">
        <v>63</v>
      </c>
      <c r="B242">
        <v>1780613760000</v>
      </c>
      <c r="C242">
        <v>26466</v>
      </c>
      <c r="D242" t="s">
        <v>925</v>
      </c>
      <c r="E242" t="s">
        <v>964</v>
      </c>
      <c r="F242" t="s">
        <v>796</v>
      </c>
      <c r="G242" t="s">
        <v>962</v>
      </c>
      <c r="H242" t="s">
        <v>8</v>
      </c>
      <c r="I242">
        <v>58.95</v>
      </c>
      <c r="J242" t="s">
        <v>963</v>
      </c>
    </row>
    <row r="243" spans="1:10" x14ac:dyDescent="0.2">
      <c r="A243" t="s">
        <v>63</v>
      </c>
      <c r="B243">
        <v>1780697100000</v>
      </c>
      <c r="C243">
        <v>26469</v>
      </c>
      <c r="D243" t="s">
        <v>925</v>
      </c>
      <c r="E243" t="s">
        <v>964</v>
      </c>
      <c r="F243" t="s">
        <v>796</v>
      </c>
      <c r="G243" t="s">
        <v>962</v>
      </c>
      <c r="H243" t="s">
        <v>8</v>
      </c>
      <c r="I243">
        <v>56.59</v>
      </c>
      <c r="J243" t="s">
        <v>963</v>
      </c>
    </row>
    <row r="244" spans="1:10" x14ac:dyDescent="0.2">
      <c r="A244" t="s">
        <v>63</v>
      </c>
      <c r="B244">
        <v>1780697700000</v>
      </c>
      <c r="C244">
        <v>26479</v>
      </c>
      <c r="D244" t="s">
        <v>931</v>
      </c>
      <c r="E244" t="s">
        <v>966</v>
      </c>
      <c r="F244" t="s">
        <v>796</v>
      </c>
      <c r="G244" t="s">
        <v>962</v>
      </c>
      <c r="H244" t="s">
        <v>8</v>
      </c>
      <c r="I244">
        <v>68.75</v>
      </c>
      <c r="J244" t="s">
        <v>967</v>
      </c>
    </row>
    <row r="245" spans="1:10" x14ac:dyDescent="0.2">
      <c r="A245" t="s">
        <v>63</v>
      </c>
      <c r="B245">
        <v>1780700220000</v>
      </c>
      <c r="C245">
        <v>26485</v>
      </c>
      <c r="D245" t="s">
        <v>925</v>
      </c>
      <c r="E245" t="s">
        <v>964</v>
      </c>
      <c r="F245" t="s">
        <v>796</v>
      </c>
      <c r="G245" t="s">
        <v>962</v>
      </c>
      <c r="H245" t="s">
        <v>8</v>
      </c>
      <c r="I245">
        <v>63.28</v>
      </c>
      <c r="J245" t="s">
        <v>963</v>
      </c>
    </row>
    <row r="246" spans="1:10" x14ac:dyDescent="0.2">
      <c r="A246" t="s">
        <v>63</v>
      </c>
      <c r="B246">
        <v>1780783560000</v>
      </c>
      <c r="C246">
        <v>26489</v>
      </c>
      <c r="D246" t="s">
        <v>925</v>
      </c>
      <c r="E246" t="s">
        <v>964</v>
      </c>
      <c r="F246" t="s">
        <v>796</v>
      </c>
      <c r="G246" t="s">
        <v>962</v>
      </c>
      <c r="H246" t="s">
        <v>8</v>
      </c>
      <c r="I246">
        <v>66.39</v>
      </c>
      <c r="J246" t="s">
        <v>963</v>
      </c>
    </row>
    <row r="247" spans="1:10" x14ac:dyDescent="0.2">
      <c r="A247" t="s">
        <v>63</v>
      </c>
      <c r="B247">
        <v>1780785660000</v>
      </c>
      <c r="C247">
        <v>26494</v>
      </c>
      <c r="D247" t="s">
        <v>931</v>
      </c>
      <c r="E247" t="s">
        <v>966</v>
      </c>
      <c r="F247" t="s">
        <v>792</v>
      </c>
      <c r="G247" t="s">
        <v>965</v>
      </c>
      <c r="H247" t="s">
        <v>8</v>
      </c>
      <c r="I247">
        <v>72.38</v>
      </c>
      <c r="J247" t="s">
        <v>967</v>
      </c>
    </row>
    <row r="248" spans="1:10" x14ac:dyDescent="0.2">
      <c r="A248" t="s">
        <v>63</v>
      </c>
      <c r="B248">
        <v>1780784160000</v>
      </c>
      <c r="C248">
        <v>26499</v>
      </c>
      <c r="D248" t="s">
        <v>931</v>
      </c>
      <c r="E248" t="s">
        <v>966</v>
      </c>
      <c r="F248" t="s">
        <v>796</v>
      </c>
      <c r="G248" t="s">
        <v>962</v>
      </c>
      <c r="H248" t="s">
        <v>8</v>
      </c>
      <c r="I248">
        <v>66.739999999999995</v>
      </c>
      <c r="J248" t="s">
        <v>967</v>
      </c>
    </row>
    <row r="249" spans="1:10" x14ac:dyDescent="0.2">
      <c r="A249" t="s">
        <v>63</v>
      </c>
      <c r="B249">
        <v>1780786680000</v>
      </c>
      <c r="C249">
        <v>26505</v>
      </c>
      <c r="D249" t="s">
        <v>931</v>
      </c>
      <c r="E249" t="s">
        <v>966</v>
      </c>
      <c r="F249" t="s">
        <v>796</v>
      </c>
      <c r="G249" t="s">
        <v>962</v>
      </c>
      <c r="H249" t="s">
        <v>8</v>
      </c>
      <c r="I249">
        <v>79.599999999999994</v>
      </c>
      <c r="J249" t="s">
        <v>967</v>
      </c>
    </row>
    <row r="250" spans="1:10" x14ac:dyDescent="0.2">
      <c r="A250" t="s">
        <v>63</v>
      </c>
      <c r="B250">
        <v>1780870020000</v>
      </c>
      <c r="C250">
        <v>26514</v>
      </c>
      <c r="D250" t="s">
        <v>925</v>
      </c>
      <c r="E250" t="s">
        <v>964</v>
      </c>
      <c r="F250" t="s">
        <v>796</v>
      </c>
      <c r="G250" t="s">
        <v>962</v>
      </c>
      <c r="H250" t="s">
        <v>8</v>
      </c>
      <c r="I250">
        <v>61.24</v>
      </c>
      <c r="J250" t="s">
        <v>963</v>
      </c>
    </row>
    <row r="251" spans="1:10" x14ac:dyDescent="0.2">
      <c r="A251" t="s">
        <v>63</v>
      </c>
      <c r="B251">
        <v>1780872120000</v>
      </c>
      <c r="C251">
        <v>26519</v>
      </c>
      <c r="D251" t="s">
        <v>925</v>
      </c>
      <c r="E251" t="s">
        <v>964</v>
      </c>
      <c r="F251" t="s">
        <v>796</v>
      </c>
      <c r="G251" t="s">
        <v>962</v>
      </c>
      <c r="H251" t="s">
        <v>8</v>
      </c>
      <c r="I251">
        <v>62.37</v>
      </c>
      <c r="J251" t="s">
        <v>963</v>
      </c>
    </row>
    <row r="252" spans="1:10" x14ac:dyDescent="0.2">
      <c r="A252" t="s">
        <v>63</v>
      </c>
      <c r="B252">
        <v>1780870620000</v>
      </c>
      <c r="C252">
        <v>26524</v>
      </c>
      <c r="D252" t="s">
        <v>925</v>
      </c>
      <c r="E252" t="s">
        <v>964</v>
      </c>
      <c r="F252" t="s">
        <v>796</v>
      </c>
      <c r="G252" t="s">
        <v>962</v>
      </c>
      <c r="H252" t="s">
        <v>8</v>
      </c>
      <c r="I252">
        <v>58.27</v>
      </c>
      <c r="J252" t="s">
        <v>963</v>
      </c>
    </row>
    <row r="253" spans="1:10" x14ac:dyDescent="0.2">
      <c r="A253" t="s">
        <v>65</v>
      </c>
      <c r="B253">
        <v>1780340580000</v>
      </c>
      <c r="C253">
        <v>27083</v>
      </c>
      <c r="D253" t="s">
        <v>925</v>
      </c>
      <c r="E253" t="s">
        <v>961</v>
      </c>
      <c r="F253" t="s">
        <v>790</v>
      </c>
      <c r="G253" t="s">
        <v>962</v>
      </c>
      <c r="H253" t="s">
        <v>8</v>
      </c>
      <c r="I253">
        <v>53.78</v>
      </c>
      <c r="J253" t="s">
        <v>963</v>
      </c>
    </row>
    <row r="254" spans="1:10" x14ac:dyDescent="0.2">
      <c r="A254" t="s">
        <v>65</v>
      </c>
      <c r="B254">
        <v>1780342680000</v>
      </c>
      <c r="C254">
        <v>27088</v>
      </c>
      <c r="D254" t="s">
        <v>925</v>
      </c>
      <c r="E254" t="s">
        <v>964</v>
      </c>
      <c r="F254" t="s">
        <v>796</v>
      </c>
      <c r="G254" t="s">
        <v>962</v>
      </c>
      <c r="H254" t="s">
        <v>8</v>
      </c>
      <c r="I254">
        <v>61.19</v>
      </c>
      <c r="J254" t="s">
        <v>963</v>
      </c>
    </row>
    <row r="255" spans="1:10" x14ac:dyDescent="0.2">
      <c r="A255" t="s">
        <v>65</v>
      </c>
      <c r="B255">
        <v>1780341180000</v>
      </c>
      <c r="C255">
        <v>27093</v>
      </c>
      <c r="D255" t="s">
        <v>925</v>
      </c>
      <c r="E255" t="s">
        <v>964</v>
      </c>
      <c r="F255" t="s">
        <v>796</v>
      </c>
      <c r="G255" t="s">
        <v>962</v>
      </c>
      <c r="H255" t="s">
        <v>8</v>
      </c>
      <c r="I255">
        <v>60.92</v>
      </c>
      <c r="J255" t="s">
        <v>963</v>
      </c>
    </row>
    <row r="256" spans="1:10" x14ac:dyDescent="0.2">
      <c r="A256" t="s">
        <v>65</v>
      </c>
      <c r="B256">
        <v>1780343700000</v>
      </c>
      <c r="C256">
        <v>27099</v>
      </c>
      <c r="D256" t="s">
        <v>925</v>
      </c>
      <c r="E256" t="s">
        <v>964</v>
      </c>
      <c r="F256" t="s">
        <v>796</v>
      </c>
      <c r="G256" t="s">
        <v>962</v>
      </c>
      <c r="H256" t="s">
        <v>8</v>
      </c>
      <c r="I256">
        <v>57.11</v>
      </c>
      <c r="J256" t="s">
        <v>963</v>
      </c>
    </row>
    <row r="257" spans="1:10" x14ac:dyDescent="0.2">
      <c r="A257" t="s">
        <v>65</v>
      </c>
      <c r="B257">
        <v>1780430160000</v>
      </c>
      <c r="C257">
        <v>27121</v>
      </c>
      <c r="D257" t="s">
        <v>931</v>
      </c>
      <c r="E257" t="s">
        <v>966</v>
      </c>
      <c r="F257" t="s">
        <v>796</v>
      </c>
      <c r="G257" t="s">
        <v>962</v>
      </c>
      <c r="H257" t="s">
        <v>8</v>
      </c>
      <c r="I257">
        <v>70.81</v>
      </c>
      <c r="J257" t="s">
        <v>967</v>
      </c>
    </row>
    <row r="258" spans="1:10" x14ac:dyDescent="0.2">
      <c r="A258" t="s">
        <v>65</v>
      </c>
      <c r="B258">
        <v>1780513500000</v>
      </c>
      <c r="C258">
        <v>27128</v>
      </c>
      <c r="D258" t="s">
        <v>931</v>
      </c>
      <c r="E258" t="s">
        <v>966</v>
      </c>
      <c r="F258" t="s">
        <v>796</v>
      </c>
      <c r="G258" t="s">
        <v>962</v>
      </c>
      <c r="H258" t="s">
        <v>8</v>
      </c>
      <c r="I258">
        <v>66.760000000000005</v>
      </c>
      <c r="J258" t="s">
        <v>967</v>
      </c>
    </row>
    <row r="259" spans="1:10" x14ac:dyDescent="0.2">
      <c r="A259" t="s">
        <v>65</v>
      </c>
      <c r="B259">
        <v>1780515600000</v>
      </c>
      <c r="C259">
        <v>27133</v>
      </c>
      <c r="D259" t="s">
        <v>931</v>
      </c>
      <c r="E259" t="s">
        <v>966</v>
      </c>
      <c r="F259" t="s">
        <v>796</v>
      </c>
      <c r="G259" t="s">
        <v>962</v>
      </c>
      <c r="H259" t="s">
        <v>8</v>
      </c>
      <c r="I259">
        <v>68.64</v>
      </c>
      <c r="J259" t="s">
        <v>967</v>
      </c>
    </row>
    <row r="260" spans="1:10" x14ac:dyDescent="0.2">
      <c r="A260" t="s">
        <v>65</v>
      </c>
      <c r="B260">
        <v>1780514100000</v>
      </c>
      <c r="C260">
        <v>27138</v>
      </c>
      <c r="D260" t="s">
        <v>925</v>
      </c>
      <c r="E260" t="s">
        <v>964</v>
      </c>
      <c r="F260" t="s">
        <v>796</v>
      </c>
      <c r="G260" t="s">
        <v>962</v>
      </c>
      <c r="H260" t="s">
        <v>8</v>
      </c>
      <c r="I260">
        <v>60.01</v>
      </c>
      <c r="J260" t="s">
        <v>963</v>
      </c>
    </row>
    <row r="261" spans="1:10" x14ac:dyDescent="0.2">
      <c r="A261" t="s">
        <v>65</v>
      </c>
      <c r="B261">
        <v>1780599960000</v>
      </c>
      <c r="C261">
        <v>27152</v>
      </c>
      <c r="D261" t="s">
        <v>925</v>
      </c>
      <c r="E261" t="s">
        <v>964</v>
      </c>
      <c r="F261" t="s">
        <v>796</v>
      </c>
      <c r="G261" t="s">
        <v>962</v>
      </c>
      <c r="H261" t="s">
        <v>8</v>
      </c>
      <c r="I261">
        <v>63.22</v>
      </c>
      <c r="J261" t="s">
        <v>963</v>
      </c>
    </row>
    <row r="262" spans="1:10" x14ac:dyDescent="0.2">
      <c r="A262" t="s">
        <v>65</v>
      </c>
      <c r="B262">
        <v>1780602060000</v>
      </c>
      <c r="C262">
        <v>27157</v>
      </c>
      <c r="D262" t="s">
        <v>925</v>
      </c>
      <c r="E262" t="s">
        <v>964</v>
      </c>
      <c r="F262" t="s">
        <v>792</v>
      </c>
      <c r="G262" t="s">
        <v>965</v>
      </c>
      <c r="H262" t="s">
        <v>8</v>
      </c>
      <c r="I262">
        <v>65.53</v>
      </c>
      <c r="J262" t="s">
        <v>963</v>
      </c>
    </row>
    <row r="263" spans="1:10" x14ac:dyDescent="0.2">
      <c r="A263" t="s">
        <v>65</v>
      </c>
      <c r="B263">
        <v>1780600560000</v>
      </c>
      <c r="C263">
        <v>27162</v>
      </c>
      <c r="D263" t="s">
        <v>925</v>
      </c>
      <c r="E263" t="s">
        <v>964</v>
      </c>
      <c r="F263" t="s">
        <v>796</v>
      </c>
      <c r="G263" t="s">
        <v>962</v>
      </c>
      <c r="H263" t="s">
        <v>8</v>
      </c>
      <c r="I263">
        <v>59.05</v>
      </c>
      <c r="J263" t="s">
        <v>963</v>
      </c>
    </row>
    <row r="264" spans="1:10" x14ac:dyDescent="0.2">
      <c r="A264" t="s">
        <v>65</v>
      </c>
      <c r="B264">
        <v>1780603080000</v>
      </c>
      <c r="C264">
        <v>27168</v>
      </c>
      <c r="D264" t="s">
        <v>925</v>
      </c>
      <c r="E264" t="s">
        <v>964</v>
      </c>
      <c r="F264" t="s">
        <v>796</v>
      </c>
      <c r="G264" t="s">
        <v>962</v>
      </c>
      <c r="H264" t="s">
        <v>8</v>
      </c>
      <c r="I264">
        <v>65.86</v>
      </c>
      <c r="J264" t="s">
        <v>963</v>
      </c>
    </row>
    <row r="265" spans="1:10" x14ac:dyDescent="0.2">
      <c r="A265" t="s">
        <v>65</v>
      </c>
      <c r="B265">
        <v>1780686420000</v>
      </c>
      <c r="C265">
        <v>27173</v>
      </c>
      <c r="D265" t="s">
        <v>925</v>
      </c>
      <c r="E265" t="s">
        <v>964</v>
      </c>
      <c r="F265" t="s">
        <v>796</v>
      </c>
      <c r="G265" t="s">
        <v>962</v>
      </c>
      <c r="H265" t="s">
        <v>8</v>
      </c>
      <c r="I265">
        <v>58.7</v>
      </c>
      <c r="J265" t="s">
        <v>963</v>
      </c>
    </row>
    <row r="266" spans="1:10" x14ac:dyDescent="0.2">
      <c r="A266" t="s">
        <v>65</v>
      </c>
      <c r="B266">
        <v>1780688520000</v>
      </c>
      <c r="C266">
        <v>27178</v>
      </c>
      <c r="D266" t="s">
        <v>931</v>
      </c>
      <c r="E266" t="s">
        <v>966</v>
      </c>
      <c r="F266" t="s">
        <v>796</v>
      </c>
      <c r="G266" t="s">
        <v>962</v>
      </c>
      <c r="H266" t="s">
        <v>8</v>
      </c>
      <c r="I266">
        <v>67.44</v>
      </c>
      <c r="J266" t="s">
        <v>967</v>
      </c>
    </row>
    <row r="267" spans="1:10" x14ac:dyDescent="0.2">
      <c r="A267" t="s">
        <v>65</v>
      </c>
      <c r="B267">
        <v>1780687020000</v>
      </c>
      <c r="C267">
        <v>27183</v>
      </c>
      <c r="D267" t="s">
        <v>931</v>
      </c>
      <c r="E267" t="s">
        <v>966</v>
      </c>
      <c r="F267" t="s">
        <v>796</v>
      </c>
      <c r="G267" t="s">
        <v>962</v>
      </c>
      <c r="H267" t="s">
        <v>8</v>
      </c>
      <c r="I267">
        <v>67.95</v>
      </c>
      <c r="J267" t="s">
        <v>967</v>
      </c>
    </row>
    <row r="268" spans="1:10" x14ac:dyDescent="0.2">
      <c r="A268" t="s">
        <v>65</v>
      </c>
      <c r="B268">
        <v>1780689540000</v>
      </c>
      <c r="C268">
        <v>27189</v>
      </c>
      <c r="D268" t="s">
        <v>931</v>
      </c>
      <c r="E268" t="s">
        <v>966</v>
      </c>
      <c r="F268" t="s">
        <v>796</v>
      </c>
      <c r="G268" t="s">
        <v>962</v>
      </c>
      <c r="H268" t="s">
        <v>8</v>
      </c>
      <c r="I268">
        <v>68.55</v>
      </c>
      <c r="J268" t="s">
        <v>967</v>
      </c>
    </row>
    <row r="269" spans="1:10" x14ac:dyDescent="0.2">
      <c r="A269" t="s">
        <v>65</v>
      </c>
      <c r="B269">
        <v>1780772880000</v>
      </c>
      <c r="C269">
        <v>27195</v>
      </c>
      <c r="D269" t="s">
        <v>931</v>
      </c>
      <c r="E269" t="s">
        <v>966</v>
      </c>
      <c r="F269" t="s">
        <v>796</v>
      </c>
      <c r="G269" t="s">
        <v>962</v>
      </c>
      <c r="H269" t="s">
        <v>8</v>
      </c>
      <c r="I269">
        <v>70.180000000000007</v>
      </c>
      <c r="J269" t="s">
        <v>967</v>
      </c>
    </row>
    <row r="270" spans="1:10" x14ac:dyDescent="0.2">
      <c r="A270" t="s">
        <v>65</v>
      </c>
      <c r="B270">
        <v>1780774980000</v>
      </c>
      <c r="C270">
        <v>27200</v>
      </c>
      <c r="D270" t="s">
        <v>925</v>
      </c>
      <c r="E270" t="s">
        <v>964</v>
      </c>
      <c r="F270" t="s">
        <v>792</v>
      </c>
      <c r="G270" t="s">
        <v>965</v>
      </c>
      <c r="H270" t="s">
        <v>8</v>
      </c>
      <c r="I270">
        <v>62.44</v>
      </c>
      <c r="J270" t="s">
        <v>963</v>
      </c>
    </row>
    <row r="271" spans="1:10" x14ac:dyDescent="0.2">
      <c r="A271" t="s">
        <v>65</v>
      </c>
      <c r="B271">
        <v>1780859340000</v>
      </c>
      <c r="C271">
        <v>27222</v>
      </c>
      <c r="D271" t="s">
        <v>931</v>
      </c>
      <c r="E271" t="s">
        <v>966</v>
      </c>
      <c r="F271" t="s">
        <v>796</v>
      </c>
      <c r="G271" t="s">
        <v>962</v>
      </c>
      <c r="H271" t="s">
        <v>8</v>
      </c>
      <c r="I271">
        <v>72.319999999999993</v>
      </c>
      <c r="J271" t="s">
        <v>967</v>
      </c>
    </row>
    <row r="272" spans="1:10" x14ac:dyDescent="0.2">
      <c r="A272" t="s">
        <v>65</v>
      </c>
      <c r="B272">
        <v>1780861440000</v>
      </c>
      <c r="C272">
        <v>27227</v>
      </c>
      <c r="D272" t="s">
        <v>925</v>
      </c>
      <c r="E272" t="s">
        <v>964</v>
      </c>
      <c r="F272" t="s">
        <v>796</v>
      </c>
      <c r="G272" t="s">
        <v>962</v>
      </c>
      <c r="H272" t="s">
        <v>8</v>
      </c>
      <c r="I272">
        <v>64.5</v>
      </c>
      <c r="J272" t="s">
        <v>963</v>
      </c>
    </row>
    <row r="273" spans="1:10" x14ac:dyDescent="0.2">
      <c r="A273" t="s">
        <v>65</v>
      </c>
      <c r="B273">
        <v>1780859940000</v>
      </c>
      <c r="C273">
        <v>27232</v>
      </c>
      <c r="D273" t="s">
        <v>925</v>
      </c>
      <c r="E273" t="s">
        <v>964</v>
      </c>
      <c r="F273" t="s">
        <v>796</v>
      </c>
      <c r="G273" t="s">
        <v>962</v>
      </c>
      <c r="H273" t="s">
        <v>8</v>
      </c>
      <c r="I273">
        <v>65.02</v>
      </c>
      <c r="J273" t="s">
        <v>963</v>
      </c>
    </row>
    <row r="274" spans="1:10" x14ac:dyDescent="0.2">
      <c r="A274" t="s">
        <v>65</v>
      </c>
      <c r="B274">
        <v>1780858860000</v>
      </c>
      <c r="C274">
        <v>27238</v>
      </c>
      <c r="D274" t="s">
        <v>931</v>
      </c>
      <c r="E274" t="s">
        <v>966</v>
      </c>
      <c r="F274" t="s">
        <v>796</v>
      </c>
      <c r="G274" t="s">
        <v>962</v>
      </c>
      <c r="H274" t="s">
        <v>8</v>
      </c>
      <c r="I274">
        <v>70.040000000000006</v>
      </c>
      <c r="J274" t="s">
        <v>967</v>
      </c>
    </row>
    <row r="275" spans="1:10" x14ac:dyDescent="0.2">
      <c r="A275" t="s">
        <v>67</v>
      </c>
      <c r="B275">
        <v>1780347900000</v>
      </c>
      <c r="C275">
        <v>27695</v>
      </c>
      <c r="D275" t="s">
        <v>931</v>
      </c>
      <c r="E275" t="s">
        <v>966</v>
      </c>
      <c r="F275" t="s">
        <v>796</v>
      </c>
      <c r="G275" t="s">
        <v>962</v>
      </c>
      <c r="H275" t="s">
        <v>8</v>
      </c>
      <c r="I275">
        <v>75.45</v>
      </c>
      <c r="J275" t="s">
        <v>967</v>
      </c>
    </row>
    <row r="276" spans="1:10" x14ac:dyDescent="0.2">
      <c r="A276" t="s">
        <v>67</v>
      </c>
      <c r="B276">
        <v>1780350000000</v>
      </c>
      <c r="C276">
        <v>27700</v>
      </c>
      <c r="D276" t="s">
        <v>931</v>
      </c>
      <c r="E276" t="s">
        <v>966</v>
      </c>
      <c r="F276" t="s">
        <v>796</v>
      </c>
      <c r="G276" t="s">
        <v>962</v>
      </c>
      <c r="H276" t="s">
        <v>8</v>
      </c>
      <c r="I276">
        <v>66.88</v>
      </c>
      <c r="J276" t="s">
        <v>967</v>
      </c>
    </row>
    <row r="277" spans="1:10" x14ac:dyDescent="0.2">
      <c r="A277" t="s">
        <v>67</v>
      </c>
      <c r="B277">
        <v>1780348500000</v>
      </c>
      <c r="C277">
        <v>27705</v>
      </c>
      <c r="D277" t="s">
        <v>925</v>
      </c>
      <c r="E277" t="s">
        <v>964</v>
      </c>
      <c r="F277" t="s">
        <v>796</v>
      </c>
      <c r="G277" t="s">
        <v>962</v>
      </c>
      <c r="H277" t="s">
        <v>8</v>
      </c>
      <c r="I277">
        <v>57.39</v>
      </c>
      <c r="J277" t="s">
        <v>963</v>
      </c>
    </row>
    <row r="278" spans="1:10" x14ac:dyDescent="0.2">
      <c r="A278" t="s">
        <v>67</v>
      </c>
      <c r="B278">
        <v>1780434360000</v>
      </c>
      <c r="C278">
        <v>27712</v>
      </c>
      <c r="D278" t="s">
        <v>931</v>
      </c>
      <c r="E278" t="s">
        <v>966</v>
      </c>
      <c r="F278" t="s">
        <v>796</v>
      </c>
      <c r="G278" t="s">
        <v>962</v>
      </c>
      <c r="H278" t="s">
        <v>8</v>
      </c>
      <c r="I278">
        <v>68.33</v>
      </c>
      <c r="J278" t="s">
        <v>967</v>
      </c>
    </row>
    <row r="279" spans="1:10" x14ac:dyDescent="0.2">
      <c r="A279" t="s">
        <v>67</v>
      </c>
      <c r="B279">
        <v>1780436460000</v>
      </c>
      <c r="C279">
        <v>27717</v>
      </c>
      <c r="D279" t="s">
        <v>925</v>
      </c>
      <c r="E279" t="s">
        <v>964</v>
      </c>
      <c r="F279" t="s">
        <v>792</v>
      </c>
      <c r="G279" t="s">
        <v>965</v>
      </c>
      <c r="H279" t="s">
        <v>8</v>
      </c>
      <c r="I279">
        <v>65.989999999999995</v>
      </c>
      <c r="J279" t="s">
        <v>963</v>
      </c>
    </row>
    <row r="280" spans="1:10" x14ac:dyDescent="0.2">
      <c r="A280" t="s">
        <v>67</v>
      </c>
      <c r="B280">
        <v>1780434960000</v>
      </c>
      <c r="C280">
        <v>27722</v>
      </c>
      <c r="D280" t="s">
        <v>925</v>
      </c>
      <c r="E280" t="s">
        <v>964</v>
      </c>
      <c r="F280" t="s">
        <v>796</v>
      </c>
      <c r="G280" t="s">
        <v>962</v>
      </c>
      <c r="H280" t="s">
        <v>8</v>
      </c>
      <c r="I280">
        <v>62.65</v>
      </c>
      <c r="J280" t="s">
        <v>963</v>
      </c>
    </row>
    <row r="281" spans="1:10" x14ac:dyDescent="0.2">
      <c r="A281" t="s">
        <v>67</v>
      </c>
      <c r="B281">
        <v>1780520820000</v>
      </c>
      <c r="C281">
        <v>27730</v>
      </c>
      <c r="D281" t="s">
        <v>925</v>
      </c>
      <c r="E281" t="s">
        <v>964</v>
      </c>
      <c r="F281" t="s">
        <v>796</v>
      </c>
      <c r="G281" t="s">
        <v>962</v>
      </c>
      <c r="H281" t="s">
        <v>8</v>
      </c>
      <c r="I281">
        <v>60.58</v>
      </c>
      <c r="J281" t="s">
        <v>963</v>
      </c>
    </row>
    <row r="282" spans="1:10" x14ac:dyDescent="0.2">
      <c r="A282" t="s">
        <v>67</v>
      </c>
      <c r="B282">
        <v>1780521420000</v>
      </c>
      <c r="C282">
        <v>27740</v>
      </c>
      <c r="D282" t="s">
        <v>931</v>
      </c>
      <c r="E282" t="s">
        <v>966</v>
      </c>
      <c r="F282" t="s">
        <v>796</v>
      </c>
      <c r="G282" t="s">
        <v>962</v>
      </c>
      <c r="H282" t="s">
        <v>8</v>
      </c>
      <c r="I282">
        <v>69.33</v>
      </c>
      <c r="J282" t="s">
        <v>967</v>
      </c>
    </row>
    <row r="283" spans="1:10" x14ac:dyDescent="0.2">
      <c r="A283" t="s">
        <v>67</v>
      </c>
      <c r="B283">
        <v>1780523940000</v>
      </c>
      <c r="C283">
        <v>27746</v>
      </c>
      <c r="D283" t="s">
        <v>925</v>
      </c>
      <c r="E283" t="s">
        <v>964</v>
      </c>
      <c r="F283" t="s">
        <v>796</v>
      </c>
      <c r="G283" t="s">
        <v>962</v>
      </c>
      <c r="H283" t="s">
        <v>8</v>
      </c>
      <c r="I283">
        <v>64.040000000000006</v>
      </c>
      <c r="J283" t="s">
        <v>963</v>
      </c>
    </row>
    <row r="284" spans="1:10" x14ac:dyDescent="0.2">
      <c r="A284" t="s">
        <v>67</v>
      </c>
      <c r="B284">
        <v>1780607280000</v>
      </c>
      <c r="C284">
        <v>27749</v>
      </c>
      <c r="D284" t="s">
        <v>931</v>
      </c>
      <c r="E284" t="s">
        <v>966</v>
      </c>
      <c r="F284" t="s">
        <v>796</v>
      </c>
      <c r="G284" t="s">
        <v>962</v>
      </c>
      <c r="H284" t="s">
        <v>8</v>
      </c>
      <c r="I284">
        <v>67.989999999999995</v>
      </c>
      <c r="J284" t="s">
        <v>967</v>
      </c>
    </row>
    <row r="285" spans="1:10" x14ac:dyDescent="0.2">
      <c r="A285" t="s">
        <v>67</v>
      </c>
      <c r="B285">
        <v>1780609380000</v>
      </c>
      <c r="C285">
        <v>27754</v>
      </c>
      <c r="D285" t="s">
        <v>931</v>
      </c>
      <c r="E285" t="s">
        <v>966</v>
      </c>
      <c r="F285" t="s">
        <v>792</v>
      </c>
      <c r="G285" t="s">
        <v>965</v>
      </c>
      <c r="H285" t="s">
        <v>8</v>
      </c>
      <c r="I285">
        <v>67.41</v>
      </c>
      <c r="J285" t="s">
        <v>967</v>
      </c>
    </row>
    <row r="286" spans="1:10" x14ac:dyDescent="0.2">
      <c r="A286" t="s">
        <v>67</v>
      </c>
      <c r="B286">
        <v>1780607880000</v>
      </c>
      <c r="C286">
        <v>27759</v>
      </c>
      <c r="D286" t="s">
        <v>925</v>
      </c>
      <c r="E286" t="s">
        <v>964</v>
      </c>
      <c r="F286" t="s">
        <v>796</v>
      </c>
      <c r="G286" t="s">
        <v>962</v>
      </c>
      <c r="H286" t="s">
        <v>8</v>
      </c>
      <c r="I286">
        <v>65.599999999999994</v>
      </c>
      <c r="J286" t="s">
        <v>963</v>
      </c>
    </row>
    <row r="287" spans="1:10" x14ac:dyDescent="0.2">
      <c r="A287" t="s">
        <v>67</v>
      </c>
      <c r="B287">
        <v>1780693740000</v>
      </c>
      <c r="C287">
        <v>27765</v>
      </c>
      <c r="D287" t="s">
        <v>925</v>
      </c>
      <c r="E287" t="s">
        <v>964</v>
      </c>
      <c r="F287" t="s">
        <v>796</v>
      </c>
      <c r="G287" t="s">
        <v>962</v>
      </c>
      <c r="H287" t="s">
        <v>8</v>
      </c>
      <c r="I287">
        <v>63.4</v>
      </c>
      <c r="J287" t="s">
        <v>963</v>
      </c>
    </row>
    <row r="288" spans="1:10" x14ac:dyDescent="0.2">
      <c r="A288" t="s">
        <v>67</v>
      </c>
      <c r="B288">
        <v>1780695840000</v>
      </c>
      <c r="C288">
        <v>27770</v>
      </c>
      <c r="D288" t="s">
        <v>925</v>
      </c>
      <c r="E288" t="s">
        <v>964</v>
      </c>
      <c r="F288" t="s">
        <v>796</v>
      </c>
      <c r="G288" t="s">
        <v>962</v>
      </c>
      <c r="H288" t="s">
        <v>8</v>
      </c>
      <c r="I288">
        <v>63</v>
      </c>
      <c r="J288" t="s">
        <v>963</v>
      </c>
    </row>
    <row r="289" spans="1:10" x14ac:dyDescent="0.2">
      <c r="A289" t="s">
        <v>67</v>
      </c>
      <c r="B289">
        <v>1780694340000</v>
      </c>
      <c r="C289">
        <v>27775</v>
      </c>
      <c r="D289" t="s">
        <v>925</v>
      </c>
      <c r="E289" t="s">
        <v>964</v>
      </c>
      <c r="F289" t="s">
        <v>796</v>
      </c>
      <c r="G289" t="s">
        <v>962</v>
      </c>
      <c r="H289" t="s">
        <v>8</v>
      </c>
      <c r="I289">
        <v>59.75</v>
      </c>
      <c r="J289" t="s">
        <v>963</v>
      </c>
    </row>
    <row r="290" spans="1:10" x14ac:dyDescent="0.2">
      <c r="A290" t="s">
        <v>67</v>
      </c>
      <c r="B290">
        <v>1780780200000</v>
      </c>
      <c r="C290">
        <v>27782</v>
      </c>
      <c r="D290" t="s">
        <v>931</v>
      </c>
      <c r="E290" t="s">
        <v>966</v>
      </c>
      <c r="F290" t="s">
        <v>796</v>
      </c>
      <c r="G290" t="s">
        <v>962</v>
      </c>
      <c r="H290" t="s">
        <v>8</v>
      </c>
      <c r="I290">
        <v>74.959999999999994</v>
      </c>
      <c r="J290" t="s">
        <v>967</v>
      </c>
    </row>
    <row r="291" spans="1:10" x14ac:dyDescent="0.2">
      <c r="A291" t="s">
        <v>67</v>
      </c>
      <c r="B291">
        <v>1780780800000</v>
      </c>
      <c r="C291">
        <v>27792</v>
      </c>
      <c r="D291" t="s">
        <v>931</v>
      </c>
      <c r="E291" t="s">
        <v>966</v>
      </c>
      <c r="F291" t="s">
        <v>796</v>
      </c>
      <c r="G291" t="s">
        <v>962</v>
      </c>
      <c r="H291" t="s">
        <v>8</v>
      </c>
      <c r="I291">
        <v>67.44</v>
      </c>
      <c r="J291" t="s">
        <v>967</v>
      </c>
    </row>
    <row r="292" spans="1:10" x14ac:dyDescent="0.2">
      <c r="A292" t="s">
        <v>67</v>
      </c>
      <c r="B292">
        <v>1780779720000</v>
      </c>
      <c r="C292">
        <v>27798</v>
      </c>
      <c r="D292" t="s">
        <v>931</v>
      </c>
      <c r="E292" t="s">
        <v>966</v>
      </c>
      <c r="F292" t="s">
        <v>796</v>
      </c>
      <c r="G292" t="s">
        <v>962</v>
      </c>
      <c r="H292" t="s">
        <v>8</v>
      </c>
      <c r="I292">
        <v>68.900000000000006</v>
      </c>
      <c r="J292" t="s">
        <v>967</v>
      </c>
    </row>
    <row r="293" spans="1:10" x14ac:dyDescent="0.2">
      <c r="A293" t="s">
        <v>67</v>
      </c>
      <c r="B293">
        <v>1780866660000</v>
      </c>
      <c r="C293">
        <v>27804</v>
      </c>
      <c r="D293" t="s">
        <v>931</v>
      </c>
      <c r="E293" t="s">
        <v>966</v>
      </c>
      <c r="F293" t="s">
        <v>796</v>
      </c>
      <c r="G293" t="s">
        <v>962</v>
      </c>
      <c r="H293" t="s">
        <v>8</v>
      </c>
      <c r="I293">
        <v>69.61</v>
      </c>
      <c r="J293" t="s">
        <v>967</v>
      </c>
    </row>
    <row r="294" spans="1:10" x14ac:dyDescent="0.2">
      <c r="A294" t="s">
        <v>67</v>
      </c>
      <c r="B294">
        <v>1780868760000</v>
      </c>
      <c r="C294">
        <v>27809</v>
      </c>
      <c r="D294" t="s">
        <v>925</v>
      </c>
      <c r="E294" t="s">
        <v>964</v>
      </c>
      <c r="F294" t="s">
        <v>796</v>
      </c>
      <c r="G294" t="s">
        <v>962</v>
      </c>
      <c r="H294" t="s">
        <v>8</v>
      </c>
      <c r="I294">
        <v>66.22</v>
      </c>
      <c r="J294" t="s">
        <v>963</v>
      </c>
    </row>
    <row r="295" spans="1:10" x14ac:dyDescent="0.2">
      <c r="A295" t="s">
        <v>67</v>
      </c>
      <c r="B295">
        <v>1780866180000</v>
      </c>
      <c r="C295">
        <v>27820</v>
      </c>
      <c r="D295" t="s">
        <v>931</v>
      </c>
      <c r="E295" t="s">
        <v>966</v>
      </c>
      <c r="F295" t="s">
        <v>796</v>
      </c>
      <c r="G295" t="s">
        <v>962</v>
      </c>
      <c r="H295" t="s">
        <v>8</v>
      </c>
      <c r="I295">
        <v>70.790000000000006</v>
      </c>
      <c r="J295" t="s">
        <v>967</v>
      </c>
    </row>
    <row r="296" spans="1:10" x14ac:dyDescent="0.2">
      <c r="A296" t="s">
        <v>69</v>
      </c>
      <c r="B296">
        <v>1780337220000</v>
      </c>
      <c r="C296">
        <v>28314</v>
      </c>
      <c r="D296" t="s">
        <v>931</v>
      </c>
      <c r="E296" t="s">
        <v>966</v>
      </c>
      <c r="F296" t="s">
        <v>795</v>
      </c>
      <c r="G296" t="s">
        <v>962</v>
      </c>
      <c r="H296" t="s">
        <v>8</v>
      </c>
      <c r="I296">
        <v>67.739999999999995</v>
      </c>
      <c r="J296" t="s">
        <v>967</v>
      </c>
    </row>
    <row r="297" spans="1:10" x14ac:dyDescent="0.2">
      <c r="A297" t="s">
        <v>69</v>
      </c>
      <c r="B297">
        <v>1780339320000</v>
      </c>
      <c r="C297">
        <v>28319</v>
      </c>
      <c r="D297" t="s">
        <v>925</v>
      </c>
      <c r="E297" t="s">
        <v>964</v>
      </c>
      <c r="F297" t="s">
        <v>795</v>
      </c>
      <c r="G297" t="s">
        <v>962</v>
      </c>
      <c r="H297" t="s">
        <v>8</v>
      </c>
      <c r="I297">
        <v>63.07</v>
      </c>
      <c r="J297" t="s">
        <v>963</v>
      </c>
    </row>
    <row r="298" spans="1:10" x14ac:dyDescent="0.2">
      <c r="A298" t="s">
        <v>69</v>
      </c>
      <c r="B298">
        <v>1780337820000</v>
      </c>
      <c r="C298">
        <v>28324</v>
      </c>
      <c r="D298" t="s">
        <v>931</v>
      </c>
      <c r="E298" t="s">
        <v>966</v>
      </c>
      <c r="F298" t="s">
        <v>795</v>
      </c>
      <c r="G298" t="s">
        <v>962</v>
      </c>
      <c r="H298" t="s">
        <v>8</v>
      </c>
      <c r="I298">
        <v>72.33</v>
      </c>
      <c r="J298" t="s">
        <v>967</v>
      </c>
    </row>
    <row r="299" spans="1:10" x14ac:dyDescent="0.2">
      <c r="A299" t="s">
        <v>69</v>
      </c>
      <c r="B299">
        <v>1780340340000</v>
      </c>
      <c r="C299">
        <v>28330</v>
      </c>
      <c r="D299" t="s">
        <v>925</v>
      </c>
      <c r="E299" t="s">
        <v>964</v>
      </c>
      <c r="F299" t="s">
        <v>795</v>
      </c>
      <c r="G299" t="s">
        <v>962</v>
      </c>
      <c r="H299" t="s">
        <v>8</v>
      </c>
      <c r="I299">
        <v>57.14</v>
      </c>
      <c r="J299" t="s">
        <v>963</v>
      </c>
    </row>
    <row r="300" spans="1:10" x14ac:dyDescent="0.2">
      <c r="A300" t="s">
        <v>69</v>
      </c>
      <c r="B300">
        <v>1780423680000</v>
      </c>
      <c r="C300">
        <v>28335</v>
      </c>
      <c r="D300" t="s">
        <v>925</v>
      </c>
      <c r="E300" t="s">
        <v>964</v>
      </c>
      <c r="F300" t="s">
        <v>795</v>
      </c>
      <c r="G300" t="s">
        <v>962</v>
      </c>
      <c r="H300" t="s">
        <v>8</v>
      </c>
      <c r="I300">
        <v>60.22</v>
      </c>
      <c r="J300" t="s">
        <v>963</v>
      </c>
    </row>
    <row r="301" spans="1:10" x14ac:dyDescent="0.2">
      <c r="A301" t="s">
        <v>69</v>
      </c>
      <c r="B301">
        <v>1780425780000</v>
      </c>
      <c r="C301">
        <v>28340</v>
      </c>
      <c r="D301" t="s">
        <v>931</v>
      </c>
      <c r="E301" t="s">
        <v>966</v>
      </c>
      <c r="F301" t="s">
        <v>792</v>
      </c>
      <c r="G301" t="s">
        <v>965</v>
      </c>
      <c r="H301" t="s">
        <v>8</v>
      </c>
      <c r="I301">
        <v>70.849999999999994</v>
      </c>
      <c r="J301" t="s">
        <v>967</v>
      </c>
    </row>
    <row r="302" spans="1:10" x14ac:dyDescent="0.2">
      <c r="A302" t="s">
        <v>69</v>
      </c>
      <c r="B302">
        <v>1780424280000</v>
      </c>
      <c r="C302">
        <v>28345</v>
      </c>
      <c r="D302" t="s">
        <v>925</v>
      </c>
      <c r="E302" t="s">
        <v>964</v>
      </c>
      <c r="F302" t="s">
        <v>795</v>
      </c>
      <c r="G302" t="s">
        <v>962</v>
      </c>
      <c r="H302" t="s">
        <v>8</v>
      </c>
      <c r="I302">
        <v>63.4</v>
      </c>
      <c r="J302" t="s">
        <v>963</v>
      </c>
    </row>
    <row r="303" spans="1:10" x14ac:dyDescent="0.2">
      <c r="A303" t="s">
        <v>69</v>
      </c>
      <c r="B303">
        <v>1780423200000</v>
      </c>
      <c r="C303">
        <v>28351</v>
      </c>
      <c r="D303" t="s">
        <v>931</v>
      </c>
      <c r="E303" t="s">
        <v>966</v>
      </c>
      <c r="F303" t="s">
        <v>795</v>
      </c>
      <c r="G303" t="s">
        <v>962</v>
      </c>
      <c r="H303" t="s">
        <v>8</v>
      </c>
      <c r="I303">
        <v>74.650000000000006</v>
      </c>
      <c r="J303" t="s">
        <v>967</v>
      </c>
    </row>
    <row r="304" spans="1:10" x14ac:dyDescent="0.2">
      <c r="A304" t="s">
        <v>69</v>
      </c>
      <c r="B304">
        <v>1780510140000</v>
      </c>
      <c r="C304">
        <v>28357</v>
      </c>
      <c r="D304" t="s">
        <v>925</v>
      </c>
      <c r="E304" t="s">
        <v>964</v>
      </c>
      <c r="F304" t="s">
        <v>795</v>
      </c>
      <c r="G304" t="s">
        <v>962</v>
      </c>
      <c r="H304" t="s">
        <v>8</v>
      </c>
      <c r="I304">
        <v>59.35</v>
      </c>
      <c r="J304" t="s">
        <v>963</v>
      </c>
    </row>
    <row r="305" spans="1:10" x14ac:dyDescent="0.2">
      <c r="A305" t="s">
        <v>69</v>
      </c>
      <c r="B305">
        <v>1780510740000</v>
      </c>
      <c r="C305">
        <v>28367</v>
      </c>
      <c r="D305" t="s">
        <v>925</v>
      </c>
      <c r="E305" t="s">
        <v>964</v>
      </c>
      <c r="F305" t="s">
        <v>795</v>
      </c>
      <c r="G305" t="s">
        <v>962</v>
      </c>
      <c r="H305" t="s">
        <v>8</v>
      </c>
      <c r="I305">
        <v>62.92</v>
      </c>
      <c r="J305" t="s">
        <v>963</v>
      </c>
    </row>
    <row r="306" spans="1:10" x14ac:dyDescent="0.2">
      <c r="A306" t="s">
        <v>69</v>
      </c>
      <c r="B306">
        <v>1780509660000</v>
      </c>
      <c r="C306">
        <v>28373</v>
      </c>
      <c r="D306" t="s">
        <v>925</v>
      </c>
      <c r="E306" t="s">
        <v>964</v>
      </c>
      <c r="F306" t="s">
        <v>795</v>
      </c>
      <c r="G306" t="s">
        <v>962</v>
      </c>
      <c r="H306" t="s">
        <v>8</v>
      </c>
      <c r="I306">
        <v>66.64</v>
      </c>
      <c r="J306" t="s">
        <v>963</v>
      </c>
    </row>
    <row r="307" spans="1:10" x14ac:dyDescent="0.2">
      <c r="A307" t="s">
        <v>69</v>
      </c>
      <c r="B307">
        <v>1780596600000</v>
      </c>
      <c r="C307">
        <v>28380</v>
      </c>
      <c r="D307" t="s">
        <v>931</v>
      </c>
      <c r="E307" t="s">
        <v>966</v>
      </c>
      <c r="F307" t="s">
        <v>795</v>
      </c>
      <c r="G307" t="s">
        <v>962</v>
      </c>
      <c r="H307" t="s">
        <v>8</v>
      </c>
      <c r="I307">
        <v>67.69</v>
      </c>
      <c r="J307" t="s">
        <v>967</v>
      </c>
    </row>
    <row r="308" spans="1:10" x14ac:dyDescent="0.2">
      <c r="A308" t="s">
        <v>69</v>
      </c>
      <c r="B308">
        <v>1780598700000</v>
      </c>
      <c r="C308">
        <v>28385</v>
      </c>
      <c r="D308" t="s">
        <v>931</v>
      </c>
      <c r="E308" t="s">
        <v>966</v>
      </c>
      <c r="F308" t="s">
        <v>792</v>
      </c>
      <c r="G308" t="s">
        <v>965</v>
      </c>
      <c r="H308" t="s">
        <v>8</v>
      </c>
      <c r="I308">
        <v>72.53</v>
      </c>
      <c r="J308" t="s">
        <v>967</v>
      </c>
    </row>
    <row r="309" spans="1:10" x14ac:dyDescent="0.2">
      <c r="A309" t="s">
        <v>69</v>
      </c>
      <c r="B309">
        <v>1780597200000</v>
      </c>
      <c r="C309">
        <v>28390</v>
      </c>
      <c r="D309" t="s">
        <v>931</v>
      </c>
      <c r="E309" t="s">
        <v>966</v>
      </c>
      <c r="F309" t="s">
        <v>795</v>
      </c>
      <c r="G309" t="s">
        <v>962</v>
      </c>
      <c r="H309" t="s">
        <v>8</v>
      </c>
      <c r="I309">
        <v>69.61</v>
      </c>
      <c r="J309" t="s">
        <v>967</v>
      </c>
    </row>
    <row r="310" spans="1:10" x14ac:dyDescent="0.2">
      <c r="A310" t="s">
        <v>69</v>
      </c>
      <c r="B310">
        <v>1780596120000</v>
      </c>
      <c r="C310">
        <v>28396</v>
      </c>
      <c r="D310" t="s">
        <v>925</v>
      </c>
      <c r="E310" t="s">
        <v>964</v>
      </c>
      <c r="F310" t="s">
        <v>795</v>
      </c>
      <c r="G310" t="s">
        <v>962</v>
      </c>
      <c r="H310" t="s">
        <v>8</v>
      </c>
      <c r="I310">
        <v>63.48</v>
      </c>
      <c r="J310" t="s">
        <v>963</v>
      </c>
    </row>
    <row r="311" spans="1:10" x14ac:dyDescent="0.2">
      <c r="A311" t="s">
        <v>69</v>
      </c>
      <c r="B311">
        <v>1780685160000</v>
      </c>
      <c r="C311">
        <v>28405</v>
      </c>
      <c r="D311" t="s">
        <v>925</v>
      </c>
      <c r="E311" t="s">
        <v>964</v>
      </c>
      <c r="F311" t="s">
        <v>795</v>
      </c>
      <c r="G311" t="s">
        <v>962</v>
      </c>
      <c r="H311" t="s">
        <v>8</v>
      </c>
      <c r="I311">
        <v>63.06</v>
      </c>
      <c r="J311" t="s">
        <v>963</v>
      </c>
    </row>
    <row r="312" spans="1:10" x14ac:dyDescent="0.2">
      <c r="A312" t="s">
        <v>69</v>
      </c>
      <c r="B312">
        <v>1780683660000</v>
      </c>
      <c r="C312">
        <v>28410</v>
      </c>
      <c r="D312" t="s">
        <v>931</v>
      </c>
      <c r="E312" t="s">
        <v>966</v>
      </c>
      <c r="F312" t="s">
        <v>795</v>
      </c>
      <c r="G312" t="s">
        <v>962</v>
      </c>
      <c r="H312" t="s">
        <v>8</v>
      </c>
      <c r="I312">
        <v>70.430000000000007</v>
      </c>
      <c r="J312" t="s">
        <v>967</v>
      </c>
    </row>
    <row r="313" spans="1:10" x14ac:dyDescent="0.2">
      <c r="A313" t="s">
        <v>69</v>
      </c>
      <c r="B313">
        <v>1780682580000</v>
      </c>
      <c r="C313">
        <v>28416</v>
      </c>
      <c r="D313" t="s">
        <v>931</v>
      </c>
      <c r="E313" t="s">
        <v>966</v>
      </c>
      <c r="F313" t="s">
        <v>795</v>
      </c>
      <c r="G313" t="s">
        <v>962</v>
      </c>
      <c r="H313" t="s">
        <v>8</v>
      </c>
      <c r="I313">
        <v>69.489999999999995</v>
      </c>
      <c r="J313" t="s">
        <v>967</v>
      </c>
    </row>
    <row r="314" spans="1:10" x14ac:dyDescent="0.2">
      <c r="A314" t="s">
        <v>69</v>
      </c>
      <c r="B314">
        <v>1780769520000</v>
      </c>
      <c r="C314">
        <v>28421</v>
      </c>
      <c r="D314" t="s">
        <v>925</v>
      </c>
      <c r="E314" t="s">
        <v>964</v>
      </c>
      <c r="F314" t="s">
        <v>795</v>
      </c>
      <c r="G314" t="s">
        <v>962</v>
      </c>
      <c r="H314" t="s">
        <v>8</v>
      </c>
      <c r="I314">
        <v>64.709999999999994</v>
      </c>
      <c r="J314" t="s">
        <v>963</v>
      </c>
    </row>
    <row r="315" spans="1:10" x14ac:dyDescent="0.2">
      <c r="A315" t="s">
        <v>69</v>
      </c>
      <c r="B315">
        <v>1780771620000</v>
      </c>
      <c r="C315">
        <v>28426</v>
      </c>
      <c r="D315" t="s">
        <v>931</v>
      </c>
      <c r="E315" t="s">
        <v>966</v>
      </c>
      <c r="F315" t="s">
        <v>792</v>
      </c>
      <c r="G315" t="s">
        <v>965</v>
      </c>
      <c r="H315" t="s">
        <v>8</v>
      </c>
      <c r="I315">
        <v>68.56</v>
      </c>
      <c r="J315" t="s">
        <v>967</v>
      </c>
    </row>
    <row r="316" spans="1:10" x14ac:dyDescent="0.2">
      <c r="A316" t="s">
        <v>69</v>
      </c>
      <c r="B316">
        <v>1780770120000</v>
      </c>
      <c r="C316">
        <v>28431</v>
      </c>
      <c r="D316" t="s">
        <v>931</v>
      </c>
      <c r="E316" t="s">
        <v>966</v>
      </c>
      <c r="F316" t="s">
        <v>795</v>
      </c>
      <c r="G316" t="s">
        <v>962</v>
      </c>
      <c r="H316" t="s">
        <v>8</v>
      </c>
      <c r="I316">
        <v>71.819999999999993</v>
      </c>
      <c r="J316" t="s">
        <v>967</v>
      </c>
    </row>
    <row r="317" spans="1:10" x14ac:dyDescent="0.2">
      <c r="A317" t="s">
        <v>69</v>
      </c>
      <c r="B317">
        <v>1780769040000</v>
      </c>
      <c r="C317">
        <v>28437</v>
      </c>
      <c r="D317" t="s">
        <v>931</v>
      </c>
      <c r="E317" t="s">
        <v>966</v>
      </c>
      <c r="F317" t="s">
        <v>795</v>
      </c>
      <c r="G317" t="s">
        <v>962</v>
      </c>
      <c r="H317" t="s">
        <v>8</v>
      </c>
      <c r="I317">
        <v>77.599999999999994</v>
      </c>
      <c r="J317" t="s">
        <v>967</v>
      </c>
    </row>
    <row r="318" spans="1:10" x14ac:dyDescent="0.2">
      <c r="A318" t="s">
        <v>69</v>
      </c>
      <c r="B318">
        <v>1780855980000</v>
      </c>
      <c r="C318">
        <v>28447</v>
      </c>
      <c r="D318" t="s">
        <v>925</v>
      </c>
      <c r="E318" t="s">
        <v>964</v>
      </c>
      <c r="F318" t="s">
        <v>795</v>
      </c>
      <c r="G318" t="s">
        <v>962</v>
      </c>
      <c r="H318" t="s">
        <v>8</v>
      </c>
      <c r="I318">
        <v>64.36</v>
      </c>
      <c r="J318" t="s">
        <v>963</v>
      </c>
    </row>
    <row r="319" spans="1:10" x14ac:dyDescent="0.2">
      <c r="A319" t="s">
        <v>69</v>
      </c>
      <c r="B319">
        <v>1780858080000</v>
      </c>
      <c r="C319">
        <v>28452</v>
      </c>
      <c r="D319" t="s">
        <v>931</v>
      </c>
      <c r="E319" t="s">
        <v>966</v>
      </c>
      <c r="F319" t="s">
        <v>795</v>
      </c>
      <c r="G319" t="s">
        <v>962</v>
      </c>
      <c r="H319" t="s">
        <v>8</v>
      </c>
      <c r="I319">
        <v>67.61</v>
      </c>
      <c r="J319" t="s">
        <v>967</v>
      </c>
    </row>
    <row r="320" spans="1:10" x14ac:dyDescent="0.2">
      <c r="A320" t="s">
        <v>69</v>
      </c>
      <c r="B320">
        <v>1780856580000</v>
      </c>
      <c r="C320">
        <v>28457</v>
      </c>
      <c r="D320" t="s">
        <v>925</v>
      </c>
      <c r="E320" t="s">
        <v>964</v>
      </c>
      <c r="F320" t="s">
        <v>795</v>
      </c>
      <c r="G320" t="s">
        <v>962</v>
      </c>
      <c r="H320" t="s">
        <v>8</v>
      </c>
      <c r="I320">
        <v>66.33</v>
      </c>
      <c r="J320" t="s">
        <v>963</v>
      </c>
    </row>
    <row r="321" spans="1:10" x14ac:dyDescent="0.2">
      <c r="A321" t="s">
        <v>69</v>
      </c>
      <c r="B321">
        <v>1780855500000</v>
      </c>
      <c r="C321">
        <v>28463</v>
      </c>
      <c r="D321" t="s">
        <v>931</v>
      </c>
      <c r="E321" t="s">
        <v>966</v>
      </c>
      <c r="F321" t="s">
        <v>795</v>
      </c>
      <c r="G321" t="s">
        <v>962</v>
      </c>
      <c r="H321" t="s">
        <v>8</v>
      </c>
      <c r="I321">
        <v>80.89</v>
      </c>
      <c r="J321" t="s">
        <v>967</v>
      </c>
    </row>
    <row r="322" spans="1:10" x14ac:dyDescent="0.2">
      <c r="A322" t="s">
        <v>71</v>
      </c>
      <c r="B322">
        <v>1780344540000</v>
      </c>
      <c r="C322">
        <v>29003</v>
      </c>
      <c r="D322" t="s">
        <v>931</v>
      </c>
      <c r="E322" t="s">
        <v>966</v>
      </c>
      <c r="F322" t="s">
        <v>796</v>
      </c>
      <c r="G322" t="s">
        <v>962</v>
      </c>
      <c r="H322" t="s">
        <v>8</v>
      </c>
      <c r="I322">
        <v>70.44</v>
      </c>
      <c r="J322" t="s">
        <v>967</v>
      </c>
    </row>
    <row r="323" spans="1:10" x14ac:dyDescent="0.2">
      <c r="A323" t="s">
        <v>71</v>
      </c>
      <c r="B323">
        <v>1780346640000</v>
      </c>
      <c r="C323">
        <v>29008</v>
      </c>
      <c r="D323" t="s">
        <v>931</v>
      </c>
      <c r="E323" t="s">
        <v>966</v>
      </c>
      <c r="F323" t="s">
        <v>796</v>
      </c>
      <c r="G323" t="s">
        <v>962</v>
      </c>
      <c r="H323" t="s">
        <v>8</v>
      </c>
      <c r="I323">
        <v>67.23</v>
      </c>
      <c r="J323" t="s">
        <v>967</v>
      </c>
    </row>
    <row r="324" spans="1:10" x14ac:dyDescent="0.2">
      <c r="A324" t="s">
        <v>71</v>
      </c>
      <c r="B324">
        <v>1780345140000</v>
      </c>
      <c r="C324">
        <v>29013</v>
      </c>
      <c r="D324" t="s">
        <v>925</v>
      </c>
      <c r="E324" t="s">
        <v>964</v>
      </c>
      <c r="F324" t="s">
        <v>796</v>
      </c>
      <c r="G324" t="s">
        <v>962</v>
      </c>
      <c r="H324" t="s">
        <v>8</v>
      </c>
      <c r="I324">
        <v>64.78</v>
      </c>
      <c r="J324" t="s">
        <v>963</v>
      </c>
    </row>
    <row r="325" spans="1:10" x14ac:dyDescent="0.2">
      <c r="A325" t="s">
        <v>71</v>
      </c>
      <c r="B325">
        <v>1780344060000</v>
      </c>
      <c r="C325">
        <v>29019</v>
      </c>
      <c r="D325" t="s">
        <v>931</v>
      </c>
      <c r="E325" t="s">
        <v>966</v>
      </c>
      <c r="F325" t="s">
        <v>796</v>
      </c>
      <c r="G325" t="s">
        <v>962</v>
      </c>
      <c r="H325" t="s">
        <v>8</v>
      </c>
      <c r="I325">
        <v>67.25</v>
      </c>
      <c r="J325" t="s">
        <v>967</v>
      </c>
    </row>
    <row r="326" spans="1:10" x14ac:dyDescent="0.2">
      <c r="A326" t="s">
        <v>71</v>
      </c>
      <c r="B326">
        <v>1780431000000</v>
      </c>
      <c r="C326">
        <v>29024</v>
      </c>
      <c r="D326" t="s">
        <v>925</v>
      </c>
      <c r="E326" t="s">
        <v>964</v>
      </c>
      <c r="F326" t="s">
        <v>796</v>
      </c>
      <c r="G326" t="s">
        <v>962</v>
      </c>
      <c r="H326" t="s">
        <v>8</v>
      </c>
      <c r="I326">
        <v>58.6</v>
      </c>
      <c r="J326" t="s">
        <v>963</v>
      </c>
    </row>
    <row r="327" spans="1:10" x14ac:dyDescent="0.2">
      <c r="A327" t="s">
        <v>71</v>
      </c>
      <c r="B327">
        <v>1780433100000</v>
      </c>
      <c r="C327">
        <v>29029</v>
      </c>
      <c r="D327" t="s">
        <v>931</v>
      </c>
      <c r="E327" t="s">
        <v>966</v>
      </c>
      <c r="F327" t="s">
        <v>792</v>
      </c>
      <c r="G327" t="s">
        <v>965</v>
      </c>
      <c r="H327" t="s">
        <v>8</v>
      </c>
      <c r="I327">
        <v>70.97</v>
      </c>
      <c r="J327" t="s">
        <v>967</v>
      </c>
    </row>
    <row r="328" spans="1:10" x14ac:dyDescent="0.2">
      <c r="A328" t="s">
        <v>71</v>
      </c>
      <c r="B328">
        <v>1780431600000</v>
      </c>
      <c r="C328">
        <v>29034</v>
      </c>
      <c r="D328" t="s">
        <v>925</v>
      </c>
      <c r="E328" t="s">
        <v>964</v>
      </c>
      <c r="F328" t="s">
        <v>796</v>
      </c>
      <c r="G328" t="s">
        <v>962</v>
      </c>
      <c r="H328" t="s">
        <v>8</v>
      </c>
      <c r="I328">
        <v>60.11</v>
      </c>
      <c r="J328" t="s">
        <v>963</v>
      </c>
    </row>
    <row r="329" spans="1:10" x14ac:dyDescent="0.2">
      <c r="A329" t="s">
        <v>71</v>
      </c>
      <c r="B329">
        <v>1780430520000</v>
      </c>
      <c r="C329">
        <v>29040</v>
      </c>
      <c r="D329" t="s">
        <v>931</v>
      </c>
      <c r="E329" t="s">
        <v>966</v>
      </c>
      <c r="F329" t="s">
        <v>796</v>
      </c>
      <c r="G329" t="s">
        <v>962</v>
      </c>
      <c r="H329" t="s">
        <v>8</v>
      </c>
      <c r="I329">
        <v>71.400000000000006</v>
      </c>
      <c r="J329" t="s">
        <v>967</v>
      </c>
    </row>
    <row r="330" spans="1:10" x14ac:dyDescent="0.2">
      <c r="A330" t="s">
        <v>71</v>
      </c>
      <c r="B330">
        <v>1780517460000</v>
      </c>
      <c r="C330">
        <v>29046</v>
      </c>
      <c r="D330" t="s">
        <v>925</v>
      </c>
      <c r="E330" t="s">
        <v>964</v>
      </c>
      <c r="F330" t="s">
        <v>796</v>
      </c>
      <c r="G330" t="s">
        <v>962</v>
      </c>
      <c r="H330" t="s">
        <v>8</v>
      </c>
      <c r="I330">
        <v>62.69</v>
      </c>
      <c r="J330" t="s">
        <v>963</v>
      </c>
    </row>
    <row r="331" spans="1:10" x14ac:dyDescent="0.2">
      <c r="A331" t="s">
        <v>71</v>
      </c>
      <c r="B331">
        <v>1780519560000</v>
      </c>
      <c r="C331">
        <v>29051</v>
      </c>
      <c r="D331" t="s">
        <v>925</v>
      </c>
      <c r="E331" t="s">
        <v>964</v>
      </c>
      <c r="F331" t="s">
        <v>796</v>
      </c>
      <c r="G331" t="s">
        <v>962</v>
      </c>
      <c r="H331" t="s">
        <v>8</v>
      </c>
      <c r="I331">
        <v>59.93</v>
      </c>
      <c r="J331" t="s">
        <v>963</v>
      </c>
    </row>
    <row r="332" spans="1:10" x14ac:dyDescent="0.2">
      <c r="A332" t="s">
        <v>71</v>
      </c>
      <c r="B332">
        <v>1780518060000</v>
      </c>
      <c r="C332">
        <v>29056</v>
      </c>
      <c r="D332" t="s">
        <v>931</v>
      </c>
      <c r="E332" t="s">
        <v>966</v>
      </c>
      <c r="F332" t="s">
        <v>796</v>
      </c>
      <c r="G332" t="s">
        <v>962</v>
      </c>
      <c r="H332" t="s">
        <v>8</v>
      </c>
      <c r="I332">
        <v>68.64</v>
      </c>
      <c r="J332" t="s">
        <v>967</v>
      </c>
    </row>
    <row r="333" spans="1:10" x14ac:dyDescent="0.2">
      <c r="A333" t="s">
        <v>71</v>
      </c>
      <c r="B333">
        <v>1780516980000</v>
      </c>
      <c r="C333">
        <v>29062</v>
      </c>
      <c r="D333" t="s">
        <v>925</v>
      </c>
      <c r="E333" t="s">
        <v>964</v>
      </c>
      <c r="F333" t="s">
        <v>796</v>
      </c>
      <c r="G333" t="s">
        <v>962</v>
      </c>
      <c r="H333" t="s">
        <v>8</v>
      </c>
      <c r="I333">
        <v>63.46</v>
      </c>
      <c r="J333" t="s">
        <v>963</v>
      </c>
    </row>
    <row r="334" spans="1:10" x14ac:dyDescent="0.2">
      <c r="A334" t="s">
        <v>71</v>
      </c>
      <c r="B334">
        <v>1780606020000</v>
      </c>
      <c r="C334">
        <v>29074</v>
      </c>
      <c r="D334" t="s">
        <v>925</v>
      </c>
      <c r="E334" t="s">
        <v>964</v>
      </c>
      <c r="F334" t="s">
        <v>792</v>
      </c>
      <c r="G334" t="s">
        <v>965</v>
      </c>
      <c r="H334" t="s">
        <v>8</v>
      </c>
      <c r="I334">
        <v>60.54</v>
      </c>
      <c r="J334" t="s">
        <v>963</v>
      </c>
    </row>
    <row r="335" spans="1:10" x14ac:dyDescent="0.2">
      <c r="A335" t="s">
        <v>71</v>
      </c>
      <c r="B335">
        <v>1780604520000</v>
      </c>
      <c r="C335">
        <v>29079</v>
      </c>
      <c r="D335" t="s">
        <v>925</v>
      </c>
      <c r="E335" t="s">
        <v>964</v>
      </c>
      <c r="F335" t="s">
        <v>796</v>
      </c>
      <c r="G335" t="s">
        <v>962</v>
      </c>
      <c r="H335" t="s">
        <v>8</v>
      </c>
      <c r="I335">
        <v>62.61</v>
      </c>
      <c r="J335" t="s">
        <v>963</v>
      </c>
    </row>
    <row r="336" spans="1:10" x14ac:dyDescent="0.2">
      <c r="A336" t="s">
        <v>71</v>
      </c>
      <c r="B336">
        <v>1780603440000</v>
      </c>
      <c r="C336">
        <v>29085</v>
      </c>
      <c r="D336" t="s">
        <v>931</v>
      </c>
      <c r="E336" t="s">
        <v>966</v>
      </c>
      <c r="F336" t="s">
        <v>796</v>
      </c>
      <c r="G336" t="s">
        <v>962</v>
      </c>
      <c r="H336" t="s">
        <v>8</v>
      </c>
      <c r="I336">
        <v>72.849999999999994</v>
      </c>
      <c r="J336" t="s">
        <v>967</v>
      </c>
    </row>
    <row r="337" spans="1:10" x14ac:dyDescent="0.2">
      <c r="A337" t="s">
        <v>71</v>
      </c>
      <c r="B337">
        <v>1780690380000</v>
      </c>
      <c r="C337">
        <v>29089</v>
      </c>
      <c r="D337" t="s">
        <v>925</v>
      </c>
      <c r="E337" t="s">
        <v>964</v>
      </c>
      <c r="F337" t="s">
        <v>796</v>
      </c>
      <c r="G337" t="s">
        <v>962</v>
      </c>
      <c r="H337" t="s">
        <v>8</v>
      </c>
      <c r="I337">
        <v>54.73</v>
      </c>
      <c r="J337" t="s">
        <v>963</v>
      </c>
    </row>
    <row r="338" spans="1:10" x14ac:dyDescent="0.2">
      <c r="A338" t="s">
        <v>71</v>
      </c>
      <c r="B338">
        <v>1780692480000</v>
      </c>
      <c r="C338">
        <v>29094</v>
      </c>
      <c r="D338" t="s">
        <v>925</v>
      </c>
      <c r="E338" t="s">
        <v>964</v>
      </c>
      <c r="F338" t="s">
        <v>796</v>
      </c>
      <c r="G338" t="s">
        <v>962</v>
      </c>
      <c r="H338" t="s">
        <v>8</v>
      </c>
      <c r="I338">
        <v>57.51</v>
      </c>
      <c r="J338" t="s">
        <v>963</v>
      </c>
    </row>
    <row r="339" spans="1:10" x14ac:dyDescent="0.2">
      <c r="A339" t="s">
        <v>71</v>
      </c>
      <c r="B339">
        <v>1780690980000</v>
      </c>
      <c r="C339">
        <v>29099</v>
      </c>
      <c r="D339" t="s">
        <v>925</v>
      </c>
      <c r="E339" t="s">
        <v>964</v>
      </c>
      <c r="F339" t="s">
        <v>796</v>
      </c>
      <c r="G339" t="s">
        <v>962</v>
      </c>
      <c r="H339" t="s">
        <v>8</v>
      </c>
      <c r="I339">
        <v>64.62</v>
      </c>
      <c r="J339" t="s">
        <v>963</v>
      </c>
    </row>
    <row r="340" spans="1:10" x14ac:dyDescent="0.2">
      <c r="A340" t="s">
        <v>71</v>
      </c>
      <c r="B340">
        <v>1780689900000</v>
      </c>
      <c r="C340">
        <v>29105</v>
      </c>
      <c r="D340" t="s">
        <v>931</v>
      </c>
      <c r="E340" t="s">
        <v>966</v>
      </c>
      <c r="F340" t="s">
        <v>796</v>
      </c>
      <c r="G340" t="s">
        <v>962</v>
      </c>
      <c r="H340" t="s">
        <v>8</v>
      </c>
      <c r="I340">
        <v>71.58</v>
      </c>
      <c r="J340" t="s">
        <v>967</v>
      </c>
    </row>
    <row r="341" spans="1:10" x14ac:dyDescent="0.2">
      <c r="A341" t="s">
        <v>71</v>
      </c>
      <c r="B341">
        <v>1780776840000</v>
      </c>
      <c r="C341">
        <v>29110</v>
      </c>
      <c r="D341" t="s">
        <v>925</v>
      </c>
      <c r="E341" t="s">
        <v>964</v>
      </c>
      <c r="F341" t="s">
        <v>796</v>
      </c>
      <c r="G341" t="s">
        <v>962</v>
      </c>
      <c r="H341" t="s">
        <v>8</v>
      </c>
      <c r="I341">
        <v>64.150000000000006</v>
      </c>
      <c r="J341" t="s">
        <v>963</v>
      </c>
    </row>
    <row r="342" spans="1:10" x14ac:dyDescent="0.2">
      <c r="A342" t="s">
        <v>71</v>
      </c>
      <c r="B342">
        <v>1780778940000</v>
      </c>
      <c r="C342">
        <v>29115</v>
      </c>
      <c r="D342" t="s">
        <v>925</v>
      </c>
      <c r="E342" t="s">
        <v>964</v>
      </c>
      <c r="F342" t="s">
        <v>792</v>
      </c>
      <c r="G342" t="s">
        <v>965</v>
      </c>
      <c r="H342" t="s">
        <v>8</v>
      </c>
      <c r="I342">
        <v>61.4</v>
      </c>
      <c r="J342" t="s">
        <v>963</v>
      </c>
    </row>
    <row r="343" spans="1:10" x14ac:dyDescent="0.2">
      <c r="A343" t="s">
        <v>71</v>
      </c>
      <c r="B343">
        <v>1780777440000</v>
      </c>
      <c r="C343">
        <v>29120</v>
      </c>
      <c r="D343" t="s">
        <v>931</v>
      </c>
      <c r="E343" t="s">
        <v>966</v>
      </c>
      <c r="F343" t="s">
        <v>796</v>
      </c>
      <c r="G343" t="s">
        <v>962</v>
      </c>
      <c r="H343" t="s">
        <v>8</v>
      </c>
      <c r="I343">
        <v>68.66</v>
      </c>
      <c r="J343" t="s">
        <v>967</v>
      </c>
    </row>
    <row r="344" spans="1:10" x14ac:dyDescent="0.2">
      <c r="A344" t="s">
        <v>71</v>
      </c>
      <c r="B344">
        <v>1780776360000</v>
      </c>
      <c r="C344">
        <v>29126</v>
      </c>
      <c r="D344" t="s">
        <v>925</v>
      </c>
      <c r="E344" t="s">
        <v>964</v>
      </c>
      <c r="F344" t="s">
        <v>796</v>
      </c>
      <c r="G344" t="s">
        <v>962</v>
      </c>
      <c r="H344" t="s">
        <v>8</v>
      </c>
      <c r="I344">
        <v>65.849999999999994</v>
      </c>
      <c r="J344" t="s">
        <v>963</v>
      </c>
    </row>
    <row r="345" spans="1:10" x14ac:dyDescent="0.2">
      <c r="A345" t="s">
        <v>71</v>
      </c>
      <c r="B345">
        <v>1780863300000</v>
      </c>
      <c r="C345">
        <v>29136</v>
      </c>
      <c r="D345" t="s">
        <v>931</v>
      </c>
      <c r="E345" t="s">
        <v>966</v>
      </c>
      <c r="F345" t="s">
        <v>796</v>
      </c>
      <c r="G345" t="s">
        <v>962</v>
      </c>
      <c r="H345" t="s">
        <v>8</v>
      </c>
      <c r="I345">
        <v>67.92</v>
      </c>
      <c r="J345" t="s">
        <v>967</v>
      </c>
    </row>
    <row r="346" spans="1:10" x14ac:dyDescent="0.2">
      <c r="A346" t="s">
        <v>71</v>
      </c>
      <c r="B346">
        <v>1780863900000</v>
      </c>
      <c r="C346">
        <v>29146</v>
      </c>
      <c r="D346" t="s">
        <v>925</v>
      </c>
      <c r="E346" t="s">
        <v>964</v>
      </c>
      <c r="F346" t="s">
        <v>796</v>
      </c>
      <c r="G346" t="s">
        <v>962</v>
      </c>
      <c r="H346" t="s">
        <v>8</v>
      </c>
      <c r="I346">
        <v>62.71</v>
      </c>
      <c r="J346" t="s">
        <v>963</v>
      </c>
    </row>
    <row r="347" spans="1:10" x14ac:dyDescent="0.2">
      <c r="A347" t="s">
        <v>71</v>
      </c>
      <c r="B347">
        <v>1780862820000</v>
      </c>
      <c r="C347">
        <v>29152</v>
      </c>
      <c r="D347" t="s">
        <v>931</v>
      </c>
      <c r="E347" t="s">
        <v>966</v>
      </c>
      <c r="F347" t="s">
        <v>796</v>
      </c>
      <c r="G347" t="s">
        <v>962</v>
      </c>
      <c r="H347" t="s">
        <v>8</v>
      </c>
      <c r="I347">
        <v>74.61</v>
      </c>
      <c r="J347" t="s">
        <v>967</v>
      </c>
    </row>
    <row r="348" spans="1:10" x14ac:dyDescent="0.2">
      <c r="A348" t="s">
        <v>73</v>
      </c>
      <c r="B348">
        <v>1780351860000</v>
      </c>
      <c r="C348">
        <v>29692</v>
      </c>
      <c r="D348" t="s">
        <v>931</v>
      </c>
      <c r="E348" t="s">
        <v>966</v>
      </c>
      <c r="F348" t="s">
        <v>796</v>
      </c>
      <c r="G348" t="s">
        <v>962</v>
      </c>
      <c r="H348" t="s">
        <v>8</v>
      </c>
      <c r="I348">
        <v>75.3</v>
      </c>
      <c r="J348" t="s">
        <v>967</v>
      </c>
    </row>
    <row r="349" spans="1:10" x14ac:dyDescent="0.2">
      <c r="A349" t="s">
        <v>73</v>
      </c>
      <c r="B349">
        <v>1780353960000</v>
      </c>
      <c r="C349">
        <v>29697</v>
      </c>
      <c r="D349" t="s">
        <v>931</v>
      </c>
      <c r="E349" t="s">
        <v>966</v>
      </c>
      <c r="F349" t="s">
        <v>796</v>
      </c>
      <c r="G349" t="s">
        <v>962</v>
      </c>
      <c r="H349" t="s">
        <v>8</v>
      </c>
      <c r="I349">
        <v>70.180000000000007</v>
      </c>
      <c r="J349" t="s">
        <v>967</v>
      </c>
    </row>
    <row r="350" spans="1:10" x14ac:dyDescent="0.2">
      <c r="A350" t="s">
        <v>73</v>
      </c>
      <c r="B350">
        <v>1780352460000</v>
      </c>
      <c r="C350">
        <v>29702</v>
      </c>
      <c r="D350" t="s">
        <v>931</v>
      </c>
      <c r="E350" t="s">
        <v>966</v>
      </c>
      <c r="F350" t="s">
        <v>796</v>
      </c>
      <c r="G350" t="s">
        <v>962</v>
      </c>
      <c r="H350" t="s">
        <v>8</v>
      </c>
      <c r="I350">
        <v>73.89</v>
      </c>
      <c r="J350" t="s">
        <v>967</v>
      </c>
    </row>
    <row r="351" spans="1:10" x14ac:dyDescent="0.2">
      <c r="A351" t="s">
        <v>73</v>
      </c>
      <c r="B351">
        <v>1780351380000</v>
      </c>
      <c r="C351">
        <v>29708</v>
      </c>
      <c r="D351" t="s">
        <v>925</v>
      </c>
      <c r="E351" t="s">
        <v>964</v>
      </c>
      <c r="F351" t="s">
        <v>796</v>
      </c>
      <c r="G351" t="s">
        <v>962</v>
      </c>
      <c r="H351" t="s">
        <v>8</v>
      </c>
      <c r="I351">
        <v>66.33</v>
      </c>
      <c r="J351" t="s">
        <v>963</v>
      </c>
    </row>
    <row r="352" spans="1:10" x14ac:dyDescent="0.2">
      <c r="A352" t="s">
        <v>73</v>
      </c>
      <c r="B352">
        <v>1780438320000</v>
      </c>
      <c r="C352">
        <v>29711</v>
      </c>
      <c r="D352" t="s">
        <v>931</v>
      </c>
      <c r="E352" t="s">
        <v>966</v>
      </c>
      <c r="F352" t="s">
        <v>796</v>
      </c>
      <c r="G352" t="s">
        <v>962</v>
      </c>
      <c r="H352" t="s">
        <v>8</v>
      </c>
      <c r="I352">
        <v>72.010000000000005</v>
      </c>
      <c r="J352" t="s">
        <v>967</v>
      </c>
    </row>
    <row r="353" spans="1:10" x14ac:dyDescent="0.2">
      <c r="A353" t="s">
        <v>73</v>
      </c>
      <c r="B353">
        <v>1780440420000</v>
      </c>
      <c r="C353">
        <v>29716</v>
      </c>
      <c r="D353" t="s">
        <v>931</v>
      </c>
      <c r="E353" t="s">
        <v>966</v>
      </c>
      <c r="F353" t="s">
        <v>792</v>
      </c>
      <c r="G353" t="s">
        <v>965</v>
      </c>
      <c r="H353" t="s">
        <v>8</v>
      </c>
      <c r="I353">
        <v>69.52</v>
      </c>
      <c r="J353" t="s">
        <v>967</v>
      </c>
    </row>
    <row r="354" spans="1:10" x14ac:dyDescent="0.2">
      <c r="A354" t="s">
        <v>73</v>
      </c>
      <c r="B354">
        <v>1780438920000</v>
      </c>
      <c r="C354">
        <v>29721</v>
      </c>
      <c r="D354" t="s">
        <v>925</v>
      </c>
      <c r="E354" t="s">
        <v>964</v>
      </c>
      <c r="F354" t="s">
        <v>796</v>
      </c>
      <c r="G354" t="s">
        <v>962</v>
      </c>
      <c r="H354" t="s">
        <v>8</v>
      </c>
      <c r="I354">
        <v>65.11</v>
      </c>
      <c r="J354" t="s">
        <v>963</v>
      </c>
    </row>
    <row r="355" spans="1:10" x14ac:dyDescent="0.2">
      <c r="A355" t="s">
        <v>73</v>
      </c>
      <c r="B355">
        <v>1780437840000</v>
      </c>
      <c r="C355">
        <v>29727</v>
      </c>
      <c r="D355" t="s">
        <v>931</v>
      </c>
      <c r="E355" t="s">
        <v>966</v>
      </c>
      <c r="F355" t="s">
        <v>796</v>
      </c>
      <c r="G355" t="s">
        <v>962</v>
      </c>
      <c r="H355" t="s">
        <v>8</v>
      </c>
      <c r="I355">
        <v>70.52</v>
      </c>
      <c r="J355" t="s">
        <v>967</v>
      </c>
    </row>
    <row r="356" spans="1:10" x14ac:dyDescent="0.2">
      <c r="A356" t="s">
        <v>73</v>
      </c>
      <c r="B356">
        <v>1780524780000</v>
      </c>
      <c r="C356">
        <v>29731</v>
      </c>
      <c r="D356" t="s">
        <v>931</v>
      </c>
      <c r="E356" t="s">
        <v>966</v>
      </c>
      <c r="F356" t="s">
        <v>796</v>
      </c>
      <c r="G356" t="s">
        <v>962</v>
      </c>
      <c r="H356" t="s">
        <v>8</v>
      </c>
      <c r="I356">
        <v>75.099999999999994</v>
      </c>
      <c r="J356" t="s">
        <v>967</v>
      </c>
    </row>
    <row r="357" spans="1:10" x14ac:dyDescent="0.2">
      <c r="A357" t="s">
        <v>73</v>
      </c>
      <c r="B357">
        <v>1780526880000</v>
      </c>
      <c r="C357">
        <v>29736</v>
      </c>
      <c r="D357" t="s">
        <v>925</v>
      </c>
      <c r="E357" t="s">
        <v>964</v>
      </c>
      <c r="F357" t="s">
        <v>796</v>
      </c>
      <c r="G357" t="s">
        <v>962</v>
      </c>
      <c r="H357" t="s">
        <v>8</v>
      </c>
      <c r="I357">
        <v>66.33</v>
      </c>
      <c r="J357" t="s">
        <v>963</v>
      </c>
    </row>
    <row r="358" spans="1:10" x14ac:dyDescent="0.2">
      <c r="A358" t="s">
        <v>73</v>
      </c>
      <c r="B358">
        <v>1780525380000</v>
      </c>
      <c r="C358">
        <v>29741</v>
      </c>
      <c r="D358" t="s">
        <v>931</v>
      </c>
      <c r="E358" t="s">
        <v>966</v>
      </c>
      <c r="F358" t="s">
        <v>796</v>
      </c>
      <c r="G358" t="s">
        <v>962</v>
      </c>
      <c r="H358" t="s">
        <v>8</v>
      </c>
      <c r="I358">
        <v>70.17</v>
      </c>
      <c r="J358" t="s">
        <v>967</v>
      </c>
    </row>
    <row r="359" spans="1:10" x14ac:dyDescent="0.2">
      <c r="A359" t="s">
        <v>73</v>
      </c>
      <c r="B359">
        <v>1780524300000</v>
      </c>
      <c r="C359">
        <v>29747</v>
      </c>
      <c r="D359" t="s">
        <v>931</v>
      </c>
      <c r="E359" t="s">
        <v>966</v>
      </c>
      <c r="F359" t="s">
        <v>796</v>
      </c>
      <c r="G359" t="s">
        <v>962</v>
      </c>
      <c r="H359" t="s">
        <v>8</v>
      </c>
      <c r="I359">
        <v>70.92</v>
      </c>
      <c r="J359" t="s">
        <v>967</v>
      </c>
    </row>
    <row r="360" spans="1:10" x14ac:dyDescent="0.2">
      <c r="A360" t="s">
        <v>73</v>
      </c>
      <c r="B360">
        <v>1780611240000</v>
      </c>
      <c r="C360">
        <v>29752</v>
      </c>
      <c r="D360" t="s">
        <v>925</v>
      </c>
      <c r="E360" t="s">
        <v>964</v>
      </c>
      <c r="F360" t="s">
        <v>796</v>
      </c>
      <c r="G360" t="s">
        <v>962</v>
      </c>
      <c r="H360" t="s">
        <v>8</v>
      </c>
      <c r="I360">
        <v>62.29</v>
      </c>
      <c r="J360" t="s">
        <v>963</v>
      </c>
    </row>
    <row r="361" spans="1:10" x14ac:dyDescent="0.2">
      <c r="A361" t="s">
        <v>73</v>
      </c>
      <c r="B361">
        <v>1780699800000</v>
      </c>
      <c r="C361">
        <v>29775</v>
      </c>
      <c r="D361" t="s">
        <v>931</v>
      </c>
      <c r="E361" t="s">
        <v>966</v>
      </c>
      <c r="F361" t="s">
        <v>796</v>
      </c>
      <c r="G361" t="s">
        <v>962</v>
      </c>
      <c r="H361" t="s">
        <v>8</v>
      </c>
      <c r="I361">
        <v>71.03</v>
      </c>
      <c r="J361" t="s">
        <v>967</v>
      </c>
    </row>
    <row r="362" spans="1:10" x14ac:dyDescent="0.2">
      <c r="A362" t="s">
        <v>73</v>
      </c>
      <c r="B362">
        <v>1780698300000</v>
      </c>
      <c r="C362">
        <v>29780</v>
      </c>
      <c r="D362" t="s">
        <v>931</v>
      </c>
      <c r="E362" t="s">
        <v>966</v>
      </c>
      <c r="F362" t="s">
        <v>796</v>
      </c>
      <c r="G362" t="s">
        <v>962</v>
      </c>
      <c r="H362" t="s">
        <v>8</v>
      </c>
      <c r="I362">
        <v>72.08</v>
      </c>
      <c r="J362" t="s">
        <v>967</v>
      </c>
    </row>
    <row r="363" spans="1:10" x14ac:dyDescent="0.2">
      <c r="A363" t="s">
        <v>73</v>
      </c>
      <c r="B363">
        <v>1780697220000</v>
      </c>
      <c r="C363">
        <v>29786</v>
      </c>
      <c r="D363" t="s">
        <v>931</v>
      </c>
      <c r="E363" t="s">
        <v>966</v>
      </c>
      <c r="F363" t="s">
        <v>796</v>
      </c>
      <c r="G363" t="s">
        <v>962</v>
      </c>
      <c r="H363" t="s">
        <v>8</v>
      </c>
      <c r="I363">
        <v>67.2</v>
      </c>
      <c r="J363" t="s">
        <v>967</v>
      </c>
    </row>
    <row r="364" spans="1:10" x14ac:dyDescent="0.2">
      <c r="A364" t="s">
        <v>73</v>
      </c>
      <c r="B364">
        <v>1780784160000</v>
      </c>
      <c r="C364">
        <v>29789</v>
      </c>
      <c r="D364" t="s">
        <v>931</v>
      </c>
      <c r="E364" t="s">
        <v>966</v>
      </c>
      <c r="F364" t="s">
        <v>796</v>
      </c>
      <c r="G364" t="s">
        <v>962</v>
      </c>
      <c r="H364" t="s">
        <v>8</v>
      </c>
      <c r="I364">
        <v>74.760000000000005</v>
      </c>
      <c r="J364" t="s">
        <v>967</v>
      </c>
    </row>
    <row r="365" spans="1:10" x14ac:dyDescent="0.2">
      <c r="A365" t="s">
        <v>73</v>
      </c>
      <c r="B365">
        <v>1780786260000</v>
      </c>
      <c r="C365">
        <v>29794</v>
      </c>
      <c r="D365" t="s">
        <v>931</v>
      </c>
      <c r="E365" t="s">
        <v>966</v>
      </c>
      <c r="F365" t="s">
        <v>792</v>
      </c>
      <c r="G365" t="s">
        <v>965</v>
      </c>
      <c r="H365" t="s">
        <v>8</v>
      </c>
      <c r="I365">
        <v>73.42</v>
      </c>
      <c r="J365" t="s">
        <v>967</v>
      </c>
    </row>
    <row r="366" spans="1:10" x14ac:dyDescent="0.2">
      <c r="A366" t="s">
        <v>73</v>
      </c>
      <c r="B366">
        <v>1780784760000</v>
      </c>
      <c r="C366">
        <v>29799</v>
      </c>
      <c r="D366" t="s">
        <v>931</v>
      </c>
      <c r="E366" t="s">
        <v>966</v>
      </c>
      <c r="F366" t="s">
        <v>796</v>
      </c>
      <c r="G366" t="s">
        <v>962</v>
      </c>
      <c r="H366" t="s">
        <v>8</v>
      </c>
      <c r="I366">
        <v>78.459999999999994</v>
      </c>
      <c r="J366" t="s">
        <v>967</v>
      </c>
    </row>
    <row r="367" spans="1:10" x14ac:dyDescent="0.2">
      <c r="A367" t="s">
        <v>73</v>
      </c>
      <c r="B367">
        <v>1780783680000</v>
      </c>
      <c r="C367">
        <v>29805</v>
      </c>
      <c r="D367" t="s">
        <v>931</v>
      </c>
      <c r="E367" t="s">
        <v>966</v>
      </c>
      <c r="F367" t="s">
        <v>796</v>
      </c>
      <c r="G367" t="s">
        <v>962</v>
      </c>
      <c r="H367" t="s">
        <v>8</v>
      </c>
      <c r="I367">
        <v>76.72</v>
      </c>
      <c r="J367" t="s">
        <v>967</v>
      </c>
    </row>
    <row r="368" spans="1:10" x14ac:dyDescent="0.2">
      <c r="A368" t="s">
        <v>73</v>
      </c>
      <c r="B368">
        <v>1780870620000</v>
      </c>
      <c r="C368">
        <v>29813</v>
      </c>
      <c r="D368" t="s">
        <v>925</v>
      </c>
      <c r="E368" t="s">
        <v>964</v>
      </c>
      <c r="F368" t="s">
        <v>796</v>
      </c>
      <c r="G368" t="s">
        <v>962</v>
      </c>
      <c r="H368" t="s">
        <v>8</v>
      </c>
      <c r="I368">
        <v>66.63</v>
      </c>
      <c r="J368" t="s">
        <v>963</v>
      </c>
    </row>
    <row r="369" spans="1:10" x14ac:dyDescent="0.2">
      <c r="A369" t="s">
        <v>73</v>
      </c>
      <c r="B369">
        <v>1780872720000</v>
      </c>
      <c r="C369">
        <v>29818</v>
      </c>
      <c r="D369" t="s">
        <v>931</v>
      </c>
      <c r="E369" t="s">
        <v>966</v>
      </c>
      <c r="F369" t="s">
        <v>796</v>
      </c>
      <c r="G369" t="s">
        <v>962</v>
      </c>
      <c r="H369" t="s">
        <v>8</v>
      </c>
      <c r="I369">
        <v>68.52</v>
      </c>
      <c r="J369" t="s">
        <v>967</v>
      </c>
    </row>
    <row r="370" spans="1:10" x14ac:dyDescent="0.2">
      <c r="A370" t="s">
        <v>73</v>
      </c>
      <c r="B370">
        <v>1780871220000</v>
      </c>
      <c r="C370">
        <v>29823</v>
      </c>
      <c r="D370" t="s">
        <v>931</v>
      </c>
      <c r="E370" t="s">
        <v>966</v>
      </c>
      <c r="F370" t="s">
        <v>796</v>
      </c>
      <c r="G370" t="s">
        <v>962</v>
      </c>
      <c r="H370" t="s">
        <v>8</v>
      </c>
      <c r="I370">
        <v>76.239999999999995</v>
      </c>
      <c r="J370" t="s">
        <v>967</v>
      </c>
    </row>
    <row r="371" spans="1:10" x14ac:dyDescent="0.2">
      <c r="A371" t="s">
        <v>73</v>
      </c>
      <c r="B371">
        <v>1780870140000</v>
      </c>
      <c r="C371">
        <v>29829</v>
      </c>
      <c r="D371" t="s">
        <v>931</v>
      </c>
      <c r="E371" t="s">
        <v>966</v>
      </c>
      <c r="F371" t="s">
        <v>796</v>
      </c>
      <c r="G371" t="s">
        <v>962</v>
      </c>
      <c r="H371" t="s">
        <v>8</v>
      </c>
      <c r="I371">
        <v>74.63</v>
      </c>
      <c r="J371" t="s">
        <v>967</v>
      </c>
    </row>
  </sheetData>
  <autoFilter ref="A1:J371"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E9E9E"/>
  </sheetPr>
  <dimension ref="A1:F1330"/>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4" customWidth="1"/>
    <col min="3" max="4" width="12" customWidth="1"/>
    <col min="5" max="5" width="14" customWidth="1"/>
    <col min="6" max="6" width="21" customWidth="1"/>
  </cols>
  <sheetData>
    <row r="1" spans="1:6" ht="16" customHeight="1" x14ac:dyDescent="0.2">
      <c r="A1" s="5" t="s">
        <v>0</v>
      </c>
      <c r="B1" s="5" t="s">
        <v>956</v>
      </c>
      <c r="C1" s="5" t="s">
        <v>909</v>
      </c>
      <c r="D1" s="5" t="s">
        <v>968</v>
      </c>
      <c r="E1" s="5" t="s">
        <v>969</v>
      </c>
      <c r="F1" s="5" t="s">
        <v>970</v>
      </c>
    </row>
    <row r="2" spans="1:6" x14ac:dyDescent="0.2">
      <c r="A2" t="s">
        <v>7</v>
      </c>
      <c r="B2">
        <v>1779840060000</v>
      </c>
      <c r="C2" t="s">
        <v>928</v>
      </c>
      <c r="D2" t="s">
        <v>971</v>
      </c>
      <c r="E2" t="s">
        <v>972</v>
      </c>
      <c r="F2">
        <v>20011</v>
      </c>
    </row>
    <row r="3" spans="1:6" x14ac:dyDescent="0.2">
      <c r="A3" t="s">
        <v>7</v>
      </c>
      <c r="B3">
        <v>1780790460000</v>
      </c>
      <c r="C3" t="s">
        <v>927</v>
      </c>
      <c r="D3" t="s">
        <v>971</v>
      </c>
      <c r="E3" t="s">
        <v>972</v>
      </c>
      <c r="F3">
        <v>20044</v>
      </c>
    </row>
    <row r="4" spans="1:6" x14ac:dyDescent="0.2">
      <c r="A4" t="s">
        <v>12</v>
      </c>
      <c r="B4">
        <v>1779667260000</v>
      </c>
      <c r="C4" t="s">
        <v>928</v>
      </c>
      <c r="D4" t="s">
        <v>971</v>
      </c>
      <c r="E4" t="s">
        <v>972</v>
      </c>
      <c r="F4">
        <v>20045</v>
      </c>
    </row>
    <row r="5" spans="1:6" x14ac:dyDescent="0.2">
      <c r="A5" t="s">
        <v>12</v>
      </c>
      <c r="B5">
        <v>1779926460000</v>
      </c>
      <c r="C5" t="s">
        <v>928</v>
      </c>
      <c r="D5" t="s">
        <v>973</v>
      </c>
      <c r="E5" t="s">
        <v>974</v>
      </c>
      <c r="F5">
        <v>20061</v>
      </c>
    </row>
    <row r="6" spans="1:6" x14ac:dyDescent="0.2">
      <c r="A6" t="s">
        <v>12</v>
      </c>
      <c r="B6">
        <v>1779926520000</v>
      </c>
      <c r="C6" t="s">
        <v>924</v>
      </c>
      <c r="D6" t="s">
        <v>971</v>
      </c>
      <c r="E6" t="s">
        <v>972</v>
      </c>
      <c r="F6">
        <v>20062</v>
      </c>
    </row>
    <row r="7" spans="1:6" x14ac:dyDescent="0.2">
      <c r="A7" t="s">
        <v>12</v>
      </c>
      <c r="B7">
        <v>1780099260000</v>
      </c>
      <c r="C7" t="s">
        <v>928</v>
      </c>
      <c r="D7" t="s">
        <v>973</v>
      </c>
      <c r="E7" t="s">
        <v>974</v>
      </c>
      <c r="F7">
        <v>20072</v>
      </c>
    </row>
    <row r="8" spans="1:6" x14ac:dyDescent="0.2">
      <c r="A8" t="s">
        <v>12</v>
      </c>
      <c r="B8">
        <v>1780099320000</v>
      </c>
      <c r="C8" t="s">
        <v>928</v>
      </c>
      <c r="D8" t="s">
        <v>971</v>
      </c>
      <c r="E8" t="s">
        <v>972</v>
      </c>
      <c r="F8">
        <v>20073</v>
      </c>
    </row>
    <row r="9" spans="1:6" x14ac:dyDescent="0.2">
      <c r="A9" t="s">
        <v>12</v>
      </c>
      <c r="B9">
        <v>1780185660000</v>
      </c>
      <c r="C9" t="s">
        <v>928</v>
      </c>
      <c r="D9" t="s">
        <v>975</v>
      </c>
      <c r="E9" t="s">
        <v>976</v>
      </c>
      <c r="F9">
        <v>20074</v>
      </c>
    </row>
    <row r="10" spans="1:6" x14ac:dyDescent="0.2">
      <c r="A10" t="s">
        <v>12</v>
      </c>
      <c r="B10">
        <v>1780185720000</v>
      </c>
      <c r="C10" t="s">
        <v>924</v>
      </c>
      <c r="D10" t="s">
        <v>973</v>
      </c>
      <c r="E10" t="s">
        <v>974</v>
      </c>
      <c r="F10">
        <v>20077</v>
      </c>
    </row>
    <row r="11" spans="1:6" x14ac:dyDescent="0.2">
      <c r="A11" t="s">
        <v>12</v>
      </c>
      <c r="B11">
        <v>1780272060000</v>
      </c>
      <c r="C11" t="s">
        <v>928</v>
      </c>
      <c r="D11" t="s">
        <v>971</v>
      </c>
      <c r="E11" t="s">
        <v>972</v>
      </c>
      <c r="F11">
        <v>20081</v>
      </c>
    </row>
    <row r="12" spans="1:6" x14ac:dyDescent="0.2">
      <c r="A12" t="s">
        <v>12</v>
      </c>
      <c r="B12">
        <v>1780444860000</v>
      </c>
      <c r="C12" t="s">
        <v>928</v>
      </c>
      <c r="D12" t="s">
        <v>975</v>
      </c>
      <c r="E12" t="s">
        <v>976</v>
      </c>
      <c r="F12">
        <v>20092</v>
      </c>
    </row>
    <row r="13" spans="1:6" x14ac:dyDescent="0.2">
      <c r="A13" t="s">
        <v>12</v>
      </c>
      <c r="B13">
        <v>1780617660000</v>
      </c>
      <c r="C13" t="s">
        <v>928</v>
      </c>
      <c r="D13" t="s">
        <v>971</v>
      </c>
      <c r="E13" t="s">
        <v>972</v>
      </c>
      <c r="F13">
        <v>20100</v>
      </c>
    </row>
    <row r="14" spans="1:6" x14ac:dyDescent="0.2">
      <c r="A14" t="s">
        <v>12</v>
      </c>
      <c r="B14">
        <v>1780704060000</v>
      </c>
      <c r="C14" t="s">
        <v>928</v>
      </c>
      <c r="D14" t="s">
        <v>971</v>
      </c>
      <c r="E14" t="s">
        <v>972</v>
      </c>
      <c r="F14">
        <v>20108</v>
      </c>
    </row>
    <row r="15" spans="1:6" x14ac:dyDescent="0.2">
      <c r="A15" t="s">
        <v>16</v>
      </c>
      <c r="B15">
        <v>1779753660000</v>
      </c>
      <c r="C15" t="s">
        <v>927</v>
      </c>
      <c r="D15" t="s">
        <v>971</v>
      </c>
      <c r="E15" t="s">
        <v>972</v>
      </c>
      <c r="F15">
        <v>20123</v>
      </c>
    </row>
    <row r="16" spans="1:6" x14ac:dyDescent="0.2">
      <c r="A16" t="s">
        <v>16</v>
      </c>
      <c r="B16">
        <v>1779753720000</v>
      </c>
      <c r="C16" t="s">
        <v>927</v>
      </c>
      <c r="D16" t="s">
        <v>971</v>
      </c>
      <c r="E16" t="s">
        <v>972</v>
      </c>
      <c r="F16">
        <v>20126</v>
      </c>
    </row>
    <row r="17" spans="1:6" x14ac:dyDescent="0.2">
      <c r="A17" t="s">
        <v>16</v>
      </c>
      <c r="B17">
        <v>1779840060000</v>
      </c>
      <c r="C17" t="s">
        <v>927</v>
      </c>
      <c r="D17" t="s">
        <v>973</v>
      </c>
      <c r="E17" t="s">
        <v>974</v>
      </c>
      <c r="F17">
        <v>20129</v>
      </c>
    </row>
    <row r="18" spans="1:6" x14ac:dyDescent="0.2">
      <c r="A18" t="s">
        <v>16</v>
      </c>
      <c r="B18">
        <v>1779840120000</v>
      </c>
      <c r="C18" t="s">
        <v>924</v>
      </c>
      <c r="D18" t="s">
        <v>973</v>
      </c>
      <c r="E18" t="s">
        <v>974</v>
      </c>
      <c r="F18">
        <v>20131</v>
      </c>
    </row>
    <row r="19" spans="1:6" x14ac:dyDescent="0.2">
      <c r="A19" t="s">
        <v>16</v>
      </c>
      <c r="B19">
        <v>1780012860000</v>
      </c>
      <c r="C19" t="s">
        <v>927</v>
      </c>
      <c r="D19" t="s">
        <v>971</v>
      </c>
      <c r="E19" t="s">
        <v>972</v>
      </c>
      <c r="F19">
        <v>20139</v>
      </c>
    </row>
    <row r="20" spans="1:6" x14ac:dyDescent="0.2">
      <c r="A20" t="s">
        <v>16</v>
      </c>
      <c r="B20">
        <v>1780099260000</v>
      </c>
      <c r="C20" t="s">
        <v>927</v>
      </c>
      <c r="D20" t="s">
        <v>971</v>
      </c>
      <c r="E20" t="s">
        <v>972</v>
      </c>
      <c r="F20">
        <v>20147</v>
      </c>
    </row>
    <row r="21" spans="1:6" x14ac:dyDescent="0.2">
      <c r="A21" t="s">
        <v>16</v>
      </c>
      <c r="B21">
        <v>1780790460000</v>
      </c>
      <c r="C21" t="s">
        <v>927</v>
      </c>
      <c r="D21" t="s">
        <v>971</v>
      </c>
      <c r="E21" t="s">
        <v>972</v>
      </c>
      <c r="F21">
        <v>20183</v>
      </c>
    </row>
    <row r="22" spans="1:6" x14ac:dyDescent="0.2">
      <c r="A22" t="s">
        <v>19</v>
      </c>
      <c r="B22">
        <v>1779667260000</v>
      </c>
      <c r="C22" t="s">
        <v>924</v>
      </c>
      <c r="D22" t="s">
        <v>971</v>
      </c>
      <c r="E22" t="s">
        <v>972</v>
      </c>
      <c r="F22">
        <v>20193</v>
      </c>
    </row>
    <row r="23" spans="1:6" x14ac:dyDescent="0.2">
      <c r="A23" t="s">
        <v>19</v>
      </c>
      <c r="B23">
        <v>1779667320000</v>
      </c>
      <c r="C23" t="s">
        <v>924</v>
      </c>
      <c r="D23" t="s">
        <v>973</v>
      </c>
      <c r="E23" t="s">
        <v>974</v>
      </c>
      <c r="F23">
        <v>20195</v>
      </c>
    </row>
    <row r="24" spans="1:6" x14ac:dyDescent="0.2">
      <c r="A24" t="s">
        <v>19</v>
      </c>
      <c r="B24">
        <v>1779753660000</v>
      </c>
      <c r="C24" t="s">
        <v>924</v>
      </c>
      <c r="D24" t="s">
        <v>971</v>
      </c>
      <c r="E24" t="s">
        <v>972</v>
      </c>
      <c r="F24">
        <v>20200</v>
      </c>
    </row>
    <row r="25" spans="1:6" x14ac:dyDescent="0.2">
      <c r="A25" t="s">
        <v>19</v>
      </c>
      <c r="B25">
        <v>1779840060000</v>
      </c>
      <c r="C25" t="s">
        <v>924</v>
      </c>
      <c r="D25" t="s">
        <v>973</v>
      </c>
      <c r="E25" t="s">
        <v>974</v>
      </c>
      <c r="F25">
        <v>20206</v>
      </c>
    </row>
    <row r="26" spans="1:6" x14ac:dyDescent="0.2">
      <c r="A26" t="s">
        <v>19</v>
      </c>
      <c r="B26">
        <v>1780185660000</v>
      </c>
      <c r="C26" t="s">
        <v>924</v>
      </c>
      <c r="D26" t="s">
        <v>971</v>
      </c>
      <c r="E26" t="s">
        <v>972</v>
      </c>
      <c r="F26">
        <v>20237</v>
      </c>
    </row>
    <row r="27" spans="1:6" x14ac:dyDescent="0.2">
      <c r="A27" t="s">
        <v>19</v>
      </c>
      <c r="B27">
        <v>1780272060000</v>
      </c>
      <c r="C27" t="s">
        <v>924</v>
      </c>
      <c r="D27" t="s">
        <v>971</v>
      </c>
      <c r="E27" t="s">
        <v>972</v>
      </c>
      <c r="F27">
        <v>20243</v>
      </c>
    </row>
    <row r="28" spans="1:6" x14ac:dyDescent="0.2">
      <c r="A28" t="s">
        <v>19</v>
      </c>
      <c r="B28">
        <v>1780444860000</v>
      </c>
      <c r="C28" t="s">
        <v>924</v>
      </c>
      <c r="D28" t="s">
        <v>973</v>
      </c>
      <c r="E28" t="s">
        <v>974</v>
      </c>
      <c r="F28">
        <v>20257</v>
      </c>
    </row>
    <row r="29" spans="1:6" x14ac:dyDescent="0.2">
      <c r="A29" t="s">
        <v>19</v>
      </c>
      <c r="B29">
        <v>1780531260000</v>
      </c>
      <c r="C29" t="s">
        <v>924</v>
      </c>
      <c r="D29" t="s">
        <v>971</v>
      </c>
      <c r="E29" t="s">
        <v>972</v>
      </c>
      <c r="F29">
        <v>20260</v>
      </c>
    </row>
    <row r="30" spans="1:6" x14ac:dyDescent="0.2">
      <c r="A30" t="s">
        <v>19</v>
      </c>
      <c r="B30">
        <v>1780531320000</v>
      </c>
      <c r="C30" t="s">
        <v>924</v>
      </c>
      <c r="D30" t="s">
        <v>971</v>
      </c>
      <c r="E30" t="s">
        <v>972</v>
      </c>
      <c r="F30">
        <v>20261</v>
      </c>
    </row>
    <row r="31" spans="1:6" x14ac:dyDescent="0.2">
      <c r="A31" t="s">
        <v>19</v>
      </c>
      <c r="B31">
        <v>1780704060000</v>
      </c>
      <c r="C31" t="s">
        <v>927</v>
      </c>
      <c r="D31" t="s">
        <v>973</v>
      </c>
      <c r="E31" t="s">
        <v>974</v>
      </c>
      <c r="F31">
        <v>20279</v>
      </c>
    </row>
    <row r="32" spans="1:6" x14ac:dyDescent="0.2">
      <c r="A32" t="s">
        <v>19</v>
      </c>
      <c r="B32">
        <v>1780790460000</v>
      </c>
      <c r="C32" t="s">
        <v>924</v>
      </c>
      <c r="D32" t="s">
        <v>971</v>
      </c>
      <c r="E32" t="s">
        <v>972</v>
      </c>
      <c r="F32">
        <v>20284</v>
      </c>
    </row>
    <row r="33" spans="1:6" x14ac:dyDescent="0.2">
      <c r="A33" t="s">
        <v>20</v>
      </c>
      <c r="B33">
        <v>1779667260000</v>
      </c>
      <c r="C33" t="s">
        <v>928</v>
      </c>
      <c r="D33" t="s">
        <v>971</v>
      </c>
      <c r="E33" t="s">
        <v>977</v>
      </c>
      <c r="F33">
        <v>20289</v>
      </c>
    </row>
    <row r="34" spans="1:6" x14ac:dyDescent="0.2">
      <c r="A34" t="s">
        <v>20</v>
      </c>
      <c r="B34">
        <v>1779753660000</v>
      </c>
      <c r="C34" t="s">
        <v>928</v>
      </c>
      <c r="D34" t="s">
        <v>971</v>
      </c>
      <c r="E34" t="s">
        <v>977</v>
      </c>
      <c r="F34">
        <v>20290</v>
      </c>
    </row>
    <row r="35" spans="1:6" x14ac:dyDescent="0.2">
      <c r="A35" t="s">
        <v>20</v>
      </c>
      <c r="B35">
        <v>1779840060000</v>
      </c>
      <c r="C35" t="s">
        <v>928</v>
      </c>
      <c r="D35" t="s">
        <v>971</v>
      </c>
      <c r="E35" t="s">
        <v>977</v>
      </c>
      <c r="F35">
        <v>20291</v>
      </c>
    </row>
    <row r="36" spans="1:6" x14ac:dyDescent="0.2">
      <c r="A36" t="s">
        <v>20</v>
      </c>
      <c r="B36">
        <v>1779840120000</v>
      </c>
      <c r="C36" t="s">
        <v>928</v>
      </c>
      <c r="D36" t="s">
        <v>971</v>
      </c>
      <c r="E36" t="s">
        <v>977</v>
      </c>
      <c r="F36">
        <v>20292</v>
      </c>
    </row>
    <row r="37" spans="1:6" x14ac:dyDescent="0.2">
      <c r="A37" t="s">
        <v>20</v>
      </c>
      <c r="B37">
        <v>1779926460000</v>
      </c>
      <c r="D37" t="s">
        <v>978</v>
      </c>
      <c r="E37" t="s">
        <v>979</v>
      </c>
    </row>
    <row r="38" spans="1:6" x14ac:dyDescent="0.2">
      <c r="A38" t="s">
        <v>20</v>
      </c>
      <c r="B38">
        <v>1780012860000</v>
      </c>
      <c r="D38" t="s">
        <v>978</v>
      </c>
      <c r="E38" t="s">
        <v>979</v>
      </c>
    </row>
    <row r="39" spans="1:6" x14ac:dyDescent="0.2">
      <c r="A39" t="s">
        <v>20</v>
      </c>
      <c r="B39">
        <v>1780099260000</v>
      </c>
      <c r="D39" t="s">
        <v>978</v>
      </c>
      <c r="E39" t="s">
        <v>979</v>
      </c>
    </row>
    <row r="40" spans="1:6" x14ac:dyDescent="0.2">
      <c r="A40" t="s">
        <v>20</v>
      </c>
      <c r="B40">
        <v>1780185660000</v>
      </c>
      <c r="D40" t="s">
        <v>978</v>
      </c>
      <c r="E40" t="s">
        <v>979</v>
      </c>
    </row>
    <row r="41" spans="1:6" x14ac:dyDescent="0.2">
      <c r="A41" t="s">
        <v>20</v>
      </c>
      <c r="B41">
        <v>1780531260000</v>
      </c>
      <c r="C41" t="s">
        <v>928</v>
      </c>
      <c r="D41" t="s">
        <v>971</v>
      </c>
      <c r="E41" t="s">
        <v>972</v>
      </c>
      <c r="F41">
        <v>20298</v>
      </c>
    </row>
    <row r="42" spans="1:6" x14ac:dyDescent="0.2">
      <c r="A42" t="s">
        <v>20</v>
      </c>
      <c r="B42">
        <v>1780704060000</v>
      </c>
      <c r="C42" t="s">
        <v>928</v>
      </c>
      <c r="D42" t="s">
        <v>971</v>
      </c>
      <c r="E42" t="s">
        <v>972</v>
      </c>
      <c r="F42">
        <v>20303</v>
      </c>
    </row>
    <row r="43" spans="1:6" x14ac:dyDescent="0.2">
      <c r="A43" t="s">
        <v>22</v>
      </c>
      <c r="B43">
        <v>1779840060000</v>
      </c>
      <c r="C43" t="s">
        <v>927</v>
      </c>
      <c r="D43" t="s">
        <v>971</v>
      </c>
      <c r="E43" t="s">
        <v>972</v>
      </c>
      <c r="F43">
        <v>20317</v>
      </c>
    </row>
    <row r="44" spans="1:6" x14ac:dyDescent="0.2">
      <c r="A44" t="s">
        <v>22</v>
      </c>
      <c r="B44">
        <v>1779926460000</v>
      </c>
      <c r="C44" t="s">
        <v>927</v>
      </c>
      <c r="D44" t="s">
        <v>971</v>
      </c>
      <c r="E44" t="s">
        <v>972</v>
      </c>
      <c r="F44">
        <v>20320</v>
      </c>
    </row>
    <row r="45" spans="1:6" x14ac:dyDescent="0.2">
      <c r="A45" t="s">
        <v>22</v>
      </c>
      <c r="B45">
        <v>1780358460000</v>
      </c>
      <c r="C45" t="s">
        <v>927</v>
      </c>
      <c r="D45" t="s">
        <v>971</v>
      </c>
      <c r="E45" t="s">
        <v>972</v>
      </c>
      <c r="F45">
        <v>20342</v>
      </c>
    </row>
    <row r="46" spans="1:6" x14ac:dyDescent="0.2">
      <c r="A46" t="s">
        <v>22</v>
      </c>
      <c r="B46">
        <v>1780444860000</v>
      </c>
      <c r="C46" t="s">
        <v>927</v>
      </c>
      <c r="D46" t="s">
        <v>971</v>
      </c>
      <c r="E46" t="s">
        <v>972</v>
      </c>
      <c r="F46">
        <v>20346</v>
      </c>
    </row>
    <row r="47" spans="1:6" x14ac:dyDescent="0.2">
      <c r="A47" t="s">
        <v>22</v>
      </c>
      <c r="B47">
        <v>1780790460000</v>
      </c>
      <c r="C47" t="s">
        <v>928</v>
      </c>
      <c r="D47" t="s">
        <v>971</v>
      </c>
      <c r="E47" t="s">
        <v>972</v>
      </c>
      <c r="F47">
        <v>20363</v>
      </c>
    </row>
    <row r="48" spans="1:6" x14ac:dyDescent="0.2">
      <c r="A48" t="s">
        <v>24</v>
      </c>
      <c r="B48">
        <v>1779667260000</v>
      </c>
      <c r="C48" t="s">
        <v>927</v>
      </c>
      <c r="D48" t="s">
        <v>971</v>
      </c>
      <c r="E48" t="s">
        <v>972</v>
      </c>
      <c r="F48">
        <v>20369</v>
      </c>
    </row>
    <row r="49" spans="1:6" x14ac:dyDescent="0.2">
      <c r="A49" t="s">
        <v>24</v>
      </c>
      <c r="B49">
        <v>1779667320000</v>
      </c>
      <c r="C49" t="s">
        <v>924</v>
      </c>
      <c r="D49" t="s">
        <v>973</v>
      </c>
      <c r="E49" t="s">
        <v>974</v>
      </c>
      <c r="F49">
        <v>20370</v>
      </c>
    </row>
    <row r="50" spans="1:6" x14ac:dyDescent="0.2">
      <c r="A50" t="s">
        <v>24</v>
      </c>
      <c r="B50">
        <v>1779840060000</v>
      </c>
      <c r="C50" t="s">
        <v>924</v>
      </c>
      <c r="D50" t="s">
        <v>971</v>
      </c>
      <c r="E50" t="s">
        <v>972</v>
      </c>
      <c r="F50">
        <v>20377</v>
      </c>
    </row>
    <row r="51" spans="1:6" x14ac:dyDescent="0.2">
      <c r="A51" t="s">
        <v>24</v>
      </c>
      <c r="B51">
        <v>1780012860000</v>
      </c>
      <c r="C51" t="s">
        <v>924</v>
      </c>
      <c r="D51" t="s">
        <v>973</v>
      </c>
      <c r="E51" t="s">
        <v>974</v>
      </c>
      <c r="F51">
        <v>20384</v>
      </c>
    </row>
    <row r="52" spans="1:6" x14ac:dyDescent="0.2">
      <c r="A52" t="s">
        <v>24</v>
      </c>
      <c r="B52">
        <v>1780185660000</v>
      </c>
      <c r="C52" t="s">
        <v>927</v>
      </c>
      <c r="D52" t="s">
        <v>973</v>
      </c>
      <c r="E52" t="s">
        <v>974</v>
      </c>
      <c r="F52">
        <v>20398</v>
      </c>
    </row>
    <row r="53" spans="1:6" x14ac:dyDescent="0.2">
      <c r="A53" t="s">
        <v>24</v>
      </c>
      <c r="B53">
        <v>1780272060000</v>
      </c>
      <c r="C53" t="s">
        <v>927</v>
      </c>
      <c r="D53" t="s">
        <v>971</v>
      </c>
      <c r="E53" t="s">
        <v>972</v>
      </c>
      <c r="F53">
        <v>20405</v>
      </c>
    </row>
    <row r="54" spans="1:6" x14ac:dyDescent="0.2">
      <c r="A54" t="s">
        <v>24</v>
      </c>
      <c r="B54">
        <v>1780444860000</v>
      </c>
      <c r="C54" t="s">
        <v>924</v>
      </c>
      <c r="D54" t="s">
        <v>971</v>
      </c>
      <c r="E54" t="s">
        <v>972</v>
      </c>
      <c r="F54">
        <v>20412</v>
      </c>
    </row>
    <row r="55" spans="1:6" x14ac:dyDescent="0.2">
      <c r="A55" t="s">
        <v>24</v>
      </c>
      <c r="B55">
        <v>1780704060000</v>
      </c>
      <c r="C55" t="s">
        <v>924</v>
      </c>
      <c r="D55" t="s">
        <v>971</v>
      </c>
      <c r="E55" t="s">
        <v>972</v>
      </c>
      <c r="F55">
        <v>20427</v>
      </c>
    </row>
    <row r="56" spans="1:6" x14ac:dyDescent="0.2">
      <c r="A56" t="s">
        <v>24</v>
      </c>
      <c r="B56">
        <v>1780704120000</v>
      </c>
      <c r="C56" t="s">
        <v>924</v>
      </c>
      <c r="D56" t="s">
        <v>975</v>
      </c>
      <c r="E56" t="s">
        <v>976</v>
      </c>
      <c r="F56">
        <v>20430</v>
      </c>
    </row>
    <row r="57" spans="1:6" x14ac:dyDescent="0.2">
      <c r="A57" t="s">
        <v>24</v>
      </c>
      <c r="B57">
        <v>1780790460000</v>
      </c>
      <c r="C57" t="s">
        <v>924</v>
      </c>
      <c r="D57" t="s">
        <v>971</v>
      </c>
      <c r="E57" t="s">
        <v>972</v>
      </c>
      <c r="F57">
        <v>20437</v>
      </c>
    </row>
    <row r="58" spans="1:6" x14ac:dyDescent="0.2">
      <c r="A58" t="s">
        <v>25</v>
      </c>
      <c r="B58">
        <v>1779667260000</v>
      </c>
      <c r="C58" t="s">
        <v>928</v>
      </c>
      <c r="D58" t="s">
        <v>971</v>
      </c>
      <c r="E58" t="s">
        <v>972</v>
      </c>
      <c r="F58">
        <v>20442</v>
      </c>
    </row>
    <row r="59" spans="1:6" x14ac:dyDescent="0.2">
      <c r="A59" t="s">
        <v>25</v>
      </c>
      <c r="B59">
        <v>1780012860000</v>
      </c>
      <c r="C59" t="s">
        <v>928</v>
      </c>
      <c r="D59" t="s">
        <v>973</v>
      </c>
      <c r="E59" t="s">
        <v>974</v>
      </c>
      <c r="F59">
        <v>20462</v>
      </c>
    </row>
    <row r="60" spans="1:6" x14ac:dyDescent="0.2">
      <c r="A60" t="s">
        <v>25</v>
      </c>
      <c r="B60">
        <v>1780099260000</v>
      </c>
      <c r="C60" t="s">
        <v>928</v>
      </c>
      <c r="D60" t="s">
        <v>971</v>
      </c>
      <c r="E60" t="s">
        <v>972</v>
      </c>
      <c r="F60">
        <v>20467</v>
      </c>
    </row>
    <row r="61" spans="1:6" x14ac:dyDescent="0.2">
      <c r="A61" t="s">
        <v>25</v>
      </c>
      <c r="B61">
        <v>1780099320000</v>
      </c>
      <c r="C61" t="s">
        <v>928</v>
      </c>
      <c r="D61" t="s">
        <v>975</v>
      </c>
      <c r="E61" t="s">
        <v>976</v>
      </c>
      <c r="F61">
        <v>20471</v>
      </c>
    </row>
    <row r="62" spans="1:6" x14ac:dyDescent="0.2">
      <c r="A62" t="s">
        <v>25</v>
      </c>
      <c r="B62">
        <v>1780272060000</v>
      </c>
      <c r="C62" t="s">
        <v>928</v>
      </c>
      <c r="D62" t="s">
        <v>971</v>
      </c>
      <c r="E62" t="s">
        <v>972</v>
      </c>
      <c r="F62">
        <v>20481</v>
      </c>
    </row>
    <row r="63" spans="1:6" x14ac:dyDescent="0.2">
      <c r="A63" t="s">
        <v>25</v>
      </c>
      <c r="B63">
        <v>1780358460000</v>
      </c>
      <c r="C63" t="s">
        <v>928</v>
      </c>
      <c r="D63" t="s">
        <v>971</v>
      </c>
      <c r="E63" t="s">
        <v>972</v>
      </c>
      <c r="F63">
        <v>20491</v>
      </c>
    </row>
    <row r="64" spans="1:6" x14ac:dyDescent="0.2">
      <c r="A64" t="s">
        <v>25</v>
      </c>
      <c r="B64">
        <v>1780358520000</v>
      </c>
      <c r="C64" t="s">
        <v>928</v>
      </c>
      <c r="D64" t="s">
        <v>973</v>
      </c>
      <c r="E64" t="s">
        <v>974</v>
      </c>
      <c r="F64">
        <v>20492</v>
      </c>
    </row>
    <row r="65" spans="1:6" x14ac:dyDescent="0.2">
      <c r="A65" t="s">
        <v>25</v>
      </c>
      <c r="B65">
        <v>1780790460000</v>
      </c>
      <c r="C65" t="s">
        <v>928</v>
      </c>
      <c r="D65" t="s">
        <v>971</v>
      </c>
      <c r="E65" t="s">
        <v>972</v>
      </c>
      <c r="F65">
        <v>20524</v>
      </c>
    </row>
    <row r="66" spans="1:6" x14ac:dyDescent="0.2">
      <c r="A66" t="s">
        <v>27</v>
      </c>
      <c r="B66">
        <v>1779667260000</v>
      </c>
      <c r="C66" t="s">
        <v>927</v>
      </c>
      <c r="D66" t="s">
        <v>971</v>
      </c>
      <c r="E66" t="s">
        <v>977</v>
      </c>
      <c r="F66">
        <v>20531</v>
      </c>
    </row>
    <row r="67" spans="1:6" x14ac:dyDescent="0.2">
      <c r="A67" t="s">
        <v>27</v>
      </c>
      <c r="B67">
        <v>1779753660000</v>
      </c>
      <c r="C67" t="s">
        <v>927</v>
      </c>
      <c r="D67" t="s">
        <v>971</v>
      </c>
      <c r="E67" t="s">
        <v>977</v>
      </c>
      <c r="F67">
        <v>20532</v>
      </c>
    </row>
    <row r="68" spans="1:6" x14ac:dyDescent="0.2">
      <c r="A68" t="s">
        <v>27</v>
      </c>
      <c r="B68">
        <v>1779840060000</v>
      </c>
      <c r="C68" t="s">
        <v>927</v>
      </c>
      <c r="D68" t="s">
        <v>971</v>
      </c>
      <c r="E68" t="s">
        <v>977</v>
      </c>
      <c r="F68">
        <v>20533</v>
      </c>
    </row>
    <row r="69" spans="1:6" x14ac:dyDescent="0.2">
      <c r="A69" t="s">
        <v>27</v>
      </c>
      <c r="B69">
        <v>1779840120000</v>
      </c>
      <c r="C69" t="s">
        <v>927</v>
      </c>
      <c r="D69" t="s">
        <v>971</v>
      </c>
      <c r="E69" t="s">
        <v>977</v>
      </c>
      <c r="F69">
        <v>20534</v>
      </c>
    </row>
    <row r="70" spans="1:6" x14ac:dyDescent="0.2">
      <c r="A70" t="s">
        <v>27</v>
      </c>
      <c r="B70">
        <v>1779926460000</v>
      </c>
      <c r="D70" t="s">
        <v>978</v>
      </c>
      <c r="E70" t="s">
        <v>979</v>
      </c>
    </row>
    <row r="71" spans="1:6" x14ac:dyDescent="0.2">
      <c r="A71" t="s">
        <v>27</v>
      </c>
      <c r="B71">
        <v>1780012860000</v>
      </c>
      <c r="D71" t="s">
        <v>978</v>
      </c>
      <c r="E71" t="s">
        <v>979</v>
      </c>
    </row>
    <row r="72" spans="1:6" x14ac:dyDescent="0.2">
      <c r="A72" t="s">
        <v>27</v>
      </c>
      <c r="B72">
        <v>1780099260000</v>
      </c>
      <c r="D72" t="s">
        <v>978</v>
      </c>
      <c r="E72" t="s">
        <v>979</v>
      </c>
    </row>
    <row r="73" spans="1:6" x14ac:dyDescent="0.2">
      <c r="A73" t="s">
        <v>27</v>
      </c>
      <c r="B73">
        <v>1780185660000</v>
      </c>
      <c r="D73" t="s">
        <v>978</v>
      </c>
      <c r="E73" t="s">
        <v>979</v>
      </c>
    </row>
    <row r="74" spans="1:6" x14ac:dyDescent="0.2">
      <c r="A74" t="s">
        <v>27</v>
      </c>
      <c r="B74">
        <v>1780272060000</v>
      </c>
      <c r="C74" t="s">
        <v>927</v>
      </c>
      <c r="D74" t="s">
        <v>971</v>
      </c>
      <c r="E74" t="s">
        <v>972</v>
      </c>
      <c r="F74">
        <v>20537</v>
      </c>
    </row>
    <row r="75" spans="1:6" x14ac:dyDescent="0.2">
      <c r="A75" t="s">
        <v>27</v>
      </c>
      <c r="B75">
        <v>1780358460000</v>
      </c>
      <c r="C75" t="s">
        <v>927</v>
      </c>
      <c r="D75" t="s">
        <v>971</v>
      </c>
      <c r="E75" t="s">
        <v>972</v>
      </c>
      <c r="F75">
        <v>20541</v>
      </c>
    </row>
    <row r="76" spans="1:6" x14ac:dyDescent="0.2">
      <c r="A76" t="s">
        <v>27</v>
      </c>
      <c r="B76">
        <v>1780444860000</v>
      </c>
      <c r="C76" t="s">
        <v>927</v>
      </c>
      <c r="D76" t="s">
        <v>975</v>
      </c>
      <c r="E76" t="s">
        <v>976</v>
      </c>
      <c r="F76">
        <v>20546</v>
      </c>
    </row>
    <row r="77" spans="1:6" x14ac:dyDescent="0.2">
      <c r="A77" t="s">
        <v>27</v>
      </c>
      <c r="B77">
        <v>1780531260000</v>
      </c>
      <c r="C77" t="s">
        <v>927</v>
      </c>
      <c r="D77" t="s">
        <v>975</v>
      </c>
      <c r="E77" t="s">
        <v>976</v>
      </c>
      <c r="F77">
        <v>20549</v>
      </c>
    </row>
    <row r="78" spans="1:6" x14ac:dyDescent="0.2">
      <c r="A78" t="s">
        <v>27</v>
      </c>
      <c r="B78">
        <v>1780617660000</v>
      </c>
      <c r="C78" t="s">
        <v>927</v>
      </c>
      <c r="D78" t="s">
        <v>971</v>
      </c>
      <c r="E78" t="s">
        <v>972</v>
      </c>
      <c r="F78">
        <v>20556</v>
      </c>
    </row>
    <row r="79" spans="1:6" x14ac:dyDescent="0.2">
      <c r="A79" t="s">
        <v>27</v>
      </c>
      <c r="B79">
        <v>1780704060000</v>
      </c>
      <c r="C79" t="s">
        <v>927</v>
      </c>
      <c r="D79" t="s">
        <v>973</v>
      </c>
      <c r="E79" t="s">
        <v>974</v>
      </c>
      <c r="F79">
        <v>20560</v>
      </c>
    </row>
    <row r="80" spans="1:6" x14ac:dyDescent="0.2">
      <c r="A80" t="s">
        <v>27</v>
      </c>
      <c r="B80">
        <v>1780790460000</v>
      </c>
      <c r="C80" t="s">
        <v>927</v>
      </c>
      <c r="D80" t="s">
        <v>971</v>
      </c>
      <c r="E80" t="s">
        <v>972</v>
      </c>
      <c r="F80">
        <v>20568</v>
      </c>
    </row>
    <row r="81" spans="1:6" x14ac:dyDescent="0.2">
      <c r="A81" t="s">
        <v>28</v>
      </c>
      <c r="B81">
        <v>1779667260000</v>
      </c>
      <c r="C81" t="s">
        <v>924</v>
      </c>
      <c r="D81" t="s">
        <v>971</v>
      </c>
      <c r="E81" t="s">
        <v>972</v>
      </c>
      <c r="F81">
        <v>20573</v>
      </c>
    </row>
    <row r="82" spans="1:6" x14ac:dyDescent="0.2">
      <c r="A82" t="s">
        <v>28</v>
      </c>
      <c r="B82">
        <v>1779753660000</v>
      </c>
      <c r="C82" t="s">
        <v>924</v>
      </c>
      <c r="D82" t="s">
        <v>973</v>
      </c>
      <c r="E82" t="s">
        <v>974</v>
      </c>
      <c r="F82">
        <v>20574</v>
      </c>
    </row>
    <row r="83" spans="1:6" x14ac:dyDescent="0.2">
      <c r="A83" t="s">
        <v>28</v>
      </c>
      <c r="B83">
        <v>1780099260000</v>
      </c>
      <c r="C83" t="s">
        <v>924</v>
      </c>
      <c r="D83" t="s">
        <v>971</v>
      </c>
      <c r="E83" t="s">
        <v>972</v>
      </c>
      <c r="F83">
        <v>20585</v>
      </c>
    </row>
    <row r="84" spans="1:6" x14ac:dyDescent="0.2">
      <c r="A84" t="s">
        <v>28</v>
      </c>
      <c r="B84">
        <v>1780272060000</v>
      </c>
      <c r="C84" t="s">
        <v>924</v>
      </c>
      <c r="D84" t="s">
        <v>971</v>
      </c>
      <c r="E84" t="s">
        <v>972</v>
      </c>
      <c r="F84">
        <v>20594</v>
      </c>
    </row>
    <row r="85" spans="1:6" x14ac:dyDescent="0.2">
      <c r="A85" t="s">
        <v>28</v>
      </c>
      <c r="B85">
        <v>1780531260000</v>
      </c>
      <c r="C85" t="s">
        <v>924</v>
      </c>
      <c r="D85" t="s">
        <v>971</v>
      </c>
      <c r="E85" t="s">
        <v>972</v>
      </c>
      <c r="F85">
        <v>20598</v>
      </c>
    </row>
    <row r="86" spans="1:6" x14ac:dyDescent="0.2">
      <c r="A86" t="s">
        <v>29</v>
      </c>
      <c r="B86">
        <v>1779667260000</v>
      </c>
      <c r="C86" t="s">
        <v>928</v>
      </c>
      <c r="D86" t="s">
        <v>973</v>
      </c>
      <c r="E86" t="s">
        <v>974</v>
      </c>
      <c r="F86">
        <v>20608</v>
      </c>
    </row>
    <row r="87" spans="1:6" x14ac:dyDescent="0.2">
      <c r="A87" t="s">
        <v>29</v>
      </c>
      <c r="B87">
        <v>1779667320000</v>
      </c>
      <c r="C87" t="s">
        <v>927</v>
      </c>
      <c r="D87" t="s">
        <v>975</v>
      </c>
      <c r="E87" t="s">
        <v>976</v>
      </c>
      <c r="F87">
        <v>20610</v>
      </c>
    </row>
    <row r="88" spans="1:6" x14ac:dyDescent="0.2">
      <c r="A88" t="s">
        <v>29</v>
      </c>
      <c r="B88">
        <v>1779667380000</v>
      </c>
      <c r="C88" t="s">
        <v>928</v>
      </c>
      <c r="D88" t="s">
        <v>973</v>
      </c>
      <c r="E88" t="s">
        <v>974</v>
      </c>
      <c r="F88">
        <v>20611</v>
      </c>
    </row>
    <row r="89" spans="1:6" x14ac:dyDescent="0.2">
      <c r="A89" t="s">
        <v>29</v>
      </c>
      <c r="B89">
        <v>1779667440000</v>
      </c>
      <c r="C89" t="s">
        <v>928</v>
      </c>
      <c r="D89" t="s">
        <v>971</v>
      </c>
      <c r="E89" t="s">
        <v>972</v>
      </c>
      <c r="F89">
        <v>20618</v>
      </c>
    </row>
    <row r="90" spans="1:6" x14ac:dyDescent="0.2">
      <c r="A90" t="s">
        <v>29</v>
      </c>
      <c r="B90">
        <v>1779753660000</v>
      </c>
      <c r="C90" t="s">
        <v>924</v>
      </c>
      <c r="D90" t="s">
        <v>973</v>
      </c>
      <c r="E90" t="s">
        <v>974</v>
      </c>
      <c r="F90">
        <v>20625</v>
      </c>
    </row>
    <row r="91" spans="1:6" x14ac:dyDescent="0.2">
      <c r="A91" t="s">
        <v>29</v>
      </c>
      <c r="B91">
        <v>1779840060000</v>
      </c>
      <c r="C91" t="s">
        <v>928</v>
      </c>
      <c r="D91" t="s">
        <v>971</v>
      </c>
      <c r="E91" t="s">
        <v>972</v>
      </c>
      <c r="F91">
        <v>20633</v>
      </c>
    </row>
    <row r="92" spans="1:6" x14ac:dyDescent="0.2">
      <c r="A92" t="s">
        <v>29</v>
      </c>
      <c r="B92">
        <v>1779840120000</v>
      </c>
      <c r="C92" t="s">
        <v>928</v>
      </c>
      <c r="D92" t="s">
        <v>971</v>
      </c>
      <c r="E92" t="s">
        <v>972</v>
      </c>
      <c r="F92">
        <v>20638</v>
      </c>
    </row>
    <row r="93" spans="1:6" x14ac:dyDescent="0.2">
      <c r="A93" t="s">
        <v>29</v>
      </c>
      <c r="B93">
        <v>1779840180000</v>
      </c>
      <c r="C93" t="s">
        <v>928</v>
      </c>
      <c r="D93" t="s">
        <v>971</v>
      </c>
      <c r="E93" t="s">
        <v>972</v>
      </c>
      <c r="F93">
        <v>20639</v>
      </c>
    </row>
    <row r="94" spans="1:6" x14ac:dyDescent="0.2">
      <c r="A94" t="s">
        <v>29</v>
      </c>
      <c r="B94">
        <v>1779840240000</v>
      </c>
      <c r="C94" t="s">
        <v>928</v>
      </c>
      <c r="D94" t="s">
        <v>971</v>
      </c>
      <c r="E94" t="s">
        <v>972</v>
      </c>
      <c r="F94">
        <v>20642</v>
      </c>
    </row>
    <row r="95" spans="1:6" x14ac:dyDescent="0.2">
      <c r="A95" t="s">
        <v>29</v>
      </c>
      <c r="B95">
        <v>1779926460000</v>
      </c>
      <c r="C95" t="s">
        <v>927</v>
      </c>
      <c r="D95" t="s">
        <v>971</v>
      </c>
      <c r="E95" t="s">
        <v>972</v>
      </c>
      <c r="F95">
        <v>20652</v>
      </c>
    </row>
    <row r="96" spans="1:6" x14ac:dyDescent="0.2">
      <c r="A96" t="s">
        <v>29</v>
      </c>
      <c r="B96">
        <v>1780185660000</v>
      </c>
      <c r="C96" t="s">
        <v>928</v>
      </c>
      <c r="D96" t="s">
        <v>971</v>
      </c>
      <c r="E96" t="s">
        <v>972</v>
      </c>
      <c r="F96">
        <v>20683</v>
      </c>
    </row>
    <row r="97" spans="1:6" x14ac:dyDescent="0.2">
      <c r="A97" t="s">
        <v>29</v>
      </c>
      <c r="B97">
        <v>1780185720000</v>
      </c>
      <c r="C97" t="s">
        <v>928</v>
      </c>
      <c r="D97" t="s">
        <v>971</v>
      </c>
      <c r="E97" t="s">
        <v>972</v>
      </c>
      <c r="F97">
        <v>20685</v>
      </c>
    </row>
    <row r="98" spans="1:6" x14ac:dyDescent="0.2">
      <c r="A98" t="s">
        <v>29</v>
      </c>
      <c r="B98">
        <v>1780185780000</v>
      </c>
      <c r="C98" t="s">
        <v>928</v>
      </c>
      <c r="D98" t="s">
        <v>971</v>
      </c>
      <c r="E98" t="s">
        <v>972</v>
      </c>
      <c r="F98">
        <v>20691</v>
      </c>
    </row>
    <row r="99" spans="1:6" x14ac:dyDescent="0.2">
      <c r="A99" t="s">
        <v>29</v>
      </c>
      <c r="B99">
        <v>1780272060000</v>
      </c>
      <c r="C99" t="s">
        <v>928</v>
      </c>
      <c r="D99" t="s">
        <v>971</v>
      </c>
      <c r="E99" t="s">
        <v>972</v>
      </c>
      <c r="F99">
        <v>20696</v>
      </c>
    </row>
    <row r="100" spans="1:6" x14ac:dyDescent="0.2">
      <c r="A100" t="s">
        <v>29</v>
      </c>
      <c r="B100">
        <v>1780272120000</v>
      </c>
      <c r="C100" t="s">
        <v>928</v>
      </c>
      <c r="D100" t="s">
        <v>971</v>
      </c>
      <c r="E100" t="s">
        <v>972</v>
      </c>
      <c r="F100">
        <v>20703</v>
      </c>
    </row>
    <row r="101" spans="1:6" x14ac:dyDescent="0.2">
      <c r="A101" t="s">
        <v>29</v>
      </c>
      <c r="B101">
        <v>1780358460000</v>
      </c>
      <c r="C101" t="s">
        <v>928</v>
      </c>
      <c r="D101" t="s">
        <v>973</v>
      </c>
      <c r="E101" t="s">
        <v>974</v>
      </c>
      <c r="F101">
        <v>20709</v>
      </c>
    </row>
    <row r="102" spans="1:6" x14ac:dyDescent="0.2">
      <c r="A102" t="s">
        <v>29</v>
      </c>
      <c r="B102">
        <v>1780358520000</v>
      </c>
      <c r="C102" t="s">
        <v>928</v>
      </c>
      <c r="D102" t="s">
        <v>973</v>
      </c>
      <c r="E102" t="s">
        <v>974</v>
      </c>
      <c r="F102">
        <v>20710</v>
      </c>
    </row>
    <row r="103" spans="1:6" x14ac:dyDescent="0.2">
      <c r="A103" t="s">
        <v>29</v>
      </c>
      <c r="B103">
        <v>1780358580000</v>
      </c>
      <c r="C103" t="s">
        <v>924</v>
      </c>
      <c r="D103" t="s">
        <v>971</v>
      </c>
      <c r="E103" t="s">
        <v>972</v>
      </c>
      <c r="F103">
        <v>20711</v>
      </c>
    </row>
    <row r="104" spans="1:6" x14ac:dyDescent="0.2">
      <c r="A104" t="s">
        <v>29</v>
      </c>
      <c r="B104">
        <v>1780358640000</v>
      </c>
      <c r="C104" t="s">
        <v>928</v>
      </c>
      <c r="D104" t="s">
        <v>971</v>
      </c>
      <c r="E104" t="s">
        <v>972</v>
      </c>
      <c r="F104">
        <v>20719</v>
      </c>
    </row>
    <row r="105" spans="1:6" x14ac:dyDescent="0.2">
      <c r="A105" t="s">
        <v>29</v>
      </c>
      <c r="B105">
        <v>1780358700000</v>
      </c>
      <c r="C105" t="s">
        <v>924</v>
      </c>
      <c r="D105" t="s">
        <v>971</v>
      </c>
      <c r="E105" t="s">
        <v>972</v>
      </c>
      <c r="F105">
        <v>20720</v>
      </c>
    </row>
    <row r="106" spans="1:6" x14ac:dyDescent="0.2">
      <c r="A106" t="s">
        <v>29</v>
      </c>
      <c r="B106">
        <v>1780444860000</v>
      </c>
      <c r="C106" t="s">
        <v>928</v>
      </c>
      <c r="D106" t="s">
        <v>971</v>
      </c>
      <c r="E106" t="s">
        <v>972</v>
      </c>
      <c r="F106">
        <v>20723</v>
      </c>
    </row>
    <row r="107" spans="1:6" x14ac:dyDescent="0.2">
      <c r="A107" t="s">
        <v>29</v>
      </c>
      <c r="B107">
        <v>1780444920000</v>
      </c>
      <c r="C107" t="s">
        <v>928</v>
      </c>
      <c r="D107" t="s">
        <v>971</v>
      </c>
      <c r="E107" t="s">
        <v>972</v>
      </c>
      <c r="F107">
        <v>20728</v>
      </c>
    </row>
    <row r="108" spans="1:6" x14ac:dyDescent="0.2">
      <c r="A108" t="s">
        <v>29</v>
      </c>
      <c r="B108">
        <v>1780444980000</v>
      </c>
      <c r="C108" t="s">
        <v>928</v>
      </c>
      <c r="D108" t="s">
        <v>971</v>
      </c>
      <c r="E108" t="s">
        <v>972</v>
      </c>
      <c r="F108">
        <v>20730</v>
      </c>
    </row>
    <row r="109" spans="1:6" x14ac:dyDescent="0.2">
      <c r="A109" t="s">
        <v>29</v>
      </c>
      <c r="B109">
        <v>1780445040000</v>
      </c>
      <c r="C109" t="s">
        <v>928</v>
      </c>
      <c r="D109" t="s">
        <v>971</v>
      </c>
      <c r="E109" t="s">
        <v>972</v>
      </c>
      <c r="F109">
        <v>20732</v>
      </c>
    </row>
    <row r="110" spans="1:6" x14ac:dyDescent="0.2">
      <c r="A110" t="s">
        <v>29</v>
      </c>
      <c r="B110">
        <v>1780531260000</v>
      </c>
      <c r="C110" t="s">
        <v>928</v>
      </c>
      <c r="D110" t="s">
        <v>971</v>
      </c>
      <c r="E110" t="s">
        <v>972</v>
      </c>
      <c r="F110">
        <v>20736</v>
      </c>
    </row>
    <row r="111" spans="1:6" x14ac:dyDescent="0.2">
      <c r="A111" t="s">
        <v>29</v>
      </c>
      <c r="B111">
        <v>1780531320000</v>
      </c>
      <c r="C111" t="s">
        <v>928</v>
      </c>
      <c r="D111" t="s">
        <v>971</v>
      </c>
      <c r="E111" t="s">
        <v>972</v>
      </c>
      <c r="F111">
        <v>20738</v>
      </c>
    </row>
    <row r="112" spans="1:6" x14ac:dyDescent="0.2">
      <c r="A112" t="s">
        <v>29</v>
      </c>
      <c r="B112">
        <v>1780617660000</v>
      </c>
      <c r="C112" t="s">
        <v>928</v>
      </c>
      <c r="D112" t="s">
        <v>971</v>
      </c>
      <c r="E112" t="s">
        <v>972</v>
      </c>
      <c r="F112">
        <v>20748</v>
      </c>
    </row>
    <row r="113" spans="1:6" x14ac:dyDescent="0.2">
      <c r="A113" t="s">
        <v>29</v>
      </c>
      <c r="B113">
        <v>1780704060000</v>
      </c>
      <c r="C113" t="s">
        <v>928</v>
      </c>
      <c r="D113" t="s">
        <v>971</v>
      </c>
      <c r="E113" t="s">
        <v>972</v>
      </c>
      <c r="F113">
        <v>20767</v>
      </c>
    </row>
    <row r="114" spans="1:6" x14ac:dyDescent="0.2">
      <c r="A114" t="s">
        <v>29</v>
      </c>
      <c r="B114">
        <v>1780704120000</v>
      </c>
      <c r="C114" t="s">
        <v>928</v>
      </c>
      <c r="D114" t="s">
        <v>975</v>
      </c>
      <c r="E114" t="s">
        <v>976</v>
      </c>
      <c r="F114">
        <v>20771</v>
      </c>
    </row>
    <row r="115" spans="1:6" x14ac:dyDescent="0.2">
      <c r="A115" t="s">
        <v>29</v>
      </c>
      <c r="B115">
        <v>1780790460000</v>
      </c>
      <c r="C115" t="s">
        <v>928</v>
      </c>
      <c r="D115" t="s">
        <v>971</v>
      </c>
      <c r="E115" t="s">
        <v>972</v>
      </c>
      <c r="F115">
        <v>20780</v>
      </c>
    </row>
    <row r="116" spans="1:6" x14ac:dyDescent="0.2">
      <c r="A116" t="s">
        <v>29</v>
      </c>
      <c r="B116">
        <v>1780790520000</v>
      </c>
      <c r="C116" t="s">
        <v>928</v>
      </c>
      <c r="D116" t="s">
        <v>975</v>
      </c>
      <c r="E116" t="s">
        <v>976</v>
      </c>
      <c r="F116">
        <v>20785</v>
      </c>
    </row>
    <row r="117" spans="1:6" x14ac:dyDescent="0.2">
      <c r="A117" t="s">
        <v>32</v>
      </c>
      <c r="B117">
        <v>1779667260000</v>
      </c>
      <c r="C117" t="s">
        <v>927</v>
      </c>
      <c r="D117" t="s">
        <v>980</v>
      </c>
      <c r="E117" t="s">
        <v>981</v>
      </c>
    </row>
    <row r="118" spans="1:6" x14ac:dyDescent="0.2">
      <c r="A118" t="s">
        <v>32</v>
      </c>
      <c r="B118">
        <v>1779667320000</v>
      </c>
      <c r="C118" t="s">
        <v>927</v>
      </c>
      <c r="D118" t="s">
        <v>971</v>
      </c>
      <c r="E118" t="s">
        <v>972</v>
      </c>
      <c r="F118">
        <v>20803</v>
      </c>
    </row>
    <row r="119" spans="1:6" x14ac:dyDescent="0.2">
      <c r="A119" t="s">
        <v>32</v>
      </c>
      <c r="B119">
        <v>1779840060000</v>
      </c>
      <c r="C119" t="s">
        <v>927</v>
      </c>
      <c r="D119" t="s">
        <v>975</v>
      </c>
      <c r="E119" t="s">
        <v>976</v>
      </c>
      <c r="F119">
        <v>20826</v>
      </c>
    </row>
    <row r="120" spans="1:6" x14ac:dyDescent="0.2">
      <c r="A120" t="s">
        <v>32</v>
      </c>
      <c r="B120">
        <v>1779840120000</v>
      </c>
      <c r="C120" t="s">
        <v>927</v>
      </c>
      <c r="D120" t="s">
        <v>973</v>
      </c>
      <c r="E120" t="s">
        <v>974</v>
      </c>
      <c r="F120">
        <v>20829</v>
      </c>
    </row>
    <row r="121" spans="1:6" x14ac:dyDescent="0.2">
      <c r="A121" t="s">
        <v>32</v>
      </c>
      <c r="B121">
        <v>1779926460000</v>
      </c>
      <c r="C121" t="s">
        <v>924</v>
      </c>
      <c r="D121" t="s">
        <v>973</v>
      </c>
      <c r="E121" t="s">
        <v>974</v>
      </c>
      <c r="F121">
        <v>20832</v>
      </c>
    </row>
    <row r="122" spans="1:6" x14ac:dyDescent="0.2">
      <c r="A122" t="s">
        <v>32</v>
      </c>
      <c r="B122">
        <v>1779926520000</v>
      </c>
      <c r="C122" t="s">
        <v>927</v>
      </c>
      <c r="D122" t="s">
        <v>971</v>
      </c>
      <c r="E122" t="s">
        <v>972</v>
      </c>
      <c r="F122">
        <v>20842</v>
      </c>
    </row>
    <row r="123" spans="1:6" x14ac:dyDescent="0.2">
      <c r="A123" t="s">
        <v>32</v>
      </c>
      <c r="B123">
        <v>1780012860000</v>
      </c>
      <c r="C123" t="s">
        <v>927</v>
      </c>
      <c r="D123" t="s">
        <v>971</v>
      </c>
      <c r="E123" t="s">
        <v>972</v>
      </c>
      <c r="F123">
        <v>20847</v>
      </c>
    </row>
    <row r="124" spans="1:6" x14ac:dyDescent="0.2">
      <c r="A124" t="s">
        <v>32</v>
      </c>
      <c r="B124">
        <v>1780012920000</v>
      </c>
      <c r="C124" t="s">
        <v>927</v>
      </c>
      <c r="D124" t="s">
        <v>971</v>
      </c>
      <c r="E124" t="s">
        <v>972</v>
      </c>
      <c r="F124">
        <v>20849</v>
      </c>
    </row>
    <row r="125" spans="1:6" x14ac:dyDescent="0.2">
      <c r="A125" t="s">
        <v>32</v>
      </c>
      <c r="B125">
        <v>1780099260000</v>
      </c>
      <c r="C125" t="s">
        <v>927</v>
      </c>
      <c r="D125" t="s">
        <v>973</v>
      </c>
      <c r="E125" t="s">
        <v>974</v>
      </c>
      <c r="F125">
        <v>20858</v>
      </c>
    </row>
    <row r="126" spans="1:6" x14ac:dyDescent="0.2">
      <c r="A126" t="s">
        <v>32</v>
      </c>
      <c r="B126">
        <v>1780099320000</v>
      </c>
      <c r="C126" t="s">
        <v>927</v>
      </c>
      <c r="D126" t="s">
        <v>971</v>
      </c>
      <c r="E126" t="s">
        <v>972</v>
      </c>
      <c r="F126">
        <v>20864</v>
      </c>
    </row>
    <row r="127" spans="1:6" x14ac:dyDescent="0.2">
      <c r="A127" t="s">
        <v>32</v>
      </c>
      <c r="B127">
        <v>1780099380000</v>
      </c>
      <c r="C127" t="s">
        <v>927</v>
      </c>
      <c r="D127" t="s">
        <v>971</v>
      </c>
      <c r="E127" t="s">
        <v>972</v>
      </c>
      <c r="F127">
        <v>20868</v>
      </c>
    </row>
    <row r="128" spans="1:6" x14ac:dyDescent="0.2">
      <c r="A128" t="s">
        <v>32</v>
      </c>
      <c r="B128">
        <v>1780099440000</v>
      </c>
      <c r="C128" t="s">
        <v>927</v>
      </c>
      <c r="D128" t="s">
        <v>975</v>
      </c>
      <c r="E128" t="s">
        <v>976</v>
      </c>
      <c r="F128">
        <v>20869</v>
      </c>
    </row>
    <row r="129" spans="1:6" x14ac:dyDescent="0.2">
      <c r="A129" t="s">
        <v>32</v>
      </c>
      <c r="B129">
        <v>1780185660000</v>
      </c>
      <c r="C129" t="s">
        <v>927</v>
      </c>
      <c r="D129" t="s">
        <v>971</v>
      </c>
      <c r="E129" t="s">
        <v>972</v>
      </c>
      <c r="F129">
        <v>20877</v>
      </c>
    </row>
    <row r="130" spans="1:6" x14ac:dyDescent="0.2">
      <c r="A130" t="s">
        <v>32</v>
      </c>
      <c r="B130">
        <v>1780185720000</v>
      </c>
      <c r="C130" t="s">
        <v>924</v>
      </c>
      <c r="D130" t="s">
        <v>975</v>
      </c>
      <c r="E130" t="s">
        <v>976</v>
      </c>
      <c r="F130">
        <v>20885</v>
      </c>
    </row>
    <row r="131" spans="1:6" x14ac:dyDescent="0.2">
      <c r="A131" t="s">
        <v>32</v>
      </c>
      <c r="B131">
        <v>1780272060000</v>
      </c>
      <c r="C131" t="s">
        <v>927</v>
      </c>
      <c r="D131" t="s">
        <v>971</v>
      </c>
      <c r="E131" t="s">
        <v>972</v>
      </c>
      <c r="F131">
        <v>20886</v>
      </c>
    </row>
    <row r="132" spans="1:6" x14ac:dyDescent="0.2">
      <c r="A132" t="s">
        <v>32</v>
      </c>
      <c r="B132">
        <v>1780272120000</v>
      </c>
      <c r="C132" t="s">
        <v>927</v>
      </c>
      <c r="D132" t="s">
        <v>975</v>
      </c>
      <c r="E132" t="s">
        <v>976</v>
      </c>
      <c r="F132">
        <v>20887</v>
      </c>
    </row>
    <row r="133" spans="1:6" x14ac:dyDescent="0.2">
      <c r="A133" t="s">
        <v>32</v>
      </c>
      <c r="B133">
        <v>1780272180000</v>
      </c>
      <c r="C133" t="s">
        <v>924</v>
      </c>
      <c r="D133" t="s">
        <v>973</v>
      </c>
      <c r="E133" t="s">
        <v>974</v>
      </c>
      <c r="F133">
        <v>20891</v>
      </c>
    </row>
    <row r="134" spans="1:6" x14ac:dyDescent="0.2">
      <c r="A134" t="s">
        <v>32</v>
      </c>
      <c r="B134">
        <v>1780272240000</v>
      </c>
      <c r="C134" t="s">
        <v>924</v>
      </c>
      <c r="D134" t="s">
        <v>973</v>
      </c>
      <c r="E134" t="s">
        <v>974</v>
      </c>
      <c r="F134">
        <v>20897</v>
      </c>
    </row>
    <row r="135" spans="1:6" x14ac:dyDescent="0.2">
      <c r="A135" t="s">
        <v>32</v>
      </c>
      <c r="B135">
        <v>1780272300000</v>
      </c>
      <c r="C135" t="s">
        <v>927</v>
      </c>
      <c r="D135" t="s">
        <v>971</v>
      </c>
      <c r="E135" t="s">
        <v>972</v>
      </c>
      <c r="F135">
        <v>20898</v>
      </c>
    </row>
    <row r="136" spans="1:6" x14ac:dyDescent="0.2">
      <c r="A136" t="s">
        <v>32</v>
      </c>
      <c r="B136">
        <v>1780358460000</v>
      </c>
      <c r="C136" t="s">
        <v>927</v>
      </c>
      <c r="D136" t="s">
        <v>971</v>
      </c>
      <c r="E136" t="s">
        <v>972</v>
      </c>
      <c r="F136">
        <v>20902</v>
      </c>
    </row>
    <row r="137" spans="1:6" x14ac:dyDescent="0.2">
      <c r="A137" t="s">
        <v>32</v>
      </c>
      <c r="B137">
        <v>1780358520000</v>
      </c>
      <c r="C137" t="s">
        <v>927</v>
      </c>
      <c r="D137" t="s">
        <v>971</v>
      </c>
      <c r="E137" t="s">
        <v>972</v>
      </c>
      <c r="F137">
        <v>20908</v>
      </c>
    </row>
    <row r="138" spans="1:6" x14ac:dyDescent="0.2">
      <c r="A138" t="s">
        <v>32</v>
      </c>
      <c r="B138">
        <v>1780358580000</v>
      </c>
      <c r="C138" t="s">
        <v>928</v>
      </c>
      <c r="D138" t="s">
        <v>971</v>
      </c>
      <c r="E138" t="s">
        <v>972</v>
      </c>
      <c r="F138">
        <v>20910</v>
      </c>
    </row>
    <row r="139" spans="1:6" x14ac:dyDescent="0.2">
      <c r="A139" t="s">
        <v>32</v>
      </c>
      <c r="B139">
        <v>1780444860000</v>
      </c>
      <c r="C139" t="s">
        <v>927</v>
      </c>
      <c r="D139" t="s">
        <v>971</v>
      </c>
      <c r="E139" t="s">
        <v>972</v>
      </c>
      <c r="F139">
        <v>20924</v>
      </c>
    </row>
    <row r="140" spans="1:6" x14ac:dyDescent="0.2">
      <c r="A140" t="s">
        <v>32</v>
      </c>
      <c r="B140">
        <v>1780531260000</v>
      </c>
      <c r="C140" t="s">
        <v>927</v>
      </c>
      <c r="D140" t="s">
        <v>971</v>
      </c>
      <c r="E140" t="s">
        <v>972</v>
      </c>
      <c r="F140">
        <v>20937</v>
      </c>
    </row>
    <row r="141" spans="1:6" x14ac:dyDescent="0.2">
      <c r="A141" t="s">
        <v>32</v>
      </c>
      <c r="B141">
        <v>1780617660000</v>
      </c>
      <c r="C141" t="s">
        <v>927</v>
      </c>
      <c r="D141" t="s">
        <v>971</v>
      </c>
      <c r="E141" t="s">
        <v>972</v>
      </c>
      <c r="F141">
        <v>20938</v>
      </c>
    </row>
    <row r="142" spans="1:6" x14ac:dyDescent="0.2">
      <c r="A142" t="s">
        <v>32</v>
      </c>
      <c r="B142">
        <v>1780617720000</v>
      </c>
      <c r="C142" t="s">
        <v>927</v>
      </c>
      <c r="D142" t="s">
        <v>971</v>
      </c>
      <c r="E142" t="s">
        <v>972</v>
      </c>
      <c r="F142">
        <v>20942</v>
      </c>
    </row>
    <row r="143" spans="1:6" x14ac:dyDescent="0.2">
      <c r="A143" t="s">
        <v>32</v>
      </c>
      <c r="B143">
        <v>1780617780000</v>
      </c>
      <c r="C143" t="s">
        <v>928</v>
      </c>
      <c r="D143" t="s">
        <v>971</v>
      </c>
      <c r="E143" t="s">
        <v>972</v>
      </c>
      <c r="F143">
        <v>20943</v>
      </c>
    </row>
    <row r="144" spans="1:6" x14ac:dyDescent="0.2">
      <c r="A144" t="s">
        <v>32</v>
      </c>
      <c r="B144">
        <v>1780704060000</v>
      </c>
      <c r="C144" t="s">
        <v>927</v>
      </c>
      <c r="D144" t="s">
        <v>971</v>
      </c>
      <c r="E144" t="s">
        <v>972</v>
      </c>
      <c r="F144">
        <v>20963</v>
      </c>
    </row>
    <row r="145" spans="1:6" x14ac:dyDescent="0.2">
      <c r="A145" t="s">
        <v>32</v>
      </c>
      <c r="B145">
        <v>1780790460000</v>
      </c>
      <c r="C145" t="s">
        <v>927</v>
      </c>
      <c r="D145" t="s">
        <v>975</v>
      </c>
      <c r="E145" t="s">
        <v>976</v>
      </c>
      <c r="F145">
        <v>20975</v>
      </c>
    </row>
    <row r="146" spans="1:6" x14ac:dyDescent="0.2">
      <c r="A146" t="s">
        <v>34</v>
      </c>
      <c r="B146">
        <v>1779667260000</v>
      </c>
      <c r="C146" t="s">
        <v>924</v>
      </c>
      <c r="D146" t="s">
        <v>975</v>
      </c>
      <c r="E146" t="s">
        <v>976</v>
      </c>
      <c r="F146">
        <v>20982</v>
      </c>
    </row>
    <row r="147" spans="1:6" x14ac:dyDescent="0.2">
      <c r="A147" t="s">
        <v>34</v>
      </c>
      <c r="B147">
        <v>1779667320000</v>
      </c>
      <c r="C147" t="s">
        <v>924</v>
      </c>
      <c r="D147" t="s">
        <v>975</v>
      </c>
      <c r="E147" t="s">
        <v>976</v>
      </c>
      <c r="F147">
        <v>20987</v>
      </c>
    </row>
    <row r="148" spans="1:6" x14ac:dyDescent="0.2">
      <c r="A148" t="s">
        <v>34</v>
      </c>
      <c r="B148">
        <v>1779667380000</v>
      </c>
      <c r="C148" t="s">
        <v>928</v>
      </c>
      <c r="D148" t="s">
        <v>973</v>
      </c>
      <c r="E148" t="s">
        <v>974</v>
      </c>
      <c r="F148">
        <v>20992</v>
      </c>
    </row>
    <row r="149" spans="1:6" x14ac:dyDescent="0.2">
      <c r="A149" t="s">
        <v>34</v>
      </c>
      <c r="B149">
        <v>1779840060000</v>
      </c>
      <c r="C149" t="s">
        <v>924</v>
      </c>
      <c r="D149" t="s">
        <v>971</v>
      </c>
      <c r="E149" t="s">
        <v>972</v>
      </c>
      <c r="F149">
        <v>21010</v>
      </c>
    </row>
    <row r="150" spans="1:6" x14ac:dyDescent="0.2">
      <c r="A150" t="s">
        <v>34</v>
      </c>
      <c r="B150">
        <v>1780012860000</v>
      </c>
      <c r="C150" t="s">
        <v>924</v>
      </c>
      <c r="D150" t="s">
        <v>971</v>
      </c>
      <c r="E150" t="s">
        <v>972</v>
      </c>
      <c r="F150">
        <v>21037</v>
      </c>
    </row>
    <row r="151" spans="1:6" x14ac:dyDescent="0.2">
      <c r="A151" t="s">
        <v>34</v>
      </c>
      <c r="B151">
        <v>1780012920000</v>
      </c>
      <c r="C151" t="s">
        <v>924</v>
      </c>
      <c r="D151" t="s">
        <v>971</v>
      </c>
      <c r="E151" t="s">
        <v>972</v>
      </c>
      <c r="F151">
        <v>21038</v>
      </c>
    </row>
    <row r="152" spans="1:6" x14ac:dyDescent="0.2">
      <c r="A152" t="s">
        <v>34</v>
      </c>
      <c r="B152">
        <v>1780012980000</v>
      </c>
      <c r="C152" t="s">
        <v>927</v>
      </c>
      <c r="D152" t="s">
        <v>971</v>
      </c>
      <c r="E152" t="s">
        <v>972</v>
      </c>
      <c r="F152">
        <v>21048</v>
      </c>
    </row>
    <row r="153" spans="1:6" x14ac:dyDescent="0.2">
      <c r="A153" t="s">
        <v>34</v>
      </c>
      <c r="B153">
        <v>1780099260000</v>
      </c>
      <c r="C153" t="s">
        <v>924</v>
      </c>
      <c r="D153" t="s">
        <v>971</v>
      </c>
      <c r="E153" t="s">
        <v>972</v>
      </c>
      <c r="F153">
        <v>21057</v>
      </c>
    </row>
    <row r="154" spans="1:6" x14ac:dyDescent="0.2">
      <c r="A154" t="s">
        <v>34</v>
      </c>
      <c r="B154">
        <v>1780099320000</v>
      </c>
      <c r="C154" t="s">
        <v>924</v>
      </c>
      <c r="D154" t="s">
        <v>971</v>
      </c>
      <c r="E154" t="s">
        <v>972</v>
      </c>
      <c r="F154">
        <v>21059</v>
      </c>
    </row>
    <row r="155" spans="1:6" x14ac:dyDescent="0.2">
      <c r="A155" t="s">
        <v>34</v>
      </c>
      <c r="B155">
        <v>1780185660000</v>
      </c>
      <c r="C155" t="s">
        <v>924</v>
      </c>
      <c r="D155" t="s">
        <v>971</v>
      </c>
      <c r="E155" t="s">
        <v>972</v>
      </c>
      <c r="F155">
        <v>21074</v>
      </c>
    </row>
    <row r="156" spans="1:6" x14ac:dyDescent="0.2">
      <c r="A156" t="s">
        <v>34</v>
      </c>
      <c r="B156">
        <v>1780272060000</v>
      </c>
      <c r="C156" t="s">
        <v>924</v>
      </c>
      <c r="D156" t="s">
        <v>971</v>
      </c>
      <c r="E156" t="s">
        <v>972</v>
      </c>
      <c r="F156">
        <v>21084</v>
      </c>
    </row>
    <row r="157" spans="1:6" x14ac:dyDescent="0.2">
      <c r="A157" t="s">
        <v>34</v>
      </c>
      <c r="B157">
        <v>1780444860000</v>
      </c>
      <c r="C157" t="s">
        <v>924</v>
      </c>
      <c r="D157" t="s">
        <v>971</v>
      </c>
      <c r="E157" t="s">
        <v>972</v>
      </c>
      <c r="F157">
        <v>21108</v>
      </c>
    </row>
    <row r="158" spans="1:6" x14ac:dyDescent="0.2">
      <c r="A158" t="s">
        <v>34</v>
      </c>
      <c r="B158">
        <v>1780531260000</v>
      </c>
      <c r="C158" t="s">
        <v>924</v>
      </c>
      <c r="D158" t="s">
        <v>971</v>
      </c>
      <c r="E158" t="s">
        <v>972</v>
      </c>
      <c r="F158">
        <v>21125</v>
      </c>
    </row>
    <row r="159" spans="1:6" x14ac:dyDescent="0.2">
      <c r="A159" t="s">
        <v>34</v>
      </c>
      <c r="B159">
        <v>1780617660000</v>
      </c>
      <c r="C159" t="s">
        <v>924</v>
      </c>
      <c r="D159" t="s">
        <v>971</v>
      </c>
      <c r="E159" t="s">
        <v>972</v>
      </c>
      <c r="F159">
        <v>21138</v>
      </c>
    </row>
    <row r="160" spans="1:6" x14ac:dyDescent="0.2">
      <c r="A160" t="s">
        <v>34</v>
      </c>
      <c r="B160">
        <v>1780617720000</v>
      </c>
      <c r="C160" t="s">
        <v>927</v>
      </c>
      <c r="D160" t="s">
        <v>973</v>
      </c>
      <c r="E160" t="s">
        <v>974</v>
      </c>
      <c r="F160">
        <v>21139</v>
      </c>
    </row>
    <row r="161" spans="1:6" x14ac:dyDescent="0.2">
      <c r="A161" t="s">
        <v>34</v>
      </c>
      <c r="B161">
        <v>1780704060000</v>
      </c>
      <c r="C161" t="s">
        <v>924</v>
      </c>
      <c r="D161" t="s">
        <v>973</v>
      </c>
      <c r="E161" t="s">
        <v>974</v>
      </c>
      <c r="F161">
        <v>21152</v>
      </c>
    </row>
    <row r="162" spans="1:6" x14ac:dyDescent="0.2">
      <c r="A162" t="s">
        <v>34</v>
      </c>
      <c r="B162">
        <v>1780790460000</v>
      </c>
      <c r="C162" t="s">
        <v>924</v>
      </c>
      <c r="D162" t="s">
        <v>975</v>
      </c>
      <c r="E162" t="s">
        <v>976</v>
      </c>
      <c r="F162">
        <v>21161</v>
      </c>
    </row>
    <row r="163" spans="1:6" x14ac:dyDescent="0.2">
      <c r="A163" t="s">
        <v>34</v>
      </c>
      <c r="B163">
        <v>1780790520000</v>
      </c>
      <c r="C163" t="s">
        <v>924</v>
      </c>
      <c r="D163" t="s">
        <v>971</v>
      </c>
      <c r="E163" t="s">
        <v>972</v>
      </c>
      <c r="F163">
        <v>21167</v>
      </c>
    </row>
    <row r="164" spans="1:6" x14ac:dyDescent="0.2">
      <c r="A164" t="s">
        <v>37</v>
      </c>
      <c r="B164">
        <v>1779667260000</v>
      </c>
      <c r="C164" t="s">
        <v>928</v>
      </c>
      <c r="D164" t="s">
        <v>971</v>
      </c>
      <c r="E164" t="s">
        <v>972</v>
      </c>
      <c r="F164">
        <v>21181</v>
      </c>
    </row>
    <row r="165" spans="1:6" x14ac:dyDescent="0.2">
      <c r="A165" t="s">
        <v>37</v>
      </c>
      <c r="B165">
        <v>1779753660000</v>
      </c>
      <c r="C165" t="s">
        <v>928</v>
      </c>
      <c r="D165" t="s">
        <v>971</v>
      </c>
      <c r="E165" t="s">
        <v>972</v>
      </c>
      <c r="F165">
        <v>21192</v>
      </c>
    </row>
    <row r="166" spans="1:6" x14ac:dyDescent="0.2">
      <c r="A166" t="s">
        <v>37</v>
      </c>
      <c r="B166">
        <v>1779840060000</v>
      </c>
      <c r="C166" t="s">
        <v>928</v>
      </c>
      <c r="D166" t="s">
        <v>971</v>
      </c>
      <c r="E166" t="s">
        <v>972</v>
      </c>
      <c r="F166">
        <v>21206</v>
      </c>
    </row>
    <row r="167" spans="1:6" x14ac:dyDescent="0.2">
      <c r="A167" t="s">
        <v>37</v>
      </c>
      <c r="B167">
        <v>1779840120000</v>
      </c>
      <c r="C167" t="s">
        <v>928</v>
      </c>
      <c r="D167" t="s">
        <v>971</v>
      </c>
      <c r="E167" t="s">
        <v>972</v>
      </c>
      <c r="F167">
        <v>21208</v>
      </c>
    </row>
    <row r="168" spans="1:6" x14ac:dyDescent="0.2">
      <c r="A168" t="s">
        <v>37</v>
      </c>
      <c r="B168">
        <v>1779926460000</v>
      </c>
      <c r="C168" t="s">
        <v>928</v>
      </c>
      <c r="D168" t="s">
        <v>971</v>
      </c>
      <c r="E168" t="s">
        <v>972</v>
      </c>
      <c r="F168">
        <v>21216</v>
      </c>
    </row>
    <row r="169" spans="1:6" x14ac:dyDescent="0.2">
      <c r="A169" t="s">
        <v>37</v>
      </c>
      <c r="B169">
        <v>1779926520000</v>
      </c>
      <c r="C169" t="s">
        <v>928</v>
      </c>
      <c r="D169" t="s">
        <v>975</v>
      </c>
      <c r="E169" t="s">
        <v>976</v>
      </c>
      <c r="F169">
        <v>21225</v>
      </c>
    </row>
    <row r="170" spans="1:6" x14ac:dyDescent="0.2">
      <c r="A170" t="s">
        <v>37</v>
      </c>
      <c r="B170">
        <v>1780012860000</v>
      </c>
      <c r="C170" t="s">
        <v>924</v>
      </c>
      <c r="D170" t="s">
        <v>973</v>
      </c>
      <c r="E170" t="s">
        <v>974</v>
      </c>
      <c r="F170">
        <v>21236</v>
      </c>
    </row>
    <row r="171" spans="1:6" x14ac:dyDescent="0.2">
      <c r="A171" t="s">
        <v>37</v>
      </c>
      <c r="B171">
        <v>1780012920000</v>
      </c>
      <c r="C171" t="s">
        <v>928</v>
      </c>
      <c r="D171" t="s">
        <v>975</v>
      </c>
      <c r="E171" t="s">
        <v>976</v>
      </c>
      <c r="F171">
        <v>21241</v>
      </c>
    </row>
    <row r="172" spans="1:6" x14ac:dyDescent="0.2">
      <c r="A172" t="s">
        <v>37</v>
      </c>
      <c r="B172">
        <v>1780012980000</v>
      </c>
      <c r="C172" t="s">
        <v>928</v>
      </c>
      <c r="D172" t="s">
        <v>975</v>
      </c>
      <c r="E172" t="s">
        <v>976</v>
      </c>
      <c r="F172">
        <v>21244</v>
      </c>
    </row>
    <row r="173" spans="1:6" x14ac:dyDescent="0.2">
      <c r="A173" t="s">
        <v>37</v>
      </c>
      <c r="B173">
        <v>1780013040000</v>
      </c>
      <c r="C173" t="s">
        <v>928</v>
      </c>
      <c r="D173" t="s">
        <v>971</v>
      </c>
      <c r="E173" t="s">
        <v>972</v>
      </c>
      <c r="F173">
        <v>21246</v>
      </c>
    </row>
    <row r="174" spans="1:6" x14ac:dyDescent="0.2">
      <c r="A174" t="s">
        <v>37</v>
      </c>
      <c r="B174">
        <v>1780185660000</v>
      </c>
      <c r="C174" t="s">
        <v>927</v>
      </c>
      <c r="D174" t="s">
        <v>971</v>
      </c>
      <c r="E174" t="s">
        <v>972</v>
      </c>
      <c r="F174">
        <v>21271</v>
      </c>
    </row>
    <row r="175" spans="1:6" x14ac:dyDescent="0.2">
      <c r="A175" t="s">
        <v>37</v>
      </c>
      <c r="B175">
        <v>1780185720000</v>
      </c>
      <c r="C175" t="s">
        <v>928</v>
      </c>
      <c r="D175" t="s">
        <v>973</v>
      </c>
      <c r="E175" t="s">
        <v>974</v>
      </c>
      <c r="F175">
        <v>21273</v>
      </c>
    </row>
    <row r="176" spans="1:6" x14ac:dyDescent="0.2">
      <c r="A176" t="s">
        <v>37</v>
      </c>
      <c r="B176">
        <v>1780272060000</v>
      </c>
      <c r="C176" t="s">
        <v>928</v>
      </c>
      <c r="D176" t="s">
        <v>971</v>
      </c>
      <c r="E176" t="s">
        <v>972</v>
      </c>
      <c r="F176">
        <v>21280</v>
      </c>
    </row>
    <row r="177" spans="1:6" x14ac:dyDescent="0.2">
      <c r="A177" t="s">
        <v>37</v>
      </c>
      <c r="B177">
        <v>1780272120000</v>
      </c>
      <c r="C177" t="s">
        <v>927</v>
      </c>
      <c r="D177" t="s">
        <v>971</v>
      </c>
      <c r="E177" t="s">
        <v>972</v>
      </c>
      <c r="F177">
        <v>21285</v>
      </c>
    </row>
    <row r="178" spans="1:6" x14ac:dyDescent="0.2">
      <c r="A178" t="s">
        <v>37</v>
      </c>
      <c r="B178">
        <v>1780358460000</v>
      </c>
      <c r="C178" t="s">
        <v>928</v>
      </c>
      <c r="D178" t="s">
        <v>971</v>
      </c>
      <c r="E178" t="s">
        <v>972</v>
      </c>
      <c r="F178">
        <v>21302</v>
      </c>
    </row>
    <row r="179" spans="1:6" x14ac:dyDescent="0.2">
      <c r="A179" t="s">
        <v>37</v>
      </c>
      <c r="B179">
        <v>1780358520000</v>
      </c>
      <c r="C179" t="s">
        <v>924</v>
      </c>
      <c r="D179" t="s">
        <v>971</v>
      </c>
      <c r="E179" t="s">
        <v>972</v>
      </c>
      <c r="F179">
        <v>21309</v>
      </c>
    </row>
    <row r="180" spans="1:6" x14ac:dyDescent="0.2">
      <c r="A180" t="s">
        <v>37</v>
      </c>
      <c r="B180">
        <v>1780444860000</v>
      </c>
      <c r="C180" t="s">
        <v>928</v>
      </c>
      <c r="D180" t="s">
        <v>971</v>
      </c>
      <c r="E180" t="s">
        <v>972</v>
      </c>
      <c r="F180">
        <v>21311</v>
      </c>
    </row>
    <row r="181" spans="1:6" x14ac:dyDescent="0.2">
      <c r="A181" t="s">
        <v>37</v>
      </c>
      <c r="B181">
        <v>1780444920000</v>
      </c>
      <c r="C181" t="s">
        <v>928</v>
      </c>
      <c r="D181" t="s">
        <v>971</v>
      </c>
      <c r="E181" t="s">
        <v>972</v>
      </c>
      <c r="F181">
        <v>21318</v>
      </c>
    </row>
    <row r="182" spans="1:6" x14ac:dyDescent="0.2">
      <c r="A182" t="s">
        <v>37</v>
      </c>
      <c r="B182">
        <v>1780531260000</v>
      </c>
      <c r="C182" t="s">
        <v>928</v>
      </c>
      <c r="D182" t="s">
        <v>971</v>
      </c>
      <c r="E182" t="s">
        <v>972</v>
      </c>
      <c r="F182">
        <v>21326</v>
      </c>
    </row>
    <row r="183" spans="1:6" x14ac:dyDescent="0.2">
      <c r="A183" t="s">
        <v>37</v>
      </c>
      <c r="B183">
        <v>1780617660000</v>
      </c>
      <c r="C183" t="s">
        <v>924</v>
      </c>
      <c r="D183" t="s">
        <v>971</v>
      </c>
      <c r="E183" t="s">
        <v>972</v>
      </c>
      <c r="F183">
        <v>21345</v>
      </c>
    </row>
    <row r="184" spans="1:6" x14ac:dyDescent="0.2">
      <c r="A184" t="s">
        <v>37</v>
      </c>
      <c r="B184">
        <v>1780790460000</v>
      </c>
      <c r="C184" t="s">
        <v>928</v>
      </c>
      <c r="D184" t="s">
        <v>971</v>
      </c>
      <c r="E184" t="s">
        <v>972</v>
      </c>
      <c r="F184">
        <v>21372</v>
      </c>
    </row>
    <row r="185" spans="1:6" x14ac:dyDescent="0.2">
      <c r="A185" t="s">
        <v>37</v>
      </c>
      <c r="B185">
        <v>1780790520000</v>
      </c>
      <c r="C185" t="s">
        <v>927</v>
      </c>
      <c r="D185" t="s">
        <v>971</v>
      </c>
      <c r="E185" t="s">
        <v>972</v>
      </c>
      <c r="F185">
        <v>21377</v>
      </c>
    </row>
    <row r="186" spans="1:6" x14ac:dyDescent="0.2">
      <c r="A186" t="s">
        <v>38</v>
      </c>
      <c r="B186">
        <v>1779840060000</v>
      </c>
      <c r="C186" t="s">
        <v>927</v>
      </c>
      <c r="D186" t="s">
        <v>973</v>
      </c>
      <c r="E186" t="s">
        <v>974</v>
      </c>
      <c r="F186">
        <v>21412</v>
      </c>
    </row>
    <row r="187" spans="1:6" x14ac:dyDescent="0.2">
      <c r="A187" t="s">
        <v>38</v>
      </c>
      <c r="B187">
        <v>1779840120000</v>
      </c>
      <c r="C187" t="s">
        <v>927</v>
      </c>
      <c r="D187" t="s">
        <v>971</v>
      </c>
      <c r="E187" t="s">
        <v>972</v>
      </c>
      <c r="F187">
        <v>21414</v>
      </c>
    </row>
    <row r="188" spans="1:6" x14ac:dyDescent="0.2">
      <c r="A188" t="s">
        <v>38</v>
      </c>
      <c r="B188">
        <v>1780012860000</v>
      </c>
      <c r="C188" t="s">
        <v>928</v>
      </c>
      <c r="D188" t="s">
        <v>971</v>
      </c>
      <c r="E188" t="s">
        <v>972</v>
      </c>
      <c r="F188">
        <v>21438</v>
      </c>
    </row>
    <row r="189" spans="1:6" x14ac:dyDescent="0.2">
      <c r="A189" t="s">
        <v>38</v>
      </c>
      <c r="B189">
        <v>1780012920000</v>
      </c>
      <c r="C189" t="s">
        <v>927</v>
      </c>
      <c r="D189" t="s">
        <v>971</v>
      </c>
      <c r="E189" t="s">
        <v>972</v>
      </c>
      <c r="F189">
        <v>21442</v>
      </c>
    </row>
    <row r="190" spans="1:6" x14ac:dyDescent="0.2">
      <c r="A190" t="s">
        <v>38</v>
      </c>
      <c r="B190">
        <v>1780099260000</v>
      </c>
      <c r="C190" t="s">
        <v>927</v>
      </c>
      <c r="D190" t="s">
        <v>973</v>
      </c>
      <c r="E190" t="s">
        <v>974</v>
      </c>
      <c r="F190">
        <v>21447</v>
      </c>
    </row>
    <row r="191" spans="1:6" x14ac:dyDescent="0.2">
      <c r="A191" t="s">
        <v>38</v>
      </c>
      <c r="B191">
        <v>1780185660000</v>
      </c>
      <c r="C191" t="s">
        <v>924</v>
      </c>
      <c r="D191" t="s">
        <v>973</v>
      </c>
      <c r="E191" t="s">
        <v>974</v>
      </c>
      <c r="F191">
        <v>21462</v>
      </c>
    </row>
    <row r="192" spans="1:6" x14ac:dyDescent="0.2">
      <c r="A192" t="s">
        <v>38</v>
      </c>
      <c r="B192">
        <v>1780272060000</v>
      </c>
      <c r="C192" t="s">
        <v>924</v>
      </c>
      <c r="D192" t="s">
        <v>973</v>
      </c>
      <c r="E192" t="s">
        <v>974</v>
      </c>
      <c r="F192">
        <v>21475</v>
      </c>
    </row>
    <row r="193" spans="1:6" x14ac:dyDescent="0.2">
      <c r="A193" t="s">
        <v>38</v>
      </c>
      <c r="B193">
        <v>1780272120000</v>
      </c>
      <c r="C193" t="s">
        <v>927</v>
      </c>
      <c r="D193" t="s">
        <v>975</v>
      </c>
      <c r="E193" t="s">
        <v>976</v>
      </c>
      <c r="F193">
        <v>21476</v>
      </c>
    </row>
    <row r="194" spans="1:6" x14ac:dyDescent="0.2">
      <c r="A194" t="s">
        <v>38</v>
      </c>
      <c r="B194">
        <v>1780444860000</v>
      </c>
      <c r="C194" t="s">
        <v>927</v>
      </c>
      <c r="D194" t="s">
        <v>973</v>
      </c>
      <c r="E194" t="s">
        <v>974</v>
      </c>
      <c r="F194">
        <v>21494</v>
      </c>
    </row>
    <row r="195" spans="1:6" x14ac:dyDescent="0.2">
      <c r="A195" t="s">
        <v>38</v>
      </c>
      <c r="B195">
        <v>1780617660000</v>
      </c>
      <c r="C195" t="s">
        <v>928</v>
      </c>
      <c r="D195" t="s">
        <v>971</v>
      </c>
      <c r="E195" t="s">
        <v>972</v>
      </c>
      <c r="F195">
        <v>21519</v>
      </c>
    </row>
    <row r="196" spans="1:6" x14ac:dyDescent="0.2">
      <c r="A196" t="s">
        <v>38</v>
      </c>
      <c r="B196">
        <v>1780704060000</v>
      </c>
      <c r="C196" t="s">
        <v>927</v>
      </c>
      <c r="D196" t="s">
        <v>971</v>
      </c>
      <c r="E196" t="s">
        <v>972</v>
      </c>
      <c r="F196">
        <v>21532</v>
      </c>
    </row>
    <row r="197" spans="1:6" x14ac:dyDescent="0.2">
      <c r="A197" t="s">
        <v>38</v>
      </c>
      <c r="B197">
        <v>1780790460000</v>
      </c>
      <c r="C197" t="s">
        <v>927</v>
      </c>
      <c r="D197" t="s">
        <v>975</v>
      </c>
      <c r="E197" t="s">
        <v>976</v>
      </c>
      <c r="F197">
        <v>21536</v>
      </c>
    </row>
    <row r="198" spans="1:6" x14ac:dyDescent="0.2">
      <c r="A198" t="s">
        <v>39</v>
      </c>
      <c r="B198">
        <v>1779667260000</v>
      </c>
      <c r="C198" t="s">
        <v>924</v>
      </c>
      <c r="D198" t="s">
        <v>971</v>
      </c>
      <c r="E198" t="s">
        <v>972</v>
      </c>
      <c r="F198">
        <v>21552</v>
      </c>
    </row>
    <row r="199" spans="1:6" x14ac:dyDescent="0.2">
      <c r="A199" t="s">
        <v>39</v>
      </c>
      <c r="B199">
        <v>1779667320000</v>
      </c>
      <c r="C199" t="s">
        <v>928</v>
      </c>
      <c r="D199" t="s">
        <v>973</v>
      </c>
      <c r="E199" t="s">
        <v>974</v>
      </c>
      <c r="F199">
        <v>21553</v>
      </c>
    </row>
    <row r="200" spans="1:6" x14ac:dyDescent="0.2">
      <c r="A200" t="s">
        <v>39</v>
      </c>
      <c r="B200">
        <v>1779667380000</v>
      </c>
      <c r="C200" t="s">
        <v>928</v>
      </c>
      <c r="D200" t="s">
        <v>971</v>
      </c>
      <c r="E200" t="s">
        <v>972</v>
      </c>
      <c r="F200">
        <v>21556</v>
      </c>
    </row>
    <row r="201" spans="1:6" x14ac:dyDescent="0.2">
      <c r="A201" t="s">
        <v>39</v>
      </c>
      <c r="B201">
        <v>1779753660000</v>
      </c>
      <c r="C201" t="s">
        <v>924</v>
      </c>
      <c r="D201" t="s">
        <v>971</v>
      </c>
      <c r="E201" t="s">
        <v>972</v>
      </c>
      <c r="F201">
        <v>21557</v>
      </c>
    </row>
    <row r="202" spans="1:6" x14ac:dyDescent="0.2">
      <c r="A202" t="s">
        <v>39</v>
      </c>
      <c r="B202">
        <v>1779753720000</v>
      </c>
      <c r="C202" t="s">
        <v>924</v>
      </c>
      <c r="D202" t="s">
        <v>971</v>
      </c>
      <c r="E202" t="s">
        <v>972</v>
      </c>
      <c r="F202">
        <v>21560</v>
      </c>
    </row>
    <row r="203" spans="1:6" x14ac:dyDescent="0.2">
      <c r="A203" t="s">
        <v>39</v>
      </c>
      <c r="B203">
        <v>1779753780000</v>
      </c>
      <c r="C203" t="s">
        <v>924</v>
      </c>
      <c r="D203" t="s">
        <v>971</v>
      </c>
      <c r="E203" t="s">
        <v>972</v>
      </c>
      <c r="F203">
        <v>21567</v>
      </c>
    </row>
    <row r="204" spans="1:6" x14ac:dyDescent="0.2">
      <c r="A204" t="s">
        <v>39</v>
      </c>
      <c r="B204">
        <v>1779840060000</v>
      </c>
      <c r="C204" t="s">
        <v>924</v>
      </c>
      <c r="D204" t="s">
        <v>975</v>
      </c>
      <c r="E204" t="s">
        <v>976</v>
      </c>
      <c r="F204">
        <v>21579</v>
      </c>
    </row>
    <row r="205" spans="1:6" x14ac:dyDescent="0.2">
      <c r="A205" t="s">
        <v>39</v>
      </c>
      <c r="B205">
        <v>1779926460000</v>
      </c>
      <c r="C205" t="s">
        <v>928</v>
      </c>
      <c r="D205" t="s">
        <v>971</v>
      </c>
      <c r="E205" t="s">
        <v>972</v>
      </c>
      <c r="F205">
        <v>21583</v>
      </c>
    </row>
    <row r="206" spans="1:6" x14ac:dyDescent="0.2">
      <c r="A206" t="s">
        <v>39</v>
      </c>
      <c r="B206">
        <v>1779926520000</v>
      </c>
      <c r="C206" t="s">
        <v>924</v>
      </c>
      <c r="D206" t="s">
        <v>973</v>
      </c>
      <c r="E206" t="s">
        <v>974</v>
      </c>
      <c r="F206">
        <v>21584</v>
      </c>
    </row>
    <row r="207" spans="1:6" x14ac:dyDescent="0.2">
      <c r="A207" t="s">
        <v>39</v>
      </c>
      <c r="B207">
        <v>1779926580000</v>
      </c>
      <c r="C207" t="s">
        <v>924</v>
      </c>
      <c r="D207" t="s">
        <v>975</v>
      </c>
      <c r="E207" t="s">
        <v>976</v>
      </c>
      <c r="F207">
        <v>21591</v>
      </c>
    </row>
    <row r="208" spans="1:6" x14ac:dyDescent="0.2">
      <c r="A208" t="s">
        <v>39</v>
      </c>
      <c r="B208">
        <v>1780012860000</v>
      </c>
      <c r="C208" t="s">
        <v>927</v>
      </c>
      <c r="D208" t="s">
        <v>971</v>
      </c>
      <c r="E208" t="s">
        <v>972</v>
      </c>
      <c r="F208">
        <v>21595</v>
      </c>
    </row>
    <row r="209" spans="1:6" x14ac:dyDescent="0.2">
      <c r="A209" t="s">
        <v>39</v>
      </c>
      <c r="B209">
        <v>1780099260000</v>
      </c>
      <c r="C209" t="s">
        <v>924</v>
      </c>
      <c r="D209" t="s">
        <v>971</v>
      </c>
      <c r="E209" t="s">
        <v>972</v>
      </c>
      <c r="F209">
        <v>21608</v>
      </c>
    </row>
    <row r="210" spans="1:6" x14ac:dyDescent="0.2">
      <c r="A210" t="s">
        <v>39</v>
      </c>
      <c r="B210">
        <v>1780099320000</v>
      </c>
      <c r="C210" t="s">
        <v>924</v>
      </c>
      <c r="D210" t="s">
        <v>975</v>
      </c>
      <c r="E210" t="s">
        <v>976</v>
      </c>
      <c r="F210">
        <v>21615</v>
      </c>
    </row>
    <row r="211" spans="1:6" x14ac:dyDescent="0.2">
      <c r="A211" t="s">
        <v>39</v>
      </c>
      <c r="B211">
        <v>1780185660000</v>
      </c>
      <c r="C211" t="s">
        <v>928</v>
      </c>
      <c r="D211" t="s">
        <v>973</v>
      </c>
      <c r="E211" t="s">
        <v>974</v>
      </c>
      <c r="F211">
        <v>21621</v>
      </c>
    </row>
    <row r="212" spans="1:6" x14ac:dyDescent="0.2">
      <c r="A212" t="s">
        <v>39</v>
      </c>
      <c r="B212">
        <v>1780185720000</v>
      </c>
      <c r="C212" t="s">
        <v>924</v>
      </c>
      <c r="D212" t="s">
        <v>971</v>
      </c>
      <c r="E212" t="s">
        <v>972</v>
      </c>
      <c r="F212">
        <v>21626</v>
      </c>
    </row>
    <row r="213" spans="1:6" x14ac:dyDescent="0.2">
      <c r="A213" t="s">
        <v>39</v>
      </c>
      <c r="B213">
        <v>1780185780000</v>
      </c>
      <c r="C213" t="s">
        <v>924</v>
      </c>
      <c r="D213" t="s">
        <v>971</v>
      </c>
      <c r="E213" t="s">
        <v>972</v>
      </c>
      <c r="F213">
        <v>21631</v>
      </c>
    </row>
    <row r="214" spans="1:6" x14ac:dyDescent="0.2">
      <c r="A214" t="s">
        <v>39</v>
      </c>
      <c r="B214">
        <v>1780531260000</v>
      </c>
      <c r="C214" t="s">
        <v>924</v>
      </c>
      <c r="D214" t="s">
        <v>975</v>
      </c>
      <c r="E214" t="s">
        <v>976</v>
      </c>
      <c r="F214">
        <v>21678</v>
      </c>
    </row>
    <row r="215" spans="1:6" x14ac:dyDescent="0.2">
      <c r="A215" t="s">
        <v>39</v>
      </c>
      <c r="B215">
        <v>1780617660000</v>
      </c>
      <c r="C215" t="s">
        <v>924</v>
      </c>
      <c r="D215" t="s">
        <v>973</v>
      </c>
      <c r="E215" t="s">
        <v>974</v>
      </c>
      <c r="F215">
        <v>21689</v>
      </c>
    </row>
    <row r="216" spans="1:6" x14ac:dyDescent="0.2">
      <c r="A216" t="s">
        <v>39</v>
      </c>
      <c r="B216">
        <v>1780704060000</v>
      </c>
      <c r="C216" t="s">
        <v>924</v>
      </c>
      <c r="D216" t="s">
        <v>971</v>
      </c>
      <c r="E216" t="s">
        <v>972</v>
      </c>
      <c r="F216">
        <v>21699</v>
      </c>
    </row>
    <row r="217" spans="1:6" x14ac:dyDescent="0.2">
      <c r="A217" t="s">
        <v>39</v>
      </c>
      <c r="B217">
        <v>1780704120000</v>
      </c>
      <c r="C217" t="s">
        <v>924</v>
      </c>
      <c r="D217" t="s">
        <v>971</v>
      </c>
      <c r="E217" t="s">
        <v>972</v>
      </c>
      <c r="F217">
        <v>21700</v>
      </c>
    </row>
    <row r="218" spans="1:6" x14ac:dyDescent="0.2">
      <c r="A218" t="s">
        <v>39</v>
      </c>
      <c r="B218">
        <v>1780704180000</v>
      </c>
      <c r="C218" t="s">
        <v>924</v>
      </c>
      <c r="D218" t="s">
        <v>971</v>
      </c>
      <c r="E218" t="s">
        <v>972</v>
      </c>
      <c r="F218">
        <v>21706</v>
      </c>
    </row>
    <row r="219" spans="1:6" x14ac:dyDescent="0.2">
      <c r="A219" t="s">
        <v>39</v>
      </c>
      <c r="B219">
        <v>1780704240000</v>
      </c>
      <c r="C219" t="s">
        <v>924</v>
      </c>
      <c r="D219" t="s">
        <v>971</v>
      </c>
      <c r="E219" t="s">
        <v>972</v>
      </c>
      <c r="F219">
        <v>21710</v>
      </c>
    </row>
    <row r="220" spans="1:6" x14ac:dyDescent="0.2">
      <c r="A220" t="s">
        <v>39</v>
      </c>
      <c r="B220">
        <v>1780790460000</v>
      </c>
      <c r="C220" t="s">
        <v>924</v>
      </c>
      <c r="D220" t="s">
        <v>975</v>
      </c>
      <c r="E220" t="s">
        <v>976</v>
      </c>
      <c r="F220">
        <v>21716</v>
      </c>
    </row>
    <row r="221" spans="1:6" x14ac:dyDescent="0.2">
      <c r="A221" t="s">
        <v>39</v>
      </c>
      <c r="B221">
        <v>1780790520000</v>
      </c>
      <c r="C221" t="s">
        <v>924</v>
      </c>
      <c r="D221" t="s">
        <v>971</v>
      </c>
      <c r="E221" t="s">
        <v>972</v>
      </c>
      <c r="F221">
        <v>21717</v>
      </c>
    </row>
    <row r="222" spans="1:6" x14ac:dyDescent="0.2">
      <c r="A222" t="s">
        <v>39</v>
      </c>
      <c r="B222">
        <v>1780790580000</v>
      </c>
      <c r="C222" t="s">
        <v>924</v>
      </c>
      <c r="D222" t="s">
        <v>971</v>
      </c>
      <c r="E222" t="s">
        <v>972</v>
      </c>
      <c r="F222">
        <v>21719</v>
      </c>
    </row>
    <row r="223" spans="1:6" x14ac:dyDescent="0.2">
      <c r="A223" t="s">
        <v>39</v>
      </c>
      <c r="B223">
        <v>1780790640000</v>
      </c>
      <c r="C223" t="s">
        <v>924</v>
      </c>
      <c r="D223" t="s">
        <v>973</v>
      </c>
      <c r="E223" t="s">
        <v>974</v>
      </c>
      <c r="F223">
        <v>21722</v>
      </c>
    </row>
    <row r="224" spans="1:6" x14ac:dyDescent="0.2">
      <c r="A224" t="s">
        <v>39</v>
      </c>
      <c r="B224">
        <v>1780790700000</v>
      </c>
      <c r="C224" t="s">
        <v>924</v>
      </c>
      <c r="D224" t="s">
        <v>973</v>
      </c>
      <c r="E224" t="s">
        <v>974</v>
      </c>
      <c r="F224">
        <v>21723</v>
      </c>
    </row>
    <row r="225" spans="1:6" x14ac:dyDescent="0.2">
      <c r="A225" t="s">
        <v>39</v>
      </c>
      <c r="B225">
        <v>1780790760000</v>
      </c>
      <c r="C225" t="s">
        <v>924</v>
      </c>
      <c r="D225" t="s">
        <v>971</v>
      </c>
      <c r="E225" t="s">
        <v>972</v>
      </c>
      <c r="F225">
        <v>21725</v>
      </c>
    </row>
    <row r="226" spans="1:6" x14ac:dyDescent="0.2">
      <c r="A226" t="s">
        <v>39</v>
      </c>
      <c r="B226">
        <v>1780790820000</v>
      </c>
      <c r="C226" t="s">
        <v>924</v>
      </c>
      <c r="D226" t="s">
        <v>973</v>
      </c>
      <c r="E226" t="s">
        <v>974</v>
      </c>
      <c r="F226">
        <v>21726</v>
      </c>
    </row>
    <row r="227" spans="1:6" x14ac:dyDescent="0.2">
      <c r="A227" t="s">
        <v>39</v>
      </c>
      <c r="B227">
        <v>1780790880000</v>
      </c>
      <c r="C227" t="s">
        <v>928</v>
      </c>
      <c r="D227" t="s">
        <v>973</v>
      </c>
      <c r="E227" t="s">
        <v>974</v>
      </c>
      <c r="F227">
        <v>21727</v>
      </c>
    </row>
    <row r="228" spans="1:6" x14ac:dyDescent="0.2">
      <c r="A228" t="s">
        <v>40</v>
      </c>
      <c r="B228">
        <v>1779667260000</v>
      </c>
      <c r="C228" t="s">
        <v>928</v>
      </c>
      <c r="D228" t="s">
        <v>971</v>
      </c>
      <c r="E228" t="s">
        <v>972</v>
      </c>
      <c r="F228">
        <v>21729</v>
      </c>
    </row>
    <row r="229" spans="1:6" x14ac:dyDescent="0.2">
      <c r="A229" t="s">
        <v>40</v>
      </c>
      <c r="B229">
        <v>1779753660000</v>
      </c>
      <c r="C229" t="s">
        <v>924</v>
      </c>
      <c r="D229" t="s">
        <v>971</v>
      </c>
      <c r="E229" t="s">
        <v>972</v>
      </c>
      <c r="F229">
        <v>21752</v>
      </c>
    </row>
    <row r="230" spans="1:6" x14ac:dyDescent="0.2">
      <c r="A230" t="s">
        <v>40</v>
      </c>
      <c r="B230">
        <v>1779840060000</v>
      </c>
      <c r="C230" t="s">
        <v>928</v>
      </c>
      <c r="D230" t="s">
        <v>973</v>
      </c>
      <c r="E230" t="s">
        <v>974</v>
      </c>
      <c r="F230">
        <v>21755</v>
      </c>
    </row>
    <row r="231" spans="1:6" x14ac:dyDescent="0.2">
      <c r="A231" t="s">
        <v>40</v>
      </c>
      <c r="B231">
        <v>1779840120000</v>
      </c>
      <c r="C231" t="s">
        <v>928</v>
      </c>
      <c r="D231" t="s">
        <v>973</v>
      </c>
      <c r="E231" t="s">
        <v>974</v>
      </c>
      <c r="F231">
        <v>21758</v>
      </c>
    </row>
    <row r="232" spans="1:6" x14ac:dyDescent="0.2">
      <c r="A232" t="s">
        <v>40</v>
      </c>
      <c r="B232">
        <v>1779840180000</v>
      </c>
      <c r="C232" t="s">
        <v>928</v>
      </c>
      <c r="D232" t="s">
        <v>971</v>
      </c>
      <c r="E232" t="s">
        <v>972</v>
      </c>
      <c r="F232">
        <v>21765</v>
      </c>
    </row>
    <row r="233" spans="1:6" x14ac:dyDescent="0.2">
      <c r="A233" t="s">
        <v>40</v>
      </c>
      <c r="B233">
        <v>1780012860000</v>
      </c>
      <c r="C233" t="s">
        <v>928</v>
      </c>
      <c r="D233" t="s">
        <v>975</v>
      </c>
      <c r="E233" t="s">
        <v>976</v>
      </c>
      <c r="F233">
        <v>21784</v>
      </c>
    </row>
    <row r="234" spans="1:6" x14ac:dyDescent="0.2">
      <c r="A234" t="s">
        <v>40</v>
      </c>
      <c r="B234">
        <v>1780099260000</v>
      </c>
      <c r="C234" t="s">
        <v>928</v>
      </c>
      <c r="D234" t="s">
        <v>971</v>
      </c>
      <c r="E234" t="s">
        <v>972</v>
      </c>
      <c r="F234">
        <v>21794</v>
      </c>
    </row>
    <row r="235" spans="1:6" x14ac:dyDescent="0.2">
      <c r="A235" t="s">
        <v>40</v>
      </c>
      <c r="B235">
        <v>1780185660000</v>
      </c>
      <c r="C235" t="s">
        <v>927</v>
      </c>
      <c r="D235" t="s">
        <v>971</v>
      </c>
      <c r="E235" t="s">
        <v>972</v>
      </c>
      <c r="F235">
        <v>21810</v>
      </c>
    </row>
    <row r="236" spans="1:6" x14ac:dyDescent="0.2">
      <c r="A236" t="s">
        <v>40</v>
      </c>
      <c r="B236">
        <v>1780272060000</v>
      </c>
      <c r="C236" t="s">
        <v>928</v>
      </c>
      <c r="D236" t="s">
        <v>971</v>
      </c>
      <c r="E236" t="s">
        <v>972</v>
      </c>
      <c r="F236">
        <v>21823</v>
      </c>
    </row>
    <row r="237" spans="1:6" x14ac:dyDescent="0.2">
      <c r="A237" t="s">
        <v>40</v>
      </c>
      <c r="B237">
        <v>1780358460000</v>
      </c>
      <c r="C237" t="s">
        <v>928</v>
      </c>
      <c r="D237" t="s">
        <v>973</v>
      </c>
      <c r="E237" t="s">
        <v>974</v>
      </c>
      <c r="F237">
        <v>21837</v>
      </c>
    </row>
    <row r="238" spans="1:6" x14ac:dyDescent="0.2">
      <c r="A238" t="s">
        <v>40</v>
      </c>
      <c r="B238">
        <v>1780358520000</v>
      </c>
      <c r="C238" t="s">
        <v>928</v>
      </c>
      <c r="D238" t="s">
        <v>973</v>
      </c>
      <c r="E238" t="s">
        <v>974</v>
      </c>
      <c r="F238">
        <v>21838</v>
      </c>
    </row>
    <row r="239" spans="1:6" x14ac:dyDescent="0.2">
      <c r="A239" t="s">
        <v>40</v>
      </c>
      <c r="B239">
        <v>1780444860000</v>
      </c>
      <c r="C239" t="s">
        <v>928</v>
      </c>
      <c r="D239" t="s">
        <v>975</v>
      </c>
      <c r="E239" t="s">
        <v>976</v>
      </c>
      <c r="F239">
        <v>21852</v>
      </c>
    </row>
    <row r="240" spans="1:6" x14ac:dyDescent="0.2">
      <c r="A240" t="s">
        <v>40</v>
      </c>
      <c r="B240">
        <v>1780531260000</v>
      </c>
      <c r="C240" t="s">
        <v>928</v>
      </c>
      <c r="D240" t="s">
        <v>971</v>
      </c>
      <c r="E240" t="s">
        <v>972</v>
      </c>
      <c r="F240">
        <v>21865</v>
      </c>
    </row>
    <row r="241" spans="1:6" x14ac:dyDescent="0.2">
      <c r="A241" t="s">
        <v>40</v>
      </c>
      <c r="B241">
        <v>1780617660000</v>
      </c>
      <c r="C241" t="s">
        <v>928</v>
      </c>
      <c r="D241" t="s">
        <v>973</v>
      </c>
      <c r="E241" t="s">
        <v>974</v>
      </c>
      <c r="F241">
        <v>21870</v>
      </c>
    </row>
    <row r="242" spans="1:6" x14ac:dyDescent="0.2">
      <c r="A242" t="s">
        <v>40</v>
      </c>
      <c r="B242">
        <v>1780617720000</v>
      </c>
      <c r="C242" t="s">
        <v>928</v>
      </c>
      <c r="D242" t="s">
        <v>971</v>
      </c>
      <c r="E242" t="s">
        <v>972</v>
      </c>
      <c r="F242">
        <v>21871</v>
      </c>
    </row>
    <row r="243" spans="1:6" x14ac:dyDescent="0.2">
      <c r="A243" t="s">
        <v>40</v>
      </c>
      <c r="B243">
        <v>1780617780000</v>
      </c>
      <c r="C243" t="s">
        <v>928</v>
      </c>
      <c r="D243" t="s">
        <v>971</v>
      </c>
      <c r="E243" t="s">
        <v>972</v>
      </c>
      <c r="F243">
        <v>21877</v>
      </c>
    </row>
    <row r="244" spans="1:6" x14ac:dyDescent="0.2">
      <c r="A244" t="s">
        <v>40</v>
      </c>
      <c r="B244">
        <v>1780704060000</v>
      </c>
      <c r="C244" t="s">
        <v>928</v>
      </c>
      <c r="D244" t="s">
        <v>971</v>
      </c>
      <c r="E244" t="s">
        <v>972</v>
      </c>
      <c r="F244">
        <v>21879</v>
      </c>
    </row>
    <row r="245" spans="1:6" x14ac:dyDescent="0.2">
      <c r="A245" t="s">
        <v>40</v>
      </c>
      <c r="B245">
        <v>1780704120000</v>
      </c>
      <c r="C245" t="s">
        <v>928</v>
      </c>
      <c r="D245" t="s">
        <v>971</v>
      </c>
      <c r="E245" t="s">
        <v>972</v>
      </c>
      <c r="F245">
        <v>21890</v>
      </c>
    </row>
    <row r="246" spans="1:6" x14ac:dyDescent="0.2">
      <c r="A246" t="s">
        <v>40</v>
      </c>
      <c r="B246">
        <v>1780790460000</v>
      </c>
      <c r="C246" t="s">
        <v>928</v>
      </c>
      <c r="D246" t="s">
        <v>973</v>
      </c>
      <c r="E246" t="s">
        <v>974</v>
      </c>
      <c r="F246">
        <v>21903</v>
      </c>
    </row>
    <row r="247" spans="1:6" x14ac:dyDescent="0.2">
      <c r="A247" t="s">
        <v>41</v>
      </c>
      <c r="B247">
        <v>1779667260000</v>
      </c>
      <c r="C247" t="s">
        <v>927</v>
      </c>
      <c r="D247" t="s">
        <v>971</v>
      </c>
      <c r="E247" t="s">
        <v>972</v>
      </c>
      <c r="F247">
        <v>21910</v>
      </c>
    </row>
    <row r="248" spans="1:6" x14ac:dyDescent="0.2">
      <c r="A248" t="s">
        <v>41</v>
      </c>
      <c r="B248">
        <v>1779667320000</v>
      </c>
      <c r="C248" t="s">
        <v>927</v>
      </c>
      <c r="D248" t="s">
        <v>971</v>
      </c>
      <c r="E248" t="s">
        <v>972</v>
      </c>
      <c r="F248">
        <v>21916</v>
      </c>
    </row>
    <row r="249" spans="1:6" x14ac:dyDescent="0.2">
      <c r="A249" t="s">
        <v>41</v>
      </c>
      <c r="B249">
        <v>1779753660000</v>
      </c>
      <c r="C249" t="s">
        <v>927</v>
      </c>
      <c r="D249" t="s">
        <v>973</v>
      </c>
      <c r="E249" t="s">
        <v>974</v>
      </c>
      <c r="F249">
        <v>21919</v>
      </c>
    </row>
    <row r="250" spans="1:6" x14ac:dyDescent="0.2">
      <c r="A250" t="s">
        <v>41</v>
      </c>
      <c r="B250">
        <v>1779753720000</v>
      </c>
      <c r="C250" t="s">
        <v>928</v>
      </c>
      <c r="D250" t="s">
        <v>973</v>
      </c>
      <c r="E250" t="s">
        <v>974</v>
      </c>
      <c r="F250">
        <v>21920</v>
      </c>
    </row>
    <row r="251" spans="1:6" x14ac:dyDescent="0.2">
      <c r="A251" t="s">
        <v>41</v>
      </c>
      <c r="B251">
        <v>1779753780000</v>
      </c>
      <c r="C251" t="s">
        <v>927</v>
      </c>
      <c r="D251" t="s">
        <v>971</v>
      </c>
      <c r="E251" t="s">
        <v>972</v>
      </c>
      <c r="F251">
        <v>21921</v>
      </c>
    </row>
    <row r="252" spans="1:6" x14ac:dyDescent="0.2">
      <c r="A252" t="s">
        <v>41</v>
      </c>
      <c r="B252">
        <v>1779753840000</v>
      </c>
      <c r="C252" t="s">
        <v>928</v>
      </c>
      <c r="D252" t="s">
        <v>971</v>
      </c>
      <c r="E252" t="s">
        <v>972</v>
      </c>
      <c r="F252">
        <v>21929</v>
      </c>
    </row>
    <row r="253" spans="1:6" x14ac:dyDescent="0.2">
      <c r="A253" t="s">
        <v>41</v>
      </c>
      <c r="B253">
        <v>1779753900000</v>
      </c>
      <c r="C253" t="s">
        <v>927</v>
      </c>
      <c r="D253" t="s">
        <v>971</v>
      </c>
      <c r="E253" t="s">
        <v>972</v>
      </c>
      <c r="F253">
        <v>21930</v>
      </c>
    </row>
    <row r="254" spans="1:6" x14ac:dyDescent="0.2">
      <c r="A254" t="s">
        <v>41</v>
      </c>
      <c r="B254">
        <v>1779840060000</v>
      </c>
      <c r="C254" t="s">
        <v>927</v>
      </c>
      <c r="D254" t="s">
        <v>971</v>
      </c>
      <c r="E254" t="s">
        <v>972</v>
      </c>
      <c r="F254">
        <v>21942</v>
      </c>
    </row>
    <row r="255" spans="1:6" x14ac:dyDescent="0.2">
      <c r="A255" t="s">
        <v>41</v>
      </c>
      <c r="B255">
        <v>1779840120000</v>
      </c>
      <c r="C255" t="s">
        <v>927</v>
      </c>
      <c r="D255" t="s">
        <v>973</v>
      </c>
      <c r="E255" t="s">
        <v>974</v>
      </c>
      <c r="F255">
        <v>21945</v>
      </c>
    </row>
    <row r="256" spans="1:6" x14ac:dyDescent="0.2">
      <c r="A256" t="s">
        <v>41</v>
      </c>
      <c r="B256">
        <v>1779926460000</v>
      </c>
      <c r="C256" t="s">
        <v>924</v>
      </c>
      <c r="D256" t="s">
        <v>971</v>
      </c>
      <c r="E256" t="s">
        <v>972</v>
      </c>
      <c r="F256">
        <v>21948</v>
      </c>
    </row>
    <row r="257" spans="1:6" x14ac:dyDescent="0.2">
      <c r="A257" t="s">
        <v>41</v>
      </c>
      <c r="B257">
        <v>1779926520000</v>
      </c>
      <c r="C257" t="s">
        <v>924</v>
      </c>
      <c r="D257" t="s">
        <v>975</v>
      </c>
      <c r="E257" t="s">
        <v>976</v>
      </c>
      <c r="F257">
        <v>21957</v>
      </c>
    </row>
    <row r="258" spans="1:6" x14ac:dyDescent="0.2">
      <c r="A258" t="s">
        <v>41</v>
      </c>
      <c r="B258">
        <v>1780012860000</v>
      </c>
      <c r="C258" t="s">
        <v>927</v>
      </c>
      <c r="D258" t="s">
        <v>973</v>
      </c>
      <c r="E258" t="s">
        <v>974</v>
      </c>
      <c r="F258">
        <v>21960</v>
      </c>
    </row>
    <row r="259" spans="1:6" x14ac:dyDescent="0.2">
      <c r="A259" t="s">
        <v>41</v>
      </c>
      <c r="B259">
        <v>1780012920000</v>
      </c>
      <c r="C259" t="s">
        <v>927</v>
      </c>
      <c r="D259" t="s">
        <v>971</v>
      </c>
      <c r="E259" t="s">
        <v>972</v>
      </c>
      <c r="F259">
        <v>21970</v>
      </c>
    </row>
    <row r="260" spans="1:6" x14ac:dyDescent="0.2">
      <c r="A260" t="s">
        <v>41</v>
      </c>
      <c r="B260">
        <v>1780012980000</v>
      </c>
      <c r="C260" t="s">
        <v>928</v>
      </c>
      <c r="D260" t="s">
        <v>971</v>
      </c>
      <c r="E260" t="s">
        <v>972</v>
      </c>
      <c r="F260">
        <v>21971</v>
      </c>
    </row>
    <row r="261" spans="1:6" x14ac:dyDescent="0.2">
      <c r="A261" t="s">
        <v>41</v>
      </c>
      <c r="B261">
        <v>1780185660000</v>
      </c>
      <c r="C261" t="s">
        <v>924</v>
      </c>
      <c r="D261" t="s">
        <v>971</v>
      </c>
      <c r="E261" t="s">
        <v>972</v>
      </c>
      <c r="F261">
        <v>22004</v>
      </c>
    </row>
    <row r="262" spans="1:6" x14ac:dyDescent="0.2">
      <c r="A262" t="s">
        <v>41</v>
      </c>
      <c r="B262">
        <v>1780358460000</v>
      </c>
      <c r="C262" t="s">
        <v>928</v>
      </c>
      <c r="D262" t="s">
        <v>971</v>
      </c>
      <c r="E262" t="s">
        <v>972</v>
      </c>
      <c r="F262">
        <v>22025</v>
      </c>
    </row>
    <row r="263" spans="1:6" x14ac:dyDescent="0.2">
      <c r="A263" t="s">
        <v>41</v>
      </c>
      <c r="B263">
        <v>1780444860000</v>
      </c>
      <c r="C263" t="s">
        <v>927</v>
      </c>
      <c r="D263" t="s">
        <v>971</v>
      </c>
      <c r="E263" t="s">
        <v>972</v>
      </c>
      <c r="F263">
        <v>22040</v>
      </c>
    </row>
    <row r="264" spans="1:6" x14ac:dyDescent="0.2">
      <c r="A264" t="s">
        <v>41</v>
      </c>
      <c r="B264">
        <v>1780444920000</v>
      </c>
      <c r="C264" t="s">
        <v>927</v>
      </c>
      <c r="D264" t="s">
        <v>971</v>
      </c>
      <c r="E264" t="s">
        <v>972</v>
      </c>
      <c r="F264">
        <v>22046</v>
      </c>
    </row>
    <row r="265" spans="1:6" x14ac:dyDescent="0.2">
      <c r="A265" t="s">
        <v>41</v>
      </c>
      <c r="B265">
        <v>1780617660000</v>
      </c>
      <c r="C265" t="s">
        <v>928</v>
      </c>
      <c r="D265" t="s">
        <v>971</v>
      </c>
      <c r="E265" t="s">
        <v>972</v>
      </c>
      <c r="F265">
        <v>22064</v>
      </c>
    </row>
    <row r="266" spans="1:6" x14ac:dyDescent="0.2">
      <c r="A266" t="s">
        <v>41</v>
      </c>
      <c r="B266">
        <v>1780617720000</v>
      </c>
      <c r="C266" t="s">
        <v>927</v>
      </c>
      <c r="D266" t="s">
        <v>973</v>
      </c>
      <c r="E266" t="s">
        <v>974</v>
      </c>
      <c r="F266">
        <v>22074</v>
      </c>
    </row>
    <row r="267" spans="1:6" x14ac:dyDescent="0.2">
      <c r="A267" t="s">
        <v>41</v>
      </c>
      <c r="B267">
        <v>1780790460000</v>
      </c>
      <c r="C267" t="s">
        <v>924</v>
      </c>
      <c r="D267" t="s">
        <v>971</v>
      </c>
      <c r="E267" t="s">
        <v>972</v>
      </c>
      <c r="F267">
        <v>22103</v>
      </c>
    </row>
    <row r="268" spans="1:6" x14ac:dyDescent="0.2">
      <c r="A268" t="s">
        <v>42</v>
      </c>
      <c r="B268">
        <v>1779667260000</v>
      </c>
      <c r="C268" t="s">
        <v>928</v>
      </c>
      <c r="D268" t="s">
        <v>971</v>
      </c>
      <c r="E268" t="s">
        <v>972</v>
      </c>
      <c r="F268">
        <v>22113</v>
      </c>
    </row>
    <row r="269" spans="1:6" x14ac:dyDescent="0.2">
      <c r="A269" t="s">
        <v>42</v>
      </c>
      <c r="B269">
        <v>1779667320000</v>
      </c>
      <c r="C269" t="s">
        <v>928</v>
      </c>
      <c r="D269" t="s">
        <v>971</v>
      </c>
      <c r="E269" t="s">
        <v>972</v>
      </c>
      <c r="F269">
        <v>22116</v>
      </c>
    </row>
    <row r="270" spans="1:6" x14ac:dyDescent="0.2">
      <c r="A270" t="s">
        <v>42</v>
      </c>
      <c r="B270">
        <v>1779840060000</v>
      </c>
      <c r="C270" t="s">
        <v>924</v>
      </c>
      <c r="D270" t="s">
        <v>971</v>
      </c>
      <c r="E270" t="s">
        <v>972</v>
      </c>
      <c r="F270">
        <v>22144</v>
      </c>
    </row>
    <row r="271" spans="1:6" x14ac:dyDescent="0.2">
      <c r="A271" t="s">
        <v>42</v>
      </c>
      <c r="B271">
        <v>1779840120000</v>
      </c>
      <c r="C271" t="s">
        <v>924</v>
      </c>
      <c r="D271" t="s">
        <v>971</v>
      </c>
      <c r="E271" t="s">
        <v>972</v>
      </c>
      <c r="F271">
        <v>22145</v>
      </c>
    </row>
    <row r="272" spans="1:6" x14ac:dyDescent="0.2">
      <c r="A272" t="s">
        <v>42</v>
      </c>
      <c r="B272">
        <v>1779840180000</v>
      </c>
      <c r="C272" t="s">
        <v>924</v>
      </c>
      <c r="D272" t="s">
        <v>975</v>
      </c>
      <c r="E272" t="s">
        <v>976</v>
      </c>
      <c r="F272">
        <v>22152</v>
      </c>
    </row>
    <row r="273" spans="1:6" x14ac:dyDescent="0.2">
      <c r="A273" t="s">
        <v>42</v>
      </c>
      <c r="B273">
        <v>1779926460000</v>
      </c>
      <c r="C273" t="s">
        <v>924</v>
      </c>
      <c r="D273" t="s">
        <v>973</v>
      </c>
      <c r="E273" t="s">
        <v>974</v>
      </c>
      <c r="F273">
        <v>22156</v>
      </c>
    </row>
    <row r="274" spans="1:6" x14ac:dyDescent="0.2">
      <c r="A274" t="s">
        <v>42</v>
      </c>
      <c r="B274">
        <v>1779926520000</v>
      </c>
      <c r="C274" t="s">
        <v>924</v>
      </c>
      <c r="D274" t="s">
        <v>971</v>
      </c>
      <c r="E274" t="s">
        <v>972</v>
      </c>
      <c r="F274">
        <v>22157</v>
      </c>
    </row>
    <row r="275" spans="1:6" x14ac:dyDescent="0.2">
      <c r="A275" t="s">
        <v>42</v>
      </c>
      <c r="B275">
        <v>1779926580000</v>
      </c>
      <c r="C275" t="s">
        <v>928</v>
      </c>
      <c r="D275" t="s">
        <v>971</v>
      </c>
      <c r="E275" t="s">
        <v>972</v>
      </c>
      <c r="F275">
        <v>22158</v>
      </c>
    </row>
    <row r="276" spans="1:6" x14ac:dyDescent="0.2">
      <c r="A276" t="s">
        <v>42</v>
      </c>
      <c r="B276">
        <v>1779926640000</v>
      </c>
      <c r="C276" t="s">
        <v>924</v>
      </c>
      <c r="D276" t="s">
        <v>971</v>
      </c>
      <c r="E276" t="s">
        <v>972</v>
      </c>
      <c r="F276">
        <v>22166</v>
      </c>
    </row>
    <row r="277" spans="1:6" x14ac:dyDescent="0.2">
      <c r="A277" t="s">
        <v>42</v>
      </c>
      <c r="B277">
        <v>1780099260000</v>
      </c>
      <c r="C277" t="s">
        <v>924</v>
      </c>
      <c r="D277" t="s">
        <v>971</v>
      </c>
      <c r="E277" t="s">
        <v>972</v>
      </c>
      <c r="F277">
        <v>22195</v>
      </c>
    </row>
    <row r="278" spans="1:6" x14ac:dyDescent="0.2">
      <c r="A278" t="s">
        <v>42</v>
      </c>
      <c r="B278">
        <v>1780185660000</v>
      </c>
      <c r="C278" t="s">
        <v>924</v>
      </c>
      <c r="D278" t="s">
        <v>971</v>
      </c>
      <c r="E278" t="s">
        <v>972</v>
      </c>
      <c r="F278">
        <v>22204</v>
      </c>
    </row>
    <row r="279" spans="1:6" x14ac:dyDescent="0.2">
      <c r="A279" t="s">
        <v>42</v>
      </c>
      <c r="B279">
        <v>1780185720000</v>
      </c>
      <c r="C279" t="s">
        <v>924</v>
      </c>
      <c r="D279" t="s">
        <v>971</v>
      </c>
      <c r="E279" t="s">
        <v>972</v>
      </c>
      <c r="F279">
        <v>22209</v>
      </c>
    </row>
    <row r="280" spans="1:6" x14ac:dyDescent="0.2">
      <c r="A280" t="s">
        <v>42</v>
      </c>
      <c r="B280">
        <v>1780185780000</v>
      </c>
      <c r="C280" t="s">
        <v>924</v>
      </c>
      <c r="D280" t="s">
        <v>971</v>
      </c>
      <c r="E280" t="s">
        <v>972</v>
      </c>
      <c r="F280">
        <v>22210</v>
      </c>
    </row>
    <row r="281" spans="1:6" x14ac:dyDescent="0.2">
      <c r="A281" t="s">
        <v>42</v>
      </c>
      <c r="B281">
        <v>1780185840000</v>
      </c>
      <c r="C281" t="s">
        <v>928</v>
      </c>
      <c r="D281" t="s">
        <v>971</v>
      </c>
      <c r="E281" t="s">
        <v>972</v>
      </c>
      <c r="F281">
        <v>22214</v>
      </c>
    </row>
    <row r="282" spans="1:6" x14ac:dyDescent="0.2">
      <c r="A282" t="s">
        <v>42</v>
      </c>
      <c r="B282">
        <v>1780272060000</v>
      </c>
      <c r="C282" t="s">
        <v>924</v>
      </c>
      <c r="D282" t="s">
        <v>973</v>
      </c>
      <c r="E282" t="s">
        <v>974</v>
      </c>
      <c r="F282">
        <v>22223</v>
      </c>
    </row>
    <row r="283" spans="1:6" x14ac:dyDescent="0.2">
      <c r="A283" t="s">
        <v>42</v>
      </c>
      <c r="B283">
        <v>1780444860000</v>
      </c>
      <c r="C283" t="s">
        <v>924</v>
      </c>
      <c r="D283" t="s">
        <v>973</v>
      </c>
      <c r="E283" t="s">
        <v>974</v>
      </c>
      <c r="F283">
        <v>22244</v>
      </c>
    </row>
    <row r="284" spans="1:6" x14ac:dyDescent="0.2">
      <c r="A284" t="s">
        <v>42</v>
      </c>
      <c r="B284">
        <v>1780444920000</v>
      </c>
      <c r="C284" t="s">
        <v>924</v>
      </c>
      <c r="D284" t="s">
        <v>973</v>
      </c>
      <c r="E284" t="s">
        <v>974</v>
      </c>
      <c r="F284">
        <v>22252</v>
      </c>
    </row>
    <row r="285" spans="1:6" x14ac:dyDescent="0.2">
      <c r="A285" t="s">
        <v>42</v>
      </c>
      <c r="B285">
        <v>1780444980000</v>
      </c>
      <c r="C285" t="s">
        <v>924</v>
      </c>
      <c r="D285" t="s">
        <v>971</v>
      </c>
      <c r="E285" t="s">
        <v>972</v>
      </c>
      <c r="F285">
        <v>22254</v>
      </c>
    </row>
    <row r="286" spans="1:6" x14ac:dyDescent="0.2">
      <c r="A286" t="s">
        <v>42</v>
      </c>
      <c r="B286">
        <v>1780531260000</v>
      </c>
      <c r="C286" t="s">
        <v>924</v>
      </c>
      <c r="D286" t="s">
        <v>971</v>
      </c>
      <c r="E286" t="s">
        <v>972</v>
      </c>
      <c r="F286">
        <v>22266</v>
      </c>
    </row>
    <row r="287" spans="1:6" x14ac:dyDescent="0.2">
      <c r="A287" t="s">
        <v>42</v>
      </c>
      <c r="B287">
        <v>1780617660000</v>
      </c>
      <c r="C287" t="s">
        <v>924</v>
      </c>
      <c r="D287" t="s">
        <v>971</v>
      </c>
      <c r="E287" t="s">
        <v>972</v>
      </c>
      <c r="F287">
        <v>22281</v>
      </c>
    </row>
    <row r="288" spans="1:6" x14ac:dyDescent="0.2">
      <c r="A288" t="s">
        <v>42</v>
      </c>
      <c r="B288">
        <v>1780790460000</v>
      </c>
      <c r="C288" t="s">
        <v>924</v>
      </c>
      <c r="D288" t="s">
        <v>971</v>
      </c>
      <c r="E288" t="s">
        <v>972</v>
      </c>
      <c r="F288">
        <v>22301</v>
      </c>
    </row>
    <row r="289" spans="1:6" x14ac:dyDescent="0.2">
      <c r="A289" t="s">
        <v>42</v>
      </c>
      <c r="B289">
        <v>1780790520000</v>
      </c>
      <c r="C289" t="s">
        <v>928</v>
      </c>
      <c r="D289" t="s">
        <v>971</v>
      </c>
      <c r="E289" t="s">
        <v>972</v>
      </c>
      <c r="F289">
        <v>22305</v>
      </c>
    </row>
    <row r="290" spans="1:6" x14ac:dyDescent="0.2">
      <c r="A290" t="s">
        <v>43</v>
      </c>
      <c r="B290">
        <v>1779667260000</v>
      </c>
      <c r="C290" t="s">
        <v>928</v>
      </c>
      <c r="D290" t="s">
        <v>971</v>
      </c>
      <c r="E290" t="s">
        <v>972</v>
      </c>
      <c r="F290">
        <v>22312</v>
      </c>
    </row>
    <row r="291" spans="1:6" x14ac:dyDescent="0.2">
      <c r="A291" t="s">
        <v>43</v>
      </c>
      <c r="B291">
        <v>1779667320000</v>
      </c>
      <c r="C291" t="s">
        <v>928</v>
      </c>
      <c r="D291" t="s">
        <v>971</v>
      </c>
      <c r="E291" t="s">
        <v>972</v>
      </c>
      <c r="F291">
        <v>22316</v>
      </c>
    </row>
    <row r="292" spans="1:6" x14ac:dyDescent="0.2">
      <c r="A292" t="s">
        <v>43</v>
      </c>
      <c r="B292">
        <v>1779753660000</v>
      </c>
      <c r="C292" t="s">
        <v>928</v>
      </c>
      <c r="D292" t="s">
        <v>973</v>
      </c>
      <c r="E292" t="s">
        <v>974</v>
      </c>
      <c r="F292">
        <v>22323</v>
      </c>
    </row>
    <row r="293" spans="1:6" x14ac:dyDescent="0.2">
      <c r="A293" t="s">
        <v>43</v>
      </c>
      <c r="B293">
        <v>1779753720000</v>
      </c>
      <c r="C293" t="s">
        <v>928</v>
      </c>
      <c r="D293" t="s">
        <v>973</v>
      </c>
      <c r="E293" t="s">
        <v>974</v>
      </c>
      <c r="F293">
        <v>22327</v>
      </c>
    </row>
    <row r="294" spans="1:6" x14ac:dyDescent="0.2">
      <c r="A294" t="s">
        <v>43</v>
      </c>
      <c r="B294">
        <v>1779753780000</v>
      </c>
      <c r="C294" t="s">
        <v>928</v>
      </c>
      <c r="D294" t="s">
        <v>973</v>
      </c>
      <c r="E294" t="s">
        <v>974</v>
      </c>
      <c r="F294">
        <v>22330</v>
      </c>
    </row>
    <row r="295" spans="1:6" x14ac:dyDescent="0.2">
      <c r="A295" t="s">
        <v>43</v>
      </c>
      <c r="B295">
        <v>1779753840000</v>
      </c>
      <c r="C295" t="s">
        <v>928</v>
      </c>
      <c r="D295" t="s">
        <v>971</v>
      </c>
      <c r="E295" t="s">
        <v>972</v>
      </c>
      <c r="F295">
        <v>22333</v>
      </c>
    </row>
    <row r="296" spans="1:6" x14ac:dyDescent="0.2">
      <c r="A296" t="s">
        <v>43</v>
      </c>
      <c r="B296">
        <v>1779753900000</v>
      </c>
      <c r="C296" t="s">
        <v>924</v>
      </c>
      <c r="D296" t="s">
        <v>971</v>
      </c>
      <c r="E296" t="s">
        <v>972</v>
      </c>
      <c r="F296">
        <v>22334</v>
      </c>
    </row>
    <row r="297" spans="1:6" x14ac:dyDescent="0.2">
      <c r="A297" t="s">
        <v>43</v>
      </c>
      <c r="B297">
        <v>1779840060000</v>
      </c>
      <c r="C297" t="s">
        <v>928</v>
      </c>
      <c r="D297" t="s">
        <v>973</v>
      </c>
      <c r="E297" t="s">
        <v>974</v>
      </c>
      <c r="F297">
        <v>22336</v>
      </c>
    </row>
    <row r="298" spans="1:6" x14ac:dyDescent="0.2">
      <c r="A298" t="s">
        <v>43</v>
      </c>
      <c r="B298">
        <v>1779840120000</v>
      </c>
      <c r="C298" t="s">
        <v>928</v>
      </c>
      <c r="D298" t="s">
        <v>971</v>
      </c>
      <c r="E298" t="s">
        <v>972</v>
      </c>
      <c r="F298">
        <v>22342</v>
      </c>
    </row>
    <row r="299" spans="1:6" x14ac:dyDescent="0.2">
      <c r="A299" t="s">
        <v>43</v>
      </c>
      <c r="B299">
        <v>1779926460000</v>
      </c>
      <c r="C299" t="s">
        <v>928</v>
      </c>
      <c r="D299" t="s">
        <v>975</v>
      </c>
      <c r="E299" t="s">
        <v>976</v>
      </c>
      <c r="F299">
        <v>22345</v>
      </c>
    </row>
    <row r="300" spans="1:6" x14ac:dyDescent="0.2">
      <c r="A300" t="s">
        <v>43</v>
      </c>
      <c r="B300">
        <v>1779926520000</v>
      </c>
      <c r="C300" t="s">
        <v>928</v>
      </c>
      <c r="D300" t="s">
        <v>971</v>
      </c>
      <c r="E300" t="s">
        <v>972</v>
      </c>
      <c r="F300">
        <v>22346</v>
      </c>
    </row>
    <row r="301" spans="1:6" x14ac:dyDescent="0.2">
      <c r="A301" t="s">
        <v>43</v>
      </c>
      <c r="B301">
        <v>1779926580000</v>
      </c>
      <c r="C301" t="s">
        <v>928</v>
      </c>
      <c r="D301" t="s">
        <v>973</v>
      </c>
      <c r="E301" t="s">
        <v>974</v>
      </c>
      <c r="F301">
        <v>22355</v>
      </c>
    </row>
    <row r="302" spans="1:6" x14ac:dyDescent="0.2">
      <c r="A302" t="s">
        <v>43</v>
      </c>
      <c r="B302">
        <v>1780012860000</v>
      </c>
      <c r="C302" t="s">
        <v>928</v>
      </c>
      <c r="D302" t="s">
        <v>971</v>
      </c>
      <c r="E302" t="s">
        <v>972</v>
      </c>
      <c r="F302">
        <v>22359</v>
      </c>
    </row>
    <row r="303" spans="1:6" x14ac:dyDescent="0.2">
      <c r="A303" t="s">
        <v>43</v>
      </c>
      <c r="B303">
        <v>1780012920000</v>
      </c>
      <c r="C303" t="s">
        <v>928</v>
      </c>
      <c r="D303" t="s">
        <v>971</v>
      </c>
      <c r="E303" t="s">
        <v>972</v>
      </c>
      <c r="F303">
        <v>22360</v>
      </c>
    </row>
    <row r="304" spans="1:6" x14ac:dyDescent="0.2">
      <c r="A304" t="s">
        <v>43</v>
      </c>
      <c r="B304">
        <v>1780012980000</v>
      </c>
      <c r="C304" t="s">
        <v>928</v>
      </c>
      <c r="D304" t="s">
        <v>973</v>
      </c>
      <c r="E304" t="s">
        <v>974</v>
      </c>
      <c r="F304">
        <v>22365</v>
      </c>
    </row>
    <row r="305" spans="1:6" x14ac:dyDescent="0.2">
      <c r="A305" t="s">
        <v>43</v>
      </c>
      <c r="B305">
        <v>1780099260000</v>
      </c>
      <c r="C305" t="s">
        <v>928</v>
      </c>
      <c r="D305" t="s">
        <v>971</v>
      </c>
      <c r="E305" t="s">
        <v>972</v>
      </c>
      <c r="F305">
        <v>22368</v>
      </c>
    </row>
    <row r="306" spans="1:6" x14ac:dyDescent="0.2">
      <c r="A306" t="s">
        <v>43</v>
      </c>
      <c r="B306">
        <v>1780099320000</v>
      </c>
      <c r="C306" t="s">
        <v>928</v>
      </c>
      <c r="D306" t="s">
        <v>973</v>
      </c>
      <c r="E306" t="s">
        <v>974</v>
      </c>
      <c r="F306">
        <v>22369</v>
      </c>
    </row>
    <row r="307" spans="1:6" x14ac:dyDescent="0.2">
      <c r="A307" t="s">
        <v>43</v>
      </c>
      <c r="B307">
        <v>1780099380000</v>
      </c>
      <c r="C307" t="s">
        <v>928</v>
      </c>
      <c r="D307" t="s">
        <v>971</v>
      </c>
      <c r="E307" t="s">
        <v>972</v>
      </c>
      <c r="F307">
        <v>22370</v>
      </c>
    </row>
    <row r="308" spans="1:6" x14ac:dyDescent="0.2">
      <c r="A308" t="s">
        <v>43</v>
      </c>
      <c r="B308">
        <v>1780099440000</v>
      </c>
      <c r="C308" t="s">
        <v>928</v>
      </c>
      <c r="D308" t="s">
        <v>975</v>
      </c>
      <c r="E308" t="s">
        <v>976</v>
      </c>
      <c r="F308">
        <v>22373</v>
      </c>
    </row>
    <row r="309" spans="1:6" x14ac:dyDescent="0.2">
      <c r="A309" t="s">
        <v>43</v>
      </c>
      <c r="B309">
        <v>1780099500000</v>
      </c>
      <c r="C309" t="s">
        <v>928</v>
      </c>
      <c r="D309" t="s">
        <v>975</v>
      </c>
      <c r="E309" t="s">
        <v>976</v>
      </c>
      <c r="F309">
        <v>22375</v>
      </c>
    </row>
    <row r="310" spans="1:6" x14ac:dyDescent="0.2">
      <c r="A310" t="s">
        <v>43</v>
      </c>
      <c r="B310">
        <v>1780099560000</v>
      </c>
      <c r="C310" t="s">
        <v>928</v>
      </c>
      <c r="D310" t="s">
        <v>971</v>
      </c>
      <c r="E310" t="s">
        <v>972</v>
      </c>
      <c r="F310">
        <v>22379</v>
      </c>
    </row>
    <row r="311" spans="1:6" x14ac:dyDescent="0.2">
      <c r="A311" t="s">
        <v>43</v>
      </c>
      <c r="B311">
        <v>1780185660000</v>
      </c>
      <c r="C311" t="s">
        <v>927</v>
      </c>
      <c r="D311" t="s">
        <v>971</v>
      </c>
      <c r="E311" t="s">
        <v>972</v>
      </c>
      <c r="F311">
        <v>22391</v>
      </c>
    </row>
    <row r="312" spans="1:6" x14ac:dyDescent="0.2">
      <c r="A312" t="s">
        <v>43</v>
      </c>
      <c r="B312">
        <v>1780444860000</v>
      </c>
      <c r="C312" t="s">
        <v>928</v>
      </c>
      <c r="D312" t="s">
        <v>971</v>
      </c>
      <c r="E312" t="s">
        <v>972</v>
      </c>
      <c r="F312">
        <v>22419</v>
      </c>
    </row>
    <row r="313" spans="1:6" x14ac:dyDescent="0.2">
      <c r="A313" t="s">
        <v>43</v>
      </c>
      <c r="B313">
        <v>1780444920000</v>
      </c>
      <c r="C313" t="s">
        <v>928</v>
      </c>
      <c r="D313" t="s">
        <v>971</v>
      </c>
      <c r="E313" t="s">
        <v>972</v>
      </c>
      <c r="F313">
        <v>22420</v>
      </c>
    </row>
    <row r="314" spans="1:6" x14ac:dyDescent="0.2">
      <c r="A314" t="s">
        <v>43</v>
      </c>
      <c r="B314">
        <v>1780444980000</v>
      </c>
      <c r="C314" t="s">
        <v>928</v>
      </c>
      <c r="D314" t="s">
        <v>971</v>
      </c>
      <c r="E314" t="s">
        <v>972</v>
      </c>
      <c r="F314">
        <v>22423</v>
      </c>
    </row>
    <row r="315" spans="1:6" x14ac:dyDescent="0.2">
      <c r="A315" t="s">
        <v>43</v>
      </c>
      <c r="B315">
        <v>1780531260000</v>
      </c>
      <c r="C315" t="s">
        <v>927</v>
      </c>
      <c r="D315" t="s">
        <v>971</v>
      </c>
      <c r="E315" t="s">
        <v>972</v>
      </c>
      <c r="F315">
        <v>22429</v>
      </c>
    </row>
    <row r="316" spans="1:6" x14ac:dyDescent="0.2">
      <c r="A316" t="s">
        <v>43</v>
      </c>
      <c r="B316">
        <v>1780617660000</v>
      </c>
      <c r="C316" t="s">
        <v>928</v>
      </c>
      <c r="D316" t="s">
        <v>973</v>
      </c>
      <c r="E316" t="s">
        <v>974</v>
      </c>
      <c r="F316">
        <v>22437</v>
      </c>
    </row>
    <row r="317" spans="1:6" x14ac:dyDescent="0.2">
      <c r="A317" t="s">
        <v>43</v>
      </c>
      <c r="B317">
        <v>1780617720000</v>
      </c>
      <c r="C317" t="s">
        <v>928</v>
      </c>
      <c r="D317" t="s">
        <v>975</v>
      </c>
      <c r="E317" t="s">
        <v>976</v>
      </c>
      <c r="F317">
        <v>22441</v>
      </c>
    </row>
    <row r="318" spans="1:6" x14ac:dyDescent="0.2">
      <c r="A318" t="s">
        <v>43</v>
      </c>
      <c r="B318">
        <v>1780704060000</v>
      </c>
      <c r="C318" t="s">
        <v>928</v>
      </c>
      <c r="D318" t="s">
        <v>973</v>
      </c>
      <c r="E318" t="s">
        <v>974</v>
      </c>
      <c r="F318">
        <v>22445</v>
      </c>
    </row>
    <row r="319" spans="1:6" x14ac:dyDescent="0.2">
      <c r="A319" t="s">
        <v>43</v>
      </c>
      <c r="B319">
        <v>1780704120000</v>
      </c>
      <c r="C319" t="s">
        <v>928</v>
      </c>
      <c r="D319" t="s">
        <v>971</v>
      </c>
      <c r="E319" t="s">
        <v>972</v>
      </c>
      <c r="F319">
        <v>22455</v>
      </c>
    </row>
    <row r="320" spans="1:6" x14ac:dyDescent="0.2">
      <c r="A320" t="s">
        <v>44</v>
      </c>
      <c r="B320">
        <v>1779667260000</v>
      </c>
      <c r="C320" t="s">
        <v>927</v>
      </c>
      <c r="D320" t="s">
        <v>975</v>
      </c>
      <c r="E320" t="s">
        <v>976</v>
      </c>
      <c r="F320">
        <v>22477</v>
      </c>
    </row>
    <row r="321" spans="1:6" x14ac:dyDescent="0.2">
      <c r="A321" t="s">
        <v>44</v>
      </c>
      <c r="B321">
        <v>1779753660000</v>
      </c>
      <c r="C321" t="s">
        <v>928</v>
      </c>
      <c r="D321" t="s">
        <v>971</v>
      </c>
      <c r="E321" t="s">
        <v>972</v>
      </c>
      <c r="F321">
        <v>22488</v>
      </c>
    </row>
    <row r="322" spans="1:6" x14ac:dyDescent="0.2">
      <c r="A322" t="s">
        <v>44</v>
      </c>
      <c r="B322">
        <v>1779926460000</v>
      </c>
      <c r="C322" t="s">
        <v>927</v>
      </c>
      <c r="D322" t="s">
        <v>975</v>
      </c>
      <c r="E322" t="s">
        <v>976</v>
      </c>
      <c r="F322">
        <v>22510</v>
      </c>
    </row>
    <row r="323" spans="1:6" x14ac:dyDescent="0.2">
      <c r="A323" t="s">
        <v>44</v>
      </c>
      <c r="B323">
        <v>1779926520000</v>
      </c>
      <c r="C323" t="s">
        <v>927</v>
      </c>
      <c r="D323" t="s">
        <v>971</v>
      </c>
      <c r="E323" t="s">
        <v>972</v>
      </c>
      <c r="F323">
        <v>22514</v>
      </c>
    </row>
    <row r="324" spans="1:6" x14ac:dyDescent="0.2">
      <c r="A324" t="s">
        <v>44</v>
      </c>
      <c r="B324">
        <v>1780012860000</v>
      </c>
      <c r="C324" t="s">
        <v>927</v>
      </c>
      <c r="D324" t="s">
        <v>971</v>
      </c>
      <c r="E324" t="s">
        <v>972</v>
      </c>
      <c r="F324">
        <v>22520</v>
      </c>
    </row>
    <row r="325" spans="1:6" x14ac:dyDescent="0.2">
      <c r="A325" t="s">
        <v>44</v>
      </c>
      <c r="B325">
        <v>1780012920000</v>
      </c>
      <c r="C325" t="s">
        <v>927</v>
      </c>
      <c r="D325" t="s">
        <v>971</v>
      </c>
      <c r="E325" t="s">
        <v>972</v>
      </c>
      <c r="F325">
        <v>22528</v>
      </c>
    </row>
    <row r="326" spans="1:6" x14ac:dyDescent="0.2">
      <c r="A326" t="s">
        <v>44</v>
      </c>
      <c r="B326">
        <v>1780185660000</v>
      </c>
      <c r="C326" t="s">
        <v>924</v>
      </c>
      <c r="D326" t="s">
        <v>971</v>
      </c>
      <c r="E326" t="s">
        <v>972</v>
      </c>
      <c r="F326">
        <v>22553</v>
      </c>
    </row>
    <row r="327" spans="1:6" x14ac:dyDescent="0.2">
      <c r="A327" t="s">
        <v>44</v>
      </c>
      <c r="B327">
        <v>1780272060000</v>
      </c>
      <c r="C327" t="s">
        <v>924</v>
      </c>
      <c r="D327" t="s">
        <v>971</v>
      </c>
      <c r="E327" t="s">
        <v>972</v>
      </c>
      <c r="F327">
        <v>22567</v>
      </c>
    </row>
    <row r="328" spans="1:6" x14ac:dyDescent="0.2">
      <c r="A328" t="s">
        <v>44</v>
      </c>
      <c r="B328">
        <v>1780358460000</v>
      </c>
      <c r="C328" t="s">
        <v>928</v>
      </c>
      <c r="D328" t="s">
        <v>973</v>
      </c>
      <c r="E328" t="s">
        <v>974</v>
      </c>
      <c r="F328">
        <v>22570</v>
      </c>
    </row>
    <row r="329" spans="1:6" x14ac:dyDescent="0.2">
      <c r="A329" t="s">
        <v>44</v>
      </c>
      <c r="B329">
        <v>1780358520000</v>
      </c>
      <c r="C329" t="s">
        <v>927</v>
      </c>
      <c r="D329" t="s">
        <v>971</v>
      </c>
      <c r="E329" t="s">
        <v>972</v>
      </c>
      <c r="F329">
        <v>22575</v>
      </c>
    </row>
    <row r="330" spans="1:6" x14ac:dyDescent="0.2">
      <c r="A330" t="s">
        <v>44</v>
      </c>
      <c r="B330">
        <v>1780358580000</v>
      </c>
      <c r="C330" t="s">
        <v>927</v>
      </c>
      <c r="D330" t="s">
        <v>971</v>
      </c>
      <c r="E330" t="s">
        <v>972</v>
      </c>
      <c r="F330">
        <v>22580</v>
      </c>
    </row>
    <row r="331" spans="1:6" x14ac:dyDescent="0.2">
      <c r="A331" t="s">
        <v>44</v>
      </c>
      <c r="B331">
        <v>1780444860000</v>
      </c>
      <c r="C331" t="s">
        <v>927</v>
      </c>
      <c r="D331" t="s">
        <v>971</v>
      </c>
      <c r="E331" t="s">
        <v>972</v>
      </c>
      <c r="F331">
        <v>22581</v>
      </c>
    </row>
    <row r="332" spans="1:6" x14ac:dyDescent="0.2">
      <c r="A332" t="s">
        <v>44</v>
      </c>
      <c r="B332">
        <v>1780444920000</v>
      </c>
      <c r="C332" t="s">
        <v>927</v>
      </c>
      <c r="D332" t="s">
        <v>971</v>
      </c>
      <c r="E332" t="s">
        <v>972</v>
      </c>
      <c r="F332">
        <v>22583</v>
      </c>
    </row>
    <row r="333" spans="1:6" x14ac:dyDescent="0.2">
      <c r="A333" t="s">
        <v>44</v>
      </c>
      <c r="B333">
        <v>1780444980000</v>
      </c>
      <c r="C333" t="s">
        <v>927</v>
      </c>
      <c r="D333" t="s">
        <v>971</v>
      </c>
      <c r="E333" t="s">
        <v>972</v>
      </c>
      <c r="F333">
        <v>22591</v>
      </c>
    </row>
    <row r="334" spans="1:6" x14ac:dyDescent="0.2">
      <c r="A334" t="s">
        <v>44</v>
      </c>
      <c r="B334">
        <v>1780531260000</v>
      </c>
      <c r="C334" t="s">
        <v>927</v>
      </c>
      <c r="D334" t="s">
        <v>971</v>
      </c>
      <c r="E334" t="s">
        <v>972</v>
      </c>
      <c r="F334">
        <v>22599</v>
      </c>
    </row>
    <row r="335" spans="1:6" x14ac:dyDescent="0.2">
      <c r="A335" t="s">
        <v>44</v>
      </c>
      <c r="B335">
        <v>1780531320000</v>
      </c>
      <c r="C335" t="s">
        <v>924</v>
      </c>
      <c r="D335" t="s">
        <v>971</v>
      </c>
      <c r="E335" t="s">
        <v>972</v>
      </c>
      <c r="F335">
        <v>22603</v>
      </c>
    </row>
    <row r="336" spans="1:6" x14ac:dyDescent="0.2">
      <c r="A336" t="s">
        <v>44</v>
      </c>
      <c r="B336">
        <v>1780617660000</v>
      </c>
      <c r="C336" t="s">
        <v>928</v>
      </c>
      <c r="D336" t="s">
        <v>971</v>
      </c>
      <c r="E336" t="s">
        <v>972</v>
      </c>
      <c r="F336">
        <v>22615</v>
      </c>
    </row>
    <row r="337" spans="1:6" x14ac:dyDescent="0.2">
      <c r="A337" t="s">
        <v>44</v>
      </c>
      <c r="B337">
        <v>1780704060000</v>
      </c>
      <c r="C337" t="s">
        <v>927</v>
      </c>
      <c r="D337" t="s">
        <v>971</v>
      </c>
      <c r="E337" t="s">
        <v>972</v>
      </c>
      <c r="F337">
        <v>22625</v>
      </c>
    </row>
    <row r="338" spans="1:6" x14ac:dyDescent="0.2">
      <c r="A338" t="s">
        <v>45</v>
      </c>
      <c r="B338">
        <v>1779667260000</v>
      </c>
      <c r="C338" t="s">
        <v>924</v>
      </c>
      <c r="D338" t="s">
        <v>971</v>
      </c>
      <c r="E338" t="s">
        <v>972</v>
      </c>
      <c r="F338">
        <v>22644</v>
      </c>
    </row>
    <row r="339" spans="1:6" x14ac:dyDescent="0.2">
      <c r="A339" t="s">
        <v>45</v>
      </c>
      <c r="B339">
        <v>1779667320000</v>
      </c>
      <c r="C339" t="s">
        <v>928</v>
      </c>
      <c r="D339" t="s">
        <v>971</v>
      </c>
      <c r="E339" t="s">
        <v>972</v>
      </c>
      <c r="F339">
        <v>22646</v>
      </c>
    </row>
    <row r="340" spans="1:6" x14ac:dyDescent="0.2">
      <c r="A340" t="s">
        <v>45</v>
      </c>
      <c r="B340">
        <v>1779753660000</v>
      </c>
      <c r="C340" t="s">
        <v>924</v>
      </c>
      <c r="D340" t="s">
        <v>971</v>
      </c>
      <c r="E340" t="s">
        <v>972</v>
      </c>
      <c r="F340">
        <v>22657</v>
      </c>
    </row>
    <row r="341" spans="1:6" x14ac:dyDescent="0.2">
      <c r="A341" t="s">
        <v>45</v>
      </c>
      <c r="B341">
        <v>1779840060000</v>
      </c>
      <c r="C341" t="s">
        <v>924</v>
      </c>
      <c r="D341" t="s">
        <v>971</v>
      </c>
      <c r="E341" t="s">
        <v>972</v>
      </c>
      <c r="F341">
        <v>22677</v>
      </c>
    </row>
    <row r="342" spans="1:6" x14ac:dyDescent="0.2">
      <c r="A342" t="s">
        <v>45</v>
      </c>
      <c r="B342">
        <v>1779926460000</v>
      </c>
      <c r="C342" t="s">
        <v>924</v>
      </c>
      <c r="D342" t="s">
        <v>971</v>
      </c>
      <c r="E342" t="s">
        <v>972</v>
      </c>
      <c r="F342">
        <v>22690</v>
      </c>
    </row>
    <row r="343" spans="1:6" x14ac:dyDescent="0.2">
      <c r="A343" t="s">
        <v>45</v>
      </c>
      <c r="B343">
        <v>1779926520000</v>
      </c>
      <c r="C343" t="s">
        <v>928</v>
      </c>
      <c r="D343" t="s">
        <v>975</v>
      </c>
      <c r="E343" t="s">
        <v>976</v>
      </c>
      <c r="F343">
        <v>22691</v>
      </c>
    </row>
    <row r="344" spans="1:6" x14ac:dyDescent="0.2">
      <c r="A344" t="s">
        <v>45</v>
      </c>
      <c r="B344">
        <v>1780012860000</v>
      </c>
      <c r="C344" t="s">
        <v>924</v>
      </c>
      <c r="D344" t="s">
        <v>971</v>
      </c>
      <c r="E344" t="s">
        <v>972</v>
      </c>
      <c r="F344">
        <v>22702</v>
      </c>
    </row>
    <row r="345" spans="1:6" x14ac:dyDescent="0.2">
      <c r="A345" t="s">
        <v>45</v>
      </c>
      <c r="B345">
        <v>1780012920000</v>
      </c>
      <c r="C345" t="s">
        <v>924</v>
      </c>
      <c r="D345" t="s">
        <v>971</v>
      </c>
      <c r="E345" t="s">
        <v>972</v>
      </c>
      <c r="F345">
        <v>22705</v>
      </c>
    </row>
    <row r="346" spans="1:6" x14ac:dyDescent="0.2">
      <c r="A346" t="s">
        <v>45</v>
      </c>
      <c r="B346">
        <v>1780099260000</v>
      </c>
      <c r="C346" t="s">
        <v>924</v>
      </c>
      <c r="D346" t="s">
        <v>971</v>
      </c>
      <c r="E346" t="s">
        <v>972</v>
      </c>
      <c r="F346">
        <v>22712</v>
      </c>
    </row>
    <row r="347" spans="1:6" x14ac:dyDescent="0.2">
      <c r="A347" t="s">
        <v>45</v>
      </c>
      <c r="B347">
        <v>1780099320000</v>
      </c>
      <c r="C347" t="s">
        <v>924</v>
      </c>
      <c r="D347" t="s">
        <v>971</v>
      </c>
      <c r="E347" t="s">
        <v>972</v>
      </c>
      <c r="F347">
        <v>22719</v>
      </c>
    </row>
    <row r="348" spans="1:6" x14ac:dyDescent="0.2">
      <c r="A348" t="s">
        <v>45</v>
      </c>
      <c r="B348">
        <v>1780185660000</v>
      </c>
      <c r="C348" t="s">
        <v>924</v>
      </c>
      <c r="D348" t="s">
        <v>971</v>
      </c>
      <c r="E348" t="s">
        <v>972</v>
      </c>
      <c r="F348">
        <v>22727</v>
      </c>
    </row>
    <row r="349" spans="1:6" x14ac:dyDescent="0.2">
      <c r="A349" t="s">
        <v>45</v>
      </c>
      <c r="B349">
        <v>1780185720000</v>
      </c>
      <c r="C349" t="s">
        <v>924</v>
      </c>
      <c r="D349" t="s">
        <v>975</v>
      </c>
      <c r="E349" t="s">
        <v>976</v>
      </c>
      <c r="F349">
        <v>22728</v>
      </c>
    </row>
    <row r="350" spans="1:6" x14ac:dyDescent="0.2">
      <c r="A350" t="s">
        <v>45</v>
      </c>
      <c r="B350">
        <v>1780185780000</v>
      </c>
      <c r="C350" t="s">
        <v>928</v>
      </c>
      <c r="D350" t="s">
        <v>973</v>
      </c>
      <c r="E350" t="s">
        <v>974</v>
      </c>
      <c r="F350">
        <v>22729</v>
      </c>
    </row>
    <row r="351" spans="1:6" x14ac:dyDescent="0.2">
      <c r="A351" t="s">
        <v>45</v>
      </c>
      <c r="B351">
        <v>1780185840000</v>
      </c>
      <c r="C351" t="s">
        <v>924</v>
      </c>
      <c r="D351" t="s">
        <v>971</v>
      </c>
      <c r="E351" t="s">
        <v>972</v>
      </c>
      <c r="F351">
        <v>22730</v>
      </c>
    </row>
    <row r="352" spans="1:6" x14ac:dyDescent="0.2">
      <c r="A352" t="s">
        <v>45</v>
      </c>
      <c r="B352">
        <v>1780185900000</v>
      </c>
      <c r="C352" t="s">
        <v>928</v>
      </c>
      <c r="D352" t="s">
        <v>971</v>
      </c>
      <c r="E352" t="s">
        <v>972</v>
      </c>
      <c r="F352">
        <v>22732</v>
      </c>
    </row>
    <row r="353" spans="1:6" x14ac:dyDescent="0.2">
      <c r="A353" t="s">
        <v>45</v>
      </c>
      <c r="B353">
        <v>1780185960000</v>
      </c>
      <c r="C353" t="s">
        <v>928</v>
      </c>
      <c r="D353" t="s">
        <v>971</v>
      </c>
      <c r="E353" t="s">
        <v>972</v>
      </c>
      <c r="F353">
        <v>22735</v>
      </c>
    </row>
    <row r="354" spans="1:6" x14ac:dyDescent="0.2">
      <c r="A354" t="s">
        <v>45</v>
      </c>
      <c r="B354">
        <v>1780186020000</v>
      </c>
      <c r="C354" t="s">
        <v>928</v>
      </c>
      <c r="D354" t="s">
        <v>973</v>
      </c>
      <c r="E354" t="s">
        <v>974</v>
      </c>
      <c r="F354">
        <v>22738</v>
      </c>
    </row>
    <row r="355" spans="1:6" x14ac:dyDescent="0.2">
      <c r="A355" t="s">
        <v>45</v>
      </c>
      <c r="B355">
        <v>1780272060000</v>
      </c>
      <c r="C355" t="s">
        <v>924</v>
      </c>
      <c r="D355" t="s">
        <v>971</v>
      </c>
      <c r="E355" t="s">
        <v>972</v>
      </c>
      <c r="F355">
        <v>22745</v>
      </c>
    </row>
    <row r="356" spans="1:6" x14ac:dyDescent="0.2">
      <c r="A356" t="s">
        <v>45</v>
      </c>
      <c r="B356">
        <v>1780358460000</v>
      </c>
      <c r="C356" t="s">
        <v>924</v>
      </c>
      <c r="D356" t="s">
        <v>971</v>
      </c>
      <c r="E356" t="s">
        <v>972</v>
      </c>
      <c r="F356">
        <v>22764</v>
      </c>
    </row>
    <row r="357" spans="1:6" x14ac:dyDescent="0.2">
      <c r="A357" t="s">
        <v>45</v>
      </c>
      <c r="B357">
        <v>1780531260000</v>
      </c>
      <c r="C357" t="s">
        <v>924</v>
      </c>
      <c r="D357" t="s">
        <v>971</v>
      </c>
      <c r="E357" t="s">
        <v>972</v>
      </c>
      <c r="F357">
        <v>22779</v>
      </c>
    </row>
    <row r="358" spans="1:6" x14ac:dyDescent="0.2">
      <c r="A358" t="s">
        <v>45</v>
      </c>
      <c r="B358">
        <v>1780531320000</v>
      </c>
      <c r="C358" t="s">
        <v>928</v>
      </c>
      <c r="D358" t="s">
        <v>971</v>
      </c>
      <c r="E358" t="s">
        <v>972</v>
      </c>
      <c r="F358">
        <v>22789</v>
      </c>
    </row>
    <row r="359" spans="1:6" x14ac:dyDescent="0.2">
      <c r="A359" t="s">
        <v>45</v>
      </c>
      <c r="B359">
        <v>1780617660000</v>
      </c>
      <c r="C359" t="s">
        <v>924</v>
      </c>
      <c r="D359" t="s">
        <v>971</v>
      </c>
      <c r="E359" t="s">
        <v>972</v>
      </c>
      <c r="F359">
        <v>22797</v>
      </c>
    </row>
    <row r="360" spans="1:6" x14ac:dyDescent="0.2">
      <c r="A360" t="s">
        <v>45</v>
      </c>
      <c r="B360">
        <v>1780617720000</v>
      </c>
      <c r="C360" t="s">
        <v>924</v>
      </c>
      <c r="D360" t="s">
        <v>971</v>
      </c>
      <c r="E360" t="s">
        <v>972</v>
      </c>
      <c r="F360">
        <v>22798</v>
      </c>
    </row>
    <row r="361" spans="1:6" x14ac:dyDescent="0.2">
      <c r="A361" t="s">
        <v>45</v>
      </c>
      <c r="B361">
        <v>1780617780000</v>
      </c>
      <c r="C361" t="s">
        <v>924</v>
      </c>
      <c r="D361" t="s">
        <v>971</v>
      </c>
      <c r="E361" t="s">
        <v>972</v>
      </c>
      <c r="F361">
        <v>22804</v>
      </c>
    </row>
    <row r="362" spans="1:6" x14ac:dyDescent="0.2">
      <c r="A362" t="s">
        <v>45</v>
      </c>
      <c r="B362">
        <v>1780704060000</v>
      </c>
      <c r="C362" t="s">
        <v>924</v>
      </c>
      <c r="D362" t="s">
        <v>973</v>
      </c>
      <c r="E362" t="s">
        <v>974</v>
      </c>
      <c r="F362">
        <v>22818</v>
      </c>
    </row>
    <row r="363" spans="1:6" x14ac:dyDescent="0.2">
      <c r="A363" t="s">
        <v>45</v>
      </c>
      <c r="B363">
        <v>1780790460000</v>
      </c>
      <c r="C363" t="s">
        <v>924</v>
      </c>
      <c r="D363" t="s">
        <v>973</v>
      </c>
      <c r="E363" t="s">
        <v>974</v>
      </c>
      <c r="F363">
        <v>22820</v>
      </c>
    </row>
    <row r="364" spans="1:6" x14ac:dyDescent="0.2">
      <c r="A364" t="s">
        <v>45</v>
      </c>
      <c r="B364">
        <v>1780790520000</v>
      </c>
      <c r="C364" t="s">
        <v>928</v>
      </c>
      <c r="D364" t="s">
        <v>971</v>
      </c>
      <c r="E364" t="s">
        <v>972</v>
      </c>
      <c r="F364">
        <v>22830</v>
      </c>
    </row>
    <row r="365" spans="1:6" x14ac:dyDescent="0.2">
      <c r="A365" t="s">
        <v>46</v>
      </c>
      <c r="B365">
        <v>1779667260000</v>
      </c>
      <c r="C365" t="s">
        <v>928</v>
      </c>
      <c r="D365" t="s">
        <v>971</v>
      </c>
      <c r="E365" t="s">
        <v>972</v>
      </c>
      <c r="F365">
        <v>22847</v>
      </c>
    </row>
    <row r="366" spans="1:6" x14ac:dyDescent="0.2">
      <c r="A366" t="s">
        <v>46</v>
      </c>
      <c r="B366">
        <v>1779753660000</v>
      </c>
      <c r="C366" t="s">
        <v>928</v>
      </c>
      <c r="D366" t="s">
        <v>971</v>
      </c>
      <c r="E366" t="s">
        <v>972</v>
      </c>
      <c r="F366">
        <v>22857</v>
      </c>
    </row>
    <row r="367" spans="1:6" x14ac:dyDescent="0.2">
      <c r="A367" t="s">
        <v>46</v>
      </c>
      <c r="B367">
        <v>1779840060000</v>
      </c>
      <c r="C367" t="s">
        <v>928</v>
      </c>
      <c r="D367" t="s">
        <v>973</v>
      </c>
      <c r="E367" t="s">
        <v>974</v>
      </c>
      <c r="F367">
        <v>22870</v>
      </c>
    </row>
    <row r="368" spans="1:6" x14ac:dyDescent="0.2">
      <c r="A368" t="s">
        <v>46</v>
      </c>
      <c r="B368">
        <v>1779926460000</v>
      </c>
      <c r="C368" t="s">
        <v>927</v>
      </c>
      <c r="D368" t="s">
        <v>971</v>
      </c>
      <c r="E368" t="s">
        <v>972</v>
      </c>
      <c r="F368">
        <v>22884</v>
      </c>
    </row>
    <row r="369" spans="1:6" x14ac:dyDescent="0.2">
      <c r="A369" t="s">
        <v>46</v>
      </c>
      <c r="B369">
        <v>1779926520000</v>
      </c>
      <c r="C369" t="s">
        <v>927</v>
      </c>
      <c r="D369" t="s">
        <v>971</v>
      </c>
      <c r="E369" t="s">
        <v>972</v>
      </c>
      <c r="F369">
        <v>22887</v>
      </c>
    </row>
    <row r="370" spans="1:6" x14ac:dyDescent="0.2">
      <c r="A370" t="s">
        <v>46</v>
      </c>
      <c r="B370">
        <v>1780012860000</v>
      </c>
      <c r="C370" t="s">
        <v>928</v>
      </c>
      <c r="D370" t="s">
        <v>971</v>
      </c>
      <c r="E370" t="s">
        <v>972</v>
      </c>
      <c r="F370">
        <v>22890</v>
      </c>
    </row>
    <row r="371" spans="1:6" x14ac:dyDescent="0.2">
      <c r="A371" t="s">
        <v>46</v>
      </c>
      <c r="B371">
        <v>1780099260000</v>
      </c>
      <c r="C371" t="s">
        <v>928</v>
      </c>
      <c r="D371" t="s">
        <v>973</v>
      </c>
      <c r="E371" t="s">
        <v>974</v>
      </c>
      <c r="F371">
        <v>22908</v>
      </c>
    </row>
    <row r="372" spans="1:6" x14ac:dyDescent="0.2">
      <c r="A372" t="s">
        <v>46</v>
      </c>
      <c r="B372">
        <v>1780099320000</v>
      </c>
      <c r="C372" t="s">
        <v>928</v>
      </c>
      <c r="D372" t="s">
        <v>973</v>
      </c>
      <c r="E372" t="s">
        <v>974</v>
      </c>
      <c r="F372">
        <v>22914</v>
      </c>
    </row>
    <row r="373" spans="1:6" x14ac:dyDescent="0.2">
      <c r="A373" t="s">
        <v>46</v>
      </c>
      <c r="B373">
        <v>1780099380000</v>
      </c>
      <c r="C373" t="s">
        <v>928</v>
      </c>
      <c r="D373" t="s">
        <v>971</v>
      </c>
      <c r="E373" t="s">
        <v>972</v>
      </c>
      <c r="F373">
        <v>22917</v>
      </c>
    </row>
    <row r="374" spans="1:6" x14ac:dyDescent="0.2">
      <c r="A374" t="s">
        <v>46</v>
      </c>
      <c r="B374">
        <v>1780099440000</v>
      </c>
      <c r="C374" t="s">
        <v>928</v>
      </c>
      <c r="D374" t="s">
        <v>971</v>
      </c>
      <c r="E374" t="s">
        <v>972</v>
      </c>
      <c r="F374">
        <v>22918</v>
      </c>
    </row>
    <row r="375" spans="1:6" x14ac:dyDescent="0.2">
      <c r="A375" t="s">
        <v>46</v>
      </c>
      <c r="B375">
        <v>1780185660000</v>
      </c>
      <c r="C375" t="s">
        <v>928</v>
      </c>
      <c r="D375" t="s">
        <v>975</v>
      </c>
      <c r="E375" t="s">
        <v>976</v>
      </c>
      <c r="F375">
        <v>22921</v>
      </c>
    </row>
    <row r="376" spans="1:6" x14ac:dyDescent="0.2">
      <c r="A376" t="s">
        <v>46</v>
      </c>
      <c r="B376">
        <v>1780185720000</v>
      </c>
      <c r="C376" t="s">
        <v>928</v>
      </c>
      <c r="D376" t="s">
        <v>973</v>
      </c>
      <c r="E376" t="s">
        <v>974</v>
      </c>
      <c r="F376">
        <v>22927</v>
      </c>
    </row>
    <row r="377" spans="1:6" x14ac:dyDescent="0.2">
      <c r="A377" t="s">
        <v>46</v>
      </c>
      <c r="B377">
        <v>1780185780000</v>
      </c>
      <c r="C377" t="s">
        <v>928</v>
      </c>
      <c r="D377" t="s">
        <v>971</v>
      </c>
      <c r="E377" t="s">
        <v>972</v>
      </c>
      <c r="F377">
        <v>22929</v>
      </c>
    </row>
    <row r="378" spans="1:6" x14ac:dyDescent="0.2">
      <c r="A378" t="s">
        <v>46</v>
      </c>
      <c r="B378">
        <v>1780185840000</v>
      </c>
      <c r="C378" t="s">
        <v>927</v>
      </c>
      <c r="D378" t="s">
        <v>973</v>
      </c>
      <c r="E378" t="s">
        <v>974</v>
      </c>
      <c r="F378">
        <v>22931</v>
      </c>
    </row>
    <row r="379" spans="1:6" x14ac:dyDescent="0.2">
      <c r="A379" t="s">
        <v>46</v>
      </c>
      <c r="B379">
        <v>1780272060000</v>
      </c>
      <c r="C379" t="s">
        <v>928</v>
      </c>
      <c r="D379" t="s">
        <v>971</v>
      </c>
      <c r="E379" t="s">
        <v>972</v>
      </c>
      <c r="F379">
        <v>22945</v>
      </c>
    </row>
    <row r="380" spans="1:6" x14ac:dyDescent="0.2">
      <c r="A380" t="s">
        <v>46</v>
      </c>
      <c r="B380">
        <v>1780272120000</v>
      </c>
      <c r="C380" t="s">
        <v>927</v>
      </c>
      <c r="D380" t="s">
        <v>971</v>
      </c>
      <c r="E380" t="s">
        <v>972</v>
      </c>
      <c r="F380">
        <v>22947</v>
      </c>
    </row>
    <row r="381" spans="1:6" x14ac:dyDescent="0.2">
      <c r="A381" t="s">
        <v>46</v>
      </c>
      <c r="B381">
        <v>1780358460000</v>
      </c>
      <c r="C381" t="s">
        <v>928</v>
      </c>
      <c r="D381" t="s">
        <v>975</v>
      </c>
      <c r="E381" t="s">
        <v>976</v>
      </c>
      <c r="F381">
        <v>22949</v>
      </c>
    </row>
    <row r="382" spans="1:6" x14ac:dyDescent="0.2">
      <c r="A382" t="s">
        <v>46</v>
      </c>
      <c r="B382">
        <v>1780358520000</v>
      </c>
      <c r="C382" t="s">
        <v>928</v>
      </c>
      <c r="D382" t="s">
        <v>973</v>
      </c>
      <c r="E382" t="s">
        <v>974</v>
      </c>
      <c r="F382">
        <v>22957</v>
      </c>
    </row>
    <row r="383" spans="1:6" x14ac:dyDescent="0.2">
      <c r="A383" t="s">
        <v>46</v>
      </c>
      <c r="B383">
        <v>1780358580000</v>
      </c>
      <c r="C383" t="s">
        <v>924</v>
      </c>
      <c r="D383" t="s">
        <v>973</v>
      </c>
      <c r="E383" t="s">
        <v>974</v>
      </c>
      <c r="F383">
        <v>22959</v>
      </c>
    </row>
    <row r="384" spans="1:6" x14ac:dyDescent="0.2">
      <c r="A384" t="s">
        <v>46</v>
      </c>
      <c r="B384">
        <v>1780444860000</v>
      </c>
      <c r="C384" t="s">
        <v>928</v>
      </c>
      <c r="D384" t="s">
        <v>975</v>
      </c>
      <c r="E384" t="s">
        <v>976</v>
      </c>
      <c r="F384">
        <v>22962</v>
      </c>
    </row>
    <row r="385" spans="1:6" x14ac:dyDescent="0.2">
      <c r="A385" t="s">
        <v>46</v>
      </c>
      <c r="B385">
        <v>1780444920000</v>
      </c>
      <c r="C385" t="s">
        <v>928</v>
      </c>
      <c r="D385" t="s">
        <v>971</v>
      </c>
      <c r="E385" t="s">
        <v>972</v>
      </c>
      <c r="F385">
        <v>22963</v>
      </c>
    </row>
    <row r="386" spans="1:6" x14ac:dyDescent="0.2">
      <c r="A386" t="s">
        <v>46</v>
      </c>
      <c r="B386">
        <v>1780444980000</v>
      </c>
      <c r="C386" t="s">
        <v>928</v>
      </c>
      <c r="D386" t="s">
        <v>971</v>
      </c>
      <c r="E386" t="s">
        <v>972</v>
      </c>
      <c r="F386">
        <v>22964</v>
      </c>
    </row>
    <row r="387" spans="1:6" x14ac:dyDescent="0.2">
      <c r="A387" t="s">
        <v>46</v>
      </c>
      <c r="B387">
        <v>1780531260000</v>
      </c>
      <c r="C387" t="s">
        <v>928</v>
      </c>
      <c r="D387" t="s">
        <v>971</v>
      </c>
      <c r="E387" t="s">
        <v>972</v>
      </c>
      <c r="F387">
        <v>22973</v>
      </c>
    </row>
    <row r="388" spans="1:6" x14ac:dyDescent="0.2">
      <c r="A388" t="s">
        <v>46</v>
      </c>
      <c r="B388">
        <v>1780531320000</v>
      </c>
      <c r="C388" t="s">
        <v>928</v>
      </c>
      <c r="D388" t="s">
        <v>973</v>
      </c>
      <c r="E388" t="s">
        <v>974</v>
      </c>
      <c r="F388">
        <v>22978</v>
      </c>
    </row>
    <row r="389" spans="1:6" x14ac:dyDescent="0.2">
      <c r="A389" t="s">
        <v>46</v>
      </c>
      <c r="B389">
        <v>1780790460000</v>
      </c>
      <c r="C389" t="s">
        <v>928</v>
      </c>
      <c r="D389" t="s">
        <v>973</v>
      </c>
      <c r="E389" t="s">
        <v>974</v>
      </c>
      <c r="F389">
        <v>23017</v>
      </c>
    </row>
    <row r="390" spans="1:6" x14ac:dyDescent="0.2">
      <c r="A390" t="s">
        <v>47</v>
      </c>
      <c r="B390">
        <v>1779667260000</v>
      </c>
      <c r="C390" t="s">
        <v>927</v>
      </c>
      <c r="D390" t="s">
        <v>980</v>
      </c>
      <c r="E390" t="s">
        <v>981</v>
      </c>
    </row>
    <row r="391" spans="1:6" x14ac:dyDescent="0.2">
      <c r="A391" t="s">
        <v>47</v>
      </c>
      <c r="B391">
        <v>1779753660000</v>
      </c>
      <c r="C391" t="s">
        <v>927</v>
      </c>
      <c r="D391" t="s">
        <v>971</v>
      </c>
      <c r="E391" t="s">
        <v>972</v>
      </c>
      <c r="F391">
        <v>23040</v>
      </c>
    </row>
    <row r="392" spans="1:6" x14ac:dyDescent="0.2">
      <c r="A392" t="s">
        <v>47</v>
      </c>
      <c r="B392">
        <v>1779753720000</v>
      </c>
      <c r="C392" t="s">
        <v>927</v>
      </c>
      <c r="D392" t="s">
        <v>973</v>
      </c>
      <c r="E392" t="s">
        <v>974</v>
      </c>
      <c r="F392">
        <v>23046</v>
      </c>
    </row>
    <row r="393" spans="1:6" x14ac:dyDescent="0.2">
      <c r="A393" t="s">
        <v>47</v>
      </c>
      <c r="B393">
        <v>1779753780000</v>
      </c>
      <c r="C393" t="s">
        <v>928</v>
      </c>
      <c r="D393" t="s">
        <v>971</v>
      </c>
      <c r="E393" t="s">
        <v>972</v>
      </c>
      <c r="F393">
        <v>23050</v>
      </c>
    </row>
    <row r="394" spans="1:6" x14ac:dyDescent="0.2">
      <c r="A394" t="s">
        <v>47</v>
      </c>
      <c r="B394">
        <v>1779753840000</v>
      </c>
      <c r="C394" t="s">
        <v>927</v>
      </c>
      <c r="D394" t="s">
        <v>971</v>
      </c>
      <c r="E394" t="s">
        <v>972</v>
      </c>
      <c r="F394">
        <v>23054</v>
      </c>
    </row>
    <row r="395" spans="1:6" x14ac:dyDescent="0.2">
      <c r="A395" t="s">
        <v>47</v>
      </c>
      <c r="B395">
        <v>1779840060000</v>
      </c>
      <c r="C395" t="s">
        <v>927</v>
      </c>
      <c r="D395" t="s">
        <v>971</v>
      </c>
      <c r="E395" t="s">
        <v>972</v>
      </c>
      <c r="F395">
        <v>23060</v>
      </c>
    </row>
    <row r="396" spans="1:6" x14ac:dyDescent="0.2">
      <c r="A396" t="s">
        <v>47</v>
      </c>
      <c r="B396">
        <v>1779840120000</v>
      </c>
      <c r="C396" t="s">
        <v>927</v>
      </c>
      <c r="D396" t="s">
        <v>971</v>
      </c>
      <c r="E396" t="s">
        <v>972</v>
      </c>
      <c r="F396">
        <v>23062</v>
      </c>
    </row>
    <row r="397" spans="1:6" x14ac:dyDescent="0.2">
      <c r="A397" t="s">
        <v>47</v>
      </c>
      <c r="B397">
        <v>1779926460000</v>
      </c>
      <c r="C397" t="s">
        <v>924</v>
      </c>
      <c r="D397" t="s">
        <v>973</v>
      </c>
      <c r="E397" t="s">
        <v>974</v>
      </c>
      <c r="F397">
        <v>23071</v>
      </c>
    </row>
    <row r="398" spans="1:6" x14ac:dyDescent="0.2">
      <c r="A398" t="s">
        <v>47</v>
      </c>
      <c r="B398">
        <v>1779926520000</v>
      </c>
      <c r="C398" t="s">
        <v>927</v>
      </c>
      <c r="D398" t="s">
        <v>971</v>
      </c>
      <c r="E398" t="s">
        <v>972</v>
      </c>
      <c r="F398">
        <v>23079</v>
      </c>
    </row>
    <row r="399" spans="1:6" x14ac:dyDescent="0.2">
      <c r="A399" t="s">
        <v>47</v>
      </c>
      <c r="B399">
        <v>1779926580000</v>
      </c>
      <c r="C399" t="s">
        <v>927</v>
      </c>
      <c r="D399" t="s">
        <v>971</v>
      </c>
      <c r="E399" t="s">
        <v>972</v>
      </c>
      <c r="F399">
        <v>23081</v>
      </c>
    </row>
    <row r="400" spans="1:6" x14ac:dyDescent="0.2">
      <c r="A400" t="s">
        <v>47</v>
      </c>
      <c r="B400">
        <v>1780012860000</v>
      </c>
      <c r="C400" t="s">
        <v>927</v>
      </c>
      <c r="D400" t="s">
        <v>975</v>
      </c>
      <c r="E400" t="s">
        <v>976</v>
      </c>
      <c r="F400">
        <v>23085</v>
      </c>
    </row>
    <row r="401" spans="1:6" x14ac:dyDescent="0.2">
      <c r="A401" t="s">
        <v>47</v>
      </c>
      <c r="B401">
        <v>1780012920000</v>
      </c>
      <c r="C401" t="s">
        <v>927</v>
      </c>
      <c r="D401" t="s">
        <v>971</v>
      </c>
      <c r="E401" t="s">
        <v>972</v>
      </c>
      <c r="F401">
        <v>23091</v>
      </c>
    </row>
    <row r="402" spans="1:6" x14ac:dyDescent="0.2">
      <c r="A402" t="s">
        <v>47</v>
      </c>
      <c r="B402">
        <v>1780012980000</v>
      </c>
      <c r="C402" t="s">
        <v>928</v>
      </c>
      <c r="D402" t="s">
        <v>973</v>
      </c>
      <c r="E402" t="s">
        <v>974</v>
      </c>
      <c r="F402">
        <v>23095</v>
      </c>
    </row>
    <row r="403" spans="1:6" x14ac:dyDescent="0.2">
      <c r="A403" t="s">
        <v>47</v>
      </c>
      <c r="B403">
        <v>1780013040000</v>
      </c>
      <c r="C403" t="s">
        <v>928</v>
      </c>
      <c r="D403" t="s">
        <v>971</v>
      </c>
      <c r="E403" t="s">
        <v>972</v>
      </c>
      <c r="F403">
        <v>23098</v>
      </c>
    </row>
    <row r="404" spans="1:6" x14ac:dyDescent="0.2">
      <c r="A404" t="s">
        <v>47</v>
      </c>
      <c r="B404">
        <v>1780099260000</v>
      </c>
      <c r="C404" t="s">
        <v>927</v>
      </c>
      <c r="D404" t="s">
        <v>975</v>
      </c>
      <c r="E404" t="s">
        <v>976</v>
      </c>
      <c r="F404">
        <v>23104</v>
      </c>
    </row>
    <row r="405" spans="1:6" x14ac:dyDescent="0.2">
      <c r="A405" t="s">
        <v>47</v>
      </c>
      <c r="B405">
        <v>1780099320000</v>
      </c>
      <c r="C405" t="s">
        <v>927</v>
      </c>
      <c r="D405" t="s">
        <v>971</v>
      </c>
      <c r="E405" t="s">
        <v>972</v>
      </c>
      <c r="F405">
        <v>23107</v>
      </c>
    </row>
    <row r="406" spans="1:6" x14ac:dyDescent="0.2">
      <c r="A406" t="s">
        <v>47</v>
      </c>
      <c r="B406">
        <v>1780099380000</v>
      </c>
      <c r="C406" t="s">
        <v>927</v>
      </c>
      <c r="D406" t="s">
        <v>971</v>
      </c>
      <c r="E406" t="s">
        <v>972</v>
      </c>
      <c r="F406">
        <v>23108</v>
      </c>
    </row>
    <row r="407" spans="1:6" x14ac:dyDescent="0.2">
      <c r="A407" t="s">
        <v>47</v>
      </c>
      <c r="B407">
        <v>1780099440000</v>
      </c>
      <c r="C407" t="s">
        <v>927</v>
      </c>
      <c r="D407" t="s">
        <v>973</v>
      </c>
      <c r="E407" t="s">
        <v>974</v>
      </c>
      <c r="F407">
        <v>23109</v>
      </c>
    </row>
    <row r="408" spans="1:6" x14ac:dyDescent="0.2">
      <c r="A408" t="s">
        <v>47</v>
      </c>
      <c r="B408">
        <v>1780099500000</v>
      </c>
      <c r="C408" t="s">
        <v>927</v>
      </c>
      <c r="D408" t="s">
        <v>971</v>
      </c>
      <c r="E408" t="s">
        <v>972</v>
      </c>
      <c r="F408">
        <v>23111</v>
      </c>
    </row>
    <row r="409" spans="1:6" x14ac:dyDescent="0.2">
      <c r="A409" t="s">
        <v>47</v>
      </c>
      <c r="B409">
        <v>1780099560000</v>
      </c>
      <c r="C409" t="s">
        <v>927</v>
      </c>
      <c r="D409" t="s">
        <v>971</v>
      </c>
      <c r="E409" t="s">
        <v>972</v>
      </c>
      <c r="F409">
        <v>23113</v>
      </c>
    </row>
    <row r="410" spans="1:6" x14ac:dyDescent="0.2">
      <c r="A410" t="s">
        <v>47</v>
      </c>
      <c r="B410">
        <v>1780099620000</v>
      </c>
      <c r="C410" t="s">
        <v>927</v>
      </c>
      <c r="D410" t="s">
        <v>973</v>
      </c>
      <c r="E410" t="s">
        <v>974</v>
      </c>
      <c r="F410">
        <v>23114</v>
      </c>
    </row>
    <row r="411" spans="1:6" x14ac:dyDescent="0.2">
      <c r="A411" t="s">
        <v>47</v>
      </c>
      <c r="B411">
        <v>1780185660000</v>
      </c>
      <c r="C411" t="s">
        <v>927</v>
      </c>
      <c r="D411" t="s">
        <v>971</v>
      </c>
      <c r="E411" t="s">
        <v>972</v>
      </c>
      <c r="F411">
        <v>23117</v>
      </c>
    </row>
    <row r="412" spans="1:6" x14ac:dyDescent="0.2">
      <c r="A412" t="s">
        <v>47</v>
      </c>
      <c r="B412">
        <v>1780185720000</v>
      </c>
      <c r="C412" t="s">
        <v>924</v>
      </c>
      <c r="D412" t="s">
        <v>975</v>
      </c>
      <c r="E412" t="s">
        <v>976</v>
      </c>
      <c r="F412">
        <v>23127</v>
      </c>
    </row>
    <row r="413" spans="1:6" x14ac:dyDescent="0.2">
      <c r="A413" t="s">
        <v>47</v>
      </c>
      <c r="B413">
        <v>1780272060000</v>
      </c>
      <c r="C413" t="s">
        <v>927</v>
      </c>
      <c r="D413" t="s">
        <v>971</v>
      </c>
      <c r="E413" t="s">
        <v>972</v>
      </c>
      <c r="F413">
        <v>23136</v>
      </c>
    </row>
    <row r="414" spans="1:6" x14ac:dyDescent="0.2">
      <c r="A414" t="s">
        <v>47</v>
      </c>
      <c r="B414">
        <v>1780272120000</v>
      </c>
      <c r="C414" t="s">
        <v>927</v>
      </c>
      <c r="D414" t="s">
        <v>971</v>
      </c>
      <c r="E414" t="s">
        <v>972</v>
      </c>
      <c r="F414">
        <v>23148</v>
      </c>
    </row>
    <row r="415" spans="1:6" x14ac:dyDescent="0.2">
      <c r="A415" t="s">
        <v>47</v>
      </c>
      <c r="B415">
        <v>1780444860000</v>
      </c>
      <c r="C415" t="s">
        <v>927</v>
      </c>
      <c r="D415" t="s">
        <v>971</v>
      </c>
      <c r="E415" t="s">
        <v>972</v>
      </c>
      <c r="F415">
        <v>23166</v>
      </c>
    </row>
    <row r="416" spans="1:6" x14ac:dyDescent="0.2">
      <c r="A416" t="s">
        <v>47</v>
      </c>
      <c r="B416">
        <v>1780444920000</v>
      </c>
      <c r="C416" t="s">
        <v>927</v>
      </c>
      <c r="D416" t="s">
        <v>971</v>
      </c>
      <c r="E416" t="s">
        <v>972</v>
      </c>
      <c r="F416">
        <v>23170</v>
      </c>
    </row>
    <row r="417" spans="1:6" x14ac:dyDescent="0.2">
      <c r="A417" t="s">
        <v>47</v>
      </c>
      <c r="B417">
        <v>1780444980000</v>
      </c>
      <c r="C417" t="s">
        <v>927</v>
      </c>
      <c r="D417" t="s">
        <v>971</v>
      </c>
      <c r="E417" t="s">
        <v>972</v>
      </c>
      <c r="F417">
        <v>23174</v>
      </c>
    </row>
    <row r="418" spans="1:6" x14ac:dyDescent="0.2">
      <c r="A418" t="s">
        <v>47</v>
      </c>
      <c r="B418">
        <v>1780445040000</v>
      </c>
      <c r="C418" t="s">
        <v>927</v>
      </c>
      <c r="D418" t="s">
        <v>971</v>
      </c>
      <c r="E418" t="s">
        <v>972</v>
      </c>
      <c r="F418">
        <v>23175</v>
      </c>
    </row>
    <row r="419" spans="1:6" x14ac:dyDescent="0.2">
      <c r="A419" t="s">
        <v>47</v>
      </c>
      <c r="B419">
        <v>1780531260000</v>
      </c>
      <c r="C419" t="s">
        <v>927</v>
      </c>
      <c r="D419" t="s">
        <v>971</v>
      </c>
      <c r="E419" t="s">
        <v>972</v>
      </c>
      <c r="F419">
        <v>23182</v>
      </c>
    </row>
    <row r="420" spans="1:6" x14ac:dyDescent="0.2">
      <c r="A420" t="s">
        <v>47</v>
      </c>
      <c r="B420">
        <v>1780531320000</v>
      </c>
      <c r="C420" t="s">
        <v>924</v>
      </c>
      <c r="D420" t="s">
        <v>973</v>
      </c>
      <c r="E420" t="s">
        <v>974</v>
      </c>
      <c r="F420">
        <v>23189</v>
      </c>
    </row>
    <row r="421" spans="1:6" x14ac:dyDescent="0.2">
      <c r="A421" t="s">
        <v>47</v>
      </c>
      <c r="B421">
        <v>1780531380000</v>
      </c>
      <c r="C421" t="s">
        <v>927</v>
      </c>
      <c r="D421" t="s">
        <v>971</v>
      </c>
      <c r="E421" t="s">
        <v>972</v>
      </c>
      <c r="F421">
        <v>23196</v>
      </c>
    </row>
    <row r="422" spans="1:6" x14ac:dyDescent="0.2">
      <c r="A422" t="s">
        <v>47</v>
      </c>
      <c r="B422">
        <v>1780617660000</v>
      </c>
      <c r="C422" t="s">
        <v>927</v>
      </c>
      <c r="D422" t="s">
        <v>971</v>
      </c>
      <c r="E422" t="s">
        <v>972</v>
      </c>
      <c r="F422">
        <v>23200</v>
      </c>
    </row>
    <row r="423" spans="1:6" x14ac:dyDescent="0.2">
      <c r="A423" t="s">
        <v>47</v>
      </c>
      <c r="B423">
        <v>1780617720000</v>
      </c>
      <c r="C423" t="s">
        <v>927</v>
      </c>
      <c r="D423" t="s">
        <v>975</v>
      </c>
      <c r="E423" t="s">
        <v>976</v>
      </c>
      <c r="F423">
        <v>23203</v>
      </c>
    </row>
    <row r="424" spans="1:6" x14ac:dyDescent="0.2">
      <c r="A424" t="s">
        <v>47</v>
      </c>
      <c r="B424">
        <v>1780617780000</v>
      </c>
      <c r="C424" t="s">
        <v>927</v>
      </c>
      <c r="D424" t="s">
        <v>973</v>
      </c>
      <c r="E424" t="s">
        <v>974</v>
      </c>
      <c r="F424">
        <v>23213</v>
      </c>
    </row>
    <row r="425" spans="1:6" x14ac:dyDescent="0.2">
      <c r="A425" t="s">
        <v>47</v>
      </c>
      <c r="B425">
        <v>1780704060000</v>
      </c>
      <c r="C425" t="s">
        <v>927</v>
      </c>
      <c r="D425" t="s">
        <v>973</v>
      </c>
      <c r="E425" t="s">
        <v>974</v>
      </c>
      <c r="F425">
        <v>23215</v>
      </c>
    </row>
    <row r="426" spans="1:6" x14ac:dyDescent="0.2">
      <c r="A426" t="s">
        <v>47</v>
      </c>
      <c r="B426">
        <v>1780704120000</v>
      </c>
      <c r="C426" t="s">
        <v>927</v>
      </c>
      <c r="D426" t="s">
        <v>975</v>
      </c>
      <c r="E426" t="s">
        <v>976</v>
      </c>
      <c r="F426">
        <v>23216</v>
      </c>
    </row>
    <row r="427" spans="1:6" x14ac:dyDescent="0.2">
      <c r="A427" t="s">
        <v>47</v>
      </c>
      <c r="B427">
        <v>1780704180000</v>
      </c>
      <c r="C427" t="s">
        <v>927</v>
      </c>
      <c r="D427" t="s">
        <v>971</v>
      </c>
      <c r="E427" t="s">
        <v>972</v>
      </c>
      <c r="F427">
        <v>23225</v>
      </c>
    </row>
    <row r="428" spans="1:6" x14ac:dyDescent="0.2">
      <c r="A428" t="s">
        <v>47</v>
      </c>
      <c r="B428">
        <v>1780704240000</v>
      </c>
      <c r="C428" t="s">
        <v>927</v>
      </c>
      <c r="D428" t="s">
        <v>973</v>
      </c>
      <c r="E428" t="s">
        <v>974</v>
      </c>
      <c r="F428">
        <v>23226</v>
      </c>
    </row>
    <row r="429" spans="1:6" x14ac:dyDescent="0.2">
      <c r="A429" t="s">
        <v>47</v>
      </c>
      <c r="B429">
        <v>1780790460000</v>
      </c>
      <c r="C429" t="s">
        <v>924</v>
      </c>
      <c r="D429" t="s">
        <v>971</v>
      </c>
      <c r="E429" t="s">
        <v>972</v>
      </c>
      <c r="F429">
        <v>23239</v>
      </c>
    </row>
    <row r="430" spans="1:6" x14ac:dyDescent="0.2">
      <c r="A430" t="s">
        <v>48</v>
      </c>
      <c r="B430">
        <v>1779840060000</v>
      </c>
      <c r="C430" t="s">
        <v>924</v>
      </c>
      <c r="D430" t="s">
        <v>975</v>
      </c>
      <c r="E430" t="s">
        <v>976</v>
      </c>
      <c r="F430">
        <v>23280</v>
      </c>
    </row>
    <row r="431" spans="1:6" x14ac:dyDescent="0.2">
      <c r="A431" t="s">
        <v>48</v>
      </c>
      <c r="B431">
        <v>1779840120000</v>
      </c>
      <c r="C431" t="s">
        <v>924</v>
      </c>
      <c r="D431" t="s">
        <v>971</v>
      </c>
      <c r="E431" t="s">
        <v>972</v>
      </c>
      <c r="F431">
        <v>23281</v>
      </c>
    </row>
    <row r="432" spans="1:6" x14ac:dyDescent="0.2">
      <c r="A432" t="s">
        <v>48</v>
      </c>
      <c r="B432">
        <v>1779926460000</v>
      </c>
      <c r="C432" t="s">
        <v>924</v>
      </c>
      <c r="D432" t="s">
        <v>971</v>
      </c>
      <c r="E432" t="s">
        <v>972</v>
      </c>
      <c r="F432">
        <v>23283</v>
      </c>
    </row>
    <row r="433" spans="1:6" x14ac:dyDescent="0.2">
      <c r="A433" t="s">
        <v>48</v>
      </c>
      <c r="B433">
        <v>1779926520000</v>
      </c>
      <c r="C433" t="s">
        <v>928</v>
      </c>
      <c r="D433" t="s">
        <v>971</v>
      </c>
      <c r="E433" t="s">
        <v>972</v>
      </c>
      <c r="F433">
        <v>23284</v>
      </c>
    </row>
    <row r="434" spans="1:6" x14ac:dyDescent="0.2">
      <c r="A434" t="s">
        <v>48</v>
      </c>
      <c r="B434">
        <v>1779926580000</v>
      </c>
      <c r="C434" t="s">
        <v>924</v>
      </c>
      <c r="D434" t="s">
        <v>971</v>
      </c>
      <c r="E434" t="s">
        <v>972</v>
      </c>
      <c r="F434">
        <v>23286</v>
      </c>
    </row>
    <row r="435" spans="1:6" x14ac:dyDescent="0.2">
      <c r="A435" t="s">
        <v>48</v>
      </c>
      <c r="B435">
        <v>1780012860000</v>
      </c>
      <c r="C435" t="s">
        <v>924</v>
      </c>
      <c r="D435" t="s">
        <v>973</v>
      </c>
      <c r="E435" t="s">
        <v>974</v>
      </c>
      <c r="F435">
        <v>23296</v>
      </c>
    </row>
    <row r="436" spans="1:6" x14ac:dyDescent="0.2">
      <c r="A436" t="s">
        <v>48</v>
      </c>
      <c r="B436">
        <v>1780012920000</v>
      </c>
      <c r="C436" t="s">
        <v>924</v>
      </c>
      <c r="D436" t="s">
        <v>971</v>
      </c>
      <c r="E436" t="s">
        <v>972</v>
      </c>
      <c r="F436">
        <v>23299</v>
      </c>
    </row>
    <row r="437" spans="1:6" x14ac:dyDescent="0.2">
      <c r="A437" t="s">
        <v>48</v>
      </c>
      <c r="B437">
        <v>1780012980000</v>
      </c>
      <c r="C437" t="s">
        <v>927</v>
      </c>
      <c r="D437" t="s">
        <v>973</v>
      </c>
      <c r="E437" t="s">
        <v>974</v>
      </c>
      <c r="F437">
        <v>23301</v>
      </c>
    </row>
    <row r="438" spans="1:6" x14ac:dyDescent="0.2">
      <c r="A438" t="s">
        <v>48</v>
      </c>
      <c r="B438">
        <v>1780099260000</v>
      </c>
      <c r="C438" t="s">
        <v>924</v>
      </c>
      <c r="D438" t="s">
        <v>975</v>
      </c>
      <c r="E438" t="s">
        <v>976</v>
      </c>
      <c r="F438">
        <v>23308</v>
      </c>
    </row>
    <row r="439" spans="1:6" x14ac:dyDescent="0.2">
      <c r="A439" t="s">
        <v>48</v>
      </c>
      <c r="B439">
        <v>1780099320000</v>
      </c>
      <c r="C439" t="s">
        <v>924</v>
      </c>
      <c r="D439" t="s">
        <v>971</v>
      </c>
      <c r="E439" t="s">
        <v>972</v>
      </c>
      <c r="F439">
        <v>23310</v>
      </c>
    </row>
    <row r="440" spans="1:6" x14ac:dyDescent="0.2">
      <c r="A440" t="s">
        <v>48</v>
      </c>
      <c r="B440">
        <v>1780099380000</v>
      </c>
      <c r="C440" t="s">
        <v>924</v>
      </c>
      <c r="D440" t="s">
        <v>971</v>
      </c>
      <c r="E440" t="s">
        <v>972</v>
      </c>
      <c r="F440">
        <v>23312</v>
      </c>
    </row>
    <row r="441" spans="1:6" x14ac:dyDescent="0.2">
      <c r="A441" t="s">
        <v>48</v>
      </c>
      <c r="B441">
        <v>1780185660000</v>
      </c>
      <c r="C441" t="s">
        <v>924</v>
      </c>
      <c r="D441" t="s">
        <v>971</v>
      </c>
      <c r="E441" t="s">
        <v>972</v>
      </c>
      <c r="F441">
        <v>23317</v>
      </c>
    </row>
    <row r="442" spans="1:6" x14ac:dyDescent="0.2">
      <c r="A442" t="s">
        <v>48</v>
      </c>
      <c r="B442">
        <v>1780185720000</v>
      </c>
      <c r="C442" t="s">
        <v>928</v>
      </c>
      <c r="D442" t="s">
        <v>971</v>
      </c>
      <c r="E442" t="s">
        <v>972</v>
      </c>
      <c r="F442">
        <v>23319</v>
      </c>
    </row>
    <row r="443" spans="1:6" x14ac:dyDescent="0.2">
      <c r="A443" t="s">
        <v>48</v>
      </c>
      <c r="B443">
        <v>1780185780000</v>
      </c>
      <c r="C443" t="s">
        <v>924</v>
      </c>
      <c r="D443" t="s">
        <v>971</v>
      </c>
      <c r="E443" t="s">
        <v>972</v>
      </c>
      <c r="F443">
        <v>23321</v>
      </c>
    </row>
    <row r="444" spans="1:6" x14ac:dyDescent="0.2">
      <c r="A444" t="s">
        <v>48</v>
      </c>
      <c r="B444">
        <v>1780185840000</v>
      </c>
      <c r="C444" t="s">
        <v>924</v>
      </c>
      <c r="D444" t="s">
        <v>971</v>
      </c>
      <c r="E444" t="s">
        <v>972</v>
      </c>
      <c r="F444">
        <v>23327</v>
      </c>
    </row>
    <row r="445" spans="1:6" x14ac:dyDescent="0.2">
      <c r="A445" t="s">
        <v>48</v>
      </c>
      <c r="B445">
        <v>1780272060000</v>
      </c>
      <c r="C445" t="s">
        <v>924</v>
      </c>
      <c r="D445" t="s">
        <v>971</v>
      </c>
      <c r="E445" t="s">
        <v>972</v>
      </c>
      <c r="F445">
        <v>23339</v>
      </c>
    </row>
    <row r="446" spans="1:6" x14ac:dyDescent="0.2">
      <c r="A446" t="s">
        <v>48</v>
      </c>
      <c r="B446">
        <v>1780444860000</v>
      </c>
      <c r="C446" t="s">
        <v>924</v>
      </c>
      <c r="D446" t="s">
        <v>975</v>
      </c>
      <c r="E446" t="s">
        <v>976</v>
      </c>
      <c r="F446">
        <v>23351</v>
      </c>
    </row>
    <row r="447" spans="1:6" x14ac:dyDescent="0.2">
      <c r="A447" t="s">
        <v>48</v>
      </c>
      <c r="B447">
        <v>1780617660000</v>
      </c>
      <c r="C447" t="s">
        <v>924</v>
      </c>
      <c r="D447" t="s">
        <v>971</v>
      </c>
      <c r="E447" t="s">
        <v>972</v>
      </c>
      <c r="F447">
        <v>23381</v>
      </c>
    </row>
    <row r="448" spans="1:6" x14ac:dyDescent="0.2">
      <c r="A448" t="s">
        <v>48</v>
      </c>
      <c r="B448">
        <v>1780704060000</v>
      </c>
      <c r="C448" t="s">
        <v>924</v>
      </c>
      <c r="D448" t="s">
        <v>971</v>
      </c>
      <c r="E448" t="s">
        <v>972</v>
      </c>
      <c r="F448">
        <v>23382</v>
      </c>
    </row>
    <row r="449" spans="1:6" x14ac:dyDescent="0.2">
      <c r="A449" t="s">
        <v>48</v>
      </c>
      <c r="B449">
        <v>1780704120000</v>
      </c>
      <c r="C449" t="s">
        <v>924</v>
      </c>
      <c r="D449" t="s">
        <v>971</v>
      </c>
      <c r="E449" t="s">
        <v>972</v>
      </c>
      <c r="F449">
        <v>23386</v>
      </c>
    </row>
    <row r="450" spans="1:6" x14ac:dyDescent="0.2">
      <c r="A450" t="s">
        <v>48</v>
      </c>
      <c r="B450">
        <v>1780790460000</v>
      </c>
      <c r="C450" t="s">
        <v>924</v>
      </c>
      <c r="D450" t="s">
        <v>971</v>
      </c>
      <c r="E450" t="s">
        <v>972</v>
      </c>
      <c r="F450">
        <v>23394</v>
      </c>
    </row>
    <row r="451" spans="1:6" x14ac:dyDescent="0.2">
      <c r="A451" t="s">
        <v>48</v>
      </c>
      <c r="B451">
        <v>1780790520000</v>
      </c>
      <c r="C451" t="s">
        <v>928</v>
      </c>
      <c r="D451" t="s">
        <v>971</v>
      </c>
      <c r="E451" t="s">
        <v>972</v>
      </c>
      <c r="F451">
        <v>23395</v>
      </c>
    </row>
    <row r="452" spans="1:6" x14ac:dyDescent="0.2">
      <c r="A452" t="s">
        <v>48</v>
      </c>
      <c r="B452">
        <v>1780790580000</v>
      </c>
      <c r="C452" t="s">
        <v>924</v>
      </c>
      <c r="D452" t="s">
        <v>973</v>
      </c>
      <c r="E452" t="s">
        <v>974</v>
      </c>
      <c r="F452">
        <v>23397</v>
      </c>
    </row>
    <row r="453" spans="1:6" x14ac:dyDescent="0.2">
      <c r="A453" t="s">
        <v>49</v>
      </c>
      <c r="B453">
        <v>1779753660000</v>
      </c>
      <c r="C453" t="s">
        <v>928</v>
      </c>
      <c r="D453" t="s">
        <v>973</v>
      </c>
      <c r="E453" t="s">
        <v>974</v>
      </c>
      <c r="F453">
        <v>23427</v>
      </c>
    </row>
    <row r="454" spans="1:6" x14ac:dyDescent="0.2">
      <c r="A454" t="s">
        <v>49</v>
      </c>
      <c r="B454">
        <v>1779840060000</v>
      </c>
      <c r="C454" t="s">
        <v>928</v>
      </c>
      <c r="D454" t="s">
        <v>971</v>
      </c>
      <c r="E454" t="s">
        <v>972</v>
      </c>
      <c r="F454">
        <v>23437</v>
      </c>
    </row>
    <row r="455" spans="1:6" x14ac:dyDescent="0.2">
      <c r="A455" t="s">
        <v>49</v>
      </c>
      <c r="B455">
        <v>1779926460000</v>
      </c>
      <c r="C455" t="s">
        <v>928</v>
      </c>
      <c r="D455" t="s">
        <v>975</v>
      </c>
      <c r="E455" t="s">
        <v>976</v>
      </c>
      <c r="F455">
        <v>23448</v>
      </c>
    </row>
    <row r="456" spans="1:6" x14ac:dyDescent="0.2">
      <c r="A456" t="s">
        <v>49</v>
      </c>
      <c r="B456">
        <v>1780012860000</v>
      </c>
      <c r="C456" t="s">
        <v>928</v>
      </c>
      <c r="D456" t="s">
        <v>971</v>
      </c>
      <c r="E456" t="s">
        <v>972</v>
      </c>
      <c r="F456">
        <v>23454</v>
      </c>
    </row>
    <row r="457" spans="1:6" x14ac:dyDescent="0.2">
      <c r="A457" t="s">
        <v>49</v>
      </c>
      <c r="B457">
        <v>1780012920000</v>
      </c>
      <c r="C457" t="s">
        <v>924</v>
      </c>
      <c r="D457" t="s">
        <v>971</v>
      </c>
      <c r="E457" t="s">
        <v>972</v>
      </c>
      <c r="F457">
        <v>23464</v>
      </c>
    </row>
    <row r="458" spans="1:6" x14ac:dyDescent="0.2">
      <c r="A458" t="s">
        <v>49</v>
      </c>
      <c r="B458">
        <v>1780185660000</v>
      </c>
      <c r="C458" t="s">
        <v>928</v>
      </c>
      <c r="D458" t="s">
        <v>971</v>
      </c>
      <c r="E458" t="s">
        <v>972</v>
      </c>
      <c r="F458">
        <v>23479</v>
      </c>
    </row>
    <row r="459" spans="1:6" x14ac:dyDescent="0.2">
      <c r="A459" t="s">
        <v>49</v>
      </c>
      <c r="B459">
        <v>1780185720000</v>
      </c>
      <c r="C459" t="s">
        <v>928</v>
      </c>
      <c r="D459" t="s">
        <v>971</v>
      </c>
      <c r="E459" t="s">
        <v>972</v>
      </c>
      <c r="F459">
        <v>23486</v>
      </c>
    </row>
    <row r="460" spans="1:6" x14ac:dyDescent="0.2">
      <c r="A460" t="s">
        <v>49</v>
      </c>
      <c r="B460">
        <v>1780272060000</v>
      </c>
      <c r="C460" t="s">
        <v>927</v>
      </c>
      <c r="D460" t="s">
        <v>971</v>
      </c>
      <c r="E460" t="s">
        <v>972</v>
      </c>
      <c r="F460">
        <v>23495</v>
      </c>
    </row>
    <row r="461" spans="1:6" x14ac:dyDescent="0.2">
      <c r="A461" t="s">
        <v>49</v>
      </c>
      <c r="B461">
        <v>1780358460000</v>
      </c>
      <c r="C461" t="s">
        <v>928</v>
      </c>
      <c r="D461" t="s">
        <v>971</v>
      </c>
      <c r="E461" t="s">
        <v>972</v>
      </c>
      <c r="F461">
        <v>23508</v>
      </c>
    </row>
    <row r="462" spans="1:6" x14ac:dyDescent="0.2">
      <c r="A462" t="s">
        <v>49</v>
      </c>
      <c r="B462">
        <v>1780358520000</v>
      </c>
      <c r="C462" t="s">
        <v>928</v>
      </c>
      <c r="D462" t="s">
        <v>971</v>
      </c>
      <c r="E462" t="s">
        <v>972</v>
      </c>
      <c r="F462">
        <v>23517</v>
      </c>
    </row>
    <row r="463" spans="1:6" x14ac:dyDescent="0.2">
      <c r="A463" t="s">
        <v>49</v>
      </c>
      <c r="B463">
        <v>1780444860000</v>
      </c>
      <c r="C463" t="s">
        <v>928</v>
      </c>
      <c r="D463" t="s">
        <v>971</v>
      </c>
      <c r="E463" t="s">
        <v>972</v>
      </c>
      <c r="F463">
        <v>23525</v>
      </c>
    </row>
    <row r="464" spans="1:6" x14ac:dyDescent="0.2">
      <c r="A464" t="s">
        <v>49</v>
      </c>
      <c r="B464">
        <v>1780444920000</v>
      </c>
      <c r="C464" t="s">
        <v>928</v>
      </c>
      <c r="D464" t="s">
        <v>971</v>
      </c>
      <c r="E464" t="s">
        <v>972</v>
      </c>
      <c r="F464">
        <v>23526</v>
      </c>
    </row>
    <row r="465" spans="1:6" x14ac:dyDescent="0.2">
      <c r="A465" t="s">
        <v>49</v>
      </c>
      <c r="B465">
        <v>1780531260000</v>
      </c>
      <c r="C465" t="s">
        <v>927</v>
      </c>
      <c r="D465" t="s">
        <v>973</v>
      </c>
      <c r="E465" t="s">
        <v>974</v>
      </c>
      <c r="F465">
        <v>23540</v>
      </c>
    </row>
    <row r="466" spans="1:6" x14ac:dyDescent="0.2">
      <c r="A466" t="s">
        <v>49</v>
      </c>
      <c r="B466">
        <v>1780617660000</v>
      </c>
      <c r="C466" t="s">
        <v>924</v>
      </c>
      <c r="D466" t="s">
        <v>971</v>
      </c>
      <c r="E466" t="s">
        <v>972</v>
      </c>
      <c r="F466">
        <v>23552</v>
      </c>
    </row>
    <row r="467" spans="1:6" x14ac:dyDescent="0.2">
      <c r="A467" t="s">
        <v>49</v>
      </c>
      <c r="B467">
        <v>1780704060000</v>
      </c>
      <c r="C467" t="s">
        <v>928</v>
      </c>
      <c r="D467" t="s">
        <v>971</v>
      </c>
      <c r="E467" t="s">
        <v>972</v>
      </c>
      <c r="F467">
        <v>23558</v>
      </c>
    </row>
    <row r="468" spans="1:6" x14ac:dyDescent="0.2">
      <c r="A468" t="s">
        <v>49</v>
      </c>
      <c r="B468">
        <v>1780704120000</v>
      </c>
      <c r="C468" t="s">
        <v>928</v>
      </c>
      <c r="D468" t="s">
        <v>975</v>
      </c>
      <c r="E468" t="s">
        <v>976</v>
      </c>
      <c r="F468">
        <v>23563</v>
      </c>
    </row>
    <row r="469" spans="1:6" x14ac:dyDescent="0.2">
      <c r="A469" t="s">
        <v>50</v>
      </c>
      <c r="B469">
        <v>1779667260000</v>
      </c>
      <c r="C469" t="s">
        <v>927</v>
      </c>
      <c r="D469" t="s">
        <v>971</v>
      </c>
      <c r="E469" t="s">
        <v>972</v>
      </c>
      <c r="F469">
        <v>23588</v>
      </c>
    </row>
    <row r="470" spans="1:6" x14ac:dyDescent="0.2">
      <c r="A470" t="s">
        <v>50</v>
      </c>
      <c r="B470">
        <v>1779753660000</v>
      </c>
      <c r="C470" t="s">
        <v>927</v>
      </c>
      <c r="D470" t="s">
        <v>971</v>
      </c>
      <c r="E470" t="s">
        <v>972</v>
      </c>
      <c r="F470">
        <v>23594</v>
      </c>
    </row>
    <row r="471" spans="1:6" x14ac:dyDescent="0.2">
      <c r="A471" t="s">
        <v>50</v>
      </c>
      <c r="B471">
        <v>1779753720000</v>
      </c>
      <c r="C471" t="s">
        <v>928</v>
      </c>
      <c r="D471" t="s">
        <v>971</v>
      </c>
      <c r="E471" t="s">
        <v>972</v>
      </c>
      <c r="F471">
        <v>23602</v>
      </c>
    </row>
    <row r="472" spans="1:6" x14ac:dyDescent="0.2">
      <c r="A472" t="s">
        <v>50</v>
      </c>
      <c r="B472">
        <v>1779840060000</v>
      </c>
      <c r="C472" t="s">
        <v>927</v>
      </c>
      <c r="D472" t="s">
        <v>971</v>
      </c>
      <c r="E472" t="s">
        <v>972</v>
      </c>
      <c r="F472">
        <v>23614</v>
      </c>
    </row>
    <row r="473" spans="1:6" x14ac:dyDescent="0.2">
      <c r="A473" t="s">
        <v>50</v>
      </c>
      <c r="B473">
        <v>1779926460000</v>
      </c>
      <c r="C473" t="s">
        <v>927</v>
      </c>
      <c r="D473" t="s">
        <v>973</v>
      </c>
      <c r="E473" t="s">
        <v>974</v>
      </c>
      <c r="F473">
        <v>23621</v>
      </c>
    </row>
    <row r="474" spans="1:6" x14ac:dyDescent="0.2">
      <c r="A474" t="s">
        <v>50</v>
      </c>
      <c r="B474">
        <v>1779926520000</v>
      </c>
      <c r="C474" t="s">
        <v>927</v>
      </c>
      <c r="D474" t="s">
        <v>971</v>
      </c>
      <c r="E474" t="s">
        <v>972</v>
      </c>
      <c r="F474">
        <v>23629</v>
      </c>
    </row>
    <row r="475" spans="1:6" x14ac:dyDescent="0.2">
      <c r="A475" t="s">
        <v>50</v>
      </c>
      <c r="B475">
        <v>1779926580000</v>
      </c>
      <c r="C475" t="s">
        <v>924</v>
      </c>
      <c r="D475" t="s">
        <v>971</v>
      </c>
      <c r="E475" t="s">
        <v>972</v>
      </c>
      <c r="F475">
        <v>23631</v>
      </c>
    </row>
    <row r="476" spans="1:6" x14ac:dyDescent="0.2">
      <c r="A476" t="s">
        <v>50</v>
      </c>
      <c r="B476">
        <v>1780099260000</v>
      </c>
      <c r="C476" t="s">
        <v>927</v>
      </c>
      <c r="D476" t="s">
        <v>975</v>
      </c>
      <c r="E476" t="s">
        <v>976</v>
      </c>
      <c r="F476">
        <v>23655</v>
      </c>
    </row>
    <row r="477" spans="1:6" x14ac:dyDescent="0.2">
      <c r="A477" t="s">
        <v>50</v>
      </c>
      <c r="B477">
        <v>1780099320000</v>
      </c>
      <c r="C477" t="s">
        <v>927</v>
      </c>
      <c r="D477" t="s">
        <v>973</v>
      </c>
      <c r="E477" t="s">
        <v>974</v>
      </c>
      <c r="F477">
        <v>23657</v>
      </c>
    </row>
    <row r="478" spans="1:6" x14ac:dyDescent="0.2">
      <c r="A478" t="s">
        <v>50</v>
      </c>
      <c r="B478">
        <v>1780099380000</v>
      </c>
      <c r="C478" t="s">
        <v>927</v>
      </c>
      <c r="D478" t="s">
        <v>971</v>
      </c>
      <c r="E478" t="s">
        <v>972</v>
      </c>
      <c r="F478">
        <v>23660</v>
      </c>
    </row>
    <row r="479" spans="1:6" x14ac:dyDescent="0.2">
      <c r="A479" t="s">
        <v>50</v>
      </c>
      <c r="B479">
        <v>1780185660000</v>
      </c>
      <c r="C479" t="s">
        <v>924</v>
      </c>
      <c r="D479" t="s">
        <v>971</v>
      </c>
      <c r="E479" t="s">
        <v>972</v>
      </c>
      <c r="F479">
        <v>23666</v>
      </c>
    </row>
    <row r="480" spans="1:6" x14ac:dyDescent="0.2">
      <c r="A480" t="s">
        <v>50</v>
      </c>
      <c r="B480">
        <v>1780272060000</v>
      </c>
      <c r="C480" t="s">
        <v>924</v>
      </c>
      <c r="D480" t="s">
        <v>971</v>
      </c>
      <c r="E480" t="s">
        <v>972</v>
      </c>
      <c r="F480">
        <v>23681</v>
      </c>
    </row>
    <row r="481" spans="1:6" x14ac:dyDescent="0.2">
      <c r="A481" t="s">
        <v>50</v>
      </c>
      <c r="B481">
        <v>1780358460000</v>
      </c>
      <c r="C481" t="s">
        <v>928</v>
      </c>
      <c r="D481" t="s">
        <v>971</v>
      </c>
      <c r="E481" t="s">
        <v>972</v>
      </c>
      <c r="F481">
        <v>23689</v>
      </c>
    </row>
    <row r="482" spans="1:6" x14ac:dyDescent="0.2">
      <c r="A482" t="s">
        <v>50</v>
      </c>
      <c r="B482">
        <v>1780358520000</v>
      </c>
      <c r="C482" t="s">
        <v>927</v>
      </c>
      <c r="D482" t="s">
        <v>971</v>
      </c>
      <c r="E482" t="s">
        <v>972</v>
      </c>
      <c r="F482">
        <v>23690</v>
      </c>
    </row>
    <row r="483" spans="1:6" x14ac:dyDescent="0.2">
      <c r="A483" t="s">
        <v>50</v>
      </c>
      <c r="B483">
        <v>1780358580000</v>
      </c>
      <c r="C483" t="s">
        <v>928</v>
      </c>
      <c r="D483" t="s">
        <v>971</v>
      </c>
      <c r="E483" t="s">
        <v>972</v>
      </c>
      <c r="F483">
        <v>23692</v>
      </c>
    </row>
    <row r="484" spans="1:6" x14ac:dyDescent="0.2">
      <c r="A484" t="s">
        <v>50</v>
      </c>
      <c r="B484">
        <v>1780358640000</v>
      </c>
      <c r="C484" t="s">
        <v>927</v>
      </c>
      <c r="D484" t="s">
        <v>973</v>
      </c>
      <c r="E484" t="s">
        <v>974</v>
      </c>
      <c r="F484">
        <v>23697</v>
      </c>
    </row>
    <row r="485" spans="1:6" x14ac:dyDescent="0.2">
      <c r="A485" t="s">
        <v>50</v>
      </c>
      <c r="B485">
        <v>1780444860000</v>
      </c>
      <c r="C485" t="s">
        <v>927</v>
      </c>
      <c r="D485" t="s">
        <v>971</v>
      </c>
      <c r="E485" t="s">
        <v>972</v>
      </c>
      <c r="F485">
        <v>23704</v>
      </c>
    </row>
    <row r="486" spans="1:6" x14ac:dyDescent="0.2">
      <c r="A486" t="s">
        <v>50</v>
      </c>
      <c r="B486">
        <v>1780444920000</v>
      </c>
      <c r="C486" t="s">
        <v>927</v>
      </c>
      <c r="D486" t="s">
        <v>975</v>
      </c>
      <c r="E486" t="s">
        <v>976</v>
      </c>
      <c r="F486">
        <v>23708</v>
      </c>
    </row>
    <row r="487" spans="1:6" x14ac:dyDescent="0.2">
      <c r="A487" t="s">
        <v>50</v>
      </c>
      <c r="B487">
        <v>1780531260000</v>
      </c>
      <c r="C487" t="s">
        <v>927</v>
      </c>
      <c r="D487" t="s">
        <v>975</v>
      </c>
      <c r="E487" t="s">
        <v>976</v>
      </c>
      <c r="F487">
        <v>23713</v>
      </c>
    </row>
    <row r="488" spans="1:6" x14ac:dyDescent="0.2">
      <c r="A488" t="s">
        <v>50</v>
      </c>
      <c r="B488">
        <v>1780531320000</v>
      </c>
      <c r="C488" t="s">
        <v>927</v>
      </c>
      <c r="D488" t="s">
        <v>971</v>
      </c>
      <c r="E488" t="s">
        <v>972</v>
      </c>
      <c r="F488">
        <v>23716</v>
      </c>
    </row>
    <row r="489" spans="1:6" x14ac:dyDescent="0.2">
      <c r="A489" t="s">
        <v>50</v>
      </c>
      <c r="B489">
        <v>1780531380000</v>
      </c>
      <c r="C489" t="s">
        <v>924</v>
      </c>
      <c r="D489" t="s">
        <v>971</v>
      </c>
      <c r="E489" t="s">
        <v>972</v>
      </c>
      <c r="F489">
        <v>23717</v>
      </c>
    </row>
    <row r="490" spans="1:6" x14ac:dyDescent="0.2">
      <c r="A490" t="s">
        <v>50</v>
      </c>
      <c r="B490">
        <v>1780617660000</v>
      </c>
      <c r="C490" t="s">
        <v>927</v>
      </c>
      <c r="D490" t="s">
        <v>971</v>
      </c>
      <c r="E490" t="s">
        <v>972</v>
      </c>
      <c r="F490">
        <v>23723</v>
      </c>
    </row>
    <row r="491" spans="1:6" x14ac:dyDescent="0.2">
      <c r="A491" t="s">
        <v>50</v>
      </c>
      <c r="B491">
        <v>1780617720000</v>
      </c>
      <c r="C491" t="s">
        <v>927</v>
      </c>
      <c r="D491" t="s">
        <v>971</v>
      </c>
      <c r="E491" t="s">
        <v>972</v>
      </c>
      <c r="F491">
        <v>23724</v>
      </c>
    </row>
    <row r="492" spans="1:6" x14ac:dyDescent="0.2">
      <c r="A492" t="s">
        <v>50</v>
      </c>
      <c r="B492">
        <v>1780617780000</v>
      </c>
      <c r="C492" t="s">
        <v>928</v>
      </c>
      <c r="D492" t="s">
        <v>971</v>
      </c>
      <c r="E492" t="s">
        <v>972</v>
      </c>
      <c r="F492">
        <v>23731</v>
      </c>
    </row>
    <row r="493" spans="1:6" x14ac:dyDescent="0.2">
      <c r="A493" t="s">
        <v>50</v>
      </c>
      <c r="B493">
        <v>1780704060000</v>
      </c>
      <c r="C493" t="s">
        <v>927</v>
      </c>
      <c r="D493" t="s">
        <v>973</v>
      </c>
      <c r="E493" t="s">
        <v>974</v>
      </c>
      <c r="F493">
        <v>23736</v>
      </c>
    </row>
    <row r="494" spans="1:6" x14ac:dyDescent="0.2">
      <c r="A494" t="s">
        <v>50</v>
      </c>
      <c r="B494">
        <v>1780790460000</v>
      </c>
      <c r="C494" t="s">
        <v>927</v>
      </c>
      <c r="D494" t="s">
        <v>971</v>
      </c>
      <c r="E494" t="s">
        <v>972</v>
      </c>
      <c r="F494">
        <v>23745</v>
      </c>
    </row>
    <row r="495" spans="1:6" x14ac:dyDescent="0.2">
      <c r="A495" t="s">
        <v>51</v>
      </c>
      <c r="B495">
        <v>1779667260000</v>
      </c>
      <c r="C495" t="s">
        <v>924</v>
      </c>
      <c r="D495" t="s">
        <v>971</v>
      </c>
      <c r="E495" t="s">
        <v>972</v>
      </c>
      <c r="F495">
        <v>23757</v>
      </c>
    </row>
    <row r="496" spans="1:6" x14ac:dyDescent="0.2">
      <c r="A496" t="s">
        <v>51</v>
      </c>
      <c r="B496">
        <v>1779667320000</v>
      </c>
      <c r="C496" t="s">
        <v>928</v>
      </c>
      <c r="D496" t="s">
        <v>971</v>
      </c>
      <c r="E496" t="s">
        <v>972</v>
      </c>
      <c r="F496">
        <v>23762</v>
      </c>
    </row>
    <row r="497" spans="1:6" x14ac:dyDescent="0.2">
      <c r="A497" t="s">
        <v>51</v>
      </c>
      <c r="B497">
        <v>1779753660000</v>
      </c>
      <c r="C497" t="s">
        <v>924</v>
      </c>
      <c r="D497" t="s">
        <v>971</v>
      </c>
      <c r="E497" t="s">
        <v>972</v>
      </c>
      <c r="F497">
        <v>23772</v>
      </c>
    </row>
    <row r="498" spans="1:6" x14ac:dyDescent="0.2">
      <c r="A498" t="s">
        <v>51</v>
      </c>
      <c r="B498">
        <v>1779753720000</v>
      </c>
      <c r="C498" t="s">
        <v>927</v>
      </c>
      <c r="D498" t="s">
        <v>971</v>
      </c>
      <c r="E498" t="s">
        <v>972</v>
      </c>
      <c r="F498">
        <v>23776</v>
      </c>
    </row>
    <row r="499" spans="1:6" x14ac:dyDescent="0.2">
      <c r="A499" t="s">
        <v>51</v>
      </c>
      <c r="B499">
        <v>1779926460000</v>
      </c>
      <c r="C499" t="s">
        <v>924</v>
      </c>
      <c r="D499" t="s">
        <v>971</v>
      </c>
      <c r="E499" t="s">
        <v>972</v>
      </c>
      <c r="F499">
        <v>23800</v>
      </c>
    </row>
    <row r="500" spans="1:6" x14ac:dyDescent="0.2">
      <c r="A500" t="s">
        <v>51</v>
      </c>
      <c r="B500">
        <v>1779926520000</v>
      </c>
      <c r="C500" t="s">
        <v>924</v>
      </c>
      <c r="D500" t="s">
        <v>971</v>
      </c>
      <c r="E500" t="s">
        <v>972</v>
      </c>
      <c r="F500">
        <v>23809</v>
      </c>
    </row>
    <row r="501" spans="1:6" x14ac:dyDescent="0.2">
      <c r="A501" t="s">
        <v>51</v>
      </c>
      <c r="B501">
        <v>1780099260000</v>
      </c>
      <c r="C501" t="s">
        <v>924</v>
      </c>
      <c r="D501" t="s">
        <v>973</v>
      </c>
      <c r="E501" t="s">
        <v>974</v>
      </c>
      <c r="F501">
        <v>23828</v>
      </c>
    </row>
    <row r="502" spans="1:6" x14ac:dyDescent="0.2">
      <c r="A502" t="s">
        <v>51</v>
      </c>
      <c r="B502">
        <v>1780099320000</v>
      </c>
      <c r="C502" t="s">
        <v>924</v>
      </c>
      <c r="D502" t="s">
        <v>973</v>
      </c>
      <c r="E502" t="s">
        <v>974</v>
      </c>
      <c r="F502">
        <v>23836</v>
      </c>
    </row>
    <row r="503" spans="1:6" x14ac:dyDescent="0.2">
      <c r="A503" t="s">
        <v>51</v>
      </c>
      <c r="B503">
        <v>1780099380000</v>
      </c>
      <c r="C503" t="s">
        <v>924</v>
      </c>
      <c r="D503" t="s">
        <v>971</v>
      </c>
      <c r="E503" t="s">
        <v>972</v>
      </c>
      <c r="F503">
        <v>23838</v>
      </c>
    </row>
    <row r="504" spans="1:6" x14ac:dyDescent="0.2">
      <c r="A504" t="s">
        <v>51</v>
      </c>
      <c r="B504">
        <v>1780185660000</v>
      </c>
      <c r="C504" t="s">
        <v>924</v>
      </c>
      <c r="D504" t="s">
        <v>971</v>
      </c>
      <c r="E504" t="s">
        <v>972</v>
      </c>
      <c r="F504">
        <v>23856</v>
      </c>
    </row>
    <row r="505" spans="1:6" x14ac:dyDescent="0.2">
      <c r="A505" t="s">
        <v>51</v>
      </c>
      <c r="B505">
        <v>1780272060000</v>
      </c>
      <c r="C505" t="s">
        <v>928</v>
      </c>
      <c r="D505" t="s">
        <v>971</v>
      </c>
      <c r="E505" t="s">
        <v>972</v>
      </c>
      <c r="F505">
        <v>23861</v>
      </c>
    </row>
    <row r="506" spans="1:6" x14ac:dyDescent="0.2">
      <c r="A506" t="s">
        <v>51</v>
      </c>
      <c r="B506">
        <v>1780358460000</v>
      </c>
      <c r="C506" t="s">
        <v>924</v>
      </c>
      <c r="D506" t="s">
        <v>971</v>
      </c>
      <c r="E506" t="s">
        <v>972</v>
      </c>
      <c r="F506">
        <v>23879</v>
      </c>
    </row>
    <row r="507" spans="1:6" x14ac:dyDescent="0.2">
      <c r="A507" t="s">
        <v>51</v>
      </c>
      <c r="B507">
        <v>1780358520000</v>
      </c>
      <c r="C507" t="s">
        <v>924</v>
      </c>
      <c r="D507" t="s">
        <v>971</v>
      </c>
      <c r="E507" t="s">
        <v>972</v>
      </c>
      <c r="F507">
        <v>23882</v>
      </c>
    </row>
    <row r="508" spans="1:6" x14ac:dyDescent="0.2">
      <c r="A508" t="s">
        <v>51</v>
      </c>
      <c r="B508">
        <v>1780358580000</v>
      </c>
      <c r="C508" t="s">
        <v>924</v>
      </c>
      <c r="D508" t="s">
        <v>975</v>
      </c>
      <c r="E508" t="s">
        <v>976</v>
      </c>
      <c r="F508">
        <v>23885</v>
      </c>
    </row>
    <row r="509" spans="1:6" x14ac:dyDescent="0.2">
      <c r="A509" t="s">
        <v>51</v>
      </c>
      <c r="B509">
        <v>1780444860000</v>
      </c>
      <c r="C509" t="s">
        <v>924</v>
      </c>
      <c r="D509" t="s">
        <v>971</v>
      </c>
      <c r="E509" t="s">
        <v>972</v>
      </c>
      <c r="F509">
        <v>23890</v>
      </c>
    </row>
    <row r="510" spans="1:6" x14ac:dyDescent="0.2">
      <c r="A510" t="s">
        <v>51</v>
      </c>
      <c r="B510">
        <v>1780444920000</v>
      </c>
      <c r="C510" t="s">
        <v>924</v>
      </c>
      <c r="D510" t="s">
        <v>973</v>
      </c>
      <c r="E510" t="s">
        <v>974</v>
      </c>
      <c r="F510">
        <v>23893</v>
      </c>
    </row>
    <row r="511" spans="1:6" x14ac:dyDescent="0.2">
      <c r="A511" t="s">
        <v>51</v>
      </c>
      <c r="B511">
        <v>1780531260000</v>
      </c>
      <c r="C511" t="s">
        <v>928</v>
      </c>
      <c r="D511" t="s">
        <v>971</v>
      </c>
      <c r="E511" t="s">
        <v>972</v>
      </c>
      <c r="F511">
        <v>23909</v>
      </c>
    </row>
    <row r="512" spans="1:6" x14ac:dyDescent="0.2">
      <c r="A512" t="s">
        <v>51</v>
      </c>
      <c r="B512">
        <v>1780617660000</v>
      </c>
      <c r="C512" t="s">
        <v>924</v>
      </c>
      <c r="D512" t="s">
        <v>971</v>
      </c>
      <c r="E512" t="s">
        <v>972</v>
      </c>
      <c r="F512">
        <v>23915</v>
      </c>
    </row>
    <row r="513" spans="1:6" x14ac:dyDescent="0.2">
      <c r="A513" t="s">
        <v>51</v>
      </c>
      <c r="B513">
        <v>1780617720000</v>
      </c>
      <c r="C513" t="s">
        <v>924</v>
      </c>
      <c r="D513" t="s">
        <v>971</v>
      </c>
      <c r="E513" t="s">
        <v>972</v>
      </c>
      <c r="F513">
        <v>23919</v>
      </c>
    </row>
    <row r="514" spans="1:6" x14ac:dyDescent="0.2">
      <c r="A514" t="s">
        <v>51</v>
      </c>
      <c r="B514">
        <v>1780617780000</v>
      </c>
      <c r="C514" t="s">
        <v>924</v>
      </c>
      <c r="D514" t="s">
        <v>973</v>
      </c>
      <c r="E514" t="s">
        <v>974</v>
      </c>
      <c r="F514">
        <v>23921</v>
      </c>
    </row>
    <row r="515" spans="1:6" x14ac:dyDescent="0.2">
      <c r="A515" t="s">
        <v>51</v>
      </c>
      <c r="B515">
        <v>1780617840000</v>
      </c>
      <c r="C515" t="s">
        <v>924</v>
      </c>
      <c r="D515" t="s">
        <v>971</v>
      </c>
      <c r="E515" t="s">
        <v>972</v>
      </c>
      <c r="F515">
        <v>23928</v>
      </c>
    </row>
    <row r="516" spans="1:6" x14ac:dyDescent="0.2">
      <c r="A516" t="s">
        <v>51</v>
      </c>
      <c r="B516">
        <v>1780704060000</v>
      </c>
      <c r="C516" t="s">
        <v>924</v>
      </c>
      <c r="D516" t="s">
        <v>971</v>
      </c>
      <c r="E516" t="s">
        <v>972</v>
      </c>
      <c r="F516">
        <v>23937</v>
      </c>
    </row>
    <row r="517" spans="1:6" x14ac:dyDescent="0.2">
      <c r="A517" t="s">
        <v>51</v>
      </c>
      <c r="B517">
        <v>1780790460000</v>
      </c>
      <c r="C517" t="s">
        <v>928</v>
      </c>
      <c r="D517" t="s">
        <v>971</v>
      </c>
      <c r="E517" t="s">
        <v>972</v>
      </c>
      <c r="F517">
        <v>23947</v>
      </c>
    </row>
    <row r="518" spans="1:6" x14ac:dyDescent="0.2">
      <c r="A518" t="s">
        <v>52</v>
      </c>
      <c r="B518">
        <v>1779667260000</v>
      </c>
      <c r="C518" t="s">
        <v>928</v>
      </c>
      <c r="D518" t="s">
        <v>975</v>
      </c>
      <c r="E518" t="s">
        <v>976</v>
      </c>
      <c r="F518">
        <v>23973</v>
      </c>
    </row>
    <row r="519" spans="1:6" x14ac:dyDescent="0.2">
      <c r="A519" t="s">
        <v>52</v>
      </c>
      <c r="B519">
        <v>1779840060000</v>
      </c>
      <c r="C519" t="s">
        <v>928</v>
      </c>
      <c r="D519" t="s">
        <v>971</v>
      </c>
      <c r="E519" t="s">
        <v>972</v>
      </c>
      <c r="F519">
        <v>23996</v>
      </c>
    </row>
    <row r="520" spans="1:6" x14ac:dyDescent="0.2">
      <c r="A520" t="s">
        <v>52</v>
      </c>
      <c r="B520">
        <v>1779840120000</v>
      </c>
      <c r="C520" t="s">
        <v>928</v>
      </c>
      <c r="D520" t="s">
        <v>975</v>
      </c>
      <c r="E520" t="s">
        <v>976</v>
      </c>
      <c r="F520">
        <v>23999</v>
      </c>
    </row>
    <row r="521" spans="1:6" x14ac:dyDescent="0.2">
      <c r="A521" t="s">
        <v>52</v>
      </c>
      <c r="B521">
        <v>1779840180000</v>
      </c>
      <c r="C521" t="s">
        <v>928</v>
      </c>
      <c r="D521" t="s">
        <v>971</v>
      </c>
      <c r="E521" t="s">
        <v>972</v>
      </c>
      <c r="F521">
        <v>24001</v>
      </c>
    </row>
    <row r="522" spans="1:6" x14ac:dyDescent="0.2">
      <c r="A522" t="s">
        <v>52</v>
      </c>
      <c r="B522">
        <v>1780012860000</v>
      </c>
      <c r="C522" t="s">
        <v>928</v>
      </c>
      <c r="D522" t="s">
        <v>975</v>
      </c>
      <c r="E522" t="s">
        <v>976</v>
      </c>
      <c r="F522">
        <v>24021</v>
      </c>
    </row>
    <row r="523" spans="1:6" x14ac:dyDescent="0.2">
      <c r="A523" t="s">
        <v>52</v>
      </c>
      <c r="B523">
        <v>1780012920000</v>
      </c>
      <c r="C523" t="s">
        <v>928</v>
      </c>
      <c r="D523" t="s">
        <v>971</v>
      </c>
      <c r="E523" t="s">
        <v>972</v>
      </c>
      <c r="F523">
        <v>24027</v>
      </c>
    </row>
    <row r="524" spans="1:6" x14ac:dyDescent="0.2">
      <c r="A524" t="s">
        <v>52</v>
      </c>
      <c r="B524">
        <v>1780012980000</v>
      </c>
      <c r="C524" t="s">
        <v>928</v>
      </c>
      <c r="D524" t="s">
        <v>973</v>
      </c>
      <c r="E524" t="s">
        <v>974</v>
      </c>
      <c r="F524">
        <v>24031</v>
      </c>
    </row>
    <row r="525" spans="1:6" x14ac:dyDescent="0.2">
      <c r="A525" t="s">
        <v>52</v>
      </c>
      <c r="B525">
        <v>1780099260000</v>
      </c>
      <c r="C525" t="s">
        <v>928</v>
      </c>
      <c r="D525" t="s">
        <v>971</v>
      </c>
      <c r="E525" t="s">
        <v>972</v>
      </c>
      <c r="F525">
        <v>24043</v>
      </c>
    </row>
    <row r="526" spans="1:6" x14ac:dyDescent="0.2">
      <c r="A526" t="s">
        <v>52</v>
      </c>
      <c r="B526">
        <v>1780185660000</v>
      </c>
      <c r="C526" t="s">
        <v>927</v>
      </c>
      <c r="D526" t="s">
        <v>973</v>
      </c>
      <c r="E526" t="s">
        <v>974</v>
      </c>
      <c r="F526">
        <v>24055</v>
      </c>
    </row>
    <row r="527" spans="1:6" x14ac:dyDescent="0.2">
      <c r="A527" t="s">
        <v>52</v>
      </c>
      <c r="B527">
        <v>1780185720000</v>
      </c>
      <c r="C527" t="s">
        <v>928</v>
      </c>
      <c r="D527" t="s">
        <v>971</v>
      </c>
      <c r="E527" t="s">
        <v>972</v>
      </c>
      <c r="F527">
        <v>24065</v>
      </c>
    </row>
    <row r="528" spans="1:6" x14ac:dyDescent="0.2">
      <c r="A528" t="s">
        <v>52</v>
      </c>
      <c r="B528">
        <v>1780185780000</v>
      </c>
      <c r="C528" t="s">
        <v>928</v>
      </c>
      <c r="D528" t="s">
        <v>971</v>
      </c>
      <c r="E528" t="s">
        <v>972</v>
      </c>
      <c r="F528">
        <v>24066</v>
      </c>
    </row>
    <row r="529" spans="1:6" x14ac:dyDescent="0.2">
      <c r="A529" t="s">
        <v>52</v>
      </c>
      <c r="B529">
        <v>1780444860000</v>
      </c>
      <c r="C529" t="s">
        <v>928</v>
      </c>
      <c r="D529" t="s">
        <v>971</v>
      </c>
      <c r="E529" t="s">
        <v>972</v>
      </c>
      <c r="F529">
        <v>24101</v>
      </c>
    </row>
    <row r="530" spans="1:6" x14ac:dyDescent="0.2">
      <c r="A530" t="s">
        <v>52</v>
      </c>
      <c r="B530">
        <v>1780531260000</v>
      </c>
      <c r="C530" t="s">
        <v>927</v>
      </c>
      <c r="D530" t="s">
        <v>973</v>
      </c>
      <c r="E530" t="s">
        <v>974</v>
      </c>
      <c r="F530">
        <v>24114</v>
      </c>
    </row>
    <row r="531" spans="1:6" x14ac:dyDescent="0.2">
      <c r="A531" t="s">
        <v>52</v>
      </c>
      <c r="B531">
        <v>1780617660000</v>
      </c>
      <c r="C531" t="s">
        <v>924</v>
      </c>
      <c r="D531" t="s">
        <v>971</v>
      </c>
      <c r="E531" t="s">
        <v>972</v>
      </c>
      <c r="F531">
        <v>24127</v>
      </c>
    </row>
    <row r="532" spans="1:6" x14ac:dyDescent="0.2">
      <c r="A532" t="s">
        <v>52</v>
      </c>
      <c r="B532">
        <v>1780704060000</v>
      </c>
      <c r="C532" t="s">
        <v>928</v>
      </c>
      <c r="D532" t="s">
        <v>973</v>
      </c>
      <c r="E532" t="s">
        <v>974</v>
      </c>
      <c r="F532">
        <v>24140</v>
      </c>
    </row>
    <row r="533" spans="1:6" x14ac:dyDescent="0.2">
      <c r="A533" t="s">
        <v>52</v>
      </c>
      <c r="B533">
        <v>1780704120000</v>
      </c>
      <c r="C533" t="s">
        <v>928</v>
      </c>
      <c r="D533" t="s">
        <v>971</v>
      </c>
      <c r="E533" t="s">
        <v>972</v>
      </c>
      <c r="F533">
        <v>24143</v>
      </c>
    </row>
    <row r="534" spans="1:6" x14ac:dyDescent="0.2">
      <c r="A534" t="s">
        <v>52</v>
      </c>
      <c r="B534">
        <v>1780790460000</v>
      </c>
      <c r="C534" t="s">
        <v>927</v>
      </c>
      <c r="D534" t="s">
        <v>971</v>
      </c>
      <c r="E534" t="s">
        <v>972</v>
      </c>
      <c r="F534">
        <v>24161</v>
      </c>
    </row>
    <row r="535" spans="1:6" x14ac:dyDescent="0.2">
      <c r="A535" t="s">
        <v>53</v>
      </c>
      <c r="B535">
        <v>1779667260000</v>
      </c>
      <c r="C535" t="s">
        <v>927</v>
      </c>
      <c r="D535" t="s">
        <v>971</v>
      </c>
      <c r="E535" t="s">
        <v>972</v>
      </c>
      <c r="F535">
        <v>24165</v>
      </c>
    </row>
    <row r="536" spans="1:6" x14ac:dyDescent="0.2">
      <c r="A536" t="s">
        <v>53</v>
      </c>
      <c r="B536">
        <v>1779753660000</v>
      </c>
      <c r="C536" t="s">
        <v>927</v>
      </c>
      <c r="D536" t="s">
        <v>971</v>
      </c>
      <c r="E536" t="s">
        <v>972</v>
      </c>
      <c r="F536">
        <v>24176</v>
      </c>
    </row>
    <row r="537" spans="1:6" x14ac:dyDescent="0.2">
      <c r="A537" t="s">
        <v>53</v>
      </c>
      <c r="B537">
        <v>1779753720000</v>
      </c>
      <c r="C537" t="s">
        <v>927</v>
      </c>
      <c r="D537" t="s">
        <v>973</v>
      </c>
      <c r="E537" t="s">
        <v>974</v>
      </c>
      <c r="F537">
        <v>24180</v>
      </c>
    </row>
    <row r="538" spans="1:6" x14ac:dyDescent="0.2">
      <c r="A538" t="s">
        <v>53</v>
      </c>
      <c r="B538">
        <v>1779753780000</v>
      </c>
      <c r="C538" t="s">
        <v>927</v>
      </c>
      <c r="D538" t="s">
        <v>973</v>
      </c>
      <c r="E538" t="s">
        <v>974</v>
      </c>
      <c r="F538">
        <v>24185</v>
      </c>
    </row>
    <row r="539" spans="1:6" x14ac:dyDescent="0.2">
      <c r="A539" t="s">
        <v>53</v>
      </c>
      <c r="B539">
        <v>1779753840000</v>
      </c>
      <c r="C539" t="s">
        <v>927</v>
      </c>
      <c r="D539" t="s">
        <v>971</v>
      </c>
      <c r="E539" t="s">
        <v>972</v>
      </c>
      <c r="F539">
        <v>24186</v>
      </c>
    </row>
    <row r="540" spans="1:6" x14ac:dyDescent="0.2">
      <c r="A540" t="s">
        <v>53</v>
      </c>
      <c r="B540">
        <v>1779926460000</v>
      </c>
      <c r="C540" t="s">
        <v>927</v>
      </c>
      <c r="D540" t="s">
        <v>971</v>
      </c>
      <c r="E540" t="s">
        <v>972</v>
      </c>
      <c r="F540">
        <v>24198</v>
      </c>
    </row>
    <row r="541" spans="1:6" x14ac:dyDescent="0.2">
      <c r="A541" t="s">
        <v>53</v>
      </c>
      <c r="B541">
        <v>1779926520000</v>
      </c>
      <c r="C541" t="s">
        <v>927</v>
      </c>
      <c r="D541" t="s">
        <v>971</v>
      </c>
      <c r="E541" t="s">
        <v>972</v>
      </c>
      <c r="F541">
        <v>24208</v>
      </c>
    </row>
    <row r="542" spans="1:6" x14ac:dyDescent="0.2">
      <c r="A542" t="s">
        <v>53</v>
      </c>
      <c r="B542">
        <v>1780012860000</v>
      </c>
      <c r="C542" t="s">
        <v>927</v>
      </c>
      <c r="D542" t="s">
        <v>971</v>
      </c>
      <c r="E542" t="s">
        <v>972</v>
      </c>
      <c r="F542">
        <v>24209</v>
      </c>
    </row>
    <row r="543" spans="1:6" x14ac:dyDescent="0.2">
      <c r="A543" t="s">
        <v>53</v>
      </c>
      <c r="B543">
        <v>1780012920000</v>
      </c>
      <c r="C543" t="s">
        <v>927</v>
      </c>
      <c r="D543" t="s">
        <v>971</v>
      </c>
      <c r="E543" t="s">
        <v>972</v>
      </c>
      <c r="F543">
        <v>24215</v>
      </c>
    </row>
    <row r="544" spans="1:6" x14ac:dyDescent="0.2">
      <c r="A544" t="s">
        <v>53</v>
      </c>
      <c r="B544">
        <v>1780099260000</v>
      </c>
      <c r="C544" t="s">
        <v>927</v>
      </c>
      <c r="D544" t="s">
        <v>971</v>
      </c>
      <c r="E544" t="s">
        <v>972</v>
      </c>
      <c r="F544">
        <v>24229</v>
      </c>
    </row>
    <row r="545" spans="1:6" x14ac:dyDescent="0.2">
      <c r="A545" t="s">
        <v>53</v>
      </c>
      <c r="B545">
        <v>1780185660000</v>
      </c>
      <c r="C545" t="s">
        <v>927</v>
      </c>
      <c r="D545" t="s">
        <v>973</v>
      </c>
      <c r="E545" t="s">
        <v>974</v>
      </c>
      <c r="F545">
        <v>24240</v>
      </c>
    </row>
    <row r="546" spans="1:6" x14ac:dyDescent="0.2">
      <c r="A546" t="s">
        <v>53</v>
      </c>
      <c r="B546">
        <v>1780358460000</v>
      </c>
      <c r="C546" t="s">
        <v>927</v>
      </c>
      <c r="D546" t="s">
        <v>971</v>
      </c>
      <c r="E546" t="s">
        <v>972</v>
      </c>
      <c r="F546">
        <v>24262</v>
      </c>
    </row>
    <row r="547" spans="1:6" x14ac:dyDescent="0.2">
      <c r="A547" t="s">
        <v>53</v>
      </c>
      <c r="B547">
        <v>1780358520000</v>
      </c>
      <c r="C547" t="s">
        <v>927</v>
      </c>
      <c r="D547" t="s">
        <v>971</v>
      </c>
      <c r="E547" t="s">
        <v>972</v>
      </c>
      <c r="F547">
        <v>24263</v>
      </c>
    </row>
    <row r="548" spans="1:6" x14ac:dyDescent="0.2">
      <c r="A548" t="s">
        <v>53</v>
      </c>
      <c r="B548">
        <v>1780444860000</v>
      </c>
      <c r="C548" t="s">
        <v>927</v>
      </c>
      <c r="D548" t="s">
        <v>973</v>
      </c>
      <c r="E548" t="s">
        <v>974</v>
      </c>
      <c r="F548">
        <v>24268</v>
      </c>
    </row>
    <row r="549" spans="1:6" x14ac:dyDescent="0.2">
      <c r="A549" t="s">
        <v>53</v>
      </c>
      <c r="B549">
        <v>1780444920000</v>
      </c>
      <c r="C549" t="s">
        <v>927</v>
      </c>
      <c r="D549" t="s">
        <v>975</v>
      </c>
      <c r="E549" t="s">
        <v>976</v>
      </c>
      <c r="F549">
        <v>24272</v>
      </c>
    </row>
    <row r="550" spans="1:6" x14ac:dyDescent="0.2">
      <c r="A550" t="s">
        <v>53</v>
      </c>
      <c r="B550">
        <v>1780617660000</v>
      </c>
      <c r="C550" t="s">
        <v>927</v>
      </c>
      <c r="D550" t="s">
        <v>971</v>
      </c>
      <c r="E550" t="s">
        <v>972</v>
      </c>
      <c r="F550">
        <v>24288</v>
      </c>
    </row>
    <row r="551" spans="1:6" x14ac:dyDescent="0.2">
      <c r="A551" t="s">
        <v>53</v>
      </c>
      <c r="B551">
        <v>1780704060000</v>
      </c>
      <c r="C551" t="s">
        <v>927</v>
      </c>
      <c r="D551" t="s">
        <v>971</v>
      </c>
      <c r="E551" t="s">
        <v>972</v>
      </c>
      <c r="F551">
        <v>24303</v>
      </c>
    </row>
    <row r="552" spans="1:6" x14ac:dyDescent="0.2">
      <c r="A552" t="s">
        <v>53</v>
      </c>
      <c r="B552">
        <v>1780704120000</v>
      </c>
      <c r="C552" t="s">
        <v>927</v>
      </c>
      <c r="D552" t="s">
        <v>971</v>
      </c>
      <c r="E552" t="s">
        <v>972</v>
      </c>
      <c r="F552">
        <v>24308</v>
      </c>
    </row>
    <row r="553" spans="1:6" x14ac:dyDescent="0.2">
      <c r="A553" t="s">
        <v>53</v>
      </c>
      <c r="B553">
        <v>1780790460000</v>
      </c>
      <c r="C553" t="s">
        <v>927</v>
      </c>
      <c r="D553" t="s">
        <v>971</v>
      </c>
      <c r="E553" t="s">
        <v>972</v>
      </c>
      <c r="F553">
        <v>24318</v>
      </c>
    </row>
    <row r="554" spans="1:6" x14ac:dyDescent="0.2">
      <c r="A554" t="s">
        <v>54</v>
      </c>
      <c r="B554">
        <v>1779926460000</v>
      </c>
      <c r="C554" t="s">
        <v>924</v>
      </c>
      <c r="D554" t="s">
        <v>973</v>
      </c>
      <c r="E554" t="s">
        <v>974</v>
      </c>
      <c r="F554">
        <v>24363</v>
      </c>
    </row>
    <row r="555" spans="1:6" x14ac:dyDescent="0.2">
      <c r="A555" t="s">
        <v>54</v>
      </c>
      <c r="B555">
        <v>1779926520000</v>
      </c>
      <c r="C555" t="s">
        <v>924</v>
      </c>
      <c r="D555" t="s">
        <v>971</v>
      </c>
      <c r="E555" t="s">
        <v>972</v>
      </c>
      <c r="F555">
        <v>24364</v>
      </c>
    </row>
    <row r="556" spans="1:6" x14ac:dyDescent="0.2">
      <c r="A556" t="s">
        <v>54</v>
      </c>
      <c r="B556">
        <v>1780012860000</v>
      </c>
      <c r="C556" t="s">
        <v>924</v>
      </c>
      <c r="D556" t="s">
        <v>971</v>
      </c>
      <c r="E556" t="s">
        <v>972</v>
      </c>
      <c r="F556">
        <v>24370</v>
      </c>
    </row>
    <row r="557" spans="1:6" x14ac:dyDescent="0.2">
      <c r="A557" t="s">
        <v>54</v>
      </c>
      <c r="B557">
        <v>1780012920000</v>
      </c>
      <c r="C557" t="s">
        <v>927</v>
      </c>
      <c r="D557" t="s">
        <v>975</v>
      </c>
      <c r="E557" t="s">
        <v>976</v>
      </c>
      <c r="F557">
        <v>24371</v>
      </c>
    </row>
    <row r="558" spans="1:6" x14ac:dyDescent="0.2">
      <c r="A558" t="s">
        <v>54</v>
      </c>
      <c r="B558">
        <v>1780012980000</v>
      </c>
      <c r="C558" t="s">
        <v>924</v>
      </c>
      <c r="D558" t="s">
        <v>971</v>
      </c>
      <c r="E558" t="s">
        <v>972</v>
      </c>
      <c r="F558">
        <v>24372</v>
      </c>
    </row>
    <row r="559" spans="1:6" x14ac:dyDescent="0.2">
      <c r="A559" t="s">
        <v>54</v>
      </c>
      <c r="B559">
        <v>1780013040000</v>
      </c>
      <c r="C559" t="s">
        <v>924</v>
      </c>
      <c r="D559" t="s">
        <v>973</v>
      </c>
      <c r="E559" t="s">
        <v>974</v>
      </c>
      <c r="F559">
        <v>24381</v>
      </c>
    </row>
    <row r="560" spans="1:6" x14ac:dyDescent="0.2">
      <c r="A560" t="s">
        <v>54</v>
      </c>
      <c r="B560">
        <v>1780099260000</v>
      </c>
      <c r="C560" t="s">
        <v>924</v>
      </c>
      <c r="D560" t="s">
        <v>971</v>
      </c>
      <c r="E560" t="s">
        <v>972</v>
      </c>
      <c r="F560">
        <v>24388</v>
      </c>
    </row>
    <row r="561" spans="1:6" x14ac:dyDescent="0.2">
      <c r="A561" t="s">
        <v>54</v>
      </c>
      <c r="B561">
        <v>1780099320000</v>
      </c>
      <c r="C561" t="s">
        <v>924</v>
      </c>
      <c r="D561" t="s">
        <v>971</v>
      </c>
      <c r="E561" t="s">
        <v>972</v>
      </c>
      <c r="F561">
        <v>24392</v>
      </c>
    </row>
    <row r="562" spans="1:6" x14ac:dyDescent="0.2">
      <c r="A562" t="s">
        <v>54</v>
      </c>
      <c r="B562">
        <v>1780185660000</v>
      </c>
      <c r="C562" t="s">
        <v>928</v>
      </c>
      <c r="D562" t="s">
        <v>975</v>
      </c>
      <c r="E562" t="s">
        <v>976</v>
      </c>
      <c r="F562">
        <v>24397</v>
      </c>
    </row>
    <row r="563" spans="1:6" x14ac:dyDescent="0.2">
      <c r="A563" t="s">
        <v>54</v>
      </c>
      <c r="B563">
        <v>1780185720000</v>
      </c>
      <c r="C563" t="s">
        <v>924</v>
      </c>
      <c r="D563" t="s">
        <v>973</v>
      </c>
      <c r="E563" t="s">
        <v>974</v>
      </c>
      <c r="F563">
        <v>24407</v>
      </c>
    </row>
    <row r="564" spans="1:6" x14ac:dyDescent="0.2">
      <c r="A564" t="s">
        <v>54</v>
      </c>
      <c r="B564">
        <v>1780272060000</v>
      </c>
      <c r="C564" t="s">
        <v>924</v>
      </c>
      <c r="D564" t="s">
        <v>971</v>
      </c>
      <c r="E564" t="s">
        <v>972</v>
      </c>
      <c r="F564">
        <v>24409</v>
      </c>
    </row>
    <row r="565" spans="1:6" x14ac:dyDescent="0.2">
      <c r="A565" t="s">
        <v>54</v>
      </c>
      <c r="B565">
        <v>1780272120000</v>
      </c>
      <c r="C565" t="s">
        <v>924</v>
      </c>
      <c r="D565" t="s">
        <v>973</v>
      </c>
      <c r="E565" t="s">
        <v>974</v>
      </c>
      <c r="F565">
        <v>24416</v>
      </c>
    </row>
    <row r="566" spans="1:6" x14ac:dyDescent="0.2">
      <c r="A566" t="s">
        <v>54</v>
      </c>
      <c r="B566">
        <v>1780358460000</v>
      </c>
      <c r="C566" t="s">
        <v>924</v>
      </c>
      <c r="D566" t="s">
        <v>975</v>
      </c>
      <c r="E566" t="s">
        <v>976</v>
      </c>
      <c r="F566">
        <v>24420</v>
      </c>
    </row>
    <row r="567" spans="1:6" x14ac:dyDescent="0.2">
      <c r="A567" t="s">
        <v>54</v>
      </c>
      <c r="B567">
        <v>1780358520000</v>
      </c>
      <c r="C567" t="s">
        <v>924</v>
      </c>
      <c r="D567" t="s">
        <v>971</v>
      </c>
      <c r="E567" t="s">
        <v>972</v>
      </c>
      <c r="F567">
        <v>24426</v>
      </c>
    </row>
    <row r="568" spans="1:6" x14ac:dyDescent="0.2">
      <c r="A568" t="s">
        <v>54</v>
      </c>
      <c r="B568">
        <v>1780358580000</v>
      </c>
      <c r="C568" t="s">
        <v>927</v>
      </c>
      <c r="D568" t="s">
        <v>973</v>
      </c>
      <c r="E568" t="s">
        <v>974</v>
      </c>
      <c r="F568">
        <v>24427</v>
      </c>
    </row>
    <row r="569" spans="1:6" x14ac:dyDescent="0.2">
      <c r="A569" t="s">
        <v>54</v>
      </c>
      <c r="B569">
        <v>1780444860000</v>
      </c>
      <c r="C569" t="s">
        <v>924</v>
      </c>
      <c r="D569" t="s">
        <v>971</v>
      </c>
      <c r="E569" t="s">
        <v>972</v>
      </c>
      <c r="F569">
        <v>24437</v>
      </c>
    </row>
    <row r="570" spans="1:6" x14ac:dyDescent="0.2">
      <c r="A570" t="s">
        <v>54</v>
      </c>
      <c r="B570">
        <v>1780531260000</v>
      </c>
      <c r="C570" t="s">
        <v>928</v>
      </c>
      <c r="D570" t="s">
        <v>971</v>
      </c>
      <c r="E570" t="s">
        <v>972</v>
      </c>
      <c r="F570">
        <v>24442</v>
      </c>
    </row>
    <row r="571" spans="1:6" x14ac:dyDescent="0.2">
      <c r="A571" t="s">
        <v>54</v>
      </c>
      <c r="B571">
        <v>1780617660000</v>
      </c>
      <c r="C571" t="s">
        <v>924</v>
      </c>
      <c r="D571" t="s">
        <v>971</v>
      </c>
      <c r="E571" t="s">
        <v>972</v>
      </c>
      <c r="F571">
        <v>24451</v>
      </c>
    </row>
    <row r="572" spans="1:6" x14ac:dyDescent="0.2">
      <c r="A572" t="s">
        <v>54</v>
      </c>
      <c r="B572">
        <v>1780617720000</v>
      </c>
      <c r="C572" t="s">
        <v>924</v>
      </c>
      <c r="D572" t="s">
        <v>971</v>
      </c>
      <c r="E572" t="s">
        <v>972</v>
      </c>
      <c r="F572">
        <v>24457</v>
      </c>
    </row>
    <row r="573" spans="1:6" x14ac:dyDescent="0.2">
      <c r="A573" t="s">
        <v>54</v>
      </c>
      <c r="B573">
        <v>1780704060000</v>
      </c>
      <c r="C573" t="s">
        <v>924</v>
      </c>
      <c r="D573" t="s">
        <v>973</v>
      </c>
      <c r="E573" t="s">
        <v>974</v>
      </c>
      <c r="F573">
        <v>24461</v>
      </c>
    </row>
    <row r="574" spans="1:6" x14ac:dyDescent="0.2">
      <c r="A574" t="s">
        <v>54</v>
      </c>
      <c r="B574">
        <v>1780704120000</v>
      </c>
      <c r="C574" t="s">
        <v>924</v>
      </c>
      <c r="D574" t="s">
        <v>971</v>
      </c>
      <c r="E574" t="s">
        <v>972</v>
      </c>
      <c r="F574">
        <v>24469</v>
      </c>
    </row>
    <row r="575" spans="1:6" x14ac:dyDescent="0.2">
      <c r="A575" t="s">
        <v>54</v>
      </c>
      <c r="B575">
        <v>1780704180000</v>
      </c>
      <c r="C575" t="s">
        <v>924</v>
      </c>
      <c r="D575" t="s">
        <v>971</v>
      </c>
      <c r="E575" t="s">
        <v>972</v>
      </c>
      <c r="F575">
        <v>24471</v>
      </c>
    </row>
    <row r="576" spans="1:6" x14ac:dyDescent="0.2">
      <c r="A576" t="s">
        <v>55</v>
      </c>
      <c r="B576">
        <v>1779753660000</v>
      </c>
      <c r="C576" t="s">
        <v>928</v>
      </c>
      <c r="D576" t="s">
        <v>971</v>
      </c>
      <c r="E576" t="s">
        <v>972</v>
      </c>
      <c r="F576">
        <v>24501</v>
      </c>
    </row>
    <row r="577" spans="1:6" x14ac:dyDescent="0.2">
      <c r="A577" t="s">
        <v>55</v>
      </c>
      <c r="B577">
        <v>1779753720000</v>
      </c>
      <c r="C577" t="s">
        <v>928</v>
      </c>
      <c r="D577" t="s">
        <v>975</v>
      </c>
      <c r="E577" t="s">
        <v>976</v>
      </c>
      <c r="F577">
        <v>24506</v>
      </c>
    </row>
    <row r="578" spans="1:6" x14ac:dyDescent="0.2">
      <c r="A578" t="s">
        <v>55</v>
      </c>
      <c r="B578">
        <v>1779753780000</v>
      </c>
      <c r="C578" t="s">
        <v>928</v>
      </c>
      <c r="D578" t="s">
        <v>971</v>
      </c>
      <c r="E578" t="s">
        <v>972</v>
      </c>
      <c r="F578">
        <v>24507</v>
      </c>
    </row>
    <row r="579" spans="1:6" x14ac:dyDescent="0.2">
      <c r="A579" t="s">
        <v>55</v>
      </c>
      <c r="B579">
        <v>1779840060000</v>
      </c>
      <c r="C579" t="s">
        <v>928</v>
      </c>
      <c r="D579" t="s">
        <v>971</v>
      </c>
      <c r="E579" t="s">
        <v>972</v>
      </c>
      <c r="F579">
        <v>24516</v>
      </c>
    </row>
    <row r="580" spans="1:6" x14ac:dyDescent="0.2">
      <c r="A580" t="s">
        <v>55</v>
      </c>
      <c r="B580">
        <v>1779840120000</v>
      </c>
      <c r="C580" t="s">
        <v>928</v>
      </c>
      <c r="D580" t="s">
        <v>971</v>
      </c>
      <c r="E580" t="s">
        <v>972</v>
      </c>
      <c r="F580">
        <v>24518</v>
      </c>
    </row>
    <row r="581" spans="1:6" x14ac:dyDescent="0.2">
      <c r="A581" t="s">
        <v>55</v>
      </c>
      <c r="B581">
        <v>1779926460000</v>
      </c>
      <c r="C581" t="s">
        <v>927</v>
      </c>
      <c r="D581" t="s">
        <v>973</v>
      </c>
      <c r="E581" t="s">
        <v>974</v>
      </c>
      <c r="F581">
        <v>24525</v>
      </c>
    </row>
    <row r="582" spans="1:6" x14ac:dyDescent="0.2">
      <c r="A582" t="s">
        <v>55</v>
      </c>
      <c r="B582">
        <v>1779926520000</v>
      </c>
      <c r="C582" t="s">
        <v>928</v>
      </c>
      <c r="D582" t="s">
        <v>971</v>
      </c>
      <c r="E582" t="s">
        <v>972</v>
      </c>
      <c r="F582">
        <v>24526</v>
      </c>
    </row>
    <row r="583" spans="1:6" x14ac:dyDescent="0.2">
      <c r="A583" t="s">
        <v>55</v>
      </c>
      <c r="B583">
        <v>1779926580000</v>
      </c>
      <c r="C583" t="s">
        <v>928</v>
      </c>
      <c r="D583" t="s">
        <v>971</v>
      </c>
      <c r="E583" t="s">
        <v>972</v>
      </c>
      <c r="F583">
        <v>24535</v>
      </c>
    </row>
    <row r="584" spans="1:6" x14ac:dyDescent="0.2">
      <c r="A584" t="s">
        <v>55</v>
      </c>
      <c r="B584">
        <v>1780012860000</v>
      </c>
      <c r="C584" t="s">
        <v>924</v>
      </c>
      <c r="D584" t="s">
        <v>971</v>
      </c>
      <c r="E584" t="s">
        <v>972</v>
      </c>
      <c r="F584">
        <v>24547</v>
      </c>
    </row>
    <row r="585" spans="1:6" x14ac:dyDescent="0.2">
      <c r="A585" t="s">
        <v>55</v>
      </c>
      <c r="B585">
        <v>1780099260000</v>
      </c>
      <c r="C585" t="s">
        <v>928</v>
      </c>
      <c r="D585" t="s">
        <v>971</v>
      </c>
      <c r="E585" t="s">
        <v>972</v>
      </c>
      <c r="F585">
        <v>24553</v>
      </c>
    </row>
    <row r="586" spans="1:6" x14ac:dyDescent="0.2">
      <c r="A586" t="s">
        <v>55</v>
      </c>
      <c r="B586">
        <v>1780099320000</v>
      </c>
      <c r="C586" t="s">
        <v>928</v>
      </c>
      <c r="D586" t="s">
        <v>975</v>
      </c>
      <c r="E586" t="s">
        <v>976</v>
      </c>
      <c r="F586">
        <v>24555</v>
      </c>
    </row>
    <row r="587" spans="1:6" x14ac:dyDescent="0.2">
      <c r="A587" t="s">
        <v>55</v>
      </c>
      <c r="B587">
        <v>1780099380000</v>
      </c>
      <c r="C587" t="s">
        <v>928</v>
      </c>
      <c r="D587" t="s">
        <v>971</v>
      </c>
      <c r="E587" t="s">
        <v>972</v>
      </c>
      <c r="F587">
        <v>24563</v>
      </c>
    </row>
    <row r="588" spans="1:6" x14ac:dyDescent="0.2">
      <c r="A588" t="s">
        <v>55</v>
      </c>
      <c r="B588">
        <v>1780185660000</v>
      </c>
      <c r="C588" t="s">
        <v>927</v>
      </c>
      <c r="D588" t="s">
        <v>973</v>
      </c>
      <c r="E588" t="s">
        <v>974</v>
      </c>
      <c r="F588">
        <v>24566</v>
      </c>
    </row>
    <row r="589" spans="1:6" x14ac:dyDescent="0.2">
      <c r="A589" t="s">
        <v>55</v>
      </c>
      <c r="B589">
        <v>1780185720000</v>
      </c>
      <c r="C589" t="s">
        <v>928</v>
      </c>
      <c r="D589" t="s">
        <v>971</v>
      </c>
      <c r="E589" t="s">
        <v>972</v>
      </c>
      <c r="F589">
        <v>24567</v>
      </c>
    </row>
    <row r="590" spans="1:6" x14ac:dyDescent="0.2">
      <c r="A590" t="s">
        <v>55</v>
      </c>
      <c r="B590">
        <v>1780185780000</v>
      </c>
      <c r="C590" t="s">
        <v>927</v>
      </c>
      <c r="D590" t="s">
        <v>971</v>
      </c>
      <c r="E590" t="s">
        <v>972</v>
      </c>
      <c r="F590">
        <v>24572</v>
      </c>
    </row>
    <row r="591" spans="1:6" x14ac:dyDescent="0.2">
      <c r="A591" t="s">
        <v>55</v>
      </c>
      <c r="B591">
        <v>1780185840000</v>
      </c>
      <c r="C591" t="s">
        <v>928</v>
      </c>
      <c r="D591" t="s">
        <v>971</v>
      </c>
      <c r="E591" t="s">
        <v>972</v>
      </c>
      <c r="F591">
        <v>24576</v>
      </c>
    </row>
    <row r="592" spans="1:6" x14ac:dyDescent="0.2">
      <c r="A592" t="s">
        <v>55</v>
      </c>
      <c r="B592">
        <v>1780272060000</v>
      </c>
      <c r="C592" t="s">
        <v>928</v>
      </c>
      <c r="D592" t="s">
        <v>971</v>
      </c>
      <c r="E592" t="s">
        <v>972</v>
      </c>
      <c r="F592">
        <v>24582</v>
      </c>
    </row>
    <row r="593" spans="1:6" x14ac:dyDescent="0.2">
      <c r="A593" t="s">
        <v>55</v>
      </c>
      <c r="B593">
        <v>1780358460000</v>
      </c>
      <c r="C593" t="s">
        <v>924</v>
      </c>
      <c r="D593" t="s">
        <v>971</v>
      </c>
      <c r="E593" t="s">
        <v>972</v>
      </c>
      <c r="F593">
        <v>24604</v>
      </c>
    </row>
    <row r="594" spans="1:6" x14ac:dyDescent="0.2">
      <c r="A594" t="s">
        <v>55</v>
      </c>
      <c r="B594">
        <v>1780358520000</v>
      </c>
      <c r="C594" t="s">
        <v>928</v>
      </c>
      <c r="D594" t="s">
        <v>971</v>
      </c>
      <c r="E594" t="s">
        <v>972</v>
      </c>
      <c r="F594">
        <v>24605</v>
      </c>
    </row>
    <row r="595" spans="1:6" x14ac:dyDescent="0.2">
      <c r="A595" t="s">
        <v>55</v>
      </c>
      <c r="B595">
        <v>1780531260000</v>
      </c>
      <c r="C595" t="s">
        <v>928</v>
      </c>
      <c r="D595" t="s">
        <v>971</v>
      </c>
      <c r="E595" t="s">
        <v>972</v>
      </c>
      <c r="F595">
        <v>24634</v>
      </c>
    </row>
    <row r="596" spans="1:6" x14ac:dyDescent="0.2">
      <c r="A596" t="s">
        <v>55</v>
      </c>
      <c r="B596">
        <v>1780617660000</v>
      </c>
      <c r="C596" t="s">
        <v>928</v>
      </c>
      <c r="D596" t="s">
        <v>971</v>
      </c>
      <c r="E596" t="s">
        <v>972</v>
      </c>
      <c r="F596">
        <v>24638</v>
      </c>
    </row>
    <row r="597" spans="1:6" x14ac:dyDescent="0.2">
      <c r="A597" t="s">
        <v>55</v>
      </c>
      <c r="B597">
        <v>1780617720000</v>
      </c>
      <c r="C597" t="s">
        <v>928</v>
      </c>
      <c r="D597" t="s">
        <v>973</v>
      </c>
      <c r="E597" t="s">
        <v>974</v>
      </c>
      <c r="F597">
        <v>24639</v>
      </c>
    </row>
    <row r="598" spans="1:6" x14ac:dyDescent="0.2">
      <c r="A598" t="s">
        <v>55</v>
      </c>
      <c r="B598">
        <v>1780617780000</v>
      </c>
      <c r="C598" t="s">
        <v>928</v>
      </c>
      <c r="D598" t="s">
        <v>975</v>
      </c>
      <c r="E598" t="s">
        <v>976</v>
      </c>
      <c r="F598">
        <v>24641</v>
      </c>
    </row>
    <row r="599" spans="1:6" x14ac:dyDescent="0.2">
      <c r="A599" t="s">
        <v>55</v>
      </c>
      <c r="B599">
        <v>1780617840000</v>
      </c>
      <c r="C599" t="s">
        <v>924</v>
      </c>
      <c r="D599" t="s">
        <v>971</v>
      </c>
      <c r="E599" t="s">
        <v>972</v>
      </c>
      <c r="F599">
        <v>24649</v>
      </c>
    </row>
    <row r="600" spans="1:6" x14ac:dyDescent="0.2">
      <c r="A600" t="s">
        <v>55</v>
      </c>
      <c r="B600">
        <v>1780790460000</v>
      </c>
      <c r="C600" t="s">
        <v>927</v>
      </c>
      <c r="D600" t="s">
        <v>971</v>
      </c>
      <c r="E600" t="s">
        <v>972</v>
      </c>
      <c r="F600">
        <v>24670</v>
      </c>
    </row>
    <row r="601" spans="1:6" x14ac:dyDescent="0.2">
      <c r="A601" t="s">
        <v>56</v>
      </c>
      <c r="B601">
        <v>1779667260000</v>
      </c>
      <c r="C601" t="s">
        <v>927</v>
      </c>
      <c r="D601" t="s">
        <v>971</v>
      </c>
      <c r="E601" t="s">
        <v>972</v>
      </c>
      <c r="F601">
        <v>24688</v>
      </c>
    </row>
    <row r="602" spans="1:6" x14ac:dyDescent="0.2">
      <c r="A602" t="s">
        <v>56</v>
      </c>
      <c r="B602">
        <v>1779667320000</v>
      </c>
      <c r="C602" t="s">
        <v>927</v>
      </c>
      <c r="D602" t="s">
        <v>971</v>
      </c>
      <c r="E602" t="s">
        <v>972</v>
      </c>
      <c r="F602">
        <v>24694</v>
      </c>
    </row>
    <row r="603" spans="1:6" x14ac:dyDescent="0.2">
      <c r="A603" t="s">
        <v>56</v>
      </c>
      <c r="B603">
        <v>1779753660000</v>
      </c>
      <c r="C603" t="s">
        <v>928</v>
      </c>
      <c r="D603" t="s">
        <v>971</v>
      </c>
      <c r="E603" t="s">
        <v>972</v>
      </c>
      <c r="F603">
        <v>24703</v>
      </c>
    </row>
    <row r="604" spans="1:6" x14ac:dyDescent="0.2">
      <c r="A604" t="s">
        <v>56</v>
      </c>
      <c r="B604">
        <v>1779753720000</v>
      </c>
      <c r="C604" t="s">
        <v>927</v>
      </c>
      <c r="D604" t="s">
        <v>971</v>
      </c>
      <c r="E604" t="s">
        <v>972</v>
      </c>
      <c r="F604">
        <v>24704</v>
      </c>
    </row>
    <row r="605" spans="1:6" x14ac:dyDescent="0.2">
      <c r="A605" t="s">
        <v>56</v>
      </c>
      <c r="B605">
        <v>1779840060000</v>
      </c>
      <c r="C605" t="s">
        <v>927</v>
      </c>
      <c r="D605" t="s">
        <v>973</v>
      </c>
      <c r="E605" t="s">
        <v>974</v>
      </c>
      <c r="F605">
        <v>24717</v>
      </c>
    </row>
    <row r="606" spans="1:6" x14ac:dyDescent="0.2">
      <c r="A606" t="s">
        <v>56</v>
      </c>
      <c r="B606">
        <v>1779840120000</v>
      </c>
      <c r="C606" t="s">
        <v>927</v>
      </c>
      <c r="D606" t="s">
        <v>971</v>
      </c>
      <c r="E606" t="s">
        <v>972</v>
      </c>
      <c r="F606">
        <v>24718</v>
      </c>
    </row>
    <row r="607" spans="1:6" x14ac:dyDescent="0.2">
      <c r="A607" t="s">
        <v>56</v>
      </c>
      <c r="B607">
        <v>1779926460000</v>
      </c>
      <c r="C607" t="s">
        <v>927</v>
      </c>
      <c r="D607" t="s">
        <v>971</v>
      </c>
      <c r="E607" t="s">
        <v>972</v>
      </c>
      <c r="F607">
        <v>24727</v>
      </c>
    </row>
    <row r="608" spans="1:6" x14ac:dyDescent="0.2">
      <c r="A608" t="s">
        <v>56</v>
      </c>
      <c r="B608">
        <v>1779926520000</v>
      </c>
      <c r="C608" t="s">
        <v>924</v>
      </c>
      <c r="D608" t="s">
        <v>973</v>
      </c>
      <c r="E608" t="s">
        <v>974</v>
      </c>
      <c r="F608">
        <v>24728</v>
      </c>
    </row>
    <row r="609" spans="1:6" x14ac:dyDescent="0.2">
      <c r="A609" t="s">
        <v>56</v>
      </c>
      <c r="B609">
        <v>1780012860000</v>
      </c>
      <c r="C609" t="s">
        <v>927</v>
      </c>
      <c r="D609" t="s">
        <v>973</v>
      </c>
      <c r="E609" t="s">
        <v>974</v>
      </c>
      <c r="F609">
        <v>24741</v>
      </c>
    </row>
    <row r="610" spans="1:6" x14ac:dyDescent="0.2">
      <c r="A610" t="s">
        <v>56</v>
      </c>
      <c r="B610">
        <v>1780012920000</v>
      </c>
      <c r="C610" t="s">
        <v>928</v>
      </c>
      <c r="D610" t="s">
        <v>971</v>
      </c>
      <c r="E610" t="s">
        <v>972</v>
      </c>
      <c r="F610">
        <v>24751</v>
      </c>
    </row>
    <row r="611" spans="1:6" x14ac:dyDescent="0.2">
      <c r="A611" t="s">
        <v>56</v>
      </c>
      <c r="B611">
        <v>1780099260000</v>
      </c>
      <c r="C611" t="s">
        <v>927</v>
      </c>
      <c r="D611" t="s">
        <v>971</v>
      </c>
      <c r="E611" t="s">
        <v>972</v>
      </c>
      <c r="F611">
        <v>24760</v>
      </c>
    </row>
    <row r="612" spans="1:6" x14ac:dyDescent="0.2">
      <c r="A612" t="s">
        <v>56</v>
      </c>
      <c r="B612">
        <v>1780185660000</v>
      </c>
      <c r="C612" t="s">
        <v>927</v>
      </c>
      <c r="D612" t="s">
        <v>971</v>
      </c>
      <c r="E612" t="s">
        <v>972</v>
      </c>
      <c r="F612">
        <v>24767</v>
      </c>
    </row>
    <row r="613" spans="1:6" x14ac:dyDescent="0.2">
      <c r="A613" t="s">
        <v>56</v>
      </c>
      <c r="B613">
        <v>1780185720000</v>
      </c>
      <c r="C613" t="s">
        <v>927</v>
      </c>
      <c r="D613" t="s">
        <v>971</v>
      </c>
      <c r="E613" t="s">
        <v>972</v>
      </c>
      <c r="F613">
        <v>24770</v>
      </c>
    </row>
    <row r="614" spans="1:6" x14ac:dyDescent="0.2">
      <c r="A614" t="s">
        <v>56</v>
      </c>
      <c r="B614">
        <v>1780272060000</v>
      </c>
      <c r="C614" t="s">
        <v>927</v>
      </c>
      <c r="D614" t="s">
        <v>971</v>
      </c>
      <c r="E614" t="s">
        <v>972</v>
      </c>
      <c r="F614">
        <v>24787</v>
      </c>
    </row>
    <row r="615" spans="1:6" x14ac:dyDescent="0.2">
      <c r="A615" t="s">
        <v>56</v>
      </c>
      <c r="B615">
        <v>1780272120000</v>
      </c>
      <c r="C615" t="s">
        <v>927</v>
      </c>
      <c r="D615" t="s">
        <v>971</v>
      </c>
      <c r="E615" t="s">
        <v>972</v>
      </c>
      <c r="F615">
        <v>24790</v>
      </c>
    </row>
    <row r="616" spans="1:6" x14ac:dyDescent="0.2">
      <c r="A616" t="s">
        <v>56</v>
      </c>
      <c r="B616">
        <v>1780272180000</v>
      </c>
      <c r="C616" t="s">
        <v>927</v>
      </c>
      <c r="D616" t="s">
        <v>971</v>
      </c>
      <c r="E616" t="s">
        <v>972</v>
      </c>
      <c r="F616">
        <v>24796</v>
      </c>
    </row>
    <row r="617" spans="1:6" x14ac:dyDescent="0.2">
      <c r="A617" t="s">
        <v>56</v>
      </c>
      <c r="B617">
        <v>1780358460000</v>
      </c>
      <c r="C617" t="s">
        <v>927</v>
      </c>
      <c r="D617" t="s">
        <v>971</v>
      </c>
      <c r="E617" t="s">
        <v>972</v>
      </c>
      <c r="F617">
        <v>24798</v>
      </c>
    </row>
    <row r="618" spans="1:6" x14ac:dyDescent="0.2">
      <c r="A618" t="s">
        <v>56</v>
      </c>
      <c r="B618">
        <v>1780358520000</v>
      </c>
      <c r="C618" t="s">
        <v>927</v>
      </c>
      <c r="D618" t="s">
        <v>973</v>
      </c>
      <c r="E618" t="s">
        <v>974</v>
      </c>
      <c r="F618">
        <v>24801</v>
      </c>
    </row>
    <row r="619" spans="1:6" x14ac:dyDescent="0.2">
      <c r="A619" t="s">
        <v>56</v>
      </c>
      <c r="B619">
        <v>1780358580000</v>
      </c>
      <c r="C619" t="s">
        <v>927</v>
      </c>
      <c r="D619" t="s">
        <v>973</v>
      </c>
      <c r="E619" t="s">
        <v>974</v>
      </c>
      <c r="F619">
        <v>24807</v>
      </c>
    </row>
    <row r="620" spans="1:6" x14ac:dyDescent="0.2">
      <c r="A620" t="s">
        <v>56</v>
      </c>
      <c r="B620">
        <v>1780358640000</v>
      </c>
      <c r="C620" t="s">
        <v>927</v>
      </c>
      <c r="D620" t="s">
        <v>971</v>
      </c>
      <c r="E620" t="s">
        <v>972</v>
      </c>
      <c r="F620">
        <v>24808</v>
      </c>
    </row>
    <row r="621" spans="1:6" x14ac:dyDescent="0.2">
      <c r="A621" t="s">
        <v>56</v>
      </c>
      <c r="B621">
        <v>1780358700000</v>
      </c>
      <c r="C621" t="s">
        <v>927</v>
      </c>
      <c r="D621" t="s">
        <v>971</v>
      </c>
      <c r="E621" t="s">
        <v>972</v>
      </c>
      <c r="F621">
        <v>24811</v>
      </c>
    </row>
    <row r="622" spans="1:6" x14ac:dyDescent="0.2">
      <c r="A622" t="s">
        <v>56</v>
      </c>
      <c r="B622">
        <v>1780444860000</v>
      </c>
      <c r="C622" t="s">
        <v>927</v>
      </c>
      <c r="D622" t="s">
        <v>973</v>
      </c>
      <c r="E622" t="s">
        <v>974</v>
      </c>
      <c r="F622">
        <v>24814</v>
      </c>
    </row>
    <row r="623" spans="1:6" x14ac:dyDescent="0.2">
      <c r="A623" t="s">
        <v>56</v>
      </c>
      <c r="B623">
        <v>1780444920000</v>
      </c>
      <c r="C623" t="s">
        <v>927</v>
      </c>
      <c r="D623" t="s">
        <v>971</v>
      </c>
      <c r="E623" t="s">
        <v>972</v>
      </c>
      <c r="F623">
        <v>24824</v>
      </c>
    </row>
    <row r="624" spans="1:6" x14ac:dyDescent="0.2">
      <c r="A624" t="s">
        <v>56</v>
      </c>
      <c r="B624">
        <v>1780444980000</v>
      </c>
      <c r="C624" t="s">
        <v>927</v>
      </c>
      <c r="D624" t="s">
        <v>971</v>
      </c>
      <c r="E624" t="s">
        <v>972</v>
      </c>
      <c r="F624">
        <v>24825</v>
      </c>
    </row>
    <row r="625" spans="1:6" x14ac:dyDescent="0.2">
      <c r="A625" t="s">
        <v>56</v>
      </c>
      <c r="B625">
        <v>1780445040000</v>
      </c>
      <c r="C625" t="s">
        <v>927</v>
      </c>
      <c r="D625" t="s">
        <v>971</v>
      </c>
      <c r="E625" t="s">
        <v>972</v>
      </c>
      <c r="F625">
        <v>24827</v>
      </c>
    </row>
    <row r="626" spans="1:6" x14ac:dyDescent="0.2">
      <c r="A626" t="s">
        <v>56</v>
      </c>
      <c r="B626">
        <v>1780531260000</v>
      </c>
      <c r="C626" t="s">
        <v>927</v>
      </c>
      <c r="D626" t="s">
        <v>973</v>
      </c>
      <c r="E626" t="s">
        <v>974</v>
      </c>
      <c r="F626">
        <v>24840</v>
      </c>
    </row>
    <row r="627" spans="1:6" x14ac:dyDescent="0.2">
      <c r="A627" t="s">
        <v>56</v>
      </c>
      <c r="B627">
        <v>1780617660000</v>
      </c>
      <c r="C627" t="s">
        <v>927</v>
      </c>
      <c r="D627" t="s">
        <v>971</v>
      </c>
      <c r="E627" t="s">
        <v>972</v>
      </c>
      <c r="F627">
        <v>24844</v>
      </c>
    </row>
    <row r="628" spans="1:6" x14ac:dyDescent="0.2">
      <c r="A628" t="s">
        <v>56</v>
      </c>
      <c r="B628">
        <v>1780617720000</v>
      </c>
      <c r="C628" t="s">
        <v>927</v>
      </c>
      <c r="D628" t="s">
        <v>971</v>
      </c>
      <c r="E628" t="s">
        <v>972</v>
      </c>
      <c r="F628">
        <v>24858</v>
      </c>
    </row>
    <row r="629" spans="1:6" x14ac:dyDescent="0.2">
      <c r="A629" t="s">
        <v>56</v>
      </c>
      <c r="B629">
        <v>1780704060000</v>
      </c>
      <c r="C629" t="s">
        <v>927</v>
      </c>
      <c r="D629" t="s">
        <v>971</v>
      </c>
      <c r="E629" t="s">
        <v>972</v>
      </c>
      <c r="F629">
        <v>24864</v>
      </c>
    </row>
    <row r="630" spans="1:6" x14ac:dyDescent="0.2">
      <c r="A630" t="s">
        <v>56</v>
      </c>
      <c r="B630">
        <v>1780704120000</v>
      </c>
      <c r="C630" t="s">
        <v>927</v>
      </c>
      <c r="D630" t="s">
        <v>975</v>
      </c>
      <c r="E630" t="s">
        <v>976</v>
      </c>
      <c r="F630">
        <v>24866</v>
      </c>
    </row>
    <row r="631" spans="1:6" x14ac:dyDescent="0.2">
      <c r="A631" t="s">
        <v>56</v>
      </c>
      <c r="B631">
        <v>1780704180000</v>
      </c>
      <c r="C631" t="s">
        <v>927</v>
      </c>
      <c r="D631" t="s">
        <v>971</v>
      </c>
      <c r="E631" t="s">
        <v>972</v>
      </c>
      <c r="F631">
        <v>24869</v>
      </c>
    </row>
    <row r="632" spans="1:6" x14ac:dyDescent="0.2">
      <c r="A632" t="s">
        <v>57</v>
      </c>
      <c r="B632">
        <v>1779667260000</v>
      </c>
      <c r="C632" t="s">
        <v>928</v>
      </c>
      <c r="D632" t="s">
        <v>975</v>
      </c>
      <c r="E632" t="s">
        <v>976</v>
      </c>
      <c r="F632">
        <v>24903</v>
      </c>
    </row>
    <row r="633" spans="1:6" x14ac:dyDescent="0.2">
      <c r="A633" t="s">
        <v>57</v>
      </c>
      <c r="B633">
        <v>1779753660000</v>
      </c>
      <c r="C633" t="s">
        <v>924</v>
      </c>
      <c r="D633" t="s">
        <v>971</v>
      </c>
      <c r="E633" t="s">
        <v>972</v>
      </c>
      <c r="F633">
        <v>24907</v>
      </c>
    </row>
    <row r="634" spans="1:6" x14ac:dyDescent="0.2">
      <c r="A634" t="s">
        <v>57</v>
      </c>
      <c r="B634">
        <v>1779926460000</v>
      </c>
      <c r="C634" t="s">
        <v>928</v>
      </c>
      <c r="D634" t="s">
        <v>973</v>
      </c>
      <c r="E634" t="s">
        <v>974</v>
      </c>
      <c r="F634">
        <v>24942</v>
      </c>
    </row>
    <row r="635" spans="1:6" x14ac:dyDescent="0.2">
      <c r="A635" t="s">
        <v>57</v>
      </c>
      <c r="B635">
        <v>1779926520000</v>
      </c>
      <c r="C635" t="s">
        <v>924</v>
      </c>
      <c r="D635" t="s">
        <v>971</v>
      </c>
      <c r="E635" t="s">
        <v>972</v>
      </c>
      <c r="F635">
        <v>24949</v>
      </c>
    </row>
    <row r="636" spans="1:6" x14ac:dyDescent="0.2">
      <c r="A636" t="s">
        <v>57</v>
      </c>
      <c r="B636">
        <v>1780012860000</v>
      </c>
      <c r="C636" t="s">
        <v>924</v>
      </c>
      <c r="D636" t="s">
        <v>975</v>
      </c>
      <c r="E636" t="s">
        <v>976</v>
      </c>
      <c r="F636">
        <v>24958</v>
      </c>
    </row>
    <row r="637" spans="1:6" x14ac:dyDescent="0.2">
      <c r="A637" t="s">
        <v>57</v>
      </c>
      <c r="B637">
        <v>1780185660000</v>
      </c>
      <c r="C637" t="s">
        <v>924</v>
      </c>
      <c r="D637" t="s">
        <v>971</v>
      </c>
      <c r="E637" t="s">
        <v>972</v>
      </c>
      <c r="F637">
        <v>24984</v>
      </c>
    </row>
    <row r="638" spans="1:6" x14ac:dyDescent="0.2">
      <c r="A638" t="s">
        <v>57</v>
      </c>
      <c r="B638">
        <v>1780185720000</v>
      </c>
      <c r="C638" t="s">
        <v>924</v>
      </c>
      <c r="D638" t="s">
        <v>971</v>
      </c>
      <c r="E638" t="s">
        <v>972</v>
      </c>
      <c r="F638">
        <v>24990</v>
      </c>
    </row>
    <row r="639" spans="1:6" x14ac:dyDescent="0.2">
      <c r="A639" t="s">
        <v>57</v>
      </c>
      <c r="B639">
        <v>1780185780000</v>
      </c>
      <c r="C639" t="s">
        <v>924</v>
      </c>
      <c r="D639" t="s">
        <v>971</v>
      </c>
      <c r="E639" t="s">
        <v>972</v>
      </c>
      <c r="F639">
        <v>25000</v>
      </c>
    </row>
    <row r="640" spans="1:6" x14ac:dyDescent="0.2">
      <c r="A640" t="s">
        <v>57</v>
      </c>
      <c r="B640">
        <v>1780272060000</v>
      </c>
      <c r="C640" t="s">
        <v>928</v>
      </c>
      <c r="D640" t="s">
        <v>975</v>
      </c>
      <c r="E640" t="s">
        <v>976</v>
      </c>
      <c r="F640">
        <v>25003</v>
      </c>
    </row>
    <row r="641" spans="1:6" x14ac:dyDescent="0.2">
      <c r="A641" t="s">
        <v>57</v>
      </c>
      <c r="B641">
        <v>1780272120000</v>
      </c>
      <c r="C641" t="s">
        <v>924</v>
      </c>
      <c r="D641" t="s">
        <v>971</v>
      </c>
      <c r="E641" t="s">
        <v>972</v>
      </c>
      <c r="F641">
        <v>25004</v>
      </c>
    </row>
    <row r="642" spans="1:6" x14ac:dyDescent="0.2">
      <c r="A642" t="s">
        <v>57</v>
      </c>
      <c r="B642">
        <v>1780272180000</v>
      </c>
      <c r="C642" t="s">
        <v>924</v>
      </c>
      <c r="D642" t="s">
        <v>973</v>
      </c>
      <c r="E642" t="s">
        <v>974</v>
      </c>
      <c r="F642">
        <v>25013</v>
      </c>
    </row>
    <row r="643" spans="1:6" x14ac:dyDescent="0.2">
      <c r="A643" t="s">
        <v>57</v>
      </c>
      <c r="B643">
        <v>1780358460000</v>
      </c>
      <c r="C643" t="s">
        <v>924</v>
      </c>
      <c r="D643" t="s">
        <v>971</v>
      </c>
      <c r="E643" t="s">
        <v>972</v>
      </c>
      <c r="F643">
        <v>25017</v>
      </c>
    </row>
    <row r="644" spans="1:6" x14ac:dyDescent="0.2">
      <c r="A644" t="s">
        <v>57</v>
      </c>
      <c r="B644">
        <v>1780617660000</v>
      </c>
      <c r="C644" t="s">
        <v>924</v>
      </c>
      <c r="D644" t="s">
        <v>975</v>
      </c>
      <c r="E644" t="s">
        <v>976</v>
      </c>
      <c r="F644">
        <v>25061</v>
      </c>
    </row>
    <row r="645" spans="1:6" x14ac:dyDescent="0.2">
      <c r="A645" t="s">
        <v>57</v>
      </c>
      <c r="B645">
        <v>1780617720000</v>
      </c>
      <c r="C645" t="s">
        <v>924</v>
      </c>
      <c r="D645" t="s">
        <v>973</v>
      </c>
      <c r="E645" t="s">
        <v>974</v>
      </c>
      <c r="F645">
        <v>25071</v>
      </c>
    </row>
    <row r="646" spans="1:6" x14ac:dyDescent="0.2">
      <c r="A646" t="s">
        <v>57</v>
      </c>
      <c r="B646">
        <v>1780704060000</v>
      </c>
      <c r="C646" t="s">
        <v>924</v>
      </c>
      <c r="D646" t="s">
        <v>971</v>
      </c>
      <c r="E646" t="s">
        <v>972</v>
      </c>
      <c r="F646">
        <v>25077</v>
      </c>
    </row>
    <row r="647" spans="1:6" x14ac:dyDescent="0.2">
      <c r="A647" t="s">
        <v>57</v>
      </c>
      <c r="B647">
        <v>1780704120000</v>
      </c>
      <c r="C647" t="s">
        <v>924</v>
      </c>
      <c r="D647" t="s">
        <v>971</v>
      </c>
      <c r="E647" t="s">
        <v>972</v>
      </c>
      <c r="F647">
        <v>25079</v>
      </c>
    </row>
    <row r="648" spans="1:6" x14ac:dyDescent="0.2">
      <c r="A648" t="s">
        <v>57</v>
      </c>
      <c r="B648">
        <v>1780790460000</v>
      </c>
      <c r="C648" t="s">
        <v>924</v>
      </c>
      <c r="D648" t="s">
        <v>971</v>
      </c>
      <c r="E648" t="s">
        <v>972</v>
      </c>
      <c r="F648">
        <v>25096</v>
      </c>
    </row>
    <row r="649" spans="1:6" x14ac:dyDescent="0.2">
      <c r="A649" t="s">
        <v>58</v>
      </c>
      <c r="B649">
        <v>1779667260000</v>
      </c>
      <c r="C649" t="s">
        <v>928</v>
      </c>
      <c r="D649" t="s">
        <v>971</v>
      </c>
      <c r="E649" t="s">
        <v>972</v>
      </c>
      <c r="F649">
        <v>25110</v>
      </c>
    </row>
    <row r="650" spans="1:6" x14ac:dyDescent="0.2">
      <c r="A650" t="s">
        <v>58</v>
      </c>
      <c r="B650">
        <v>1779667320000</v>
      </c>
      <c r="C650" t="s">
        <v>927</v>
      </c>
      <c r="D650" t="s">
        <v>975</v>
      </c>
      <c r="E650" t="s">
        <v>976</v>
      </c>
      <c r="F650">
        <v>25112</v>
      </c>
    </row>
    <row r="651" spans="1:6" x14ac:dyDescent="0.2">
      <c r="A651" t="s">
        <v>58</v>
      </c>
      <c r="B651">
        <v>1779753660000</v>
      </c>
      <c r="C651" t="s">
        <v>928</v>
      </c>
      <c r="D651" t="s">
        <v>971</v>
      </c>
      <c r="E651" t="s">
        <v>972</v>
      </c>
      <c r="F651">
        <v>25121</v>
      </c>
    </row>
    <row r="652" spans="1:6" x14ac:dyDescent="0.2">
      <c r="A652" t="s">
        <v>58</v>
      </c>
      <c r="B652">
        <v>1779840060000</v>
      </c>
      <c r="C652" t="s">
        <v>928</v>
      </c>
      <c r="D652" t="s">
        <v>971</v>
      </c>
      <c r="E652" t="s">
        <v>972</v>
      </c>
      <c r="F652">
        <v>25138</v>
      </c>
    </row>
    <row r="653" spans="1:6" x14ac:dyDescent="0.2">
      <c r="A653" t="s">
        <v>58</v>
      </c>
      <c r="B653">
        <v>1779926460000</v>
      </c>
      <c r="C653" t="s">
        <v>928</v>
      </c>
      <c r="D653" t="s">
        <v>975</v>
      </c>
      <c r="E653" t="s">
        <v>976</v>
      </c>
      <c r="F653">
        <v>25143</v>
      </c>
    </row>
    <row r="654" spans="1:6" x14ac:dyDescent="0.2">
      <c r="A654" t="s">
        <v>58</v>
      </c>
      <c r="B654">
        <v>1779926520000</v>
      </c>
      <c r="C654" t="s">
        <v>928</v>
      </c>
      <c r="D654" t="s">
        <v>971</v>
      </c>
      <c r="E654" t="s">
        <v>972</v>
      </c>
      <c r="F654">
        <v>25144</v>
      </c>
    </row>
    <row r="655" spans="1:6" x14ac:dyDescent="0.2">
      <c r="A655" t="s">
        <v>58</v>
      </c>
      <c r="B655">
        <v>1779926580000</v>
      </c>
      <c r="C655" t="s">
        <v>927</v>
      </c>
      <c r="D655" t="s">
        <v>971</v>
      </c>
      <c r="E655" t="s">
        <v>972</v>
      </c>
      <c r="F655">
        <v>25151</v>
      </c>
    </row>
    <row r="656" spans="1:6" x14ac:dyDescent="0.2">
      <c r="A656" t="s">
        <v>58</v>
      </c>
      <c r="B656">
        <v>1779926640000</v>
      </c>
      <c r="C656" t="s">
        <v>928</v>
      </c>
      <c r="D656" t="s">
        <v>973</v>
      </c>
      <c r="E656" t="s">
        <v>974</v>
      </c>
      <c r="F656">
        <v>25153</v>
      </c>
    </row>
    <row r="657" spans="1:6" x14ac:dyDescent="0.2">
      <c r="A657" t="s">
        <v>58</v>
      </c>
      <c r="B657">
        <v>1780012860000</v>
      </c>
      <c r="C657" t="s">
        <v>928</v>
      </c>
      <c r="D657" t="s">
        <v>971</v>
      </c>
      <c r="E657" t="s">
        <v>972</v>
      </c>
      <c r="F657">
        <v>25161</v>
      </c>
    </row>
    <row r="658" spans="1:6" x14ac:dyDescent="0.2">
      <c r="A658" t="s">
        <v>58</v>
      </c>
      <c r="B658">
        <v>1780099260000</v>
      </c>
      <c r="C658" t="s">
        <v>928</v>
      </c>
      <c r="D658" t="s">
        <v>971</v>
      </c>
      <c r="E658" t="s">
        <v>972</v>
      </c>
      <c r="F658">
        <v>25172</v>
      </c>
    </row>
    <row r="659" spans="1:6" x14ac:dyDescent="0.2">
      <c r="A659" t="s">
        <v>58</v>
      </c>
      <c r="B659">
        <v>1780185660000</v>
      </c>
      <c r="C659" t="s">
        <v>928</v>
      </c>
      <c r="D659" t="s">
        <v>975</v>
      </c>
      <c r="E659" t="s">
        <v>976</v>
      </c>
      <c r="F659">
        <v>25178</v>
      </c>
    </row>
    <row r="660" spans="1:6" x14ac:dyDescent="0.2">
      <c r="A660" t="s">
        <v>58</v>
      </c>
      <c r="B660">
        <v>1780185720000</v>
      </c>
      <c r="C660" t="s">
        <v>927</v>
      </c>
      <c r="D660" t="s">
        <v>971</v>
      </c>
      <c r="E660" t="s">
        <v>972</v>
      </c>
      <c r="F660">
        <v>25180</v>
      </c>
    </row>
    <row r="661" spans="1:6" x14ac:dyDescent="0.2">
      <c r="A661" t="s">
        <v>58</v>
      </c>
      <c r="B661">
        <v>1780185780000</v>
      </c>
      <c r="C661" t="s">
        <v>928</v>
      </c>
      <c r="D661" t="s">
        <v>971</v>
      </c>
      <c r="E661" t="s">
        <v>972</v>
      </c>
      <c r="F661">
        <v>25185</v>
      </c>
    </row>
    <row r="662" spans="1:6" x14ac:dyDescent="0.2">
      <c r="A662" t="s">
        <v>58</v>
      </c>
      <c r="B662">
        <v>1780185840000</v>
      </c>
      <c r="C662" t="s">
        <v>928</v>
      </c>
      <c r="D662" t="s">
        <v>971</v>
      </c>
      <c r="E662" t="s">
        <v>972</v>
      </c>
      <c r="F662">
        <v>25188</v>
      </c>
    </row>
    <row r="663" spans="1:6" x14ac:dyDescent="0.2">
      <c r="A663" t="s">
        <v>58</v>
      </c>
      <c r="B663">
        <v>1780272060000</v>
      </c>
      <c r="C663" t="s">
        <v>928</v>
      </c>
      <c r="D663" t="s">
        <v>971</v>
      </c>
      <c r="E663" t="s">
        <v>972</v>
      </c>
      <c r="F663">
        <v>25197</v>
      </c>
    </row>
    <row r="664" spans="1:6" x14ac:dyDescent="0.2">
      <c r="A664" t="s">
        <v>58</v>
      </c>
      <c r="B664">
        <v>1780444860000</v>
      </c>
      <c r="C664" t="s">
        <v>928</v>
      </c>
      <c r="D664" t="s">
        <v>975</v>
      </c>
      <c r="E664" t="s">
        <v>976</v>
      </c>
      <c r="F664">
        <v>25217</v>
      </c>
    </row>
    <row r="665" spans="1:6" x14ac:dyDescent="0.2">
      <c r="A665" t="s">
        <v>58</v>
      </c>
      <c r="B665">
        <v>1780531260000</v>
      </c>
      <c r="C665" t="s">
        <v>928</v>
      </c>
      <c r="D665" t="s">
        <v>971</v>
      </c>
      <c r="E665" t="s">
        <v>972</v>
      </c>
      <c r="F665">
        <v>25225</v>
      </c>
    </row>
    <row r="666" spans="1:6" x14ac:dyDescent="0.2">
      <c r="A666" t="s">
        <v>58</v>
      </c>
      <c r="B666">
        <v>1780531320000</v>
      </c>
      <c r="C666" t="s">
        <v>928</v>
      </c>
      <c r="D666" t="s">
        <v>971</v>
      </c>
      <c r="E666" t="s">
        <v>972</v>
      </c>
      <c r="F666">
        <v>25233</v>
      </c>
    </row>
    <row r="667" spans="1:6" x14ac:dyDescent="0.2">
      <c r="A667" t="s">
        <v>58</v>
      </c>
      <c r="B667">
        <v>1780617660000</v>
      </c>
      <c r="C667" t="s">
        <v>924</v>
      </c>
      <c r="D667" t="s">
        <v>973</v>
      </c>
      <c r="E667" t="s">
        <v>974</v>
      </c>
      <c r="F667">
        <v>25246</v>
      </c>
    </row>
    <row r="668" spans="1:6" x14ac:dyDescent="0.2">
      <c r="A668" t="s">
        <v>58</v>
      </c>
      <c r="B668">
        <v>1780704060000</v>
      </c>
      <c r="C668" t="s">
        <v>928</v>
      </c>
      <c r="D668" t="s">
        <v>973</v>
      </c>
      <c r="E668" t="s">
        <v>974</v>
      </c>
      <c r="F668">
        <v>25257</v>
      </c>
    </row>
    <row r="669" spans="1:6" x14ac:dyDescent="0.2">
      <c r="A669" t="s">
        <v>59</v>
      </c>
      <c r="B669">
        <v>1779667260000</v>
      </c>
      <c r="C669" t="s">
        <v>928</v>
      </c>
      <c r="D669" t="s">
        <v>971</v>
      </c>
      <c r="E669" t="s">
        <v>972</v>
      </c>
      <c r="F669">
        <v>25272</v>
      </c>
    </row>
    <row r="670" spans="1:6" x14ac:dyDescent="0.2">
      <c r="A670" t="s">
        <v>59</v>
      </c>
      <c r="B670">
        <v>1779667320000</v>
      </c>
      <c r="C670" t="s">
        <v>928</v>
      </c>
      <c r="D670" t="s">
        <v>980</v>
      </c>
      <c r="E670" t="s">
        <v>981</v>
      </c>
    </row>
    <row r="671" spans="1:6" x14ac:dyDescent="0.2">
      <c r="A671" t="s">
        <v>59</v>
      </c>
      <c r="B671">
        <v>1779667380000</v>
      </c>
      <c r="C671" t="s">
        <v>927</v>
      </c>
      <c r="D671" t="s">
        <v>971</v>
      </c>
      <c r="E671" t="s">
        <v>972</v>
      </c>
      <c r="F671">
        <v>25276</v>
      </c>
    </row>
    <row r="672" spans="1:6" x14ac:dyDescent="0.2">
      <c r="A672" t="s">
        <v>59</v>
      </c>
      <c r="B672">
        <v>1779667440000</v>
      </c>
      <c r="C672" t="s">
        <v>924</v>
      </c>
      <c r="D672" t="s">
        <v>971</v>
      </c>
      <c r="E672" t="s">
        <v>972</v>
      </c>
      <c r="F672">
        <v>25283</v>
      </c>
    </row>
    <row r="673" spans="1:6" x14ac:dyDescent="0.2">
      <c r="A673" t="s">
        <v>59</v>
      </c>
      <c r="B673">
        <v>1779667500000</v>
      </c>
      <c r="C673" t="s">
        <v>924</v>
      </c>
      <c r="D673" t="s">
        <v>971</v>
      </c>
      <c r="E673" t="s">
        <v>972</v>
      </c>
      <c r="F673">
        <v>25289</v>
      </c>
    </row>
    <row r="674" spans="1:6" x14ac:dyDescent="0.2">
      <c r="A674" t="s">
        <v>59</v>
      </c>
      <c r="B674">
        <v>1779753660000</v>
      </c>
      <c r="C674" t="s">
        <v>927</v>
      </c>
      <c r="D674" t="s">
        <v>971</v>
      </c>
      <c r="E674" t="s">
        <v>972</v>
      </c>
      <c r="F674">
        <v>25292</v>
      </c>
    </row>
    <row r="675" spans="1:6" x14ac:dyDescent="0.2">
      <c r="A675" t="s">
        <v>59</v>
      </c>
      <c r="B675">
        <v>1779753720000</v>
      </c>
      <c r="C675" t="s">
        <v>928</v>
      </c>
      <c r="D675" t="s">
        <v>971</v>
      </c>
      <c r="E675" t="s">
        <v>972</v>
      </c>
      <c r="F675">
        <v>25306</v>
      </c>
    </row>
    <row r="676" spans="1:6" x14ac:dyDescent="0.2">
      <c r="A676" t="s">
        <v>59</v>
      </c>
      <c r="B676">
        <v>1779753780000</v>
      </c>
      <c r="C676" t="s">
        <v>928</v>
      </c>
      <c r="D676" t="s">
        <v>971</v>
      </c>
      <c r="E676" t="s">
        <v>972</v>
      </c>
      <c r="F676">
        <v>25309</v>
      </c>
    </row>
    <row r="677" spans="1:6" x14ac:dyDescent="0.2">
      <c r="A677" t="s">
        <v>59</v>
      </c>
      <c r="B677">
        <v>1779840060000</v>
      </c>
      <c r="C677" t="s">
        <v>924</v>
      </c>
      <c r="D677" t="s">
        <v>975</v>
      </c>
      <c r="E677" t="s">
        <v>976</v>
      </c>
      <c r="F677">
        <v>25313</v>
      </c>
    </row>
    <row r="678" spans="1:6" x14ac:dyDescent="0.2">
      <c r="A678" t="s">
        <v>59</v>
      </c>
      <c r="B678">
        <v>1779840120000</v>
      </c>
      <c r="C678" t="s">
        <v>927</v>
      </c>
      <c r="D678" t="s">
        <v>973</v>
      </c>
      <c r="E678" t="s">
        <v>974</v>
      </c>
      <c r="F678">
        <v>25315</v>
      </c>
    </row>
    <row r="679" spans="1:6" x14ac:dyDescent="0.2">
      <c r="A679" t="s">
        <v>59</v>
      </c>
      <c r="B679">
        <v>1779840180000</v>
      </c>
      <c r="C679" t="s">
        <v>928</v>
      </c>
      <c r="D679" t="s">
        <v>973</v>
      </c>
      <c r="E679" t="s">
        <v>974</v>
      </c>
      <c r="F679">
        <v>25323</v>
      </c>
    </row>
    <row r="680" spans="1:6" x14ac:dyDescent="0.2">
      <c r="A680" t="s">
        <v>59</v>
      </c>
      <c r="B680">
        <v>1779840240000</v>
      </c>
      <c r="C680" t="s">
        <v>924</v>
      </c>
      <c r="D680" t="s">
        <v>971</v>
      </c>
      <c r="E680" t="s">
        <v>972</v>
      </c>
      <c r="F680">
        <v>25325</v>
      </c>
    </row>
    <row r="681" spans="1:6" x14ac:dyDescent="0.2">
      <c r="A681" t="s">
        <v>59</v>
      </c>
      <c r="B681">
        <v>1779840300000</v>
      </c>
      <c r="C681" t="s">
        <v>928</v>
      </c>
      <c r="D681" t="s">
        <v>971</v>
      </c>
      <c r="E681" t="s">
        <v>972</v>
      </c>
      <c r="F681">
        <v>25329</v>
      </c>
    </row>
    <row r="682" spans="1:6" x14ac:dyDescent="0.2">
      <c r="A682" t="s">
        <v>59</v>
      </c>
      <c r="B682">
        <v>1779840360000</v>
      </c>
      <c r="C682" t="s">
        <v>927</v>
      </c>
      <c r="D682" t="s">
        <v>971</v>
      </c>
      <c r="E682" t="s">
        <v>972</v>
      </c>
      <c r="F682">
        <v>25333</v>
      </c>
    </row>
    <row r="683" spans="1:6" x14ac:dyDescent="0.2">
      <c r="A683" t="s">
        <v>59</v>
      </c>
      <c r="B683">
        <v>1779926460000</v>
      </c>
      <c r="C683" t="s">
        <v>927</v>
      </c>
      <c r="D683" t="s">
        <v>971</v>
      </c>
      <c r="E683" t="s">
        <v>972</v>
      </c>
      <c r="F683">
        <v>25339</v>
      </c>
    </row>
    <row r="684" spans="1:6" x14ac:dyDescent="0.2">
      <c r="A684" t="s">
        <v>59</v>
      </c>
      <c r="B684">
        <v>1780012860000</v>
      </c>
      <c r="C684" t="s">
        <v>927</v>
      </c>
      <c r="D684" t="s">
        <v>971</v>
      </c>
      <c r="E684" t="s">
        <v>972</v>
      </c>
      <c r="F684">
        <v>25354</v>
      </c>
    </row>
    <row r="685" spans="1:6" x14ac:dyDescent="0.2">
      <c r="A685" t="s">
        <v>59</v>
      </c>
      <c r="B685">
        <v>1780012920000</v>
      </c>
      <c r="C685" t="s">
        <v>927</v>
      </c>
      <c r="D685" t="s">
        <v>971</v>
      </c>
      <c r="E685" t="s">
        <v>972</v>
      </c>
      <c r="F685">
        <v>25357</v>
      </c>
    </row>
    <row r="686" spans="1:6" x14ac:dyDescent="0.2">
      <c r="A686" t="s">
        <v>59</v>
      </c>
      <c r="B686">
        <v>1780012980000</v>
      </c>
      <c r="C686" t="s">
        <v>928</v>
      </c>
      <c r="D686" t="s">
        <v>971</v>
      </c>
      <c r="E686" t="s">
        <v>972</v>
      </c>
      <c r="F686">
        <v>25365</v>
      </c>
    </row>
    <row r="687" spans="1:6" x14ac:dyDescent="0.2">
      <c r="A687" t="s">
        <v>59</v>
      </c>
      <c r="B687">
        <v>1780013040000</v>
      </c>
      <c r="C687" t="s">
        <v>927</v>
      </c>
      <c r="D687" t="s">
        <v>971</v>
      </c>
      <c r="E687" t="s">
        <v>972</v>
      </c>
      <c r="F687">
        <v>25366</v>
      </c>
    </row>
    <row r="688" spans="1:6" x14ac:dyDescent="0.2">
      <c r="A688" t="s">
        <v>59</v>
      </c>
      <c r="B688">
        <v>1780013100000</v>
      </c>
      <c r="C688" t="s">
        <v>927</v>
      </c>
      <c r="D688" t="s">
        <v>971</v>
      </c>
      <c r="E688" t="s">
        <v>972</v>
      </c>
      <c r="F688">
        <v>25369</v>
      </c>
    </row>
    <row r="689" spans="1:6" x14ac:dyDescent="0.2">
      <c r="A689" t="s">
        <v>59</v>
      </c>
      <c r="B689">
        <v>1780185660000</v>
      </c>
      <c r="C689" t="s">
        <v>928</v>
      </c>
      <c r="D689" t="s">
        <v>971</v>
      </c>
      <c r="E689" t="s">
        <v>972</v>
      </c>
      <c r="F689">
        <v>25408</v>
      </c>
    </row>
    <row r="690" spans="1:6" x14ac:dyDescent="0.2">
      <c r="A690" t="s">
        <v>59</v>
      </c>
      <c r="B690">
        <v>1780185720000</v>
      </c>
      <c r="C690" t="s">
        <v>927</v>
      </c>
      <c r="D690" t="s">
        <v>971</v>
      </c>
      <c r="E690" t="s">
        <v>972</v>
      </c>
      <c r="F690">
        <v>25409</v>
      </c>
    </row>
    <row r="691" spans="1:6" x14ac:dyDescent="0.2">
      <c r="A691" t="s">
        <v>59</v>
      </c>
      <c r="B691">
        <v>1780185780000</v>
      </c>
      <c r="C691" t="s">
        <v>924</v>
      </c>
      <c r="D691" t="s">
        <v>971</v>
      </c>
      <c r="E691" t="s">
        <v>972</v>
      </c>
      <c r="F691">
        <v>25413</v>
      </c>
    </row>
    <row r="692" spans="1:6" x14ac:dyDescent="0.2">
      <c r="A692" t="s">
        <v>59</v>
      </c>
      <c r="B692">
        <v>1780185840000</v>
      </c>
      <c r="C692" t="s">
        <v>924</v>
      </c>
      <c r="D692" t="s">
        <v>971</v>
      </c>
      <c r="E692" t="s">
        <v>972</v>
      </c>
      <c r="F692">
        <v>25422</v>
      </c>
    </row>
    <row r="693" spans="1:6" x14ac:dyDescent="0.2">
      <c r="A693" t="s">
        <v>59</v>
      </c>
      <c r="B693">
        <v>1780272060000</v>
      </c>
      <c r="C693" t="s">
        <v>928</v>
      </c>
      <c r="D693" t="s">
        <v>971</v>
      </c>
      <c r="E693" t="s">
        <v>972</v>
      </c>
      <c r="F693">
        <v>25440</v>
      </c>
    </row>
    <row r="694" spans="1:6" x14ac:dyDescent="0.2">
      <c r="A694" t="s">
        <v>59</v>
      </c>
      <c r="B694">
        <v>1780272120000</v>
      </c>
      <c r="C694" t="s">
        <v>927</v>
      </c>
      <c r="D694" t="s">
        <v>971</v>
      </c>
      <c r="E694" t="s">
        <v>972</v>
      </c>
      <c r="F694">
        <v>25441</v>
      </c>
    </row>
    <row r="695" spans="1:6" x14ac:dyDescent="0.2">
      <c r="A695" t="s">
        <v>59</v>
      </c>
      <c r="B695">
        <v>1780444860000</v>
      </c>
      <c r="C695" t="s">
        <v>924</v>
      </c>
      <c r="D695" t="s">
        <v>971</v>
      </c>
      <c r="E695" t="s">
        <v>972</v>
      </c>
      <c r="F695">
        <v>25469</v>
      </c>
    </row>
    <row r="696" spans="1:6" x14ac:dyDescent="0.2">
      <c r="A696" t="s">
        <v>59</v>
      </c>
      <c r="B696">
        <v>1780444920000</v>
      </c>
      <c r="C696" t="s">
        <v>927</v>
      </c>
      <c r="D696" t="s">
        <v>971</v>
      </c>
      <c r="E696" t="s">
        <v>972</v>
      </c>
      <c r="F696">
        <v>25486</v>
      </c>
    </row>
    <row r="697" spans="1:6" x14ac:dyDescent="0.2">
      <c r="A697" t="s">
        <v>59</v>
      </c>
      <c r="B697">
        <v>1780617660000</v>
      </c>
      <c r="C697" t="s">
        <v>928</v>
      </c>
      <c r="D697" t="s">
        <v>971</v>
      </c>
      <c r="E697" t="s">
        <v>972</v>
      </c>
      <c r="F697">
        <v>25515</v>
      </c>
    </row>
    <row r="698" spans="1:6" x14ac:dyDescent="0.2">
      <c r="A698" t="s">
        <v>59</v>
      </c>
      <c r="B698">
        <v>1780617720000</v>
      </c>
      <c r="C698" t="s">
        <v>927</v>
      </c>
      <c r="D698" t="s">
        <v>971</v>
      </c>
      <c r="E698" t="s">
        <v>972</v>
      </c>
      <c r="F698">
        <v>25522</v>
      </c>
    </row>
    <row r="699" spans="1:6" x14ac:dyDescent="0.2">
      <c r="A699" t="s">
        <v>59</v>
      </c>
      <c r="B699">
        <v>1780617780000</v>
      </c>
      <c r="C699" t="s">
        <v>928</v>
      </c>
      <c r="D699" t="s">
        <v>971</v>
      </c>
      <c r="E699" t="s">
        <v>972</v>
      </c>
      <c r="F699">
        <v>25524</v>
      </c>
    </row>
    <row r="700" spans="1:6" x14ac:dyDescent="0.2">
      <c r="A700" t="s">
        <v>59</v>
      </c>
      <c r="B700">
        <v>1780704060000</v>
      </c>
      <c r="C700" t="s">
        <v>928</v>
      </c>
      <c r="D700" t="s">
        <v>971</v>
      </c>
      <c r="E700" t="s">
        <v>972</v>
      </c>
      <c r="F700">
        <v>25528</v>
      </c>
    </row>
    <row r="701" spans="1:6" x14ac:dyDescent="0.2">
      <c r="A701" t="s">
        <v>59</v>
      </c>
      <c r="B701">
        <v>1780704120000</v>
      </c>
      <c r="C701" t="s">
        <v>928</v>
      </c>
      <c r="D701" t="s">
        <v>971</v>
      </c>
      <c r="E701" t="s">
        <v>972</v>
      </c>
      <c r="F701">
        <v>25531</v>
      </c>
    </row>
    <row r="702" spans="1:6" x14ac:dyDescent="0.2">
      <c r="A702" t="s">
        <v>59</v>
      </c>
      <c r="B702">
        <v>1780704180000</v>
      </c>
      <c r="C702" t="s">
        <v>928</v>
      </c>
      <c r="D702" t="s">
        <v>971</v>
      </c>
      <c r="E702" t="s">
        <v>972</v>
      </c>
      <c r="F702">
        <v>25540</v>
      </c>
    </row>
    <row r="703" spans="1:6" x14ac:dyDescent="0.2">
      <c r="A703" t="s">
        <v>59</v>
      </c>
      <c r="B703">
        <v>1780790460000</v>
      </c>
      <c r="C703" t="s">
        <v>927</v>
      </c>
      <c r="D703" t="s">
        <v>973</v>
      </c>
      <c r="E703" t="s">
        <v>974</v>
      </c>
      <c r="F703">
        <v>25556</v>
      </c>
    </row>
    <row r="704" spans="1:6" x14ac:dyDescent="0.2">
      <c r="A704" t="s">
        <v>59</v>
      </c>
      <c r="B704">
        <v>1780790520000</v>
      </c>
      <c r="C704" t="s">
        <v>928</v>
      </c>
      <c r="D704" t="s">
        <v>971</v>
      </c>
      <c r="E704" t="s">
        <v>972</v>
      </c>
      <c r="F704">
        <v>25561</v>
      </c>
    </row>
    <row r="705" spans="1:6" x14ac:dyDescent="0.2">
      <c r="A705" t="s">
        <v>59</v>
      </c>
      <c r="B705">
        <v>1780790580000</v>
      </c>
      <c r="C705" t="s">
        <v>924</v>
      </c>
      <c r="D705" t="s">
        <v>971</v>
      </c>
      <c r="E705" t="s">
        <v>972</v>
      </c>
      <c r="F705">
        <v>25566</v>
      </c>
    </row>
    <row r="706" spans="1:6" x14ac:dyDescent="0.2">
      <c r="A706" t="s">
        <v>59</v>
      </c>
      <c r="B706">
        <v>1780790640000</v>
      </c>
      <c r="C706" t="s">
        <v>927</v>
      </c>
      <c r="D706" t="s">
        <v>971</v>
      </c>
      <c r="E706" t="s">
        <v>972</v>
      </c>
      <c r="F706">
        <v>25577</v>
      </c>
    </row>
    <row r="707" spans="1:6" x14ac:dyDescent="0.2">
      <c r="A707" t="s">
        <v>61</v>
      </c>
      <c r="B707">
        <v>1779667260000</v>
      </c>
      <c r="C707" t="s">
        <v>928</v>
      </c>
      <c r="D707" t="s">
        <v>973</v>
      </c>
      <c r="E707" t="s">
        <v>974</v>
      </c>
      <c r="F707">
        <v>25586</v>
      </c>
    </row>
    <row r="708" spans="1:6" x14ac:dyDescent="0.2">
      <c r="A708" t="s">
        <v>61</v>
      </c>
      <c r="B708">
        <v>1779667320000</v>
      </c>
      <c r="C708" t="s">
        <v>924</v>
      </c>
      <c r="D708" t="s">
        <v>971</v>
      </c>
      <c r="E708" t="s">
        <v>972</v>
      </c>
      <c r="F708">
        <v>25594</v>
      </c>
    </row>
    <row r="709" spans="1:6" x14ac:dyDescent="0.2">
      <c r="A709" t="s">
        <v>61</v>
      </c>
      <c r="B709">
        <v>1779667380000</v>
      </c>
      <c r="C709" t="s">
        <v>927</v>
      </c>
      <c r="D709" t="s">
        <v>971</v>
      </c>
      <c r="E709" t="s">
        <v>972</v>
      </c>
      <c r="F709">
        <v>25596</v>
      </c>
    </row>
    <row r="710" spans="1:6" x14ac:dyDescent="0.2">
      <c r="A710" t="s">
        <v>61</v>
      </c>
      <c r="B710">
        <v>1779753660000</v>
      </c>
      <c r="C710" t="s">
        <v>924</v>
      </c>
      <c r="D710" t="s">
        <v>971</v>
      </c>
      <c r="E710" t="s">
        <v>972</v>
      </c>
      <c r="F710">
        <v>25608</v>
      </c>
    </row>
    <row r="711" spans="1:6" x14ac:dyDescent="0.2">
      <c r="A711" t="s">
        <v>61</v>
      </c>
      <c r="B711">
        <v>1779840060000</v>
      </c>
      <c r="C711" t="s">
        <v>928</v>
      </c>
      <c r="D711" t="s">
        <v>973</v>
      </c>
      <c r="E711" t="s">
        <v>974</v>
      </c>
      <c r="F711">
        <v>25621</v>
      </c>
    </row>
    <row r="712" spans="1:6" x14ac:dyDescent="0.2">
      <c r="A712" t="s">
        <v>61</v>
      </c>
      <c r="B712">
        <v>1779840120000</v>
      </c>
      <c r="C712" t="s">
        <v>927</v>
      </c>
      <c r="D712" t="s">
        <v>971</v>
      </c>
      <c r="E712" t="s">
        <v>972</v>
      </c>
      <c r="F712">
        <v>25622</v>
      </c>
    </row>
    <row r="713" spans="1:6" x14ac:dyDescent="0.2">
      <c r="A713" t="s">
        <v>61</v>
      </c>
      <c r="B713">
        <v>1779840180000</v>
      </c>
      <c r="C713" t="s">
        <v>927</v>
      </c>
      <c r="D713" t="s">
        <v>971</v>
      </c>
      <c r="E713" t="s">
        <v>972</v>
      </c>
      <c r="F713">
        <v>25631</v>
      </c>
    </row>
    <row r="714" spans="1:6" x14ac:dyDescent="0.2">
      <c r="A714" t="s">
        <v>61</v>
      </c>
      <c r="B714">
        <v>1779840240000</v>
      </c>
      <c r="C714" t="s">
        <v>924</v>
      </c>
      <c r="D714" t="s">
        <v>971</v>
      </c>
      <c r="E714" t="s">
        <v>972</v>
      </c>
      <c r="F714">
        <v>25635</v>
      </c>
    </row>
    <row r="715" spans="1:6" x14ac:dyDescent="0.2">
      <c r="A715" t="s">
        <v>61</v>
      </c>
      <c r="B715">
        <v>1779926460000</v>
      </c>
      <c r="C715" t="s">
        <v>928</v>
      </c>
      <c r="D715" t="s">
        <v>971</v>
      </c>
      <c r="E715" t="s">
        <v>972</v>
      </c>
      <c r="F715">
        <v>25646</v>
      </c>
    </row>
    <row r="716" spans="1:6" x14ac:dyDescent="0.2">
      <c r="A716" t="s">
        <v>61</v>
      </c>
      <c r="B716">
        <v>1779926520000</v>
      </c>
      <c r="C716" t="s">
        <v>928</v>
      </c>
      <c r="D716" t="s">
        <v>975</v>
      </c>
      <c r="E716" t="s">
        <v>976</v>
      </c>
      <c r="F716">
        <v>25652</v>
      </c>
    </row>
    <row r="717" spans="1:6" x14ac:dyDescent="0.2">
      <c r="A717" t="s">
        <v>61</v>
      </c>
      <c r="B717">
        <v>1779926580000</v>
      </c>
      <c r="C717" t="s">
        <v>927</v>
      </c>
      <c r="D717" t="s">
        <v>973</v>
      </c>
      <c r="E717" t="s">
        <v>974</v>
      </c>
      <c r="F717">
        <v>25656</v>
      </c>
    </row>
    <row r="718" spans="1:6" x14ac:dyDescent="0.2">
      <c r="A718" t="s">
        <v>61</v>
      </c>
      <c r="B718">
        <v>1779926640000</v>
      </c>
      <c r="C718" t="s">
        <v>924</v>
      </c>
      <c r="D718" t="s">
        <v>971</v>
      </c>
      <c r="E718" t="s">
        <v>972</v>
      </c>
      <c r="F718">
        <v>25657</v>
      </c>
    </row>
    <row r="719" spans="1:6" x14ac:dyDescent="0.2">
      <c r="A719" t="s">
        <v>61</v>
      </c>
      <c r="B719">
        <v>1779926700000</v>
      </c>
      <c r="C719" t="s">
        <v>927</v>
      </c>
      <c r="D719" t="s">
        <v>973</v>
      </c>
      <c r="E719" t="s">
        <v>974</v>
      </c>
      <c r="F719">
        <v>25662</v>
      </c>
    </row>
    <row r="720" spans="1:6" x14ac:dyDescent="0.2">
      <c r="A720" t="s">
        <v>61</v>
      </c>
      <c r="B720">
        <v>1780012860000</v>
      </c>
      <c r="C720" t="s">
        <v>927</v>
      </c>
      <c r="D720" t="s">
        <v>971</v>
      </c>
      <c r="E720" t="s">
        <v>972</v>
      </c>
      <c r="F720">
        <v>25666</v>
      </c>
    </row>
    <row r="721" spans="1:6" x14ac:dyDescent="0.2">
      <c r="A721" t="s">
        <v>61</v>
      </c>
      <c r="B721">
        <v>1780012920000</v>
      </c>
      <c r="C721" t="s">
        <v>928</v>
      </c>
      <c r="D721" t="s">
        <v>973</v>
      </c>
      <c r="E721" t="s">
        <v>974</v>
      </c>
      <c r="F721">
        <v>25668</v>
      </c>
    </row>
    <row r="722" spans="1:6" x14ac:dyDescent="0.2">
      <c r="A722" t="s">
        <v>61</v>
      </c>
      <c r="B722">
        <v>1780012980000</v>
      </c>
      <c r="C722" t="s">
        <v>924</v>
      </c>
      <c r="D722" t="s">
        <v>971</v>
      </c>
      <c r="E722" t="s">
        <v>972</v>
      </c>
      <c r="F722">
        <v>25673</v>
      </c>
    </row>
    <row r="723" spans="1:6" x14ac:dyDescent="0.2">
      <c r="A723" t="s">
        <v>61</v>
      </c>
      <c r="B723">
        <v>1780013040000</v>
      </c>
      <c r="C723" t="s">
        <v>928</v>
      </c>
      <c r="D723" t="s">
        <v>971</v>
      </c>
      <c r="E723" t="s">
        <v>972</v>
      </c>
      <c r="F723">
        <v>25677</v>
      </c>
    </row>
    <row r="724" spans="1:6" x14ac:dyDescent="0.2">
      <c r="A724" t="s">
        <v>61</v>
      </c>
      <c r="B724">
        <v>1780013100000</v>
      </c>
      <c r="C724" t="s">
        <v>927</v>
      </c>
      <c r="D724" t="s">
        <v>971</v>
      </c>
      <c r="E724" t="s">
        <v>972</v>
      </c>
      <c r="F724">
        <v>25678</v>
      </c>
    </row>
    <row r="725" spans="1:6" x14ac:dyDescent="0.2">
      <c r="A725" t="s">
        <v>61</v>
      </c>
      <c r="B725">
        <v>1780099260000</v>
      </c>
      <c r="C725" t="s">
        <v>928</v>
      </c>
      <c r="D725" t="s">
        <v>971</v>
      </c>
      <c r="E725" t="s">
        <v>972</v>
      </c>
      <c r="F725">
        <v>25688</v>
      </c>
    </row>
    <row r="726" spans="1:6" x14ac:dyDescent="0.2">
      <c r="A726" t="s">
        <v>61</v>
      </c>
      <c r="B726">
        <v>1780099320000</v>
      </c>
      <c r="C726" t="s">
        <v>924</v>
      </c>
      <c r="D726" t="s">
        <v>971</v>
      </c>
      <c r="E726" t="s">
        <v>972</v>
      </c>
      <c r="F726">
        <v>25696</v>
      </c>
    </row>
    <row r="727" spans="1:6" x14ac:dyDescent="0.2">
      <c r="A727" t="s">
        <v>61</v>
      </c>
      <c r="B727">
        <v>1780185660000</v>
      </c>
      <c r="C727" t="s">
        <v>924</v>
      </c>
      <c r="D727" t="s">
        <v>973</v>
      </c>
      <c r="E727" t="s">
        <v>974</v>
      </c>
      <c r="F727">
        <v>25712</v>
      </c>
    </row>
    <row r="728" spans="1:6" x14ac:dyDescent="0.2">
      <c r="A728" t="s">
        <v>61</v>
      </c>
      <c r="B728">
        <v>1780185720000</v>
      </c>
      <c r="C728" t="s">
        <v>928</v>
      </c>
      <c r="D728" t="s">
        <v>971</v>
      </c>
      <c r="E728" t="s">
        <v>972</v>
      </c>
      <c r="F728">
        <v>25713</v>
      </c>
    </row>
    <row r="729" spans="1:6" x14ac:dyDescent="0.2">
      <c r="A729" t="s">
        <v>61</v>
      </c>
      <c r="B729">
        <v>1780185780000</v>
      </c>
      <c r="C729" t="s">
        <v>924</v>
      </c>
      <c r="D729" t="s">
        <v>971</v>
      </c>
      <c r="E729" t="s">
        <v>972</v>
      </c>
      <c r="F729">
        <v>25715</v>
      </c>
    </row>
    <row r="730" spans="1:6" x14ac:dyDescent="0.2">
      <c r="A730" t="s">
        <v>61</v>
      </c>
      <c r="B730">
        <v>1780185840000</v>
      </c>
      <c r="C730" t="s">
        <v>928</v>
      </c>
      <c r="D730" t="s">
        <v>971</v>
      </c>
      <c r="E730" t="s">
        <v>972</v>
      </c>
      <c r="F730">
        <v>25722</v>
      </c>
    </row>
    <row r="731" spans="1:6" x14ac:dyDescent="0.2">
      <c r="A731" t="s">
        <v>61</v>
      </c>
      <c r="B731">
        <v>1780272060000</v>
      </c>
      <c r="C731" t="s">
        <v>924</v>
      </c>
      <c r="D731" t="s">
        <v>975</v>
      </c>
      <c r="E731" t="s">
        <v>976</v>
      </c>
      <c r="F731">
        <v>25742</v>
      </c>
    </row>
    <row r="732" spans="1:6" x14ac:dyDescent="0.2">
      <c r="A732" t="s">
        <v>61</v>
      </c>
      <c r="B732">
        <v>1780272120000</v>
      </c>
      <c r="C732" t="s">
        <v>924</v>
      </c>
      <c r="D732" t="s">
        <v>971</v>
      </c>
      <c r="E732" t="s">
        <v>972</v>
      </c>
      <c r="F732">
        <v>25745</v>
      </c>
    </row>
    <row r="733" spans="1:6" x14ac:dyDescent="0.2">
      <c r="A733" t="s">
        <v>61</v>
      </c>
      <c r="B733">
        <v>1780272180000</v>
      </c>
      <c r="C733" t="s">
        <v>924</v>
      </c>
      <c r="D733" t="s">
        <v>971</v>
      </c>
      <c r="E733" t="s">
        <v>972</v>
      </c>
      <c r="F733">
        <v>25748</v>
      </c>
    </row>
    <row r="734" spans="1:6" x14ac:dyDescent="0.2">
      <c r="A734" t="s">
        <v>61</v>
      </c>
      <c r="B734">
        <v>1780272240000</v>
      </c>
      <c r="C734" t="s">
        <v>928</v>
      </c>
      <c r="D734" t="s">
        <v>973</v>
      </c>
      <c r="E734" t="s">
        <v>974</v>
      </c>
      <c r="F734">
        <v>25752</v>
      </c>
    </row>
    <row r="735" spans="1:6" x14ac:dyDescent="0.2">
      <c r="A735" t="s">
        <v>61</v>
      </c>
      <c r="B735">
        <v>1780272300000</v>
      </c>
      <c r="C735" t="s">
        <v>924</v>
      </c>
      <c r="D735" t="s">
        <v>971</v>
      </c>
      <c r="E735" t="s">
        <v>972</v>
      </c>
      <c r="F735">
        <v>25754</v>
      </c>
    </row>
    <row r="736" spans="1:6" x14ac:dyDescent="0.2">
      <c r="A736" t="s">
        <v>61</v>
      </c>
      <c r="B736">
        <v>1780358460000</v>
      </c>
      <c r="C736" t="s">
        <v>924</v>
      </c>
      <c r="D736" t="s">
        <v>975</v>
      </c>
      <c r="E736" t="s">
        <v>976</v>
      </c>
      <c r="F736">
        <v>25759</v>
      </c>
    </row>
    <row r="737" spans="1:6" x14ac:dyDescent="0.2">
      <c r="A737" t="s">
        <v>61</v>
      </c>
      <c r="B737">
        <v>1780358520000</v>
      </c>
      <c r="C737" t="s">
        <v>927</v>
      </c>
      <c r="D737" t="s">
        <v>971</v>
      </c>
      <c r="E737" t="s">
        <v>972</v>
      </c>
      <c r="F737">
        <v>25767</v>
      </c>
    </row>
    <row r="738" spans="1:6" x14ac:dyDescent="0.2">
      <c r="A738" t="s">
        <v>61</v>
      </c>
      <c r="B738">
        <v>1780358580000</v>
      </c>
      <c r="C738" t="s">
        <v>928</v>
      </c>
      <c r="D738" t="s">
        <v>973</v>
      </c>
      <c r="E738" t="s">
        <v>974</v>
      </c>
      <c r="F738">
        <v>25769</v>
      </c>
    </row>
    <row r="739" spans="1:6" x14ac:dyDescent="0.2">
      <c r="A739" t="s">
        <v>61</v>
      </c>
      <c r="B739">
        <v>1780444860000</v>
      </c>
      <c r="C739" t="s">
        <v>927</v>
      </c>
      <c r="D739" t="s">
        <v>971</v>
      </c>
      <c r="E739" t="s">
        <v>972</v>
      </c>
      <c r="F739">
        <v>25779</v>
      </c>
    </row>
    <row r="740" spans="1:6" x14ac:dyDescent="0.2">
      <c r="A740" t="s">
        <v>61</v>
      </c>
      <c r="B740">
        <v>1780444920000</v>
      </c>
      <c r="C740" t="s">
        <v>927</v>
      </c>
      <c r="D740" t="s">
        <v>975</v>
      </c>
      <c r="E740" t="s">
        <v>976</v>
      </c>
      <c r="F740">
        <v>25782</v>
      </c>
    </row>
    <row r="741" spans="1:6" x14ac:dyDescent="0.2">
      <c r="A741" t="s">
        <v>61</v>
      </c>
      <c r="B741">
        <v>1780444980000</v>
      </c>
      <c r="C741" t="s">
        <v>924</v>
      </c>
      <c r="D741" t="s">
        <v>971</v>
      </c>
      <c r="E741" t="s">
        <v>972</v>
      </c>
      <c r="F741">
        <v>25789</v>
      </c>
    </row>
    <row r="742" spans="1:6" x14ac:dyDescent="0.2">
      <c r="A742" t="s">
        <v>61</v>
      </c>
      <c r="B742">
        <v>1780445040000</v>
      </c>
      <c r="C742" t="s">
        <v>924</v>
      </c>
      <c r="D742" t="s">
        <v>973</v>
      </c>
      <c r="E742" t="s">
        <v>974</v>
      </c>
      <c r="F742">
        <v>25792</v>
      </c>
    </row>
    <row r="743" spans="1:6" x14ac:dyDescent="0.2">
      <c r="A743" t="s">
        <v>61</v>
      </c>
      <c r="B743">
        <v>1780445100000</v>
      </c>
      <c r="C743" t="s">
        <v>927</v>
      </c>
      <c r="D743" t="s">
        <v>971</v>
      </c>
      <c r="E743" t="s">
        <v>972</v>
      </c>
      <c r="F743">
        <v>25794</v>
      </c>
    </row>
    <row r="744" spans="1:6" x14ac:dyDescent="0.2">
      <c r="A744" t="s">
        <v>61</v>
      </c>
      <c r="B744">
        <v>1780531260000</v>
      </c>
      <c r="C744" t="s">
        <v>927</v>
      </c>
      <c r="D744" t="s">
        <v>971</v>
      </c>
      <c r="E744" t="s">
        <v>972</v>
      </c>
      <c r="F744">
        <v>25795</v>
      </c>
    </row>
    <row r="745" spans="1:6" x14ac:dyDescent="0.2">
      <c r="A745" t="s">
        <v>61</v>
      </c>
      <c r="B745">
        <v>1780531320000</v>
      </c>
      <c r="C745" t="s">
        <v>924</v>
      </c>
      <c r="D745" t="s">
        <v>971</v>
      </c>
      <c r="E745" t="s">
        <v>972</v>
      </c>
      <c r="F745">
        <v>25796</v>
      </c>
    </row>
    <row r="746" spans="1:6" x14ac:dyDescent="0.2">
      <c r="A746" t="s">
        <v>61</v>
      </c>
      <c r="B746">
        <v>1780531380000</v>
      </c>
      <c r="C746" t="s">
        <v>924</v>
      </c>
      <c r="D746" t="s">
        <v>971</v>
      </c>
      <c r="E746" t="s">
        <v>972</v>
      </c>
      <c r="F746">
        <v>25802</v>
      </c>
    </row>
    <row r="747" spans="1:6" x14ac:dyDescent="0.2">
      <c r="A747" t="s">
        <v>61</v>
      </c>
      <c r="B747">
        <v>1780617660000</v>
      </c>
      <c r="C747" t="s">
        <v>928</v>
      </c>
      <c r="D747" t="s">
        <v>971</v>
      </c>
      <c r="E747" t="s">
        <v>972</v>
      </c>
      <c r="F747">
        <v>25822</v>
      </c>
    </row>
    <row r="748" spans="1:6" x14ac:dyDescent="0.2">
      <c r="A748" t="s">
        <v>61</v>
      </c>
      <c r="B748">
        <v>1780617720000</v>
      </c>
      <c r="C748" t="s">
        <v>924</v>
      </c>
      <c r="D748" t="s">
        <v>975</v>
      </c>
      <c r="E748" t="s">
        <v>976</v>
      </c>
      <c r="F748">
        <v>25827</v>
      </c>
    </row>
    <row r="749" spans="1:6" x14ac:dyDescent="0.2">
      <c r="A749" t="s">
        <v>61</v>
      </c>
      <c r="B749">
        <v>1780704060000</v>
      </c>
      <c r="C749" t="s">
        <v>928</v>
      </c>
      <c r="D749" t="s">
        <v>971</v>
      </c>
      <c r="E749" t="s">
        <v>972</v>
      </c>
      <c r="F749">
        <v>25833</v>
      </c>
    </row>
    <row r="750" spans="1:6" x14ac:dyDescent="0.2">
      <c r="A750" t="s">
        <v>61</v>
      </c>
      <c r="B750">
        <v>1780704120000</v>
      </c>
      <c r="C750" t="s">
        <v>928</v>
      </c>
      <c r="D750" t="s">
        <v>971</v>
      </c>
      <c r="E750" t="s">
        <v>972</v>
      </c>
      <c r="F750">
        <v>25836</v>
      </c>
    </row>
    <row r="751" spans="1:6" x14ac:dyDescent="0.2">
      <c r="A751" t="s">
        <v>61</v>
      </c>
      <c r="B751">
        <v>1780704180000</v>
      </c>
      <c r="C751" t="s">
        <v>928</v>
      </c>
      <c r="D751" t="s">
        <v>971</v>
      </c>
      <c r="E751" t="s">
        <v>972</v>
      </c>
      <c r="F751">
        <v>25848</v>
      </c>
    </row>
    <row r="752" spans="1:6" x14ac:dyDescent="0.2">
      <c r="A752" t="s">
        <v>61</v>
      </c>
      <c r="B752">
        <v>1780704240000</v>
      </c>
      <c r="C752" t="s">
        <v>927</v>
      </c>
      <c r="D752" t="s">
        <v>971</v>
      </c>
      <c r="E752" t="s">
        <v>972</v>
      </c>
      <c r="F752">
        <v>25849</v>
      </c>
    </row>
    <row r="753" spans="1:6" x14ac:dyDescent="0.2">
      <c r="A753" t="s">
        <v>61</v>
      </c>
      <c r="B753">
        <v>1780790460000</v>
      </c>
      <c r="C753" t="s">
        <v>928</v>
      </c>
      <c r="D753" t="s">
        <v>971</v>
      </c>
      <c r="E753" t="s">
        <v>972</v>
      </c>
      <c r="F753">
        <v>25867</v>
      </c>
    </row>
    <row r="754" spans="1:6" x14ac:dyDescent="0.2">
      <c r="A754" t="s">
        <v>62</v>
      </c>
      <c r="B754">
        <v>1779667260000</v>
      </c>
      <c r="C754" t="s">
        <v>924</v>
      </c>
      <c r="D754" t="s">
        <v>971</v>
      </c>
      <c r="E754" t="s">
        <v>972</v>
      </c>
      <c r="F754">
        <v>25889</v>
      </c>
    </row>
    <row r="755" spans="1:6" x14ac:dyDescent="0.2">
      <c r="A755" t="s">
        <v>62</v>
      </c>
      <c r="B755">
        <v>1779753660000</v>
      </c>
      <c r="C755" t="s">
        <v>927</v>
      </c>
      <c r="D755" t="s">
        <v>971</v>
      </c>
      <c r="E755" t="s">
        <v>972</v>
      </c>
      <c r="F755">
        <v>25903</v>
      </c>
    </row>
    <row r="756" spans="1:6" x14ac:dyDescent="0.2">
      <c r="A756" t="s">
        <v>62</v>
      </c>
      <c r="B756">
        <v>1779753720000</v>
      </c>
      <c r="C756" t="s">
        <v>927</v>
      </c>
      <c r="D756" t="s">
        <v>971</v>
      </c>
      <c r="E756" t="s">
        <v>972</v>
      </c>
      <c r="F756">
        <v>25906</v>
      </c>
    </row>
    <row r="757" spans="1:6" x14ac:dyDescent="0.2">
      <c r="A757" t="s">
        <v>62</v>
      </c>
      <c r="B757">
        <v>1779926460000</v>
      </c>
      <c r="C757" t="s">
        <v>927</v>
      </c>
      <c r="D757" t="s">
        <v>975</v>
      </c>
      <c r="E757" t="s">
        <v>976</v>
      </c>
      <c r="F757">
        <v>25948</v>
      </c>
    </row>
    <row r="758" spans="1:6" x14ac:dyDescent="0.2">
      <c r="A758" t="s">
        <v>62</v>
      </c>
      <c r="B758">
        <v>1779926520000</v>
      </c>
      <c r="C758" t="s">
        <v>924</v>
      </c>
      <c r="D758" t="s">
        <v>973</v>
      </c>
      <c r="E758" t="s">
        <v>974</v>
      </c>
      <c r="F758">
        <v>25958</v>
      </c>
    </row>
    <row r="759" spans="1:6" x14ac:dyDescent="0.2">
      <c r="A759" t="s">
        <v>62</v>
      </c>
      <c r="B759">
        <v>1779926580000</v>
      </c>
      <c r="C759" t="s">
        <v>928</v>
      </c>
      <c r="D759" t="s">
        <v>971</v>
      </c>
      <c r="E759" t="s">
        <v>972</v>
      </c>
      <c r="F759">
        <v>25959</v>
      </c>
    </row>
    <row r="760" spans="1:6" x14ac:dyDescent="0.2">
      <c r="A760" t="s">
        <v>62</v>
      </c>
      <c r="B760">
        <v>1779926640000</v>
      </c>
      <c r="C760" t="s">
        <v>927</v>
      </c>
      <c r="D760" t="s">
        <v>975</v>
      </c>
      <c r="E760" t="s">
        <v>976</v>
      </c>
      <c r="F760">
        <v>25960</v>
      </c>
    </row>
    <row r="761" spans="1:6" x14ac:dyDescent="0.2">
      <c r="A761" t="s">
        <v>62</v>
      </c>
      <c r="B761">
        <v>1780099260000</v>
      </c>
      <c r="C761" t="s">
        <v>927</v>
      </c>
      <c r="D761" t="s">
        <v>973</v>
      </c>
      <c r="E761" t="s">
        <v>974</v>
      </c>
      <c r="F761">
        <v>25992</v>
      </c>
    </row>
    <row r="762" spans="1:6" x14ac:dyDescent="0.2">
      <c r="A762" t="s">
        <v>62</v>
      </c>
      <c r="B762">
        <v>1780099320000</v>
      </c>
      <c r="C762" t="s">
        <v>927</v>
      </c>
      <c r="D762" t="s">
        <v>973</v>
      </c>
      <c r="E762" t="s">
        <v>974</v>
      </c>
      <c r="F762">
        <v>25995</v>
      </c>
    </row>
    <row r="763" spans="1:6" x14ac:dyDescent="0.2">
      <c r="A763" t="s">
        <v>62</v>
      </c>
      <c r="B763">
        <v>1780099380000</v>
      </c>
      <c r="C763" t="s">
        <v>927</v>
      </c>
      <c r="D763" t="s">
        <v>973</v>
      </c>
      <c r="E763" t="s">
        <v>974</v>
      </c>
      <c r="F763">
        <v>26001</v>
      </c>
    </row>
    <row r="764" spans="1:6" x14ac:dyDescent="0.2">
      <c r="A764" t="s">
        <v>62</v>
      </c>
      <c r="B764">
        <v>1780099440000</v>
      </c>
      <c r="C764" t="s">
        <v>924</v>
      </c>
      <c r="D764" t="s">
        <v>971</v>
      </c>
      <c r="E764" t="s">
        <v>972</v>
      </c>
      <c r="F764">
        <v>26002</v>
      </c>
    </row>
    <row r="765" spans="1:6" x14ac:dyDescent="0.2">
      <c r="A765" t="s">
        <v>62</v>
      </c>
      <c r="B765">
        <v>1780099500000</v>
      </c>
      <c r="C765" t="s">
        <v>924</v>
      </c>
      <c r="D765" t="s">
        <v>971</v>
      </c>
      <c r="E765" t="s">
        <v>972</v>
      </c>
      <c r="F765">
        <v>26005</v>
      </c>
    </row>
    <row r="766" spans="1:6" x14ac:dyDescent="0.2">
      <c r="A766" t="s">
        <v>62</v>
      </c>
      <c r="B766">
        <v>1780099560000</v>
      </c>
      <c r="C766" t="s">
        <v>927</v>
      </c>
      <c r="D766" t="s">
        <v>971</v>
      </c>
      <c r="E766" t="s">
        <v>972</v>
      </c>
      <c r="F766">
        <v>26007</v>
      </c>
    </row>
    <row r="767" spans="1:6" x14ac:dyDescent="0.2">
      <c r="A767" t="s">
        <v>62</v>
      </c>
      <c r="B767">
        <v>1780099620000</v>
      </c>
      <c r="C767" t="s">
        <v>924</v>
      </c>
      <c r="D767" t="s">
        <v>971</v>
      </c>
      <c r="E767" t="s">
        <v>972</v>
      </c>
      <c r="F767">
        <v>26011</v>
      </c>
    </row>
    <row r="768" spans="1:6" x14ac:dyDescent="0.2">
      <c r="A768" t="s">
        <v>62</v>
      </c>
      <c r="B768">
        <v>1780099680000</v>
      </c>
      <c r="C768" t="s">
        <v>928</v>
      </c>
      <c r="D768" t="s">
        <v>971</v>
      </c>
      <c r="E768" t="s">
        <v>972</v>
      </c>
      <c r="F768">
        <v>26012</v>
      </c>
    </row>
    <row r="769" spans="1:6" x14ac:dyDescent="0.2">
      <c r="A769" t="s">
        <v>62</v>
      </c>
      <c r="B769">
        <v>1780185660000</v>
      </c>
      <c r="C769" t="s">
        <v>924</v>
      </c>
      <c r="D769" t="s">
        <v>971</v>
      </c>
      <c r="E769" t="s">
        <v>972</v>
      </c>
      <c r="F769">
        <v>26019</v>
      </c>
    </row>
    <row r="770" spans="1:6" x14ac:dyDescent="0.2">
      <c r="A770" t="s">
        <v>62</v>
      </c>
      <c r="B770">
        <v>1780185720000</v>
      </c>
      <c r="C770" t="s">
        <v>927</v>
      </c>
      <c r="D770" t="s">
        <v>971</v>
      </c>
      <c r="E770" t="s">
        <v>972</v>
      </c>
      <c r="F770">
        <v>26027</v>
      </c>
    </row>
    <row r="771" spans="1:6" x14ac:dyDescent="0.2">
      <c r="A771" t="s">
        <v>62</v>
      </c>
      <c r="B771">
        <v>1780185780000</v>
      </c>
      <c r="C771" t="s">
        <v>928</v>
      </c>
      <c r="D771" t="s">
        <v>971</v>
      </c>
      <c r="E771" t="s">
        <v>972</v>
      </c>
      <c r="F771">
        <v>26029</v>
      </c>
    </row>
    <row r="772" spans="1:6" x14ac:dyDescent="0.2">
      <c r="A772" t="s">
        <v>62</v>
      </c>
      <c r="B772">
        <v>1780272060000</v>
      </c>
      <c r="C772" t="s">
        <v>924</v>
      </c>
      <c r="D772" t="s">
        <v>971</v>
      </c>
      <c r="E772" t="s">
        <v>972</v>
      </c>
      <c r="F772">
        <v>26047</v>
      </c>
    </row>
    <row r="773" spans="1:6" x14ac:dyDescent="0.2">
      <c r="A773" t="s">
        <v>62</v>
      </c>
      <c r="B773">
        <v>1780272120000</v>
      </c>
      <c r="C773" t="s">
        <v>927</v>
      </c>
      <c r="D773" t="s">
        <v>971</v>
      </c>
      <c r="E773" t="s">
        <v>972</v>
      </c>
      <c r="F773">
        <v>26055</v>
      </c>
    </row>
    <row r="774" spans="1:6" x14ac:dyDescent="0.2">
      <c r="A774" t="s">
        <v>62</v>
      </c>
      <c r="B774">
        <v>1780358460000</v>
      </c>
      <c r="C774" t="s">
        <v>928</v>
      </c>
      <c r="D774" t="s">
        <v>971</v>
      </c>
      <c r="E774" t="s">
        <v>972</v>
      </c>
      <c r="F774">
        <v>26069</v>
      </c>
    </row>
    <row r="775" spans="1:6" x14ac:dyDescent="0.2">
      <c r="A775" t="s">
        <v>62</v>
      </c>
      <c r="B775">
        <v>1780358520000</v>
      </c>
      <c r="C775" t="s">
        <v>927</v>
      </c>
      <c r="D775" t="s">
        <v>971</v>
      </c>
      <c r="E775" t="s">
        <v>972</v>
      </c>
      <c r="F775">
        <v>26079</v>
      </c>
    </row>
    <row r="776" spans="1:6" x14ac:dyDescent="0.2">
      <c r="A776" t="s">
        <v>62</v>
      </c>
      <c r="B776">
        <v>1780358580000</v>
      </c>
      <c r="C776" t="s">
        <v>927</v>
      </c>
      <c r="D776" t="s">
        <v>975</v>
      </c>
      <c r="E776" t="s">
        <v>976</v>
      </c>
      <c r="F776">
        <v>26082</v>
      </c>
    </row>
    <row r="777" spans="1:6" x14ac:dyDescent="0.2">
      <c r="A777" t="s">
        <v>62</v>
      </c>
      <c r="B777">
        <v>1780444860000</v>
      </c>
      <c r="C777" t="s">
        <v>924</v>
      </c>
      <c r="D777" t="s">
        <v>971</v>
      </c>
      <c r="E777" t="s">
        <v>972</v>
      </c>
      <c r="F777">
        <v>26090</v>
      </c>
    </row>
    <row r="778" spans="1:6" x14ac:dyDescent="0.2">
      <c r="A778" t="s">
        <v>62</v>
      </c>
      <c r="B778">
        <v>1780444920000</v>
      </c>
      <c r="C778" t="s">
        <v>927</v>
      </c>
      <c r="D778" t="s">
        <v>971</v>
      </c>
      <c r="E778" t="s">
        <v>972</v>
      </c>
      <c r="F778">
        <v>26092</v>
      </c>
    </row>
    <row r="779" spans="1:6" x14ac:dyDescent="0.2">
      <c r="A779" t="s">
        <v>62</v>
      </c>
      <c r="B779">
        <v>1780444980000</v>
      </c>
      <c r="C779" t="s">
        <v>924</v>
      </c>
      <c r="D779" t="s">
        <v>971</v>
      </c>
      <c r="E779" t="s">
        <v>972</v>
      </c>
      <c r="F779">
        <v>26099</v>
      </c>
    </row>
    <row r="780" spans="1:6" x14ac:dyDescent="0.2">
      <c r="A780" t="s">
        <v>62</v>
      </c>
      <c r="B780">
        <v>1780445040000</v>
      </c>
      <c r="C780" t="s">
        <v>928</v>
      </c>
      <c r="D780" t="s">
        <v>973</v>
      </c>
      <c r="E780" t="s">
        <v>974</v>
      </c>
      <c r="F780">
        <v>26109</v>
      </c>
    </row>
    <row r="781" spans="1:6" x14ac:dyDescent="0.2">
      <c r="A781" t="s">
        <v>62</v>
      </c>
      <c r="B781">
        <v>1780531260000</v>
      </c>
      <c r="C781" t="s">
        <v>924</v>
      </c>
      <c r="D781" t="s">
        <v>971</v>
      </c>
      <c r="E781" t="s">
        <v>972</v>
      </c>
      <c r="F781">
        <v>26125</v>
      </c>
    </row>
    <row r="782" spans="1:6" x14ac:dyDescent="0.2">
      <c r="A782" t="s">
        <v>62</v>
      </c>
      <c r="B782">
        <v>1780617660000</v>
      </c>
      <c r="C782" t="s">
        <v>927</v>
      </c>
      <c r="D782" t="s">
        <v>971</v>
      </c>
      <c r="E782" t="s">
        <v>972</v>
      </c>
      <c r="F782">
        <v>26138</v>
      </c>
    </row>
    <row r="783" spans="1:6" x14ac:dyDescent="0.2">
      <c r="A783" t="s">
        <v>62</v>
      </c>
      <c r="B783">
        <v>1780617720000</v>
      </c>
      <c r="C783" t="s">
        <v>928</v>
      </c>
      <c r="D783" t="s">
        <v>971</v>
      </c>
      <c r="E783" t="s">
        <v>972</v>
      </c>
      <c r="F783">
        <v>26149</v>
      </c>
    </row>
    <row r="784" spans="1:6" x14ac:dyDescent="0.2">
      <c r="A784" t="s">
        <v>62</v>
      </c>
      <c r="B784">
        <v>1780617780000</v>
      </c>
      <c r="C784" t="s">
        <v>928</v>
      </c>
      <c r="D784" t="s">
        <v>971</v>
      </c>
      <c r="E784" t="s">
        <v>972</v>
      </c>
      <c r="F784">
        <v>26152</v>
      </c>
    </row>
    <row r="785" spans="1:6" x14ac:dyDescent="0.2">
      <c r="A785" t="s">
        <v>62</v>
      </c>
      <c r="B785">
        <v>1780617840000</v>
      </c>
      <c r="C785" t="s">
        <v>927</v>
      </c>
      <c r="D785" t="s">
        <v>975</v>
      </c>
      <c r="E785" t="s">
        <v>976</v>
      </c>
      <c r="F785">
        <v>26153</v>
      </c>
    </row>
    <row r="786" spans="1:6" x14ac:dyDescent="0.2">
      <c r="A786" t="s">
        <v>62</v>
      </c>
      <c r="B786">
        <v>1780704060000</v>
      </c>
      <c r="C786" t="s">
        <v>927</v>
      </c>
      <c r="D786" t="s">
        <v>971</v>
      </c>
      <c r="E786" t="s">
        <v>972</v>
      </c>
      <c r="F786">
        <v>26156</v>
      </c>
    </row>
    <row r="787" spans="1:6" x14ac:dyDescent="0.2">
      <c r="A787" t="s">
        <v>62</v>
      </c>
      <c r="B787">
        <v>1780704120000</v>
      </c>
      <c r="C787" t="s">
        <v>928</v>
      </c>
      <c r="D787" t="s">
        <v>975</v>
      </c>
      <c r="E787" t="s">
        <v>976</v>
      </c>
      <c r="F787">
        <v>26173</v>
      </c>
    </row>
    <row r="788" spans="1:6" x14ac:dyDescent="0.2">
      <c r="A788" t="s">
        <v>62</v>
      </c>
      <c r="B788">
        <v>1780704180000</v>
      </c>
      <c r="C788" t="s">
        <v>927</v>
      </c>
      <c r="D788" t="s">
        <v>973</v>
      </c>
      <c r="E788" t="s">
        <v>974</v>
      </c>
      <c r="F788">
        <v>26174</v>
      </c>
    </row>
    <row r="789" spans="1:6" x14ac:dyDescent="0.2">
      <c r="A789" t="s">
        <v>62</v>
      </c>
      <c r="B789">
        <v>1780704240000</v>
      </c>
      <c r="C789" t="s">
        <v>927</v>
      </c>
      <c r="D789" t="s">
        <v>971</v>
      </c>
      <c r="E789" t="s">
        <v>972</v>
      </c>
      <c r="F789">
        <v>26180</v>
      </c>
    </row>
    <row r="790" spans="1:6" x14ac:dyDescent="0.2">
      <c r="A790" t="s">
        <v>62</v>
      </c>
      <c r="B790">
        <v>1780790460000</v>
      </c>
      <c r="C790" t="s">
        <v>927</v>
      </c>
      <c r="D790" t="s">
        <v>973</v>
      </c>
      <c r="E790" t="s">
        <v>974</v>
      </c>
      <c r="F790">
        <v>26191</v>
      </c>
    </row>
    <row r="791" spans="1:6" x14ac:dyDescent="0.2">
      <c r="A791" t="s">
        <v>62</v>
      </c>
      <c r="B791">
        <v>1780790520000</v>
      </c>
      <c r="C791" t="s">
        <v>924</v>
      </c>
      <c r="D791" t="s">
        <v>971</v>
      </c>
      <c r="E791" t="s">
        <v>972</v>
      </c>
      <c r="F791">
        <v>26201</v>
      </c>
    </row>
    <row r="792" spans="1:6" x14ac:dyDescent="0.2">
      <c r="A792" t="s">
        <v>63</v>
      </c>
      <c r="B792">
        <v>1779667260000</v>
      </c>
      <c r="C792" t="s">
        <v>927</v>
      </c>
      <c r="D792" t="s">
        <v>973</v>
      </c>
      <c r="E792" t="s">
        <v>974</v>
      </c>
      <c r="F792">
        <v>26212</v>
      </c>
    </row>
    <row r="793" spans="1:6" x14ac:dyDescent="0.2">
      <c r="A793" t="s">
        <v>63</v>
      </c>
      <c r="B793">
        <v>1779667320000</v>
      </c>
      <c r="C793" t="s">
        <v>924</v>
      </c>
      <c r="D793" t="s">
        <v>971</v>
      </c>
      <c r="E793" t="s">
        <v>972</v>
      </c>
      <c r="F793">
        <v>26222</v>
      </c>
    </row>
    <row r="794" spans="1:6" x14ac:dyDescent="0.2">
      <c r="A794" t="s">
        <v>63</v>
      </c>
      <c r="B794">
        <v>1779667380000</v>
      </c>
      <c r="C794" t="s">
        <v>928</v>
      </c>
      <c r="D794" t="s">
        <v>971</v>
      </c>
      <c r="E794" t="s">
        <v>972</v>
      </c>
      <c r="F794">
        <v>26223</v>
      </c>
    </row>
    <row r="795" spans="1:6" x14ac:dyDescent="0.2">
      <c r="A795" t="s">
        <v>63</v>
      </c>
      <c r="B795">
        <v>1779667440000</v>
      </c>
      <c r="C795" t="s">
        <v>928</v>
      </c>
      <c r="D795" t="s">
        <v>971</v>
      </c>
      <c r="E795" t="s">
        <v>972</v>
      </c>
      <c r="F795">
        <v>26226</v>
      </c>
    </row>
    <row r="796" spans="1:6" x14ac:dyDescent="0.2">
      <c r="A796" t="s">
        <v>63</v>
      </c>
      <c r="B796">
        <v>1779667500000</v>
      </c>
      <c r="C796" t="s">
        <v>927</v>
      </c>
      <c r="D796" t="s">
        <v>971</v>
      </c>
      <c r="E796" t="s">
        <v>972</v>
      </c>
      <c r="F796">
        <v>26230</v>
      </c>
    </row>
    <row r="797" spans="1:6" x14ac:dyDescent="0.2">
      <c r="A797" t="s">
        <v>63</v>
      </c>
      <c r="B797">
        <v>1779753660000</v>
      </c>
      <c r="C797" t="s">
        <v>928</v>
      </c>
      <c r="D797" t="s">
        <v>971</v>
      </c>
      <c r="E797" t="s">
        <v>972</v>
      </c>
      <c r="F797">
        <v>26254</v>
      </c>
    </row>
    <row r="798" spans="1:6" x14ac:dyDescent="0.2">
      <c r="A798" t="s">
        <v>63</v>
      </c>
      <c r="B798">
        <v>1779840060000</v>
      </c>
      <c r="C798" t="s">
        <v>928</v>
      </c>
      <c r="D798" t="s">
        <v>971</v>
      </c>
      <c r="E798" t="s">
        <v>972</v>
      </c>
      <c r="F798">
        <v>26259</v>
      </c>
    </row>
    <row r="799" spans="1:6" x14ac:dyDescent="0.2">
      <c r="A799" t="s">
        <v>63</v>
      </c>
      <c r="B799">
        <v>1779840120000</v>
      </c>
      <c r="C799" t="s">
        <v>924</v>
      </c>
      <c r="D799" t="s">
        <v>971</v>
      </c>
      <c r="E799" t="s">
        <v>972</v>
      </c>
      <c r="F799">
        <v>26261</v>
      </c>
    </row>
    <row r="800" spans="1:6" x14ac:dyDescent="0.2">
      <c r="A800" t="s">
        <v>63</v>
      </c>
      <c r="B800">
        <v>1779840180000</v>
      </c>
      <c r="C800" t="s">
        <v>928</v>
      </c>
      <c r="D800" t="s">
        <v>971</v>
      </c>
      <c r="E800" t="s">
        <v>972</v>
      </c>
      <c r="F800">
        <v>26265</v>
      </c>
    </row>
    <row r="801" spans="1:6" x14ac:dyDescent="0.2">
      <c r="A801" t="s">
        <v>63</v>
      </c>
      <c r="B801">
        <v>1779840240000</v>
      </c>
      <c r="C801" t="s">
        <v>927</v>
      </c>
      <c r="D801" t="s">
        <v>975</v>
      </c>
      <c r="E801" t="s">
        <v>976</v>
      </c>
      <c r="F801">
        <v>26272</v>
      </c>
    </row>
    <row r="802" spans="1:6" x14ac:dyDescent="0.2">
      <c r="A802" t="s">
        <v>63</v>
      </c>
      <c r="B802">
        <v>1779840300000</v>
      </c>
      <c r="C802" t="s">
        <v>928</v>
      </c>
      <c r="D802" t="s">
        <v>971</v>
      </c>
      <c r="E802" t="s">
        <v>972</v>
      </c>
      <c r="F802">
        <v>26280</v>
      </c>
    </row>
    <row r="803" spans="1:6" x14ac:dyDescent="0.2">
      <c r="A803" t="s">
        <v>63</v>
      </c>
      <c r="B803">
        <v>1779840360000</v>
      </c>
      <c r="C803" t="s">
        <v>924</v>
      </c>
      <c r="D803" t="s">
        <v>973</v>
      </c>
      <c r="E803" t="s">
        <v>974</v>
      </c>
      <c r="F803">
        <v>26282</v>
      </c>
    </row>
    <row r="804" spans="1:6" x14ac:dyDescent="0.2">
      <c r="A804" t="s">
        <v>63</v>
      </c>
      <c r="B804">
        <v>1779926460000</v>
      </c>
      <c r="C804" t="s">
        <v>924</v>
      </c>
      <c r="D804" t="s">
        <v>975</v>
      </c>
      <c r="E804" t="s">
        <v>976</v>
      </c>
      <c r="F804">
        <v>26285</v>
      </c>
    </row>
    <row r="805" spans="1:6" x14ac:dyDescent="0.2">
      <c r="A805" t="s">
        <v>63</v>
      </c>
      <c r="B805">
        <v>1779926520000</v>
      </c>
      <c r="C805" t="s">
        <v>924</v>
      </c>
      <c r="D805" t="s">
        <v>971</v>
      </c>
      <c r="E805" t="s">
        <v>972</v>
      </c>
      <c r="F805">
        <v>26288</v>
      </c>
    </row>
    <row r="806" spans="1:6" x14ac:dyDescent="0.2">
      <c r="A806" t="s">
        <v>63</v>
      </c>
      <c r="B806">
        <v>1779926580000</v>
      </c>
      <c r="C806" t="s">
        <v>927</v>
      </c>
      <c r="D806" t="s">
        <v>971</v>
      </c>
      <c r="E806" t="s">
        <v>972</v>
      </c>
      <c r="F806">
        <v>26290</v>
      </c>
    </row>
    <row r="807" spans="1:6" x14ac:dyDescent="0.2">
      <c r="A807" t="s">
        <v>63</v>
      </c>
      <c r="B807">
        <v>1779926640000</v>
      </c>
      <c r="C807" t="s">
        <v>928</v>
      </c>
      <c r="D807" t="s">
        <v>973</v>
      </c>
      <c r="E807" t="s">
        <v>974</v>
      </c>
      <c r="F807">
        <v>26295</v>
      </c>
    </row>
    <row r="808" spans="1:6" x14ac:dyDescent="0.2">
      <c r="A808" t="s">
        <v>63</v>
      </c>
      <c r="B808">
        <v>1779926700000</v>
      </c>
      <c r="C808" t="s">
        <v>928</v>
      </c>
      <c r="D808" t="s">
        <v>971</v>
      </c>
      <c r="E808" t="s">
        <v>972</v>
      </c>
      <c r="F808">
        <v>26298</v>
      </c>
    </row>
    <row r="809" spans="1:6" x14ac:dyDescent="0.2">
      <c r="A809" t="s">
        <v>63</v>
      </c>
      <c r="B809">
        <v>1780012860000</v>
      </c>
      <c r="C809" t="s">
        <v>927</v>
      </c>
      <c r="D809" t="s">
        <v>975</v>
      </c>
      <c r="E809" t="s">
        <v>976</v>
      </c>
      <c r="F809">
        <v>26305</v>
      </c>
    </row>
    <row r="810" spans="1:6" x14ac:dyDescent="0.2">
      <c r="A810" t="s">
        <v>63</v>
      </c>
      <c r="B810">
        <v>1780012920000</v>
      </c>
      <c r="C810" t="s">
        <v>928</v>
      </c>
      <c r="D810" t="s">
        <v>973</v>
      </c>
      <c r="E810" t="s">
        <v>974</v>
      </c>
      <c r="F810">
        <v>26307</v>
      </c>
    </row>
    <row r="811" spans="1:6" x14ac:dyDescent="0.2">
      <c r="A811" t="s">
        <v>63</v>
      </c>
      <c r="B811">
        <v>1780012980000</v>
      </c>
      <c r="C811" t="s">
        <v>924</v>
      </c>
      <c r="D811" t="s">
        <v>973</v>
      </c>
      <c r="E811" t="s">
        <v>974</v>
      </c>
      <c r="F811">
        <v>26315</v>
      </c>
    </row>
    <row r="812" spans="1:6" x14ac:dyDescent="0.2">
      <c r="A812" t="s">
        <v>63</v>
      </c>
      <c r="B812">
        <v>1780013040000</v>
      </c>
      <c r="C812" t="s">
        <v>927</v>
      </c>
      <c r="D812" t="s">
        <v>971</v>
      </c>
      <c r="E812" t="s">
        <v>972</v>
      </c>
      <c r="F812">
        <v>26317</v>
      </c>
    </row>
    <row r="813" spans="1:6" x14ac:dyDescent="0.2">
      <c r="A813" t="s">
        <v>63</v>
      </c>
      <c r="B813">
        <v>1780013100000</v>
      </c>
      <c r="C813" t="s">
        <v>928</v>
      </c>
      <c r="D813" t="s">
        <v>971</v>
      </c>
      <c r="E813" t="s">
        <v>972</v>
      </c>
      <c r="F813">
        <v>26325</v>
      </c>
    </row>
    <row r="814" spans="1:6" x14ac:dyDescent="0.2">
      <c r="A814" t="s">
        <v>63</v>
      </c>
      <c r="B814">
        <v>1780099260000</v>
      </c>
      <c r="C814" t="s">
        <v>928</v>
      </c>
      <c r="D814" t="s">
        <v>973</v>
      </c>
      <c r="E814" t="s">
        <v>974</v>
      </c>
      <c r="F814">
        <v>26335</v>
      </c>
    </row>
    <row r="815" spans="1:6" x14ac:dyDescent="0.2">
      <c r="A815" t="s">
        <v>63</v>
      </c>
      <c r="B815">
        <v>1780099320000</v>
      </c>
      <c r="C815" t="s">
        <v>928</v>
      </c>
      <c r="D815" t="s">
        <v>971</v>
      </c>
      <c r="E815" t="s">
        <v>972</v>
      </c>
      <c r="F815">
        <v>26338</v>
      </c>
    </row>
    <row r="816" spans="1:6" x14ac:dyDescent="0.2">
      <c r="A816" t="s">
        <v>63</v>
      </c>
      <c r="B816">
        <v>1780099380000</v>
      </c>
      <c r="C816" t="s">
        <v>927</v>
      </c>
      <c r="D816" t="s">
        <v>971</v>
      </c>
      <c r="E816" t="s">
        <v>972</v>
      </c>
      <c r="F816">
        <v>26345</v>
      </c>
    </row>
    <row r="817" spans="1:6" x14ac:dyDescent="0.2">
      <c r="A817" t="s">
        <v>63</v>
      </c>
      <c r="B817">
        <v>1780185660000</v>
      </c>
      <c r="C817" t="s">
        <v>928</v>
      </c>
      <c r="D817" t="s">
        <v>971</v>
      </c>
      <c r="E817" t="s">
        <v>972</v>
      </c>
      <c r="F817">
        <v>26362</v>
      </c>
    </row>
    <row r="818" spans="1:6" x14ac:dyDescent="0.2">
      <c r="A818" t="s">
        <v>63</v>
      </c>
      <c r="B818">
        <v>1780185720000</v>
      </c>
      <c r="C818" t="s">
        <v>927</v>
      </c>
      <c r="D818" t="s">
        <v>975</v>
      </c>
      <c r="E818" t="s">
        <v>976</v>
      </c>
      <c r="F818">
        <v>26366</v>
      </c>
    </row>
    <row r="819" spans="1:6" x14ac:dyDescent="0.2">
      <c r="A819" t="s">
        <v>63</v>
      </c>
      <c r="B819">
        <v>1780185780000</v>
      </c>
      <c r="C819" t="s">
        <v>924</v>
      </c>
      <c r="D819" t="s">
        <v>973</v>
      </c>
      <c r="E819" t="s">
        <v>974</v>
      </c>
      <c r="F819">
        <v>26376</v>
      </c>
    </row>
    <row r="820" spans="1:6" x14ac:dyDescent="0.2">
      <c r="A820" t="s">
        <v>63</v>
      </c>
      <c r="B820">
        <v>1780185840000</v>
      </c>
      <c r="C820" t="s">
        <v>928</v>
      </c>
      <c r="D820" t="s">
        <v>975</v>
      </c>
      <c r="E820" t="s">
        <v>976</v>
      </c>
      <c r="F820">
        <v>26380</v>
      </c>
    </row>
    <row r="821" spans="1:6" x14ac:dyDescent="0.2">
      <c r="A821" t="s">
        <v>63</v>
      </c>
      <c r="B821">
        <v>1780272060000</v>
      </c>
      <c r="C821" t="s">
        <v>924</v>
      </c>
      <c r="D821" t="s">
        <v>971</v>
      </c>
      <c r="E821" t="s">
        <v>972</v>
      </c>
      <c r="F821">
        <v>26399</v>
      </c>
    </row>
    <row r="822" spans="1:6" x14ac:dyDescent="0.2">
      <c r="A822" t="s">
        <v>63</v>
      </c>
      <c r="B822">
        <v>1780358460000</v>
      </c>
      <c r="C822" t="s">
        <v>924</v>
      </c>
      <c r="D822" t="s">
        <v>971</v>
      </c>
      <c r="E822" t="s">
        <v>972</v>
      </c>
      <c r="F822">
        <v>26412</v>
      </c>
    </row>
    <row r="823" spans="1:6" x14ac:dyDescent="0.2">
      <c r="A823" t="s">
        <v>63</v>
      </c>
      <c r="B823">
        <v>1780358520000</v>
      </c>
      <c r="C823" t="s">
        <v>928</v>
      </c>
      <c r="D823" t="s">
        <v>971</v>
      </c>
      <c r="E823" t="s">
        <v>972</v>
      </c>
      <c r="F823">
        <v>26413</v>
      </c>
    </row>
    <row r="824" spans="1:6" x14ac:dyDescent="0.2">
      <c r="A824" t="s">
        <v>63</v>
      </c>
      <c r="B824">
        <v>1780444860000</v>
      </c>
      <c r="C824" t="s">
        <v>928</v>
      </c>
      <c r="D824" t="s">
        <v>971</v>
      </c>
      <c r="E824" t="s">
        <v>972</v>
      </c>
      <c r="F824">
        <v>26427</v>
      </c>
    </row>
    <row r="825" spans="1:6" x14ac:dyDescent="0.2">
      <c r="A825" t="s">
        <v>63</v>
      </c>
      <c r="B825">
        <v>1780444920000</v>
      </c>
      <c r="C825" t="s">
        <v>927</v>
      </c>
      <c r="D825" t="s">
        <v>971</v>
      </c>
      <c r="E825" t="s">
        <v>972</v>
      </c>
      <c r="F825">
        <v>26428</v>
      </c>
    </row>
    <row r="826" spans="1:6" x14ac:dyDescent="0.2">
      <c r="A826" t="s">
        <v>63</v>
      </c>
      <c r="B826">
        <v>1780444980000</v>
      </c>
      <c r="C826" t="s">
        <v>924</v>
      </c>
      <c r="D826" t="s">
        <v>971</v>
      </c>
      <c r="E826" t="s">
        <v>972</v>
      </c>
      <c r="F826">
        <v>26432</v>
      </c>
    </row>
    <row r="827" spans="1:6" x14ac:dyDescent="0.2">
      <c r="A827" t="s">
        <v>63</v>
      </c>
      <c r="B827">
        <v>1780445040000</v>
      </c>
      <c r="C827" t="s">
        <v>928</v>
      </c>
      <c r="D827" t="s">
        <v>971</v>
      </c>
      <c r="E827" t="s">
        <v>972</v>
      </c>
      <c r="F827">
        <v>26436</v>
      </c>
    </row>
    <row r="828" spans="1:6" x14ac:dyDescent="0.2">
      <c r="A828" t="s">
        <v>63</v>
      </c>
      <c r="B828">
        <v>1780531260000</v>
      </c>
      <c r="C828" t="s">
        <v>928</v>
      </c>
      <c r="D828" t="s">
        <v>971</v>
      </c>
      <c r="E828" t="s">
        <v>972</v>
      </c>
      <c r="F828">
        <v>26448</v>
      </c>
    </row>
    <row r="829" spans="1:6" x14ac:dyDescent="0.2">
      <c r="A829" t="s">
        <v>63</v>
      </c>
      <c r="B829">
        <v>1780531320000</v>
      </c>
      <c r="C829" t="s">
        <v>927</v>
      </c>
      <c r="D829" t="s">
        <v>971</v>
      </c>
      <c r="E829" t="s">
        <v>972</v>
      </c>
      <c r="F829">
        <v>26449</v>
      </c>
    </row>
    <row r="830" spans="1:6" x14ac:dyDescent="0.2">
      <c r="A830" t="s">
        <v>63</v>
      </c>
      <c r="B830">
        <v>1780531380000</v>
      </c>
      <c r="C830" t="s">
        <v>928</v>
      </c>
      <c r="D830" t="s">
        <v>971</v>
      </c>
      <c r="E830" t="s">
        <v>972</v>
      </c>
      <c r="F830">
        <v>26451</v>
      </c>
    </row>
    <row r="831" spans="1:6" x14ac:dyDescent="0.2">
      <c r="A831" t="s">
        <v>63</v>
      </c>
      <c r="B831">
        <v>1780531440000</v>
      </c>
      <c r="C831" t="s">
        <v>924</v>
      </c>
      <c r="D831" t="s">
        <v>971</v>
      </c>
      <c r="E831" t="s">
        <v>972</v>
      </c>
      <c r="F831">
        <v>26459</v>
      </c>
    </row>
    <row r="832" spans="1:6" x14ac:dyDescent="0.2">
      <c r="A832" t="s">
        <v>63</v>
      </c>
      <c r="B832">
        <v>1780617660000</v>
      </c>
      <c r="C832" t="s">
        <v>924</v>
      </c>
      <c r="D832" t="s">
        <v>971</v>
      </c>
      <c r="E832" t="s">
        <v>972</v>
      </c>
      <c r="F832">
        <v>26471</v>
      </c>
    </row>
    <row r="833" spans="1:6" x14ac:dyDescent="0.2">
      <c r="A833" t="s">
        <v>63</v>
      </c>
      <c r="B833">
        <v>1780617720000</v>
      </c>
      <c r="C833" t="s">
        <v>924</v>
      </c>
      <c r="D833" t="s">
        <v>973</v>
      </c>
      <c r="E833" t="s">
        <v>974</v>
      </c>
      <c r="F833">
        <v>26474</v>
      </c>
    </row>
    <row r="834" spans="1:6" x14ac:dyDescent="0.2">
      <c r="A834" t="s">
        <v>63</v>
      </c>
      <c r="B834">
        <v>1780617780000</v>
      </c>
      <c r="C834" t="s">
        <v>927</v>
      </c>
      <c r="D834" t="s">
        <v>975</v>
      </c>
      <c r="E834" t="s">
        <v>976</v>
      </c>
      <c r="F834">
        <v>26476</v>
      </c>
    </row>
    <row r="835" spans="1:6" x14ac:dyDescent="0.2">
      <c r="A835" t="s">
        <v>63</v>
      </c>
      <c r="B835">
        <v>1780617840000</v>
      </c>
      <c r="C835" t="s">
        <v>928</v>
      </c>
      <c r="D835" t="s">
        <v>971</v>
      </c>
      <c r="E835" t="s">
        <v>972</v>
      </c>
      <c r="F835">
        <v>26484</v>
      </c>
    </row>
    <row r="836" spans="1:6" x14ac:dyDescent="0.2">
      <c r="A836" t="s">
        <v>63</v>
      </c>
      <c r="B836">
        <v>1780617900000</v>
      </c>
      <c r="C836" t="s">
        <v>924</v>
      </c>
      <c r="D836" t="s">
        <v>973</v>
      </c>
      <c r="E836" t="s">
        <v>974</v>
      </c>
      <c r="F836">
        <v>26486</v>
      </c>
    </row>
    <row r="837" spans="1:6" x14ac:dyDescent="0.2">
      <c r="A837" t="s">
        <v>63</v>
      </c>
      <c r="B837">
        <v>1780790460000</v>
      </c>
      <c r="C837" t="s">
        <v>927</v>
      </c>
      <c r="D837" t="s">
        <v>973</v>
      </c>
      <c r="E837" t="s">
        <v>974</v>
      </c>
      <c r="F837">
        <v>26516</v>
      </c>
    </row>
    <row r="838" spans="1:6" x14ac:dyDescent="0.2">
      <c r="A838" t="s">
        <v>63</v>
      </c>
      <c r="B838">
        <v>1780790520000</v>
      </c>
      <c r="C838" t="s">
        <v>924</v>
      </c>
      <c r="D838" t="s">
        <v>975</v>
      </c>
      <c r="E838" t="s">
        <v>976</v>
      </c>
      <c r="F838">
        <v>26520</v>
      </c>
    </row>
    <row r="839" spans="1:6" x14ac:dyDescent="0.2">
      <c r="A839" t="s">
        <v>63</v>
      </c>
      <c r="B839">
        <v>1780790580000</v>
      </c>
      <c r="C839" t="s">
        <v>924</v>
      </c>
      <c r="D839" t="s">
        <v>971</v>
      </c>
      <c r="E839" t="s">
        <v>972</v>
      </c>
      <c r="F839">
        <v>26526</v>
      </c>
    </row>
    <row r="840" spans="1:6" x14ac:dyDescent="0.2">
      <c r="A840" t="s">
        <v>63</v>
      </c>
      <c r="B840">
        <v>1780790640000</v>
      </c>
      <c r="C840" t="s">
        <v>928</v>
      </c>
      <c r="D840" t="s">
        <v>973</v>
      </c>
      <c r="E840" t="s">
        <v>974</v>
      </c>
      <c r="F840">
        <v>26530</v>
      </c>
    </row>
    <row r="841" spans="1:6" x14ac:dyDescent="0.2">
      <c r="A841" t="s">
        <v>63</v>
      </c>
      <c r="B841">
        <v>1780790700000</v>
      </c>
      <c r="C841" t="s">
        <v>924</v>
      </c>
      <c r="D841" t="s">
        <v>971</v>
      </c>
      <c r="E841" t="s">
        <v>972</v>
      </c>
      <c r="F841">
        <v>26535</v>
      </c>
    </row>
    <row r="842" spans="1:6" x14ac:dyDescent="0.2">
      <c r="A842" t="s">
        <v>64</v>
      </c>
      <c r="B842">
        <v>1779667260000</v>
      </c>
      <c r="C842" t="s">
        <v>927</v>
      </c>
      <c r="D842" t="s">
        <v>973</v>
      </c>
      <c r="E842" t="s">
        <v>974</v>
      </c>
      <c r="F842">
        <v>26544</v>
      </c>
    </row>
    <row r="843" spans="1:6" x14ac:dyDescent="0.2">
      <c r="A843" t="s">
        <v>64</v>
      </c>
      <c r="B843">
        <v>1779667320000</v>
      </c>
      <c r="C843" t="s">
        <v>924</v>
      </c>
      <c r="D843" t="s">
        <v>971</v>
      </c>
      <c r="E843" t="s">
        <v>972</v>
      </c>
      <c r="F843">
        <v>26551</v>
      </c>
    </row>
    <row r="844" spans="1:6" x14ac:dyDescent="0.2">
      <c r="A844" t="s">
        <v>64</v>
      </c>
      <c r="B844">
        <v>1779667380000</v>
      </c>
      <c r="C844" t="s">
        <v>928</v>
      </c>
      <c r="D844" t="s">
        <v>971</v>
      </c>
      <c r="E844" t="s">
        <v>972</v>
      </c>
      <c r="F844">
        <v>26552</v>
      </c>
    </row>
    <row r="845" spans="1:6" x14ac:dyDescent="0.2">
      <c r="A845" t="s">
        <v>64</v>
      </c>
      <c r="B845">
        <v>1779667440000</v>
      </c>
      <c r="C845" t="s">
        <v>924</v>
      </c>
      <c r="D845" t="s">
        <v>971</v>
      </c>
      <c r="E845" t="s">
        <v>972</v>
      </c>
      <c r="F845">
        <v>26554</v>
      </c>
    </row>
    <row r="846" spans="1:6" x14ac:dyDescent="0.2">
      <c r="A846" t="s">
        <v>64</v>
      </c>
      <c r="B846">
        <v>1779753660000</v>
      </c>
      <c r="C846" t="s">
        <v>927</v>
      </c>
      <c r="D846" t="s">
        <v>971</v>
      </c>
      <c r="E846" t="s">
        <v>972</v>
      </c>
      <c r="F846">
        <v>26564</v>
      </c>
    </row>
    <row r="847" spans="1:6" x14ac:dyDescent="0.2">
      <c r="A847" t="s">
        <v>64</v>
      </c>
      <c r="B847">
        <v>1779753720000</v>
      </c>
      <c r="C847" t="s">
        <v>928</v>
      </c>
      <c r="D847" t="s">
        <v>971</v>
      </c>
      <c r="E847" t="s">
        <v>972</v>
      </c>
      <c r="F847">
        <v>26566</v>
      </c>
    </row>
    <row r="848" spans="1:6" x14ac:dyDescent="0.2">
      <c r="A848" t="s">
        <v>64</v>
      </c>
      <c r="B848">
        <v>1779753780000</v>
      </c>
      <c r="C848" t="s">
        <v>924</v>
      </c>
      <c r="D848" t="s">
        <v>971</v>
      </c>
      <c r="E848" t="s">
        <v>972</v>
      </c>
      <c r="F848">
        <v>26583</v>
      </c>
    </row>
    <row r="849" spans="1:6" x14ac:dyDescent="0.2">
      <c r="A849" t="s">
        <v>64</v>
      </c>
      <c r="B849">
        <v>1779753840000</v>
      </c>
      <c r="C849" t="s">
        <v>924</v>
      </c>
      <c r="D849" t="s">
        <v>975</v>
      </c>
      <c r="E849" t="s">
        <v>976</v>
      </c>
      <c r="F849">
        <v>26586</v>
      </c>
    </row>
    <row r="850" spans="1:6" x14ac:dyDescent="0.2">
      <c r="A850" t="s">
        <v>64</v>
      </c>
      <c r="B850">
        <v>1779840060000</v>
      </c>
      <c r="C850" t="s">
        <v>924</v>
      </c>
      <c r="D850" t="s">
        <v>971</v>
      </c>
      <c r="E850" t="s">
        <v>972</v>
      </c>
      <c r="F850">
        <v>26589</v>
      </c>
    </row>
    <row r="851" spans="1:6" x14ac:dyDescent="0.2">
      <c r="A851" t="s">
        <v>64</v>
      </c>
      <c r="B851">
        <v>1779840120000</v>
      </c>
      <c r="C851" t="s">
        <v>927</v>
      </c>
      <c r="D851" t="s">
        <v>971</v>
      </c>
      <c r="E851" t="s">
        <v>972</v>
      </c>
      <c r="F851">
        <v>26606</v>
      </c>
    </row>
    <row r="852" spans="1:6" x14ac:dyDescent="0.2">
      <c r="A852" t="s">
        <v>64</v>
      </c>
      <c r="B852">
        <v>1779840180000</v>
      </c>
      <c r="C852" t="s">
        <v>927</v>
      </c>
      <c r="D852" t="s">
        <v>971</v>
      </c>
      <c r="E852" t="s">
        <v>972</v>
      </c>
      <c r="F852">
        <v>26609</v>
      </c>
    </row>
    <row r="853" spans="1:6" x14ac:dyDescent="0.2">
      <c r="A853" t="s">
        <v>64</v>
      </c>
      <c r="B853">
        <v>1779926460000</v>
      </c>
      <c r="C853" t="s">
        <v>924</v>
      </c>
      <c r="D853" t="s">
        <v>975</v>
      </c>
      <c r="E853" t="s">
        <v>976</v>
      </c>
      <c r="F853">
        <v>26620</v>
      </c>
    </row>
    <row r="854" spans="1:6" x14ac:dyDescent="0.2">
      <c r="A854" t="s">
        <v>64</v>
      </c>
      <c r="B854">
        <v>1779926520000</v>
      </c>
      <c r="C854" t="s">
        <v>927</v>
      </c>
      <c r="D854" t="s">
        <v>973</v>
      </c>
      <c r="E854" t="s">
        <v>974</v>
      </c>
      <c r="F854">
        <v>26622</v>
      </c>
    </row>
    <row r="855" spans="1:6" x14ac:dyDescent="0.2">
      <c r="A855" t="s">
        <v>64</v>
      </c>
      <c r="B855">
        <v>1779926580000</v>
      </c>
      <c r="C855" t="s">
        <v>928</v>
      </c>
      <c r="D855" t="s">
        <v>973</v>
      </c>
      <c r="E855" t="s">
        <v>974</v>
      </c>
      <c r="F855">
        <v>26630</v>
      </c>
    </row>
    <row r="856" spans="1:6" x14ac:dyDescent="0.2">
      <c r="A856" t="s">
        <v>64</v>
      </c>
      <c r="B856">
        <v>1779926640000</v>
      </c>
      <c r="C856" t="s">
        <v>924</v>
      </c>
      <c r="D856" t="s">
        <v>971</v>
      </c>
      <c r="E856" t="s">
        <v>972</v>
      </c>
      <c r="F856">
        <v>26632</v>
      </c>
    </row>
    <row r="857" spans="1:6" x14ac:dyDescent="0.2">
      <c r="A857" t="s">
        <v>64</v>
      </c>
      <c r="B857">
        <v>1780012860000</v>
      </c>
      <c r="C857" t="s">
        <v>924</v>
      </c>
      <c r="D857" t="s">
        <v>971</v>
      </c>
      <c r="E857" t="s">
        <v>972</v>
      </c>
      <c r="F857">
        <v>26639</v>
      </c>
    </row>
    <row r="858" spans="1:6" x14ac:dyDescent="0.2">
      <c r="A858" t="s">
        <v>64</v>
      </c>
      <c r="B858">
        <v>1780012920000</v>
      </c>
      <c r="C858" t="s">
        <v>927</v>
      </c>
      <c r="D858" t="s">
        <v>975</v>
      </c>
      <c r="E858" t="s">
        <v>976</v>
      </c>
      <c r="F858">
        <v>26644</v>
      </c>
    </row>
    <row r="859" spans="1:6" x14ac:dyDescent="0.2">
      <c r="A859" t="s">
        <v>64</v>
      </c>
      <c r="B859">
        <v>1780012980000</v>
      </c>
      <c r="C859" t="s">
        <v>928</v>
      </c>
      <c r="D859" t="s">
        <v>971</v>
      </c>
      <c r="E859" t="s">
        <v>972</v>
      </c>
      <c r="F859">
        <v>26652</v>
      </c>
    </row>
    <row r="860" spans="1:6" x14ac:dyDescent="0.2">
      <c r="A860" t="s">
        <v>64</v>
      </c>
      <c r="B860">
        <v>1780013040000</v>
      </c>
      <c r="C860" t="s">
        <v>924</v>
      </c>
      <c r="D860" t="s">
        <v>973</v>
      </c>
      <c r="E860" t="s">
        <v>974</v>
      </c>
      <c r="F860">
        <v>26654</v>
      </c>
    </row>
    <row r="861" spans="1:6" x14ac:dyDescent="0.2">
      <c r="A861" t="s">
        <v>64</v>
      </c>
      <c r="B861">
        <v>1780099260000</v>
      </c>
      <c r="C861" t="s">
        <v>924</v>
      </c>
      <c r="D861" t="s">
        <v>971</v>
      </c>
      <c r="E861" t="s">
        <v>972</v>
      </c>
      <c r="F861">
        <v>26662</v>
      </c>
    </row>
    <row r="862" spans="1:6" x14ac:dyDescent="0.2">
      <c r="A862" t="s">
        <v>64</v>
      </c>
      <c r="B862">
        <v>1780099320000</v>
      </c>
      <c r="C862" t="s">
        <v>927</v>
      </c>
      <c r="D862" t="s">
        <v>971</v>
      </c>
      <c r="E862" t="s">
        <v>972</v>
      </c>
      <c r="F862">
        <v>26667</v>
      </c>
    </row>
    <row r="863" spans="1:6" x14ac:dyDescent="0.2">
      <c r="A863" t="s">
        <v>64</v>
      </c>
      <c r="B863">
        <v>1780185660000</v>
      </c>
      <c r="C863" t="s">
        <v>927</v>
      </c>
      <c r="D863" t="s">
        <v>971</v>
      </c>
      <c r="E863" t="s">
        <v>972</v>
      </c>
      <c r="F863">
        <v>26695</v>
      </c>
    </row>
    <row r="864" spans="1:6" x14ac:dyDescent="0.2">
      <c r="A864" t="s">
        <v>64</v>
      </c>
      <c r="B864">
        <v>1780185720000</v>
      </c>
      <c r="C864" t="s">
        <v>924</v>
      </c>
      <c r="D864" t="s">
        <v>971</v>
      </c>
      <c r="E864" t="s">
        <v>972</v>
      </c>
      <c r="F864">
        <v>26702</v>
      </c>
    </row>
    <row r="865" spans="1:6" x14ac:dyDescent="0.2">
      <c r="A865" t="s">
        <v>64</v>
      </c>
      <c r="B865">
        <v>1780185780000</v>
      </c>
      <c r="C865" t="s">
        <v>927</v>
      </c>
      <c r="D865" t="s">
        <v>975</v>
      </c>
      <c r="E865" t="s">
        <v>976</v>
      </c>
      <c r="F865">
        <v>26707</v>
      </c>
    </row>
    <row r="866" spans="1:6" x14ac:dyDescent="0.2">
      <c r="A866" t="s">
        <v>64</v>
      </c>
      <c r="B866">
        <v>1780185840000</v>
      </c>
      <c r="C866" t="s">
        <v>924</v>
      </c>
      <c r="D866" t="s">
        <v>973</v>
      </c>
      <c r="E866" t="s">
        <v>974</v>
      </c>
      <c r="F866">
        <v>26717</v>
      </c>
    </row>
    <row r="867" spans="1:6" x14ac:dyDescent="0.2">
      <c r="A867" t="s">
        <v>64</v>
      </c>
      <c r="B867">
        <v>1780531260000</v>
      </c>
      <c r="C867" t="s">
        <v>927</v>
      </c>
      <c r="D867" t="s">
        <v>973</v>
      </c>
      <c r="E867" t="s">
        <v>974</v>
      </c>
      <c r="F867">
        <v>26794</v>
      </c>
    </row>
    <row r="868" spans="1:6" x14ac:dyDescent="0.2">
      <c r="A868" t="s">
        <v>64</v>
      </c>
      <c r="B868">
        <v>1780531320000</v>
      </c>
      <c r="C868" t="s">
        <v>924</v>
      </c>
      <c r="D868" t="s">
        <v>971</v>
      </c>
      <c r="E868" t="s">
        <v>972</v>
      </c>
      <c r="F868">
        <v>26804</v>
      </c>
    </row>
    <row r="869" spans="1:6" x14ac:dyDescent="0.2">
      <c r="A869" t="s">
        <v>64</v>
      </c>
      <c r="B869">
        <v>1780617660000</v>
      </c>
      <c r="C869" t="s">
        <v>928</v>
      </c>
      <c r="D869" t="s">
        <v>971</v>
      </c>
      <c r="E869" t="s">
        <v>972</v>
      </c>
      <c r="F869">
        <v>26826</v>
      </c>
    </row>
    <row r="870" spans="1:6" x14ac:dyDescent="0.2">
      <c r="A870" t="s">
        <v>64</v>
      </c>
      <c r="B870">
        <v>1780704060000</v>
      </c>
      <c r="C870" t="s">
        <v>927</v>
      </c>
      <c r="D870" t="s">
        <v>971</v>
      </c>
      <c r="E870" t="s">
        <v>972</v>
      </c>
      <c r="F870">
        <v>26846</v>
      </c>
    </row>
    <row r="871" spans="1:6" x14ac:dyDescent="0.2">
      <c r="A871" t="s">
        <v>64</v>
      </c>
      <c r="B871">
        <v>1780704120000</v>
      </c>
      <c r="C871" t="s">
        <v>928</v>
      </c>
      <c r="D871" t="s">
        <v>971</v>
      </c>
      <c r="E871" t="s">
        <v>972</v>
      </c>
      <c r="F871">
        <v>26851</v>
      </c>
    </row>
    <row r="872" spans="1:6" x14ac:dyDescent="0.2">
      <c r="A872" t="s">
        <v>64</v>
      </c>
      <c r="B872">
        <v>1780704180000</v>
      </c>
      <c r="C872" t="s">
        <v>928</v>
      </c>
      <c r="D872" t="s">
        <v>971</v>
      </c>
      <c r="E872" t="s">
        <v>972</v>
      </c>
      <c r="F872">
        <v>26860</v>
      </c>
    </row>
    <row r="873" spans="1:6" x14ac:dyDescent="0.2">
      <c r="A873" t="s">
        <v>64</v>
      </c>
      <c r="B873">
        <v>1780790460000</v>
      </c>
      <c r="C873" t="s">
        <v>924</v>
      </c>
      <c r="D873" t="s">
        <v>971</v>
      </c>
      <c r="E873" t="s">
        <v>972</v>
      </c>
      <c r="F873">
        <v>26865</v>
      </c>
    </row>
    <row r="874" spans="1:6" x14ac:dyDescent="0.2">
      <c r="A874" t="s">
        <v>64</v>
      </c>
      <c r="B874">
        <v>1780790520000</v>
      </c>
      <c r="C874" t="s">
        <v>928</v>
      </c>
      <c r="D874" t="s">
        <v>971</v>
      </c>
      <c r="E874" t="s">
        <v>972</v>
      </c>
      <c r="F874">
        <v>26872</v>
      </c>
    </row>
    <row r="875" spans="1:6" x14ac:dyDescent="0.2">
      <c r="A875" t="s">
        <v>64</v>
      </c>
      <c r="B875">
        <v>1780790580000</v>
      </c>
      <c r="C875" t="s">
        <v>924</v>
      </c>
      <c r="D875" t="s">
        <v>971</v>
      </c>
      <c r="E875" t="s">
        <v>972</v>
      </c>
      <c r="F875">
        <v>26874</v>
      </c>
    </row>
    <row r="876" spans="1:6" x14ac:dyDescent="0.2">
      <c r="A876" t="s">
        <v>65</v>
      </c>
      <c r="B876">
        <v>1779667260000</v>
      </c>
      <c r="C876" t="s">
        <v>928</v>
      </c>
      <c r="D876" t="s">
        <v>975</v>
      </c>
      <c r="E876" t="s">
        <v>976</v>
      </c>
      <c r="F876">
        <v>26909</v>
      </c>
    </row>
    <row r="877" spans="1:6" x14ac:dyDescent="0.2">
      <c r="A877" t="s">
        <v>65</v>
      </c>
      <c r="B877">
        <v>1779753660000</v>
      </c>
      <c r="C877" t="s">
        <v>927</v>
      </c>
      <c r="D877" t="s">
        <v>971</v>
      </c>
      <c r="E877" t="s">
        <v>972</v>
      </c>
      <c r="F877">
        <v>26919</v>
      </c>
    </row>
    <row r="878" spans="1:6" x14ac:dyDescent="0.2">
      <c r="A878" t="s">
        <v>65</v>
      </c>
      <c r="B878">
        <v>1779753720000</v>
      </c>
      <c r="C878" t="s">
        <v>927</v>
      </c>
      <c r="D878" t="s">
        <v>971</v>
      </c>
      <c r="E878" t="s">
        <v>972</v>
      </c>
      <c r="F878">
        <v>26928</v>
      </c>
    </row>
    <row r="879" spans="1:6" x14ac:dyDescent="0.2">
      <c r="A879" t="s">
        <v>65</v>
      </c>
      <c r="B879">
        <v>1779753780000</v>
      </c>
      <c r="C879" t="s">
        <v>924</v>
      </c>
      <c r="D879" t="s">
        <v>973</v>
      </c>
      <c r="E879" t="s">
        <v>974</v>
      </c>
      <c r="F879">
        <v>26941</v>
      </c>
    </row>
    <row r="880" spans="1:6" x14ac:dyDescent="0.2">
      <c r="A880" t="s">
        <v>65</v>
      </c>
      <c r="B880">
        <v>1779840060000</v>
      </c>
      <c r="C880" t="s">
        <v>927</v>
      </c>
      <c r="D880" t="s">
        <v>971</v>
      </c>
      <c r="E880" t="s">
        <v>972</v>
      </c>
      <c r="F880">
        <v>26947</v>
      </c>
    </row>
    <row r="881" spans="1:6" x14ac:dyDescent="0.2">
      <c r="A881" t="s">
        <v>65</v>
      </c>
      <c r="B881">
        <v>1779840120000</v>
      </c>
      <c r="C881" t="s">
        <v>928</v>
      </c>
      <c r="D881" t="s">
        <v>973</v>
      </c>
      <c r="E881" t="s">
        <v>974</v>
      </c>
      <c r="F881">
        <v>26952</v>
      </c>
    </row>
    <row r="882" spans="1:6" x14ac:dyDescent="0.2">
      <c r="A882" t="s">
        <v>65</v>
      </c>
      <c r="B882">
        <v>1779840180000</v>
      </c>
      <c r="C882" t="s">
        <v>927</v>
      </c>
      <c r="D882" t="s">
        <v>971</v>
      </c>
      <c r="E882" t="s">
        <v>972</v>
      </c>
      <c r="F882">
        <v>26962</v>
      </c>
    </row>
    <row r="883" spans="1:6" x14ac:dyDescent="0.2">
      <c r="A883" t="s">
        <v>65</v>
      </c>
      <c r="B883">
        <v>1779840240000</v>
      </c>
      <c r="C883" t="s">
        <v>927</v>
      </c>
      <c r="D883" t="s">
        <v>971</v>
      </c>
      <c r="E883" t="s">
        <v>972</v>
      </c>
      <c r="F883">
        <v>26965</v>
      </c>
    </row>
    <row r="884" spans="1:6" x14ac:dyDescent="0.2">
      <c r="A884" t="s">
        <v>65</v>
      </c>
      <c r="B884">
        <v>1779840300000</v>
      </c>
      <c r="C884" t="s">
        <v>924</v>
      </c>
      <c r="D884" t="s">
        <v>971</v>
      </c>
      <c r="E884" t="s">
        <v>972</v>
      </c>
      <c r="F884">
        <v>26966</v>
      </c>
    </row>
    <row r="885" spans="1:6" x14ac:dyDescent="0.2">
      <c r="A885" t="s">
        <v>65</v>
      </c>
      <c r="B885">
        <v>1779840360000</v>
      </c>
      <c r="C885" t="s">
        <v>928</v>
      </c>
      <c r="D885" t="s">
        <v>971</v>
      </c>
      <c r="E885" t="s">
        <v>972</v>
      </c>
      <c r="F885">
        <v>26967</v>
      </c>
    </row>
    <row r="886" spans="1:6" x14ac:dyDescent="0.2">
      <c r="A886" t="s">
        <v>65</v>
      </c>
      <c r="B886">
        <v>1779926460000</v>
      </c>
      <c r="C886" t="s">
        <v>924</v>
      </c>
      <c r="D886" t="s">
        <v>975</v>
      </c>
      <c r="E886" t="s">
        <v>976</v>
      </c>
      <c r="F886">
        <v>26983</v>
      </c>
    </row>
    <row r="887" spans="1:6" x14ac:dyDescent="0.2">
      <c r="A887" t="s">
        <v>65</v>
      </c>
      <c r="B887">
        <v>1779926520000</v>
      </c>
      <c r="C887" t="s">
        <v>928</v>
      </c>
      <c r="D887" t="s">
        <v>973</v>
      </c>
      <c r="E887" t="s">
        <v>974</v>
      </c>
      <c r="F887">
        <v>26993</v>
      </c>
    </row>
    <row r="888" spans="1:6" x14ac:dyDescent="0.2">
      <c r="A888" t="s">
        <v>65</v>
      </c>
      <c r="B888">
        <v>1779926580000</v>
      </c>
      <c r="C888" t="s">
        <v>927</v>
      </c>
      <c r="D888" t="s">
        <v>971</v>
      </c>
      <c r="E888" t="s">
        <v>972</v>
      </c>
      <c r="F888">
        <v>26994</v>
      </c>
    </row>
    <row r="889" spans="1:6" x14ac:dyDescent="0.2">
      <c r="A889" t="s">
        <v>65</v>
      </c>
      <c r="B889">
        <v>1780012860000</v>
      </c>
      <c r="C889" t="s">
        <v>928</v>
      </c>
      <c r="D889" t="s">
        <v>973</v>
      </c>
      <c r="E889" t="s">
        <v>974</v>
      </c>
      <c r="F889">
        <v>26995</v>
      </c>
    </row>
    <row r="890" spans="1:6" x14ac:dyDescent="0.2">
      <c r="A890" t="s">
        <v>65</v>
      </c>
      <c r="B890">
        <v>1780012920000</v>
      </c>
      <c r="C890" t="s">
        <v>927</v>
      </c>
      <c r="D890" t="s">
        <v>971</v>
      </c>
      <c r="E890" t="s">
        <v>972</v>
      </c>
      <c r="F890">
        <v>27005</v>
      </c>
    </row>
    <row r="891" spans="1:6" x14ac:dyDescent="0.2">
      <c r="A891" t="s">
        <v>65</v>
      </c>
      <c r="B891">
        <v>1780012980000</v>
      </c>
      <c r="C891" t="s">
        <v>927</v>
      </c>
      <c r="D891" t="s">
        <v>971</v>
      </c>
      <c r="E891" t="s">
        <v>972</v>
      </c>
      <c r="F891">
        <v>27014</v>
      </c>
    </row>
    <row r="892" spans="1:6" x14ac:dyDescent="0.2">
      <c r="A892" t="s">
        <v>65</v>
      </c>
      <c r="B892">
        <v>1780013040000</v>
      </c>
      <c r="C892" t="s">
        <v>927</v>
      </c>
      <c r="D892" t="s">
        <v>975</v>
      </c>
      <c r="E892" t="s">
        <v>976</v>
      </c>
      <c r="F892">
        <v>27017</v>
      </c>
    </row>
    <row r="893" spans="1:6" x14ac:dyDescent="0.2">
      <c r="A893" t="s">
        <v>65</v>
      </c>
      <c r="B893">
        <v>1780013100000</v>
      </c>
      <c r="C893" t="s">
        <v>928</v>
      </c>
      <c r="D893" t="s">
        <v>971</v>
      </c>
      <c r="E893" t="s">
        <v>972</v>
      </c>
      <c r="F893">
        <v>27019</v>
      </c>
    </row>
    <row r="894" spans="1:6" x14ac:dyDescent="0.2">
      <c r="A894" t="s">
        <v>65</v>
      </c>
      <c r="B894">
        <v>1780099260000</v>
      </c>
      <c r="C894" t="s">
        <v>924</v>
      </c>
      <c r="D894" t="s">
        <v>971</v>
      </c>
      <c r="E894" t="s">
        <v>972</v>
      </c>
      <c r="F894">
        <v>27021</v>
      </c>
    </row>
    <row r="895" spans="1:6" x14ac:dyDescent="0.2">
      <c r="A895" t="s">
        <v>65</v>
      </c>
      <c r="B895">
        <v>1780099320000</v>
      </c>
      <c r="C895" t="s">
        <v>924</v>
      </c>
      <c r="D895" t="s">
        <v>971</v>
      </c>
      <c r="E895" t="s">
        <v>972</v>
      </c>
      <c r="F895">
        <v>27024</v>
      </c>
    </row>
    <row r="896" spans="1:6" x14ac:dyDescent="0.2">
      <c r="A896" t="s">
        <v>65</v>
      </c>
      <c r="B896">
        <v>1780099380000</v>
      </c>
      <c r="C896" t="s">
        <v>927</v>
      </c>
      <c r="D896" t="s">
        <v>971</v>
      </c>
      <c r="E896" t="s">
        <v>972</v>
      </c>
      <c r="F896">
        <v>27035</v>
      </c>
    </row>
    <row r="897" spans="1:6" x14ac:dyDescent="0.2">
      <c r="A897" t="s">
        <v>65</v>
      </c>
      <c r="B897">
        <v>1780099440000</v>
      </c>
      <c r="C897" t="s">
        <v>924</v>
      </c>
      <c r="D897" t="s">
        <v>971</v>
      </c>
      <c r="E897" t="s">
        <v>972</v>
      </c>
      <c r="F897">
        <v>27045</v>
      </c>
    </row>
    <row r="898" spans="1:6" x14ac:dyDescent="0.2">
      <c r="A898" t="s">
        <v>65</v>
      </c>
      <c r="B898">
        <v>1780099500000</v>
      </c>
      <c r="C898" t="s">
        <v>924</v>
      </c>
      <c r="D898" t="s">
        <v>971</v>
      </c>
      <c r="E898" t="s">
        <v>972</v>
      </c>
      <c r="F898">
        <v>27048</v>
      </c>
    </row>
    <row r="899" spans="1:6" x14ac:dyDescent="0.2">
      <c r="A899" t="s">
        <v>65</v>
      </c>
      <c r="B899">
        <v>1780185660000</v>
      </c>
      <c r="C899" t="s">
        <v>927</v>
      </c>
      <c r="D899" t="s">
        <v>971</v>
      </c>
      <c r="E899" t="s">
        <v>972</v>
      </c>
      <c r="F899">
        <v>27055</v>
      </c>
    </row>
    <row r="900" spans="1:6" x14ac:dyDescent="0.2">
      <c r="A900" t="s">
        <v>65</v>
      </c>
      <c r="B900">
        <v>1780185720000</v>
      </c>
      <c r="C900" t="s">
        <v>928</v>
      </c>
      <c r="D900" t="s">
        <v>971</v>
      </c>
      <c r="E900" t="s">
        <v>972</v>
      </c>
      <c r="F900">
        <v>27057</v>
      </c>
    </row>
    <row r="901" spans="1:6" x14ac:dyDescent="0.2">
      <c r="A901" t="s">
        <v>65</v>
      </c>
      <c r="B901">
        <v>1780185780000</v>
      </c>
      <c r="C901" t="s">
        <v>924</v>
      </c>
      <c r="D901" t="s">
        <v>971</v>
      </c>
      <c r="E901" t="s">
        <v>972</v>
      </c>
      <c r="F901">
        <v>27068</v>
      </c>
    </row>
    <row r="902" spans="1:6" x14ac:dyDescent="0.2">
      <c r="A902" t="s">
        <v>65</v>
      </c>
      <c r="B902">
        <v>1780185840000</v>
      </c>
      <c r="C902" t="s">
        <v>927</v>
      </c>
      <c r="D902" t="s">
        <v>971</v>
      </c>
      <c r="E902" t="s">
        <v>972</v>
      </c>
      <c r="F902">
        <v>27073</v>
      </c>
    </row>
    <row r="903" spans="1:6" x14ac:dyDescent="0.2">
      <c r="A903" t="s">
        <v>65</v>
      </c>
      <c r="B903">
        <v>1780185900000</v>
      </c>
      <c r="C903" t="s">
        <v>924</v>
      </c>
      <c r="D903" t="s">
        <v>971</v>
      </c>
      <c r="E903" t="s">
        <v>972</v>
      </c>
      <c r="F903">
        <v>27080</v>
      </c>
    </row>
    <row r="904" spans="1:6" x14ac:dyDescent="0.2">
      <c r="A904" t="s">
        <v>65</v>
      </c>
      <c r="B904">
        <v>1780272060000</v>
      </c>
      <c r="C904" t="s">
        <v>924</v>
      </c>
      <c r="D904" t="s">
        <v>971</v>
      </c>
      <c r="E904" t="s">
        <v>972</v>
      </c>
      <c r="F904">
        <v>27096</v>
      </c>
    </row>
    <row r="905" spans="1:6" x14ac:dyDescent="0.2">
      <c r="A905" t="s">
        <v>65</v>
      </c>
      <c r="B905">
        <v>1780272120000</v>
      </c>
      <c r="C905" t="s">
        <v>924</v>
      </c>
      <c r="D905" t="s">
        <v>971</v>
      </c>
      <c r="E905" t="s">
        <v>972</v>
      </c>
      <c r="F905">
        <v>27102</v>
      </c>
    </row>
    <row r="906" spans="1:6" x14ac:dyDescent="0.2">
      <c r="A906" t="s">
        <v>65</v>
      </c>
      <c r="B906">
        <v>1780358460000</v>
      </c>
      <c r="C906" t="s">
        <v>927</v>
      </c>
      <c r="D906" t="s">
        <v>975</v>
      </c>
      <c r="E906" t="s">
        <v>976</v>
      </c>
      <c r="F906">
        <v>27104</v>
      </c>
    </row>
    <row r="907" spans="1:6" x14ac:dyDescent="0.2">
      <c r="A907" t="s">
        <v>65</v>
      </c>
      <c r="B907">
        <v>1780358520000</v>
      </c>
      <c r="C907" t="s">
        <v>924</v>
      </c>
      <c r="D907" t="s">
        <v>973</v>
      </c>
      <c r="E907" t="s">
        <v>974</v>
      </c>
      <c r="F907">
        <v>27105</v>
      </c>
    </row>
    <row r="908" spans="1:6" x14ac:dyDescent="0.2">
      <c r="A908" t="s">
        <v>65</v>
      </c>
      <c r="B908">
        <v>1780358580000</v>
      </c>
      <c r="C908" t="s">
        <v>927</v>
      </c>
      <c r="D908" t="s">
        <v>971</v>
      </c>
      <c r="E908" t="s">
        <v>972</v>
      </c>
      <c r="F908">
        <v>27107</v>
      </c>
    </row>
    <row r="909" spans="1:6" x14ac:dyDescent="0.2">
      <c r="A909" t="s">
        <v>65</v>
      </c>
      <c r="B909">
        <v>1780358640000</v>
      </c>
      <c r="C909" t="s">
        <v>927</v>
      </c>
      <c r="D909" t="s">
        <v>971</v>
      </c>
      <c r="E909" t="s">
        <v>972</v>
      </c>
      <c r="F909">
        <v>27110</v>
      </c>
    </row>
    <row r="910" spans="1:6" x14ac:dyDescent="0.2">
      <c r="A910" t="s">
        <v>65</v>
      </c>
      <c r="B910">
        <v>1780358700000</v>
      </c>
      <c r="C910" t="s">
        <v>928</v>
      </c>
      <c r="D910" t="s">
        <v>973</v>
      </c>
      <c r="E910" t="s">
        <v>974</v>
      </c>
      <c r="F910">
        <v>27112</v>
      </c>
    </row>
    <row r="911" spans="1:6" x14ac:dyDescent="0.2">
      <c r="A911" t="s">
        <v>65</v>
      </c>
      <c r="B911">
        <v>1780358760000</v>
      </c>
      <c r="C911" t="s">
        <v>924</v>
      </c>
      <c r="D911" t="s">
        <v>973</v>
      </c>
      <c r="E911" t="s">
        <v>974</v>
      </c>
      <c r="F911">
        <v>27114</v>
      </c>
    </row>
    <row r="912" spans="1:6" x14ac:dyDescent="0.2">
      <c r="A912" t="s">
        <v>65</v>
      </c>
      <c r="B912">
        <v>1780358820000</v>
      </c>
      <c r="C912" t="s">
        <v>928</v>
      </c>
      <c r="D912" t="s">
        <v>971</v>
      </c>
      <c r="E912" t="s">
        <v>972</v>
      </c>
      <c r="F912">
        <v>27115</v>
      </c>
    </row>
    <row r="913" spans="1:6" x14ac:dyDescent="0.2">
      <c r="A913" t="s">
        <v>65</v>
      </c>
      <c r="B913">
        <v>1780358880000</v>
      </c>
      <c r="C913" t="s">
        <v>927</v>
      </c>
      <c r="D913" t="s">
        <v>975</v>
      </c>
      <c r="E913" t="s">
        <v>976</v>
      </c>
      <c r="F913">
        <v>27116</v>
      </c>
    </row>
    <row r="914" spans="1:6" x14ac:dyDescent="0.2">
      <c r="A914" t="s">
        <v>65</v>
      </c>
      <c r="B914">
        <v>1780358940000</v>
      </c>
      <c r="C914" t="s">
        <v>927</v>
      </c>
      <c r="D914" t="s">
        <v>971</v>
      </c>
      <c r="E914" t="s">
        <v>972</v>
      </c>
      <c r="F914">
        <v>27122</v>
      </c>
    </row>
    <row r="915" spans="1:6" x14ac:dyDescent="0.2">
      <c r="A915" t="s">
        <v>65</v>
      </c>
      <c r="B915">
        <v>1780359000000</v>
      </c>
      <c r="C915" t="s">
        <v>928</v>
      </c>
      <c r="D915" t="s">
        <v>971</v>
      </c>
      <c r="E915" t="s">
        <v>972</v>
      </c>
      <c r="F915">
        <v>27124</v>
      </c>
    </row>
    <row r="916" spans="1:6" x14ac:dyDescent="0.2">
      <c r="A916" t="s">
        <v>65</v>
      </c>
      <c r="B916">
        <v>1780444860000</v>
      </c>
      <c r="C916" t="s">
        <v>927</v>
      </c>
      <c r="D916" t="s">
        <v>971</v>
      </c>
      <c r="E916" t="s">
        <v>972</v>
      </c>
      <c r="F916">
        <v>27129</v>
      </c>
    </row>
    <row r="917" spans="1:6" x14ac:dyDescent="0.2">
      <c r="A917" t="s">
        <v>65</v>
      </c>
      <c r="B917">
        <v>1780444920000</v>
      </c>
      <c r="C917" t="s">
        <v>924</v>
      </c>
      <c r="D917" t="s">
        <v>975</v>
      </c>
      <c r="E917" t="s">
        <v>976</v>
      </c>
      <c r="F917">
        <v>27130</v>
      </c>
    </row>
    <row r="918" spans="1:6" x14ac:dyDescent="0.2">
      <c r="A918" t="s">
        <v>65</v>
      </c>
      <c r="B918">
        <v>1780444980000</v>
      </c>
      <c r="C918" t="s">
        <v>924</v>
      </c>
      <c r="D918" t="s">
        <v>971</v>
      </c>
      <c r="E918" t="s">
        <v>972</v>
      </c>
      <c r="F918">
        <v>27139</v>
      </c>
    </row>
    <row r="919" spans="1:6" x14ac:dyDescent="0.2">
      <c r="A919" t="s">
        <v>65</v>
      </c>
      <c r="B919">
        <v>1780445040000</v>
      </c>
      <c r="C919" t="s">
        <v>928</v>
      </c>
      <c r="D919" t="s">
        <v>973</v>
      </c>
      <c r="E919" t="s">
        <v>974</v>
      </c>
      <c r="F919">
        <v>27140</v>
      </c>
    </row>
    <row r="920" spans="1:6" x14ac:dyDescent="0.2">
      <c r="A920" t="s">
        <v>65</v>
      </c>
      <c r="B920">
        <v>1780445100000</v>
      </c>
      <c r="C920" t="s">
        <v>927</v>
      </c>
      <c r="D920" t="s">
        <v>975</v>
      </c>
      <c r="E920" t="s">
        <v>976</v>
      </c>
      <c r="F920">
        <v>27144</v>
      </c>
    </row>
    <row r="921" spans="1:6" x14ac:dyDescent="0.2">
      <c r="A921" t="s">
        <v>65</v>
      </c>
      <c r="B921">
        <v>1780531260000</v>
      </c>
      <c r="C921" t="s">
        <v>924</v>
      </c>
      <c r="D921" t="s">
        <v>971</v>
      </c>
      <c r="E921" t="s">
        <v>972</v>
      </c>
      <c r="F921">
        <v>27159</v>
      </c>
    </row>
    <row r="922" spans="1:6" x14ac:dyDescent="0.2">
      <c r="A922" t="s">
        <v>65</v>
      </c>
      <c r="B922">
        <v>1780617660000</v>
      </c>
      <c r="C922" t="s">
        <v>928</v>
      </c>
      <c r="D922" t="s">
        <v>971</v>
      </c>
      <c r="E922" t="s">
        <v>972</v>
      </c>
      <c r="F922">
        <v>27186</v>
      </c>
    </row>
    <row r="923" spans="1:6" x14ac:dyDescent="0.2">
      <c r="A923" t="s">
        <v>65</v>
      </c>
      <c r="B923">
        <v>1780704060000</v>
      </c>
      <c r="C923" t="s">
        <v>928</v>
      </c>
      <c r="D923" t="s">
        <v>975</v>
      </c>
      <c r="E923" t="s">
        <v>976</v>
      </c>
      <c r="F923">
        <v>27198</v>
      </c>
    </row>
    <row r="924" spans="1:6" x14ac:dyDescent="0.2">
      <c r="A924" t="s">
        <v>65</v>
      </c>
      <c r="B924">
        <v>1780704120000</v>
      </c>
      <c r="C924" t="s">
        <v>927</v>
      </c>
      <c r="D924" t="s">
        <v>971</v>
      </c>
      <c r="E924" t="s">
        <v>972</v>
      </c>
      <c r="F924">
        <v>27205</v>
      </c>
    </row>
    <row r="925" spans="1:6" x14ac:dyDescent="0.2">
      <c r="A925" t="s">
        <v>65</v>
      </c>
      <c r="B925">
        <v>1780704180000</v>
      </c>
      <c r="C925" t="s">
        <v>927</v>
      </c>
      <c r="D925" t="s">
        <v>973</v>
      </c>
      <c r="E925" t="s">
        <v>974</v>
      </c>
      <c r="F925">
        <v>27208</v>
      </c>
    </row>
    <row r="926" spans="1:6" x14ac:dyDescent="0.2">
      <c r="A926" t="s">
        <v>65</v>
      </c>
      <c r="B926">
        <v>1780704240000</v>
      </c>
      <c r="C926" t="s">
        <v>927</v>
      </c>
      <c r="D926" t="s">
        <v>971</v>
      </c>
      <c r="E926" t="s">
        <v>972</v>
      </c>
      <c r="F926">
        <v>27211</v>
      </c>
    </row>
    <row r="927" spans="1:6" x14ac:dyDescent="0.2">
      <c r="A927" t="s">
        <v>65</v>
      </c>
      <c r="B927">
        <v>1780704300000</v>
      </c>
      <c r="C927" t="s">
        <v>924</v>
      </c>
      <c r="D927" t="s">
        <v>975</v>
      </c>
      <c r="E927" t="s">
        <v>976</v>
      </c>
      <c r="F927">
        <v>27215</v>
      </c>
    </row>
    <row r="928" spans="1:6" x14ac:dyDescent="0.2">
      <c r="A928" t="s">
        <v>65</v>
      </c>
      <c r="B928">
        <v>1780704360000</v>
      </c>
      <c r="C928" t="s">
        <v>924</v>
      </c>
      <c r="D928" t="s">
        <v>971</v>
      </c>
      <c r="E928" t="s">
        <v>972</v>
      </c>
      <c r="F928">
        <v>27218</v>
      </c>
    </row>
    <row r="929" spans="1:6" x14ac:dyDescent="0.2">
      <c r="A929" t="s">
        <v>65</v>
      </c>
      <c r="B929">
        <v>1780790460000</v>
      </c>
      <c r="C929" t="s">
        <v>924</v>
      </c>
      <c r="D929" t="s">
        <v>971</v>
      </c>
      <c r="E929" t="s">
        <v>972</v>
      </c>
      <c r="F929">
        <v>27223</v>
      </c>
    </row>
    <row r="930" spans="1:6" x14ac:dyDescent="0.2">
      <c r="A930" t="s">
        <v>65</v>
      </c>
      <c r="B930">
        <v>1780790520000</v>
      </c>
      <c r="C930" t="s">
        <v>928</v>
      </c>
      <c r="D930" t="s">
        <v>973</v>
      </c>
      <c r="E930" t="s">
        <v>974</v>
      </c>
      <c r="F930">
        <v>27233</v>
      </c>
    </row>
    <row r="931" spans="1:6" x14ac:dyDescent="0.2">
      <c r="A931" t="s">
        <v>65</v>
      </c>
      <c r="B931">
        <v>1780790580000</v>
      </c>
      <c r="C931" t="s">
        <v>927</v>
      </c>
      <c r="D931" t="s">
        <v>971</v>
      </c>
      <c r="E931" t="s">
        <v>972</v>
      </c>
      <c r="F931">
        <v>27234</v>
      </c>
    </row>
    <row r="932" spans="1:6" x14ac:dyDescent="0.2">
      <c r="A932" t="s">
        <v>65</v>
      </c>
      <c r="B932">
        <v>1780790640000</v>
      </c>
      <c r="C932" t="s">
        <v>927</v>
      </c>
      <c r="D932" t="s">
        <v>971</v>
      </c>
      <c r="E932" t="s">
        <v>972</v>
      </c>
      <c r="F932">
        <v>27243</v>
      </c>
    </row>
    <row r="933" spans="1:6" x14ac:dyDescent="0.2">
      <c r="A933" t="s">
        <v>66</v>
      </c>
      <c r="B933">
        <v>1779667260000</v>
      </c>
      <c r="C933" t="s">
        <v>928</v>
      </c>
      <c r="D933" t="s">
        <v>971</v>
      </c>
      <c r="E933" t="s">
        <v>972</v>
      </c>
      <c r="F933">
        <v>27248</v>
      </c>
    </row>
    <row r="934" spans="1:6" x14ac:dyDescent="0.2">
      <c r="A934" t="s">
        <v>66</v>
      </c>
      <c r="B934">
        <v>1779667320000</v>
      </c>
      <c r="C934" t="s">
        <v>927</v>
      </c>
      <c r="D934" t="s">
        <v>971</v>
      </c>
      <c r="E934" t="s">
        <v>972</v>
      </c>
      <c r="F934">
        <v>27255</v>
      </c>
    </row>
    <row r="935" spans="1:6" x14ac:dyDescent="0.2">
      <c r="A935" t="s">
        <v>66</v>
      </c>
      <c r="B935">
        <v>1779667380000</v>
      </c>
      <c r="C935" t="s">
        <v>924</v>
      </c>
      <c r="D935" t="s">
        <v>975</v>
      </c>
      <c r="E935" t="s">
        <v>976</v>
      </c>
      <c r="F935">
        <v>27256</v>
      </c>
    </row>
    <row r="936" spans="1:6" x14ac:dyDescent="0.2">
      <c r="A936" t="s">
        <v>66</v>
      </c>
      <c r="B936">
        <v>1779667440000</v>
      </c>
      <c r="C936" t="s">
        <v>928</v>
      </c>
      <c r="D936" t="s">
        <v>973</v>
      </c>
      <c r="E936" t="s">
        <v>974</v>
      </c>
      <c r="F936">
        <v>27266</v>
      </c>
    </row>
    <row r="937" spans="1:6" x14ac:dyDescent="0.2">
      <c r="A937" t="s">
        <v>66</v>
      </c>
      <c r="B937">
        <v>1779753660000</v>
      </c>
      <c r="C937" t="s">
        <v>924</v>
      </c>
      <c r="D937" t="s">
        <v>971</v>
      </c>
      <c r="E937" t="s">
        <v>972</v>
      </c>
      <c r="F937">
        <v>27277</v>
      </c>
    </row>
    <row r="938" spans="1:6" x14ac:dyDescent="0.2">
      <c r="A938" t="s">
        <v>66</v>
      </c>
      <c r="B938">
        <v>1779753720000</v>
      </c>
      <c r="C938" t="s">
        <v>928</v>
      </c>
      <c r="D938" t="s">
        <v>971</v>
      </c>
      <c r="E938" t="s">
        <v>972</v>
      </c>
      <c r="F938">
        <v>27281</v>
      </c>
    </row>
    <row r="939" spans="1:6" x14ac:dyDescent="0.2">
      <c r="A939" t="s">
        <v>66</v>
      </c>
      <c r="B939">
        <v>1779753780000</v>
      </c>
      <c r="C939" t="s">
        <v>928</v>
      </c>
      <c r="D939" t="s">
        <v>971</v>
      </c>
      <c r="E939" t="s">
        <v>972</v>
      </c>
      <c r="F939">
        <v>27284</v>
      </c>
    </row>
    <row r="940" spans="1:6" x14ac:dyDescent="0.2">
      <c r="A940" t="s">
        <v>66</v>
      </c>
      <c r="B940">
        <v>1779840060000</v>
      </c>
      <c r="C940" t="s">
        <v>928</v>
      </c>
      <c r="D940" t="s">
        <v>971</v>
      </c>
      <c r="E940" t="s">
        <v>972</v>
      </c>
      <c r="F940">
        <v>27306</v>
      </c>
    </row>
    <row r="941" spans="1:6" x14ac:dyDescent="0.2">
      <c r="A941" t="s">
        <v>66</v>
      </c>
      <c r="B941">
        <v>1779840120000</v>
      </c>
      <c r="C941" t="s">
        <v>927</v>
      </c>
      <c r="D941" t="s">
        <v>971</v>
      </c>
      <c r="E941" t="s">
        <v>972</v>
      </c>
      <c r="F941">
        <v>27307</v>
      </c>
    </row>
    <row r="942" spans="1:6" x14ac:dyDescent="0.2">
      <c r="A942" t="s">
        <v>66</v>
      </c>
      <c r="B942">
        <v>1779926460000</v>
      </c>
      <c r="C942" t="s">
        <v>924</v>
      </c>
      <c r="D942" t="s">
        <v>971</v>
      </c>
      <c r="E942" t="s">
        <v>972</v>
      </c>
      <c r="F942">
        <v>27322</v>
      </c>
    </row>
    <row r="943" spans="1:6" x14ac:dyDescent="0.2">
      <c r="A943" t="s">
        <v>66</v>
      </c>
      <c r="B943">
        <v>1780012860000</v>
      </c>
      <c r="C943" t="s">
        <v>924</v>
      </c>
      <c r="D943" t="s">
        <v>971</v>
      </c>
      <c r="E943" t="s">
        <v>972</v>
      </c>
      <c r="F943">
        <v>27327</v>
      </c>
    </row>
    <row r="944" spans="1:6" x14ac:dyDescent="0.2">
      <c r="A944" t="s">
        <v>66</v>
      </c>
      <c r="B944">
        <v>1780012920000</v>
      </c>
      <c r="C944" t="s">
        <v>927</v>
      </c>
      <c r="D944" t="s">
        <v>973</v>
      </c>
      <c r="E944" t="s">
        <v>974</v>
      </c>
      <c r="F944">
        <v>27329</v>
      </c>
    </row>
    <row r="945" spans="1:6" x14ac:dyDescent="0.2">
      <c r="A945" t="s">
        <v>66</v>
      </c>
      <c r="B945">
        <v>1780012980000</v>
      </c>
      <c r="C945" t="s">
        <v>924</v>
      </c>
      <c r="D945" t="s">
        <v>971</v>
      </c>
      <c r="E945" t="s">
        <v>972</v>
      </c>
      <c r="F945">
        <v>27339</v>
      </c>
    </row>
    <row r="946" spans="1:6" x14ac:dyDescent="0.2">
      <c r="A946" t="s">
        <v>66</v>
      </c>
      <c r="B946">
        <v>1780013040000</v>
      </c>
      <c r="C946" t="s">
        <v>924</v>
      </c>
      <c r="D946" t="s">
        <v>971</v>
      </c>
      <c r="E946" t="s">
        <v>972</v>
      </c>
      <c r="F946">
        <v>27342</v>
      </c>
    </row>
    <row r="947" spans="1:6" x14ac:dyDescent="0.2">
      <c r="A947" t="s">
        <v>66</v>
      </c>
      <c r="B947">
        <v>1780099260000</v>
      </c>
      <c r="C947" t="s">
        <v>924</v>
      </c>
      <c r="D947" t="s">
        <v>971</v>
      </c>
      <c r="E947" t="s">
        <v>972</v>
      </c>
      <c r="F947">
        <v>27354</v>
      </c>
    </row>
    <row r="948" spans="1:6" x14ac:dyDescent="0.2">
      <c r="A948" t="s">
        <v>66</v>
      </c>
      <c r="B948">
        <v>1780099320000</v>
      </c>
      <c r="C948" t="s">
        <v>927</v>
      </c>
      <c r="D948" t="s">
        <v>971</v>
      </c>
      <c r="E948" t="s">
        <v>972</v>
      </c>
      <c r="F948">
        <v>27356</v>
      </c>
    </row>
    <row r="949" spans="1:6" x14ac:dyDescent="0.2">
      <c r="A949" t="s">
        <v>66</v>
      </c>
      <c r="B949">
        <v>1780099380000</v>
      </c>
      <c r="C949" t="s">
        <v>927</v>
      </c>
      <c r="D949" t="s">
        <v>973</v>
      </c>
      <c r="E949" t="s">
        <v>974</v>
      </c>
      <c r="F949">
        <v>27362</v>
      </c>
    </row>
    <row r="950" spans="1:6" x14ac:dyDescent="0.2">
      <c r="A950" t="s">
        <v>66</v>
      </c>
      <c r="B950">
        <v>1780185660000</v>
      </c>
      <c r="C950" t="s">
        <v>927</v>
      </c>
      <c r="D950" t="s">
        <v>975</v>
      </c>
      <c r="E950" t="s">
        <v>976</v>
      </c>
      <c r="F950">
        <v>27370</v>
      </c>
    </row>
    <row r="951" spans="1:6" x14ac:dyDescent="0.2">
      <c r="A951" t="s">
        <v>66</v>
      </c>
      <c r="B951">
        <v>1780185720000</v>
      </c>
      <c r="C951" t="s">
        <v>928</v>
      </c>
      <c r="D951" t="s">
        <v>975</v>
      </c>
      <c r="E951" t="s">
        <v>976</v>
      </c>
      <c r="F951">
        <v>27372</v>
      </c>
    </row>
    <row r="952" spans="1:6" x14ac:dyDescent="0.2">
      <c r="A952" t="s">
        <v>66</v>
      </c>
      <c r="B952">
        <v>1780185780000</v>
      </c>
      <c r="C952" t="s">
        <v>927</v>
      </c>
      <c r="D952" t="s">
        <v>971</v>
      </c>
      <c r="E952" t="s">
        <v>972</v>
      </c>
      <c r="F952">
        <v>27376</v>
      </c>
    </row>
    <row r="953" spans="1:6" x14ac:dyDescent="0.2">
      <c r="A953" t="s">
        <v>66</v>
      </c>
      <c r="B953">
        <v>1780185840000</v>
      </c>
      <c r="C953" t="s">
        <v>924</v>
      </c>
      <c r="D953" t="s">
        <v>973</v>
      </c>
      <c r="E953" t="s">
        <v>974</v>
      </c>
      <c r="F953">
        <v>27380</v>
      </c>
    </row>
    <row r="954" spans="1:6" x14ac:dyDescent="0.2">
      <c r="A954" t="s">
        <v>66</v>
      </c>
      <c r="B954">
        <v>1780185900000</v>
      </c>
      <c r="C954" t="s">
        <v>927</v>
      </c>
      <c r="D954" t="s">
        <v>973</v>
      </c>
      <c r="E954" t="s">
        <v>974</v>
      </c>
      <c r="F954">
        <v>27382</v>
      </c>
    </row>
    <row r="955" spans="1:6" x14ac:dyDescent="0.2">
      <c r="A955" t="s">
        <v>66</v>
      </c>
      <c r="B955">
        <v>1780185960000</v>
      </c>
      <c r="C955" t="s">
        <v>928</v>
      </c>
      <c r="D955" t="s">
        <v>971</v>
      </c>
      <c r="E955" t="s">
        <v>972</v>
      </c>
      <c r="F955">
        <v>27390</v>
      </c>
    </row>
    <row r="956" spans="1:6" x14ac:dyDescent="0.2">
      <c r="A956" t="s">
        <v>66</v>
      </c>
      <c r="B956">
        <v>1780186020000</v>
      </c>
      <c r="C956" t="s">
        <v>924</v>
      </c>
      <c r="D956" t="s">
        <v>971</v>
      </c>
      <c r="E956" t="s">
        <v>972</v>
      </c>
      <c r="F956">
        <v>27392</v>
      </c>
    </row>
    <row r="957" spans="1:6" x14ac:dyDescent="0.2">
      <c r="A957" t="s">
        <v>66</v>
      </c>
      <c r="B957">
        <v>1780186080000</v>
      </c>
      <c r="C957" t="s">
        <v>928</v>
      </c>
      <c r="D957" t="s">
        <v>975</v>
      </c>
      <c r="E957" t="s">
        <v>976</v>
      </c>
      <c r="F957">
        <v>27393</v>
      </c>
    </row>
    <row r="958" spans="1:6" x14ac:dyDescent="0.2">
      <c r="A958" t="s">
        <v>66</v>
      </c>
      <c r="B958">
        <v>1780272060000</v>
      </c>
      <c r="C958" t="s">
        <v>927</v>
      </c>
      <c r="D958" t="s">
        <v>971</v>
      </c>
      <c r="E958" t="s">
        <v>972</v>
      </c>
      <c r="F958">
        <v>27395</v>
      </c>
    </row>
    <row r="959" spans="1:6" x14ac:dyDescent="0.2">
      <c r="A959" t="s">
        <v>66</v>
      </c>
      <c r="B959">
        <v>1780272120000</v>
      </c>
      <c r="C959" t="s">
        <v>924</v>
      </c>
      <c r="D959" t="s">
        <v>971</v>
      </c>
      <c r="E959" t="s">
        <v>972</v>
      </c>
      <c r="F959">
        <v>27399</v>
      </c>
    </row>
    <row r="960" spans="1:6" x14ac:dyDescent="0.2">
      <c r="A960" t="s">
        <v>66</v>
      </c>
      <c r="B960">
        <v>1780358460000</v>
      </c>
      <c r="C960" t="s">
        <v>924</v>
      </c>
      <c r="D960" t="s">
        <v>975</v>
      </c>
      <c r="E960" t="s">
        <v>976</v>
      </c>
      <c r="F960">
        <v>27426</v>
      </c>
    </row>
    <row r="961" spans="1:6" x14ac:dyDescent="0.2">
      <c r="A961" t="s">
        <v>66</v>
      </c>
      <c r="B961">
        <v>1780444860000</v>
      </c>
      <c r="C961" t="s">
        <v>928</v>
      </c>
      <c r="D961" t="s">
        <v>971</v>
      </c>
      <c r="E961" t="s">
        <v>972</v>
      </c>
      <c r="F961">
        <v>27440</v>
      </c>
    </row>
    <row r="962" spans="1:6" x14ac:dyDescent="0.2">
      <c r="A962" t="s">
        <v>66</v>
      </c>
      <c r="B962">
        <v>1780444920000</v>
      </c>
      <c r="C962" t="s">
        <v>924</v>
      </c>
      <c r="D962" t="s">
        <v>971</v>
      </c>
      <c r="E962" t="s">
        <v>972</v>
      </c>
      <c r="F962">
        <v>27442</v>
      </c>
    </row>
    <row r="963" spans="1:6" x14ac:dyDescent="0.2">
      <c r="A963" t="s">
        <v>66</v>
      </c>
      <c r="B963">
        <v>1780444980000</v>
      </c>
      <c r="C963" t="s">
        <v>927</v>
      </c>
      <c r="D963" t="s">
        <v>971</v>
      </c>
      <c r="E963" t="s">
        <v>972</v>
      </c>
      <c r="F963">
        <v>27447</v>
      </c>
    </row>
    <row r="964" spans="1:6" x14ac:dyDescent="0.2">
      <c r="A964" t="s">
        <v>66</v>
      </c>
      <c r="B964">
        <v>1780445040000</v>
      </c>
      <c r="C964" t="s">
        <v>924</v>
      </c>
      <c r="D964" t="s">
        <v>971</v>
      </c>
      <c r="E964" t="s">
        <v>972</v>
      </c>
      <c r="F964">
        <v>27448</v>
      </c>
    </row>
    <row r="965" spans="1:6" x14ac:dyDescent="0.2">
      <c r="A965" t="s">
        <v>66</v>
      </c>
      <c r="B965">
        <v>1780445100000</v>
      </c>
      <c r="C965" t="s">
        <v>928</v>
      </c>
      <c r="D965" t="s">
        <v>975</v>
      </c>
      <c r="E965" t="s">
        <v>976</v>
      </c>
      <c r="F965">
        <v>27449</v>
      </c>
    </row>
    <row r="966" spans="1:6" x14ac:dyDescent="0.2">
      <c r="A966" t="s">
        <v>66</v>
      </c>
      <c r="B966">
        <v>1780445160000</v>
      </c>
      <c r="C966" t="s">
        <v>924</v>
      </c>
      <c r="D966" t="s">
        <v>975</v>
      </c>
      <c r="E966" t="s">
        <v>976</v>
      </c>
      <c r="F966">
        <v>27451</v>
      </c>
    </row>
    <row r="967" spans="1:6" x14ac:dyDescent="0.2">
      <c r="A967" t="s">
        <v>66</v>
      </c>
      <c r="B967">
        <v>1780531260000</v>
      </c>
      <c r="C967" t="s">
        <v>927</v>
      </c>
      <c r="D967" t="s">
        <v>971</v>
      </c>
      <c r="E967" t="s">
        <v>972</v>
      </c>
      <c r="F967">
        <v>27458</v>
      </c>
    </row>
    <row r="968" spans="1:6" x14ac:dyDescent="0.2">
      <c r="A968" t="s">
        <v>66</v>
      </c>
      <c r="B968">
        <v>1780531320000</v>
      </c>
      <c r="C968" t="s">
        <v>924</v>
      </c>
      <c r="D968" t="s">
        <v>971</v>
      </c>
      <c r="E968" t="s">
        <v>972</v>
      </c>
      <c r="F968">
        <v>27468</v>
      </c>
    </row>
    <row r="969" spans="1:6" x14ac:dyDescent="0.2">
      <c r="A969" t="s">
        <v>66</v>
      </c>
      <c r="B969">
        <v>1780617660000</v>
      </c>
      <c r="C969" t="s">
        <v>927</v>
      </c>
      <c r="D969" t="s">
        <v>971</v>
      </c>
      <c r="E969" t="s">
        <v>972</v>
      </c>
      <c r="F969">
        <v>27481</v>
      </c>
    </row>
    <row r="970" spans="1:6" x14ac:dyDescent="0.2">
      <c r="A970" t="s">
        <v>66</v>
      </c>
      <c r="B970">
        <v>1780704060000</v>
      </c>
      <c r="C970" t="s">
        <v>924</v>
      </c>
      <c r="D970" t="s">
        <v>971</v>
      </c>
      <c r="E970" t="s">
        <v>972</v>
      </c>
      <c r="F970">
        <v>27509</v>
      </c>
    </row>
    <row r="971" spans="1:6" x14ac:dyDescent="0.2">
      <c r="A971" t="s">
        <v>66</v>
      </c>
      <c r="B971">
        <v>1780704120000</v>
      </c>
      <c r="C971" t="s">
        <v>927</v>
      </c>
      <c r="D971" t="s">
        <v>971</v>
      </c>
      <c r="E971" t="s">
        <v>972</v>
      </c>
      <c r="F971">
        <v>27511</v>
      </c>
    </row>
    <row r="972" spans="1:6" x14ac:dyDescent="0.2">
      <c r="A972" t="s">
        <v>66</v>
      </c>
      <c r="B972">
        <v>1780790460000</v>
      </c>
      <c r="C972" t="s">
        <v>927</v>
      </c>
      <c r="D972" t="s">
        <v>971</v>
      </c>
      <c r="E972" t="s">
        <v>972</v>
      </c>
      <c r="F972">
        <v>27516</v>
      </c>
    </row>
    <row r="973" spans="1:6" x14ac:dyDescent="0.2">
      <c r="A973" t="s">
        <v>66</v>
      </c>
      <c r="B973">
        <v>1780790520000</v>
      </c>
      <c r="C973" t="s">
        <v>927</v>
      </c>
      <c r="D973" t="s">
        <v>971</v>
      </c>
      <c r="E973" t="s">
        <v>972</v>
      </c>
      <c r="F973">
        <v>27519</v>
      </c>
    </row>
    <row r="974" spans="1:6" x14ac:dyDescent="0.2">
      <c r="A974" t="s">
        <v>66</v>
      </c>
      <c r="B974">
        <v>1780790580000</v>
      </c>
      <c r="C974" t="s">
        <v>924</v>
      </c>
      <c r="D974" t="s">
        <v>973</v>
      </c>
      <c r="E974" t="s">
        <v>974</v>
      </c>
      <c r="F974">
        <v>27526</v>
      </c>
    </row>
    <row r="975" spans="1:6" x14ac:dyDescent="0.2">
      <c r="A975" t="s">
        <v>66</v>
      </c>
      <c r="B975">
        <v>1780790640000</v>
      </c>
      <c r="C975" t="s">
        <v>928</v>
      </c>
      <c r="D975" t="s">
        <v>971</v>
      </c>
      <c r="E975" t="s">
        <v>972</v>
      </c>
      <c r="F975">
        <v>27536</v>
      </c>
    </row>
    <row r="976" spans="1:6" x14ac:dyDescent="0.2">
      <c r="A976" t="s">
        <v>67</v>
      </c>
      <c r="B976">
        <v>1779667260000</v>
      </c>
      <c r="C976" t="s">
        <v>927</v>
      </c>
      <c r="D976" t="s">
        <v>971</v>
      </c>
      <c r="E976" t="s">
        <v>972</v>
      </c>
      <c r="F976">
        <v>27543</v>
      </c>
    </row>
    <row r="977" spans="1:6" x14ac:dyDescent="0.2">
      <c r="A977" t="s">
        <v>67</v>
      </c>
      <c r="B977">
        <v>1779667320000</v>
      </c>
      <c r="C977" t="s">
        <v>927</v>
      </c>
      <c r="D977" t="s">
        <v>973</v>
      </c>
      <c r="E977" t="s">
        <v>974</v>
      </c>
      <c r="F977">
        <v>27546</v>
      </c>
    </row>
    <row r="978" spans="1:6" x14ac:dyDescent="0.2">
      <c r="A978" t="s">
        <v>67</v>
      </c>
      <c r="B978">
        <v>1779667380000</v>
      </c>
      <c r="C978" t="s">
        <v>924</v>
      </c>
      <c r="D978" t="s">
        <v>975</v>
      </c>
      <c r="E978" t="s">
        <v>976</v>
      </c>
      <c r="F978">
        <v>27547</v>
      </c>
    </row>
    <row r="979" spans="1:6" x14ac:dyDescent="0.2">
      <c r="A979" t="s">
        <v>67</v>
      </c>
      <c r="B979">
        <v>1779667440000</v>
      </c>
      <c r="C979" t="s">
        <v>924</v>
      </c>
      <c r="D979" t="s">
        <v>971</v>
      </c>
      <c r="E979" t="s">
        <v>972</v>
      </c>
      <c r="F979">
        <v>27556</v>
      </c>
    </row>
    <row r="980" spans="1:6" x14ac:dyDescent="0.2">
      <c r="A980" t="s">
        <v>67</v>
      </c>
      <c r="B980">
        <v>1779667500000</v>
      </c>
      <c r="C980" t="s">
        <v>928</v>
      </c>
      <c r="D980" t="s">
        <v>971</v>
      </c>
      <c r="E980" t="s">
        <v>972</v>
      </c>
      <c r="F980">
        <v>27557</v>
      </c>
    </row>
    <row r="981" spans="1:6" x14ac:dyDescent="0.2">
      <c r="A981" t="s">
        <v>67</v>
      </c>
      <c r="B981">
        <v>1779667560000</v>
      </c>
      <c r="C981" t="s">
        <v>927</v>
      </c>
      <c r="D981" t="s">
        <v>971</v>
      </c>
      <c r="E981" t="s">
        <v>972</v>
      </c>
      <c r="F981">
        <v>27558</v>
      </c>
    </row>
    <row r="982" spans="1:6" x14ac:dyDescent="0.2">
      <c r="A982" t="s">
        <v>67</v>
      </c>
      <c r="B982">
        <v>1779753660000</v>
      </c>
      <c r="C982" t="s">
        <v>927</v>
      </c>
      <c r="D982" t="s">
        <v>971</v>
      </c>
      <c r="E982" t="s">
        <v>972</v>
      </c>
      <c r="F982">
        <v>27562</v>
      </c>
    </row>
    <row r="983" spans="1:6" x14ac:dyDescent="0.2">
      <c r="A983" t="s">
        <v>67</v>
      </c>
      <c r="B983">
        <v>1779753720000</v>
      </c>
      <c r="C983" t="s">
        <v>928</v>
      </c>
      <c r="D983" t="s">
        <v>971</v>
      </c>
      <c r="E983" t="s">
        <v>972</v>
      </c>
      <c r="F983">
        <v>27564</v>
      </c>
    </row>
    <row r="984" spans="1:6" x14ac:dyDescent="0.2">
      <c r="A984" t="s">
        <v>67</v>
      </c>
      <c r="B984">
        <v>1779926460000</v>
      </c>
      <c r="C984" t="s">
        <v>928</v>
      </c>
      <c r="D984" t="s">
        <v>971</v>
      </c>
      <c r="E984" t="s">
        <v>972</v>
      </c>
      <c r="F984">
        <v>27605</v>
      </c>
    </row>
    <row r="985" spans="1:6" x14ac:dyDescent="0.2">
      <c r="A985" t="s">
        <v>67</v>
      </c>
      <c r="B985">
        <v>1779926520000</v>
      </c>
      <c r="C985" t="s">
        <v>927</v>
      </c>
      <c r="D985" t="s">
        <v>973</v>
      </c>
      <c r="E985" t="s">
        <v>974</v>
      </c>
      <c r="F985">
        <v>27615</v>
      </c>
    </row>
    <row r="986" spans="1:6" x14ac:dyDescent="0.2">
      <c r="A986" t="s">
        <v>67</v>
      </c>
      <c r="B986">
        <v>1780012860000</v>
      </c>
      <c r="C986" t="s">
        <v>927</v>
      </c>
      <c r="D986" t="s">
        <v>973</v>
      </c>
      <c r="E986" t="s">
        <v>974</v>
      </c>
      <c r="F986">
        <v>27624</v>
      </c>
    </row>
    <row r="987" spans="1:6" x14ac:dyDescent="0.2">
      <c r="A987" t="s">
        <v>67</v>
      </c>
      <c r="B987">
        <v>1780012920000</v>
      </c>
      <c r="C987" t="s">
        <v>924</v>
      </c>
      <c r="D987" t="s">
        <v>971</v>
      </c>
      <c r="E987" t="s">
        <v>972</v>
      </c>
      <c r="F987">
        <v>27634</v>
      </c>
    </row>
    <row r="988" spans="1:6" x14ac:dyDescent="0.2">
      <c r="A988" t="s">
        <v>67</v>
      </c>
      <c r="B988">
        <v>1780012980000</v>
      </c>
      <c r="C988" t="s">
        <v>927</v>
      </c>
      <c r="D988" t="s">
        <v>971</v>
      </c>
      <c r="E988" t="s">
        <v>972</v>
      </c>
      <c r="F988">
        <v>27636</v>
      </c>
    </row>
    <row r="989" spans="1:6" x14ac:dyDescent="0.2">
      <c r="A989" t="s">
        <v>67</v>
      </c>
      <c r="B989">
        <v>1780013040000</v>
      </c>
      <c r="C989" t="s">
        <v>928</v>
      </c>
      <c r="D989" t="s">
        <v>971</v>
      </c>
      <c r="E989" t="s">
        <v>972</v>
      </c>
      <c r="F989">
        <v>27638</v>
      </c>
    </row>
    <row r="990" spans="1:6" x14ac:dyDescent="0.2">
      <c r="A990" t="s">
        <v>67</v>
      </c>
      <c r="B990">
        <v>1780099260000</v>
      </c>
      <c r="C990" t="s">
        <v>927</v>
      </c>
      <c r="D990" t="s">
        <v>971</v>
      </c>
      <c r="E990" t="s">
        <v>972</v>
      </c>
      <c r="F990">
        <v>27664</v>
      </c>
    </row>
    <row r="991" spans="1:6" x14ac:dyDescent="0.2">
      <c r="A991" t="s">
        <v>67</v>
      </c>
      <c r="B991">
        <v>1780185660000</v>
      </c>
      <c r="C991" t="s">
        <v>928</v>
      </c>
      <c r="D991" t="s">
        <v>971</v>
      </c>
      <c r="E991" t="s">
        <v>972</v>
      </c>
      <c r="F991">
        <v>27669</v>
      </c>
    </row>
    <row r="992" spans="1:6" x14ac:dyDescent="0.2">
      <c r="A992" t="s">
        <v>67</v>
      </c>
      <c r="B992">
        <v>1780185720000</v>
      </c>
      <c r="C992" t="s">
        <v>924</v>
      </c>
      <c r="D992" t="s">
        <v>971</v>
      </c>
      <c r="E992" t="s">
        <v>972</v>
      </c>
      <c r="F992">
        <v>27674</v>
      </c>
    </row>
    <row r="993" spans="1:6" x14ac:dyDescent="0.2">
      <c r="A993" t="s">
        <v>67</v>
      </c>
      <c r="B993">
        <v>1780185780000</v>
      </c>
      <c r="C993" t="s">
        <v>927</v>
      </c>
      <c r="D993" t="s">
        <v>973</v>
      </c>
      <c r="E993" t="s">
        <v>974</v>
      </c>
      <c r="F993">
        <v>27676</v>
      </c>
    </row>
    <row r="994" spans="1:6" x14ac:dyDescent="0.2">
      <c r="A994" t="s">
        <v>67</v>
      </c>
      <c r="B994">
        <v>1780185840000</v>
      </c>
      <c r="C994" t="s">
        <v>928</v>
      </c>
      <c r="D994" t="s">
        <v>971</v>
      </c>
      <c r="E994" t="s">
        <v>972</v>
      </c>
      <c r="F994">
        <v>27681</v>
      </c>
    </row>
    <row r="995" spans="1:6" x14ac:dyDescent="0.2">
      <c r="A995" t="s">
        <v>67</v>
      </c>
      <c r="B995">
        <v>1780185900000</v>
      </c>
      <c r="C995" t="s">
        <v>927</v>
      </c>
      <c r="D995" t="s">
        <v>971</v>
      </c>
      <c r="E995" t="s">
        <v>972</v>
      </c>
      <c r="F995">
        <v>27682</v>
      </c>
    </row>
    <row r="996" spans="1:6" x14ac:dyDescent="0.2">
      <c r="A996" t="s">
        <v>67</v>
      </c>
      <c r="B996">
        <v>1780185960000</v>
      </c>
      <c r="C996" t="s">
        <v>924</v>
      </c>
      <c r="D996" t="s">
        <v>971</v>
      </c>
      <c r="E996" t="s">
        <v>972</v>
      </c>
      <c r="F996">
        <v>27686</v>
      </c>
    </row>
    <row r="997" spans="1:6" x14ac:dyDescent="0.2">
      <c r="A997" t="s">
        <v>67</v>
      </c>
      <c r="B997">
        <v>1780272060000</v>
      </c>
      <c r="C997" t="s">
        <v>924</v>
      </c>
      <c r="D997" t="s">
        <v>971</v>
      </c>
      <c r="E997" t="s">
        <v>972</v>
      </c>
      <c r="F997">
        <v>27694</v>
      </c>
    </row>
    <row r="998" spans="1:6" x14ac:dyDescent="0.2">
      <c r="A998" t="s">
        <v>67</v>
      </c>
      <c r="B998">
        <v>1780272120000</v>
      </c>
      <c r="C998" t="s">
        <v>927</v>
      </c>
      <c r="D998" t="s">
        <v>971</v>
      </c>
      <c r="E998" t="s">
        <v>972</v>
      </c>
      <c r="F998">
        <v>27699</v>
      </c>
    </row>
    <row r="999" spans="1:6" x14ac:dyDescent="0.2">
      <c r="A999" t="s">
        <v>67</v>
      </c>
      <c r="B999">
        <v>1780358460000</v>
      </c>
      <c r="C999" t="s">
        <v>928</v>
      </c>
      <c r="D999" t="s">
        <v>971</v>
      </c>
      <c r="E999" t="s">
        <v>972</v>
      </c>
      <c r="F999">
        <v>27720</v>
      </c>
    </row>
    <row r="1000" spans="1:6" x14ac:dyDescent="0.2">
      <c r="A1000" t="s">
        <v>67</v>
      </c>
      <c r="B1000">
        <v>1780444860000</v>
      </c>
      <c r="C1000" t="s">
        <v>928</v>
      </c>
      <c r="D1000" t="s">
        <v>971</v>
      </c>
      <c r="E1000" t="s">
        <v>972</v>
      </c>
      <c r="F1000">
        <v>27734</v>
      </c>
    </row>
    <row r="1001" spans="1:6" x14ac:dyDescent="0.2">
      <c r="A1001" t="s">
        <v>67</v>
      </c>
      <c r="B1001">
        <v>1780444920000</v>
      </c>
      <c r="C1001" t="s">
        <v>927</v>
      </c>
      <c r="D1001" t="s">
        <v>971</v>
      </c>
      <c r="E1001" t="s">
        <v>972</v>
      </c>
      <c r="F1001">
        <v>27735</v>
      </c>
    </row>
    <row r="1002" spans="1:6" x14ac:dyDescent="0.2">
      <c r="A1002" t="s">
        <v>67</v>
      </c>
      <c r="B1002">
        <v>1780444980000</v>
      </c>
      <c r="C1002" t="s">
        <v>927</v>
      </c>
      <c r="D1002" t="s">
        <v>971</v>
      </c>
      <c r="E1002" t="s">
        <v>972</v>
      </c>
      <c r="F1002">
        <v>27738</v>
      </c>
    </row>
    <row r="1003" spans="1:6" x14ac:dyDescent="0.2">
      <c r="A1003" t="s">
        <v>67</v>
      </c>
      <c r="B1003">
        <v>1780445040000</v>
      </c>
      <c r="C1003" t="s">
        <v>927</v>
      </c>
      <c r="D1003" t="s">
        <v>971</v>
      </c>
      <c r="E1003" t="s">
        <v>972</v>
      </c>
      <c r="F1003">
        <v>27741</v>
      </c>
    </row>
    <row r="1004" spans="1:6" x14ac:dyDescent="0.2">
      <c r="A1004" t="s">
        <v>67</v>
      </c>
      <c r="B1004">
        <v>1780531260000</v>
      </c>
      <c r="C1004" t="s">
        <v>924</v>
      </c>
      <c r="D1004" t="s">
        <v>971</v>
      </c>
      <c r="E1004" t="s">
        <v>972</v>
      </c>
      <c r="F1004">
        <v>27748</v>
      </c>
    </row>
    <row r="1005" spans="1:6" x14ac:dyDescent="0.2">
      <c r="A1005" t="s">
        <v>67</v>
      </c>
      <c r="B1005">
        <v>1780531320000</v>
      </c>
      <c r="C1005" t="s">
        <v>924</v>
      </c>
      <c r="D1005" t="s">
        <v>971</v>
      </c>
      <c r="E1005" t="s">
        <v>972</v>
      </c>
      <c r="F1005">
        <v>27760</v>
      </c>
    </row>
    <row r="1006" spans="1:6" x14ac:dyDescent="0.2">
      <c r="A1006" t="s">
        <v>67</v>
      </c>
      <c r="B1006">
        <v>1780531380000</v>
      </c>
      <c r="C1006" t="s">
        <v>927</v>
      </c>
      <c r="D1006" t="s">
        <v>971</v>
      </c>
      <c r="E1006" t="s">
        <v>972</v>
      </c>
      <c r="F1006">
        <v>27762</v>
      </c>
    </row>
    <row r="1007" spans="1:6" x14ac:dyDescent="0.2">
      <c r="A1007" t="s">
        <v>67</v>
      </c>
      <c r="B1007">
        <v>1780617660000</v>
      </c>
      <c r="C1007" t="s">
        <v>924</v>
      </c>
      <c r="D1007" t="s">
        <v>971</v>
      </c>
      <c r="E1007" t="s">
        <v>972</v>
      </c>
      <c r="F1007">
        <v>27769</v>
      </c>
    </row>
    <row r="1008" spans="1:6" x14ac:dyDescent="0.2">
      <c r="A1008" t="s">
        <v>67</v>
      </c>
      <c r="B1008">
        <v>1780617720000</v>
      </c>
      <c r="C1008" t="s">
        <v>927</v>
      </c>
      <c r="D1008" t="s">
        <v>971</v>
      </c>
      <c r="E1008" t="s">
        <v>972</v>
      </c>
      <c r="F1008">
        <v>27771</v>
      </c>
    </row>
    <row r="1009" spans="1:6" x14ac:dyDescent="0.2">
      <c r="A1009" t="s">
        <v>67</v>
      </c>
      <c r="B1009">
        <v>1780704060000</v>
      </c>
      <c r="C1009" t="s">
        <v>927</v>
      </c>
      <c r="D1009" t="s">
        <v>975</v>
      </c>
      <c r="E1009" t="s">
        <v>976</v>
      </c>
      <c r="F1009">
        <v>27787</v>
      </c>
    </row>
    <row r="1010" spans="1:6" x14ac:dyDescent="0.2">
      <c r="A1010" t="s">
        <v>67</v>
      </c>
      <c r="B1010">
        <v>1780704120000</v>
      </c>
      <c r="C1010" t="s">
        <v>927</v>
      </c>
      <c r="D1010" t="s">
        <v>971</v>
      </c>
      <c r="E1010" t="s">
        <v>972</v>
      </c>
      <c r="F1010">
        <v>27796</v>
      </c>
    </row>
    <row r="1011" spans="1:6" x14ac:dyDescent="0.2">
      <c r="A1011" t="s">
        <v>67</v>
      </c>
      <c r="B1011">
        <v>1780704180000</v>
      </c>
      <c r="C1011" t="s">
        <v>924</v>
      </c>
      <c r="D1011" t="s">
        <v>973</v>
      </c>
      <c r="E1011" t="s">
        <v>974</v>
      </c>
      <c r="F1011">
        <v>27797</v>
      </c>
    </row>
    <row r="1012" spans="1:6" x14ac:dyDescent="0.2">
      <c r="A1012" t="s">
        <v>67</v>
      </c>
      <c r="B1012">
        <v>1780790460000</v>
      </c>
      <c r="C1012" t="s">
        <v>927</v>
      </c>
      <c r="D1012" t="s">
        <v>971</v>
      </c>
      <c r="E1012" t="s">
        <v>972</v>
      </c>
      <c r="F1012">
        <v>27814</v>
      </c>
    </row>
    <row r="1013" spans="1:6" x14ac:dyDescent="0.2">
      <c r="A1013" t="s">
        <v>68</v>
      </c>
      <c r="B1013">
        <v>1779667260000</v>
      </c>
      <c r="C1013" t="s">
        <v>927</v>
      </c>
      <c r="D1013" t="s">
        <v>975</v>
      </c>
      <c r="E1013" t="s">
        <v>976</v>
      </c>
      <c r="F1013">
        <v>27827</v>
      </c>
    </row>
    <row r="1014" spans="1:6" x14ac:dyDescent="0.2">
      <c r="A1014" t="s">
        <v>68</v>
      </c>
      <c r="B1014">
        <v>1779667320000</v>
      </c>
      <c r="C1014" t="s">
        <v>927</v>
      </c>
      <c r="D1014" t="s">
        <v>975</v>
      </c>
      <c r="E1014" t="s">
        <v>976</v>
      </c>
      <c r="F1014">
        <v>27830</v>
      </c>
    </row>
    <row r="1015" spans="1:6" x14ac:dyDescent="0.2">
      <c r="A1015" t="s">
        <v>68</v>
      </c>
      <c r="B1015">
        <v>1779667380000</v>
      </c>
      <c r="C1015" t="s">
        <v>924</v>
      </c>
      <c r="D1015" t="s">
        <v>973</v>
      </c>
      <c r="E1015" t="s">
        <v>974</v>
      </c>
      <c r="F1015">
        <v>27837</v>
      </c>
    </row>
    <row r="1016" spans="1:6" x14ac:dyDescent="0.2">
      <c r="A1016" t="s">
        <v>68</v>
      </c>
      <c r="B1016">
        <v>1779667440000</v>
      </c>
      <c r="C1016" t="s">
        <v>924</v>
      </c>
      <c r="D1016" t="s">
        <v>973</v>
      </c>
      <c r="E1016" t="s">
        <v>974</v>
      </c>
      <c r="F1016">
        <v>27840</v>
      </c>
    </row>
    <row r="1017" spans="1:6" x14ac:dyDescent="0.2">
      <c r="A1017" t="s">
        <v>68</v>
      </c>
      <c r="B1017">
        <v>1779753660000</v>
      </c>
      <c r="C1017" t="s">
        <v>924</v>
      </c>
      <c r="D1017" t="s">
        <v>971</v>
      </c>
      <c r="E1017" t="s">
        <v>972</v>
      </c>
      <c r="F1017">
        <v>27848</v>
      </c>
    </row>
    <row r="1018" spans="1:6" x14ac:dyDescent="0.2">
      <c r="A1018" t="s">
        <v>68</v>
      </c>
      <c r="B1018">
        <v>1779926460000</v>
      </c>
      <c r="C1018" t="s">
        <v>927</v>
      </c>
      <c r="D1018" t="s">
        <v>971</v>
      </c>
      <c r="E1018" t="s">
        <v>972</v>
      </c>
      <c r="F1018">
        <v>27905</v>
      </c>
    </row>
    <row r="1019" spans="1:6" x14ac:dyDescent="0.2">
      <c r="A1019" t="s">
        <v>68</v>
      </c>
      <c r="B1019">
        <v>1780012860000</v>
      </c>
      <c r="C1019" t="s">
        <v>927</v>
      </c>
      <c r="D1019" t="s">
        <v>971</v>
      </c>
      <c r="E1019" t="s">
        <v>972</v>
      </c>
      <c r="F1019">
        <v>27915</v>
      </c>
    </row>
    <row r="1020" spans="1:6" x14ac:dyDescent="0.2">
      <c r="A1020" t="s">
        <v>68</v>
      </c>
      <c r="B1020">
        <v>1780012920000</v>
      </c>
      <c r="C1020" t="s">
        <v>927</v>
      </c>
      <c r="D1020" t="s">
        <v>971</v>
      </c>
      <c r="E1020" t="s">
        <v>972</v>
      </c>
      <c r="F1020">
        <v>27921</v>
      </c>
    </row>
    <row r="1021" spans="1:6" x14ac:dyDescent="0.2">
      <c r="A1021" t="s">
        <v>68</v>
      </c>
      <c r="B1021">
        <v>1780012980000</v>
      </c>
      <c r="C1021" t="s">
        <v>927</v>
      </c>
      <c r="D1021" t="s">
        <v>971</v>
      </c>
      <c r="E1021" t="s">
        <v>972</v>
      </c>
      <c r="F1021">
        <v>27924</v>
      </c>
    </row>
    <row r="1022" spans="1:6" x14ac:dyDescent="0.2">
      <c r="A1022" t="s">
        <v>68</v>
      </c>
      <c r="B1022">
        <v>1780013040000</v>
      </c>
      <c r="C1022" t="s">
        <v>924</v>
      </c>
      <c r="D1022" t="s">
        <v>971</v>
      </c>
      <c r="E1022" t="s">
        <v>972</v>
      </c>
      <c r="F1022">
        <v>27928</v>
      </c>
    </row>
    <row r="1023" spans="1:6" x14ac:dyDescent="0.2">
      <c r="A1023" t="s">
        <v>68</v>
      </c>
      <c r="B1023">
        <v>1780099260000</v>
      </c>
      <c r="C1023" t="s">
        <v>928</v>
      </c>
      <c r="D1023" t="s">
        <v>971</v>
      </c>
      <c r="E1023" t="s">
        <v>972</v>
      </c>
      <c r="F1023">
        <v>27937</v>
      </c>
    </row>
    <row r="1024" spans="1:6" x14ac:dyDescent="0.2">
      <c r="A1024" t="s">
        <v>68</v>
      </c>
      <c r="B1024">
        <v>1780185660000</v>
      </c>
      <c r="C1024" t="s">
        <v>927</v>
      </c>
      <c r="D1024" t="s">
        <v>971</v>
      </c>
      <c r="E1024" t="s">
        <v>972</v>
      </c>
      <c r="F1024">
        <v>27966</v>
      </c>
    </row>
    <row r="1025" spans="1:6" x14ac:dyDescent="0.2">
      <c r="A1025" t="s">
        <v>68</v>
      </c>
      <c r="B1025">
        <v>1780185720000</v>
      </c>
      <c r="C1025" t="s">
        <v>928</v>
      </c>
      <c r="D1025" t="s">
        <v>975</v>
      </c>
      <c r="E1025" t="s">
        <v>976</v>
      </c>
      <c r="F1025">
        <v>27974</v>
      </c>
    </row>
    <row r="1026" spans="1:6" x14ac:dyDescent="0.2">
      <c r="A1026" t="s">
        <v>68</v>
      </c>
      <c r="B1026">
        <v>1780185780000</v>
      </c>
      <c r="C1026" t="s">
        <v>927</v>
      </c>
      <c r="D1026" t="s">
        <v>971</v>
      </c>
      <c r="E1026" t="s">
        <v>972</v>
      </c>
      <c r="F1026">
        <v>27981</v>
      </c>
    </row>
    <row r="1027" spans="1:6" x14ac:dyDescent="0.2">
      <c r="A1027" t="s">
        <v>68</v>
      </c>
      <c r="B1027">
        <v>1780185840000</v>
      </c>
      <c r="C1027" t="s">
        <v>927</v>
      </c>
      <c r="D1027" t="s">
        <v>973</v>
      </c>
      <c r="E1027" t="s">
        <v>974</v>
      </c>
      <c r="F1027">
        <v>27984</v>
      </c>
    </row>
    <row r="1028" spans="1:6" x14ac:dyDescent="0.2">
      <c r="A1028" t="s">
        <v>68</v>
      </c>
      <c r="B1028">
        <v>1780272060000</v>
      </c>
      <c r="C1028" t="s">
        <v>924</v>
      </c>
      <c r="D1028" t="s">
        <v>971</v>
      </c>
      <c r="E1028" t="s">
        <v>972</v>
      </c>
      <c r="F1028">
        <v>27988</v>
      </c>
    </row>
    <row r="1029" spans="1:6" x14ac:dyDescent="0.2">
      <c r="A1029" t="s">
        <v>68</v>
      </c>
      <c r="B1029">
        <v>1780272120000</v>
      </c>
      <c r="C1029" t="s">
        <v>927</v>
      </c>
      <c r="D1029" t="s">
        <v>975</v>
      </c>
      <c r="E1029" t="s">
        <v>976</v>
      </c>
      <c r="F1029">
        <v>27990</v>
      </c>
    </row>
    <row r="1030" spans="1:6" x14ac:dyDescent="0.2">
      <c r="A1030" t="s">
        <v>68</v>
      </c>
      <c r="B1030">
        <v>1780272180000</v>
      </c>
      <c r="C1030" t="s">
        <v>924</v>
      </c>
      <c r="D1030" t="s">
        <v>971</v>
      </c>
      <c r="E1030" t="s">
        <v>972</v>
      </c>
      <c r="F1030">
        <v>27997</v>
      </c>
    </row>
    <row r="1031" spans="1:6" x14ac:dyDescent="0.2">
      <c r="A1031" t="s">
        <v>68</v>
      </c>
      <c r="B1031">
        <v>1780272240000</v>
      </c>
      <c r="C1031" t="s">
        <v>924</v>
      </c>
      <c r="D1031" t="s">
        <v>973</v>
      </c>
      <c r="E1031" t="s">
        <v>974</v>
      </c>
      <c r="F1031">
        <v>28000</v>
      </c>
    </row>
    <row r="1032" spans="1:6" x14ac:dyDescent="0.2">
      <c r="A1032" t="s">
        <v>68</v>
      </c>
      <c r="B1032">
        <v>1780272300000</v>
      </c>
      <c r="C1032" t="s">
        <v>928</v>
      </c>
      <c r="D1032" t="s">
        <v>971</v>
      </c>
      <c r="E1032" t="s">
        <v>972</v>
      </c>
      <c r="F1032">
        <v>28004</v>
      </c>
    </row>
    <row r="1033" spans="1:6" x14ac:dyDescent="0.2">
      <c r="A1033" t="s">
        <v>68</v>
      </c>
      <c r="B1033">
        <v>1780358460000</v>
      </c>
      <c r="C1033" t="s">
        <v>924</v>
      </c>
      <c r="D1033" t="s">
        <v>971</v>
      </c>
      <c r="E1033" t="s">
        <v>972</v>
      </c>
      <c r="F1033">
        <v>28011</v>
      </c>
    </row>
    <row r="1034" spans="1:6" x14ac:dyDescent="0.2">
      <c r="A1034" t="s">
        <v>68</v>
      </c>
      <c r="B1034">
        <v>1780358520000</v>
      </c>
      <c r="C1034" t="s">
        <v>928</v>
      </c>
      <c r="D1034" t="s">
        <v>971</v>
      </c>
      <c r="E1034" t="s">
        <v>972</v>
      </c>
      <c r="F1034">
        <v>28018</v>
      </c>
    </row>
    <row r="1035" spans="1:6" x14ac:dyDescent="0.2">
      <c r="A1035" t="s">
        <v>68</v>
      </c>
      <c r="B1035">
        <v>1780444860000</v>
      </c>
      <c r="C1035" t="s">
        <v>928</v>
      </c>
      <c r="D1035" t="s">
        <v>971</v>
      </c>
      <c r="E1035" t="s">
        <v>972</v>
      </c>
      <c r="F1035">
        <v>28030</v>
      </c>
    </row>
    <row r="1036" spans="1:6" x14ac:dyDescent="0.2">
      <c r="A1036" t="s">
        <v>68</v>
      </c>
      <c r="B1036">
        <v>1780444920000</v>
      </c>
      <c r="C1036" t="s">
        <v>927</v>
      </c>
      <c r="D1036" t="s">
        <v>971</v>
      </c>
      <c r="E1036" t="s">
        <v>972</v>
      </c>
      <c r="F1036">
        <v>28031</v>
      </c>
    </row>
    <row r="1037" spans="1:6" x14ac:dyDescent="0.2">
      <c r="A1037" t="s">
        <v>68</v>
      </c>
      <c r="B1037">
        <v>1780444980000</v>
      </c>
      <c r="C1037" t="s">
        <v>924</v>
      </c>
      <c r="D1037" t="s">
        <v>971</v>
      </c>
      <c r="E1037" t="s">
        <v>972</v>
      </c>
      <c r="F1037">
        <v>28032</v>
      </c>
    </row>
    <row r="1038" spans="1:6" x14ac:dyDescent="0.2">
      <c r="A1038" t="s">
        <v>68</v>
      </c>
      <c r="B1038">
        <v>1780445040000</v>
      </c>
      <c r="C1038" t="s">
        <v>928</v>
      </c>
      <c r="D1038" t="s">
        <v>971</v>
      </c>
      <c r="E1038" t="s">
        <v>972</v>
      </c>
      <c r="F1038">
        <v>28033</v>
      </c>
    </row>
    <row r="1039" spans="1:6" x14ac:dyDescent="0.2">
      <c r="A1039" t="s">
        <v>68</v>
      </c>
      <c r="B1039">
        <v>1780445100000</v>
      </c>
      <c r="C1039" t="s">
        <v>927</v>
      </c>
      <c r="D1039" t="s">
        <v>971</v>
      </c>
      <c r="E1039" t="s">
        <v>972</v>
      </c>
      <c r="F1039">
        <v>28034</v>
      </c>
    </row>
    <row r="1040" spans="1:6" x14ac:dyDescent="0.2">
      <c r="A1040" t="s">
        <v>68</v>
      </c>
      <c r="B1040">
        <v>1780445160000</v>
      </c>
      <c r="C1040" t="s">
        <v>927</v>
      </c>
      <c r="D1040" t="s">
        <v>971</v>
      </c>
      <c r="E1040" t="s">
        <v>972</v>
      </c>
      <c r="F1040">
        <v>28043</v>
      </c>
    </row>
    <row r="1041" spans="1:6" x14ac:dyDescent="0.2">
      <c r="A1041" t="s">
        <v>68</v>
      </c>
      <c r="B1041">
        <v>1780531260000</v>
      </c>
      <c r="C1041" t="s">
        <v>928</v>
      </c>
      <c r="D1041" t="s">
        <v>971</v>
      </c>
      <c r="E1041" t="s">
        <v>972</v>
      </c>
      <c r="F1041">
        <v>28052</v>
      </c>
    </row>
    <row r="1042" spans="1:6" x14ac:dyDescent="0.2">
      <c r="A1042" t="s">
        <v>68</v>
      </c>
      <c r="B1042">
        <v>1780531320000</v>
      </c>
      <c r="C1042" t="s">
        <v>924</v>
      </c>
      <c r="D1042" t="s">
        <v>971</v>
      </c>
      <c r="E1042" t="s">
        <v>972</v>
      </c>
      <c r="F1042">
        <v>28063</v>
      </c>
    </row>
    <row r="1043" spans="1:6" x14ac:dyDescent="0.2">
      <c r="A1043" t="s">
        <v>68</v>
      </c>
      <c r="B1043">
        <v>1780617660000</v>
      </c>
      <c r="C1043" t="s">
        <v>928</v>
      </c>
      <c r="D1043" t="s">
        <v>971</v>
      </c>
      <c r="E1043" t="s">
        <v>972</v>
      </c>
      <c r="F1043">
        <v>28089</v>
      </c>
    </row>
    <row r="1044" spans="1:6" x14ac:dyDescent="0.2">
      <c r="A1044" t="s">
        <v>69</v>
      </c>
      <c r="B1044">
        <v>1779667260000</v>
      </c>
      <c r="C1044" t="s">
        <v>927</v>
      </c>
      <c r="D1044" t="s">
        <v>975</v>
      </c>
      <c r="E1044" t="s">
        <v>976</v>
      </c>
      <c r="F1044">
        <v>28146</v>
      </c>
    </row>
    <row r="1045" spans="1:6" x14ac:dyDescent="0.2">
      <c r="A1045" t="s">
        <v>69</v>
      </c>
      <c r="B1045">
        <v>1779667320000</v>
      </c>
      <c r="C1045" t="s">
        <v>928</v>
      </c>
      <c r="D1045" t="s">
        <v>975</v>
      </c>
      <c r="E1045" t="s">
        <v>976</v>
      </c>
      <c r="F1045">
        <v>28151</v>
      </c>
    </row>
    <row r="1046" spans="1:6" x14ac:dyDescent="0.2">
      <c r="A1046" t="s">
        <v>69</v>
      </c>
      <c r="B1046">
        <v>1779667380000</v>
      </c>
      <c r="C1046" t="s">
        <v>924</v>
      </c>
      <c r="D1046" t="s">
        <v>973</v>
      </c>
      <c r="E1046" t="s">
        <v>974</v>
      </c>
      <c r="F1046">
        <v>28156</v>
      </c>
    </row>
    <row r="1047" spans="1:6" x14ac:dyDescent="0.2">
      <c r="A1047" t="s">
        <v>69</v>
      </c>
      <c r="B1047">
        <v>1779667440000</v>
      </c>
      <c r="C1047" t="s">
        <v>927</v>
      </c>
      <c r="D1047" t="s">
        <v>973</v>
      </c>
      <c r="E1047" t="s">
        <v>974</v>
      </c>
      <c r="F1047">
        <v>28161</v>
      </c>
    </row>
    <row r="1048" spans="1:6" x14ac:dyDescent="0.2">
      <c r="A1048" t="s">
        <v>69</v>
      </c>
      <c r="B1048">
        <v>1779667500000</v>
      </c>
      <c r="C1048" t="s">
        <v>928</v>
      </c>
      <c r="D1048" t="s">
        <v>971</v>
      </c>
      <c r="E1048" t="s">
        <v>972</v>
      </c>
      <c r="F1048">
        <v>28166</v>
      </c>
    </row>
    <row r="1049" spans="1:6" x14ac:dyDescent="0.2">
      <c r="A1049" t="s">
        <v>69</v>
      </c>
      <c r="B1049">
        <v>1779840060000</v>
      </c>
      <c r="C1049" t="s">
        <v>924</v>
      </c>
      <c r="D1049" t="s">
        <v>971</v>
      </c>
      <c r="E1049" t="s">
        <v>972</v>
      </c>
      <c r="F1049">
        <v>28196</v>
      </c>
    </row>
    <row r="1050" spans="1:6" x14ac:dyDescent="0.2">
      <c r="A1050" t="s">
        <v>69</v>
      </c>
      <c r="B1050">
        <v>1779840120000</v>
      </c>
      <c r="C1050" t="s">
        <v>927</v>
      </c>
      <c r="D1050" t="s">
        <v>971</v>
      </c>
      <c r="E1050" t="s">
        <v>972</v>
      </c>
      <c r="F1050">
        <v>28198</v>
      </c>
    </row>
    <row r="1051" spans="1:6" x14ac:dyDescent="0.2">
      <c r="A1051" t="s">
        <v>69</v>
      </c>
      <c r="B1051">
        <v>1779840180000</v>
      </c>
      <c r="C1051" t="s">
        <v>927</v>
      </c>
      <c r="D1051" t="s">
        <v>971</v>
      </c>
      <c r="E1051" t="s">
        <v>972</v>
      </c>
      <c r="F1051">
        <v>28204</v>
      </c>
    </row>
    <row r="1052" spans="1:6" x14ac:dyDescent="0.2">
      <c r="A1052" t="s">
        <v>69</v>
      </c>
      <c r="B1052">
        <v>1779840240000</v>
      </c>
      <c r="C1052" t="s">
        <v>927</v>
      </c>
      <c r="D1052" t="s">
        <v>971</v>
      </c>
      <c r="E1052" t="s">
        <v>972</v>
      </c>
      <c r="F1052">
        <v>28213</v>
      </c>
    </row>
    <row r="1053" spans="1:6" x14ac:dyDescent="0.2">
      <c r="A1053" t="s">
        <v>69</v>
      </c>
      <c r="B1053">
        <v>1779926460000</v>
      </c>
      <c r="C1053" t="s">
        <v>924</v>
      </c>
      <c r="D1053" t="s">
        <v>971</v>
      </c>
      <c r="E1053" t="s">
        <v>972</v>
      </c>
      <c r="F1053">
        <v>28222</v>
      </c>
    </row>
    <row r="1054" spans="1:6" x14ac:dyDescent="0.2">
      <c r="A1054" t="s">
        <v>69</v>
      </c>
      <c r="B1054">
        <v>1779926520000</v>
      </c>
      <c r="C1054" t="s">
        <v>928</v>
      </c>
      <c r="D1054" t="s">
        <v>971</v>
      </c>
      <c r="E1054" t="s">
        <v>972</v>
      </c>
      <c r="F1054">
        <v>28226</v>
      </c>
    </row>
    <row r="1055" spans="1:6" x14ac:dyDescent="0.2">
      <c r="A1055" t="s">
        <v>69</v>
      </c>
      <c r="B1055">
        <v>1780012860000</v>
      </c>
      <c r="C1055" t="s">
        <v>924</v>
      </c>
      <c r="D1055" t="s">
        <v>971</v>
      </c>
      <c r="E1055" t="s">
        <v>972</v>
      </c>
      <c r="F1055">
        <v>28239</v>
      </c>
    </row>
    <row r="1056" spans="1:6" x14ac:dyDescent="0.2">
      <c r="A1056" t="s">
        <v>69</v>
      </c>
      <c r="B1056">
        <v>1780012920000</v>
      </c>
      <c r="C1056" t="s">
        <v>927</v>
      </c>
      <c r="D1056" t="s">
        <v>973</v>
      </c>
      <c r="E1056" t="s">
        <v>974</v>
      </c>
      <c r="F1056">
        <v>28244</v>
      </c>
    </row>
    <row r="1057" spans="1:6" x14ac:dyDescent="0.2">
      <c r="A1057" t="s">
        <v>69</v>
      </c>
      <c r="B1057">
        <v>1780012980000</v>
      </c>
      <c r="C1057" t="s">
        <v>927</v>
      </c>
      <c r="D1057" t="s">
        <v>971</v>
      </c>
      <c r="E1057" t="s">
        <v>972</v>
      </c>
      <c r="F1057">
        <v>28247</v>
      </c>
    </row>
    <row r="1058" spans="1:6" x14ac:dyDescent="0.2">
      <c r="A1058" t="s">
        <v>69</v>
      </c>
      <c r="B1058">
        <v>1780013040000</v>
      </c>
      <c r="C1058" t="s">
        <v>927</v>
      </c>
      <c r="D1058" t="s">
        <v>971</v>
      </c>
      <c r="E1058" t="s">
        <v>972</v>
      </c>
      <c r="F1058">
        <v>28253</v>
      </c>
    </row>
    <row r="1059" spans="1:6" x14ac:dyDescent="0.2">
      <c r="A1059" t="s">
        <v>69</v>
      </c>
      <c r="B1059">
        <v>1780013100000</v>
      </c>
      <c r="C1059" t="s">
        <v>924</v>
      </c>
      <c r="D1059" t="s">
        <v>971</v>
      </c>
      <c r="E1059" t="s">
        <v>972</v>
      </c>
      <c r="F1059">
        <v>28254</v>
      </c>
    </row>
    <row r="1060" spans="1:6" x14ac:dyDescent="0.2">
      <c r="A1060" t="s">
        <v>69</v>
      </c>
      <c r="B1060">
        <v>1780185660000</v>
      </c>
      <c r="C1060" t="s">
        <v>928</v>
      </c>
      <c r="D1060" t="s">
        <v>971</v>
      </c>
      <c r="E1060" t="s">
        <v>972</v>
      </c>
      <c r="F1060">
        <v>28287</v>
      </c>
    </row>
    <row r="1061" spans="1:6" x14ac:dyDescent="0.2">
      <c r="A1061" t="s">
        <v>69</v>
      </c>
      <c r="B1061">
        <v>1780185720000</v>
      </c>
      <c r="C1061" t="s">
        <v>924</v>
      </c>
      <c r="D1061" t="s">
        <v>971</v>
      </c>
      <c r="E1061" t="s">
        <v>972</v>
      </c>
      <c r="F1061">
        <v>28295</v>
      </c>
    </row>
    <row r="1062" spans="1:6" x14ac:dyDescent="0.2">
      <c r="A1062" t="s">
        <v>69</v>
      </c>
      <c r="B1062">
        <v>1780185780000</v>
      </c>
      <c r="C1062" t="s">
        <v>928</v>
      </c>
      <c r="D1062" t="s">
        <v>971</v>
      </c>
      <c r="E1062" t="s">
        <v>972</v>
      </c>
      <c r="F1062">
        <v>28296</v>
      </c>
    </row>
    <row r="1063" spans="1:6" x14ac:dyDescent="0.2">
      <c r="A1063" t="s">
        <v>69</v>
      </c>
      <c r="B1063">
        <v>1780185840000</v>
      </c>
      <c r="C1063" t="s">
        <v>924</v>
      </c>
      <c r="D1063" t="s">
        <v>975</v>
      </c>
      <c r="E1063" t="s">
        <v>976</v>
      </c>
      <c r="F1063">
        <v>28304</v>
      </c>
    </row>
    <row r="1064" spans="1:6" x14ac:dyDescent="0.2">
      <c r="A1064" t="s">
        <v>69</v>
      </c>
      <c r="B1064">
        <v>1780185900000</v>
      </c>
      <c r="C1064" t="s">
        <v>927</v>
      </c>
      <c r="D1064" t="s">
        <v>975</v>
      </c>
      <c r="E1064" t="s">
        <v>976</v>
      </c>
      <c r="F1064">
        <v>28306</v>
      </c>
    </row>
    <row r="1065" spans="1:6" x14ac:dyDescent="0.2">
      <c r="A1065" t="s">
        <v>69</v>
      </c>
      <c r="B1065">
        <v>1780185960000</v>
      </c>
      <c r="C1065" t="s">
        <v>924</v>
      </c>
      <c r="D1065" t="s">
        <v>975</v>
      </c>
      <c r="E1065" t="s">
        <v>976</v>
      </c>
      <c r="F1065">
        <v>28307</v>
      </c>
    </row>
    <row r="1066" spans="1:6" x14ac:dyDescent="0.2">
      <c r="A1066" t="s">
        <v>69</v>
      </c>
      <c r="B1066">
        <v>1780272060000</v>
      </c>
      <c r="C1066" t="s">
        <v>928</v>
      </c>
      <c r="D1066" t="s">
        <v>971</v>
      </c>
      <c r="E1066" t="s">
        <v>972</v>
      </c>
      <c r="F1066">
        <v>28318</v>
      </c>
    </row>
    <row r="1067" spans="1:6" x14ac:dyDescent="0.2">
      <c r="A1067" t="s">
        <v>69</v>
      </c>
      <c r="B1067">
        <v>1780358460000</v>
      </c>
      <c r="C1067" t="s">
        <v>924</v>
      </c>
      <c r="D1067" t="s">
        <v>971</v>
      </c>
      <c r="E1067" t="s">
        <v>972</v>
      </c>
      <c r="F1067">
        <v>28337</v>
      </c>
    </row>
    <row r="1068" spans="1:6" x14ac:dyDescent="0.2">
      <c r="A1068" t="s">
        <v>69</v>
      </c>
      <c r="B1068">
        <v>1780444860000</v>
      </c>
      <c r="C1068" t="s">
        <v>927</v>
      </c>
      <c r="D1068" t="s">
        <v>971</v>
      </c>
      <c r="E1068" t="s">
        <v>972</v>
      </c>
      <c r="F1068">
        <v>28360</v>
      </c>
    </row>
    <row r="1069" spans="1:6" x14ac:dyDescent="0.2">
      <c r="A1069" t="s">
        <v>69</v>
      </c>
      <c r="B1069">
        <v>1780444920000</v>
      </c>
      <c r="C1069" t="s">
        <v>928</v>
      </c>
      <c r="D1069" t="s">
        <v>973</v>
      </c>
      <c r="E1069" t="s">
        <v>974</v>
      </c>
      <c r="F1069">
        <v>28362</v>
      </c>
    </row>
    <row r="1070" spans="1:6" x14ac:dyDescent="0.2">
      <c r="A1070" t="s">
        <v>69</v>
      </c>
      <c r="B1070">
        <v>1780444980000</v>
      </c>
      <c r="C1070" t="s">
        <v>927</v>
      </c>
      <c r="D1070" t="s">
        <v>971</v>
      </c>
      <c r="E1070" t="s">
        <v>972</v>
      </c>
      <c r="F1070">
        <v>28372</v>
      </c>
    </row>
    <row r="1071" spans="1:6" x14ac:dyDescent="0.2">
      <c r="A1071" t="s">
        <v>69</v>
      </c>
      <c r="B1071">
        <v>1780531260000</v>
      </c>
      <c r="C1071" t="s">
        <v>927</v>
      </c>
      <c r="D1071" t="s">
        <v>975</v>
      </c>
      <c r="E1071" t="s">
        <v>976</v>
      </c>
      <c r="F1071">
        <v>28379</v>
      </c>
    </row>
    <row r="1072" spans="1:6" x14ac:dyDescent="0.2">
      <c r="A1072" t="s">
        <v>69</v>
      </c>
      <c r="B1072">
        <v>1780531320000</v>
      </c>
      <c r="C1072" t="s">
        <v>924</v>
      </c>
      <c r="D1072" t="s">
        <v>971</v>
      </c>
      <c r="E1072" t="s">
        <v>972</v>
      </c>
      <c r="F1072">
        <v>28389</v>
      </c>
    </row>
    <row r="1073" spans="1:6" x14ac:dyDescent="0.2">
      <c r="A1073" t="s">
        <v>69</v>
      </c>
      <c r="B1073">
        <v>1780617660000</v>
      </c>
      <c r="C1073" t="s">
        <v>928</v>
      </c>
      <c r="D1073" t="s">
        <v>971</v>
      </c>
      <c r="E1073" t="s">
        <v>972</v>
      </c>
      <c r="F1073">
        <v>28400</v>
      </c>
    </row>
    <row r="1074" spans="1:6" x14ac:dyDescent="0.2">
      <c r="A1074" t="s">
        <v>69</v>
      </c>
      <c r="B1074">
        <v>1780617720000</v>
      </c>
      <c r="C1074" t="s">
        <v>928</v>
      </c>
      <c r="D1074" t="s">
        <v>971</v>
      </c>
      <c r="E1074" t="s">
        <v>972</v>
      </c>
      <c r="F1074">
        <v>28406</v>
      </c>
    </row>
    <row r="1075" spans="1:6" x14ac:dyDescent="0.2">
      <c r="A1075" t="s">
        <v>69</v>
      </c>
      <c r="B1075">
        <v>1780617780000</v>
      </c>
      <c r="C1075" t="s">
        <v>924</v>
      </c>
      <c r="D1075" t="s">
        <v>971</v>
      </c>
      <c r="E1075" t="s">
        <v>972</v>
      </c>
      <c r="F1075">
        <v>28411</v>
      </c>
    </row>
    <row r="1076" spans="1:6" x14ac:dyDescent="0.2">
      <c r="A1076" t="s">
        <v>69</v>
      </c>
      <c r="B1076">
        <v>1780704060000</v>
      </c>
      <c r="C1076" t="s">
        <v>924</v>
      </c>
      <c r="D1076" t="s">
        <v>975</v>
      </c>
      <c r="E1076" t="s">
        <v>976</v>
      </c>
      <c r="F1076">
        <v>28419</v>
      </c>
    </row>
    <row r="1077" spans="1:6" x14ac:dyDescent="0.2">
      <c r="A1077" t="s">
        <v>69</v>
      </c>
      <c r="B1077">
        <v>1780704120000</v>
      </c>
      <c r="C1077" t="s">
        <v>928</v>
      </c>
      <c r="D1077" t="s">
        <v>975</v>
      </c>
      <c r="E1077" t="s">
        <v>976</v>
      </c>
      <c r="F1077">
        <v>28423</v>
      </c>
    </row>
    <row r="1078" spans="1:6" x14ac:dyDescent="0.2">
      <c r="A1078" t="s">
        <v>69</v>
      </c>
      <c r="B1078">
        <v>1780704180000</v>
      </c>
      <c r="C1078" t="s">
        <v>928</v>
      </c>
      <c r="D1078" t="s">
        <v>971</v>
      </c>
      <c r="E1078" t="s">
        <v>972</v>
      </c>
      <c r="F1078">
        <v>28429</v>
      </c>
    </row>
    <row r="1079" spans="1:6" x14ac:dyDescent="0.2">
      <c r="A1079" t="s">
        <v>69</v>
      </c>
      <c r="B1079">
        <v>1780704240000</v>
      </c>
      <c r="C1079" t="s">
        <v>927</v>
      </c>
      <c r="D1079" t="s">
        <v>971</v>
      </c>
      <c r="E1079" t="s">
        <v>972</v>
      </c>
      <c r="F1079">
        <v>28430</v>
      </c>
    </row>
    <row r="1080" spans="1:6" x14ac:dyDescent="0.2">
      <c r="A1080" t="s">
        <v>69</v>
      </c>
      <c r="B1080">
        <v>1780704300000</v>
      </c>
      <c r="C1080" t="s">
        <v>927</v>
      </c>
      <c r="D1080" t="s">
        <v>973</v>
      </c>
      <c r="E1080" t="s">
        <v>974</v>
      </c>
      <c r="F1080">
        <v>28433</v>
      </c>
    </row>
    <row r="1081" spans="1:6" x14ac:dyDescent="0.2">
      <c r="A1081" t="s">
        <v>69</v>
      </c>
      <c r="B1081">
        <v>1780704360000</v>
      </c>
      <c r="C1081" t="s">
        <v>928</v>
      </c>
      <c r="D1081" t="s">
        <v>973</v>
      </c>
      <c r="E1081" t="s">
        <v>974</v>
      </c>
      <c r="F1081">
        <v>28435</v>
      </c>
    </row>
    <row r="1082" spans="1:6" x14ac:dyDescent="0.2">
      <c r="A1082" t="s">
        <v>69</v>
      </c>
      <c r="B1082">
        <v>1780704420000</v>
      </c>
      <c r="C1082" t="s">
        <v>927</v>
      </c>
      <c r="D1082" t="s">
        <v>971</v>
      </c>
      <c r="E1082" t="s">
        <v>972</v>
      </c>
      <c r="F1082">
        <v>28439</v>
      </c>
    </row>
    <row r="1083" spans="1:6" x14ac:dyDescent="0.2">
      <c r="A1083" t="s">
        <v>69</v>
      </c>
      <c r="B1083">
        <v>1780704480000</v>
      </c>
      <c r="C1083" t="s">
        <v>924</v>
      </c>
      <c r="D1083" t="s">
        <v>971</v>
      </c>
      <c r="E1083" t="s">
        <v>972</v>
      </c>
      <c r="F1083">
        <v>28443</v>
      </c>
    </row>
    <row r="1084" spans="1:6" x14ac:dyDescent="0.2">
      <c r="A1084" t="s">
        <v>69</v>
      </c>
      <c r="B1084">
        <v>1780704540000</v>
      </c>
      <c r="C1084" t="s">
        <v>928</v>
      </c>
      <c r="D1084" t="s">
        <v>971</v>
      </c>
      <c r="E1084" t="s">
        <v>972</v>
      </c>
      <c r="F1084">
        <v>28444</v>
      </c>
    </row>
    <row r="1085" spans="1:6" x14ac:dyDescent="0.2">
      <c r="A1085" t="s">
        <v>69</v>
      </c>
      <c r="B1085">
        <v>1780790460000</v>
      </c>
      <c r="C1085" t="s">
        <v>927</v>
      </c>
      <c r="D1085" t="s">
        <v>971</v>
      </c>
      <c r="E1085" t="s">
        <v>972</v>
      </c>
      <c r="F1085">
        <v>28449</v>
      </c>
    </row>
    <row r="1086" spans="1:6" x14ac:dyDescent="0.2">
      <c r="A1086" t="s">
        <v>69</v>
      </c>
      <c r="B1086">
        <v>1780790520000</v>
      </c>
      <c r="C1086" t="s">
        <v>924</v>
      </c>
      <c r="D1086" t="s">
        <v>971</v>
      </c>
      <c r="E1086" t="s">
        <v>972</v>
      </c>
      <c r="F1086">
        <v>28450</v>
      </c>
    </row>
    <row r="1087" spans="1:6" x14ac:dyDescent="0.2">
      <c r="A1087" t="s">
        <v>69</v>
      </c>
      <c r="B1087">
        <v>1780790580000</v>
      </c>
      <c r="C1087" t="s">
        <v>928</v>
      </c>
      <c r="D1087" t="s">
        <v>973</v>
      </c>
      <c r="E1087" t="s">
        <v>974</v>
      </c>
      <c r="F1087">
        <v>28451</v>
      </c>
    </row>
    <row r="1088" spans="1:6" x14ac:dyDescent="0.2">
      <c r="A1088" t="s">
        <v>69</v>
      </c>
      <c r="B1088">
        <v>1780790640000</v>
      </c>
      <c r="C1088" t="s">
        <v>927</v>
      </c>
      <c r="D1088" t="s">
        <v>971</v>
      </c>
      <c r="E1088" t="s">
        <v>972</v>
      </c>
      <c r="F1088">
        <v>28461</v>
      </c>
    </row>
    <row r="1089" spans="1:6" x14ac:dyDescent="0.2">
      <c r="A1089" t="s">
        <v>69</v>
      </c>
      <c r="B1089">
        <v>1780790700000</v>
      </c>
      <c r="C1089" t="s">
        <v>927</v>
      </c>
      <c r="D1089" t="s">
        <v>971</v>
      </c>
      <c r="E1089" t="s">
        <v>972</v>
      </c>
      <c r="F1089">
        <v>28467</v>
      </c>
    </row>
    <row r="1090" spans="1:6" x14ac:dyDescent="0.2">
      <c r="A1090" t="s">
        <v>69</v>
      </c>
      <c r="B1090">
        <v>1780790760000</v>
      </c>
      <c r="C1090" t="s">
        <v>924</v>
      </c>
      <c r="D1090" t="s">
        <v>975</v>
      </c>
      <c r="E1090" t="s">
        <v>976</v>
      </c>
      <c r="F1090">
        <v>28468</v>
      </c>
    </row>
    <row r="1091" spans="1:6" x14ac:dyDescent="0.2">
      <c r="A1091" t="s">
        <v>70</v>
      </c>
      <c r="B1091">
        <v>1779667260000</v>
      </c>
      <c r="C1091" t="s">
        <v>924</v>
      </c>
      <c r="D1091" t="s">
        <v>971</v>
      </c>
      <c r="E1091" t="s">
        <v>972</v>
      </c>
      <c r="F1091">
        <v>28479</v>
      </c>
    </row>
    <row r="1092" spans="1:6" x14ac:dyDescent="0.2">
      <c r="A1092" t="s">
        <v>70</v>
      </c>
      <c r="B1092">
        <v>1779667320000</v>
      </c>
      <c r="C1092" t="s">
        <v>927</v>
      </c>
      <c r="D1092" t="s">
        <v>971</v>
      </c>
      <c r="E1092" t="s">
        <v>972</v>
      </c>
      <c r="F1092">
        <v>28484</v>
      </c>
    </row>
    <row r="1093" spans="1:6" x14ac:dyDescent="0.2">
      <c r="A1093" t="s">
        <v>70</v>
      </c>
      <c r="B1093">
        <v>1779667380000</v>
      </c>
      <c r="C1093" t="s">
        <v>924</v>
      </c>
      <c r="D1093" t="s">
        <v>973</v>
      </c>
      <c r="E1093" t="s">
        <v>974</v>
      </c>
      <c r="F1093">
        <v>28491</v>
      </c>
    </row>
    <row r="1094" spans="1:6" x14ac:dyDescent="0.2">
      <c r="A1094" t="s">
        <v>70</v>
      </c>
      <c r="B1094">
        <v>1779667440000</v>
      </c>
      <c r="C1094" t="s">
        <v>924</v>
      </c>
      <c r="D1094" t="s">
        <v>971</v>
      </c>
      <c r="E1094" t="s">
        <v>972</v>
      </c>
      <c r="F1094">
        <v>28494</v>
      </c>
    </row>
    <row r="1095" spans="1:6" x14ac:dyDescent="0.2">
      <c r="A1095" t="s">
        <v>70</v>
      </c>
      <c r="B1095">
        <v>1779753660000</v>
      </c>
      <c r="C1095" t="s">
        <v>924</v>
      </c>
      <c r="D1095" t="s">
        <v>973</v>
      </c>
      <c r="E1095" t="s">
        <v>974</v>
      </c>
      <c r="F1095">
        <v>28501</v>
      </c>
    </row>
    <row r="1096" spans="1:6" x14ac:dyDescent="0.2">
      <c r="A1096" t="s">
        <v>70</v>
      </c>
      <c r="B1096">
        <v>1779753720000</v>
      </c>
      <c r="C1096" t="s">
        <v>928</v>
      </c>
      <c r="D1096" t="s">
        <v>971</v>
      </c>
      <c r="E1096" t="s">
        <v>972</v>
      </c>
      <c r="F1096">
        <v>28511</v>
      </c>
    </row>
    <row r="1097" spans="1:6" x14ac:dyDescent="0.2">
      <c r="A1097" t="s">
        <v>70</v>
      </c>
      <c r="B1097">
        <v>1779840060000</v>
      </c>
      <c r="C1097" t="s">
        <v>924</v>
      </c>
      <c r="D1097" t="s">
        <v>971</v>
      </c>
      <c r="E1097" t="s">
        <v>972</v>
      </c>
      <c r="F1097">
        <v>28524</v>
      </c>
    </row>
    <row r="1098" spans="1:6" x14ac:dyDescent="0.2">
      <c r="A1098" t="s">
        <v>70</v>
      </c>
      <c r="B1098">
        <v>1779840120000</v>
      </c>
      <c r="C1098" t="s">
        <v>928</v>
      </c>
      <c r="D1098" t="s">
        <v>971</v>
      </c>
      <c r="E1098" t="s">
        <v>972</v>
      </c>
      <c r="F1098">
        <v>28525</v>
      </c>
    </row>
    <row r="1099" spans="1:6" x14ac:dyDescent="0.2">
      <c r="A1099" t="s">
        <v>70</v>
      </c>
      <c r="B1099">
        <v>1779840180000</v>
      </c>
      <c r="C1099" t="s">
        <v>924</v>
      </c>
      <c r="D1099" t="s">
        <v>971</v>
      </c>
      <c r="E1099" t="s">
        <v>972</v>
      </c>
      <c r="F1099">
        <v>28530</v>
      </c>
    </row>
    <row r="1100" spans="1:6" x14ac:dyDescent="0.2">
      <c r="A1100" t="s">
        <v>70</v>
      </c>
      <c r="B1100">
        <v>1779840240000</v>
      </c>
      <c r="C1100" t="s">
        <v>927</v>
      </c>
      <c r="D1100" t="s">
        <v>971</v>
      </c>
      <c r="E1100" t="s">
        <v>972</v>
      </c>
      <c r="F1100">
        <v>28532</v>
      </c>
    </row>
    <row r="1101" spans="1:6" x14ac:dyDescent="0.2">
      <c r="A1101" t="s">
        <v>70</v>
      </c>
      <c r="B1101">
        <v>1779926460000</v>
      </c>
      <c r="C1101" t="s">
        <v>928</v>
      </c>
      <c r="D1101" t="s">
        <v>973</v>
      </c>
      <c r="E1101" t="s">
        <v>974</v>
      </c>
      <c r="F1101">
        <v>28552</v>
      </c>
    </row>
    <row r="1102" spans="1:6" x14ac:dyDescent="0.2">
      <c r="A1102" t="s">
        <v>70</v>
      </c>
      <c r="B1102">
        <v>1779926520000</v>
      </c>
      <c r="C1102" t="s">
        <v>927</v>
      </c>
      <c r="D1102" t="s">
        <v>971</v>
      </c>
      <c r="E1102" t="s">
        <v>972</v>
      </c>
      <c r="F1102">
        <v>28562</v>
      </c>
    </row>
    <row r="1103" spans="1:6" x14ac:dyDescent="0.2">
      <c r="A1103" t="s">
        <v>70</v>
      </c>
      <c r="B1103">
        <v>1779926580000</v>
      </c>
      <c r="C1103" t="s">
        <v>927</v>
      </c>
      <c r="D1103" t="s">
        <v>971</v>
      </c>
      <c r="E1103" t="s">
        <v>972</v>
      </c>
      <c r="F1103">
        <v>28565</v>
      </c>
    </row>
    <row r="1104" spans="1:6" x14ac:dyDescent="0.2">
      <c r="A1104" t="s">
        <v>70</v>
      </c>
      <c r="B1104">
        <v>1780012860000</v>
      </c>
      <c r="C1104" t="s">
        <v>924</v>
      </c>
      <c r="D1104" t="s">
        <v>971</v>
      </c>
      <c r="E1104" t="s">
        <v>972</v>
      </c>
      <c r="F1104">
        <v>28587</v>
      </c>
    </row>
    <row r="1105" spans="1:6" x14ac:dyDescent="0.2">
      <c r="A1105" t="s">
        <v>70</v>
      </c>
      <c r="B1105">
        <v>1780099260000</v>
      </c>
      <c r="C1105" t="s">
        <v>924</v>
      </c>
      <c r="D1105" t="s">
        <v>971</v>
      </c>
      <c r="E1105" t="s">
        <v>972</v>
      </c>
      <c r="F1105">
        <v>28591</v>
      </c>
    </row>
    <row r="1106" spans="1:6" x14ac:dyDescent="0.2">
      <c r="A1106" t="s">
        <v>70</v>
      </c>
      <c r="B1106">
        <v>1780099320000</v>
      </c>
      <c r="C1106" t="s">
        <v>928</v>
      </c>
      <c r="D1106" t="s">
        <v>971</v>
      </c>
      <c r="E1106" t="s">
        <v>972</v>
      </c>
      <c r="F1106">
        <v>28604</v>
      </c>
    </row>
    <row r="1107" spans="1:6" x14ac:dyDescent="0.2">
      <c r="A1107" t="s">
        <v>70</v>
      </c>
      <c r="B1107">
        <v>1780099380000</v>
      </c>
      <c r="C1107" t="s">
        <v>924</v>
      </c>
      <c r="D1107" t="s">
        <v>971</v>
      </c>
      <c r="E1107" t="s">
        <v>972</v>
      </c>
      <c r="F1107">
        <v>28612</v>
      </c>
    </row>
    <row r="1108" spans="1:6" x14ac:dyDescent="0.2">
      <c r="A1108" t="s">
        <v>70</v>
      </c>
      <c r="B1108">
        <v>1780099440000</v>
      </c>
      <c r="C1108" t="s">
        <v>927</v>
      </c>
      <c r="D1108" t="s">
        <v>971</v>
      </c>
      <c r="E1108" t="s">
        <v>972</v>
      </c>
      <c r="F1108">
        <v>28614</v>
      </c>
    </row>
    <row r="1109" spans="1:6" x14ac:dyDescent="0.2">
      <c r="A1109" t="s">
        <v>70</v>
      </c>
      <c r="B1109">
        <v>1780099500000</v>
      </c>
      <c r="C1109" t="s">
        <v>924</v>
      </c>
      <c r="D1109" t="s">
        <v>971</v>
      </c>
      <c r="E1109" t="s">
        <v>972</v>
      </c>
      <c r="F1109">
        <v>28615</v>
      </c>
    </row>
    <row r="1110" spans="1:6" x14ac:dyDescent="0.2">
      <c r="A1110" t="s">
        <v>70</v>
      </c>
      <c r="B1110">
        <v>1780099560000</v>
      </c>
      <c r="C1110" t="s">
        <v>928</v>
      </c>
      <c r="D1110" t="s">
        <v>971</v>
      </c>
      <c r="E1110" t="s">
        <v>972</v>
      </c>
      <c r="F1110">
        <v>28616</v>
      </c>
    </row>
    <row r="1111" spans="1:6" x14ac:dyDescent="0.2">
      <c r="A1111" t="s">
        <v>70</v>
      </c>
      <c r="B1111">
        <v>1780185660000</v>
      </c>
      <c r="C1111" t="s">
        <v>927</v>
      </c>
      <c r="D1111" t="s">
        <v>971</v>
      </c>
      <c r="E1111" t="s">
        <v>972</v>
      </c>
      <c r="F1111">
        <v>28623</v>
      </c>
    </row>
    <row r="1112" spans="1:6" x14ac:dyDescent="0.2">
      <c r="A1112" t="s">
        <v>70</v>
      </c>
      <c r="B1112">
        <v>1780185720000</v>
      </c>
      <c r="C1112" t="s">
        <v>928</v>
      </c>
      <c r="D1112" t="s">
        <v>975</v>
      </c>
      <c r="E1112" t="s">
        <v>976</v>
      </c>
      <c r="F1112">
        <v>28625</v>
      </c>
    </row>
    <row r="1113" spans="1:6" x14ac:dyDescent="0.2">
      <c r="A1113" t="s">
        <v>70</v>
      </c>
      <c r="B1113">
        <v>1780185780000</v>
      </c>
      <c r="C1113" t="s">
        <v>928</v>
      </c>
      <c r="D1113" t="s">
        <v>975</v>
      </c>
      <c r="E1113" t="s">
        <v>976</v>
      </c>
      <c r="F1113">
        <v>28628</v>
      </c>
    </row>
    <row r="1114" spans="1:6" x14ac:dyDescent="0.2">
      <c r="A1114" t="s">
        <v>70</v>
      </c>
      <c r="B1114">
        <v>1780185840000</v>
      </c>
      <c r="C1114" t="s">
        <v>927</v>
      </c>
      <c r="D1114" t="s">
        <v>971</v>
      </c>
      <c r="E1114" t="s">
        <v>972</v>
      </c>
      <c r="F1114">
        <v>28635</v>
      </c>
    </row>
    <row r="1115" spans="1:6" x14ac:dyDescent="0.2">
      <c r="A1115" t="s">
        <v>70</v>
      </c>
      <c r="B1115">
        <v>1780185900000</v>
      </c>
      <c r="C1115" t="s">
        <v>927</v>
      </c>
      <c r="D1115" t="s">
        <v>973</v>
      </c>
      <c r="E1115" t="s">
        <v>974</v>
      </c>
      <c r="F1115">
        <v>28638</v>
      </c>
    </row>
    <row r="1116" spans="1:6" x14ac:dyDescent="0.2">
      <c r="A1116" t="s">
        <v>70</v>
      </c>
      <c r="B1116">
        <v>1780185960000</v>
      </c>
      <c r="C1116" t="s">
        <v>924</v>
      </c>
      <c r="D1116" t="s">
        <v>971</v>
      </c>
      <c r="E1116" t="s">
        <v>972</v>
      </c>
      <c r="F1116">
        <v>28645</v>
      </c>
    </row>
    <row r="1117" spans="1:6" x14ac:dyDescent="0.2">
      <c r="A1117" t="s">
        <v>70</v>
      </c>
      <c r="B1117">
        <v>1780272060000</v>
      </c>
      <c r="C1117" t="s">
        <v>927</v>
      </c>
      <c r="D1117" t="s">
        <v>971</v>
      </c>
      <c r="E1117" t="s">
        <v>972</v>
      </c>
      <c r="F1117">
        <v>28655</v>
      </c>
    </row>
    <row r="1118" spans="1:6" x14ac:dyDescent="0.2">
      <c r="A1118" t="s">
        <v>70</v>
      </c>
      <c r="B1118">
        <v>1780358460000</v>
      </c>
      <c r="C1118" t="s">
        <v>928</v>
      </c>
      <c r="D1118" t="s">
        <v>971</v>
      </c>
      <c r="E1118" t="s">
        <v>972</v>
      </c>
      <c r="F1118">
        <v>28670</v>
      </c>
    </row>
    <row r="1119" spans="1:6" x14ac:dyDescent="0.2">
      <c r="A1119" t="s">
        <v>70</v>
      </c>
      <c r="B1119">
        <v>1780358520000</v>
      </c>
      <c r="C1119" t="s">
        <v>928</v>
      </c>
      <c r="D1119" t="s">
        <v>971</v>
      </c>
      <c r="E1119" t="s">
        <v>972</v>
      </c>
      <c r="F1119">
        <v>28673</v>
      </c>
    </row>
    <row r="1120" spans="1:6" x14ac:dyDescent="0.2">
      <c r="A1120" t="s">
        <v>70</v>
      </c>
      <c r="B1120">
        <v>1780358580000</v>
      </c>
      <c r="C1120" t="s">
        <v>924</v>
      </c>
      <c r="D1120" t="s">
        <v>975</v>
      </c>
      <c r="E1120" t="s">
        <v>976</v>
      </c>
      <c r="F1120">
        <v>28675</v>
      </c>
    </row>
    <row r="1121" spans="1:6" x14ac:dyDescent="0.2">
      <c r="A1121" t="s">
        <v>70</v>
      </c>
      <c r="B1121">
        <v>1780358640000</v>
      </c>
      <c r="C1121" t="s">
        <v>928</v>
      </c>
      <c r="D1121" t="s">
        <v>971</v>
      </c>
      <c r="E1121" t="s">
        <v>972</v>
      </c>
      <c r="F1121">
        <v>28679</v>
      </c>
    </row>
    <row r="1122" spans="1:6" x14ac:dyDescent="0.2">
      <c r="A1122" t="s">
        <v>70</v>
      </c>
      <c r="B1122">
        <v>1780358700000</v>
      </c>
      <c r="C1122" t="s">
        <v>924</v>
      </c>
      <c r="D1122" t="s">
        <v>971</v>
      </c>
      <c r="E1122" t="s">
        <v>972</v>
      </c>
      <c r="F1122">
        <v>28681</v>
      </c>
    </row>
    <row r="1123" spans="1:6" x14ac:dyDescent="0.2">
      <c r="A1123" t="s">
        <v>70</v>
      </c>
      <c r="B1123">
        <v>1780358760000</v>
      </c>
      <c r="C1123" t="s">
        <v>928</v>
      </c>
      <c r="D1123" t="s">
        <v>973</v>
      </c>
      <c r="E1123" t="s">
        <v>974</v>
      </c>
      <c r="F1123">
        <v>28685</v>
      </c>
    </row>
    <row r="1124" spans="1:6" x14ac:dyDescent="0.2">
      <c r="A1124" t="s">
        <v>70</v>
      </c>
      <c r="B1124">
        <v>1780358820000</v>
      </c>
      <c r="C1124" t="s">
        <v>927</v>
      </c>
      <c r="D1124" t="s">
        <v>975</v>
      </c>
      <c r="E1124" t="s">
        <v>976</v>
      </c>
      <c r="F1124">
        <v>28686</v>
      </c>
    </row>
    <row r="1125" spans="1:6" x14ac:dyDescent="0.2">
      <c r="A1125" t="s">
        <v>70</v>
      </c>
      <c r="B1125">
        <v>1780358880000</v>
      </c>
      <c r="C1125" t="s">
        <v>924</v>
      </c>
      <c r="D1125" t="s">
        <v>975</v>
      </c>
      <c r="E1125" t="s">
        <v>976</v>
      </c>
      <c r="F1125">
        <v>28687</v>
      </c>
    </row>
    <row r="1126" spans="1:6" x14ac:dyDescent="0.2">
      <c r="A1126" t="s">
        <v>70</v>
      </c>
      <c r="B1126">
        <v>1780444860000</v>
      </c>
      <c r="C1126" t="s">
        <v>928</v>
      </c>
      <c r="D1126" t="s">
        <v>971</v>
      </c>
      <c r="E1126" t="s">
        <v>972</v>
      </c>
      <c r="F1126">
        <v>28693</v>
      </c>
    </row>
    <row r="1127" spans="1:6" x14ac:dyDescent="0.2">
      <c r="A1127" t="s">
        <v>70</v>
      </c>
      <c r="B1127">
        <v>1780444920000</v>
      </c>
      <c r="C1127" t="s">
        <v>924</v>
      </c>
      <c r="D1127" t="s">
        <v>971</v>
      </c>
      <c r="E1127" t="s">
        <v>972</v>
      </c>
      <c r="F1127">
        <v>28695</v>
      </c>
    </row>
    <row r="1128" spans="1:6" x14ac:dyDescent="0.2">
      <c r="A1128" t="s">
        <v>70</v>
      </c>
      <c r="B1128">
        <v>1780444980000</v>
      </c>
      <c r="C1128" t="s">
        <v>927</v>
      </c>
      <c r="D1128" t="s">
        <v>971</v>
      </c>
      <c r="E1128" t="s">
        <v>972</v>
      </c>
      <c r="F1128">
        <v>28706</v>
      </c>
    </row>
    <row r="1129" spans="1:6" x14ac:dyDescent="0.2">
      <c r="A1129" t="s">
        <v>70</v>
      </c>
      <c r="B1129">
        <v>1780531260000</v>
      </c>
      <c r="C1129" t="s">
        <v>927</v>
      </c>
      <c r="D1129" t="s">
        <v>971</v>
      </c>
      <c r="E1129" t="s">
        <v>972</v>
      </c>
      <c r="F1129">
        <v>28721</v>
      </c>
    </row>
    <row r="1130" spans="1:6" x14ac:dyDescent="0.2">
      <c r="A1130" t="s">
        <v>70</v>
      </c>
      <c r="B1130">
        <v>1780531320000</v>
      </c>
      <c r="C1130" t="s">
        <v>928</v>
      </c>
      <c r="D1130" t="s">
        <v>971</v>
      </c>
      <c r="E1130" t="s">
        <v>972</v>
      </c>
      <c r="F1130">
        <v>28726</v>
      </c>
    </row>
    <row r="1131" spans="1:6" x14ac:dyDescent="0.2">
      <c r="A1131" t="s">
        <v>70</v>
      </c>
      <c r="B1131">
        <v>1780531380000</v>
      </c>
      <c r="C1131" t="s">
        <v>928</v>
      </c>
      <c r="D1131" t="s">
        <v>975</v>
      </c>
      <c r="E1131" t="s">
        <v>976</v>
      </c>
      <c r="F1131">
        <v>28735</v>
      </c>
    </row>
    <row r="1132" spans="1:6" x14ac:dyDescent="0.2">
      <c r="A1132" t="s">
        <v>70</v>
      </c>
      <c r="B1132">
        <v>1780531440000</v>
      </c>
      <c r="C1132" t="s">
        <v>927</v>
      </c>
      <c r="D1132" t="s">
        <v>971</v>
      </c>
      <c r="E1132" t="s">
        <v>972</v>
      </c>
      <c r="F1132">
        <v>28739</v>
      </c>
    </row>
    <row r="1133" spans="1:6" x14ac:dyDescent="0.2">
      <c r="A1133" t="s">
        <v>70</v>
      </c>
      <c r="B1133">
        <v>1780617660000</v>
      </c>
      <c r="C1133" t="s">
        <v>927</v>
      </c>
      <c r="D1133" t="s">
        <v>971</v>
      </c>
      <c r="E1133" t="s">
        <v>972</v>
      </c>
      <c r="F1133">
        <v>28745</v>
      </c>
    </row>
    <row r="1134" spans="1:6" x14ac:dyDescent="0.2">
      <c r="A1134" t="s">
        <v>70</v>
      </c>
      <c r="B1134">
        <v>1780617720000</v>
      </c>
      <c r="C1134" t="s">
        <v>924</v>
      </c>
      <c r="D1134" t="s">
        <v>973</v>
      </c>
      <c r="E1134" t="s">
        <v>974</v>
      </c>
      <c r="F1134">
        <v>28746</v>
      </c>
    </row>
    <row r="1135" spans="1:6" x14ac:dyDescent="0.2">
      <c r="A1135" t="s">
        <v>70</v>
      </c>
      <c r="B1135">
        <v>1780617780000</v>
      </c>
      <c r="C1135" t="s">
        <v>928</v>
      </c>
      <c r="D1135" t="s">
        <v>971</v>
      </c>
      <c r="E1135" t="s">
        <v>972</v>
      </c>
      <c r="F1135">
        <v>28756</v>
      </c>
    </row>
    <row r="1136" spans="1:6" x14ac:dyDescent="0.2">
      <c r="A1136" t="s">
        <v>70</v>
      </c>
      <c r="B1136">
        <v>1780617840000</v>
      </c>
      <c r="C1136" t="s">
        <v>928</v>
      </c>
      <c r="D1136" t="s">
        <v>975</v>
      </c>
      <c r="E1136" t="s">
        <v>976</v>
      </c>
      <c r="F1136">
        <v>28762</v>
      </c>
    </row>
    <row r="1137" spans="1:6" x14ac:dyDescent="0.2">
      <c r="A1137" t="s">
        <v>70</v>
      </c>
      <c r="B1137">
        <v>1780704060000</v>
      </c>
      <c r="C1137" t="s">
        <v>927</v>
      </c>
      <c r="D1137" t="s">
        <v>975</v>
      </c>
      <c r="E1137" t="s">
        <v>976</v>
      </c>
      <c r="F1137">
        <v>28770</v>
      </c>
    </row>
    <row r="1138" spans="1:6" x14ac:dyDescent="0.2">
      <c r="A1138" t="s">
        <v>70</v>
      </c>
      <c r="B1138">
        <v>1780704120000</v>
      </c>
      <c r="C1138" t="s">
        <v>924</v>
      </c>
      <c r="D1138" t="s">
        <v>973</v>
      </c>
      <c r="E1138" t="s">
        <v>974</v>
      </c>
      <c r="F1138">
        <v>28780</v>
      </c>
    </row>
    <row r="1139" spans="1:6" x14ac:dyDescent="0.2">
      <c r="A1139" t="s">
        <v>70</v>
      </c>
      <c r="B1139">
        <v>1780704180000</v>
      </c>
      <c r="C1139" t="s">
        <v>924</v>
      </c>
      <c r="D1139" t="s">
        <v>971</v>
      </c>
      <c r="E1139" t="s">
        <v>972</v>
      </c>
      <c r="F1139">
        <v>28786</v>
      </c>
    </row>
    <row r="1140" spans="1:6" x14ac:dyDescent="0.2">
      <c r="A1140" t="s">
        <v>70</v>
      </c>
      <c r="B1140">
        <v>1780704240000</v>
      </c>
      <c r="C1140" t="s">
        <v>927</v>
      </c>
      <c r="D1140" t="s">
        <v>971</v>
      </c>
      <c r="E1140" t="s">
        <v>972</v>
      </c>
      <c r="F1140">
        <v>28788</v>
      </c>
    </row>
    <row r="1141" spans="1:6" x14ac:dyDescent="0.2">
      <c r="A1141" t="s">
        <v>70</v>
      </c>
      <c r="B1141">
        <v>1780704300000</v>
      </c>
      <c r="C1141" t="s">
        <v>924</v>
      </c>
      <c r="D1141" t="s">
        <v>971</v>
      </c>
      <c r="E1141" t="s">
        <v>972</v>
      </c>
      <c r="F1141">
        <v>28789</v>
      </c>
    </row>
    <row r="1142" spans="1:6" x14ac:dyDescent="0.2">
      <c r="A1142" t="s">
        <v>70</v>
      </c>
      <c r="B1142">
        <v>1780704360000</v>
      </c>
      <c r="C1142" t="s">
        <v>928</v>
      </c>
      <c r="D1142" t="s">
        <v>971</v>
      </c>
      <c r="E1142" t="s">
        <v>972</v>
      </c>
      <c r="F1142">
        <v>28790</v>
      </c>
    </row>
    <row r="1143" spans="1:6" x14ac:dyDescent="0.2">
      <c r="A1143" t="s">
        <v>70</v>
      </c>
      <c r="B1143">
        <v>1780790460000</v>
      </c>
      <c r="C1143" t="s">
        <v>927</v>
      </c>
      <c r="D1143" t="s">
        <v>971</v>
      </c>
      <c r="E1143" t="s">
        <v>972</v>
      </c>
      <c r="F1143">
        <v>28794</v>
      </c>
    </row>
    <row r="1144" spans="1:6" x14ac:dyDescent="0.2">
      <c r="A1144" t="s">
        <v>70</v>
      </c>
      <c r="B1144">
        <v>1780790520000</v>
      </c>
      <c r="C1144" t="s">
        <v>927</v>
      </c>
      <c r="D1144" t="s">
        <v>971</v>
      </c>
      <c r="E1144" t="s">
        <v>972</v>
      </c>
      <c r="F1144">
        <v>28797</v>
      </c>
    </row>
    <row r="1145" spans="1:6" x14ac:dyDescent="0.2">
      <c r="A1145" t="s">
        <v>70</v>
      </c>
      <c r="B1145">
        <v>1780790580000</v>
      </c>
      <c r="C1145" t="s">
        <v>928</v>
      </c>
      <c r="D1145" t="s">
        <v>971</v>
      </c>
      <c r="E1145" t="s">
        <v>972</v>
      </c>
      <c r="F1145">
        <v>28799</v>
      </c>
    </row>
    <row r="1146" spans="1:6" x14ac:dyDescent="0.2">
      <c r="A1146" t="s">
        <v>70</v>
      </c>
      <c r="B1146">
        <v>1780790640000</v>
      </c>
      <c r="C1146" t="s">
        <v>924</v>
      </c>
      <c r="D1146" t="s">
        <v>971</v>
      </c>
      <c r="E1146" t="s">
        <v>972</v>
      </c>
      <c r="F1146">
        <v>28816</v>
      </c>
    </row>
    <row r="1147" spans="1:6" x14ac:dyDescent="0.2">
      <c r="A1147" t="s">
        <v>70</v>
      </c>
      <c r="B1147">
        <v>1780790700000</v>
      </c>
      <c r="C1147" t="s">
        <v>928</v>
      </c>
      <c r="D1147" t="s">
        <v>971</v>
      </c>
      <c r="E1147" t="s">
        <v>972</v>
      </c>
      <c r="F1147">
        <v>28817</v>
      </c>
    </row>
    <row r="1148" spans="1:6" x14ac:dyDescent="0.2">
      <c r="A1148" t="s">
        <v>71</v>
      </c>
      <c r="B1148">
        <v>1779667260000</v>
      </c>
      <c r="C1148" t="s">
        <v>924</v>
      </c>
      <c r="D1148" t="s">
        <v>971</v>
      </c>
      <c r="E1148" t="s">
        <v>972</v>
      </c>
      <c r="F1148">
        <v>28823</v>
      </c>
    </row>
    <row r="1149" spans="1:6" x14ac:dyDescent="0.2">
      <c r="A1149" t="s">
        <v>71</v>
      </c>
      <c r="B1149">
        <v>1779667320000</v>
      </c>
      <c r="C1149" t="s">
        <v>928</v>
      </c>
      <c r="D1149" t="s">
        <v>971</v>
      </c>
      <c r="E1149" t="s">
        <v>972</v>
      </c>
      <c r="F1149">
        <v>28839</v>
      </c>
    </row>
    <row r="1150" spans="1:6" x14ac:dyDescent="0.2">
      <c r="A1150" t="s">
        <v>71</v>
      </c>
      <c r="B1150">
        <v>1779753660000</v>
      </c>
      <c r="C1150" t="s">
        <v>928</v>
      </c>
      <c r="D1150" t="s">
        <v>975</v>
      </c>
      <c r="E1150" t="s">
        <v>976</v>
      </c>
      <c r="F1150">
        <v>28859</v>
      </c>
    </row>
    <row r="1151" spans="1:6" x14ac:dyDescent="0.2">
      <c r="A1151" t="s">
        <v>71</v>
      </c>
      <c r="B1151">
        <v>1779840060000</v>
      </c>
      <c r="C1151" t="s">
        <v>928</v>
      </c>
      <c r="D1151" t="s">
        <v>971</v>
      </c>
      <c r="E1151" t="s">
        <v>972</v>
      </c>
      <c r="F1151">
        <v>28871</v>
      </c>
    </row>
    <row r="1152" spans="1:6" x14ac:dyDescent="0.2">
      <c r="A1152" t="s">
        <v>71</v>
      </c>
      <c r="B1152">
        <v>1779840120000</v>
      </c>
      <c r="C1152" t="s">
        <v>924</v>
      </c>
      <c r="D1152" t="s">
        <v>973</v>
      </c>
      <c r="E1152" t="s">
        <v>974</v>
      </c>
      <c r="F1152">
        <v>28873</v>
      </c>
    </row>
    <row r="1153" spans="1:6" x14ac:dyDescent="0.2">
      <c r="A1153" t="s">
        <v>71</v>
      </c>
      <c r="B1153">
        <v>1779840180000</v>
      </c>
      <c r="C1153" t="s">
        <v>928</v>
      </c>
      <c r="D1153" t="s">
        <v>971</v>
      </c>
      <c r="E1153" t="s">
        <v>972</v>
      </c>
      <c r="F1153">
        <v>28883</v>
      </c>
    </row>
    <row r="1154" spans="1:6" x14ac:dyDescent="0.2">
      <c r="A1154" t="s">
        <v>71</v>
      </c>
      <c r="B1154">
        <v>1779926460000</v>
      </c>
      <c r="C1154" t="s">
        <v>924</v>
      </c>
      <c r="D1154" t="s">
        <v>971</v>
      </c>
      <c r="E1154" t="s">
        <v>972</v>
      </c>
      <c r="F1154">
        <v>28898</v>
      </c>
    </row>
    <row r="1155" spans="1:6" x14ac:dyDescent="0.2">
      <c r="A1155" t="s">
        <v>71</v>
      </c>
      <c r="B1155">
        <v>1779926520000</v>
      </c>
      <c r="C1155" t="s">
        <v>924</v>
      </c>
      <c r="D1155" t="s">
        <v>971</v>
      </c>
      <c r="E1155" t="s">
        <v>972</v>
      </c>
      <c r="F1155">
        <v>28904</v>
      </c>
    </row>
    <row r="1156" spans="1:6" x14ac:dyDescent="0.2">
      <c r="A1156" t="s">
        <v>71</v>
      </c>
      <c r="B1156">
        <v>1779926580000</v>
      </c>
      <c r="C1156" t="s">
        <v>927</v>
      </c>
      <c r="D1156" t="s">
        <v>971</v>
      </c>
      <c r="E1156" t="s">
        <v>972</v>
      </c>
      <c r="F1156">
        <v>28906</v>
      </c>
    </row>
    <row r="1157" spans="1:6" x14ac:dyDescent="0.2">
      <c r="A1157" t="s">
        <v>71</v>
      </c>
      <c r="B1157">
        <v>1780012860000</v>
      </c>
      <c r="C1157" t="s">
        <v>927</v>
      </c>
      <c r="D1157" t="s">
        <v>971</v>
      </c>
      <c r="E1157" t="s">
        <v>972</v>
      </c>
      <c r="F1157">
        <v>28919</v>
      </c>
    </row>
    <row r="1158" spans="1:6" x14ac:dyDescent="0.2">
      <c r="A1158" t="s">
        <v>71</v>
      </c>
      <c r="B1158">
        <v>1780012920000</v>
      </c>
      <c r="C1158" t="s">
        <v>924</v>
      </c>
      <c r="D1158" t="s">
        <v>975</v>
      </c>
      <c r="E1158" t="s">
        <v>976</v>
      </c>
      <c r="F1158">
        <v>28920</v>
      </c>
    </row>
    <row r="1159" spans="1:6" x14ac:dyDescent="0.2">
      <c r="A1159" t="s">
        <v>71</v>
      </c>
      <c r="B1159">
        <v>1780012980000</v>
      </c>
      <c r="C1159" t="s">
        <v>928</v>
      </c>
      <c r="D1159" t="s">
        <v>973</v>
      </c>
      <c r="E1159" t="s">
        <v>974</v>
      </c>
      <c r="F1159">
        <v>28927</v>
      </c>
    </row>
    <row r="1160" spans="1:6" x14ac:dyDescent="0.2">
      <c r="A1160" t="s">
        <v>71</v>
      </c>
      <c r="B1160">
        <v>1780013040000</v>
      </c>
      <c r="C1160" t="s">
        <v>928</v>
      </c>
      <c r="D1160" t="s">
        <v>973</v>
      </c>
      <c r="E1160" t="s">
        <v>974</v>
      </c>
      <c r="F1160">
        <v>28930</v>
      </c>
    </row>
    <row r="1161" spans="1:6" x14ac:dyDescent="0.2">
      <c r="A1161" t="s">
        <v>71</v>
      </c>
      <c r="B1161">
        <v>1780013100000</v>
      </c>
      <c r="C1161" t="s">
        <v>928</v>
      </c>
      <c r="D1161" t="s">
        <v>971</v>
      </c>
      <c r="E1161" t="s">
        <v>972</v>
      </c>
      <c r="F1161">
        <v>28936</v>
      </c>
    </row>
    <row r="1162" spans="1:6" x14ac:dyDescent="0.2">
      <c r="A1162" t="s">
        <v>71</v>
      </c>
      <c r="B1162">
        <v>1780013160000</v>
      </c>
      <c r="C1162" t="s">
        <v>927</v>
      </c>
      <c r="D1162" t="s">
        <v>971</v>
      </c>
      <c r="E1162" t="s">
        <v>972</v>
      </c>
      <c r="F1162">
        <v>28937</v>
      </c>
    </row>
    <row r="1163" spans="1:6" x14ac:dyDescent="0.2">
      <c r="A1163" t="s">
        <v>71</v>
      </c>
      <c r="B1163">
        <v>1780013220000</v>
      </c>
      <c r="C1163" t="s">
        <v>924</v>
      </c>
      <c r="D1163" t="s">
        <v>971</v>
      </c>
      <c r="E1163" t="s">
        <v>972</v>
      </c>
      <c r="F1163">
        <v>28938</v>
      </c>
    </row>
    <row r="1164" spans="1:6" x14ac:dyDescent="0.2">
      <c r="A1164" t="s">
        <v>71</v>
      </c>
      <c r="B1164">
        <v>1780013280000</v>
      </c>
      <c r="C1164" t="s">
        <v>927</v>
      </c>
      <c r="D1164" t="s">
        <v>971</v>
      </c>
      <c r="E1164" t="s">
        <v>972</v>
      </c>
      <c r="F1164">
        <v>28940</v>
      </c>
    </row>
    <row r="1165" spans="1:6" x14ac:dyDescent="0.2">
      <c r="A1165" t="s">
        <v>71</v>
      </c>
      <c r="B1165">
        <v>1780099260000</v>
      </c>
      <c r="C1165" t="s">
        <v>924</v>
      </c>
      <c r="D1165" t="s">
        <v>971</v>
      </c>
      <c r="E1165" t="s">
        <v>972</v>
      </c>
      <c r="F1165">
        <v>28946</v>
      </c>
    </row>
    <row r="1166" spans="1:6" x14ac:dyDescent="0.2">
      <c r="A1166" t="s">
        <v>71</v>
      </c>
      <c r="B1166">
        <v>1780099320000</v>
      </c>
      <c r="C1166" t="s">
        <v>928</v>
      </c>
      <c r="D1166" t="s">
        <v>971</v>
      </c>
      <c r="E1166" t="s">
        <v>972</v>
      </c>
      <c r="F1166">
        <v>28950</v>
      </c>
    </row>
    <row r="1167" spans="1:6" x14ac:dyDescent="0.2">
      <c r="A1167" t="s">
        <v>71</v>
      </c>
      <c r="B1167">
        <v>1780099380000</v>
      </c>
      <c r="C1167" t="s">
        <v>927</v>
      </c>
      <c r="D1167" t="s">
        <v>975</v>
      </c>
      <c r="E1167" t="s">
        <v>976</v>
      </c>
      <c r="F1167">
        <v>28951</v>
      </c>
    </row>
    <row r="1168" spans="1:6" x14ac:dyDescent="0.2">
      <c r="A1168" t="s">
        <v>71</v>
      </c>
      <c r="B1168">
        <v>1780099440000</v>
      </c>
      <c r="C1168" t="s">
        <v>928</v>
      </c>
      <c r="D1168" t="s">
        <v>971</v>
      </c>
      <c r="E1168" t="s">
        <v>972</v>
      </c>
      <c r="F1168">
        <v>28953</v>
      </c>
    </row>
    <row r="1169" spans="1:6" x14ac:dyDescent="0.2">
      <c r="A1169" t="s">
        <v>71</v>
      </c>
      <c r="B1169">
        <v>1780099500000</v>
      </c>
      <c r="C1169" t="s">
        <v>924</v>
      </c>
      <c r="D1169" t="s">
        <v>973</v>
      </c>
      <c r="E1169" t="s">
        <v>974</v>
      </c>
      <c r="F1169">
        <v>28961</v>
      </c>
    </row>
    <row r="1170" spans="1:6" x14ac:dyDescent="0.2">
      <c r="A1170" t="s">
        <v>71</v>
      </c>
      <c r="B1170">
        <v>1780272060000</v>
      </c>
      <c r="C1170" t="s">
        <v>924</v>
      </c>
      <c r="D1170" t="s">
        <v>971</v>
      </c>
      <c r="E1170" t="s">
        <v>972</v>
      </c>
      <c r="F1170">
        <v>29004</v>
      </c>
    </row>
    <row r="1171" spans="1:6" x14ac:dyDescent="0.2">
      <c r="A1171" t="s">
        <v>71</v>
      </c>
      <c r="B1171">
        <v>1780272120000</v>
      </c>
      <c r="C1171" t="s">
        <v>927</v>
      </c>
      <c r="D1171" t="s">
        <v>971</v>
      </c>
      <c r="E1171" t="s">
        <v>972</v>
      </c>
      <c r="F1171">
        <v>29012</v>
      </c>
    </row>
    <row r="1172" spans="1:6" x14ac:dyDescent="0.2">
      <c r="A1172" t="s">
        <v>71</v>
      </c>
      <c r="B1172">
        <v>1780272180000</v>
      </c>
      <c r="C1172" t="s">
        <v>928</v>
      </c>
      <c r="D1172" t="s">
        <v>971</v>
      </c>
      <c r="E1172" t="s">
        <v>972</v>
      </c>
      <c r="F1172">
        <v>29017</v>
      </c>
    </row>
    <row r="1173" spans="1:6" x14ac:dyDescent="0.2">
      <c r="A1173" t="s">
        <v>71</v>
      </c>
      <c r="B1173">
        <v>1780358460000</v>
      </c>
      <c r="C1173" t="s">
        <v>924</v>
      </c>
      <c r="D1173" t="s">
        <v>971</v>
      </c>
      <c r="E1173" t="s">
        <v>972</v>
      </c>
      <c r="F1173">
        <v>29033</v>
      </c>
    </row>
    <row r="1174" spans="1:6" x14ac:dyDescent="0.2">
      <c r="A1174" t="s">
        <v>71</v>
      </c>
      <c r="B1174">
        <v>1780444860000</v>
      </c>
      <c r="C1174" t="s">
        <v>924</v>
      </c>
      <c r="D1174" t="s">
        <v>973</v>
      </c>
      <c r="E1174" t="s">
        <v>974</v>
      </c>
      <c r="F1174">
        <v>29048</v>
      </c>
    </row>
    <row r="1175" spans="1:6" x14ac:dyDescent="0.2">
      <c r="A1175" t="s">
        <v>71</v>
      </c>
      <c r="B1175">
        <v>1780444920000</v>
      </c>
      <c r="C1175" t="s">
        <v>928</v>
      </c>
      <c r="D1175" t="s">
        <v>971</v>
      </c>
      <c r="E1175" t="s">
        <v>972</v>
      </c>
      <c r="F1175">
        <v>29058</v>
      </c>
    </row>
    <row r="1176" spans="1:6" x14ac:dyDescent="0.2">
      <c r="A1176" t="s">
        <v>71</v>
      </c>
      <c r="B1176">
        <v>1780531260000</v>
      </c>
      <c r="C1176" t="s">
        <v>927</v>
      </c>
      <c r="D1176" t="s">
        <v>971</v>
      </c>
      <c r="E1176" t="s">
        <v>972</v>
      </c>
      <c r="F1176">
        <v>29069</v>
      </c>
    </row>
    <row r="1177" spans="1:6" x14ac:dyDescent="0.2">
      <c r="A1177" t="s">
        <v>71</v>
      </c>
      <c r="B1177">
        <v>1780531320000</v>
      </c>
      <c r="C1177" t="s">
        <v>924</v>
      </c>
      <c r="D1177" t="s">
        <v>971</v>
      </c>
      <c r="E1177" t="s">
        <v>972</v>
      </c>
      <c r="F1177">
        <v>29070</v>
      </c>
    </row>
    <row r="1178" spans="1:6" x14ac:dyDescent="0.2">
      <c r="A1178" t="s">
        <v>71</v>
      </c>
      <c r="B1178">
        <v>1780531380000</v>
      </c>
      <c r="C1178" t="s">
        <v>927</v>
      </c>
      <c r="D1178" t="s">
        <v>973</v>
      </c>
      <c r="E1178" t="s">
        <v>974</v>
      </c>
      <c r="F1178">
        <v>29072</v>
      </c>
    </row>
    <row r="1179" spans="1:6" x14ac:dyDescent="0.2">
      <c r="A1179" t="s">
        <v>71</v>
      </c>
      <c r="B1179">
        <v>1780531440000</v>
      </c>
      <c r="C1179" t="s">
        <v>927</v>
      </c>
      <c r="D1179" t="s">
        <v>971</v>
      </c>
      <c r="E1179" t="s">
        <v>972</v>
      </c>
      <c r="F1179">
        <v>29081</v>
      </c>
    </row>
    <row r="1180" spans="1:6" x14ac:dyDescent="0.2">
      <c r="A1180" t="s">
        <v>71</v>
      </c>
      <c r="B1180">
        <v>1780531500000</v>
      </c>
      <c r="C1180" t="s">
        <v>924</v>
      </c>
      <c r="D1180" t="s">
        <v>971</v>
      </c>
      <c r="E1180" t="s">
        <v>972</v>
      </c>
      <c r="F1180">
        <v>29082</v>
      </c>
    </row>
    <row r="1181" spans="1:6" x14ac:dyDescent="0.2">
      <c r="A1181" t="s">
        <v>71</v>
      </c>
      <c r="B1181">
        <v>1780531560000</v>
      </c>
      <c r="C1181" t="s">
        <v>928</v>
      </c>
      <c r="D1181" t="s">
        <v>971</v>
      </c>
      <c r="E1181" t="s">
        <v>972</v>
      </c>
      <c r="F1181">
        <v>29083</v>
      </c>
    </row>
    <row r="1182" spans="1:6" x14ac:dyDescent="0.2">
      <c r="A1182" t="s">
        <v>71</v>
      </c>
      <c r="B1182">
        <v>1780790460000</v>
      </c>
      <c r="C1182" t="s">
        <v>928</v>
      </c>
      <c r="D1182" t="s">
        <v>973</v>
      </c>
      <c r="E1182" t="s">
        <v>974</v>
      </c>
      <c r="F1182">
        <v>29135</v>
      </c>
    </row>
    <row r="1183" spans="1:6" x14ac:dyDescent="0.2">
      <c r="A1183" t="s">
        <v>71</v>
      </c>
      <c r="B1183">
        <v>1780790520000</v>
      </c>
      <c r="C1183" t="s">
        <v>927</v>
      </c>
      <c r="D1183" t="s">
        <v>971</v>
      </c>
      <c r="E1183" t="s">
        <v>972</v>
      </c>
      <c r="F1183">
        <v>29139</v>
      </c>
    </row>
    <row r="1184" spans="1:6" x14ac:dyDescent="0.2">
      <c r="A1184" t="s">
        <v>71</v>
      </c>
      <c r="B1184">
        <v>1780790580000</v>
      </c>
      <c r="C1184" t="s">
        <v>928</v>
      </c>
      <c r="D1184" t="s">
        <v>971</v>
      </c>
      <c r="E1184" t="s">
        <v>972</v>
      </c>
      <c r="F1184">
        <v>29141</v>
      </c>
    </row>
    <row r="1185" spans="1:6" x14ac:dyDescent="0.2">
      <c r="A1185" t="s">
        <v>71</v>
      </c>
      <c r="B1185">
        <v>1780790640000</v>
      </c>
      <c r="C1185" t="s">
        <v>927</v>
      </c>
      <c r="D1185" t="s">
        <v>971</v>
      </c>
      <c r="E1185" t="s">
        <v>972</v>
      </c>
      <c r="F1185">
        <v>29145</v>
      </c>
    </row>
    <row r="1186" spans="1:6" x14ac:dyDescent="0.2">
      <c r="A1186" t="s">
        <v>71</v>
      </c>
      <c r="B1186">
        <v>1780790700000</v>
      </c>
      <c r="C1186" t="s">
        <v>928</v>
      </c>
      <c r="D1186" t="s">
        <v>971</v>
      </c>
      <c r="E1186" t="s">
        <v>972</v>
      </c>
      <c r="F1186">
        <v>29147</v>
      </c>
    </row>
    <row r="1187" spans="1:6" x14ac:dyDescent="0.2">
      <c r="A1187" t="s">
        <v>71</v>
      </c>
      <c r="B1187">
        <v>1780790760000</v>
      </c>
      <c r="C1187" t="s">
        <v>924</v>
      </c>
      <c r="D1187" t="s">
        <v>973</v>
      </c>
      <c r="E1187" t="s">
        <v>974</v>
      </c>
      <c r="F1187">
        <v>29155</v>
      </c>
    </row>
    <row r="1188" spans="1:6" x14ac:dyDescent="0.2">
      <c r="A1188" t="s">
        <v>71</v>
      </c>
      <c r="B1188">
        <v>1780790820000</v>
      </c>
      <c r="C1188" t="s">
        <v>927</v>
      </c>
      <c r="D1188" t="s">
        <v>971</v>
      </c>
      <c r="E1188" t="s">
        <v>972</v>
      </c>
      <c r="F1188">
        <v>29157</v>
      </c>
    </row>
    <row r="1189" spans="1:6" x14ac:dyDescent="0.2">
      <c r="A1189" t="s">
        <v>72</v>
      </c>
      <c r="B1189">
        <v>1779667260000</v>
      </c>
      <c r="C1189" t="s">
        <v>928</v>
      </c>
      <c r="D1189" t="s">
        <v>980</v>
      </c>
      <c r="E1189" t="s">
        <v>981</v>
      </c>
    </row>
    <row r="1190" spans="1:6" x14ac:dyDescent="0.2">
      <c r="A1190" t="s">
        <v>72</v>
      </c>
      <c r="B1190">
        <v>1779667320000</v>
      </c>
      <c r="C1190" t="s">
        <v>927</v>
      </c>
      <c r="D1190" t="s">
        <v>971</v>
      </c>
      <c r="E1190" t="s">
        <v>972</v>
      </c>
      <c r="F1190">
        <v>29183</v>
      </c>
    </row>
    <row r="1191" spans="1:6" x14ac:dyDescent="0.2">
      <c r="A1191" t="s">
        <v>72</v>
      </c>
      <c r="B1191">
        <v>1779753660000</v>
      </c>
      <c r="C1191" t="s">
        <v>928</v>
      </c>
      <c r="D1191" t="s">
        <v>973</v>
      </c>
      <c r="E1191" t="s">
        <v>974</v>
      </c>
      <c r="F1191">
        <v>29194</v>
      </c>
    </row>
    <row r="1192" spans="1:6" x14ac:dyDescent="0.2">
      <c r="A1192" t="s">
        <v>72</v>
      </c>
      <c r="B1192">
        <v>1779753720000</v>
      </c>
      <c r="C1192" t="s">
        <v>927</v>
      </c>
      <c r="D1192" t="s">
        <v>973</v>
      </c>
      <c r="E1192" t="s">
        <v>974</v>
      </c>
      <c r="F1192">
        <v>29195</v>
      </c>
    </row>
    <row r="1193" spans="1:6" x14ac:dyDescent="0.2">
      <c r="A1193" t="s">
        <v>72</v>
      </c>
      <c r="B1193">
        <v>1779753780000</v>
      </c>
      <c r="C1193" t="s">
        <v>927</v>
      </c>
      <c r="D1193" t="s">
        <v>971</v>
      </c>
      <c r="E1193" t="s">
        <v>972</v>
      </c>
      <c r="F1193">
        <v>29204</v>
      </c>
    </row>
    <row r="1194" spans="1:6" x14ac:dyDescent="0.2">
      <c r="A1194" t="s">
        <v>72</v>
      </c>
      <c r="B1194">
        <v>1779753840000</v>
      </c>
      <c r="C1194" t="s">
        <v>924</v>
      </c>
      <c r="D1194" t="s">
        <v>971</v>
      </c>
      <c r="E1194" t="s">
        <v>972</v>
      </c>
      <c r="F1194">
        <v>29205</v>
      </c>
    </row>
    <row r="1195" spans="1:6" x14ac:dyDescent="0.2">
      <c r="A1195" t="s">
        <v>72</v>
      </c>
      <c r="B1195">
        <v>1779840060000</v>
      </c>
      <c r="C1195" t="s">
        <v>924</v>
      </c>
      <c r="D1195" t="s">
        <v>971</v>
      </c>
      <c r="E1195" t="s">
        <v>972</v>
      </c>
      <c r="F1195">
        <v>29221</v>
      </c>
    </row>
    <row r="1196" spans="1:6" x14ac:dyDescent="0.2">
      <c r="A1196" t="s">
        <v>72</v>
      </c>
      <c r="B1196">
        <v>1779840120000</v>
      </c>
      <c r="C1196" t="s">
        <v>924</v>
      </c>
      <c r="D1196" t="s">
        <v>971</v>
      </c>
      <c r="E1196" t="s">
        <v>972</v>
      </c>
      <c r="F1196">
        <v>29233</v>
      </c>
    </row>
    <row r="1197" spans="1:6" x14ac:dyDescent="0.2">
      <c r="A1197" t="s">
        <v>72</v>
      </c>
      <c r="B1197">
        <v>1779840180000</v>
      </c>
      <c r="C1197" t="s">
        <v>927</v>
      </c>
      <c r="D1197" t="s">
        <v>971</v>
      </c>
      <c r="E1197" t="s">
        <v>972</v>
      </c>
      <c r="F1197">
        <v>29235</v>
      </c>
    </row>
    <row r="1198" spans="1:6" x14ac:dyDescent="0.2">
      <c r="A1198" t="s">
        <v>72</v>
      </c>
      <c r="B1198">
        <v>1779840240000</v>
      </c>
      <c r="C1198" t="s">
        <v>928</v>
      </c>
      <c r="D1198" t="s">
        <v>975</v>
      </c>
      <c r="E1198" t="s">
        <v>976</v>
      </c>
      <c r="F1198">
        <v>29237</v>
      </c>
    </row>
    <row r="1199" spans="1:6" x14ac:dyDescent="0.2">
      <c r="A1199" t="s">
        <v>72</v>
      </c>
      <c r="B1199">
        <v>1779926460000</v>
      </c>
      <c r="C1199" t="s">
        <v>924</v>
      </c>
      <c r="D1199" t="s">
        <v>971</v>
      </c>
      <c r="E1199" t="s">
        <v>972</v>
      </c>
      <c r="F1199">
        <v>29241</v>
      </c>
    </row>
    <row r="1200" spans="1:6" x14ac:dyDescent="0.2">
      <c r="A1200" t="s">
        <v>72</v>
      </c>
      <c r="B1200">
        <v>1779926520000</v>
      </c>
      <c r="C1200" t="s">
        <v>924</v>
      </c>
      <c r="D1200" t="s">
        <v>975</v>
      </c>
      <c r="E1200" t="s">
        <v>976</v>
      </c>
      <c r="F1200">
        <v>29244</v>
      </c>
    </row>
    <row r="1201" spans="1:6" x14ac:dyDescent="0.2">
      <c r="A1201" t="s">
        <v>72</v>
      </c>
      <c r="B1201">
        <v>1779926580000</v>
      </c>
      <c r="C1201" t="s">
        <v>928</v>
      </c>
      <c r="D1201" t="s">
        <v>973</v>
      </c>
      <c r="E1201" t="s">
        <v>974</v>
      </c>
      <c r="F1201">
        <v>29254</v>
      </c>
    </row>
    <row r="1202" spans="1:6" x14ac:dyDescent="0.2">
      <c r="A1202" t="s">
        <v>72</v>
      </c>
      <c r="B1202">
        <v>1779926640000</v>
      </c>
      <c r="C1202" t="s">
        <v>928</v>
      </c>
      <c r="D1202" t="s">
        <v>971</v>
      </c>
      <c r="E1202" t="s">
        <v>972</v>
      </c>
      <c r="F1202">
        <v>29257</v>
      </c>
    </row>
    <row r="1203" spans="1:6" x14ac:dyDescent="0.2">
      <c r="A1203" t="s">
        <v>72</v>
      </c>
      <c r="B1203">
        <v>1779926700000</v>
      </c>
      <c r="C1203" t="s">
        <v>924</v>
      </c>
      <c r="D1203" t="s">
        <v>971</v>
      </c>
      <c r="E1203" t="s">
        <v>972</v>
      </c>
      <c r="F1203">
        <v>29262</v>
      </c>
    </row>
    <row r="1204" spans="1:6" x14ac:dyDescent="0.2">
      <c r="A1204" t="s">
        <v>72</v>
      </c>
      <c r="B1204">
        <v>1780012860000</v>
      </c>
      <c r="C1204" t="s">
        <v>927</v>
      </c>
      <c r="D1204" t="s">
        <v>971</v>
      </c>
      <c r="E1204" t="s">
        <v>972</v>
      </c>
      <c r="F1204">
        <v>29263</v>
      </c>
    </row>
    <row r="1205" spans="1:6" x14ac:dyDescent="0.2">
      <c r="A1205" t="s">
        <v>72</v>
      </c>
      <c r="B1205">
        <v>1780012920000</v>
      </c>
      <c r="C1205" t="s">
        <v>928</v>
      </c>
      <c r="D1205" t="s">
        <v>971</v>
      </c>
      <c r="E1205" t="s">
        <v>972</v>
      </c>
      <c r="F1205">
        <v>29271</v>
      </c>
    </row>
    <row r="1206" spans="1:6" x14ac:dyDescent="0.2">
      <c r="A1206" t="s">
        <v>72</v>
      </c>
      <c r="B1206">
        <v>1780012980000</v>
      </c>
      <c r="C1206" t="s">
        <v>927</v>
      </c>
      <c r="D1206" t="s">
        <v>971</v>
      </c>
      <c r="E1206" t="s">
        <v>972</v>
      </c>
      <c r="F1206">
        <v>29275</v>
      </c>
    </row>
    <row r="1207" spans="1:6" x14ac:dyDescent="0.2">
      <c r="A1207" t="s">
        <v>72</v>
      </c>
      <c r="B1207">
        <v>1780099260000</v>
      </c>
      <c r="C1207" t="s">
        <v>924</v>
      </c>
      <c r="D1207" t="s">
        <v>971</v>
      </c>
      <c r="E1207" t="s">
        <v>972</v>
      </c>
      <c r="F1207">
        <v>29288</v>
      </c>
    </row>
    <row r="1208" spans="1:6" x14ac:dyDescent="0.2">
      <c r="A1208" t="s">
        <v>72</v>
      </c>
      <c r="B1208">
        <v>1780099320000</v>
      </c>
      <c r="C1208" t="s">
        <v>927</v>
      </c>
      <c r="D1208" t="s">
        <v>971</v>
      </c>
      <c r="E1208" t="s">
        <v>972</v>
      </c>
      <c r="F1208">
        <v>29290</v>
      </c>
    </row>
    <row r="1209" spans="1:6" x14ac:dyDescent="0.2">
      <c r="A1209" t="s">
        <v>72</v>
      </c>
      <c r="B1209">
        <v>1780099380000</v>
      </c>
      <c r="C1209" t="s">
        <v>924</v>
      </c>
      <c r="D1209" t="s">
        <v>971</v>
      </c>
      <c r="E1209" t="s">
        <v>972</v>
      </c>
      <c r="F1209">
        <v>29303</v>
      </c>
    </row>
    <row r="1210" spans="1:6" x14ac:dyDescent="0.2">
      <c r="A1210" t="s">
        <v>72</v>
      </c>
      <c r="B1210">
        <v>1780099440000</v>
      </c>
      <c r="C1210" t="s">
        <v>927</v>
      </c>
      <c r="D1210" t="s">
        <v>975</v>
      </c>
      <c r="E1210" t="s">
        <v>976</v>
      </c>
      <c r="F1210">
        <v>29314</v>
      </c>
    </row>
    <row r="1211" spans="1:6" x14ac:dyDescent="0.2">
      <c r="A1211" t="s">
        <v>72</v>
      </c>
      <c r="B1211">
        <v>1780185660000</v>
      </c>
      <c r="C1211" t="s">
        <v>927</v>
      </c>
      <c r="D1211" t="s">
        <v>975</v>
      </c>
      <c r="E1211" t="s">
        <v>976</v>
      </c>
      <c r="F1211">
        <v>29322</v>
      </c>
    </row>
    <row r="1212" spans="1:6" x14ac:dyDescent="0.2">
      <c r="A1212" t="s">
        <v>72</v>
      </c>
      <c r="B1212">
        <v>1780185720000</v>
      </c>
      <c r="C1212" t="s">
        <v>924</v>
      </c>
      <c r="D1212" t="s">
        <v>971</v>
      </c>
      <c r="E1212" t="s">
        <v>972</v>
      </c>
      <c r="F1212">
        <v>29323</v>
      </c>
    </row>
    <row r="1213" spans="1:6" x14ac:dyDescent="0.2">
      <c r="A1213" t="s">
        <v>72</v>
      </c>
      <c r="B1213">
        <v>1780185780000</v>
      </c>
      <c r="C1213" t="s">
        <v>924</v>
      </c>
      <c r="D1213" t="s">
        <v>973</v>
      </c>
      <c r="E1213" t="s">
        <v>974</v>
      </c>
      <c r="F1213">
        <v>29332</v>
      </c>
    </row>
    <row r="1214" spans="1:6" x14ac:dyDescent="0.2">
      <c r="A1214" t="s">
        <v>72</v>
      </c>
      <c r="B1214">
        <v>1780185840000</v>
      </c>
      <c r="C1214" t="s">
        <v>924</v>
      </c>
      <c r="D1214" t="s">
        <v>971</v>
      </c>
      <c r="E1214" t="s">
        <v>972</v>
      </c>
      <c r="F1214">
        <v>29338</v>
      </c>
    </row>
    <row r="1215" spans="1:6" x14ac:dyDescent="0.2">
      <c r="A1215" t="s">
        <v>72</v>
      </c>
      <c r="B1215">
        <v>1780185900000</v>
      </c>
      <c r="C1215" t="s">
        <v>924</v>
      </c>
      <c r="D1215" t="s">
        <v>971</v>
      </c>
      <c r="E1215" t="s">
        <v>972</v>
      </c>
      <c r="F1215">
        <v>29341</v>
      </c>
    </row>
    <row r="1216" spans="1:6" x14ac:dyDescent="0.2">
      <c r="A1216" t="s">
        <v>72</v>
      </c>
      <c r="B1216">
        <v>1780185960000</v>
      </c>
      <c r="C1216" t="s">
        <v>928</v>
      </c>
      <c r="D1216" t="s">
        <v>971</v>
      </c>
      <c r="E1216" t="s">
        <v>972</v>
      </c>
      <c r="F1216">
        <v>29342</v>
      </c>
    </row>
    <row r="1217" spans="1:6" x14ac:dyDescent="0.2">
      <c r="A1217" t="s">
        <v>72</v>
      </c>
      <c r="B1217">
        <v>1780272060000</v>
      </c>
      <c r="C1217" t="s">
        <v>924</v>
      </c>
      <c r="D1217" t="s">
        <v>971</v>
      </c>
      <c r="E1217" t="s">
        <v>972</v>
      </c>
      <c r="F1217">
        <v>29357</v>
      </c>
    </row>
    <row r="1218" spans="1:6" x14ac:dyDescent="0.2">
      <c r="A1218" t="s">
        <v>72</v>
      </c>
      <c r="B1218">
        <v>1780272120000</v>
      </c>
      <c r="C1218" t="s">
        <v>924</v>
      </c>
      <c r="D1218" t="s">
        <v>971</v>
      </c>
      <c r="E1218" t="s">
        <v>972</v>
      </c>
      <c r="F1218">
        <v>29363</v>
      </c>
    </row>
    <row r="1219" spans="1:6" x14ac:dyDescent="0.2">
      <c r="A1219" t="s">
        <v>72</v>
      </c>
      <c r="B1219">
        <v>1780272180000</v>
      </c>
      <c r="C1219" t="s">
        <v>924</v>
      </c>
      <c r="D1219" t="s">
        <v>971</v>
      </c>
      <c r="E1219" t="s">
        <v>972</v>
      </c>
      <c r="F1219">
        <v>29369</v>
      </c>
    </row>
    <row r="1220" spans="1:6" x14ac:dyDescent="0.2">
      <c r="A1220" t="s">
        <v>72</v>
      </c>
      <c r="B1220">
        <v>1780358460000</v>
      </c>
      <c r="C1220" t="s">
        <v>927</v>
      </c>
      <c r="D1220" t="s">
        <v>973</v>
      </c>
      <c r="E1220" t="s">
        <v>974</v>
      </c>
      <c r="F1220">
        <v>29381</v>
      </c>
    </row>
    <row r="1221" spans="1:6" x14ac:dyDescent="0.2">
      <c r="A1221" t="s">
        <v>72</v>
      </c>
      <c r="B1221">
        <v>1780358520000</v>
      </c>
      <c r="C1221" t="s">
        <v>928</v>
      </c>
      <c r="D1221" t="s">
        <v>973</v>
      </c>
      <c r="E1221" t="s">
        <v>974</v>
      </c>
      <c r="F1221">
        <v>29383</v>
      </c>
    </row>
    <row r="1222" spans="1:6" x14ac:dyDescent="0.2">
      <c r="A1222" t="s">
        <v>72</v>
      </c>
      <c r="B1222">
        <v>1780358580000</v>
      </c>
      <c r="C1222" t="s">
        <v>927</v>
      </c>
      <c r="D1222" t="s">
        <v>971</v>
      </c>
      <c r="E1222" t="s">
        <v>972</v>
      </c>
      <c r="F1222">
        <v>29384</v>
      </c>
    </row>
    <row r="1223" spans="1:6" x14ac:dyDescent="0.2">
      <c r="A1223" t="s">
        <v>72</v>
      </c>
      <c r="B1223">
        <v>1780358640000</v>
      </c>
      <c r="C1223" t="s">
        <v>924</v>
      </c>
      <c r="D1223" t="s">
        <v>971</v>
      </c>
      <c r="E1223" t="s">
        <v>972</v>
      </c>
      <c r="F1223">
        <v>29391</v>
      </c>
    </row>
    <row r="1224" spans="1:6" x14ac:dyDescent="0.2">
      <c r="A1224" t="s">
        <v>72</v>
      </c>
      <c r="B1224">
        <v>1780358700000</v>
      </c>
      <c r="C1224" t="s">
        <v>928</v>
      </c>
      <c r="D1224" t="s">
        <v>971</v>
      </c>
      <c r="E1224" t="s">
        <v>972</v>
      </c>
      <c r="F1224">
        <v>29392</v>
      </c>
    </row>
    <row r="1225" spans="1:6" x14ac:dyDescent="0.2">
      <c r="A1225" t="s">
        <v>72</v>
      </c>
      <c r="B1225">
        <v>1780358760000</v>
      </c>
      <c r="C1225" t="s">
        <v>927</v>
      </c>
      <c r="D1225" t="s">
        <v>971</v>
      </c>
      <c r="E1225" t="s">
        <v>972</v>
      </c>
      <c r="F1225">
        <v>29393</v>
      </c>
    </row>
    <row r="1226" spans="1:6" x14ac:dyDescent="0.2">
      <c r="A1226" t="s">
        <v>72</v>
      </c>
      <c r="B1226">
        <v>1780444860000</v>
      </c>
      <c r="C1226" t="s">
        <v>924</v>
      </c>
      <c r="D1226" t="s">
        <v>971</v>
      </c>
      <c r="E1226" t="s">
        <v>972</v>
      </c>
      <c r="F1226">
        <v>29408</v>
      </c>
    </row>
    <row r="1227" spans="1:6" x14ac:dyDescent="0.2">
      <c r="A1227" t="s">
        <v>72</v>
      </c>
      <c r="B1227">
        <v>1780444920000</v>
      </c>
      <c r="C1227" t="s">
        <v>924</v>
      </c>
      <c r="D1227" t="s">
        <v>971</v>
      </c>
      <c r="E1227" t="s">
        <v>972</v>
      </c>
      <c r="F1227">
        <v>29414</v>
      </c>
    </row>
    <row r="1228" spans="1:6" x14ac:dyDescent="0.2">
      <c r="A1228" t="s">
        <v>72</v>
      </c>
      <c r="B1228">
        <v>1780531260000</v>
      </c>
      <c r="C1228" t="s">
        <v>927</v>
      </c>
      <c r="D1228" t="s">
        <v>971</v>
      </c>
      <c r="E1228" t="s">
        <v>972</v>
      </c>
      <c r="F1228">
        <v>29437</v>
      </c>
    </row>
    <row r="1229" spans="1:6" x14ac:dyDescent="0.2">
      <c r="A1229" t="s">
        <v>72</v>
      </c>
      <c r="B1229">
        <v>1780531320000</v>
      </c>
      <c r="C1229" t="s">
        <v>928</v>
      </c>
      <c r="D1229" t="s">
        <v>971</v>
      </c>
      <c r="E1229" t="s">
        <v>972</v>
      </c>
      <c r="F1229">
        <v>29442</v>
      </c>
    </row>
    <row r="1230" spans="1:6" x14ac:dyDescent="0.2">
      <c r="A1230" t="s">
        <v>72</v>
      </c>
      <c r="B1230">
        <v>1780531380000</v>
      </c>
      <c r="C1230" t="s">
        <v>924</v>
      </c>
      <c r="D1230" t="s">
        <v>973</v>
      </c>
      <c r="E1230" t="s">
        <v>974</v>
      </c>
      <c r="F1230">
        <v>29444</v>
      </c>
    </row>
    <row r="1231" spans="1:6" x14ac:dyDescent="0.2">
      <c r="A1231" t="s">
        <v>72</v>
      </c>
      <c r="B1231">
        <v>1780531440000</v>
      </c>
      <c r="C1231" t="s">
        <v>928</v>
      </c>
      <c r="D1231" t="s">
        <v>971</v>
      </c>
      <c r="E1231" t="s">
        <v>972</v>
      </c>
      <c r="F1231">
        <v>29448</v>
      </c>
    </row>
    <row r="1232" spans="1:6" x14ac:dyDescent="0.2">
      <c r="A1232" t="s">
        <v>72</v>
      </c>
      <c r="B1232">
        <v>1780531500000</v>
      </c>
      <c r="C1232" t="s">
        <v>928</v>
      </c>
      <c r="D1232" t="s">
        <v>971</v>
      </c>
      <c r="E1232" t="s">
        <v>972</v>
      </c>
      <c r="F1232">
        <v>29454</v>
      </c>
    </row>
    <row r="1233" spans="1:6" x14ac:dyDescent="0.2">
      <c r="A1233" t="s">
        <v>72</v>
      </c>
      <c r="B1233">
        <v>1780617660000</v>
      </c>
      <c r="C1233" t="s">
        <v>928</v>
      </c>
      <c r="D1233" t="s">
        <v>971</v>
      </c>
      <c r="E1233" t="s">
        <v>972</v>
      </c>
      <c r="F1233">
        <v>29457</v>
      </c>
    </row>
    <row r="1234" spans="1:6" x14ac:dyDescent="0.2">
      <c r="A1234" t="s">
        <v>72</v>
      </c>
      <c r="B1234">
        <v>1780617720000</v>
      </c>
      <c r="C1234" t="s">
        <v>928</v>
      </c>
      <c r="D1234" t="s">
        <v>971</v>
      </c>
      <c r="E1234" t="s">
        <v>972</v>
      </c>
      <c r="F1234">
        <v>29466</v>
      </c>
    </row>
    <row r="1235" spans="1:6" x14ac:dyDescent="0.2">
      <c r="A1235" t="s">
        <v>72</v>
      </c>
      <c r="B1235">
        <v>1780617780000</v>
      </c>
      <c r="C1235" t="s">
        <v>928</v>
      </c>
      <c r="D1235" t="s">
        <v>971</v>
      </c>
      <c r="E1235" t="s">
        <v>972</v>
      </c>
      <c r="F1235">
        <v>29472</v>
      </c>
    </row>
    <row r="1236" spans="1:6" x14ac:dyDescent="0.2">
      <c r="A1236" t="s">
        <v>72</v>
      </c>
      <c r="B1236">
        <v>1780704060000</v>
      </c>
      <c r="C1236" t="s">
        <v>927</v>
      </c>
      <c r="D1236" t="s">
        <v>973</v>
      </c>
      <c r="E1236" t="s">
        <v>974</v>
      </c>
      <c r="F1236">
        <v>29483</v>
      </c>
    </row>
    <row r="1237" spans="1:6" x14ac:dyDescent="0.2">
      <c r="A1237" t="s">
        <v>72</v>
      </c>
      <c r="B1237">
        <v>1780704120000</v>
      </c>
      <c r="C1237" t="s">
        <v>928</v>
      </c>
      <c r="D1237" t="s">
        <v>971</v>
      </c>
      <c r="E1237" t="s">
        <v>972</v>
      </c>
      <c r="F1237">
        <v>29485</v>
      </c>
    </row>
    <row r="1238" spans="1:6" x14ac:dyDescent="0.2">
      <c r="A1238" t="s">
        <v>72</v>
      </c>
      <c r="B1238">
        <v>1780704180000</v>
      </c>
      <c r="C1238" t="s">
        <v>927</v>
      </c>
      <c r="D1238" t="s">
        <v>971</v>
      </c>
      <c r="E1238" t="s">
        <v>972</v>
      </c>
      <c r="F1238">
        <v>29486</v>
      </c>
    </row>
    <row r="1239" spans="1:6" x14ac:dyDescent="0.2">
      <c r="A1239" t="s">
        <v>72</v>
      </c>
      <c r="B1239">
        <v>1780704240000</v>
      </c>
      <c r="C1239" t="s">
        <v>924</v>
      </c>
      <c r="D1239" t="s">
        <v>971</v>
      </c>
      <c r="E1239" t="s">
        <v>972</v>
      </c>
      <c r="F1239">
        <v>29493</v>
      </c>
    </row>
    <row r="1240" spans="1:6" x14ac:dyDescent="0.2">
      <c r="A1240" t="s">
        <v>72</v>
      </c>
      <c r="B1240">
        <v>1780704300000</v>
      </c>
      <c r="C1240" t="s">
        <v>928</v>
      </c>
      <c r="D1240" t="s">
        <v>975</v>
      </c>
      <c r="E1240" t="s">
        <v>976</v>
      </c>
      <c r="F1240">
        <v>29497</v>
      </c>
    </row>
    <row r="1241" spans="1:6" x14ac:dyDescent="0.2">
      <c r="A1241" t="s">
        <v>72</v>
      </c>
      <c r="B1241">
        <v>1780704360000</v>
      </c>
      <c r="C1241" t="s">
        <v>924</v>
      </c>
      <c r="D1241" t="s">
        <v>971</v>
      </c>
      <c r="E1241" t="s">
        <v>972</v>
      </c>
      <c r="F1241">
        <v>29505</v>
      </c>
    </row>
    <row r="1242" spans="1:6" x14ac:dyDescent="0.2">
      <c r="A1242" t="s">
        <v>72</v>
      </c>
      <c r="B1242">
        <v>1780704420000</v>
      </c>
      <c r="C1242" t="s">
        <v>927</v>
      </c>
      <c r="D1242" t="s">
        <v>973</v>
      </c>
      <c r="E1242" t="s">
        <v>974</v>
      </c>
      <c r="F1242">
        <v>29507</v>
      </c>
    </row>
    <row r="1243" spans="1:6" x14ac:dyDescent="0.2">
      <c r="A1243" t="s">
        <v>72</v>
      </c>
      <c r="B1243">
        <v>1780790460000</v>
      </c>
      <c r="C1243" t="s">
        <v>924</v>
      </c>
      <c r="D1243" t="s">
        <v>971</v>
      </c>
      <c r="E1243" t="s">
        <v>972</v>
      </c>
      <c r="F1243">
        <v>29514</v>
      </c>
    </row>
    <row r="1244" spans="1:6" x14ac:dyDescent="0.2">
      <c r="A1244" t="s">
        <v>72</v>
      </c>
      <c r="B1244">
        <v>1780790520000</v>
      </c>
      <c r="C1244" t="s">
        <v>927</v>
      </c>
      <c r="D1244" t="s">
        <v>973</v>
      </c>
      <c r="E1244" t="s">
        <v>974</v>
      </c>
      <c r="F1244">
        <v>29528</v>
      </c>
    </row>
    <row r="1245" spans="1:6" x14ac:dyDescent="0.2">
      <c r="A1245" t="s">
        <v>72</v>
      </c>
      <c r="B1245">
        <v>1780790580000</v>
      </c>
      <c r="C1245" t="s">
        <v>927</v>
      </c>
      <c r="D1245" t="s">
        <v>971</v>
      </c>
      <c r="E1245" t="s">
        <v>972</v>
      </c>
      <c r="F1245">
        <v>29531</v>
      </c>
    </row>
    <row r="1246" spans="1:6" x14ac:dyDescent="0.2">
      <c r="A1246" t="s">
        <v>72</v>
      </c>
      <c r="B1246">
        <v>1780790640000</v>
      </c>
      <c r="C1246" t="s">
        <v>924</v>
      </c>
      <c r="D1246" t="s">
        <v>971</v>
      </c>
      <c r="E1246" t="s">
        <v>972</v>
      </c>
      <c r="F1246">
        <v>29538</v>
      </c>
    </row>
    <row r="1247" spans="1:6" x14ac:dyDescent="0.2">
      <c r="A1247" t="s">
        <v>73</v>
      </c>
      <c r="B1247">
        <v>1779667260000</v>
      </c>
      <c r="C1247" t="s">
        <v>927</v>
      </c>
      <c r="D1247" t="s">
        <v>973</v>
      </c>
      <c r="E1247" t="s">
        <v>974</v>
      </c>
      <c r="F1247">
        <v>29547</v>
      </c>
    </row>
    <row r="1248" spans="1:6" x14ac:dyDescent="0.2">
      <c r="A1248" t="s">
        <v>73</v>
      </c>
      <c r="B1248">
        <v>1779667320000</v>
      </c>
      <c r="C1248" t="s">
        <v>924</v>
      </c>
      <c r="D1248" t="s">
        <v>971</v>
      </c>
      <c r="E1248" t="s">
        <v>972</v>
      </c>
      <c r="F1248">
        <v>29551</v>
      </c>
    </row>
    <row r="1249" spans="1:6" x14ac:dyDescent="0.2">
      <c r="A1249" t="s">
        <v>73</v>
      </c>
      <c r="B1249">
        <v>1779667380000</v>
      </c>
      <c r="C1249" t="s">
        <v>924</v>
      </c>
      <c r="D1249" t="s">
        <v>971</v>
      </c>
      <c r="E1249" t="s">
        <v>972</v>
      </c>
      <c r="F1249">
        <v>29557</v>
      </c>
    </row>
    <row r="1250" spans="1:6" x14ac:dyDescent="0.2">
      <c r="A1250" t="s">
        <v>73</v>
      </c>
      <c r="B1250">
        <v>1779753660000</v>
      </c>
      <c r="C1250" t="s">
        <v>927</v>
      </c>
      <c r="D1250" t="s">
        <v>971</v>
      </c>
      <c r="E1250" t="s">
        <v>972</v>
      </c>
      <c r="F1250">
        <v>29565</v>
      </c>
    </row>
    <row r="1251" spans="1:6" x14ac:dyDescent="0.2">
      <c r="A1251" t="s">
        <v>73</v>
      </c>
      <c r="B1251">
        <v>1779753720000</v>
      </c>
      <c r="C1251" t="s">
        <v>927</v>
      </c>
      <c r="D1251" t="s">
        <v>971</v>
      </c>
      <c r="E1251" t="s">
        <v>972</v>
      </c>
      <c r="F1251">
        <v>29577</v>
      </c>
    </row>
    <row r="1252" spans="1:6" x14ac:dyDescent="0.2">
      <c r="A1252" t="s">
        <v>73</v>
      </c>
      <c r="B1252">
        <v>1779753780000</v>
      </c>
      <c r="C1252" t="s">
        <v>928</v>
      </c>
      <c r="D1252" t="s">
        <v>971</v>
      </c>
      <c r="E1252" t="s">
        <v>972</v>
      </c>
      <c r="F1252">
        <v>29579</v>
      </c>
    </row>
    <row r="1253" spans="1:6" x14ac:dyDescent="0.2">
      <c r="A1253" t="s">
        <v>73</v>
      </c>
      <c r="B1253">
        <v>1779753840000</v>
      </c>
      <c r="C1253" t="s">
        <v>928</v>
      </c>
      <c r="D1253" t="s">
        <v>975</v>
      </c>
      <c r="E1253" t="s">
        <v>976</v>
      </c>
      <c r="F1253">
        <v>29582</v>
      </c>
    </row>
    <row r="1254" spans="1:6" x14ac:dyDescent="0.2">
      <c r="A1254" t="s">
        <v>73</v>
      </c>
      <c r="B1254">
        <v>1779840060000</v>
      </c>
      <c r="C1254" t="s">
        <v>924</v>
      </c>
      <c r="D1254" t="s">
        <v>975</v>
      </c>
      <c r="E1254" t="s">
        <v>976</v>
      </c>
      <c r="F1254">
        <v>29588</v>
      </c>
    </row>
    <row r="1255" spans="1:6" x14ac:dyDescent="0.2">
      <c r="A1255" t="s">
        <v>73</v>
      </c>
      <c r="B1255">
        <v>1779840120000</v>
      </c>
      <c r="C1255" t="s">
        <v>928</v>
      </c>
      <c r="D1255" t="s">
        <v>971</v>
      </c>
      <c r="E1255" t="s">
        <v>972</v>
      </c>
      <c r="F1255">
        <v>29589</v>
      </c>
    </row>
    <row r="1256" spans="1:6" x14ac:dyDescent="0.2">
      <c r="A1256" t="s">
        <v>73</v>
      </c>
      <c r="B1256">
        <v>1779840180000</v>
      </c>
      <c r="C1256" t="s">
        <v>924</v>
      </c>
      <c r="D1256" t="s">
        <v>971</v>
      </c>
      <c r="E1256" t="s">
        <v>972</v>
      </c>
      <c r="F1256">
        <v>29594</v>
      </c>
    </row>
    <row r="1257" spans="1:6" x14ac:dyDescent="0.2">
      <c r="A1257" t="s">
        <v>73</v>
      </c>
      <c r="B1257">
        <v>1779840240000</v>
      </c>
      <c r="C1257" t="s">
        <v>928</v>
      </c>
      <c r="D1257" t="s">
        <v>973</v>
      </c>
      <c r="E1257" t="s">
        <v>974</v>
      </c>
      <c r="F1257">
        <v>29598</v>
      </c>
    </row>
    <row r="1258" spans="1:6" x14ac:dyDescent="0.2">
      <c r="A1258" t="s">
        <v>73</v>
      </c>
      <c r="B1258">
        <v>1779926460000</v>
      </c>
      <c r="C1258" t="s">
        <v>928</v>
      </c>
      <c r="D1258" t="s">
        <v>971</v>
      </c>
      <c r="E1258" t="s">
        <v>972</v>
      </c>
      <c r="F1258">
        <v>29615</v>
      </c>
    </row>
    <row r="1259" spans="1:6" x14ac:dyDescent="0.2">
      <c r="A1259" t="s">
        <v>73</v>
      </c>
      <c r="B1259">
        <v>1780012860000</v>
      </c>
      <c r="C1259" t="s">
        <v>924</v>
      </c>
      <c r="D1259" t="s">
        <v>971</v>
      </c>
      <c r="E1259" t="s">
        <v>972</v>
      </c>
      <c r="F1259">
        <v>29637</v>
      </c>
    </row>
    <row r="1260" spans="1:6" x14ac:dyDescent="0.2">
      <c r="A1260" t="s">
        <v>73</v>
      </c>
      <c r="B1260">
        <v>1780012920000</v>
      </c>
      <c r="C1260" t="s">
        <v>924</v>
      </c>
      <c r="D1260" t="s">
        <v>971</v>
      </c>
      <c r="E1260" t="s">
        <v>972</v>
      </c>
      <c r="F1260">
        <v>29640</v>
      </c>
    </row>
    <row r="1261" spans="1:6" x14ac:dyDescent="0.2">
      <c r="A1261" t="s">
        <v>73</v>
      </c>
      <c r="B1261">
        <v>1780099260000</v>
      </c>
      <c r="C1261" t="s">
        <v>928</v>
      </c>
      <c r="D1261" t="s">
        <v>971</v>
      </c>
      <c r="E1261" t="s">
        <v>972</v>
      </c>
      <c r="F1261">
        <v>29641</v>
      </c>
    </row>
    <row r="1262" spans="1:6" x14ac:dyDescent="0.2">
      <c r="A1262" t="s">
        <v>73</v>
      </c>
      <c r="B1262">
        <v>1780099320000</v>
      </c>
      <c r="C1262" t="s">
        <v>928</v>
      </c>
      <c r="D1262" t="s">
        <v>971</v>
      </c>
      <c r="E1262" t="s">
        <v>972</v>
      </c>
      <c r="F1262">
        <v>29644</v>
      </c>
    </row>
    <row r="1263" spans="1:6" x14ac:dyDescent="0.2">
      <c r="A1263" t="s">
        <v>73</v>
      </c>
      <c r="B1263">
        <v>1780185660000</v>
      </c>
      <c r="C1263" t="s">
        <v>927</v>
      </c>
      <c r="D1263" t="s">
        <v>975</v>
      </c>
      <c r="E1263" t="s">
        <v>976</v>
      </c>
      <c r="F1263">
        <v>29665</v>
      </c>
    </row>
    <row r="1264" spans="1:6" x14ac:dyDescent="0.2">
      <c r="A1264" t="s">
        <v>73</v>
      </c>
      <c r="B1264">
        <v>1780185720000</v>
      </c>
      <c r="C1264" t="s">
        <v>924</v>
      </c>
      <c r="D1264" t="s">
        <v>975</v>
      </c>
      <c r="E1264" t="s">
        <v>976</v>
      </c>
      <c r="F1264">
        <v>29669</v>
      </c>
    </row>
    <row r="1265" spans="1:6" x14ac:dyDescent="0.2">
      <c r="A1265" t="s">
        <v>73</v>
      </c>
      <c r="B1265">
        <v>1780185780000</v>
      </c>
      <c r="C1265" t="s">
        <v>927</v>
      </c>
      <c r="D1265" t="s">
        <v>971</v>
      </c>
      <c r="E1265" t="s">
        <v>972</v>
      </c>
      <c r="F1265">
        <v>29674</v>
      </c>
    </row>
    <row r="1266" spans="1:6" x14ac:dyDescent="0.2">
      <c r="A1266" t="s">
        <v>73</v>
      </c>
      <c r="B1266">
        <v>1780185840000</v>
      </c>
      <c r="C1266" t="s">
        <v>924</v>
      </c>
      <c r="D1266" t="s">
        <v>973</v>
      </c>
      <c r="E1266" t="s">
        <v>974</v>
      </c>
      <c r="F1266">
        <v>29675</v>
      </c>
    </row>
    <row r="1267" spans="1:6" x14ac:dyDescent="0.2">
      <c r="A1267" t="s">
        <v>73</v>
      </c>
      <c r="B1267">
        <v>1780185900000</v>
      </c>
      <c r="C1267" t="s">
        <v>928</v>
      </c>
      <c r="D1267" t="s">
        <v>971</v>
      </c>
      <c r="E1267" t="s">
        <v>972</v>
      </c>
      <c r="F1267">
        <v>29676</v>
      </c>
    </row>
    <row r="1268" spans="1:6" x14ac:dyDescent="0.2">
      <c r="A1268" t="s">
        <v>73</v>
      </c>
      <c r="B1268">
        <v>1780185960000</v>
      </c>
      <c r="C1268" t="s">
        <v>928</v>
      </c>
      <c r="D1268" t="s">
        <v>973</v>
      </c>
      <c r="E1268" t="s">
        <v>974</v>
      </c>
      <c r="F1268">
        <v>29679</v>
      </c>
    </row>
    <row r="1269" spans="1:6" x14ac:dyDescent="0.2">
      <c r="A1269" t="s">
        <v>73</v>
      </c>
      <c r="B1269">
        <v>1780186020000</v>
      </c>
      <c r="C1269" t="s">
        <v>927</v>
      </c>
      <c r="D1269" t="s">
        <v>971</v>
      </c>
      <c r="E1269" t="s">
        <v>972</v>
      </c>
      <c r="F1269">
        <v>29683</v>
      </c>
    </row>
    <row r="1270" spans="1:6" x14ac:dyDescent="0.2">
      <c r="A1270" t="s">
        <v>73</v>
      </c>
      <c r="B1270">
        <v>1780186080000</v>
      </c>
      <c r="C1270" t="s">
        <v>928</v>
      </c>
      <c r="D1270" t="s">
        <v>971</v>
      </c>
      <c r="E1270" t="s">
        <v>972</v>
      </c>
      <c r="F1270">
        <v>29685</v>
      </c>
    </row>
    <row r="1271" spans="1:6" x14ac:dyDescent="0.2">
      <c r="A1271" t="s">
        <v>73</v>
      </c>
      <c r="B1271">
        <v>1780186140000</v>
      </c>
      <c r="C1271" t="s">
        <v>928</v>
      </c>
      <c r="D1271" t="s">
        <v>971</v>
      </c>
      <c r="E1271" t="s">
        <v>972</v>
      </c>
      <c r="F1271">
        <v>29688</v>
      </c>
    </row>
    <row r="1272" spans="1:6" x14ac:dyDescent="0.2">
      <c r="A1272" t="s">
        <v>73</v>
      </c>
      <c r="B1272">
        <v>1780186200000</v>
      </c>
      <c r="C1272" t="s">
        <v>927</v>
      </c>
      <c r="D1272" t="s">
        <v>971</v>
      </c>
      <c r="E1272" t="s">
        <v>972</v>
      </c>
      <c r="F1272">
        <v>29689</v>
      </c>
    </row>
    <row r="1273" spans="1:6" x14ac:dyDescent="0.2">
      <c r="A1273" t="s">
        <v>73</v>
      </c>
      <c r="B1273">
        <v>1780272060000</v>
      </c>
      <c r="C1273" t="s">
        <v>927</v>
      </c>
      <c r="D1273" t="s">
        <v>971</v>
      </c>
      <c r="E1273" t="s">
        <v>972</v>
      </c>
      <c r="F1273">
        <v>29693</v>
      </c>
    </row>
    <row r="1274" spans="1:6" x14ac:dyDescent="0.2">
      <c r="A1274" t="s">
        <v>73</v>
      </c>
      <c r="B1274">
        <v>1780272120000</v>
      </c>
      <c r="C1274" t="s">
        <v>927</v>
      </c>
      <c r="D1274" t="s">
        <v>971</v>
      </c>
      <c r="E1274" t="s">
        <v>972</v>
      </c>
      <c r="F1274">
        <v>29696</v>
      </c>
    </row>
    <row r="1275" spans="1:6" x14ac:dyDescent="0.2">
      <c r="A1275" t="s">
        <v>73</v>
      </c>
      <c r="B1275">
        <v>1780272180000</v>
      </c>
      <c r="C1275" t="s">
        <v>928</v>
      </c>
      <c r="D1275" t="s">
        <v>971</v>
      </c>
      <c r="E1275" t="s">
        <v>972</v>
      </c>
      <c r="F1275">
        <v>29704</v>
      </c>
    </row>
    <row r="1276" spans="1:6" x14ac:dyDescent="0.2">
      <c r="A1276" t="s">
        <v>73</v>
      </c>
      <c r="B1276">
        <v>1780358460000</v>
      </c>
      <c r="C1276" t="s">
        <v>928</v>
      </c>
      <c r="D1276" t="s">
        <v>971</v>
      </c>
      <c r="E1276" t="s">
        <v>972</v>
      </c>
      <c r="F1276">
        <v>29713</v>
      </c>
    </row>
    <row r="1277" spans="1:6" x14ac:dyDescent="0.2">
      <c r="A1277" t="s">
        <v>73</v>
      </c>
      <c r="B1277">
        <v>1780358520000</v>
      </c>
      <c r="C1277" t="s">
        <v>924</v>
      </c>
      <c r="D1277" t="s">
        <v>971</v>
      </c>
      <c r="E1277" t="s">
        <v>972</v>
      </c>
      <c r="F1277">
        <v>29715</v>
      </c>
    </row>
    <row r="1278" spans="1:6" x14ac:dyDescent="0.2">
      <c r="A1278" t="s">
        <v>73</v>
      </c>
      <c r="B1278">
        <v>1780358580000</v>
      </c>
      <c r="C1278" t="s">
        <v>927</v>
      </c>
      <c r="D1278" t="s">
        <v>971</v>
      </c>
      <c r="E1278" t="s">
        <v>972</v>
      </c>
      <c r="F1278">
        <v>29717</v>
      </c>
    </row>
    <row r="1279" spans="1:6" x14ac:dyDescent="0.2">
      <c r="A1279" t="s">
        <v>73</v>
      </c>
      <c r="B1279">
        <v>1780358640000</v>
      </c>
      <c r="C1279" t="s">
        <v>924</v>
      </c>
      <c r="D1279" t="s">
        <v>973</v>
      </c>
      <c r="E1279" t="s">
        <v>974</v>
      </c>
      <c r="F1279">
        <v>29718</v>
      </c>
    </row>
    <row r="1280" spans="1:6" x14ac:dyDescent="0.2">
      <c r="A1280" t="s">
        <v>73</v>
      </c>
      <c r="B1280">
        <v>1780358700000</v>
      </c>
      <c r="C1280" t="s">
        <v>928</v>
      </c>
      <c r="D1280" t="s">
        <v>971</v>
      </c>
      <c r="E1280" t="s">
        <v>972</v>
      </c>
      <c r="F1280">
        <v>29728</v>
      </c>
    </row>
    <row r="1281" spans="1:6" x14ac:dyDescent="0.2">
      <c r="A1281" t="s">
        <v>73</v>
      </c>
      <c r="B1281">
        <v>1780444860000</v>
      </c>
      <c r="C1281" t="s">
        <v>928</v>
      </c>
      <c r="D1281" t="s">
        <v>971</v>
      </c>
      <c r="E1281" t="s">
        <v>972</v>
      </c>
      <c r="F1281">
        <v>29735</v>
      </c>
    </row>
    <row r="1282" spans="1:6" x14ac:dyDescent="0.2">
      <c r="A1282" t="s">
        <v>73</v>
      </c>
      <c r="B1282">
        <v>1780444920000</v>
      </c>
      <c r="C1282" t="s">
        <v>924</v>
      </c>
      <c r="D1282" t="s">
        <v>971</v>
      </c>
      <c r="E1282" t="s">
        <v>972</v>
      </c>
      <c r="F1282">
        <v>29743</v>
      </c>
    </row>
    <row r="1283" spans="1:6" x14ac:dyDescent="0.2">
      <c r="A1283" t="s">
        <v>73</v>
      </c>
      <c r="B1283">
        <v>1780531260000</v>
      </c>
      <c r="C1283" t="s">
        <v>924</v>
      </c>
      <c r="D1283" t="s">
        <v>971</v>
      </c>
      <c r="E1283" t="s">
        <v>972</v>
      </c>
      <c r="F1283">
        <v>29751</v>
      </c>
    </row>
    <row r="1284" spans="1:6" x14ac:dyDescent="0.2">
      <c r="A1284" t="s">
        <v>73</v>
      </c>
      <c r="B1284">
        <v>1780531320000</v>
      </c>
      <c r="C1284" t="s">
        <v>927</v>
      </c>
      <c r="D1284" t="s">
        <v>971</v>
      </c>
      <c r="E1284" t="s">
        <v>972</v>
      </c>
      <c r="F1284">
        <v>29753</v>
      </c>
    </row>
    <row r="1285" spans="1:6" x14ac:dyDescent="0.2">
      <c r="A1285" t="s">
        <v>73</v>
      </c>
      <c r="B1285">
        <v>1780531380000</v>
      </c>
      <c r="C1285" t="s">
        <v>924</v>
      </c>
      <c r="D1285" t="s">
        <v>971</v>
      </c>
      <c r="E1285" t="s">
        <v>972</v>
      </c>
      <c r="F1285">
        <v>29757</v>
      </c>
    </row>
    <row r="1286" spans="1:6" x14ac:dyDescent="0.2">
      <c r="A1286" t="s">
        <v>73</v>
      </c>
      <c r="B1286">
        <v>1780531440000</v>
      </c>
      <c r="C1286" t="s">
        <v>927</v>
      </c>
      <c r="D1286" t="s">
        <v>971</v>
      </c>
      <c r="E1286" t="s">
        <v>972</v>
      </c>
      <c r="F1286">
        <v>29762</v>
      </c>
    </row>
    <row r="1287" spans="1:6" x14ac:dyDescent="0.2">
      <c r="A1287" t="s">
        <v>73</v>
      </c>
      <c r="B1287">
        <v>1780531500000</v>
      </c>
      <c r="C1287" t="s">
        <v>927</v>
      </c>
      <c r="D1287" t="s">
        <v>971</v>
      </c>
      <c r="E1287" t="s">
        <v>972</v>
      </c>
      <c r="F1287">
        <v>29765</v>
      </c>
    </row>
    <row r="1288" spans="1:6" x14ac:dyDescent="0.2">
      <c r="A1288" t="s">
        <v>73</v>
      </c>
      <c r="B1288">
        <v>1780617660000</v>
      </c>
      <c r="C1288" t="s">
        <v>927</v>
      </c>
      <c r="D1288" t="s">
        <v>971</v>
      </c>
      <c r="E1288" t="s">
        <v>972</v>
      </c>
      <c r="F1288">
        <v>29770</v>
      </c>
    </row>
    <row r="1289" spans="1:6" x14ac:dyDescent="0.2">
      <c r="A1289" t="s">
        <v>73</v>
      </c>
      <c r="B1289">
        <v>1780617720000</v>
      </c>
      <c r="C1289" t="s">
        <v>927</v>
      </c>
      <c r="D1289" t="s">
        <v>971</v>
      </c>
      <c r="E1289" t="s">
        <v>972</v>
      </c>
      <c r="F1289">
        <v>29773</v>
      </c>
    </row>
    <row r="1290" spans="1:6" x14ac:dyDescent="0.2">
      <c r="A1290" t="s">
        <v>73</v>
      </c>
      <c r="B1290">
        <v>1780617780000</v>
      </c>
      <c r="C1290" t="s">
        <v>924</v>
      </c>
      <c r="D1290" t="s">
        <v>971</v>
      </c>
      <c r="E1290" t="s">
        <v>972</v>
      </c>
      <c r="F1290">
        <v>29774</v>
      </c>
    </row>
    <row r="1291" spans="1:6" x14ac:dyDescent="0.2">
      <c r="A1291" t="s">
        <v>73</v>
      </c>
      <c r="B1291">
        <v>1780617840000</v>
      </c>
      <c r="C1291" t="s">
        <v>928</v>
      </c>
      <c r="D1291" t="s">
        <v>971</v>
      </c>
      <c r="E1291" t="s">
        <v>972</v>
      </c>
      <c r="F1291">
        <v>29781</v>
      </c>
    </row>
    <row r="1292" spans="1:6" x14ac:dyDescent="0.2">
      <c r="A1292" t="s">
        <v>73</v>
      </c>
      <c r="B1292">
        <v>1780617900000</v>
      </c>
      <c r="C1292" t="s">
        <v>927</v>
      </c>
      <c r="D1292" t="s">
        <v>971</v>
      </c>
      <c r="E1292" t="s">
        <v>972</v>
      </c>
      <c r="F1292">
        <v>29785</v>
      </c>
    </row>
    <row r="1293" spans="1:6" x14ac:dyDescent="0.2">
      <c r="A1293" t="s">
        <v>73</v>
      </c>
      <c r="B1293">
        <v>1780704060000</v>
      </c>
      <c r="C1293" t="s">
        <v>928</v>
      </c>
      <c r="D1293" t="s">
        <v>971</v>
      </c>
      <c r="E1293" t="s">
        <v>972</v>
      </c>
      <c r="F1293">
        <v>29802</v>
      </c>
    </row>
    <row r="1294" spans="1:6" x14ac:dyDescent="0.2">
      <c r="A1294" t="s">
        <v>73</v>
      </c>
      <c r="B1294">
        <v>1780790460000</v>
      </c>
      <c r="C1294" t="s">
        <v>927</v>
      </c>
      <c r="D1294" t="s">
        <v>971</v>
      </c>
      <c r="E1294" t="s">
        <v>972</v>
      </c>
      <c r="F1294">
        <v>29811</v>
      </c>
    </row>
    <row r="1295" spans="1:6" x14ac:dyDescent="0.2">
      <c r="A1295" t="s">
        <v>73</v>
      </c>
      <c r="B1295">
        <v>1780790520000</v>
      </c>
      <c r="C1295" t="s">
        <v>928</v>
      </c>
      <c r="D1295" t="s">
        <v>971</v>
      </c>
      <c r="E1295" t="s">
        <v>972</v>
      </c>
      <c r="F1295">
        <v>29828</v>
      </c>
    </row>
    <row r="1296" spans="1:6" x14ac:dyDescent="0.2">
      <c r="A1296" t="s">
        <v>74</v>
      </c>
      <c r="B1296">
        <v>1779667260000</v>
      </c>
      <c r="C1296" t="s">
        <v>924</v>
      </c>
      <c r="D1296" t="s">
        <v>971</v>
      </c>
      <c r="E1296" t="s">
        <v>972</v>
      </c>
      <c r="F1296">
        <v>29839</v>
      </c>
    </row>
    <row r="1297" spans="1:6" x14ac:dyDescent="0.2">
      <c r="A1297" t="s">
        <v>74</v>
      </c>
      <c r="B1297">
        <v>1779667320000</v>
      </c>
      <c r="C1297" t="s">
        <v>927</v>
      </c>
      <c r="D1297" t="s">
        <v>971</v>
      </c>
      <c r="E1297" t="s">
        <v>972</v>
      </c>
      <c r="F1297">
        <v>29844</v>
      </c>
    </row>
    <row r="1298" spans="1:6" x14ac:dyDescent="0.2">
      <c r="A1298" t="s">
        <v>74</v>
      </c>
      <c r="B1298">
        <v>1779926460000</v>
      </c>
      <c r="C1298" t="s">
        <v>928</v>
      </c>
      <c r="D1298" t="s">
        <v>971</v>
      </c>
      <c r="E1298" t="s">
        <v>972</v>
      </c>
      <c r="F1298">
        <v>29903</v>
      </c>
    </row>
    <row r="1299" spans="1:6" x14ac:dyDescent="0.2">
      <c r="A1299" t="s">
        <v>74</v>
      </c>
      <c r="B1299">
        <v>1780012860000</v>
      </c>
      <c r="C1299" t="s">
        <v>928</v>
      </c>
      <c r="D1299" t="s">
        <v>971</v>
      </c>
      <c r="E1299" t="s">
        <v>972</v>
      </c>
      <c r="F1299">
        <v>29918</v>
      </c>
    </row>
    <row r="1300" spans="1:6" x14ac:dyDescent="0.2">
      <c r="A1300" t="s">
        <v>74</v>
      </c>
      <c r="B1300">
        <v>1780012920000</v>
      </c>
      <c r="C1300" t="s">
        <v>924</v>
      </c>
      <c r="D1300" t="s">
        <v>973</v>
      </c>
      <c r="E1300" t="s">
        <v>974</v>
      </c>
      <c r="F1300">
        <v>29920</v>
      </c>
    </row>
    <row r="1301" spans="1:6" x14ac:dyDescent="0.2">
      <c r="A1301" t="s">
        <v>74</v>
      </c>
      <c r="B1301">
        <v>1780012980000</v>
      </c>
      <c r="C1301" t="s">
        <v>927</v>
      </c>
      <c r="D1301" t="s">
        <v>975</v>
      </c>
      <c r="E1301" t="s">
        <v>976</v>
      </c>
      <c r="F1301">
        <v>29922</v>
      </c>
    </row>
    <row r="1302" spans="1:6" x14ac:dyDescent="0.2">
      <c r="A1302" t="s">
        <v>74</v>
      </c>
      <c r="B1302">
        <v>1780013040000</v>
      </c>
      <c r="C1302" t="s">
        <v>927</v>
      </c>
      <c r="D1302" t="s">
        <v>971</v>
      </c>
      <c r="E1302" t="s">
        <v>972</v>
      </c>
      <c r="F1302">
        <v>29928</v>
      </c>
    </row>
    <row r="1303" spans="1:6" x14ac:dyDescent="0.2">
      <c r="A1303" t="s">
        <v>74</v>
      </c>
      <c r="B1303">
        <v>1780013100000</v>
      </c>
      <c r="C1303" t="s">
        <v>928</v>
      </c>
      <c r="D1303" t="s">
        <v>971</v>
      </c>
      <c r="E1303" t="s">
        <v>972</v>
      </c>
      <c r="F1303">
        <v>29930</v>
      </c>
    </row>
    <row r="1304" spans="1:6" x14ac:dyDescent="0.2">
      <c r="A1304" t="s">
        <v>74</v>
      </c>
      <c r="B1304">
        <v>1780013160000</v>
      </c>
      <c r="C1304" t="s">
        <v>924</v>
      </c>
      <c r="D1304" t="s">
        <v>973</v>
      </c>
      <c r="E1304" t="s">
        <v>974</v>
      </c>
      <c r="F1304">
        <v>29932</v>
      </c>
    </row>
    <row r="1305" spans="1:6" x14ac:dyDescent="0.2">
      <c r="A1305" t="s">
        <v>74</v>
      </c>
      <c r="B1305">
        <v>1780099260000</v>
      </c>
      <c r="C1305" t="s">
        <v>927</v>
      </c>
      <c r="D1305" t="s">
        <v>973</v>
      </c>
      <c r="E1305" t="s">
        <v>974</v>
      </c>
      <c r="F1305">
        <v>29938</v>
      </c>
    </row>
    <row r="1306" spans="1:6" x14ac:dyDescent="0.2">
      <c r="A1306" t="s">
        <v>74</v>
      </c>
      <c r="B1306">
        <v>1780099320000</v>
      </c>
      <c r="C1306" t="s">
        <v>928</v>
      </c>
      <c r="D1306" t="s">
        <v>971</v>
      </c>
      <c r="E1306" t="s">
        <v>972</v>
      </c>
      <c r="F1306">
        <v>29946</v>
      </c>
    </row>
    <row r="1307" spans="1:6" x14ac:dyDescent="0.2">
      <c r="A1307" t="s">
        <v>74</v>
      </c>
      <c r="B1307">
        <v>1780099380000</v>
      </c>
      <c r="C1307" t="s">
        <v>924</v>
      </c>
      <c r="D1307" t="s">
        <v>971</v>
      </c>
      <c r="E1307" t="s">
        <v>972</v>
      </c>
      <c r="F1307">
        <v>29948</v>
      </c>
    </row>
    <row r="1308" spans="1:6" x14ac:dyDescent="0.2">
      <c r="A1308" t="s">
        <v>74</v>
      </c>
      <c r="B1308">
        <v>1780099440000</v>
      </c>
      <c r="C1308" t="s">
        <v>928</v>
      </c>
      <c r="D1308" t="s">
        <v>971</v>
      </c>
      <c r="E1308" t="s">
        <v>972</v>
      </c>
      <c r="F1308">
        <v>29955</v>
      </c>
    </row>
    <row r="1309" spans="1:6" x14ac:dyDescent="0.2">
      <c r="A1309" t="s">
        <v>74</v>
      </c>
      <c r="B1309">
        <v>1780185660000</v>
      </c>
      <c r="C1309" t="s">
        <v>924</v>
      </c>
      <c r="D1309" t="s">
        <v>971</v>
      </c>
      <c r="E1309" t="s">
        <v>972</v>
      </c>
      <c r="F1309">
        <v>29963</v>
      </c>
    </row>
    <row r="1310" spans="1:6" x14ac:dyDescent="0.2">
      <c r="A1310" t="s">
        <v>74</v>
      </c>
      <c r="B1310">
        <v>1780185720000</v>
      </c>
      <c r="C1310" t="s">
        <v>924</v>
      </c>
      <c r="D1310" t="s">
        <v>973</v>
      </c>
      <c r="E1310" t="s">
        <v>974</v>
      </c>
      <c r="F1310">
        <v>29972</v>
      </c>
    </row>
    <row r="1311" spans="1:6" x14ac:dyDescent="0.2">
      <c r="A1311" t="s">
        <v>74</v>
      </c>
      <c r="B1311">
        <v>1780185780000</v>
      </c>
      <c r="C1311" t="s">
        <v>924</v>
      </c>
      <c r="D1311" t="s">
        <v>971</v>
      </c>
      <c r="E1311" t="s">
        <v>972</v>
      </c>
      <c r="F1311">
        <v>29975</v>
      </c>
    </row>
    <row r="1312" spans="1:6" x14ac:dyDescent="0.2">
      <c r="A1312" t="s">
        <v>74</v>
      </c>
      <c r="B1312">
        <v>1780185840000</v>
      </c>
      <c r="C1312" t="s">
        <v>928</v>
      </c>
      <c r="D1312" t="s">
        <v>971</v>
      </c>
      <c r="E1312" t="s">
        <v>972</v>
      </c>
      <c r="F1312">
        <v>29982</v>
      </c>
    </row>
    <row r="1313" spans="1:6" x14ac:dyDescent="0.2">
      <c r="A1313" t="s">
        <v>74</v>
      </c>
      <c r="B1313">
        <v>1780185900000</v>
      </c>
      <c r="C1313" t="s">
        <v>928</v>
      </c>
      <c r="D1313" t="s">
        <v>973</v>
      </c>
      <c r="E1313" t="s">
        <v>974</v>
      </c>
      <c r="F1313">
        <v>29988</v>
      </c>
    </row>
    <row r="1314" spans="1:6" x14ac:dyDescent="0.2">
      <c r="A1314" t="s">
        <v>74</v>
      </c>
      <c r="B1314">
        <v>1780272060000</v>
      </c>
      <c r="C1314" t="s">
        <v>927</v>
      </c>
      <c r="D1314" t="s">
        <v>973</v>
      </c>
      <c r="E1314" t="s">
        <v>974</v>
      </c>
      <c r="F1314">
        <v>29991</v>
      </c>
    </row>
    <row r="1315" spans="1:6" x14ac:dyDescent="0.2">
      <c r="A1315" t="s">
        <v>74</v>
      </c>
      <c r="B1315">
        <v>1780272120000</v>
      </c>
      <c r="C1315" t="s">
        <v>924</v>
      </c>
      <c r="D1315" t="s">
        <v>971</v>
      </c>
      <c r="E1315" t="s">
        <v>972</v>
      </c>
      <c r="F1315">
        <v>30001</v>
      </c>
    </row>
    <row r="1316" spans="1:6" x14ac:dyDescent="0.2">
      <c r="A1316" t="s">
        <v>74</v>
      </c>
      <c r="B1316">
        <v>1780272180000</v>
      </c>
      <c r="C1316" t="s">
        <v>928</v>
      </c>
      <c r="D1316" t="s">
        <v>971</v>
      </c>
      <c r="E1316" t="s">
        <v>972</v>
      </c>
      <c r="F1316">
        <v>30002</v>
      </c>
    </row>
    <row r="1317" spans="1:6" x14ac:dyDescent="0.2">
      <c r="A1317" t="s">
        <v>74</v>
      </c>
      <c r="B1317">
        <v>1780358460000</v>
      </c>
      <c r="C1317" t="s">
        <v>924</v>
      </c>
      <c r="D1317" t="s">
        <v>971</v>
      </c>
      <c r="E1317" t="s">
        <v>972</v>
      </c>
      <c r="F1317">
        <v>30010</v>
      </c>
    </row>
    <row r="1318" spans="1:6" x14ac:dyDescent="0.2">
      <c r="A1318" t="s">
        <v>74</v>
      </c>
      <c r="B1318">
        <v>1780358520000</v>
      </c>
      <c r="C1318" t="s">
        <v>924</v>
      </c>
      <c r="D1318" t="s">
        <v>971</v>
      </c>
      <c r="E1318" t="s">
        <v>972</v>
      </c>
      <c r="F1318">
        <v>30025</v>
      </c>
    </row>
    <row r="1319" spans="1:6" x14ac:dyDescent="0.2">
      <c r="A1319" t="s">
        <v>74</v>
      </c>
      <c r="B1319">
        <v>1780444860000</v>
      </c>
      <c r="C1319" t="s">
        <v>924</v>
      </c>
      <c r="D1319" t="s">
        <v>971</v>
      </c>
      <c r="E1319" t="s">
        <v>972</v>
      </c>
      <c r="F1319">
        <v>30029</v>
      </c>
    </row>
    <row r="1320" spans="1:6" x14ac:dyDescent="0.2">
      <c r="A1320" t="s">
        <v>74</v>
      </c>
      <c r="B1320">
        <v>1780444920000</v>
      </c>
      <c r="C1320" t="s">
        <v>928</v>
      </c>
      <c r="D1320" t="s">
        <v>975</v>
      </c>
      <c r="E1320" t="s">
        <v>976</v>
      </c>
      <c r="F1320">
        <v>30030</v>
      </c>
    </row>
    <row r="1321" spans="1:6" x14ac:dyDescent="0.2">
      <c r="A1321" t="s">
        <v>74</v>
      </c>
      <c r="B1321">
        <v>1780444980000</v>
      </c>
      <c r="C1321" t="s">
        <v>927</v>
      </c>
      <c r="D1321" t="s">
        <v>973</v>
      </c>
      <c r="E1321" t="s">
        <v>974</v>
      </c>
      <c r="F1321">
        <v>30040</v>
      </c>
    </row>
    <row r="1322" spans="1:6" x14ac:dyDescent="0.2">
      <c r="A1322" t="s">
        <v>74</v>
      </c>
      <c r="B1322">
        <v>1780617660000</v>
      </c>
      <c r="C1322" t="s">
        <v>927</v>
      </c>
      <c r="D1322" t="s">
        <v>971</v>
      </c>
      <c r="E1322" t="s">
        <v>972</v>
      </c>
      <c r="F1322">
        <v>30077</v>
      </c>
    </row>
    <row r="1323" spans="1:6" x14ac:dyDescent="0.2">
      <c r="A1323" t="s">
        <v>74</v>
      </c>
      <c r="B1323">
        <v>1780704060000</v>
      </c>
      <c r="C1323" t="s">
        <v>924</v>
      </c>
      <c r="D1323" t="s">
        <v>973</v>
      </c>
      <c r="E1323" t="s">
        <v>974</v>
      </c>
      <c r="F1323">
        <v>30090</v>
      </c>
    </row>
    <row r="1324" spans="1:6" x14ac:dyDescent="0.2">
      <c r="A1324" t="s">
        <v>74</v>
      </c>
      <c r="B1324">
        <v>1780704120000</v>
      </c>
      <c r="C1324" t="s">
        <v>928</v>
      </c>
      <c r="D1324" t="s">
        <v>971</v>
      </c>
      <c r="E1324" t="s">
        <v>972</v>
      </c>
      <c r="F1324">
        <v>30100</v>
      </c>
    </row>
    <row r="1325" spans="1:6" x14ac:dyDescent="0.2">
      <c r="A1325" t="s">
        <v>74</v>
      </c>
      <c r="B1325">
        <v>1780704180000</v>
      </c>
      <c r="C1325" t="s">
        <v>924</v>
      </c>
      <c r="D1325" t="s">
        <v>971</v>
      </c>
      <c r="E1325" t="s">
        <v>972</v>
      </c>
      <c r="F1325">
        <v>30105</v>
      </c>
    </row>
    <row r="1326" spans="1:6" x14ac:dyDescent="0.2">
      <c r="A1326" t="s">
        <v>74</v>
      </c>
      <c r="B1326">
        <v>1780704240000</v>
      </c>
      <c r="C1326" t="s">
        <v>928</v>
      </c>
      <c r="D1326" t="s">
        <v>971</v>
      </c>
      <c r="E1326" t="s">
        <v>972</v>
      </c>
      <c r="F1326">
        <v>30106</v>
      </c>
    </row>
    <row r="1327" spans="1:6" x14ac:dyDescent="0.2">
      <c r="A1327" t="s">
        <v>74</v>
      </c>
      <c r="B1327">
        <v>1780790460000</v>
      </c>
      <c r="C1327" t="s">
        <v>924</v>
      </c>
      <c r="D1327" t="s">
        <v>975</v>
      </c>
      <c r="E1327" t="s">
        <v>976</v>
      </c>
      <c r="F1327">
        <v>30113</v>
      </c>
    </row>
    <row r="1328" spans="1:6" x14ac:dyDescent="0.2">
      <c r="A1328" t="s">
        <v>74</v>
      </c>
      <c r="B1328">
        <v>1780790520000</v>
      </c>
      <c r="C1328" t="s">
        <v>928</v>
      </c>
      <c r="D1328" t="s">
        <v>973</v>
      </c>
      <c r="E1328" t="s">
        <v>974</v>
      </c>
      <c r="F1328">
        <v>30123</v>
      </c>
    </row>
    <row r="1329" spans="1:6" x14ac:dyDescent="0.2">
      <c r="A1329" t="s">
        <v>74</v>
      </c>
      <c r="B1329">
        <v>1780790580000</v>
      </c>
      <c r="C1329" t="s">
        <v>927</v>
      </c>
      <c r="D1329" t="s">
        <v>975</v>
      </c>
      <c r="E1329" t="s">
        <v>976</v>
      </c>
      <c r="F1329">
        <v>30130</v>
      </c>
    </row>
    <row r="1330" spans="1:6" x14ac:dyDescent="0.2">
      <c r="A1330" t="s">
        <v>74</v>
      </c>
      <c r="B1330">
        <v>1780790640000</v>
      </c>
      <c r="C1330" t="s">
        <v>927</v>
      </c>
      <c r="D1330" t="s">
        <v>971</v>
      </c>
      <c r="E1330" t="s">
        <v>972</v>
      </c>
      <c r="F1330">
        <v>30133</v>
      </c>
    </row>
  </sheetData>
  <autoFilter ref="A1:F1330" xr:uid="{00000000-0009-0000-0000-00001B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E9E9E"/>
  </sheetPr>
  <dimension ref="A1:L49"/>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4" customWidth="1"/>
    <col min="4" max="4" width="26" customWidth="1"/>
    <col min="5" max="8" width="18" customWidth="1"/>
    <col min="9" max="12" width="17" customWidth="1"/>
  </cols>
  <sheetData>
    <row r="1" spans="1:12" ht="32" customHeight="1" x14ac:dyDescent="0.2">
      <c r="A1" s="5" t="s">
        <v>0</v>
      </c>
      <c r="B1" s="5" t="s">
        <v>1</v>
      </c>
      <c r="C1" s="5" t="s">
        <v>982</v>
      </c>
      <c r="D1" s="5" t="s">
        <v>983</v>
      </c>
      <c r="E1" s="5" t="s">
        <v>984</v>
      </c>
      <c r="F1" s="5" t="s">
        <v>985</v>
      </c>
      <c r="G1" s="5" t="s">
        <v>986</v>
      </c>
      <c r="H1" s="5" t="s">
        <v>987</v>
      </c>
      <c r="I1" s="5" t="s">
        <v>988</v>
      </c>
      <c r="J1" s="5" t="s">
        <v>989</v>
      </c>
      <c r="K1" s="5" t="s">
        <v>990</v>
      </c>
      <c r="L1" s="5" t="s">
        <v>991</v>
      </c>
    </row>
    <row r="2" spans="1:12" x14ac:dyDescent="0.2">
      <c r="A2" t="s">
        <v>7</v>
      </c>
      <c r="B2" t="s">
        <v>8</v>
      </c>
      <c r="C2">
        <v>1780190100000</v>
      </c>
      <c r="D2">
        <v>28</v>
      </c>
      <c r="E2">
        <v>10.821099999999999</v>
      </c>
      <c r="F2">
        <v>13.0837</v>
      </c>
      <c r="G2">
        <v>14.5175</v>
      </c>
      <c r="H2">
        <v>16.2087</v>
      </c>
      <c r="I2">
        <v>24.984999999999999</v>
      </c>
      <c r="J2">
        <v>30.11</v>
      </c>
      <c r="K2">
        <v>37.26</v>
      </c>
      <c r="L2">
        <v>39.024000000000001</v>
      </c>
    </row>
    <row r="3" spans="1:12" x14ac:dyDescent="0.2">
      <c r="A3" t="s">
        <v>12</v>
      </c>
      <c r="B3" t="s">
        <v>13</v>
      </c>
      <c r="C3">
        <v>1780191000000</v>
      </c>
      <c r="D3">
        <v>29</v>
      </c>
      <c r="E3">
        <v>12.864000000000001</v>
      </c>
      <c r="F3">
        <v>14.2508</v>
      </c>
      <c r="G3">
        <v>15.069800000000001</v>
      </c>
      <c r="H3">
        <v>16.398499999999999</v>
      </c>
      <c r="I3">
        <v>27.25</v>
      </c>
      <c r="J3">
        <v>31.94</v>
      </c>
      <c r="K3">
        <v>33.450000000000003</v>
      </c>
      <c r="L3">
        <v>37.692</v>
      </c>
    </row>
    <row r="4" spans="1:12" x14ac:dyDescent="0.2">
      <c r="A4" t="s">
        <v>16</v>
      </c>
      <c r="B4" t="s">
        <v>8</v>
      </c>
      <c r="C4">
        <v>1780191900000</v>
      </c>
      <c r="D4">
        <v>37</v>
      </c>
      <c r="E4">
        <v>12.149699999999999</v>
      </c>
      <c r="F4">
        <v>13.746700000000001</v>
      </c>
      <c r="G4">
        <v>15.9643</v>
      </c>
      <c r="H4">
        <v>17.208200000000001</v>
      </c>
      <c r="I4">
        <v>29.33</v>
      </c>
      <c r="J4">
        <v>33.57</v>
      </c>
      <c r="K4">
        <v>37.020000000000003</v>
      </c>
      <c r="L4">
        <v>39.438000000000002</v>
      </c>
    </row>
    <row r="5" spans="1:12" x14ac:dyDescent="0.2">
      <c r="A5" t="s">
        <v>19</v>
      </c>
      <c r="B5" t="s">
        <v>13</v>
      </c>
      <c r="C5">
        <v>1780192800000</v>
      </c>
      <c r="D5">
        <v>45</v>
      </c>
      <c r="E5">
        <v>10.9674</v>
      </c>
      <c r="F5">
        <v>14.678100000000001</v>
      </c>
      <c r="G5">
        <v>16.043199999999999</v>
      </c>
      <c r="H5">
        <v>17.581</v>
      </c>
      <c r="I5">
        <v>26.84</v>
      </c>
      <c r="J5">
        <v>30.39</v>
      </c>
      <c r="K5">
        <v>34.61</v>
      </c>
      <c r="L5">
        <v>39.15</v>
      </c>
    </row>
    <row r="6" spans="1:12" x14ac:dyDescent="0.2">
      <c r="A6" t="s">
        <v>22</v>
      </c>
      <c r="B6" t="s">
        <v>13</v>
      </c>
      <c r="C6">
        <v>1780190100000</v>
      </c>
      <c r="D6">
        <v>27</v>
      </c>
      <c r="E6">
        <v>11.1754</v>
      </c>
      <c r="F6">
        <v>13.508100000000001</v>
      </c>
      <c r="G6">
        <v>15.7074</v>
      </c>
      <c r="H6">
        <v>17.164200000000001</v>
      </c>
      <c r="I6">
        <v>23.57</v>
      </c>
      <c r="J6">
        <v>27.67</v>
      </c>
      <c r="K6">
        <v>31.63</v>
      </c>
      <c r="L6">
        <v>37.744999999999997</v>
      </c>
    </row>
    <row r="7" spans="1:12" x14ac:dyDescent="0.2">
      <c r="A7" t="s">
        <v>24</v>
      </c>
      <c r="B7" t="s">
        <v>8</v>
      </c>
      <c r="C7">
        <v>1780191000000</v>
      </c>
      <c r="D7">
        <v>31</v>
      </c>
      <c r="E7">
        <v>12.192299999999999</v>
      </c>
      <c r="F7">
        <v>14.4701</v>
      </c>
      <c r="G7">
        <v>16.392099999999999</v>
      </c>
      <c r="H7">
        <v>17.8995</v>
      </c>
      <c r="I7">
        <v>24.945</v>
      </c>
      <c r="J7">
        <v>29.04</v>
      </c>
      <c r="K7">
        <v>34.56</v>
      </c>
      <c r="L7">
        <v>38.79</v>
      </c>
    </row>
    <row r="8" spans="1:12" x14ac:dyDescent="0.2">
      <c r="A8" t="s">
        <v>25</v>
      </c>
      <c r="B8" t="s">
        <v>13</v>
      </c>
      <c r="C8">
        <v>1780191900000</v>
      </c>
      <c r="D8">
        <v>39</v>
      </c>
      <c r="E8">
        <v>11.943</v>
      </c>
      <c r="F8">
        <v>13.241199999999999</v>
      </c>
      <c r="G8">
        <v>15.870100000000001</v>
      </c>
      <c r="H8">
        <v>16.928999999999998</v>
      </c>
      <c r="I8">
        <v>25.274999999999999</v>
      </c>
      <c r="J8">
        <v>32.74</v>
      </c>
      <c r="K8">
        <v>36.06</v>
      </c>
      <c r="L8">
        <v>39.386000000000003</v>
      </c>
    </row>
    <row r="9" spans="1:12" x14ac:dyDescent="0.2">
      <c r="A9" t="s">
        <v>28</v>
      </c>
      <c r="B9" t="s">
        <v>13</v>
      </c>
      <c r="C9">
        <v>1780189200000</v>
      </c>
      <c r="D9">
        <v>19</v>
      </c>
      <c r="E9">
        <v>12.607200000000001</v>
      </c>
      <c r="F9">
        <v>14.325200000000001</v>
      </c>
      <c r="G9">
        <v>15.8264</v>
      </c>
      <c r="H9">
        <v>17.2272</v>
      </c>
      <c r="I9">
        <v>26.035</v>
      </c>
      <c r="J9">
        <v>31.14</v>
      </c>
      <c r="K9">
        <v>35.524999999999999</v>
      </c>
      <c r="L9">
        <v>38.796999999999997</v>
      </c>
    </row>
    <row r="10" spans="1:12" x14ac:dyDescent="0.2">
      <c r="A10" t="s">
        <v>29</v>
      </c>
      <c r="B10" t="s">
        <v>8</v>
      </c>
      <c r="C10">
        <v>1780197300000</v>
      </c>
      <c r="D10">
        <v>75</v>
      </c>
      <c r="E10">
        <v>17.722999999999999</v>
      </c>
      <c r="F10">
        <v>20.2852</v>
      </c>
      <c r="G10">
        <v>24.001899999999999</v>
      </c>
      <c r="H10">
        <v>28.407599999999999</v>
      </c>
      <c r="I10">
        <v>34.92</v>
      </c>
      <c r="J10">
        <v>38.82</v>
      </c>
      <c r="K10">
        <v>44.164999999999999</v>
      </c>
      <c r="L10">
        <v>48.459000000000003</v>
      </c>
    </row>
    <row r="11" spans="1:12" x14ac:dyDescent="0.2">
      <c r="A11" t="s">
        <v>32</v>
      </c>
      <c r="B11" t="s">
        <v>13</v>
      </c>
      <c r="C11">
        <v>1780197300000</v>
      </c>
      <c r="D11">
        <v>82</v>
      </c>
      <c r="E11">
        <v>17.4239</v>
      </c>
      <c r="F11">
        <v>21.659700000000001</v>
      </c>
      <c r="G11">
        <v>24.660900000000002</v>
      </c>
      <c r="H11">
        <v>27.879300000000001</v>
      </c>
      <c r="I11">
        <v>34.435000000000002</v>
      </c>
      <c r="J11">
        <v>41.25</v>
      </c>
      <c r="K11">
        <v>44.984999999999999</v>
      </c>
      <c r="L11">
        <v>48.349499999999999</v>
      </c>
    </row>
    <row r="12" spans="1:12" x14ac:dyDescent="0.2">
      <c r="A12" t="s">
        <v>34</v>
      </c>
      <c r="B12" t="s">
        <v>8</v>
      </c>
      <c r="C12">
        <v>1780199100000</v>
      </c>
      <c r="D12">
        <v>92</v>
      </c>
      <c r="E12">
        <v>19.069600000000001</v>
      </c>
      <c r="F12">
        <v>22.7788</v>
      </c>
      <c r="G12">
        <v>25.793500000000002</v>
      </c>
      <c r="H12">
        <v>27.389700000000001</v>
      </c>
      <c r="I12">
        <v>35.082500000000003</v>
      </c>
      <c r="J12">
        <v>39.604999999999997</v>
      </c>
      <c r="K12">
        <v>44.19</v>
      </c>
      <c r="L12">
        <v>48.094999999999999</v>
      </c>
    </row>
    <row r="13" spans="1:12" x14ac:dyDescent="0.2">
      <c r="A13" t="s">
        <v>37</v>
      </c>
      <c r="B13" t="s">
        <v>13</v>
      </c>
      <c r="C13">
        <v>1780200000000</v>
      </c>
      <c r="D13">
        <v>97</v>
      </c>
      <c r="E13">
        <v>18.192599999999999</v>
      </c>
      <c r="F13">
        <v>21.295400000000001</v>
      </c>
      <c r="G13">
        <v>24.194400000000002</v>
      </c>
      <c r="H13">
        <v>27.607500000000002</v>
      </c>
      <c r="I13">
        <v>35.06</v>
      </c>
      <c r="J13">
        <v>39.270000000000003</v>
      </c>
      <c r="K13">
        <v>43.17</v>
      </c>
      <c r="L13">
        <v>47.274000000000001</v>
      </c>
    </row>
    <row r="14" spans="1:12" x14ac:dyDescent="0.2">
      <c r="A14" t="s">
        <v>38</v>
      </c>
      <c r="B14" t="s">
        <v>8</v>
      </c>
      <c r="C14">
        <v>1780196400000</v>
      </c>
      <c r="D14">
        <v>75</v>
      </c>
      <c r="E14">
        <v>17.563700000000001</v>
      </c>
      <c r="F14">
        <v>21.269500000000001</v>
      </c>
      <c r="G14">
        <v>25.308900000000001</v>
      </c>
      <c r="H14">
        <v>27.748200000000001</v>
      </c>
      <c r="I14">
        <v>34.685000000000002</v>
      </c>
      <c r="J14">
        <v>39.22</v>
      </c>
      <c r="K14">
        <v>44.005000000000003</v>
      </c>
      <c r="L14">
        <v>48.189</v>
      </c>
    </row>
    <row r="15" spans="1:12" x14ac:dyDescent="0.2">
      <c r="A15" t="s">
        <v>39</v>
      </c>
      <c r="B15" t="s">
        <v>13</v>
      </c>
      <c r="C15">
        <v>1780197300000</v>
      </c>
      <c r="D15">
        <v>72</v>
      </c>
      <c r="E15">
        <v>17.056000000000001</v>
      </c>
      <c r="F15">
        <v>20.7392</v>
      </c>
      <c r="G15">
        <v>24.4756</v>
      </c>
      <c r="H15">
        <v>27.384599999999999</v>
      </c>
      <c r="I15">
        <v>35.015000000000001</v>
      </c>
      <c r="J15">
        <v>41.085000000000001</v>
      </c>
      <c r="K15">
        <v>45.1175</v>
      </c>
      <c r="L15">
        <v>47.939500000000002</v>
      </c>
    </row>
    <row r="16" spans="1:12" x14ac:dyDescent="0.2">
      <c r="A16" t="s">
        <v>40</v>
      </c>
      <c r="B16" t="s">
        <v>8</v>
      </c>
      <c r="C16">
        <v>1780198200000</v>
      </c>
      <c r="D16">
        <v>87</v>
      </c>
      <c r="E16">
        <v>18.5243</v>
      </c>
      <c r="F16">
        <v>21.003599999999999</v>
      </c>
      <c r="G16">
        <v>25.076699999999999</v>
      </c>
      <c r="H16">
        <v>27.672000000000001</v>
      </c>
      <c r="I16">
        <v>36.125</v>
      </c>
      <c r="J16">
        <v>39.29</v>
      </c>
      <c r="K16">
        <v>44.305</v>
      </c>
      <c r="L16">
        <v>47.457999999999998</v>
      </c>
    </row>
    <row r="17" spans="1:12" x14ac:dyDescent="0.2">
      <c r="A17" t="s">
        <v>41</v>
      </c>
      <c r="B17" t="s">
        <v>13</v>
      </c>
      <c r="C17">
        <v>1780199100000</v>
      </c>
      <c r="D17">
        <v>87</v>
      </c>
      <c r="E17">
        <v>19.4892</v>
      </c>
      <c r="F17">
        <v>21.781500000000001</v>
      </c>
      <c r="G17">
        <v>24.6297</v>
      </c>
      <c r="H17">
        <v>28.136099999999999</v>
      </c>
      <c r="I17">
        <v>36.055</v>
      </c>
      <c r="J17">
        <v>40.909999999999997</v>
      </c>
      <c r="K17">
        <v>45.81</v>
      </c>
      <c r="L17">
        <v>48.591000000000001</v>
      </c>
    </row>
    <row r="18" spans="1:12" x14ac:dyDescent="0.2">
      <c r="A18" t="s">
        <v>42</v>
      </c>
      <c r="B18" t="s">
        <v>8</v>
      </c>
      <c r="C18">
        <v>1780200000000</v>
      </c>
      <c r="D18">
        <v>95</v>
      </c>
      <c r="E18">
        <v>18.660900000000002</v>
      </c>
      <c r="F18">
        <v>21.6006</v>
      </c>
      <c r="G18">
        <v>24.4863</v>
      </c>
      <c r="H18">
        <v>26.880099999999999</v>
      </c>
      <c r="I18">
        <v>36.994999999999997</v>
      </c>
      <c r="J18">
        <v>42</v>
      </c>
      <c r="K18">
        <v>45.555</v>
      </c>
      <c r="L18">
        <v>48.222000000000001</v>
      </c>
    </row>
    <row r="19" spans="1:12" x14ac:dyDescent="0.2">
      <c r="A19" t="s">
        <v>43</v>
      </c>
      <c r="B19" t="s">
        <v>13</v>
      </c>
      <c r="C19">
        <v>1780196400000</v>
      </c>
      <c r="D19">
        <v>59</v>
      </c>
      <c r="E19">
        <v>17.546700000000001</v>
      </c>
      <c r="F19">
        <v>22.408899999999999</v>
      </c>
      <c r="G19">
        <v>25.741099999999999</v>
      </c>
      <c r="H19">
        <v>27.009899999999998</v>
      </c>
      <c r="I19">
        <v>35.090000000000003</v>
      </c>
      <c r="J19">
        <v>38.880000000000003</v>
      </c>
      <c r="K19">
        <v>42.865000000000002</v>
      </c>
      <c r="L19">
        <v>47.643000000000001</v>
      </c>
    </row>
    <row r="20" spans="1:12" x14ac:dyDescent="0.2">
      <c r="A20" t="s">
        <v>44</v>
      </c>
      <c r="B20" t="s">
        <v>8</v>
      </c>
      <c r="C20">
        <v>1780197300000</v>
      </c>
      <c r="D20">
        <v>81</v>
      </c>
      <c r="E20">
        <v>18.4589</v>
      </c>
      <c r="F20">
        <v>21.707799999999999</v>
      </c>
      <c r="G20">
        <v>24.146799999999999</v>
      </c>
      <c r="H20">
        <v>27.376000000000001</v>
      </c>
      <c r="I20">
        <v>36.57</v>
      </c>
      <c r="J20">
        <v>40.590000000000003</v>
      </c>
      <c r="K20">
        <v>44.43</v>
      </c>
      <c r="L20">
        <v>47.49</v>
      </c>
    </row>
    <row r="21" spans="1:12" x14ac:dyDescent="0.2">
      <c r="A21" t="s">
        <v>45</v>
      </c>
      <c r="B21" t="s">
        <v>13</v>
      </c>
      <c r="C21">
        <v>1780197300000</v>
      </c>
      <c r="D21">
        <v>78</v>
      </c>
      <c r="E21">
        <v>18.239599999999999</v>
      </c>
      <c r="F21">
        <v>22.095600000000001</v>
      </c>
      <c r="G21">
        <v>24.375699999999998</v>
      </c>
      <c r="H21">
        <v>26.608000000000001</v>
      </c>
      <c r="I21">
        <v>34.177500000000002</v>
      </c>
      <c r="J21">
        <v>40.365000000000002</v>
      </c>
      <c r="K21">
        <v>43.977499999999999</v>
      </c>
      <c r="L21">
        <v>47.811</v>
      </c>
    </row>
    <row r="22" spans="1:12" x14ac:dyDescent="0.2">
      <c r="A22" t="s">
        <v>46</v>
      </c>
      <c r="B22" t="s">
        <v>8</v>
      </c>
      <c r="C22">
        <v>1780199100000</v>
      </c>
      <c r="D22">
        <v>88</v>
      </c>
      <c r="E22">
        <v>17.456499999999998</v>
      </c>
      <c r="F22">
        <v>20.953199999999999</v>
      </c>
      <c r="G22">
        <v>23.811599999999999</v>
      </c>
      <c r="H22">
        <v>27.810099999999998</v>
      </c>
      <c r="I22">
        <v>35.770000000000003</v>
      </c>
      <c r="J22">
        <v>38.954999999999998</v>
      </c>
      <c r="K22">
        <v>43.877499999999998</v>
      </c>
      <c r="L22">
        <v>47.734999999999999</v>
      </c>
    </row>
    <row r="23" spans="1:12" x14ac:dyDescent="0.2">
      <c r="A23" t="s">
        <v>47</v>
      </c>
      <c r="B23" t="s">
        <v>13</v>
      </c>
      <c r="C23">
        <v>1780200000000</v>
      </c>
      <c r="D23">
        <v>87</v>
      </c>
      <c r="E23">
        <v>17.7577</v>
      </c>
      <c r="F23">
        <v>20.400400000000001</v>
      </c>
      <c r="G23">
        <v>23.693300000000001</v>
      </c>
      <c r="H23">
        <v>27.045400000000001</v>
      </c>
      <c r="I23">
        <v>36.200000000000003</v>
      </c>
      <c r="J23">
        <v>40.14</v>
      </c>
      <c r="K23">
        <v>44.454999999999998</v>
      </c>
      <c r="L23">
        <v>47.551000000000002</v>
      </c>
    </row>
    <row r="24" spans="1:12" x14ac:dyDescent="0.2">
      <c r="A24" t="s">
        <v>48</v>
      </c>
      <c r="B24" t="s">
        <v>8</v>
      </c>
      <c r="C24">
        <v>1780196400000</v>
      </c>
      <c r="D24">
        <v>66</v>
      </c>
      <c r="E24">
        <v>18.636800000000001</v>
      </c>
      <c r="F24">
        <v>21.808499999999999</v>
      </c>
      <c r="G24">
        <v>24.999300000000002</v>
      </c>
      <c r="H24">
        <v>27.013000000000002</v>
      </c>
      <c r="I24">
        <v>36.744999999999997</v>
      </c>
      <c r="J24">
        <v>41</v>
      </c>
      <c r="K24">
        <v>45.515000000000001</v>
      </c>
      <c r="L24">
        <v>47.46</v>
      </c>
    </row>
    <row r="25" spans="1:12" x14ac:dyDescent="0.2">
      <c r="A25" t="s">
        <v>49</v>
      </c>
      <c r="B25" t="s">
        <v>13</v>
      </c>
      <c r="C25">
        <v>1780197300000</v>
      </c>
      <c r="D25">
        <v>81</v>
      </c>
      <c r="E25">
        <v>18.415800000000001</v>
      </c>
      <c r="F25">
        <v>21.2121</v>
      </c>
      <c r="G25">
        <v>24.3734</v>
      </c>
      <c r="H25">
        <v>27.473299999999998</v>
      </c>
      <c r="I25">
        <v>34.799999999999997</v>
      </c>
      <c r="J25">
        <v>38.549999999999997</v>
      </c>
      <c r="K25">
        <v>43.41</v>
      </c>
      <c r="L25">
        <v>48.09</v>
      </c>
    </row>
    <row r="26" spans="1:12" x14ac:dyDescent="0.2">
      <c r="A26" t="s">
        <v>50</v>
      </c>
      <c r="B26" t="s">
        <v>8</v>
      </c>
      <c r="C26">
        <v>1780198200000</v>
      </c>
      <c r="D26">
        <v>84</v>
      </c>
      <c r="E26">
        <v>18.726700000000001</v>
      </c>
      <c r="F26">
        <v>21.704999999999998</v>
      </c>
      <c r="G26">
        <v>24.168099999999999</v>
      </c>
      <c r="H26">
        <v>26.655899999999999</v>
      </c>
      <c r="I26">
        <v>35.875</v>
      </c>
      <c r="J26">
        <v>40.494999999999997</v>
      </c>
      <c r="K26">
        <v>45.524999999999999</v>
      </c>
      <c r="L26">
        <v>48.096499999999999</v>
      </c>
    </row>
    <row r="27" spans="1:12" x14ac:dyDescent="0.2">
      <c r="A27" t="s">
        <v>51</v>
      </c>
      <c r="B27" t="s">
        <v>13</v>
      </c>
      <c r="C27">
        <v>1780199100000</v>
      </c>
      <c r="D27">
        <v>92</v>
      </c>
      <c r="E27">
        <v>18.664400000000001</v>
      </c>
      <c r="F27">
        <v>22.639500000000002</v>
      </c>
      <c r="G27">
        <v>24.761600000000001</v>
      </c>
      <c r="H27">
        <v>26.940300000000001</v>
      </c>
      <c r="I27">
        <v>37.314999999999998</v>
      </c>
      <c r="J27">
        <v>41.384999999999998</v>
      </c>
      <c r="K27">
        <v>44.14</v>
      </c>
      <c r="L27">
        <v>47.756999999999998</v>
      </c>
    </row>
    <row r="28" spans="1:12" x14ac:dyDescent="0.2">
      <c r="A28" t="s">
        <v>52</v>
      </c>
      <c r="B28" t="s">
        <v>8</v>
      </c>
      <c r="C28">
        <v>1780200000000</v>
      </c>
      <c r="D28">
        <v>98</v>
      </c>
      <c r="E28">
        <v>18.627700000000001</v>
      </c>
      <c r="F28">
        <v>21.6066</v>
      </c>
      <c r="G28">
        <v>25.044899999999998</v>
      </c>
      <c r="H28">
        <v>27.6922</v>
      </c>
      <c r="I28">
        <v>35.979999999999997</v>
      </c>
      <c r="J28">
        <v>40.43</v>
      </c>
      <c r="K28">
        <v>44.172499999999999</v>
      </c>
      <c r="L28">
        <v>47.716000000000001</v>
      </c>
    </row>
    <row r="29" spans="1:12" x14ac:dyDescent="0.2">
      <c r="A29" t="s">
        <v>53</v>
      </c>
      <c r="B29" t="s">
        <v>13</v>
      </c>
      <c r="C29">
        <v>1780196400000</v>
      </c>
      <c r="D29">
        <v>70</v>
      </c>
      <c r="E29">
        <v>18.132899999999999</v>
      </c>
      <c r="F29">
        <v>20.898800000000001</v>
      </c>
      <c r="G29">
        <v>24.3323</v>
      </c>
      <c r="H29">
        <v>26.943000000000001</v>
      </c>
      <c r="I29">
        <v>36.65</v>
      </c>
      <c r="J29">
        <v>40.774999999999999</v>
      </c>
      <c r="K29">
        <v>44.352499999999999</v>
      </c>
      <c r="L29">
        <v>48.3215</v>
      </c>
    </row>
    <row r="30" spans="1:12" x14ac:dyDescent="0.2">
      <c r="A30" t="s">
        <v>54</v>
      </c>
      <c r="B30" t="s">
        <v>8</v>
      </c>
      <c r="C30">
        <v>1780197300000</v>
      </c>
      <c r="D30">
        <v>78</v>
      </c>
      <c r="E30">
        <v>18.0078</v>
      </c>
      <c r="F30">
        <v>20.452000000000002</v>
      </c>
      <c r="G30">
        <v>24.2225</v>
      </c>
      <c r="H30">
        <v>28.754000000000001</v>
      </c>
      <c r="I30">
        <v>36.192500000000003</v>
      </c>
      <c r="J30">
        <v>40.049999999999997</v>
      </c>
      <c r="K30">
        <v>44.1175</v>
      </c>
      <c r="L30">
        <v>47.700499999999998</v>
      </c>
    </row>
    <row r="31" spans="1:12" x14ac:dyDescent="0.2">
      <c r="A31" t="s">
        <v>55</v>
      </c>
      <c r="B31" t="s">
        <v>13</v>
      </c>
      <c r="C31">
        <v>1780198200000</v>
      </c>
      <c r="D31">
        <v>79</v>
      </c>
      <c r="E31">
        <v>17.372599999999998</v>
      </c>
      <c r="F31">
        <v>20.5503</v>
      </c>
      <c r="G31">
        <v>23.3794</v>
      </c>
      <c r="H31">
        <v>27.459199999999999</v>
      </c>
      <c r="I31">
        <v>35.134999999999998</v>
      </c>
      <c r="J31">
        <v>39.090000000000003</v>
      </c>
      <c r="K31">
        <v>44.86</v>
      </c>
      <c r="L31">
        <v>47.670999999999999</v>
      </c>
    </row>
    <row r="32" spans="1:12" x14ac:dyDescent="0.2">
      <c r="A32" t="s">
        <v>56</v>
      </c>
      <c r="B32" t="s">
        <v>8</v>
      </c>
      <c r="C32">
        <v>1780199100000</v>
      </c>
      <c r="D32">
        <v>89</v>
      </c>
      <c r="E32">
        <v>18.5563</v>
      </c>
      <c r="F32">
        <v>21.782</v>
      </c>
      <c r="G32">
        <v>24.844100000000001</v>
      </c>
      <c r="H32">
        <v>27.521799999999999</v>
      </c>
      <c r="I32">
        <v>35.79</v>
      </c>
      <c r="J32">
        <v>39.51</v>
      </c>
      <c r="K32">
        <v>44.23</v>
      </c>
      <c r="L32">
        <v>47.798000000000002</v>
      </c>
    </row>
    <row r="33" spans="1:12" x14ac:dyDescent="0.2">
      <c r="A33" t="s">
        <v>57</v>
      </c>
      <c r="B33" t="s">
        <v>13</v>
      </c>
      <c r="C33">
        <v>1780199100000</v>
      </c>
      <c r="D33">
        <v>101</v>
      </c>
      <c r="E33">
        <v>18.460799999999999</v>
      </c>
      <c r="F33">
        <v>21.717099999999999</v>
      </c>
      <c r="G33">
        <v>24.3354</v>
      </c>
      <c r="H33">
        <v>27.029199999999999</v>
      </c>
      <c r="I33">
        <v>35.08</v>
      </c>
      <c r="J33">
        <v>40.36</v>
      </c>
      <c r="K33">
        <v>44.5</v>
      </c>
      <c r="L33">
        <v>47.15</v>
      </c>
    </row>
    <row r="34" spans="1:12" x14ac:dyDescent="0.2">
      <c r="A34" t="s">
        <v>58</v>
      </c>
      <c r="B34" t="s">
        <v>8</v>
      </c>
      <c r="C34">
        <v>1780196400000</v>
      </c>
      <c r="D34">
        <v>67</v>
      </c>
      <c r="E34">
        <v>18.249199999999998</v>
      </c>
      <c r="F34">
        <v>21.645800000000001</v>
      </c>
      <c r="G34">
        <v>24.286200000000001</v>
      </c>
      <c r="H34">
        <v>27.760400000000001</v>
      </c>
      <c r="I34">
        <v>35.895000000000003</v>
      </c>
      <c r="J34">
        <v>40.6</v>
      </c>
      <c r="K34">
        <v>45.274999999999999</v>
      </c>
      <c r="L34">
        <v>47.935000000000002</v>
      </c>
    </row>
    <row r="35" spans="1:12" x14ac:dyDescent="0.2">
      <c r="A35" t="s">
        <v>59</v>
      </c>
      <c r="B35" t="s">
        <v>13</v>
      </c>
      <c r="C35">
        <v>1780208100000</v>
      </c>
      <c r="D35">
        <v>130</v>
      </c>
      <c r="E35">
        <v>28.345700000000001</v>
      </c>
      <c r="F35">
        <v>33.387999999999998</v>
      </c>
      <c r="G35">
        <v>38.268300000000004</v>
      </c>
      <c r="H35">
        <v>44.751199999999997</v>
      </c>
      <c r="I35">
        <v>43.66</v>
      </c>
      <c r="J35">
        <v>47.365000000000002</v>
      </c>
      <c r="K35">
        <v>52.454999999999998</v>
      </c>
      <c r="L35">
        <v>56.736499999999999</v>
      </c>
    </row>
    <row r="36" spans="1:12" x14ac:dyDescent="0.2">
      <c r="A36" t="s">
        <v>61</v>
      </c>
      <c r="B36" t="s">
        <v>8</v>
      </c>
      <c r="C36">
        <v>1780209000000</v>
      </c>
      <c r="D36">
        <v>136</v>
      </c>
      <c r="E36">
        <v>27.755400000000002</v>
      </c>
      <c r="F36">
        <v>33.613199999999999</v>
      </c>
      <c r="G36">
        <v>38.3504</v>
      </c>
      <c r="H36">
        <v>43.509500000000003</v>
      </c>
      <c r="I36">
        <v>44.164999999999999</v>
      </c>
      <c r="J36">
        <v>48.795000000000002</v>
      </c>
      <c r="K36">
        <v>53.532499999999999</v>
      </c>
      <c r="L36">
        <v>56.825000000000003</v>
      </c>
    </row>
    <row r="37" spans="1:12" x14ac:dyDescent="0.2">
      <c r="A37" t="s">
        <v>62</v>
      </c>
      <c r="B37" t="s">
        <v>13</v>
      </c>
      <c r="C37">
        <v>1780209900000</v>
      </c>
      <c r="D37">
        <v>149</v>
      </c>
      <c r="E37">
        <v>28.6846</v>
      </c>
      <c r="F37">
        <v>33.937399999999997</v>
      </c>
      <c r="G37">
        <v>37.86</v>
      </c>
      <c r="H37">
        <v>42.773299999999999</v>
      </c>
      <c r="I37">
        <v>44.34</v>
      </c>
      <c r="J37">
        <v>47.79</v>
      </c>
      <c r="K37">
        <v>51.97</v>
      </c>
      <c r="L37">
        <v>56.091999999999999</v>
      </c>
    </row>
    <row r="38" spans="1:12" x14ac:dyDescent="0.2">
      <c r="A38" t="s">
        <v>63</v>
      </c>
      <c r="B38" t="s">
        <v>8</v>
      </c>
      <c r="C38">
        <v>1780210800000</v>
      </c>
      <c r="D38">
        <v>145</v>
      </c>
      <c r="E38">
        <v>28.206199999999999</v>
      </c>
      <c r="F38">
        <v>33.279400000000003</v>
      </c>
      <c r="G38">
        <v>38.927199999999999</v>
      </c>
      <c r="H38">
        <v>43.076099999999997</v>
      </c>
      <c r="I38">
        <v>43.59</v>
      </c>
      <c r="J38">
        <v>49.55</v>
      </c>
      <c r="K38">
        <v>53.11</v>
      </c>
      <c r="L38">
        <v>56.86</v>
      </c>
    </row>
    <row r="39" spans="1:12" x14ac:dyDescent="0.2">
      <c r="A39" t="s">
        <v>64</v>
      </c>
      <c r="B39" t="s">
        <v>13</v>
      </c>
      <c r="C39">
        <v>1780211700000</v>
      </c>
      <c r="D39">
        <v>156</v>
      </c>
      <c r="E39">
        <v>28.450800000000001</v>
      </c>
      <c r="F39">
        <v>33.754899999999999</v>
      </c>
      <c r="G39">
        <v>39.008400000000002</v>
      </c>
      <c r="H39">
        <v>44.353400000000001</v>
      </c>
      <c r="I39">
        <v>44.287500000000001</v>
      </c>
      <c r="J39">
        <v>48.8</v>
      </c>
      <c r="K39">
        <v>53.647500000000001</v>
      </c>
      <c r="L39">
        <v>56.457500000000003</v>
      </c>
    </row>
    <row r="40" spans="1:12" x14ac:dyDescent="0.2">
      <c r="A40" t="s">
        <v>65</v>
      </c>
      <c r="B40" t="s">
        <v>8</v>
      </c>
      <c r="C40">
        <v>1780211700000</v>
      </c>
      <c r="D40">
        <v>160</v>
      </c>
      <c r="E40">
        <v>27.848500000000001</v>
      </c>
      <c r="F40">
        <v>31.802499999999998</v>
      </c>
      <c r="G40">
        <v>37.480499999999999</v>
      </c>
      <c r="H40">
        <v>43.917900000000003</v>
      </c>
      <c r="I40">
        <v>43.965000000000003</v>
      </c>
      <c r="J40">
        <v>48.04</v>
      </c>
      <c r="K40">
        <v>52.865000000000002</v>
      </c>
      <c r="L40">
        <v>56.682000000000002</v>
      </c>
    </row>
    <row r="41" spans="1:12" x14ac:dyDescent="0.2">
      <c r="A41" t="s">
        <v>66</v>
      </c>
      <c r="B41" t="s">
        <v>13</v>
      </c>
      <c r="C41">
        <v>1780205400000</v>
      </c>
      <c r="D41">
        <v>121</v>
      </c>
      <c r="E41">
        <v>27.2895</v>
      </c>
      <c r="F41">
        <v>31.8659</v>
      </c>
      <c r="G41">
        <v>36.572499999999998</v>
      </c>
      <c r="H41">
        <v>44.063000000000002</v>
      </c>
      <c r="I41">
        <v>44.1</v>
      </c>
      <c r="J41">
        <v>48.76</v>
      </c>
      <c r="K41">
        <v>52.49</v>
      </c>
      <c r="L41">
        <v>55.49</v>
      </c>
    </row>
    <row r="42" spans="1:12" x14ac:dyDescent="0.2">
      <c r="A42" t="s">
        <v>67</v>
      </c>
      <c r="B42" t="s">
        <v>8</v>
      </c>
      <c r="C42">
        <v>1780208100000</v>
      </c>
      <c r="D42">
        <v>132</v>
      </c>
      <c r="E42">
        <v>27.219000000000001</v>
      </c>
      <c r="F42">
        <v>33.396500000000003</v>
      </c>
      <c r="G42">
        <v>38.78</v>
      </c>
      <c r="H42">
        <v>42.820500000000003</v>
      </c>
      <c r="I42">
        <v>44.027500000000003</v>
      </c>
      <c r="J42">
        <v>48.48</v>
      </c>
      <c r="K42">
        <v>52.84</v>
      </c>
      <c r="L42">
        <v>56.046999999999997</v>
      </c>
    </row>
    <row r="43" spans="1:12" x14ac:dyDescent="0.2">
      <c r="A43" t="s">
        <v>68</v>
      </c>
      <c r="B43" t="s">
        <v>13</v>
      </c>
      <c r="C43">
        <v>1780208100000</v>
      </c>
      <c r="D43">
        <v>145</v>
      </c>
      <c r="E43">
        <v>27.5276</v>
      </c>
      <c r="F43">
        <v>33.413200000000003</v>
      </c>
      <c r="G43">
        <v>38.424900000000001</v>
      </c>
      <c r="H43">
        <v>42.954599999999999</v>
      </c>
      <c r="I43">
        <v>44.38</v>
      </c>
      <c r="J43">
        <v>47.76</v>
      </c>
      <c r="K43">
        <v>52.02</v>
      </c>
      <c r="L43">
        <v>55.83</v>
      </c>
    </row>
    <row r="44" spans="1:12" x14ac:dyDescent="0.2">
      <c r="A44" t="s">
        <v>69</v>
      </c>
      <c r="B44" t="s">
        <v>8</v>
      </c>
      <c r="C44">
        <v>1780209900000</v>
      </c>
      <c r="D44">
        <v>145</v>
      </c>
      <c r="E44">
        <v>27.2302</v>
      </c>
      <c r="F44">
        <v>33.330100000000002</v>
      </c>
      <c r="G44">
        <v>37.924500000000002</v>
      </c>
      <c r="H44">
        <v>42.488599999999998</v>
      </c>
      <c r="I44">
        <v>43.75</v>
      </c>
      <c r="J44">
        <v>47.6</v>
      </c>
      <c r="K44">
        <v>52.33</v>
      </c>
      <c r="L44">
        <v>55.817999999999998</v>
      </c>
    </row>
    <row r="45" spans="1:12" x14ac:dyDescent="0.2">
      <c r="A45" t="s">
        <v>70</v>
      </c>
      <c r="B45" t="s">
        <v>13</v>
      </c>
      <c r="C45">
        <v>1780209900000</v>
      </c>
      <c r="D45">
        <v>148</v>
      </c>
      <c r="E45">
        <v>28.9039</v>
      </c>
      <c r="F45">
        <v>33.326500000000003</v>
      </c>
      <c r="G45">
        <v>38.135399999999997</v>
      </c>
      <c r="H45">
        <v>43.040700000000001</v>
      </c>
      <c r="I45">
        <v>44.647500000000001</v>
      </c>
      <c r="J45">
        <v>49.005000000000003</v>
      </c>
      <c r="K45">
        <v>52.95</v>
      </c>
      <c r="L45">
        <v>56.723999999999997</v>
      </c>
    </row>
    <row r="46" spans="1:12" x14ac:dyDescent="0.2">
      <c r="A46" t="s">
        <v>71</v>
      </c>
      <c r="B46" t="s">
        <v>8</v>
      </c>
      <c r="C46">
        <v>1780211700000</v>
      </c>
      <c r="D46">
        <v>159</v>
      </c>
      <c r="E46">
        <v>28.374700000000001</v>
      </c>
      <c r="F46">
        <v>33.5642</v>
      </c>
      <c r="G46">
        <v>39.342599999999997</v>
      </c>
      <c r="H46">
        <v>43.299599999999998</v>
      </c>
      <c r="I46">
        <v>43.74</v>
      </c>
      <c r="J46">
        <v>48.31</v>
      </c>
      <c r="K46">
        <v>53.104999999999997</v>
      </c>
      <c r="L46">
        <v>56.584000000000003</v>
      </c>
    </row>
    <row r="47" spans="1:12" x14ac:dyDescent="0.2">
      <c r="A47" t="s">
        <v>72</v>
      </c>
      <c r="B47" t="s">
        <v>13</v>
      </c>
      <c r="C47">
        <v>1780212600000</v>
      </c>
      <c r="D47">
        <v>161</v>
      </c>
      <c r="E47">
        <v>27.323399999999999</v>
      </c>
      <c r="F47">
        <v>33.0289</v>
      </c>
      <c r="G47">
        <v>37.295000000000002</v>
      </c>
      <c r="H47">
        <v>41.459600000000002</v>
      </c>
      <c r="I47">
        <v>44.48</v>
      </c>
      <c r="J47">
        <v>49.62</v>
      </c>
      <c r="K47">
        <v>53.19</v>
      </c>
      <c r="L47">
        <v>56.8</v>
      </c>
    </row>
    <row r="48" spans="1:12" x14ac:dyDescent="0.2">
      <c r="A48" t="s">
        <v>73</v>
      </c>
      <c r="B48" t="s">
        <v>8</v>
      </c>
      <c r="C48">
        <v>1780205400000</v>
      </c>
      <c r="D48">
        <v>120</v>
      </c>
      <c r="E48">
        <v>27.240500000000001</v>
      </c>
      <c r="F48">
        <v>32.3611</v>
      </c>
      <c r="G48">
        <v>36.371000000000002</v>
      </c>
      <c r="H48">
        <v>41.652200000000001</v>
      </c>
      <c r="I48">
        <v>44.27</v>
      </c>
      <c r="J48">
        <v>49.64</v>
      </c>
      <c r="K48">
        <v>52.7425</v>
      </c>
      <c r="L48">
        <v>56.578499999999998</v>
      </c>
    </row>
    <row r="49" spans="1:12" x14ac:dyDescent="0.2">
      <c r="A49" t="s">
        <v>74</v>
      </c>
      <c r="B49" t="s">
        <v>13</v>
      </c>
      <c r="C49">
        <v>1780207200000</v>
      </c>
      <c r="D49">
        <v>135</v>
      </c>
      <c r="E49">
        <v>27.922699999999999</v>
      </c>
      <c r="F49">
        <v>33.517299999999999</v>
      </c>
      <c r="G49">
        <v>38.012099999999997</v>
      </c>
      <c r="H49">
        <v>42.9574</v>
      </c>
      <c r="I49">
        <v>44.825000000000003</v>
      </c>
      <c r="J49">
        <v>49.17</v>
      </c>
      <c r="K49">
        <v>53.034999999999997</v>
      </c>
      <c r="L49">
        <v>56.573</v>
      </c>
    </row>
  </sheetData>
  <autoFilter ref="A1:L49" xr:uid="{00000000-0009-0000-0000-00001C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E9E9E"/>
  </sheetPr>
  <dimension ref="A1:I10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4" width="15" customWidth="1"/>
    <col min="5" max="8" width="12" customWidth="1"/>
    <col min="9" max="9" width="21" customWidth="1"/>
  </cols>
  <sheetData>
    <row r="1" spans="1:9" ht="16" customHeight="1" x14ac:dyDescent="0.2">
      <c r="A1" s="5" t="s">
        <v>0</v>
      </c>
      <c r="B1" s="5" t="s">
        <v>1</v>
      </c>
      <c r="C1" s="5" t="s">
        <v>590</v>
      </c>
      <c r="D1" s="5" t="s">
        <v>381</v>
      </c>
      <c r="E1" s="5" t="s">
        <v>366</v>
      </c>
      <c r="F1" s="5" t="s">
        <v>371</v>
      </c>
      <c r="G1" s="5" t="s">
        <v>374</v>
      </c>
      <c r="H1" s="5" t="s">
        <v>377</v>
      </c>
      <c r="I1" s="5" t="s">
        <v>599</v>
      </c>
    </row>
    <row r="2" spans="1:9" x14ac:dyDescent="0.2">
      <c r="A2" t="s">
        <v>7</v>
      </c>
      <c r="B2" t="s">
        <v>8</v>
      </c>
      <c r="C2">
        <v>1</v>
      </c>
      <c r="D2" t="s">
        <v>992</v>
      </c>
      <c r="E2">
        <v>3</v>
      </c>
      <c r="F2">
        <v>2</v>
      </c>
      <c r="G2">
        <v>3</v>
      </c>
      <c r="H2">
        <v>3</v>
      </c>
      <c r="I2">
        <f t="shared" ref="I2:I33" si="0">SUM(E2:H2)</f>
        <v>11</v>
      </c>
    </row>
    <row r="3" spans="1:9" x14ac:dyDescent="0.2">
      <c r="A3" t="s">
        <v>12</v>
      </c>
      <c r="B3" t="s">
        <v>13</v>
      </c>
      <c r="C3">
        <v>1</v>
      </c>
      <c r="D3" t="s">
        <v>992</v>
      </c>
      <c r="E3">
        <v>3</v>
      </c>
      <c r="F3">
        <v>3</v>
      </c>
      <c r="G3">
        <v>3</v>
      </c>
      <c r="H3">
        <v>3</v>
      </c>
      <c r="I3">
        <f t="shared" si="0"/>
        <v>12</v>
      </c>
    </row>
    <row r="4" spans="1:9" x14ac:dyDescent="0.2">
      <c r="A4" t="s">
        <v>16</v>
      </c>
      <c r="B4" t="s">
        <v>8</v>
      </c>
      <c r="C4">
        <v>1</v>
      </c>
      <c r="D4" t="s">
        <v>992</v>
      </c>
      <c r="E4">
        <v>3</v>
      </c>
      <c r="F4">
        <v>3</v>
      </c>
      <c r="G4">
        <v>3</v>
      </c>
      <c r="H4">
        <v>4</v>
      </c>
      <c r="I4">
        <f t="shared" si="0"/>
        <v>13</v>
      </c>
    </row>
    <row r="5" spans="1:9" x14ac:dyDescent="0.2">
      <c r="A5" t="s">
        <v>19</v>
      </c>
      <c r="B5" t="s">
        <v>13</v>
      </c>
      <c r="C5">
        <v>1</v>
      </c>
      <c r="D5" t="s">
        <v>992</v>
      </c>
      <c r="E5">
        <v>4</v>
      </c>
      <c r="F5">
        <v>3</v>
      </c>
      <c r="G5">
        <v>4</v>
      </c>
      <c r="H5">
        <v>3</v>
      </c>
      <c r="I5">
        <f t="shared" si="0"/>
        <v>14</v>
      </c>
    </row>
    <row r="6" spans="1:9" x14ac:dyDescent="0.2">
      <c r="A6" t="s">
        <v>20</v>
      </c>
      <c r="B6" t="s">
        <v>8</v>
      </c>
      <c r="C6">
        <v>1</v>
      </c>
      <c r="D6" t="s">
        <v>992</v>
      </c>
      <c r="E6">
        <v>3</v>
      </c>
      <c r="F6">
        <v>2</v>
      </c>
      <c r="G6">
        <v>3</v>
      </c>
      <c r="H6">
        <v>2</v>
      </c>
      <c r="I6">
        <f t="shared" si="0"/>
        <v>10</v>
      </c>
    </row>
    <row r="7" spans="1:9" x14ac:dyDescent="0.2">
      <c r="A7" t="s">
        <v>22</v>
      </c>
      <c r="B7" t="s">
        <v>13</v>
      </c>
      <c r="C7">
        <v>1</v>
      </c>
      <c r="D7" t="s">
        <v>992</v>
      </c>
      <c r="E7">
        <v>3</v>
      </c>
      <c r="F7">
        <v>3</v>
      </c>
      <c r="G7">
        <v>2</v>
      </c>
      <c r="H7">
        <v>3</v>
      </c>
      <c r="I7">
        <f t="shared" si="0"/>
        <v>11</v>
      </c>
    </row>
    <row r="8" spans="1:9" x14ac:dyDescent="0.2">
      <c r="A8" t="s">
        <v>24</v>
      </c>
      <c r="B8" t="s">
        <v>8</v>
      </c>
      <c r="C8">
        <v>1</v>
      </c>
      <c r="D8" t="s">
        <v>992</v>
      </c>
      <c r="E8">
        <v>3</v>
      </c>
      <c r="F8">
        <v>3</v>
      </c>
      <c r="G8">
        <v>3</v>
      </c>
      <c r="H8">
        <v>3</v>
      </c>
      <c r="I8">
        <f t="shared" si="0"/>
        <v>12</v>
      </c>
    </row>
    <row r="9" spans="1:9" x14ac:dyDescent="0.2">
      <c r="A9" t="s">
        <v>25</v>
      </c>
      <c r="B9" t="s">
        <v>13</v>
      </c>
      <c r="C9">
        <v>1</v>
      </c>
      <c r="D9" t="s">
        <v>992</v>
      </c>
      <c r="E9">
        <v>4</v>
      </c>
      <c r="F9">
        <v>3</v>
      </c>
      <c r="G9">
        <v>3</v>
      </c>
      <c r="H9">
        <v>3</v>
      </c>
      <c r="I9">
        <f t="shared" si="0"/>
        <v>13</v>
      </c>
    </row>
    <row r="10" spans="1:9" x14ac:dyDescent="0.2">
      <c r="A10" t="s">
        <v>27</v>
      </c>
      <c r="B10" t="s">
        <v>8</v>
      </c>
      <c r="C10">
        <v>1</v>
      </c>
      <c r="D10" t="s">
        <v>992</v>
      </c>
      <c r="E10">
        <v>3</v>
      </c>
      <c r="F10">
        <v>4</v>
      </c>
      <c r="G10">
        <v>3</v>
      </c>
      <c r="H10">
        <v>4</v>
      </c>
      <c r="I10">
        <f t="shared" si="0"/>
        <v>14</v>
      </c>
    </row>
    <row r="11" spans="1:9" x14ac:dyDescent="0.2">
      <c r="A11" t="s">
        <v>28</v>
      </c>
      <c r="B11" t="s">
        <v>13</v>
      </c>
      <c r="C11">
        <v>1</v>
      </c>
      <c r="D11" t="s">
        <v>992</v>
      </c>
      <c r="E11">
        <v>2</v>
      </c>
      <c r="F11">
        <v>3</v>
      </c>
      <c r="G11">
        <v>2</v>
      </c>
      <c r="H11">
        <v>3</v>
      </c>
      <c r="I11">
        <f t="shared" si="0"/>
        <v>10</v>
      </c>
    </row>
    <row r="12" spans="1:9" x14ac:dyDescent="0.2">
      <c r="A12" t="s">
        <v>29</v>
      </c>
      <c r="B12" t="s">
        <v>8</v>
      </c>
      <c r="C12">
        <v>1</v>
      </c>
      <c r="D12" t="s">
        <v>992</v>
      </c>
      <c r="E12">
        <v>3</v>
      </c>
      <c r="F12">
        <v>4</v>
      </c>
      <c r="G12">
        <v>3</v>
      </c>
      <c r="H12">
        <v>4</v>
      </c>
      <c r="I12">
        <f t="shared" si="0"/>
        <v>14</v>
      </c>
    </row>
    <row r="13" spans="1:9" x14ac:dyDescent="0.2">
      <c r="A13" t="s">
        <v>32</v>
      </c>
      <c r="B13" t="s">
        <v>13</v>
      </c>
      <c r="C13">
        <v>1</v>
      </c>
      <c r="D13" t="s">
        <v>992</v>
      </c>
      <c r="E13">
        <v>4</v>
      </c>
      <c r="F13">
        <v>4</v>
      </c>
      <c r="G13">
        <v>4</v>
      </c>
      <c r="H13">
        <v>3</v>
      </c>
      <c r="I13">
        <f t="shared" si="0"/>
        <v>15</v>
      </c>
    </row>
    <row r="14" spans="1:9" x14ac:dyDescent="0.2">
      <c r="A14" t="s">
        <v>34</v>
      </c>
      <c r="B14" t="s">
        <v>8</v>
      </c>
      <c r="C14">
        <v>1</v>
      </c>
      <c r="D14" t="s">
        <v>992</v>
      </c>
      <c r="E14">
        <v>4</v>
      </c>
      <c r="F14">
        <v>4</v>
      </c>
      <c r="G14">
        <v>4</v>
      </c>
      <c r="H14">
        <v>4</v>
      </c>
      <c r="I14">
        <f t="shared" si="0"/>
        <v>16</v>
      </c>
    </row>
    <row r="15" spans="1:9" x14ac:dyDescent="0.2">
      <c r="A15" t="s">
        <v>37</v>
      </c>
      <c r="B15" t="s">
        <v>13</v>
      </c>
      <c r="C15">
        <v>1</v>
      </c>
      <c r="D15" t="s">
        <v>992</v>
      </c>
      <c r="E15">
        <v>4</v>
      </c>
      <c r="F15">
        <v>4</v>
      </c>
      <c r="G15">
        <v>5</v>
      </c>
      <c r="H15">
        <v>4</v>
      </c>
      <c r="I15">
        <f t="shared" si="0"/>
        <v>17</v>
      </c>
    </row>
    <row r="16" spans="1:9" x14ac:dyDescent="0.2">
      <c r="A16" t="s">
        <v>38</v>
      </c>
      <c r="B16" t="s">
        <v>8</v>
      </c>
      <c r="C16">
        <v>1</v>
      </c>
      <c r="D16" t="s">
        <v>992</v>
      </c>
      <c r="E16">
        <v>3</v>
      </c>
      <c r="F16">
        <v>3</v>
      </c>
      <c r="G16">
        <v>3</v>
      </c>
      <c r="H16">
        <v>4</v>
      </c>
      <c r="I16">
        <f t="shared" si="0"/>
        <v>13</v>
      </c>
    </row>
    <row r="17" spans="1:9" x14ac:dyDescent="0.2">
      <c r="A17" t="s">
        <v>39</v>
      </c>
      <c r="B17" t="s">
        <v>13</v>
      </c>
      <c r="C17">
        <v>1</v>
      </c>
      <c r="D17" t="s">
        <v>992</v>
      </c>
      <c r="E17">
        <v>4</v>
      </c>
      <c r="F17">
        <v>3</v>
      </c>
      <c r="G17">
        <v>4</v>
      </c>
      <c r="H17">
        <v>3</v>
      </c>
      <c r="I17">
        <f t="shared" si="0"/>
        <v>14</v>
      </c>
    </row>
    <row r="18" spans="1:9" x14ac:dyDescent="0.2">
      <c r="A18" t="s">
        <v>40</v>
      </c>
      <c r="B18" t="s">
        <v>8</v>
      </c>
      <c r="C18">
        <v>1</v>
      </c>
      <c r="D18" t="s">
        <v>992</v>
      </c>
      <c r="E18">
        <v>3</v>
      </c>
      <c r="F18">
        <v>4</v>
      </c>
      <c r="G18">
        <v>4</v>
      </c>
      <c r="H18">
        <v>4</v>
      </c>
      <c r="I18">
        <f t="shared" si="0"/>
        <v>15</v>
      </c>
    </row>
    <row r="19" spans="1:9" x14ac:dyDescent="0.2">
      <c r="A19" t="s">
        <v>41</v>
      </c>
      <c r="B19" t="s">
        <v>13</v>
      </c>
      <c r="C19">
        <v>1</v>
      </c>
      <c r="D19" t="s">
        <v>992</v>
      </c>
      <c r="E19">
        <v>4</v>
      </c>
      <c r="F19">
        <v>4</v>
      </c>
      <c r="G19">
        <v>4</v>
      </c>
      <c r="H19">
        <v>4</v>
      </c>
      <c r="I19">
        <f t="shared" si="0"/>
        <v>16</v>
      </c>
    </row>
    <row r="20" spans="1:9" x14ac:dyDescent="0.2">
      <c r="A20" t="s">
        <v>42</v>
      </c>
      <c r="B20" t="s">
        <v>8</v>
      </c>
      <c r="C20">
        <v>1</v>
      </c>
      <c r="D20" t="s">
        <v>992</v>
      </c>
      <c r="E20">
        <v>4</v>
      </c>
      <c r="F20">
        <v>4</v>
      </c>
      <c r="G20">
        <v>4</v>
      </c>
      <c r="H20">
        <v>5</v>
      </c>
      <c r="I20">
        <f t="shared" si="0"/>
        <v>17</v>
      </c>
    </row>
    <row r="21" spans="1:9" x14ac:dyDescent="0.2">
      <c r="A21" t="s">
        <v>43</v>
      </c>
      <c r="B21" t="s">
        <v>13</v>
      </c>
      <c r="C21">
        <v>1</v>
      </c>
      <c r="D21" t="s">
        <v>992</v>
      </c>
      <c r="E21">
        <v>4</v>
      </c>
      <c r="F21">
        <v>3</v>
      </c>
      <c r="G21">
        <v>3</v>
      </c>
      <c r="H21">
        <v>3</v>
      </c>
      <c r="I21">
        <f t="shared" si="0"/>
        <v>13</v>
      </c>
    </row>
    <row r="22" spans="1:9" x14ac:dyDescent="0.2">
      <c r="A22" t="s">
        <v>44</v>
      </c>
      <c r="B22" t="s">
        <v>8</v>
      </c>
      <c r="C22">
        <v>1</v>
      </c>
      <c r="D22" t="s">
        <v>992</v>
      </c>
      <c r="E22">
        <v>3</v>
      </c>
      <c r="F22">
        <v>4</v>
      </c>
      <c r="G22">
        <v>3</v>
      </c>
      <c r="H22">
        <v>4</v>
      </c>
      <c r="I22">
        <f t="shared" si="0"/>
        <v>14</v>
      </c>
    </row>
    <row r="23" spans="1:9" x14ac:dyDescent="0.2">
      <c r="A23" t="s">
        <v>45</v>
      </c>
      <c r="B23" t="s">
        <v>13</v>
      </c>
      <c r="C23">
        <v>1</v>
      </c>
      <c r="D23" t="s">
        <v>992</v>
      </c>
      <c r="E23">
        <v>4</v>
      </c>
      <c r="F23">
        <v>3</v>
      </c>
      <c r="G23">
        <v>4</v>
      </c>
      <c r="H23">
        <v>4</v>
      </c>
      <c r="I23">
        <f t="shared" si="0"/>
        <v>15</v>
      </c>
    </row>
    <row r="24" spans="1:9" x14ac:dyDescent="0.2">
      <c r="A24" t="s">
        <v>46</v>
      </c>
      <c r="B24" t="s">
        <v>8</v>
      </c>
      <c r="C24">
        <v>1</v>
      </c>
      <c r="D24" t="s">
        <v>992</v>
      </c>
      <c r="E24">
        <v>4</v>
      </c>
      <c r="F24">
        <v>4</v>
      </c>
      <c r="G24">
        <v>4</v>
      </c>
      <c r="H24">
        <v>4</v>
      </c>
      <c r="I24">
        <f t="shared" si="0"/>
        <v>16</v>
      </c>
    </row>
    <row r="25" spans="1:9" x14ac:dyDescent="0.2">
      <c r="A25" t="s">
        <v>47</v>
      </c>
      <c r="B25" t="s">
        <v>13</v>
      </c>
      <c r="C25">
        <v>1</v>
      </c>
      <c r="D25" t="s">
        <v>992</v>
      </c>
      <c r="E25">
        <v>5</v>
      </c>
      <c r="F25">
        <v>4</v>
      </c>
      <c r="G25">
        <v>4</v>
      </c>
      <c r="H25">
        <v>4</v>
      </c>
      <c r="I25">
        <f t="shared" si="0"/>
        <v>17</v>
      </c>
    </row>
    <row r="26" spans="1:9" x14ac:dyDescent="0.2">
      <c r="A26" t="s">
        <v>48</v>
      </c>
      <c r="B26" t="s">
        <v>8</v>
      </c>
      <c r="C26">
        <v>1</v>
      </c>
      <c r="D26" t="s">
        <v>992</v>
      </c>
      <c r="E26">
        <v>3</v>
      </c>
      <c r="F26">
        <v>4</v>
      </c>
      <c r="G26">
        <v>3</v>
      </c>
      <c r="H26">
        <v>3</v>
      </c>
      <c r="I26">
        <f t="shared" si="0"/>
        <v>13</v>
      </c>
    </row>
    <row r="27" spans="1:9" x14ac:dyDescent="0.2">
      <c r="A27" t="s">
        <v>49</v>
      </c>
      <c r="B27" t="s">
        <v>13</v>
      </c>
      <c r="C27">
        <v>1</v>
      </c>
      <c r="D27" t="s">
        <v>992</v>
      </c>
      <c r="E27">
        <v>4</v>
      </c>
      <c r="F27">
        <v>3</v>
      </c>
      <c r="G27">
        <v>4</v>
      </c>
      <c r="H27">
        <v>3</v>
      </c>
      <c r="I27">
        <f t="shared" si="0"/>
        <v>14</v>
      </c>
    </row>
    <row r="28" spans="1:9" x14ac:dyDescent="0.2">
      <c r="A28" t="s">
        <v>50</v>
      </c>
      <c r="B28" t="s">
        <v>8</v>
      </c>
      <c r="C28">
        <v>1</v>
      </c>
      <c r="D28" t="s">
        <v>992</v>
      </c>
      <c r="E28">
        <v>4</v>
      </c>
      <c r="F28">
        <v>4</v>
      </c>
      <c r="G28">
        <v>3</v>
      </c>
      <c r="H28">
        <v>4</v>
      </c>
      <c r="I28">
        <f t="shared" si="0"/>
        <v>15</v>
      </c>
    </row>
    <row r="29" spans="1:9" x14ac:dyDescent="0.2">
      <c r="A29" t="s">
        <v>51</v>
      </c>
      <c r="B29" t="s">
        <v>13</v>
      </c>
      <c r="C29">
        <v>1</v>
      </c>
      <c r="D29" t="s">
        <v>992</v>
      </c>
      <c r="E29">
        <v>4</v>
      </c>
      <c r="F29">
        <v>4</v>
      </c>
      <c r="G29">
        <v>4</v>
      </c>
      <c r="H29">
        <v>4</v>
      </c>
      <c r="I29">
        <f t="shared" si="0"/>
        <v>16</v>
      </c>
    </row>
    <row r="30" spans="1:9" x14ac:dyDescent="0.2">
      <c r="A30" t="s">
        <v>52</v>
      </c>
      <c r="B30" t="s">
        <v>8</v>
      </c>
      <c r="C30">
        <v>1</v>
      </c>
      <c r="D30" t="s">
        <v>992</v>
      </c>
      <c r="E30">
        <v>4</v>
      </c>
      <c r="F30">
        <v>5</v>
      </c>
      <c r="G30">
        <v>4</v>
      </c>
      <c r="H30">
        <v>4</v>
      </c>
      <c r="I30">
        <f t="shared" si="0"/>
        <v>17</v>
      </c>
    </row>
    <row r="31" spans="1:9" x14ac:dyDescent="0.2">
      <c r="A31" t="s">
        <v>53</v>
      </c>
      <c r="B31" t="s">
        <v>13</v>
      </c>
      <c r="C31">
        <v>1</v>
      </c>
      <c r="D31" t="s">
        <v>992</v>
      </c>
      <c r="E31">
        <v>3</v>
      </c>
      <c r="F31">
        <v>3</v>
      </c>
      <c r="G31">
        <v>4</v>
      </c>
      <c r="H31">
        <v>3</v>
      </c>
      <c r="I31">
        <f t="shared" si="0"/>
        <v>13</v>
      </c>
    </row>
    <row r="32" spans="1:9" x14ac:dyDescent="0.2">
      <c r="A32" t="s">
        <v>54</v>
      </c>
      <c r="B32" t="s">
        <v>8</v>
      </c>
      <c r="C32">
        <v>1</v>
      </c>
      <c r="D32" t="s">
        <v>992</v>
      </c>
      <c r="E32">
        <v>3</v>
      </c>
      <c r="F32">
        <v>4</v>
      </c>
      <c r="G32">
        <v>3</v>
      </c>
      <c r="H32">
        <v>4</v>
      </c>
      <c r="I32">
        <f t="shared" si="0"/>
        <v>14</v>
      </c>
    </row>
    <row r="33" spans="1:9" x14ac:dyDescent="0.2">
      <c r="A33" t="s">
        <v>55</v>
      </c>
      <c r="B33" t="s">
        <v>13</v>
      </c>
      <c r="C33">
        <v>1</v>
      </c>
      <c r="D33" t="s">
        <v>992</v>
      </c>
      <c r="E33">
        <v>4</v>
      </c>
      <c r="F33">
        <v>4</v>
      </c>
      <c r="G33">
        <v>4</v>
      </c>
      <c r="H33">
        <v>3</v>
      </c>
      <c r="I33">
        <f t="shared" si="0"/>
        <v>15</v>
      </c>
    </row>
    <row r="34" spans="1:9" x14ac:dyDescent="0.2">
      <c r="A34" t="s">
        <v>56</v>
      </c>
      <c r="B34" t="s">
        <v>8</v>
      </c>
      <c r="C34">
        <v>1</v>
      </c>
      <c r="D34" t="s">
        <v>992</v>
      </c>
      <c r="E34">
        <v>4</v>
      </c>
      <c r="F34">
        <v>4</v>
      </c>
      <c r="G34">
        <v>4</v>
      </c>
      <c r="H34">
        <v>4</v>
      </c>
      <c r="I34">
        <f t="shared" ref="I34:I65" si="1">SUM(E34:H34)</f>
        <v>16</v>
      </c>
    </row>
    <row r="35" spans="1:9" x14ac:dyDescent="0.2">
      <c r="A35" t="s">
        <v>57</v>
      </c>
      <c r="B35" t="s">
        <v>13</v>
      </c>
      <c r="C35">
        <v>1</v>
      </c>
      <c r="D35" t="s">
        <v>992</v>
      </c>
      <c r="E35">
        <v>4</v>
      </c>
      <c r="F35">
        <v>4</v>
      </c>
      <c r="G35">
        <v>5</v>
      </c>
      <c r="H35">
        <v>4</v>
      </c>
      <c r="I35">
        <f t="shared" si="1"/>
        <v>17</v>
      </c>
    </row>
    <row r="36" spans="1:9" x14ac:dyDescent="0.2">
      <c r="A36" t="s">
        <v>58</v>
      </c>
      <c r="B36" t="s">
        <v>8</v>
      </c>
      <c r="C36">
        <v>1</v>
      </c>
      <c r="D36" t="s">
        <v>992</v>
      </c>
      <c r="E36">
        <v>3</v>
      </c>
      <c r="F36">
        <v>3</v>
      </c>
      <c r="G36">
        <v>3</v>
      </c>
      <c r="H36">
        <v>4</v>
      </c>
      <c r="I36">
        <f t="shared" si="1"/>
        <v>13</v>
      </c>
    </row>
    <row r="37" spans="1:9" x14ac:dyDescent="0.2">
      <c r="A37" t="s">
        <v>59</v>
      </c>
      <c r="B37" t="s">
        <v>13</v>
      </c>
      <c r="C37">
        <v>1</v>
      </c>
      <c r="D37" t="s">
        <v>992</v>
      </c>
      <c r="E37">
        <v>5</v>
      </c>
      <c r="F37">
        <v>4</v>
      </c>
      <c r="G37">
        <v>4</v>
      </c>
      <c r="H37">
        <v>4</v>
      </c>
      <c r="I37">
        <f t="shared" si="1"/>
        <v>17</v>
      </c>
    </row>
    <row r="38" spans="1:9" x14ac:dyDescent="0.2">
      <c r="A38" t="s">
        <v>61</v>
      </c>
      <c r="B38" t="s">
        <v>8</v>
      </c>
      <c r="C38">
        <v>1</v>
      </c>
      <c r="D38" t="s">
        <v>992</v>
      </c>
      <c r="E38">
        <v>4</v>
      </c>
      <c r="F38">
        <v>5</v>
      </c>
      <c r="G38">
        <v>4</v>
      </c>
      <c r="H38">
        <v>5</v>
      </c>
      <c r="I38">
        <f t="shared" si="1"/>
        <v>18</v>
      </c>
    </row>
    <row r="39" spans="1:9" x14ac:dyDescent="0.2">
      <c r="A39" t="s">
        <v>62</v>
      </c>
      <c r="B39" t="s">
        <v>13</v>
      </c>
      <c r="C39">
        <v>1</v>
      </c>
      <c r="D39" t="s">
        <v>992</v>
      </c>
      <c r="E39">
        <v>5</v>
      </c>
      <c r="F39">
        <v>4</v>
      </c>
      <c r="G39">
        <v>5</v>
      </c>
      <c r="H39">
        <v>5</v>
      </c>
      <c r="I39">
        <f t="shared" si="1"/>
        <v>19</v>
      </c>
    </row>
    <row r="40" spans="1:9" x14ac:dyDescent="0.2">
      <c r="A40" t="s">
        <v>63</v>
      </c>
      <c r="B40" t="s">
        <v>8</v>
      </c>
      <c r="C40">
        <v>1</v>
      </c>
      <c r="D40" t="s">
        <v>992</v>
      </c>
      <c r="E40">
        <v>5</v>
      </c>
      <c r="F40">
        <v>5</v>
      </c>
      <c r="G40">
        <v>5</v>
      </c>
      <c r="H40">
        <v>5</v>
      </c>
      <c r="I40">
        <f t="shared" si="1"/>
        <v>20</v>
      </c>
    </row>
    <row r="41" spans="1:9" x14ac:dyDescent="0.2">
      <c r="A41" t="s">
        <v>64</v>
      </c>
      <c r="B41" t="s">
        <v>13</v>
      </c>
      <c r="C41">
        <v>1</v>
      </c>
      <c r="D41" t="s">
        <v>992</v>
      </c>
      <c r="E41">
        <v>4</v>
      </c>
      <c r="F41">
        <v>4</v>
      </c>
      <c r="G41">
        <v>4</v>
      </c>
      <c r="H41">
        <v>4</v>
      </c>
      <c r="I41">
        <f t="shared" si="1"/>
        <v>16</v>
      </c>
    </row>
    <row r="42" spans="1:9" x14ac:dyDescent="0.2">
      <c r="A42" t="s">
        <v>65</v>
      </c>
      <c r="B42" t="s">
        <v>8</v>
      </c>
      <c r="C42">
        <v>1</v>
      </c>
      <c r="D42" t="s">
        <v>992</v>
      </c>
      <c r="E42">
        <v>4</v>
      </c>
      <c r="F42">
        <v>5</v>
      </c>
      <c r="G42">
        <v>4</v>
      </c>
      <c r="H42">
        <v>4</v>
      </c>
      <c r="I42">
        <f t="shared" si="1"/>
        <v>17</v>
      </c>
    </row>
    <row r="43" spans="1:9" x14ac:dyDescent="0.2">
      <c r="A43" t="s">
        <v>66</v>
      </c>
      <c r="B43" t="s">
        <v>13</v>
      </c>
      <c r="C43">
        <v>1</v>
      </c>
      <c r="D43" t="s">
        <v>992</v>
      </c>
      <c r="E43">
        <v>5</v>
      </c>
      <c r="F43">
        <v>4</v>
      </c>
      <c r="G43">
        <v>5</v>
      </c>
      <c r="H43">
        <v>4</v>
      </c>
      <c r="I43">
        <f t="shared" si="1"/>
        <v>18</v>
      </c>
    </row>
    <row r="44" spans="1:9" x14ac:dyDescent="0.2">
      <c r="A44" t="s">
        <v>67</v>
      </c>
      <c r="B44" t="s">
        <v>8</v>
      </c>
      <c r="C44">
        <v>1</v>
      </c>
      <c r="D44" t="s">
        <v>992</v>
      </c>
      <c r="E44">
        <v>5</v>
      </c>
      <c r="F44">
        <v>5</v>
      </c>
      <c r="G44">
        <v>4</v>
      </c>
      <c r="H44">
        <v>5</v>
      </c>
      <c r="I44">
        <f t="shared" si="1"/>
        <v>19</v>
      </c>
    </row>
    <row r="45" spans="1:9" x14ac:dyDescent="0.2">
      <c r="A45" t="s">
        <v>68</v>
      </c>
      <c r="B45" t="s">
        <v>13</v>
      </c>
      <c r="C45">
        <v>1</v>
      </c>
      <c r="D45" t="s">
        <v>992</v>
      </c>
      <c r="E45">
        <v>5</v>
      </c>
      <c r="F45">
        <v>5</v>
      </c>
      <c r="G45">
        <v>5</v>
      </c>
      <c r="H45">
        <v>5</v>
      </c>
      <c r="I45">
        <f t="shared" si="1"/>
        <v>20</v>
      </c>
    </row>
    <row r="46" spans="1:9" x14ac:dyDescent="0.2">
      <c r="A46" t="s">
        <v>69</v>
      </c>
      <c r="B46" t="s">
        <v>8</v>
      </c>
      <c r="C46">
        <v>1</v>
      </c>
      <c r="D46" t="s">
        <v>992</v>
      </c>
      <c r="E46">
        <v>4</v>
      </c>
      <c r="F46">
        <v>4</v>
      </c>
      <c r="G46">
        <v>4</v>
      </c>
      <c r="H46">
        <v>4</v>
      </c>
      <c r="I46">
        <f t="shared" si="1"/>
        <v>16</v>
      </c>
    </row>
    <row r="47" spans="1:9" x14ac:dyDescent="0.2">
      <c r="A47" t="s">
        <v>70</v>
      </c>
      <c r="B47" t="s">
        <v>13</v>
      </c>
      <c r="C47">
        <v>1</v>
      </c>
      <c r="D47" t="s">
        <v>992</v>
      </c>
      <c r="E47">
        <v>4</v>
      </c>
      <c r="F47">
        <v>4</v>
      </c>
      <c r="G47">
        <v>5</v>
      </c>
      <c r="H47">
        <v>4</v>
      </c>
      <c r="I47">
        <f t="shared" si="1"/>
        <v>17</v>
      </c>
    </row>
    <row r="48" spans="1:9" x14ac:dyDescent="0.2">
      <c r="A48" t="s">
        <v>71</v>
      </c>
      <c r="B48" t="s">
        <v>8</v>
      </c>
      <c r="C48">
        <v>1</v>
      </c>
      <c r="D48" t="s">
        <v>992</v>
      </c>
      <c r="E48">
        <v>4</v>
      </c>
      <c r="F48">
        <v>5</v>
      </c>
      <c r="G48">
        <v>4</v>
      </c>
      <c r="H48">
        <v>5</v>
      </c>
      <c r="I48">
        <f t="shared" si="1"/>
        <v>18</v>
      </c>
    </row>
    <row r="49" spans="1:9" x14ac:dyDescent="0.2">
      <c r="A49" t="s">
        <v>72</v>
      </c>
      <c r="B49" t="s">
        <v>13</v>
      </c>
      <c r="C49">
        <v>1</v>
      </c>
      <c r="D49" t="s">
        <v>992</v>
      </c>
      <c r="E49">
        <v>5</v>
      </c>
      <c r="F49">
        <v>5</v>
      </c>
      <c r="G49">
        <v>5</v>
      </c>
      <c r="H49">
        <v>4</v>
      </c>
      <c r="I49">
        <f t="shared" si="1"/>
        <v>19</v>
      </c>
    </row>
    <row r="50" spans="1:9" x14ac:dyDescent="0.2">
      <c r="A50" t="s">
        <v>73</v>
      </c>
      <c r="B50" t="s">
        <v>8</v>
      </c>
      <c r="C50">
        <v>1</v>
      </c>
      <c r="D50" t="s">
        <v>992</v>
      </c>
      <c r="E50">
        <v>5</v>
      </c>
      <c r="F50">
        <v>5</v>
      </c>
      <c r="G50">
        <v>5</v>
      </c>
      <c r="H50">
        <v>5</v>
      </c>
      <c r="I50">
        <f t="shared" si="1"/>
        <v>20</v>
      </c>
    </row>
    <row r="51" spans="1:9" x14ac:dyDescent="0.2">
      <c r="A51" t="s">
        <v>74</v>
      </c>
      <c r="B51" t="s">
        <v>13</v>
      </c>
      <c r="C51">
        <v>1</v>
      </c>
      <c r="D51" t="s">
        <v>992</v>
      </c>
      <c r="E51">
        <v>4</v>
      </c>
      <c r="F51">
        <v>4</v>
      </c>
      <c r="G51">
        <v>4</v>
      </c>
      <c r="H51">
        <v>4</v>
      </c>
      <c r="I51">
        <f t="shared" si="1"/>
        <v>16</v>
      </c>
    </row>
    <row r="52" spans="1:9" x14ac:dyDescent="0.2">
      <c r="A52" t="s">
        <v>7</v>
      </c>
      <c r="B52" t="s">
        <v>8</v>
      </c>
      <c r="C52">
        <v>2</v>
      </c>
      <c r="D52" t="s">
        <v>992</v>
      </c>
      <c r="E52">
        <v>2</v>
      </c>
      <c r="F52">
        <v>3</v>
      </c>
      <c r="G52">
        <v>2</v>
      </c>
      <c r="H52">
        <v>2</v>
      </c>
      <c r="I52">
        <f t="shared" si="1"/>
        <v>9</v>
      </c>
    </row>
    <row r="53" spans="1:9" x14ac:dyDescent="0.2">
      <c r="A53" t="s">
        <v>12</v>
      </c>
      <c r="B53" t="s">
        <v>13</v>
      </c>
      <c r="C53">
        <v>2</v>
      </c>
      <c r="D53" t="s">
        <v>992</v>
      </c>
      <c r="E53">
        <v>3</v>
      </c>
      <c r="F53">
        <v>3</v>
      </c>
      <c r="G53">
        <v>3</v>
      </c>
      <c r="H53">
        <v>3</v>
      </c>
      <c r="I53">
        <f t="shared" si="1"/>
        <v>12</v>
      </c>
    </row>
    <row r="54" spans="1:9" x14ac:dyDescent="0.2">
      <c r="A54" t="s">
        <v>16</v>
      </c>
      <c r="B54" t="s">
        <v>8</v>
      </c>
      <c r="C54">
        <v>2</v>
      </c>
      <c r="D54" t="s">
        <v>992</v>
      </c>
      <c r="E54">
        <v>2</v>
      </c>
      <c r="F54">
        <v>3</v>
      </c>
      <c r="G54">
        <v>3</v>
      </c>
      <c r="H54">
        <v>3</v>
      </c>
      <c r="I54">
        <f t="shared" si="1"/>
        <v>11</v>
      </c>
    </row>
    <row r="55" spans="1:9" x14ac:dyDescent="0.2">
      <c r="A55" t="s">
        <v>19</v>
      </c>
      <c r="B55" t="s">
        <v>13</v>
      </c>
      <c r="C55">
        <v>2</v>
      </c>
      <c r="D55" t="s">
        <v>992</v>
      </c>
      <c r="E55">
        <v>3</v>
      </c>
      <c r="F55">
        <v>4</v>
      </c>
      <c r="G55">
        <v>3</v>
      </c>
      <c r="H55">
        <v>4</v>
      </c>
      <c r="I55">
        <f t="shared" si="1"/>
        <v>14</v>
      </c>
    </row>
    <row r="56" spans="1:9" x14ac:dyDescent="0.2">
      <c r="A56" t="s">
        <v>20</v>
      </c>
      <c r="B56" t="s">
        <v>8</v>
      </c>
      <c r="C56">
        <v>2</v>
      </c>
      <c r="D56" t="s">
        <v>992</v>
      </c>
      <c r="E56">
        <v>2</v>
      </c>
      <c r="F56">
        <v>3</v>
      </c>
      <c r="G56">
        <v>2</v>
      </c>
      <c r="H56">
        <v>2</v>
      </c>
      <c r="I56">
        <f t="shared" si="1"/>
        <v>9</v>
      </c>
    </row>
    <row r="57" spans="1:9" x14ac:dyDescent="0.2">
      <c r="A57" t="s">
        <v>22</v>
      </c>
      <c r="B57" t="s">
        <v>13</v>
      </c>
      <c r="C57">
        <v>2</v>
      </c>
      <c r="D57" t="s">
        <v>992</v>
      </c>
      <c r="E57">
        <v>3</v>
      </c>
      <c r="F57">
        <v>3</v>
      </c>
      <c r="G57">
        <v>3</v>
      </c>
      <c r="H57">
        <v>2</v>
      </c>
      <c r="I57">
        <f t="shared" si="1"/>
        <v>11</v>
      </c>
    </row>
    <row r="58" spans="1:9" x14ac:dyDescent="0.2">
      <c r="A58" t="s">
        <v>24</v>
      </c>
      <c r="B58" t="s">
        <v>8</v>
      </c>
      <c r="C58">
        <v>2</v>
      </c>
      <c r="D58" t="s">
        <v>992</v>
      </c>
      <c r="E58">
        <v>3</v>
      </c>
      <c r="F58">
        <v>3</v>
      </c>
      <c r="G58">
        <v>3</v>
      </c>
      <c r="H58">
        <v>3</v>
      </c>
      <c r="I58">
        <f t="shared" si="1"/>
        <v>12</v>
      </c>
    </row>
    <row r="59" spans="1:9" x14ac:dyDescent="0.2">
      <c r="A59" t="s">
        <v>25</v>
      </c>
      <c r="B59" t="s">
        <v>13</v>
      </c>
      <c r="C59">
        <v>2</v>
      </c>
      <c r="D59" t="s">
        <v>992</v>
      </c>
      <c r="E59">
        <v>3</v>
      </c>
      <c r="F59">
        <v>4</v>
      </c>
      <c r="G59">
        <v>3</v>
      </c>
      <c r="H59">
        <v>4</v>
      </c>
      <c r="I59">
        <f t="shared" si="1"/>
        <v>14</v>
      </c>
    </row>
    <row r="60" spans="1:9" x14ac:dyDescent="0.2">
      <c r="A60" t="s">
        <v>27</v>
      </c>
      <c r="B60" t="s">
        <v>8</v>
      </c>
      <c r="C60">
        <v>2</v>
      </c>
      <c r="D60" t="s">
        <v>992</v>
      </c>
      <c r="E60">
        <v>3</v>
      </c>
      <c r="F60">
        <v>3</v>
      </c>
      <c r="G60">
        <v>3</v>
      </c>
      <c r="H60">
        <v>3</v>
      </c>
      <c r="I60">
        <f t="shared" si="1"/>
        <v>12</v>
      </c>
    </row>
    <row r="61" spans="1:9" x14ac:dyDescent="0.2">
      <c r="A61" t="s">
        <v>28</v>
      </c>
      <c r="B61" t="s">
        <v>13</v>
      </c>
      <c r="C61">
        <v>2</v>
      </c>
      <c r="D61" t="s">
        <v>992</v>
      </c>
      <c r="E61">
        <v>2</v>
      </c>
      <c r="F61">
        <v>2</v>
      </c>
      <c r="G61">
        <v>3</v>
      </c>
      <c r="H61">
        <v>2</v>
      </c>
      <c r="I61">
        <f t="shared" si="1"/>
        <v>9</v>
      </c>
    </row>
    <row r="62" spans="1:9" x14ac:dyDescent="0.2">
      <c r="A62" t="s">
        <v>29</v>
      </c>
      <c r="B62" t="s">
        <v>8</v>
      </c>
      <c r="C62">
        <v>2</v>
      </c>
      <c r="D62" t="s">
        <v>992</v>
      </c>
      <c r="E62">
        <v>4</v>
      </c>
      <c r="F62">
        <v>4</v>
      </c>
      <c r="G62">
        <v>4</v>
      </c>
      <c r="H62">
        <v>3</v>
      </c>
      <c r="I62">
        <f t="shared" si="1"/>
        <v>15</v>
      </c>
    </row>
    <row r="63" spans="1:9" x14ac:dyDescent="0.2">
      <c r="A63" t="s">
        <v>32</v>
      </c>
      <c r="B63" t="s">
        <v>13</v>
      </c>
      <c r="C63">
        <v>2</v>
      </c>
      <c r="D63" t="s">
        <v>992</v>
      </c>
      <c r="E63">
        <v>3</v>
      </c>
      <c r="F63">
        <v>4</v>
      </c>
      <c r="G63">
        <v>4</v>
      </c>
      <c r="H63">
        <v>4</v>
      </c>
      <c r="I63">
        <f t="shared" si="1"/>
        <v>15</v>
      </c>
    </row>
    <row r="64" spans="1:9" x14ac:dyDescent="0.2">
      <c r="A64" t="s">
        <v>34</v>
      </c>
      <c r="B64" t="s">
        <v>8</v>
      </c>
      <c r="C64">
        <v>2</v>
      </c>
      <c r="D64" t="s">
        <v>992</v>
      </c>
      <c r="E64">
        <v>4</v>
      </c>
      <c r="F64">
        <v>3</v>
      </c>
      <c r="G64">
        <v>4</v>
      </c>
      <c r="H64">
        <v>3</v>
      </c>
      <c r="I64">
        <f t="shared" si="1"/>
        <v>14</v>
      </c>
    </row>
    <row r="65" spans="1:9" x14ac:dyDescent="0.2">
      <c r="A65" t="s">
        <v>37</v>
      </c>
      <c r="B65" t="s">
        <v>13</v>
      </c>
      <c r="C65">
        <v>2</v>
      </c>
      <c r="D65" t="s">
        <v>992</v>
      </c>
      <c r="E65">
        <v>4</v>
      </c>
      <c r="F65">
        <v>4</v>
      </c>
      <c r="G65">
        <v>4</v>
      </c>
      <c r="H65">
        <v>5</v>
      </c>
      <c r="I65">
        <f t="shared" si="1"/>
        <v>17</v>
      </c>
    </row>
    <row r="66" spans="1:9" x14ac:dyDescent="0.2">
      <c r="A66" t="s">
        <v>38</v>
      </c>
      <c r="B66" t="s">
        <v>8</v>
      </c>
      <c r="C66">
        <v>2</v>
      </c>
      <c r="D66" t="s">
        <v>992</v>
      </c>
      <c r="E66">
        <v>3</v>
      </c>
      <c r="F66">
        <v>3</v>
      </c>
      <c r="G66">
        <v>3</v>
      </c>
      <c r="H66">
        <v>3</v>
      </c>
      <c r="I66">
        <f t="shared" ref="I66:I97" si="2">SUM(E66:H66)</f>
        <v>12</v>
      </c>
    </row>
    <row r="67" spans="1:9" x14ac:dyDescent="0.2">
      <c r="A67" t="s">
        <v>39</v>
      </c>
      <c r="B67" t="s">
        <v>13</v>
      </c>
      <c r="C67">
        <v>2</v>
      </c>
      <c r="D67" t="s">
        <v>992</v>
      </c>
      <c r="E67">
        <v>3</v>
      </c>
      <c r="F67">
        <v>4</v>
      </c>
      <c r="G67">
        <v>4</v>
      </c>
      <c r="H67">
        <v>4</v>
      </c>
      <c r="I67">
        <f t="shared" si="2"/>
        <v>15</v>
      </c>
    </row>
    <row r="68" spans="1:9" x14ac:dyDescent="0.2">
      <c r="A68" t="s">
        <v>40</v>
      </c>
      <c r="B68" t="s">
        <v>8</v>
      </c>
      <c r="C68">
        <v>2</v>
      </c>
      <c r="D68" t="s">
        <v>992</v>
      </c>
      <c r="E68">
        <v>3</v>
      </c>
      <c r="F68">
        <v>3</v>
      </c>
      <c r="G68">
        <v>4</v>
      </c>
      <c r="H68">
        <v>3</v>
      </c>
      <c r="I68">
        <f t="shared" si="2"/>
        <v>13</v>
      </c>
    </row>
    <row r="69" spans="1:9" x14ac:dyDescent="0.2">
      <c r="A69" t="s">
        <v>41</v>
      </c>
      <c r="B69" t="s">
        <v>13</v>
      </c>
      <c r="C69">
        <v>2</v>
      </c>
      <c r="D69" t="s">
        <v>992</v>
      </c>
      <c r="E69">
        <v>4</v>
      </c>
      <c r="F69">
        <v>4</v>
      </c>
      <c r="G69">
        <v>4</v>
      </c>
      <c r="H69">
        <v>4</v>
      </c>
      <c r="I69">
        <f t="shared" si="2"/>
        <v>16</v>
      </c>
    </row>
    <row r="70" spans="1:9" x14ac:dyDescent="0.2">
      <c r="A70" t="s">
        <v>42</v>
      </c>
      <c r="B70" t="s">
        <v>8</v>
      </c>
      <c r="C70">
        <v>2</v>
      </c>
      <c r="D70" t="s">
        <v>992</v>
      </c>
      <c r="E70">
        <v>4</v>
      </c>
      <c r="F70">
        <v>4</v>
      </c>
      <c r="G70">
        <v>4</v>
      </c>
      <c r="H70">
        <v>3</v>
      </c>
      <c r="I70">
        <f t="shared" si="2"/>
        <v>15</v>
      </c>
    </row>
    <row r="71" spans="1:9" x14ac:dyDescent="0.2">
      <c r="A71" t="s">
        <v>43</v>
      </c>
      <c r="B71" t="s">
        <v>13</v>
      </c>
      <c r="C71">
        <v>2</v>
      </c>
      <c r="D71" t="s">
        <v>992</v>
      </c>
      <c r="E71">
        <v>3</v>
      </c>
      <c r="F71">
        <v>3</v>
      </c>
      <c r="G71">
        <v>3</v>
      </c>
      <c r="H71">
        <v>3</v>
      </c>
      <c r="I71">
        <f t="shared" si="2"/>
        <v>12</v>
      </c>
    </row>
    <row r="72" spans="1:9" x14ac:dyDescent="0.2">
      <c r="A72" t="s">
        <v>44</v>
      </c>
      <c r="B72" t="s">
        <v>8</v>
      </c>
      <c r="C72">
        <v>2</v>
      </c>
      <c r="D72" t="s">
        <v>992</v>
      </c>
      <c r="E72">
        <v>4</v>
      </c>
      <c r="F72">
        <v>3</v>
      </c>
      <c r="G72">
        <v>4</v>
      </c>
      <c r="H72">
        <v>3</v>
      </c>
      <c r="I72">
        <f t="shared" si="2"/>
        <v>14</v>
      </c>
    </row>
    <row r="73" spans="1:9" x14ac:dyDescent="0.2">
      <c r="A73" t="s">
        <v>45</v>
      </c>
      <c r="B73" t="s">
        <v>13</v>
      </c>
      <c r="C73">
        <v>2</v>
      </c>
      <c r="D73" t="s">
        <v>992</v>
      </c>
      <c r="E73">
        <v>4</v>
      </c>
      <c r="F73">
        <v>4</v>
      </c>
      <c r="G73">
        <v>3</v>
      </c>
      <c r="H73">
        <v>4</v>
      </c>
      <c r="I73">
        <f t="shared" si="2"/>
        <v>15</v>
      </c>
    </row>
    <row r="74" spans="1:9" x14ac:dyDescent="0.2">
      <c r="A74" t="s">
        <v>46</v>
      </c>
      <c r="B74" t="s">
        <v>8</v>
      </c>
      <c r="C74">
        <v>2</v>
      </c>
      <c r="D74" t="s">
        <v>992</v>
      </c>
      <c r="E74">
        <v>4</v>
      </c>
      <c r="F74">
        <v>3</v>
      </c>
      <c r="G74">
        <v>4</v>
      </c>
      <c r="H74">
        <v>3</v>
      </c>
      <c r="I74">
        <f t="shared" si="2"/>
        <v>14</v>
      </c>
    </row>
    <row r="75" spans="1:9" x14ac:dyDescent="0.2">
      <c r="A75" t="s">
        <v>47</v>
      </c>
      <c r="B75" t="s">
        <v>13</v>
      </c>
      <c r="C75">
        <v>2</v>
      </c>
      <c r="D75" t="s">
        <v>992</v>
      </c>
      <c r="E75">
        <v>4</v>
      </c>
      <c r="F75">
        <v>5</v>
      </c>
      <c r="G75">
        <v>4</v>
      </c>
      <c r="H75">
        <v>5</v>
      </c>
      <c r="I75">
        <f t="shared" si="2"/>
        <v>18</v>
      </c>
    </row>
    <row r="76" spans="1:9" x14ac:dyDescent="0.2">
      <c r="A76" t="s">
        <v>48</v>
      </c>
      <c r="B76" t="s">
        <v>8</v>
      </c>
      <c r="C76">
        <v>2</v>
      </c>
      <c r="D76" t="s">
        <v>992</v>
      </c>
      <c r="E76">
        <v>3</v>
      </c>
      <c r="F76">
        <v>3</v>
      </c>
      <c r="G76">
        <v>3</v>
      </c>
      <c r="H76">
        <v>3</v>
      </c>
      <c r="I76">
        <f t="shared" si="2"/>
        <v>12</v>
      </c>
    </row>
    <row r="77" spans="1:9" x14ac:dyDescent="0.2">
      <c r="A77" t="s">
        <v>49</v>
      </c>
      <c r="B77" t="s">
        <v>13</v>
      </c>
      <c r="C77">
        <v>2</v>
      </c>
      <c r="D77" t="s">
        <v>992</v>
      </c>
      <c r="E77">
        <v>3</v>
      </c>
      <c r="F77">
        <v>4</v>
      </c>
      <c r="G77">
        <v>3</v>
      </c>
      <c r="H77">
        <v>4</v>
      </c>
      <c r="I77">
        <f t="shared" si="2"/>
        <v>14</v>
      </c>
    </row>
    <row r="78" spans="1:9" x14ac:dyDescent="0.2">
      <c r="A78" t="s">
        <v>50</v>
      </c>
      <c r="B78" t="s">
        <v>8</v>
      </c>
      <c r="C78">
        <v>2</v>
      </c>
      <c r="D78" t="s">
        <v>992</v>
      </c>
      <c r="E78">
        <v>4</v>
      </c>
      <c r="F78">
        <v>3</v>
      </c>
      <c r="G78">
        <v>3</v>
      </c>
      <c r="H78">
        <v>3</v>
      </c>
      <c r="I78">
        <f t="shared" si="2"/>
        <v>13</v>
      </c>
    </row>
    <row r="79" spans="1:9" x14ac:dyDescent="0.2">
      <c r="A79" t="s">
        <v>51</v>
      </c>
      <c r="B79" t="s">
        <v>13</v>
      </c>
      <c r="C79">
        <v>2</v>
      </c>
      <c r="D79" t="s">
        <v>992</v>
      </c>
      <c r="E79">
        <v>4</v>
      </c>
      <c r="F79">
        <v>4</v>
      </c>
      <c r="G79">
        <v>4</v>
      </c>
      <c r="H79">
        <v>4</v>
      </c>
      <c r="I79">
        <f t="shared" si="2"/>
        <v>16</v>
      </c>
    </row>
    <row r="80" spans="1:9" x14ac:dyDescent="0.2">
      <c r="A80" t="s">
        <v>52</v>
      </c>
      <c r="B80" t="s">
        <v>8</v>
      </c>
      <c r="C80">
        <v>2</v>
      </c>
      <c r="D80" t="s">
        <v>992</v>
      </c>
      <c r="E80">
        <v>4</v>
      </c>
      <c r="F80">
        <v>3</v>
      </c>
      <c r="G80">
        <v>4</v>
      </c>
      <c r="H80">
        <v>4</v>
      </c>
      <c r="I80">
        <f t="shared" si="2"/>
        <v>15</v>
      </c>
    </row>
    <row r="81" spans="1:9" x14ac:dyDescent="0.2">
      <c r="A81" t="s">
        <v>53</v>
      </c>
      <c r="B81" t="s">
        <v>13</v>
      </c>
      <c r="C81">
        <v>2</v>
      </c>
      <c r="D81" t="s">
        <v>992</v>
      </c>
      <c r="E81">
        <v>3</v>
      </c>
      <c r="F81">
        <v>3</v>
      </c>
      <c r="G81">
        <v>3</v>
      </c>
      <c r="H81">
        <v>3</v>
      </c>
      <c r="I81">
        <f t="shared" si="2"/>
        <v>12</v>
      </c>
    </row>
    <row r="82" spans="1:9" x14ac:dyDescent="0.2">
      <c r="A82" t="s">
        <v>54</v>
      </c>
      <c r="B82" t="s">
        <v>8</v>
      </c>
      <c r="C82">
        <v>2</v>
      </c>
      <c r="D82" t="s">
        <v>992</v>
      </c>
      <c r="E82">
        <v>3</v>
      </c>
      <c r="F82">
        <v>3</v>
      </c>
      <c r="G82">
        <v>3</v>
      </c>
      <c r="H82">
        <v>3</v>
      </c>
      <c r="I82">
        <f t="shared" si="2"/>
        <v>12</v>
      </c>
    </row>
    <row r="83" spans="1:9" x14ac:dyDescent="0.2">
      <c r="A83" t="s">
        <v>55</v>
      </c>
      <c r="B83" t="s">
        <v>13</v>
      </c>
      <c r="C83">
        <v>2</v>
      </c>
      <c r="D83" t="s">
        <v>992</v>
      </c>
      <c r="E83">
        <v>4</v>
      </c>
      <c r="F83">
        <v>4</v>
      </c>
      <c r="G83">
        <v>4</v>
      </c>
      <c r="H83">
        <v>4</v>
      </c>
      <c r="I83">
        <f t="shared" si="2"/>
        <v>16</v>
      </c>
    </row>
    <row r="84" spans="1:9" x14ac:dyDescent="0.2">
      <c r="A84" t="s">
        <v>56</v>
      </c>
      <c r="B84" t="s">
        <v>8</v>
      </c>
      <c r="C84">
        <v>2</v>
      </c>
      <c r="D84" t="s">
        <v>992</v>
      </c>
      <c r="E84">
        <v>4</v>
      </c>
      <c r="F84">
        <v>4</v>
      </c>
      <c r="G84">
        <v>5</v>
      </c>
      <c r="H84">
        <v>4</v>
      </c>
      <c r="I84">
        <f t="shared" si="2"/>
        <v>17</v>
      </c>
    </row>
    <row r="85" spans="1:9" x14ac:dyDescent="0.2">
      <c r="A85" t="s">
        <v>57</v>
      </c>
      <c r="B85" t="s">
        <v>13</v>
      </c>
      <c r="C85">
        <v>2</v>
      </c>
      <c r="D85" t="s">
        <v>992</v>
      </c>
      <c r="E85">
        <v>4</v>
      </c>
      <c r="F85">
        <v>4</v>
      </c>
      <c r="G85">
        <v>4</v>
      </c>
      <c r="H85">
        <v>5</v>
      </c>
      <c r="I85">
        <f t="shared" si="2"/>
        <v>17</v>
      </c>
    </row>
    <row r="86" spans="1:9" x14ac:dyDescent="0.2">
      <c r="A86" t="s">
        <v>58</v>
      </c>
      <c r="B86" t="s">
        <v>8</v>
      </c>
      <c r="C86">
        <v>2</v>
      </c>
      <c r="D86" t="s">
        <v>992</v>
      </c>
      <c r="E86">
        <v>4</v>
      </c>
      <c r="F86">
        <v>3</v>
      </c>
      <c r="G86">
        <v>3</v>
      </c>
      <c r="H86">
        <v>3</v>
      </c>
      <c r="I86">
        <f t="shared" si="2"/>
        <v>13</v>
      </c>
    </row>
    <row r="87" spans="1:9" x14ac:dyDescent="0.2">
      <c r="A87" t="s">
        <v>59</v>
      </c>
      <c r="B87" t="s">
        <v>13</v>
      </c>
      <c r="C87">
        <v>2</v>
      </c>
      <c r="D87" t="s">
        <v>992</v>
      </c>
      <c r="E87">
        <v>4</v>
      </c>
      <c r="F87">
        <v>5</v>
      </c>
      <c r="G87">
        <v>4</v>
      </c>
      <c r="H87">
        <v>4</v>
      </c>
      <c r="I87">
        <f t="shared" si="2"/>
        <v>17</v>
      </c>
    </row>
    <row r="88" spans="1:9" x14ac:dyDescent="0.2">
      <c r="A88" t="s">
        <v>61</v>
      </c>
      <c r="B88" t="s">
        <v>8</v>
      </c>
      <c r="C88">
        <v>2</v>
      </c>
      <c r="D88" t="s">
        <v>992</v>
      </c>
      <c r="E88">
        <v>4</v>
      </c>
      <c r="F88">
        <v>4</v>
      </c>
      <c r="G88">
        <v>4</v>
      </c>
      <c r="H88">
        <v>4</v>
      </c>
      <c r="I88">
        <f t="shared" si="2"/>
        <v>16</v>
      </c>
    </row>
    <row r="89" spans="1:9" x14ac:dyDescent="0.2">
      <c r="A89" t="s">
        <v>62</v>
      </c>
      <c r="B89" t="s">
        <v>13</v>
      </c>
      <c r="C89">
        <v>2</v>
      </c>
      <c r="D89" t="s">
        <v>992</v>
      </c>
      <c r="E89">
        <v>5</v>
      </c>
      <c r="F89">
        <v>5</v>
      </c>
      <c r="G89">
        <v>4</v>
      </c>
      <c r="H89">
        <v>5</v>
      </c>
      <c r="I89">
        <f t="shared" si="2"/>
        <v>19</v>
      </c>
    </row>
    <row r="90" spans="1:9" x14ac:dyDescent="0.2">
      <c r="A90" t="s">
        <v>63</v>
      </c>
      <c r="B90" t="s">
        <v>8</v>
      </c>
      <c r="C90">
        <v>2</v>
      </c>
      <c r="D90" t="s">
        <v>992</v>
      </c>
      <c r="E90">
        <v>5</v>
      </c>
      <c r="F90">
        <v>4</v>
      </c>
      <c r="G90">
        <v>5</v>
      </c>
      <c r="H90">
        <v>4</v>
      </c>
      <c r="I90">
        <f t="shared" si="2"/>
        <v>18</v>
      </c>
    </row>
    <row r="91" spans="1:9" x14ac:dyDescent="0.2">
      <c r="A91" t="s">
        <v>64</v>
      </c>
      <c r="B91" t="s">
        <v>13</v>
      </c>
      <c r="C91">
        <v>2</v>
      </c>
      <c r="D91" t="s">
        <v>992</v>
      </c>
      <c r="E91">
        <v>3</v>
      </c>
      <c r="F91">
        <v>4</v>
      </c>
      <c r="G91">
        <v>4</v>
      </c>
      <c r="H91">
        <v>4</v>
      </c>
      <c r="I91">
        <f t="shared" si="2"/>
        <v>15</v>
      </c>
    </row>
    <row r="92" spans="1:9" x14ac:dyDescent="0.2">
      <c r="A92" t="s">
        <v>65</v>
      </c>
      <c r="B92" t="s">
        <v>8</v>
      </c>
      <c r="C92">
        <v>2</v>
      </c>
      <c r="D92" t="s">
        <v>992</v>
      </c>
      <c r="E92">
        <v>4</v>
      </c>
      <c r="F92">
        <v>3</v>
      </c>
      <c r="G92">
        <v>4</v>
      </c>
      <c r="H92">
        <v>4</v>
      </c>
      <c r="I92">
        <f t="shared" si="2"/>
        <v>15</v>
      </c>
    </row>
    <row r="93" spans="1:9" x14ac:dyDescent="0.2">
      <c r="A93" t="s">
        <v>66</v>
      </c>
      <c r="B93" t="s">
        <v>13</v>
      </c>
      <c r="C93">
        <v>2</v>
      </c>
      <c r="D93" t="s">
        <v>992</v>
      </c>
      <c r="E93">
        <v>4</v>
      </c>
      <c r="F93">
        <v>5</v>
      </c>
      <c r="G93">
        <v>4</v>
      </c>
      <c r="H93">
        <v>5</v>
      </c>
      <c r="I93">
        <f t="shared" si="2"/>
        <v>18</v>
      </c>
    </row>
    <row r="94" spans="1:9" x14ac:dyDescent="0.2">
      <c r="A94" t="s">
        <v>67</v>
      </c>
      <c r="B94" t="s">
        <v>8</v>
      </c>
      <c r="C94">
        <v>2</v>
      </c>
      <c r="D94" t="s">
        <v>992</v>
      </c>
      <c r="E94">
        <v>5</v>
      </c>
      <c r="F94">
        <v>4</v>
      </c>
      <c r="G94">
        <v>4</v>
      </c>
      <c r="H94">
        <v>4</v>
      </c>
      <c r="I94">
        <f t="shared" si="2"/>
        <v>17</v>
      </c>
    </row>
    <row r="95" spans="1:9" x14ac:dyDescent="0.2">
      <c r="A95" t="s">
        <v>68</v>
      </c>
      <c r="B95" t="s">
        <v>13</v>
      </c>
      <c r="C95">
        <v>2</v>
      </c>
      <c r="D95" t="s">
        <v>992</v>
      </c>
      <c r="E95">
        <v>5</v>
      </c>
      <c r="F95">
        <v>5</v>
      </c>
      <c r="G95">
        <v>5</v>
      </c>
      <c r="H95">
        <v>5</v>
      </c>
      <c r="I95">
        <f t="shared" si="2"/>
        <v>20</v>
      </c>
    </row>
    <row r="96" spans="1:9" x14ac:dyDescent="0.2">
      <c r="A96" t="s">
        <v>69</v>
      </c>
      <c r="B96" t="s">
        <v>8</v>
      </c>
      <c r="C96">
        <v>2</v>
      </c>
      <c r="D96" t="s">
        <v>992</v>
      </c>
      <c r="E96">
        <v>4</v>
      </c>
      <c r="F96">
        <v>3</v>
      </c>
      <c r="G96">
        <v>4</v>
      </c>
      <c r="H96">
        <v>4</v>
      </c>
      <c r="I96">
        <f t="shared" si="2"/>
        <v>15</v>
      </c>
    </row>
    <row r="97" spans="1:9" x14ac:dyDescent="0.2">
      <c r="A97" t="s">
        <v>70</v>
      </c>
      <c r="B97" t="s">
        <v>13</v>
      </c>
      <c r="C97">
        <v>2</v>
      </c>
      <c r="D97" t="s">
        <v>992</v>
      </c>
      <c r="E97">
        <v>4</v>
      </c>
      <c r="F97">
        <v>4</v>
      </c>
      <c r="G97">
        <v>4</v>
      </c>
      <c r="H97">
        <v>5</v>
      </c>
      <c r="I97">
        <f t="shared" si="2"/>
        <v>17</v>
      </c>
    </row>
    <row r="98" spans="1:9" x14ac:dyDescent="0.2">
      <c r="A98" t="s">
        <v>71</v>
      </c>
      <c r="B98" t="s">
        <v>8</v>
      </c>
      <c r="C98">
        <v>2</v>
      </c>
      <c r="D98" t="s">
        <v>992</v>
      </c>
      <c r="E98">
        <v>4</v>
      </c>
      <c r="F98">
        <v>4</v>
      </c>
      <c r="G98">
        <v>4</v>
      </c>
      <c r="H98">
        <v>4</v>
      </c>
      <c r="I98">
        <f t="shared" ref="I98:I129" si="3">SUM(E98:H98)</f>
        <v>16</v>
      </c>
    </row>
    <row r="99" spans="1:9" x14ac:dyDescent="0.2">
      <c r="A99" t="s">
        <v>72</v>
      </c>
      <c r="B99" t="s">
        <v>13</v>
      </c>
      <c r="C99">
        <v>2</v>
      </c>
      <c r="D99" t="s">
        <v>992</v>
      </c>
      <c r="E99">
        <v>5</v>
      </c>
      <c r="F99">
        <v>5</v>
      </c>
      <c r="G99">
        <v>5</v>
      </c>
      <c r="H99">
        <v>5</v>
      </c>
      <c r="I99">
        <f t="shared" si="3"/>
        <v>20</v>
      </c>
    </row>
    <row r="100" spans="1:9" x14ac:dyDescent="0.2">
      <c r="A100" t="s">
        <v>73</v>
      </c>
      <c r="B100" t="s">
        <v>8</v>
      </c>
      <c r="C100">
        <v>2</v>
      </c>
      <c r="D100" t="s">
        <v>992</v>
      </c>
      <c r="E100">
        <v>5</v>
      </c>
      <c r="F100">
        <v>5</v>
      </c>
      <c r="G100">
        <v>5</v>
      </c>
      <c r="H100">
        <v>5</v>
      </c>
      <c r="I100">
        <f t="shared" si="3"/>
        <v>20</v>
      </c>
    </row>
    <row r="101" spans="1:9" x14ac:dyDescent="0.2">
      <c r="A101" t="s">
        <v>74</v>
      </c>
      <c r="B101" t="s">
        <v>13</v>
      </c>
      <c r="C101">
        <v>2</v>
      </c>
      <c r="D101" t="s">
        <v>992</v>
      </c>
      <c r="E101">
        <v>4</v>
      </c>
      <c r="F101">
        <v>4</v>
      </c>
      <c r="G101">
        <v>3</v>
      </c>
      <c r="H101">
        <v>4</v>
      </c>
      <c r="I101">
        <f t="shared" si="3"/>
        <v>15</v>
      </c>
    </row>
  </sheetData>
  <autoFilter ref="A1:I101"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E9E9E"/>
  </sheetPr>
  <dimension ref="A1:S51"/>
  <sheetViews>
    <sheetView workbookViewId="0">
      <pane ySplit="1" topLeftCell="A8" activePane="bottomLeft" state="frozen"/>
      <selection pane="bottomLeft" activeCell="M9" sqref="M9"/>
    </sheetView>
  </sheetViews>
  <sheetFormatPr baseColWidth="10" defaultColWidth="8.83203125" defaultRowHeight="15" x14ac:dyDescent="0.2"/>
  <cols>
    <col min="1" max="1" width="12" customWidth="1"/>
    <col min="2" max="6" width="15" customWidth="1"/>
    <col min="7" max="7" width="18" customWidth="1"/>
    <col min="8" max="12" width="16" customWidth="1"/>
    <col min="13" max="13" width="19" customWidth="1"/>
    <col min="14" max="18" width="16" customWidth="1"/>
    <col min="19" max="19" width="19" customWidth="1"/>
  </cols>
  <sheetData>
    <row r="1" spans="1:19" ht="16" customHeight="1" x14ac:dyDescent="0.2">
      <c r="A1" s="5" t="s">
        <v>0</v>
      </c>
      <c r="B1" s="5" t="s">
        <v>242</v>
      </c>
      <c r="C1" s="5" t="s">
        <v>247</v>
      </c>
      <c r="D1" s="5" t="s">
        <v>250</v>
      </c>
      <c r="E1" s="5" t="s">
        <v>253</v>
      </c>
      <c r="F1" s="5" t="s">
        <v>256</v>
      </c>
      <c r="G1" s="5" t="s">
        <v>993</v>
      </c>
      <c r="H1" s="5" t="s">
        <v>260</v>
      </c>
      <c r="I1" s="5" t="s">
        <v>262</v>
      </c>
      <c r="J1" s="5" t="s">
        <v>264</v>
      </c>
      <c r="K1" s="5" t="s">
        <v>266</v>
      </c>
      <c r="L1" s="5" t="s">
        <v>268</v>
      </c>
      <c r="M1" s="5" t="s">
        <v>994</v>
      </c>
      <c r="N1" s="5" t="s">
        <v>271</v>
      </c>
      <c r="O1" s="5" t="s">
        <v>273</v>
      </c>
      <c r="P1" s="5" t="s">
        <v>275</v>
      </c>
      <c r="Q1" s="5" t="s">
        <v>277</v>
      </c>
      <c r="R1" s="5" t="s">
        <v>279</v>
      </c>
      <c r="S1" s="5" t="s">
        <v>995</v>
      </c>
    </row>
    <row r="2" spans="1:19" x14ac:dyDescent="0.2">
      <c r="A2" t="s">
        <v>7</v>
      </c>
      <c r="B2">
        <v>4</v>
      </c>
      <c r="C2">
        <v>4</v>
      </c>
      <c r="D2">
        <v>4</v>
      </c>
      <c r="E2">
        <v>4</v>
      </c>
      <c r="F2">
        <v>4</v>
      </c>
      <c r="G2">
        <f t="shared" ref="G2:G33" si="0">SUM(B2:F2)</f>
        <v>20</v>
      </c>
      <c r="H2">
        <v>4</v>
      </c>
      <c r="I2">
        <v>3</v>
      </c>
      <c r="J2">
        <v>4</v>
      </c>
      <c r="K2">
        <v>5</v>
      </c>
      <c r="L2">
        <v>4</v>
      </c>
      <c r="M2">
        <f t="shared" ref="M2:M33" si="1">SUM(H2:L2)</f>
        <v>20</v>
      </c>
      <c r="N2">
        <v>4</v>
      </c>
      <c r="O2">
        <v>4</v>
      </c>
      <c r="P2">
        <v>5</v>
      </c>
      <c r="Q2">
        <v>5</v>
      </c>
      <c r="R2">
        <v>3</v>
      </c>
      <c r="S2">
        <f t="shared" ref="S2:S33" si="2">SUM(N2:R2)</f>
        <v>21</v>
      </c>
    </row>
    <row r="3" spans="1:19" x14ac:dyDescent="0.2">
      <c r="A3" t="s">
        <v>12</v>
      </c>
      <c r="B3">
        <v>4</v>
      </c>
      <c r="C3">
        <v>4</v>
      </c>
      <c r="D3">
        <v>4</v>
      </c>
      <c r="E3">
        <v>3</v>
      </c>
      <c r="F3">
        <v>4</v>
      </c>
      <c r="G3">
        <f t="shared" si="0"/>
        <v>19</v>
      </c>
      <c r="H3">
        <v>4</v>
      </c>
      <c r="I3">
        <v>3</v>
      </c>
      <c r="J3">
        <v>3</v>
      </c>
      <c r="K3">
        <v>3</v>
      </c>
      <c r="L3">
        <v>4</v>
      </c>
      <c r="M3">
        <f t="shared" si="1"/>
        <v>17</v>
      </c>
      <c r="N3">
        <v>4</v>
      </c>
      <c r="O3">
        <v>3</v>
      </c>
      <c r="P3">
        <v>4</v>
      </c>
      <c r="Q3">
        <v>3</v>
      </c>
      <c r="R3">
        <v>4</v>
      </c>
      <c r="S3">
        <f t="shared" si="2"/>
        <v>18</v>
      </c>
    </row>
    <row r="4" spans="1:19" x14ac:dyDescent="0.2">
      <c r="A4" t="s">
        <v>16</v>
      </c>
      <c r="B4">
        <v>4</v>
      </c>
      <c r="C4">
        <v>4</v>
      </c>
      <c r="D4">
        <v>4</v>
      </c>
      <c r="E4">
        <v>4</v>
      </c>
      <c r="F4">
        <v>4</v>
      </c>
      <c r="G4">
        <f t="shared" si="0"/>
        <v>20</v>
      </c>
      <c r="H4">
        <v>4</v>
      </c>
      <c r="I4">
        <v>4</v>
      </c>
      <c r="J4">
        <v>4</v>
      </c>
      <c r="K4">
        <v>4</v>
      </c>
      <c r="L4">
        <v>4</v>
      </c>
      <c r="M4">
        <f t="shared" si="1"/>
        <v>20</v>
      </c>
      <c r="N4">
        <v>4</v>
      </c>
      <c r="O4">
        <v>4</v>
      </c>
      <c r="P4">
        <v>4</v>
      </c>
      <c r="Q4">
        <v>4</v>
      </c>
      <c r="R4">
        <v>4</v>
      </c>
      <c r="S4">
        <f t="shared" si="2"/>
        <v>20</v>
      </c>
    </row>
    <row r="5" spans="1:19" x14ac:dyDescent="0.2">
      <c r="A5" t="s">
        <v>19</v>
      </c>
      <c r="B5">
        <v>4</v>
      </c>
      <c r="C5">
        <v>4</v>
      </c>
      <c r="D5">
        <v>4</v>
      </c>
      <c r="E5">
        <v>4</v>
      </c>
      <c r="F5">
        <v>4</v>
      </c>
      <c r="G5">
        <f t="shared" si="0"/>
        <v>20</v>
      </c>
      <c r="H5">
        <v>4</v>
      </c>
      <c r="I5">
        <v>5</v>
      </c>
      <c r="J5">
        <v>5</v>
      </c>
      <c r="K5">
        <v>5</v>
      </c>
      <c r="L5">
        <v>5</v>
      </c>
      <c r="M5">
        <f t="shared" si="1"/>
        <v>24</v>
      </c>
      <c r="N5">
        <v>5</v>
      </c>
      <c r="O5">
        <v>5</v>
      </c>
      <c r="P5">
        <v>3</v>
      </c>
      <c r="Q5">
        <v>5</v>
      </c>
      <c r="R5">
        <v>5</v>
      </c>
      <c r="S5">
        <f t="shared" si="2"/>
        <v>23</v>
      </c>
    </row>
    <row r="6" spans="1:19" x14ac:dyDescent="0.2">
      <c r="A6" t="s">
        <v>20</v>
      </c>
      <c r="B6">
        <v>4</v>
      </c>
      <c r="C6">
        <v>4</v>
      </c>
      <c r="D6">
        <v>4</v>
      </c>
      <c r="E6">
        <v>4</v>
      </c>
      <c r="F6">
        <v>4</v>
      </c>
      <c r="G6">
        <f t="shared" si="0"/>
        <v>20</v>
      </c>
      <c r="H6">
        <v>5</v>
      </c>
      <c r="I6">
        <v>5</v>
      </c>
      <c r="J6">
        <v>5</v>
      </c>
      <c r="K6">
        <v>5</v>
      </c>
      <c r="L6">
        <v>5</v>
      </c>
      <c r="M6">
        <f t="shared" si="1"/>
        <v>25</v>
      </c>
      <c r="N6">
        <v>4</v>
      </c>
      <c r="O6">
        <v>4</v>
      </c>
      <c r="P6">
        <v>3</v>
      </c>
      <c r="Q6">
        <v>3</v>
      </c>
      <c r="R6">
        <v>3</v>
      </c>
      <c r="S6">
        <f t="shared" si="2"/>
        <v>17</v>
      </c>
    </row>
    <row r="7" spans="1:19" x14ac:dyDescent="0.2">
      <c r="A7" t="s">
        <v>22</v>
      </c>
      <c r="B7">
        <v>3</v>
      </c>
      <c r="C7">
        <v>3</v>
      </c>
      <c r="D7">
        <v>3</v>
      </c>
      <c r="E7">
        <v>3</v>
      </c>
      <c r="F7">
        <v>3</v>
      </c>
      <c r="G7">
        <f t="shared" si="0"/>
        <v>15</v>
      </c>
      <c r="H7">
        <v>3</v>
      </c>
      <c r="I7">
        <v>3</v>
      </c>
      <c r="J7">
        <v>3</v>
      </c>
      <c r="K7">
        <v>3</v>
      </c>
      <c r="L7">
        <v>3</v>
      </c>
      <c r="M7">
        <f t="shared" si="1"/>
        <v>15</v>
      </c>
      <c r="N7">
        <v>3</v>
      </c>
      <c r="O7">
        <v>3</v>
      </c>
      <c r="P7">
        <v>3</v>
      </c>
      <c r="Q7">
        <v>3</v>
      </c>
      <c r="R7">
        <v>3</v>
      </c>
      <c r="S7">
        <f t="shared" si="2"/>
        <v>15</v>
      </c>
    </row>
    <row r="8" spans="1:19" x14ac:dyDescent="0.2">
      <c r="A8" t="s">
        <v>24</v>
      </c>
      <c r="B8">
        <v>4</v>
      </c>
      <c r="C8">
        <v>4</v>
      </c>
      <c r="D8">
        <v>4</v>
      </c>
      <c r="E8">
        <v>4</v>
      </c>
      <c r="F8">
        <v>4</v>
      </c>
      <c r="G8">
        <f t="shared" si="0"/>
        <v>20</v>
      </c>
      <c r="H8">
        <v>4</v>
      </c>
      <c r="I8">
        <v>4</v>
      </c>
      <c r="J8">
        <v>4</v>
      </c>
      <c r="K8">
        <v>4</v>
      </c>
      <c r="L8">
        <v>4</v>
      </c>
      <c r="M8">
        <f t="shared" si="1"/>
        <v>20</v>
      </c>
      <c r="N8">
        <v>4</v>
      </c>
      <c r="O8">
        <v>4</v>
      </c>
      <c r="P8">
        <v>4</v>
      </c>
      <c r="Q8">
        <v>4</v>
      </c>
      <c r="R8">
        <v>4</v>
      </c>
      <c r="S8">
        <f t="shared" si="2"/>
        <v>20</v>
      </c>
    </row>
    <row r="9" spans="1:19" x14ac:dyDescent="0.2">
      <c r="A9" t="s">
        <v>25</v>
      </c>
      <c r="B9">
        <v>3</v>
      </c>
      <c r="C9">
        <v>3</v>
      </c>
      <c r="D9">
        <v>3</v>
      </c>
      <c r="E9">
        <v>3</v>
      </c>
      <c r="F9">
        <v>3</v>
      </c>
      <c r="G9">
        <f t="shared" si="0"/>
        <v>15</v>
      </c>
      <c r="H9">
        <v>3</v>
      </c>
      <c r="I9">
        <v>3</v>
      </c>
      <c r="J9">
        <v>3</v>
      </c>
      <c r="K9">
        <v>4</v>
      </c>
      <c r="L9">
        <v>4</v>
      </c>
      <c r="M9">
        <f t="shared" si="1"/>
        <v>17</v>
      </c>
      <c r="N9">
        <v>4</v>
      </c>
      <c r="O9">
        <v>4</v>
      </c>
      <c r="P9">
        <v>4</v>
      </c>
      <c r="Q9">
        <v>4</v>
      </c>
      <c r="R9">
        <v>4</v>
      </c>
      <c r="S9">
        <f t="shared" si="2"/>
        <v>20</v>
      </c>
    </row>
    <row r="10" spans="1:19" x14ac:dyDescent="0.2">
      <c r="A10" t="s">
        <v>27</v>
      </c>
      <c r="B10">
        <v>4</v>
      </c>
      <c r="C10">
        <v>4</v>
      </c>
      <c r="D10">
        <v>4</v>
      </c>
      <c r="E10">
        <v>4</v>
      </c>
      <c r="F10">
        <v>4</v>
      </c>
      <c r="G10">
        <f t="shared" si="0"/>
        <v>20</v>
      </c>
      <c r="H10">
        <v>4</v>
      </c>
      <c r="I10">
        <v>4</v>
      </c>
      <c r="J10">
        <v>4</v>
      </c>
      <c r="K10">
        <v>4</v>
      </c>
      <c r="L10">
        <v>4</v>
      </c>
      <c r="M10">
        <f t="shared" si="1"/>
        <v>20</v>
      </c>
      <c r="N10">
        <v>4</v>
      </c>
      <c r="O10">
        <v>4</v>
      </c>
      <c r="P10">
        <v>4</v>
      </c>
      <c r="Q10">
        <v>4</v>
      </c>
      <c r="R10">
        <v>4</v>
      </c>
      <c r="S10">
        <f t="shared" si="2"/>
        <v>20</v>
      </c>
    </row>
    <row r="11" spans="1:19" x14ac:dyDescent="0.2">
      <c r="A11" t="s">
        <v>28</v>
      </c>
      <c r="B11">
        <v>3</v>
      </c>
      <c r="C11">
        <v>3</v>
      </c>
      <c r="D11">
        <v>3</v>
      </c>
      <c r="E11">
        <v>3</v>
      </c>
      <c r="F11">
        <v>3</v>
      </c>
      <c r="G11">
        <f t="shared" si="0"/>
        <v>15</v>
      </c>
      <c r="H11">
        <v>3</v>
      </c>
      <c r="I11">
        <v>3</v>
      </c>
      <c r="J11">
        <v>3</v>
      </c>
      <c r="K11">
        <v>3</v>
      </c>
      <c r="L11">
        <v>3</v>
      </c>
      <c r="M11">
        <f t="shared" si="1"/>
        <v>15</v>
      </c>
      <c r="N11">
        <v>3</v>
      </c>
      <c r="O11">
        <v>3</v>
      </c>
      <c r="P11">
        <v>3</v>
      </c>
      <c r="Q11">
        <v>3</v>
      </c>
      <c r="R11">
        <v>3</v>
      </c>
      <c r="S11">
        <f t="shared" si="2"/>
        <v>15</v>
      </c>
    </row>
    <row r="12" spans="1:19" x14ac:dyDescent="0.2">
      <c r="A12" t="s">
        <v>29</v>
      </c>
      <c r="B12">
        <v>5</v>
      </c>
      <c r="C12">
        <v>5</v>
      </c>
      <c r="D12">
        <v>5</v>
      </c>
      <c r="E12">
        <v>5</v>
      </c>
      <c r="F12">
        <v>5</v>
      </c>
      <c r="G12">
        <f t="shared" si="0"/>
        <v>25</v>
      </c>
      <c r="H12">
        <v>5</v>
      </c>
      <c r="I12">
        <v>4</v>
      </c>
      <c r="J12">
        <v>4</v>
      </c>
      <c r="K12">
        <v>5</v>
      </c>
      <c r="L12">
        <v>5</v>
      </c>
      <c r="M12">
        <f t="shared" si="1"/>
        <v>23</v>
      </c>
      <c r="N12">
        <v>5</v>
      </c>
      <c r="O12">
        <v>5</v>
      </c>
      <c r="P12">
        <v>5</v>
      </c>
      <c r="Q12">
        <v>4</v>
      </c>
      <c r="R12">
        <v>5</v>
      </c>
      <c r="S12">
        <f t="shared" si="2"/>
        <v>24</v>
      </c>
    </row>
    <row r="13" spans="1:19" x14ac:dyDescent="0.2">
      <c r="A13" t="s">
        <v>32</v>
      </c>
      <c r="B13">
        <v>4</v>
      </c>
      <c r="C13">
        <v>4</v>
      </c>
      <c r="D13">
        <v>4</v>
      </c>
      <c r="E13">
        <v>4</v>
      </c>
      <c r="F13">
        <v>4</v>
      </c>
      <c r="G13">
        <f t="shared" si="0"/>
        <v>20</v>
      </c>
      <c r="H13">
        <v>4</v>
      </c>
      <c r="I13">
        <v>4</v>
      </c>
      <c r="J13">
        <v>4</v>
      </c>
      <c r="K13">
        <v>4</v>
      </c>
      <c r="L13">
        <v>4</v>
      </c>
      <c r="M13">
        <f t="shared" si="1"/>
        <v>20</v>
      </c>
      <c r="N13">
        <v>4</v>
      </c>
      <c r="O13">
        <v>4</v>
      </c>
      <c r="P13">
        <v>4</v>
      </c>
      <c r="Q13">
        <v>4</v>
      </c>
      <c r="R13">
        <v>4</v>
      </c>
      <c r="S13">
        <f t="shared" si="2"/>
        <v>20</v>
      </c>
    </row>
    <row r="14" spans="1:19" x14ac:dyDescent="0.2">
      <c r="A14" t="s">
        <v>34</v>
      </c>
      <c r="B14">
        <v>5</v>
      </c>
      <c r="C14">
        <v>4</v>
      </c>
      <c r="D14">
        <v>5</v>
      </c>
      <c r="E14">
        <v>3</v>
      </c>
      <c r="F14">
        <v>4</v>
      </c>
      <c r="G14">
        <f t="shared" si="0"/>
        <v>21</v>
      </c>
      <c r="H14">
        <v>5</v>
      </c>
      <c r="I14">
        <v>4</v>
      </c>
      <c r="J14">
        <v>4</v>
      </c>
      <c r="K14">
        <v>3</v>
      </c>
      <c r="L14">
        <v>4</v>
      </c>
      <c r="M14">
        <f t="shared" si="1"/>
        <v>20</v>
      </c>
      <c r="N14">
        <v>5</v>
      </c>
      <c r="O14">
        <v>3</v>
      </c>
      <c r="P14">
        <v>4</v>
      </c>
      <c r="Q14">
        <v>5</v>
      </c>
      <c r="R14">
        <v>3</v>
      </c>
      <c r="S14">
        <f t="shared" si="2"/>
        <v>20</v>
      </c>
    </row>
    <row r="15" spans="1:19" x14ac:dyDescent="0.2">
      <c r="A15" t="s">
        <v>37</v>
      </c>
      <c r="B15">
        <v>3</v>
      </c>
      <c r="C15">
        <v>4</v>
      </c>
      <c r="D15">
        <v>4</v>
      </c>
      <c r="E15">
        <v>3</v>
      </c>
      <c r="F15">
        <v>4</v>
      </c>
      <c r="G15">
        <f t="shared" si="0"/>
        <v>18</v>
      </c>
      <c r="H15">
        <v>4</v>
      </c>
      <c r="I15">
        <v>5</v>
      </c>
      <c r="J15">
        <v>5</v>
      </c>
      <c r="K15">
        <v>3</v>
      </c>
      <c r="L15">
        <v>4</v>
      </c>
      <c r="M15">
        <f t="shared" si="1"/>
        <v>21</v>
      </c>
      <c r="N15">
        <v>4</v>
      </c>
      <c r="O15">
        <v>5</v>
      </c>
      <c r="P15">
        <v>3</v>
      </c>
      <c r="Q15">
        <v>4</v>
      </c>
      <c r="R15">
        <v>4</v>
      </c>
      <c r="S15">
        <f t="shared" si="2"/>
        <v>20</v>
      </c>
    </row>
    <row r="16" spans="1:19" x14ac:dyDescent="0.2">
      <c r="A16" t="s">
        <v>38</v>
      </c>
      <c r="B16">
        <v>4</v>
      </c>
      <c r="C16">
        <v>4</v>
      </c>
      <c r="D16">
        <v>4</v>
      </c>
      <c r="E16">
        <v>4</v>
      </c>
      <c r="F16">
        <v>4</v>
      </c>
      <c r="G16">
        <f t="shared" si="0"/>
        <v>20</v>
      </c>
      <c r="H16">
        <v>4</v>
      </c>
      <c r="I16">
        <v>4</v>
      </c>
      <c r="J16">
        <v>4</v>
      </c>
      <c r="K16">
        <v>4</v>
      </c>
      <c r="L16">
        <v>4</v>
      </c>
      <c r="M16">
        <f t="shared" si="1"/>
        <v>20</v>
      </c>
      <c r="N16">
        <v>3</v>
      </c>
      <c r="O16">
        <v>3</v>
      </c>
      <c r="P16">
        <v>5</v>
      </c>
      <c r="Q16">
        <v>5</v>
      </c>
      <c r="R16">
        <v>5</v>
      </c>
      <c r="S16">
        <f t="shared" si="2"/>
        <v>21</v>
      </c>
    </row>
    <row r="17" spans="1:19" x14ac:dyDescent="0.2">
      <c r="A17" t="s">
        <v>39</v>
      </c>
      <c r="B17">
        <v>4</v>
      </c>
      <c r="C17">
        <v>4</v>
      </c>
      <c r="D17">
        <v>4</v>
      </c>
      <c r="E17">
        <v>3</v>
      </c>
      <c r="F17">
        <v>3</v>
      </c>
      <c r="G17">
        <f t="shared" si="0"/>
        <v>18</v>
      </c>
      <c r="H17">
        <v>4</v>
      </c>
      <c r="I17">
        <v>4</v>
      </c>
      <c r="J17">
        <v>5</v>
      </c>
      <c r="K17">
        <v>5</v>
      </c>
      <c r="L17">
        <v>5</v>
      </c>
      <c r="M17">
        <f t="shared" si="1"/>
        <v>23</v>
      </c>
      <c r="N17">
        <v>3</v>
      </c>
      <c r="O17">
        <v>5</v>
      </c>
      <c r="P17">
        <v>4</v>
      </c>
      <c r="Q17">
        <v>4</v>
      </c>
      <c r="R17">
        <v>5</v>
      </c>
      <c r="S17">
        <f t="shared" si="2"/>
        <v>21</v>
      </c>
    </row>
    <row r="18" spans="1:19" x14ac:dyDescent="0.2">
      <c r="A18" t="s">
        <v>40</v>
      </c>
      <c r="B18">
        <v>5</v>
      </c>
      <c r="C18">
        <v>5</v>
      </c>
      <c r="D18">
        <v>5</v>
      </c>
      <c r="E18">
        <v>4</v>
      </c>
      <c r="F18">
        <v>4</v>
      </c>
      <c r="G18">
        <f t="shared" si="0"/>
        <v>23</v>
      </c>
      <c r="H18">
        <v>5</v>
      </c>
      <c r="I18">
        <v>5</v>
      </c>
      <c r="J18">
        <v>5</v>
      </c>
      <c r="K18">
        <v>4</v>
      </c>
      <c r="L18">
        <v>4</v>
      </c>
      <c r="M18">
        <f t="shared" si="1"/>
        <v>23</v>
      </c>
      <c r="N18">
        <v>4</v>
      </c>
      <c r="O18">
        <v>4</v>
      </c>
      <c r="P18">
        <v>4</v>
      </c>
      <c r="Q18">
        <v>5</v>
      </c>
      <c r="R18">
        <v>4</v>
      </c>
      <c r="S18">
        <f t="shared" si="2"/>
        <v>21</v>
      </c>
    </row>
    <row r="19" spans="1:19" x14ac:dyDescent="0.2">
      <c r="A19" t="s">
        <v>41</v>
      </c>
      <c r="B19">
        <v>4</v>
      </c>
      <c r="C19">
        <v>3</v>
      </c>
      <c r="D19">
        <v>4</v>
      </c>
      <c r="E19">
        <v>4</v>
      </c>
      <c r="F19">
        <v>4</v>
      </c>
      <c r="G19">
        <f t="shared" si="0"/>
        <v>19</v>
      </c>
      <c r="H19">
        <v>3</v>
      </c>
      <c r="I19">
        <v>3</v>
      </c>
      <c r="J19">
        <v>3</v>
      </c>
      <c r="K19">
        <v>4</v>
      </c>
      <c r="L19">
        <v>4</v>
      </c>
      <c r="M19">
        <f t="shared" si="1"/>
        <v>17</v>
      </c>
      <c r="N19">
        <v>5</v>
      </c>
      <c r="O19">
        <v>5</v>
      </c>
      <c r="P19">
        <v>5</v>
      </c>
      <c r="Q19">
        <v>3</v>
      </c>
      <c r="R19">
        <v>3</v>
      </c>
      <c r="S19">
        <f t="shared" si="2"/>
        <v>21</v>
      </c>
    </row>
    <row r="20" spans="1:19" x14ac:dyDescent="0.2">
      <c r="A20" t="s">
        <v>42</v>
      </c>
      <c r="B20">
        <v>4</v>
      </c>
      <c r="C20">
        <v>4</v>
      </c>
      <c r="D20">
        <v>5</v>
      </c>
      <c r="E20">
        <v>5</v>
      </c>
      <c r="F20">
        <v>5</v>
      </c>
      <c r="G20">
        <f t="shared" si="0"/>
        <v>23</v>
      </c>
      <c r="H20">
        <v>4</v>
      </c>
      <c r="I20">
        <v>4</v>
      </c>
      <c r="J20">
        <v>3</v>
      </c>
      <c r="K20">
        <v>4</v>
      </c>
      <c r="L20">
        <v>3</v>
      </c>
      <c r="M20">
        <f t="shared" si="1"/>
        <v>18</v>
      </c>
      <c r="N20">
        <v>4</v>
      </c>
      <c r="O20">
        <v>4</v>
      </c>
      <c r="P20">
        <v>4</v>
      </c>
      <c r="Q20">
        <v>3</v>
      </c>
      <c r="R20">
        <v>3</v>
      </c>
      <c r="S20">
        <f t="shared" si="2"/>
        <v>18</v>
      </c>
    </row>
    <row r="21" spans="1:19" x14ac:dyDescent="0.2">
      <c r="A21" t="s">
        <v>43</v>
      </c>
      <c r="B21">
        <v>4</v>
      </c>
      <c r="C21">
        <v>4</v>
      </c>
      <c r="D21">
        <v>4</v>
      </c>
      <c r="E21">
        <v>4</v>
      </c>
      <c r="F21">
        <v>4</v>
      </c>
      <c r="G21">
        <f t="shared" si="0"/>
        <v>20</v>
      </c>
      <c r="H21">
        <v>3</v>
      </c>
      <c r="I21">
        <v>3</v>
      </c>
      <c r="J21">
        <v>3</v>
      </c>
      <c r="K21">
        <v>3</v>
      </c>
      <c r="L21">
        <v>3</v>
      </c>
      <c r="M21">
        <f t="shared" si="1"/>
        <v>15</v>
      </c>
      <c r="N21">
        <v>3</v>
      </c>
      <c r="O21">
        <v>4</v>
      </c>
      <c r="P21">
        <v>4</v>
      </c>
      <c r="Q21">
        <v>3</v>
      </c>
      <c r="R21">
        <v>4</v>
      </c>
      <c r="S21">
        <f t="shared" si="2"/>
        <v>18</v>
      </c>
    </row>
    <row r="22" spans="1:19" x14ac:dyDescent="0.2">
      <c r="A22" t="s">
        <v>44</v>
      </c>
      <c r="B22">
        <v>4</v>
      </c>
      <c r="C22">
        <v>4</v>
      </c>
      <c r="D22">
        <v>4</v>
      </c>
      <c r="E22">
        <v>4</v>
      </c>
      <c r="F22">
        <v>4</v>
      </c>
      <c r="G22">
        <f t="shared" si="0"/>
        <v>20</v>
      </c>
      <c r="H22">
        <v>4</v>
      </c>
      <c r="I22">
        <v>4</v>
      </c>
      <c r="J22">
        <v>4</v>
      </c>
      <c r="K22">
        <v>3</v>
      </c>
      <c r="L22">
        <v>3</v>
      </c>
      <c r="M22">
        <f t="shared" si="1"/>
        <v>18</v>
      </c>
      <c r="N22">
        <v>4</v>
      </c>
      <c r="O22">
        <v>4</v>
      </c>
      <c r="P22">
        <v>4</v>
      </c>
      <c r="Q22">
        <v>4</v>
      </c>
      <c r="R22">
        <v>4</v>
      </c>
      <c r="S22">
        <f t="shared" si="2"/>
        <v>20</v>
      </c>
    </row>
    <row r="23" spans="1:19" x14ac:dyDescent="0.2">
      <c r="A23" t="s">
        <v>45</v>
      </c>
      <c r="B23">
        <v>4</v>
      </c>
      <c r="C23">
        <v>4</v>
      </c>
      <c r="D23">
        <v>4</v>
      </c>
      <c r="E23">
        <v>4</v>
      </c>
      <c r="F23">
        <v>4</v>
      </c>
      <c r="G23">
        <f t="shared" si="0"/>
        <v>20</v>
      </c>
      <c r="H23">
        <v>4</v>
      </c>
      <c r="I23">
        <v>4</v>
      </c>
      <c r="J23">
        <v>4</v>
      </c>
      <c r="K23">
        <v>4</v>
      </c>
      <c r="L23">
        <v>4</v>
      </c>
      <c r="M23">
        <f t="shared" si="1"/>
        <v>20</v>
      </c>
      <c r="N23">
        <v>4</v>
      </c>
      <c r="O23">
        <v>4</v>
      </c>
      <c r="P23">
        <v>5</v>
      </c>
      <c r="Q23">
        <v>5</v>
      </c>
      <c r="R23">
        <v>5</v>
      </c>
      <c r="S23">
        <f t="shared" si="2"/>
        <v>23</v>
      </c>
    </row>
    <row r="24" spans="1:19" x14ac:dyDescent="0.2">
      <c r="A24" t="s">
        <v>46</v>
      </c>
      <c r="B24">
        <v>5</v>
      </c>
      <c r="C24">
        <v>5</v>
      </c>
      <c r="D24">
        <v>5</v>
      </c>
      <c r="E24">
        <v>5</v>
      </c>
      <c r="F24">
        <v>5</v>
      </c>
      <c r="G24">
        <f t="shared" si="0"/>
        <v>25</v>
      </c>
      <c r="H24">
        <v>5</v>
      </c>
      <c r="I24">
        <v>5</v>
      </c>
      <c r="J24">
        <v>5</v>
      </c>
      <c r="K24">
        <v>5</v>
      </c>
      <c r="L24">
        <v>5</v>
      </c>
      <c r="M24">
        <f t="shared" si="1"/>
        <v>25</v>
      </c>
      <c r="N24">
        <v>5</v>
      </c>
      <c r="O24">
        <v>5</v>
      </c>
      <c r="P24">
        <v>5</v>
      </c>
      <c r="Q24">
        <v>5</v>
      </c>
      <c r="R24">
        <v>5</v>
      </c>
      <c r="S24">
        <f t="shared" si="2"/>
        <v>25</v>
      </c>
    </row>
    <row r="25" spans="1:19" x14ac:dyDescent="0.2">
      <c r="A25" t="s">
        <v>47</v>
      </c>
      <c r="B25">
        <v>4</v>
      </c>
      <c r="C25">
        <v>4</v>
      </c>
      <c r="D25">
        <v>3</v>
      </c>
      <c r="E25">
        <v>3</v>
      </c>
      <c r="F25">
        <v>3</v>
      </c>
      <c r="G25">
        <f t="shared" si="0"/>
        <v>17</v>
      </c>
      <c r="H25">
        <v>5</v>
      </c>
      <c r="I25">
        <v>5</v>
      </c>
      <c r="J25">
        <v>5</v>
      </c>
      <c r="K25">
        <v>5</v>
      </c>
      <c r="L25">
        <v>5</v>
      </c>
      <c r="M25">
        <f t="shared" si="1"/>
        <v>25</v>
      </c>
      <c r="N25">
        <v>5</v>
      </c>
      <c r="O25">
        <v>5</v>
      </c>
      <c r="P25">
        <v>5</v>
      </c>
      <c r="Q25">
        <v>5</v>
      </c>
      <c r="R25">
        <v>5</v>
      </c>
      <c r="S25">
        <f t="shared" si="2"/>
        <v>25</v>
      </c>
    </row>
    <row r="26" spans="1:19" x14ac:dyDescent="0.2">
      <c r="A26" t="s">
        <v>48</v>
      </c>
      <c r="B26">
        <v>4</v>
      </c>
      <c r="C26">
        <v>5</v>
      </c>
      <c r="D26">
        <v>4</v>
      </c>
      <c r="E26">
        <v>5</v>
      </c>
      <c r="F26">
        <v>4</v>
      </c>
      <c r="G26">
        <f t="shared" si="0"/>
        <v>22</v>
      </c>
      <c r="H26">
        <v>4</v>
      </c>
      <c r="I26">
        <v>5</v>
      </c>
      <c r="J26">
        <v>4</v>
      </c>
      <c r="K26">
        <v>4</v>
      </c>
      <c r="L26">
        <v>5</v>
      </c>
      <c r="M26">
        <f t="shared" si="1"/>
        <v>22</v>
      </c>
      <c r="N26">
        <v>5</v>
      </c>
      <c r="O26">
        <v>5</v>
      </c>
      <c r="P26">
        <v>5</v>
      </c>
      <c r="Q26">
        <v>4</v>
      </c>
      <c r="R26">
        <v>4</v>
      </c>
      <c r="S26">
        <f t="shared" si="2"/>
        <v>23</v>
      </c>
    </row>
    <row r="27" spans="1:19" x14ac:dyDescent="0.2">
      <c r="A27" t="s">
        <v>49</v>
      </c>
      <c r="B27">
        <v>5</v>
      </c>
      <c r="C27">
        <v>5</v>
      </c>
      <c r="D27">
        <v>5</v>
      </c>
      <c r="E27">
        <v>5</v>
      </c>
      <c r="F27">
        <v>5</v>
      </c>
      <c r="G27">
        <f t="shared" si="0"/>
        <v>25</v>
      </c>
      <c r="H27">
        <v>5</v>
      </c>
      <c r="I27">
        <v>5</v>
      </c>
      <c r="J27">
        <v>5</v>
      </c>
      <c r="K27">
        <v>5</v>
      </c>
      <c r="L27">
        <v>5</v>
      </c>
      <c r="M27">
        <f t="shared" si="1"/>
        <v>25</v>
      </c>
      <c r="N27">
        <v>5</v>
      </c>
      <c r="O27">
        <v>5</v>
      </c>
      <c r="P27">
        <v>5</v>
      </c>
      <c r="Q27">
        <v>5</v>
      </c>
      <c r="R27">
        <v>5</v>
      </c>
      <c r="S27">
        <f t="shared" si="2"/>
        <v>25</v>
      </c>
    </row>
    <row r="28" spans="1:19" x14ac:dyDescent="0.2">
      <c r="A28" t="s">
        <v>50</v>
      </c>
      <c r="B28">
        <v>3</v>
      </c>
      <c r="C28">
        <v>3</v>
      </c>
      <c r="D28">
        <v>3</v>
      </c>
      <c r="E28">
        <v>4</v>
      </c>
      <c r="F28">
        <v>5</v>
      </c>
      <c r="G28">
        <f t="shared" si="0"/>
        <v>18</v>
      </c>
      <c r="H28">
        <v>5</v>
      </c>
      <c r="I28">
        <v>5</v>
      </c>
      <c r="J28">
        <v>5</v>
      </c>
      <c r="K28">
        <v>5</v>
      </c>
      <c r="L28">
        <v>5</v>
      </c>
      <c r="M28">
        <f t="shared" si="1"/>
        <v>25</v>
      </c>
      <c r="N28">
        <v>5</v>
      </c>
      <c r="O28">
        <v>5</v>
      </c>
      <c r="P28">
        <v>5</v>
      </c>
      <c r="Q28">
        <v>5</v>
      </c>
      <c r="R28">
        <v>5</v>
      </c>
      <c r="S28">
        <f t="shared" si="2"/>
        <v>25</v>
      </c>
    </row>
    <row r="29" spans="1:19" x14ac:dyDescent="0.2">
      <c r="A29" t="s">
        <v>51</v>
      </c>
      <c r="B29">
        <v>3</v>
      </c>
      <c r="C29">
        <v>3</v>
      </c>
      <c r="D29">
        <v>3</v>
      </c>
      <c r="E29">
        <v>3</v>
      </c>
      <c r="F29">
        <v>3</v>
      </c>
      <c r="G29">
        <f t="shared" si="0"/>
        <v>15</v>
      </c>
      <c r="H29">
        <v>4</v>
      </c>
      <c r="I29">
        <v>4</v>
      </c>
      <c r="J29">
        <v>3</v>
      </c>
      <c r="K29">
        <v>4</v>
      </c>
      <c r="L29">
        <v>3</v>
      </c>
      <c r="M29">
        <f t="shared" si="1"/>
        <v>18</v>
      </c>
      <c r="N29">
        <v>4</v>
      </c>
      <c r="O29">
        <v>5</v>
      </c>
      <c r="P29">
        <v>3</v>
      </c>
      <c r="Q29">
        <v>4</v>
      </c>
      <c r="R29">
        <v>5</v>
      </c>
      <c r="S29">
        <f t="shared" si="2"/>
        <v>21</v>
      </c>
    </row>
    <row r="30" spans="1:19" x14ac:dyDescent="0.2">
      <c r="A30" t="s">
        <v>52</v>
      </c>
      <c r="B30">
        <v>3</v>
      </c>
      <c r="C30">
        <v>4</v>
      </c>
      <c r="D30">
        <v>4</v>
      </c>
      <c r="E30">
        <v>5</v>
      </c>
      <c r="F30">
        <v>5</v>
      </c>
      <c r="G30">
        <f t="shared" si="0"/>
        <v>21</v>
      </c>
      <c r="H30">
        <v>4</v>
      </c>
      <c r="I30">
        <v>3</v>
      </c>
      <c r="J30">
        <v>5</v>
      </c>
      <c r="K30">
        <v>4</v>
      </c>
      <c r="L30">
        <v>4</v>
      </c>
      <c r="M30">
        <f t="shared" si="1"/>
        <v>20</v>
      </c>
      <c r="N30">
        <v>4</v>
      </c>
      <c r="O30">
        <v>3</v>
      </c>
      <c r="P30">
        <v>4</v>
      </c>
      <c r="Q30">
        <v>5</v>
      </c>
      <c r="R30">
        <v>4</v>
      </c>
      <c r="S30">
        <f t="shared" si="2"/>
        <v>20</v>
      </c>
    </row>
    <row r="31" spans="1:19" x14ac:dyDescent="0.2">
      <c r="A31" t="s">
        <v>53</v>
      </c>
      <c r="B31">
        <v>3</v>
      </c>
      <c r="C31">
        <v>4</v>
      </c>
      <c r="D31">
        <v>5</v>
      </c>
      <c r="E31">
        <v>4</v>
      </c>
      <c r="F31">
        <v>4</v>
      </c>
      <c r="G31">
        <f t="shared" si="0"/>
        <v>20</v>
      </c>
      <c r="H31">
        <v>4</v>
      </c>
      <c r="I31">
        <v>4</v>
      </c>
      <c r="J31">
        <v>5</v>
      </c>
      <c r="K31">
        <v>5</v>
      </c>
      <c r="L31">
        <v>5</v>
      </c>
      <c r="M31">
        <f t="shared" si="1"/>
        <v>23</v>
      </c>
      <c r="N31">
        <v>4</v>
      </c>
      <c r="O31">
        <v>4</v>
      </c>
      <c r="P31">
        <v>4</v>
      </c>
      <c r="Q31">
        <v>3</v>
      </c>
      <c r="R31">
        <v>4</v>
      </c>
      <c r="S31">
        <f t="shared" si="2"/>
        <v>19</v>
      </c>
    </row>
    <row r="32" spans="1:19" x14ac:dyDescent="0.2">
      <c r="A32" t="s">
        <v>54</v>
      </c>
      <c r="B32">
        <v>3</v>
      </c>
      <c r="C32">
        <v>4</v>
      </c>
      <c r="D32">
        <v>3</v>
      </c>
      <c r="E32">
        <v>4</v>
      </c>
      <c r="F32">
        <v>4</v>
      </c>
      <c r="G32">
        <f t="shared" si="0"/>
        <v>18</v>
      </c>
      <c r="H32">
        <v>4</v>
      </c>
      <c r="I32">
        <v>4</v>
      </c>
      <c r="J32">
        <v>4</v>
      </c>
      <c r="K32">
        <v>4</v>
      </c>
      <c r="L32">
        <v>4</v>
      </c>
      <c r="M32">
        <f t="shared" si="1"/>
        <v>20</v>
      </c>
      <c r="N32">
        <v>4</v>
      </c>
      <c r="O32">
        <v>4</v>
      </c>
      <c r="P32">
        <v>5</v>
      </c>
      <c r="Q32">
        <v>5</v>
      </c>
      <c r="R32">
        <v>5</v>
      </c>
      <c r="S32">
        <f t="shared" si="2"/>
        <v>23</v>
      </c>
    </row>
    <row r="33" spans="1:19" x14ac:dyDescent="0.2">
      <c r="A33" t="s">
        <v>55</v>
      </c>
      <c r="B33">
        <v>4</v>
      </c>
      <c r="C33">
        <v>3</v>
      </c>
      <c r="D33">
        <v>4</v>
      </c>
      <c r="E33">
        <v>4</v>
      </c>
      <c r="F33">
        <v>4</v>
      </c>
      <c r="G33">
        <f t="shared" si="0"/>
        <v>19</v>
      </c>
      <c r="H33">
        <v>4</v>
      </c>
      <c r="I33">
        <v>4</v>
      </c>
      <c r="J33">
        <v>3</v>
      </c>
      <c r="K33">
        <v>3</v>
      </c>
      <c r="L33">
        <v>3</v>
      </c>
      <c r="M33">
        <f t="shared" si="1"/>
        <v>17</v>
      </c>
      <c r="N33">
        <v>4</v>
      </c>
      <c r="O33">
        <v>5</v>
      </c>
      <c r="P33">
        <v>5</v>
      </c>
      <c r="Q33">
        <v>4</v>
      </c>
      <c r="R33">
        <v>3</v>
      </c>
      <c r="S33">
        <f t="shared" si="2"/>
        <v>21</v>
      </c>
    </row>
    <row r="34" spans="1:19" x14ac:dyDescent="0.2">
      <c r="A34" t="s">
        <v>56</v>
      </c>
      <c r="B34">
        <v>4</v>
      </c>
      <c r="C34">
        <v>5</v>
      </c>
      <c r="D34">
        <v>5</v>
      </c>
      <c r="E34">
        <v>5</v>
      </c>
      <c r="F34">
        <v>5</v>
      </c>
      <c r="G34">
        <f t="shared" ref="G34:G65" si="3">SUM(B34:F34)</f>
        <v>24</v>
      </c>
      <c r="H34">
        <v>4</v>
      </c>
      <c r="I34">
        <v>4</v>
      </c>
      <c r="J34">
        <v>4</v>
      </c>
      <c r="K34">
        <v>5</v>
      </c>
      <c r="L34">
        <v>5</v>
      </c>
      <c r="M34">
        <f t="shared" ref="M34:M65" si="4">SUM(H34:L34)</f>
        <v>22</v>
      </c>
      <c r="N34">
        <v>5</v>
      </c>
      <c r="O34">
        <v>5</v>
      </c>
      <c r="P34">
        <v>5</v>
      </c>
      <c r="Q34">
        <v>4</v>
      </c>
      <c r="R34">
        <v>4</v>
      </c>
      <c r="S34">
        <f t="shared" ref="S34:S65" si="5">SUM(N34:R34)</f>
        <v>23</v>
      </c>
    </row>
    <row r="35" spans="1:19" x14ac:dyDescent="0.2">
      <c r="A35" t="s">
        <v>57</v>
      </c>
      <c r="B35">
        <v>3</v>
      </c>
      <c r="C35">
        <v>3</v>
      </c>
      <c r="D35">
        <v>3</v>
      </c>
      <c r="E35">
        <v>3</v>
      </c>
      <c r="F35">
        <v>3</v>
      </c>
      <c r="G35">
        <f t="shared" si="3"/>
        <v>15</v>
      </c>
      <c r="H35">
        <v>4</v>
      </c>
      <c r="I35">
        <v>4</v>
      </c>
      <c r="J35">
        <v>4</v>
      </c>
      <c r="K35">
        <v>4</v>
      </c>
      <c r="L35">
        <v>4</v>
      </c>
      <c r="M35">
        <f t="shared" si="4"/>
        <v>20</v>
      </c>
      <c r="N35">
        <v>4</v>
      </c>
      <c r="O35">
        <v>4</v>
      </c>
      <c r="P35">
        <v>3</v>
      </c>
      <c r="Q35">
        <v>4</v>
      </c>
      <c r="R35">
        <v>3</v>
      </c>
      <c r="S35">
        <f t="shared" si="5"/>
        <v>18</v>
      </c>
    </row>
    <row r="36" spans="1:19" x14ac:dyDescent="0.2">
      <c r="A36" t="s">
        <v>58</v>
      </c>
      <c r="B36">
        <v>4</v>
      </c>
      <c r="C36">
        <v>4</v>
      </c>
      <c r="D36">
        <v>4</v>
      </c>
      <c r="E36">
        <v>4</v>
      </c>
      <c r="F36">
        <v>4</v>
      </c>
      <c r="G36">
        <f t="shared" si="3"/>
        <v>20</v>
      </c>
      <c r="H36">
        <v>3</v>
      </c>
      <c r="I36">
        <v>3</v>
      </c>
      <c r="J36">
        <v>4</v>
      </c>
      <c r="K36">
        <v>4</v>
      </c>
      <c r="L36">
        <v>4</v>
      </c>
      <c r="M36">
        <f t="shared" si="4"/>
        <v>18</v>
      </c>
      <c r="N36">
        <v>3</v>
      </c>
      <c r="O36">
        <v>3</v>
      </c>
      <c r="P36">
        <v>4</v>
      </c>
      <c r="Q36">
        <v>4</v>
      </c>
      <c r="R36">
        <v>4</v>
      </c>
      <c r="S36">
        <f t="shared" si="5"/>
        <v>18</v>
      </c>
    </row>
    <row r="37" spans="1:19" x14ac:dyDescent="0.2">
      <c r="A37" t="s">
        <v>59</v>
      </c>
      <c r="B37">
        <v>4</v>
      </c>
      <c r="C37">
        <v>4</v>
      </c>
      <c r="D37">
        <v>4</v>
      </c>
      <c r="E37">
        <v>4</v>
      </c>
      <c r="F37">
        <v>4</v>
      </c>
      <c r="G37">
        <f t="shared" si="3"/>
        <v>20</v>
      </c>
      <c r="H37">
        <v>4</v>
      </c>
      <c r="I37">
        <v>4</v>
      </c>
      <c r="J37">
        <v>4</v>
      </c>
      <c r="K37">
        <v>4</v>
      </c>
      <c r="L37">
        <v>4</v>
      </c>
      <c r="M37">
        <f t="shared" si="4"/>
        <v>20</v>
      </c>
      <c r="N37">
        <v>3</v>
      </c>
      <c r="O37">
        <v>3</v>
      </c>
      <c r="P37">
        <v>4</v>
      </c>
      <c r="Q37">
        <v>4</v>
      </c>
      <c r="R37">
        <v>5</v>
      </c>
      <c r="S37">
        <f t="shared" si="5"/>
        <v>19</v>
      </c>
    </row>
    <row r="38" spans="1:19" x14ac:dyDescent="0.2">
      <c r="A38" t="s">
        <v>61</v>
      </c>
      <c r="B38">
        <v>3</v>
      </c>
      <c r="C38">
        <v>4</v>
      </c>
      <c r="D38">
        <v>4</v>
      </c>
      <c r="E38">
        <v>4</v>
      </c>
      <c r="F38">
        <v>4</v>
      </c>
      <c r="G38">
        <f t="shared" si="3"/>
        <v>19</v>
      </c>
      <c r="H38">
        <v>4</v>
      </c>
      <c r="I38">
        <v>4</v>
      </c>
      <c r="J38">
        <v>4</v>
      </c>
      <c r="K38">
        <v>4</v>
      </c>
      <c r="L38">
        <v>4</v>
      </c>
      <c r="M38">
        <f t="shared" si="4"/>
        <v>20</v>
      </c>
      <c r="N38">
        <v>4</v>
      </c>
      <c r="O38">
        <v>3</v>
      </c>
      <c r="P38">
        <v>4</v>
      </c>
      <c r="Q38">
        <v>3</v>
      </c>
      <c r="R38">
        <v>3</v>
      </c>
      <c r="S38">
        <f t="shared" si="5"/>
        <v>17</v>
      </c>
    </row>
    <row r="39" spans="1:19" x14ac:dyDescent="0.2">
      <c r="A39" t="s">
        <v>62</v>
      </c>
      <c r="B39">
        <v>4</v>
      </c>
      <c r="C39">
        <v>4</v>
      </c>
      <c r="D39">
        <v>4</v>
      </c>
      <c r="E39">
        <v>4</v>
      </c>
      <c r="F39">
        <v>4</v>
      </c>
      <c r="G39">
        <f t="shared" si="3"/>
        <v>20</v>
      </c>
      <c r="H39">
        <v>4</v>
      </c>
      <c r="I39">
        <v>4</v>
      </c>
      <c r="J39">
        <v>5</v>
      </c>
      <c r="K39">
        <v>5</v>
      </c>
      <c r="L39">
        <v>5</v>
      </c>
      <c r="M39">
        <f t="shared" si="4"/>
        <v>23</v>
      </c>
      <c r="N39">
        <v>3</v>
      </c>
      <c r="O39">
        <v>3</v>
      </c>
      <c r="P39">
        <v>4</v>
      </c>
      <c r="Q39">
        <v>4</v>
      </c>
      <c r="R39">
        <v>3</v>
      </c>
      <c r="S39">
        <f t="shared" si="5"/>
        <v>17</v>
      </c>
    </row>
    <row r="40" spans="1:19" x14ac:dyDescent="0.2">
      <c r="A40" t="s">
        <v>63</v>
      </c>
      <c r="B40">
        <v>3</v>
      </c>
      <c r="C40">
        <v>3</v>
      </c>
      <c r="D40">
        <v>4</v>
      </c>
      <c r="E40">
        <v>4</v>
      </c>
      <c r="F40">
        <v>4</v>
      </c>
      <c r="G40">
        <f t="shared" si="3"/>
        <v>18</v>
      </c>
      <c r="H40">
        <v>3</v>
      </c>
      <c r="I40">
        <v>4</v>
      </c>
      <c r="J40">
        <v>4</v>
      </c>
      <c r="K40">
        <v>4</v>
      </c>
      <c r="L40">
        <v>5</v>
      </c>
      <c r="M40">
        <f t="shared" si="4"/>
        <v>20</v>
      </c>
      <c r="N40">
        <v>5</v>
      </c>
      <c r="O40">
        <v>5</v>
      </c>
      <c r="P40">
        <v>5</v>
      </c>
      <c r="Q40">
        <v>4</v>
      </c>
      <c r="R40">
        <v>4</v>
      </c>
      <c r="S40">
        <f t="shared" si="5"/>
        <v>23</v>
      </c>
    </row>
    <row r="41" spans="1:19" x14ac:dyDescent="0.2">
      <c r="A41" t="s">
        <v>64</v>
      </c>
      <c r="B41">
        <v>3</v>
      </c>
      <c r="C41">
        <v>3</v>
      </c>
      <c r="D41">
        <v>3</v>
      </c>
      <c r="E41">
        <v>4</v>
      </c>
      <c r="F41">
        <v>4</v>
      </c>
      <c r="G41">
        <f t="shared" si="3"/>
        <v>17</v>
      </c>
      <c r="H41">
        <v>5</v>
      </c>
      <c r="I41">
        <v>5</v>
      </c>
      <c r="J41">
        <v>5</v>
      </c>
      <c r="K41">
        <v>5</v>
      </c>
      <c r="L41">
        <v>5</v>
      </c>
      <c r="M41">
        <f t="shared" si="4"/>
        <v>25</v>
      </c>
      <c r="N41">
        <v>4</v>
      </c>
      <c r="O41">
        <v>3</v>
      </c>
      <c r="P41">
        <v>3</v>
      </c>
      <c r="Q41">
        <v>4</v>
      </c>
      <c r="R41">
        <v>4</v>
      </c>
      <c r="S41">
        <f t="shared" si="5"/>
        <v>18</v>
      </c>
    </row>
    <row r="42" spans="1:19" x14ac:dyDescent="0.2">
      <c r="A42" t="s">
        <v>65</v>
      </c>
      <c r="B42">
        <v>4</v>
      </c>
      <c r="C42">
        <v>4</v>
      </c>
      <c r="D42">
        <v>4</v>
      </c>
      <c r="E42">
        <v>4</v>
      </c>
      <c r="F42">
        <v>4</v>
      </c>
      <c r="G42">
        <f t="shared" si="3"/>
        <v>20</v>
      </c>
      <c r="H42">
        <v>4</v>
      </c>
      <c r="I42">
        <v>4</v>
      </c>
      <c r="J42">
        <v>4</v>
      </c>
      <c r="K42">
        <v>4</v>
      </c>
      <c r="L42">
        <v>4</v>
      </c>
      <c r="M42">
        <f t="shared" si="4"/>
        <v>20</v>
      </c>
      <c r="N42">
        <v>4</v>
      </c>
      <c r="O42">
        <v>4</v>
      </c>
      <c r="P42">
        <v>4</v>
      </c>
      <c r="Q42">
        <v>4</v>
      </c>
      <c r="R42">
        <v>4</v>
      </c>
      <c r="S42">
        <f t="shared" si="5"/>
        <v>20</v>
      </c>
    </row>
    <row r="43" spans="1:19" x14ac:dyDescent="0.2">
      <c r="A43" t="s">
        <v>66</v>
      </c>
      <c r="B43">
        <v>4</v>
      </c>
      <c r="C43">
        <v>4</v>
      </c>
      <c r="D43">
        <v>4</v>
      </c>
      <c r="E43">
        <v>4</v>
      </c>
      <c r="F43">
        <v>4</v>
      </c>
      <c r="G43">
        <f t="shared" si="3"/>
        <v>20</v>
      </c>
      <c r="H43">
        <v>4</v>
      </c>
      <c r="I43">
        <v>4</v>
      </c>
      <c r="J43">
        <v>4</v>
      </c>
      <c r="K43">
        <v>4</v>
      </c>
      <c r="L43">
        <v>4</v>
      </c>
      <c r="M43">
        <f t="shared" si="4"/>
        <v>20</v>
      </c>
      <c r="N43">
        <v>4</v>
      </c>
      <c r="O43">
        <v>4</v>
      </c>
      <c r="P43">
        <v>4</v>
      </c>
      <c r="Q43">
        <v>4</v>
      </c>
      <c r="R43">
        <v>4</v>
      </c>
      <c r="S43">
        <f t="shared" si="5"/>
        <v>20</v>
      </c>
    </row>
    <row r="44" spans="1:19" x14ac:dyDescent="0.2">
      <c r="A44" t="s">
        <v>67</v>
      </c>
      <c r="B44">
        <v>3</v>
      </c>
      <c r="C44">
        <v>4</v>
      </c>
      <c r="D44">
        <v>4</v>
      </c>
      <c r="E44">
        <v>4</v>
      </c>
      <c r="F44">
        <v>5</v>
      </c>
      <c r="G44">
        <f t="shared" si="3"/>
        <v>20</v>
      </c>
      <c r="H44">
        <v>5</v>
      </c>
      <c r="I44">
        <v>5</v>
      </c>
      <c r="J44">
        <v>4</v>
      </c>
      <c r="K44">
        <v>4</v>
      </c>
      <c r="L44">
        <v>4</v>
      </c>
      <c r="M44">
        <f t="shared" si="4"/>
        <v>22</v>
      </c>
      <c r="N44">
        <v>3</v>
      </c>
      <c r="O44">
        <v>3</v>
      </c>
      <c r="P44">
        <v>3</v>
      </c>
      <c r="Q44">
        <v>4</v>
      </c>
      <c r="R44">
        <v>4</v>
      </c>
      <c r="S44">
        <f t="shared" si="5"/>
        <v>17</v>
      </c>
    </row>
    <row r="45" spans="1:19" x14ac:dyDescent="0.2">
      <c r="A45" t="s">
        <v>68</v>
      </c>
      <c r="B45">
        <v>4</v>
      </c>
      <c r="C45">
        <v>4</v>
      </c>
      <c r="D45">
        <v>4</v>
      </c>
      <c r="E45">
        <v>4</v>
      </c>
      <c r="F45">
        <v>4</v>
      </c>
      <c r="G45">
        <f t="shared" si="3"/>
        <v>20</v>
      </c>
      <c r="H45">
        <v>5</v>
      </c>
      <c r="I45">
        <v>5</v>
      </c>
      <c r="J45">
        <v>5</v>
      </c>
      <c r="K45">
        <v>5</v>
      </c>
      <c r="L45">
        <v>4</v>
      </c>
      <c r="M45">
        <f t="shared" si="4"/>
        <v>24</v>
      </c>
      <c r="N45">
        <v>5</v>
      </c>
      <c r="O45">
        <v>4</v>
      </c>
      <c r="P45">
        <v>5</v>
      </c>
      <c r="Q45">
        <v>4</v>
      </c>
      <c r="R45">
        <v>5</v>
      </c>
      <c r="S45">
        <f t="shared" si="5"/>
        <v>23</v>
      </c>
    </row>
    <row r="46" spans="1:19" x14ac:dyDescent="0.2">
      <c r="A46" t="s">
        <v>69</v>
      </c>
      <c r="B46">
        <v>4</v>
      </c>
      <c r="C46">
        <v>4</v>
      </c>
      <c r="D46">
        <v>4</v>
      </c>
      <c r="E46">
        <v>5</v>
      </c>
      <c r="F46">
        <v>5</v>
      </c>
      <c r="G46">
        <f t="shared" si="3"/>
        <v>22</v>
      </c>
      <c r="H46">
        <v>5</v>
      </c>
      <c r="I46">
        <v>5</v>
      </c>
      <c r="J46">
        <v>4</v>
      </c>
      <c r="K46">
        <v>3</v>
      </c>
      <c r="L46">
        <v>3</v>
      </c>
      <c r="M46">
        <f t="shared" si="4"/>
        <v>20</v>
      </c>
      <c r="N46">
        <v>3</v>
      </c>
      <c r="O46">
        <v>3</v>
      </c>
      <c r="P46">
        <v>4</v>
      </c>
      <c r="Q46">
        <v>4</v>
      </c>
      <c r="R46">
        <v>5</v>
      </c>
      <c r="S46">
        <f t="shared" si="5"/>
        <v>19</v>
      </c>
    </row>
    <row r="47" spans="1:19" x14ac:dyDescent="0.2">
      <c r="A47" t="s">
        <v>70</v>
      </c>
      <c r="B47">
        <v>3</v>
      </c>
      <c r="C47">
        <v>3</v>
      </c>
      <c r="D47">
        <v>3</v>
      </c>
      <c r="E47">
        <v>3</v>
      </c>
      <c r="F47">
        <v>3</v>
      </c>
      <c r="G47">
        <f t="shared" si="3"/>
        <v>15</v>
      </c>
      <c r="H47">
        <v>4</v>
      </c>
      <c r="I47">
        <v>4</v>
      </c>
      <c r="J47">
        <v>4</v>
      </c>
      <c r="K47">
        <v>3</v>
      </c>
      <c r="L47">
        <v>3</v>
      </c>
      <c r="M47">
        <f t="shared" si="4"/>
        <v>18</v>
      </c>
      <c r="N47">
        <v>4</v>
      </c>
      <c r="O47">
        <v>3</v>
      </c>
      <c r="P47">
        <v>4</v>
      </c>
      <c r="Q47">
        <v>5</v>
      </c>
      <c r="R47">
        <v>5</v>
      </c>
      <c r="S47">
        <f t="shared" si="5"/>
        <v>21</v>
      </c>
    </row>
    <row r="48" spans="1:19" x14ac:dyDescent="0.2">
      <c r="A48" t="s">
        <v>71</v>
      </c>
      <c r="B48">
        <v>4</v>
      </c>
      <c r="C48">
        <v>4</v>
      </c>
      <c r="D48">
        <v>4</v>
      </c>
      <c r="E48">
        <v>5</v>
      </c>
      <c r="F48">
        <v>4</v>
      </c>
      <c r="G48">
        <f t="shared" si="3"/>
        <v>21</v>
      </c>
      <c r="H48">
        <v>4</v>
      </c>
      <c r="I48">
        <v>4</v>
      </c>
      <c r="J48">
        <v>4</v>
      </c>
      <c r="K48">
        <v>3</v>
      </c>
      <c r="L48">
        <v>3</v>
      </c>
      <c r="M48">
        <f t="shared" si="4"/>
        <v>18</v>
      </c>
      <c r="N48">
        <v>4</v>
      </c>
      <c r="O48">
        <v>4</v>
      </c>
      <c r="P48">
        <v>3</v>
      </c>
      <c r="Q48">
        <v>5</v>
      </c>
      <c r="R48">
        <v>3</v>
      </c>
      <c r="S48">
        <f t="shared" si="5"/>
        <v>19</v>
      </c>
    </row>
    <row r="49" spans="1:19" x14ac:dyDescent="0.2">
      <c r="A49" t="s">
        <v>72</v>
      </c>
      <c r="B49">
        <v>4</v>
      </c>
      <c r="C49">
        <v>4</v>
      </c>
      <c r="D49">
        <v>3</v>
      </c>
      <c r="E49">
        <v>4</v>
      </c>
      <c r="F49">
        <v>5</v>
      </c>
      <c r="G49">
        <f t="shared" si="3"/>
        <v>20</v>
      </c>
      <c r="H49">
        <v>5</v>
      </c>
      <c r="I49">
        <v>5</v>
      </c>
      <c r="J49">
        <v>5</v>
      </c>
      <c r="K49">
        <v>3</v>
      </c>
      <c r="L49">
        <v>4</v>
      </c>
      <c r="M49">
        <f t="shared" si="4"/>
        <v>22</v>
      </c>
      <c r="N49">
        <v>4</v>
      </c>
      <c r="O49">
        <v>5</v>
      </c>
      <c r="P49">
        <v>4</v>
      </c>
      <c r="Q49">
        <v>3</v>
      </c>
      <c r="R49">
        <v>3</v>
      </c>
      <c r="S49">
        <f t="shared" si="5"/>
        <v>19</v>
      </c>
    </row>
    <row r="50" spans="1:19" x14ac:dyDescent="0.2">
      <c r="A50" t="s">
        <v>73</v>
      </c>
      <c r="B50">
        <v>5</v>
      </c>
      <c r="C50">
        <v>5</v>
      </c>
      <c r="D50">
        <v>5</v>
      </c>
      <c r="E50">
        <v>3</v>
      </c>
      <c r="F50">
        <v>3</v>
      </c>
      <c r="G50">
        <f t="shared" si="3"/>
        <v>21</v>
      </c>
      <c r="H50">
        <v>4</v>
      </c>
      <c r="I50">
        <v>4</v>
      </c>
      <c r="J50">
        <v>4</v>
      </c>
      <c r="K50">
        <v>4</v>
      </c>
      <c r="L50">
        <v>4</v>
      </c>
      <c r="M50">
        <f t="shared" si="4"/>
        <v>20</v>
      </c>
      <c r="N50">
        <v>4</v>
      </c>
      <c r="O50">
        <v>4</v>
      </c>
      <c r="P50">
        <v>4</v>
      </c>
      <c r="Q50">
        <v>4</v>
      </c>
      <c r="R50">
        <v>4</v>
      </c>
      <c r="S50">
        <f t="shared" si="5"/>
        <v>20</v>
      </c>
    </row>
    <row r="51" spans="1:19" x14ac:dyDescent="0.2">
      <c r="A51" t="s">
        <v>74</v>
      </c>
      <c r="B51">
        <v>4</v>
      </c>
      <c r="C51">
        <v>4</v>
      </c>
      <c r="D51">
        <v>4</v>
      </c>
      <c r="E51">
        <v>4</v>
      </c>
      <c r="F51">
        <v>3</v>
      </c>
      <c r="G51">
        <f t="shared" si="3"/>
        <v>19</v>
      </c>
      <c r="H51">
        <v>4</v>
      </c>
      <c r="I51">
        <v>4</v>
      </c>
      <c r="J51">
        <v>4</v>
      </c>
      <c r="K51">
        <v>3</v>
      </c>
      <c r="L51">
        <v>4</v>
      </c>
      <c r="M51">
        <f t="shared" si="4"/>
        <v>19</v>
      </c>
      <c r="N51">
        <v>4</v>
      </c>
      <c r="O51">
        <v>3</v>
      </c>
      <c r="P51">
        <v>3</v>
      </c>
      <c r="Q51">
        <v>4</v>
      </c>
      <c r="R51">
        <v>4</v>
      </c>
      <c r="S51">
        <f t="shared" si="5"/>
        <v>18</v>
      </c>
    </row>
  </sheetData>
  <autoFilter ref="A1:S51"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E9E9E"/>
  </sheetPr>
  <dimension ref="A1:L51"/>
  <sheetViews>
    <sheetView workbookViewId="0">
      <pane ySplit="1" topLeftCell="A2" activePane="bottomLeft" state="frozen"/>
      <selection pane="bottomLeft"/>
    </sheetView>
  </sheetViews>
  <sheetFormatPr baseColWidth="10" defaultColWidth="8.83203125" defaultRowHeight="15" x14ac:dyDescent="0.2"/>
  <cols>
    <col min="1" max="12" width="12" customWidth="1"/>
  </cols>
  <sheetData>
    <row r="1" spans="1:12" ht="16" customHeight="1" x14ac:dyDescent="0.2">
      <c r="A1" s="5" t="s">
        <v>0</v>
      </c>
      <c r="B1" s="5" t="s">
        <v>284</v>
      </c>
      <c r="C1" s="5" t="s">
        <v>287</v>
      </c>
      <c r="D1" s="5" t="s">
        <v>290</v>
      </c>
      <c r="E1" s="5" t="s">
        <v>292</v>
      </c>
      <c r="F1" s="5" t="s">
        <v>294</v>
      </c>
      <c r="G1" s="5" t="s">
        <v>296</v>
      </c>
      <c r="H1" s="5" t="s">
        <v>299</v>
      </c>
      <c r="I1" s="5" t="s">
        <v>302</v>
      </c>
      <c r="J1" s="5" t="s">
        <v>305</v>
      </c>
      <c r="K1" s="5" t="s">
        <v>308</v>
      </c>
      <c r="L1" s="5" t="s">
        <v>870</v>
      </c>
    </row>
    <row r="2" spans="1:12" x14ac:dyDescent="0.2">
      <c r="A2" t="s">
        <v>7</v>
      </c>
      <c r="B2">
        <v>5</v>
      </c>
      <c r="C2">
        <v>2</v>
      </c>
      <c r="D2">
        <v>4</v>
      </c>
      <c r="E2">
        <v>1</v>
      </c>
      <c r="F2">
        <v>5</v>
      </c>
      <c r="G2">
        <v>1</v>
      </c>
      <c r="H2">
        <v>5</v>
      </c>
      <c r="I2">
        <v>1</v>
      </c>
      <c r="J2">
        <v>5</v>
      </c>
      <c r="K2">
        <v>1</v>
      </c>
      <c r="L2">
        <f t="shared" ref="L2:L33" si="0">((B2-1)+(5-C2)+(D2-1)+(5-E2)+(F2-1)+(5-G2)+(H2-1)+(5-I2)+(J2-1)+(5-K2))*2.5</f>
        <v>95</v>
      </c>
    </row>
    <row r="3" spans="1:12" x14ac:dyDescent="0.2">
      <c r="A3" t="s">
        <v>12</v>
      </c>
      <c r="B3">
        <v>4</v>
      </c>
      <c r="C3">
        <v>1</v>
      </c>
      <c r="D3">
        <v>5</v>
      </c>
      <c r="E3">
        <v>1</v>
      </c>
      <c r="F3">
        <v>4</v>
      </c>
      <c r="G3">
        <v>2</v>
      </c>
      <c r="H3">
        <v>5</v>
      </c>
      <c r="I3">
        <v>1</v>
      </c>
      <c r="J3">
        <v>5</v>
      </c>
      <c r="K3">
        <v>1</v>
      </c>
      <c r="L3">
        <f t="shared" si="0"/>
        <v>92.5</v>
      </c>
    </row>
    <row r="4" spans="1:12" x14ac:dyDescent="0.2">
      <c r="A4" t="s">
        <v>16</v>
      </c>
      <c r="B4">
        <v>4</v>
      </c>
      <c r="C4">
        <v>1</v>
      </c>
      <c r="D4">
        <v>4</v>
      </c>
      <c r="E4">
        <v>1</v>
      </c>
      <c r="F4">
        <v>5</v>
      </c>
      <c r="G4">
        <v>1</v>
      </c>
      <c r="H4">
        <v>5</v>
      </c>
      <c r="I4">
        <v>1</v>
      </c>
      <c r="J4">
        <v>5</v>
      </c>
      <c r="K4">
        <v>1</v>
      </c>
      <c r="L4">
        <f t="shared" si="0"/>
        <v>95</v>
      </c>
    </row>
    <row r="5" spans="1:12" x14ac:dyDescent="0.2">
      <c r="A5" t="s">
        <v>19</v>
      </c>
      <c r="B5">
        <v>4</v>
      </c>
      <c r="C5">
        <v>1</v>
      </c>
      <c r="D5">
        <v>5</v>
      </c>
      <c r="E5">
        <v>1</v>
      </c>
      <c r="F5">
        <v>5</v>
      </c>
      <c r="G5">
        <v>2</v>
      </c>
      <c r="H5">
        <v>5</v>
      </c>
      <c r="I5">
        <v>1</v>
      </c>
      <c r="J5">
        <v>4</v>
      </c>
      <c r="K5">
        <v>1</v>
      </c>
      <c r="L5">
        <f t="shared" si="0"/>
        <v>92.5</v>
      </c>
    </row>
    <row r="6" spans="1:12" x14ac:dyDescent="0.2">
      <c r="A6" t="s">
        <v>20</v>
      </c>
      <c r="B6">
        <v>5</v>
      </c>
      <c r="C6">
        <v>1</v>
      </c>
      <c r="D6">
        <v>4</v>
      </c>
      <c r="E6">
        <v>1</v>
      </c>
      <c r="F6">
        <v>5</v>
      </c>
      <c r="G6">
        <v>2</v>
      </c>
      <c r="H6">
        <v>5</v>
      </c>
      <c r="I6">
        <v>1</v>
      </c>
      <c r="J6">
        <v>4</v>
      </c>
      <c r="K6">
        <v>2</v>
      </c>
      <c r="L6">
        <f t="shared" si="0"/>
        <v>90</v>
      </c>
    </row>
    <row r="7" spans="1:12" x14ac:dyDescent="0.2">
      <c r="A7" t="s">
        <v>22</v>
      </c>
      <c r="B7">
        <v>5</v>
      </c>
      <c r="C7">
        <v>1</v>
      </c>
      <c r="D7">
        <v>5</v>
      </c>
      <c r="E7">
        <v>1</v>
      </c>
      <c r="F7">
        <v>5</v>
      </c>
      <c r="G7">
        <v>1</v>
      </c>
      <c r="H7">
        <v>5</v>
      </c>
      <c r="I7">
        <v>1</v>
      </c>
      <c r="J7">
        <v>5</v>
      </c>
      <c r="K7">
        <v>1</v>
      </c>
      <c r="L7">
        <f t="shared" si="0"/>
        <v>100</v>
      </c>
    </row>
    <row r="8" spans="1:12" x14ac:dyDescent="0.2">
      <c r="A8" t="s">
        <v>24</v>
      </c>
      <c r="B8">
        <v>5</v>
      </c>
      <c r="C8">
        <v>2</v>
      </c>
      <c r="D8">
        <v>5</v>
      </c>
      <c r="E8">
        <v>2</v>
      </c>
      <c r="F8">
        <v>5</v>
      </c>
      <c r="G8">
        <v>1</v>
      </c>
      <c r="H8">
        <v>5</v>
      </c>
      <c r="I8">
        <v>1</v>
      </c>
      <c r="J8">
        <v>5</v>
      </c>
      <c r="K8">
        <v>1</v>
      </c>
      <c r="L8">
        <f t="shared" si="0"/>
        <v>95</v>
      </c>
    </row>
    <row r="9" spans="1:12" x14ac:dyDescent="0.2">
      <c r="A9" t="s">
        <v>25</v>
      </c>
      <c r="B9">
        <v>5</v>
      </c>
      <c r="C9">
        <v>2</v>
      </c>
      <c r="D9">
        <v>5</v>
      </c>
      <c r="E9">
        <v>1</v>
      </c>
      <c r="F9">
        <v>5</v>
      </c>
      <c r="G9">
        <v>1</v>
      </c>
      <c r="H9">
        <v>5</v>
      </c>
      <c r="I9">
        <v>1</v>
      </c>
      <c r="J9">
        <v>4</v>
      </c>
      <c r="K9">
        <v>2</v>
      </c>
      <c r="L9">
        <f t="shared" si="0"/>
        <v>92.5</v>
      </c>
    </row>
    <row r="10" spans="1:12" x14ac:dyDescent="0.2">
      <c r="A10" t="s">
        <v>27</v>
      </c>
      <c r="B10">
        <v>4</v>
      </c>
      <c r="C10">
        <v>1</v>
      </c>
      <c r="D10">
        <v>5</v>
      </c>
      <c r="E10">
        <v>1</v>
      </c>
      <c r="F10">
        <v>5</v>
      </c>
      <c r="G10">
        <v>1</v>
      </c>
      <c r="H10">
        <v>4</v>
      </c>
      <c r="I10">
        <v>1</v>
      </c>
      <c r="J10">
        <v>5</v>
      </c>
      <c r="K10">
        <v>2</v>
      </c>
      <c r="L10">
        <f t="shared" si="0"/>
        <v>92.5</v>
      </c>
    </row>
    <row r="11" spans="1:12" x14ac:dyDescent="0.2">
      <c r="A11" t="s">
        <v>28</v>
      </c>
      <c r="B11">
        <v>5</v>
      </c>
      <c r="C11">
        <v>1</v>
      </c>
      <c r="D11">
        <v>5</v>
      </c>
      <c r="E11">
        <v>1</v>
      </c>
      <c r="F11">
        <v>5</v>
      </c>
      <c r="G11">
        <v>1</v>
      </c>
      <c r="H11">
        <v>5</v>
      </c>
      <c r="I11">
        <v>1</v>
      </c>
      <c r="J11">
        <v>5</v>
      </c>
      <c r="K11">
        <v>1</v>
      </c>
      <c r="L11">
        <f t="shared" si="0"/>
        <v>100</v>
      </c>
    </row>
    <row r="12" spans="1:12" x14ac:dyDescent="0.2">
      <c r="A12" t="s">
        <v>29</v>
      </c>
      <c r="B12">
        <v>4</v>
      </c>
      <c r="C12">
        <v>1</v>
      </c>
      <c r="D12">
        <v>5</v>
      </c>
      <c r="E12">
        <v>2</v>
      </c>
      <c r="F12">
        <v>5</v>
      </c>
      <c r="G12">
        <v>1</v>
      </c>
      <c r="H12">
        <v>5</v>
      </c>
      <c r="I12">
        <v>1</v>
      </c>
      <c r="J12">
        <v>5</v>
      </c>
      <c r="K12">
        <v>1</v>
      </c>
      <c r="L12">
        <f t="shared" si="0"/>
        <v>95</v>
      </c>
    </row>
    <row r="13" spans="1:12" x14ac:dyDescent="0.2">
      <c r="A13" t="s">
        <v>32</v>
      </c>
      <c r="B13">
        <v>4</v>
      </c>
      <c r="C13">
        <v>1</v>
      </c>
      <c r="D13">
        <v>4</v>
      </c>
      <c r="E13">
        <v>1</v>
      </c>
      <c r="F13">
        <v>5</v>
      </c>
      <c r="G13">
        <v>1</v>
      </c>
      <c r="H13">
        <v>5</v>
      </c>
      <c r="I13">
        <v>1</v>
      </c>
      <c r="J13">
        <v>5</v>
      </c>
      <c r="K13">
        <v>1</v>
      </c>
      <c r="L13">
        <f t="shared" si="0"/>
        <v>95</v>
      </c>
    </row>
    <row r="14" spans="1:12" x14ac:dyDescent="0.2">
      <c r="A14" t="s">
        <v>34</v>
      </c>
      <c r="B14">
        <v>5</v>
      </c>
      <c r="C14">
        <v>1</v>
      </c>
      <c r="D14">
        <v>5</v>
      </c>
      <c r="E14">
        <v>1</v>
      </c>
      <c r="F14">
        <v>5</v>
      </c>
      <c r="G14">
        <v>1</v>
      </c>
      <c r="H14">
        <v>5</v>
      </c>
      <c r="I14">
        <v>1</v>
      </c>
      <c r="J14">
        <v>5</v>
      </c>
      <c r="K14">
        <v>1</v>
      </c>
      <c r="L14">
        <f t="shared" si="0"/>
        <v>100</v>
      </c>
    </row>
    <row r="15" spans="1:12" x14ac:dyDescent="0.2">
      <c r="A15" t="s">
        <v>37</v>
      </c>
      <c r="B15">
        <v>5</v>
      </c>
      <c r="C15">
        <v>1</v>
      </c>
      <c r="D15">
        <v>5</v>
      </c>
      <c r="E15">
        <v>1</v>
      </c>
      <c r="F15">
        <v>5</v>
      </c>
      <c r="G15">
        <v>1</v>
      </c>
      <c r="H15">
        <v>5</v>
      </c>
      <c r="I15">
        <v>1</v>
      </c>
      <c r="J15">
        <v>5</v>
      </c>
      <c r="K15">
        <v>1</v>
      </c>
      <c r="L15">
        <f t="shared" si="0"/>
        <v>100</v>
      </c>
    </row>
    <row r="16" spans="1:12" x14ac:dyDescent="0.2">
      <c r="A16" t="s">
        <v>38</v>
      </c>
      <c r="B16">
        <v>5</v>
      </c>
      <c r="C16">
        <v>1</v>
      </c>
      <c r="D16">
        <v>5</v>
      </c>
      <c r="E16">
        <v>2</v>
      </c>
      <c r="F16">
        <v>5</v>
      </c>
      <c r="G16">
        <v>1</v>
      </c>
      <c r="H16">
        <v>5</v>
      </c>
      <c r="I16">
        <v>1</v>
      </c>
      <c r="J16">
        <v>4</v>
      </c>
      <c r="K16">
        <v>1</v>
      </c>
      <c r="L16">
        <f t="shared" si="0"/>
        <v>95</v>
      </c>
    </row>
    <row r="17" spans="1:12" x14ac:dyDescent="0.2">
      <c r="A17" t="s">
        <v>39</v>
      </c>
      <c r="B17">
        <v>5</v>
      </c>
      <c r="C17">
        <v>1</v>
      </c>
      <c r="D17">
        <v>5</v>
      </c>
      <c r="E17">
        <v>1</v>
      </c>
      <c r="F17">
        <v>5</v>
      </c>
      <c r="G17">
        <v>1</v>
      </c>
      <c r="H17">
        <v>5</v>
      </c>
      <c r="I17">
        <v>1</v>
      </c>
      <c r="J17">
        <v>5</v>
      </c>
      <c r="K17">
        <v>1</v>
      </c>
      <c r="L17">
        <f t="shared" si="0"/>
        <v>100</v>
      </c>
    </row>
    <row r="18" spans="1:12" x14ac:dyDescent="0.2">
      <c r="A18" t="s">
        <v>40</v>
      </c>
      <c r="B18">
        <v>4</v>
      </c>
      <c r="C18">
        <v>1</v>
      </c>
      <c r="D18">
        <v>5</v>
      </c>
      <c r="E18">
        <v>1</v>
      </c>
      <c r="F18">
        <v>5</v>
      </c>
      <c r="G18">
        <v>2</v>
      </c>
      <c r="H18">
        <v>5</v>
      </c>
      <c r="I18">
        <v>2</v>
      </c>
      <c r="J18">
        <v>5</v>
      </c>
      <c r="K18">
        <v>1</v>
      </c>
      <c r="L18">
        <f t="shared" si="0"/>
        <v>92.5</v>
      </c>
    </row>
    <row r="19" spans="1:12" x14ac:dyDescent="0.2">
      <c r="A19" t="s">
        <v>41</v>
      </c>
      <c r="B19">
        <v>5</v>
      </c>
      <c r="C19">
        <v>1</v>
      </c>
      <c r="D19">
        <v>5</v>
      </c>
      <c r="E19">
        <v>1</v>
      </c>
      <c r="F19">
        <v>5</v>
      </c>
      <c r="G19">
        <v>1</v>
      </c>
      <c r="H19">
        <v>5</v>
      </c>
      <c r="I19">
        <v>1</v>
      </c>
      <c r="J19">
        <v>5</v>
      </c>
      <c r="K19">
        <v>2</v>
      </c>
      <c r="L19">
        <f t="shared" si="0"/>
        <v>97.5</v>
      </c>
    </row>
    <row r="20" spans="1:12" x14ac:dyDescent="0.2">
      <c r="A20" t="s">
        <v>42</v>
      </c>
      <c r="B20">
        <v>4</v>
      </c>
      <c r="C20">
        <v>1</v>
      </c>
      <c r="D20">
        <v>5</v>
      </c>
      <c r="E20">
        <v>1</v>
      </c>
      <c r="F20">
        <v>5</v>
      </c>
      <c r="G20">
        <v>1</v>
      </c>
      <c r="H20">
        <v>5</v>
      </c>
      <c r="I20">
        <v>2</v>
      </c>
      <c r="J20">
        <v>5</v>
      </c>
      <c r="K20">
        <v>1</v>
      </c>
      <c r="L20">
        <f t="shared" si="0"/>
        <v>95</v>
      </c>
    </row>
    <row r="21" spans="1:12" x14ac:dyDescent="0.2">
      <c r="A21" t="s">
        <v>43</v>
      </c>
      <c r="B21">
        <v>4</v>
      </c>
      <c r="C21">
        <v>1</v>
      </c>
      <c r="D21">
        <v>5</v>
      </c>
      <c r="E21">
        <v>1</v>
      </c>
      <c r="F21">
        <v>4</v>
      </c>
      <c r="G21">
        <v>1</v>
      </c>
      <c r="H21">
        <v>5</v>
      </c>
      <c r="I21">
        <v>1</v>
      </c>
      <c r="J21">
        <v>4</v>
      </c>
      <c r="K21">
        <v>2</v>
      </c>
      <c r="L21">
        <f t="shared" si="0"/>
        <v>90</v>
      </c>
    </row>
    <row r="22" spans="1:12" x14ac:dyDescent="0.2">
      <c r="A22" t="s">
        <v>44</v>
      </c>
      <c r="B22">
        <v>4</v>
      </c>
      <c r="C22">
        <v>2</v>
      </c>
      <c r="D22">
        <v>5</v>
      </c>
      <c r="E22">
        <v>2</v>
      </c>
      <c r="F22">
        <v>4</v>
      </c>
      <c r="G22">
        <v>2</v>
      </c>
      <c r="H22">
        <v>4</v>
      </c>
      <c r="I22">
        <v>1</v>
      </c>
      <c r="J22">
        <v>4</v>
      </c>
      <c r="K22">
        <v>2</v>
      </c>
      <c r="L22">
        <f t="shared" si="0"/>
        <v>80</v>
      </c>
    </row>
    <row r="23" spans="1:12" x14ac:dyDescent="0.2">
      <c r="A23" t="s">
        <v>45</v>
      </c>
      <c r="B23">
        <v>4</v>
      </c>
      <c r="C23">
        <v>2</v>
      </c>
      <c r="D23">
        <v>4</v>
      </c>
      <c r="E23">
        <v>1</v>
      </c>
      <c r="F23">
        <v>4</v>
      </c>
      <c r="G23">
        <v>2</v>
      </c>
      <c r="H23">
        <v>4</v>
      </c>
      <c r="I23">
        <v>1</v>
      </c>
      <c r="J23">
        <v>4</v>
      </c>
      <c r="K23">
        <v>2</v>
      </c>
      <c r="L23">
        <f t="shared" si="0"/>
        <v>80</v>
      </c>
    </row>
    <row r="24" spans="1:12" x14ac:dyDescent="0.2">
      <c r="A24" t="s">
        <v>46</v>
      </c>
      <c r="B24">
        <v>4</v>
      </c>
      <c r="C24">
        <v>2</v>
      </c>
      <c r="D24">
        <v>4</v>
      </c>
      <c r="E24">
        <v>2</v>
      </c>
      <c r="F24">
        <v>5</v>
      </c>
      <c r="G24">
        <v>2</v>
      </c>
      <c r="H24">
        <v>4</v>
      </c>
      <c r="I24">
        <v>2</v>
      </c>
      <c r="J24">
        <v>4</v>
      </c>
      <c r="K24">
        <v>1</v>
      </c>
      <c r="L24">
        <f t="shared" si="0"/>
        <v>80</v>
      </c>
    </row>
    <row r="25" spans="1:12" x14ac:dyDescent="0.2">
      <c r="A25" t="s">
        <v>47</v>
      </c>
      <c r="B25">
        <v>4</v>
      </c>
      <c r="C25">
        <v>2</v>
      </c>
      <c r="D25">
        <v>4</v>
      </c>
      <c r="E25">
        <v>2</v>
      </c>
      <c r="F25">
        <v>4</v>
      </c>
      <c r="G25">
        <v>2</v>
      </c>
      <c r="H25">
        <v>4</v>
      </c>
      <c r="I25">
        <v>2</v>
      </c>
      <c r="J25">
        <v>4</v>
      </c>
      <c r="K25">
        <v>1</v>
      </c>
      <c r="L25">
        <f t="shared" si="0"/>
        <v>77.5</v>
      </c>
    </row>
    <row r="26" spans="1:12" x14ac:dyDescent="0.2">
      <c r="A26" t="s">
        <v>48</v>
      </c>
      <c r="B26">
        <v>4</v>
      </c>
      <c r="C26">
        <v>2</v>
      </c>
      <c r="D26">
        <v>5</v>
      </c>
      <c r="E26">
        <v>2</v>
      </c>
      <c r="F26">
        <v>4</v>
      </c>
      <c r="G26">
        <v>2</v>
      </c>
      <c r="H26">
        <v>4</v>
      </c>
      <c r="I26">
        <v>2</v>
      </c>
      <c r="J26">
        <v>4</v>
      </c>
      <c r="K26">
        <v>2</v>
      </c>
      <c r="L26">
        <f t="shared" si="0"/>
        <v>77.5</v>
      </c>
    </row>
    <row r="27" spans="1:12" x14ac:dyDescent="0.2">
      <c r="A27" t="s">
        <v>49</v>
      </c>
      <c r="B27">
        <v>4</v>
      </c>
      <c r="C27">
        <v>2</v>
      </c>
      <c r="D27">
        <v>4</v>
      </c>
      <c r="E27">
        <v>2</v>
      </c>
      <c r="F27">
        <v>5</v>
      </c>
      <c r="G27">
        <v>2</v>
      </c>
      <c r="H27">
        <v>4</v>
      </c>
      <c r="I27">
        <v>2</v>
      </c>
      <c r="J27">
        <v>4</v>
      </c>
      <c r="K27">
        <v>1</v>
      </c>
      <c r="L27">
        <f t="shared" si="0"/>
        <v>80</v>
      </c>
    </row>
    <row r="28" spans="1:12" x14ac:dyDescent="0.2">
      <c r="A28" t="s">
        <v>50</v>
      </c>
      <c r="B28">
        <v>4</v>
      </c>
      <c r="C28">
        <v>2</v>
      </c>
      <c r="D28">
        <v>4</v>
      </c>
      <c r="E28">
        <v>2</v>
      </c>
      <c r="F28">
        <v>4</v>
      </c>
      <c r="G28">
        <v>2</v>
      </c>
      <c r="H28">
        <v>4</v>
      </c>
      <c r="I28">
        <v>2</v>
      </c>
      <c r="J28">
        <v>4</v>
      </c>
      <c r="K28">
        <v>2</v>
      </c>
      <c r="L28">
        <f t="shared" si="0"/>
        <v>75</v>
      </c>
    </row>
    <row r="29" spans="1:12" x14ac:dyDescent="0.2">
      <c r="A29" t="s">
        <v>51</v>
      </c>
      <c r="B29">
        <v>4</v>
      </c>
      <c r="C29">
        <v>2</v>
      </c>
      <c r="D29">
        <v>4</v>
      </c>
      <c r="E29">
        <v>2</v>
      </c>
      <c r="F29">
        <v>4</v>
      </c>
      <c r="G29">
        <v>2</v>
      </c>
      <c r="H29">
        <v>5</v>
      </c>
      <c r="I29">
        <v>2</v>
      </c>
      <c r="J29">
        <v>5</v>
      </c>
      <c r="K29">
        <v>2</v>
      </c>
      <c r="L29">
        <f t="shared" si="0"/>
        <v>80</v>
      </c>
    </row>
    <row r="30" spans="1:12" x14ac:dyDescent="0.2">
      <c r="A30" t="s">
        <v>52</v>
      </c>
      <c r="B30">
        <v>4</v>
      </c>
      <c r="C30">
        <v>1</v>
      </c>
      <c r="D30">
        <v>5</v>
      </c>
      <c r="E30">
        <v>1</v>
      </c>
      <c r="F30">
        <v>4</v>
      </c>
      <c r="G30">
        <v>1</v>
      </c>
      <c r="H30">
        <v>4</v>
      </c>
      <c r="I30">
        <v>2</v>
      </c>
      <c r="J30">
        <v>4</v>
      </c>
      <c r="K30">
        <v>2</v>
      </c>
      <c r="L30">
        <f t="shared" si="0"/>
        <v>85</v>
      </c>
    </row>
    <row r="31" spans="1:12" x14ac:dyDescent="0.2">
      <c r="A31" t="s">
        <v>53</v>
      </c>
      <c r="B31">
        <v>4</v>
      </c>
      <c r="C31">
        <v>2</v>
      </c>
      <c r="D31">
        <v>4</v>
      </c>
      <c r="E31">
        <v>2</v>
      </c>
      <c r="F31">
        <v>4</v>
      </c>
      <c r="G31">
        <v>2</v>
      </c>
      <c r="H31">
        <v>5</v>
      </c>
      <c r="I31">
        <v>2</v>
      </c>
      <c r="J31">
        <v>4</v>
      </c>
      <c r="K31">
        <v>2</v>
      </c>
      <c r="L31">
        <f t="shared" si="0"/>
        <v>77.5</v>
      </c>
    </row>
    <row r="32" spans="1:12" x14ac:dyDescent="0.2">
      <c r="A32" t="s">
        <v>54</v>
      </c>
      <c r="B32">
        <v>4</v>
      </c>
      <c r="C32">
        <v>2</v>
      </c>
      <c r="D32">
        <v>4</v>
      </c>
      <c r="E32">
        <v>2</v>
      </c>
      <c r="F32">
        <v>4</v>
      </c>
      <c r="G32">
        <v>2</v>
      </c>
      <c r="H32">
        <v>4</v>
      </c>
      <c r="I32">
        <v>2</v>
      </c>
      <c r="J32">
        <v>4</v>
      </c>
      <c r="K32">
        <v>2</v>
      </c>
      <c r="L32">
        <f t="shared" si="0"/>
        <v>75</v>
      </c>
    </row>
    <row r="33" spans="1:12" x14ac:dyDescent="0.2">
      <c r="A33" t="s">
        <v>55</v>
      </c>
      <c r="B33">
        <v>4</v>
      </c>
      <c r="C33">
        <v>2</v>
      </c>
      <c r="D33">
        <v>4</v>
      </c>
      <c r="E33">
        <v>2</v>
      </c>
      <c r="F33">
        <v>4</v>
      </c>
      <c r="G33">
        <v>1</v>
      </c>
      <c r="H33">
        <v>4</v>
      </c>
      <c r="I33">
        <v>2</v>
      </c>
      <c r="J33">
        <v>5</v>
      </c>
      <c r="K33">
        <v>2</v>
      </c>
      <c r="L33">
        <f t="shared" si="0"/>
        <v>80</v>
      </c>
    </row>
    <row r="34" spans="1:12" x14ac:dyDescent="0.2">
      <c r="A34" t="s">
        <v>56</v>
      </c>
      <c r="B34">
        <v>4</v>
      </c>
      <c r="C34">
        <v>2</v>
      </c>
      <c r="D34">
        <v>4</v>
      </c>
      <c r="E34">
        <v>2</v>
      </c>
      <c r="F34">
        <v>4</v>
      </c>
      <c r="G34">
        <v>2</v>
      </c>
      <c r="H34">
        <v>4</v>
      </c>
      <c r="I34">
        <v>2</v>
      </c>
      <c r="J34">
        <v>4</v>
      </c>
      <c r="K34">
        <v>2</v>
      </c>
      <c r="L34">
        <f t="shared" ref="L34:L65" si="1">((B34-1)+(5-C34)+(D34-1)+(5-E34)+(F34-1)+(5-G34)+(H34-1)+(5-I34)+(J34-1)+(5-K34))*2.5</f>
        <v>75</v>
      </c>
    </row>
    <row r="35" spans="1:12" x14ac:dyDescent="0.2">
      <c r="A35" t="s">
        <v>57</v>
      </c>
      <c r="B35">
        <v>4</v>
      </c>
      <c r="C35">
        <v>2</v>
      </c>
      <c r="D35">
        <v>4</v>
      </c>
      <c r="E35">
        <v>2</v>
      </c>
      <c r="F35">
        <v>4</v>
      </c>
      <c r="G35">
        <v>2</v>
      </c>
      <c r="H35">
        <v>4</v>
      </c>
      <c r="I35">
        <v>2</v>
      </c>
      <c r="J35">
        <v>5</v>
      </c>
      <c r="K35">
        <v>1</v>
      </c>
      <c r="L35">
        <f t="shared" si="1"/>
        <v>80</v>
      </c>
    </row>
    <row r="36" spans="1:12" x14ac:dyDescent="0.2">
      <c r="A36" t="s">
        <v>58</v>
      </c>
      <c r="B36">
        <v>4</v>
      </c>
      <c r="C36">
        <v>2</v>
      </c>
      <c r="D36">
        <v>4</v>
      </c>
      <c r="E36">
        <v>2</v>
      </c>
      <c r="F36">
        <v>4</v>
      </c>
      <c r="G36">
        <v>2</v>
      </c>
      <c r="H36">
        <v>4</v>
      </c>
      <c r="I36">
        <v>2</v>
      </c>
      <c r="J36">
        <v>4</v>
      </c>
      <c r="K36">
        <v>1</v>
      </c>
      <c r="L36">
        <f t="shared" si="1"/>
        <v>77.5</v>
      </c>
    </row>
    <row r="37" spans="1:12" x14ac:dyDescent="0.2">
      <c r="A37" t="s">
        <v>59</v>
      </c>
      <c r="B37">
        <v>4</v>
      </c>
      <c r="C37">
        <v>2</v>
      </c>
      <c r="D37">
        <v>4</v>
      </c>
      <c r="E37">
        <v>2</v>
      </c>
      <c r="F37">
        <v>4</v>
      </c>
      <c r="G37">
        <v>2</v>
      </c>
      <c r="H37">
        <v>4</v>
      </c>
      <c r="I37">
        <v>2</v>
      </c>
      <c r="J37">
        <v>4</v>
      </c>
      <c r="K37">
        <v>2</v>
      </c>
      <c r="L37">
        <f t="shared" si="1"/>
        <v>75</v>
      </c>
    </row>
    <row r="38" spans="1:12" x14ac:dyDescent="0.2">
      <c r="A38" t="s">
        <v>61</v>
      </c>
      <c r="B38">
        <v>4</v>
      </c>
      <c r="C38">
        <v>2</v>
      </c>
      <c r="D38">
        <v>5</v>
      </c>
      <c r="E38">
        <v>1</v>
      </c>
      <c r="F38">
        <v>5</v>
      </c>
      <c r="G38">
        <v>2</v>
      </c>
      <c r="H38">
        <v>4</v>
      </c>
      <c r="I38">
        <v>2</v>
      </c>
      <c r="J38">
        <v>4</v>
      </c>
      <c r="K38">
        <v>2</v>
      </c>
      <c r="L38">
        <f t="shared" si="1"/>
        <v>82.5</v>
      </c>
    </row>
    <row r="39" spans="1:12" x14ac:dyDescent="0.2">
      <c r="A39" t="s">
        <v>62</v>
      </c>
      <c r="B39">
        <v>4</v>
      </c>
      <c r="C39">
        <v>2</v>
      </c>
      <c r="D39">
        <v>4</v>
      </c>
      <c r="E39">
        <v>2</v>
      </c>
      <c r="F39">
        <v>5</v>
      </c>
      <c r="G39">
        <v>1</v>
      </c>
      <c r="H39">
        <v>4</v>
      </c>
      <c r="I39">
        <v>2</v>
      </c>
      <c r="J39">
        <v>4</v>
      </c>
      <c r="K39">
        <v>2</v>
      </c>
      <c r="L39">
        <f t="shared" si="1"/>
        <v>80</v>
      </c>
    </row>
    <row r="40" spans="1:12" x14ac:dyDescent="0.2">
      <c r="A40" t="s">
        <v>63</v>
      </c>
      <c r="B40">
        <v>5</v>
      </c>
      <c r="C40">
        <v>2</v>
      </c>
      <c r="D40">
        <v>4</v>
      </c>
      <c r="E40">
        <v>2</v>
      </c>
      <c r="F40">
        <v>4</v>
      </c>
      <c r="G40">
        <v>2</v>
      </c>
      <c r="H40">
        <v>4</v>
      </c>
      <c r="I40">
        <v>2</v>
      </c>
      <c r="J40">
        <v>4</v>
      </c>
      <c r="K40">
        <v>2</v>
      </c>
      <c r="L40">
        <f t="shared" si="1"/>
        <v>77.5</v>
      </c>
    </row>
    <row r="41" spans="1:12" x14ac:dyDescent="0.2">
      <c r="A41" t="s">
        <v>64</v>
      </c>
      <c r="B41">
        <v>4</v>
      </c>
      <c r="C41">
        <v>1</v>
      </c>
      <c r="D41">
        <v>5</v>
      </c>
      <c r="E41">
        <v>2</v>
      </c>
      <c r="F41">
        <v>4</v>
      </c>
      <c r="G41">
        <v>2</v>
      </c>
      <c r="H41">
        <v>5</v>
      </c>
      <c r="I41">
        <v>2</v>
      </c>
      <c r="J41">
        <v>5</v>
      </c>
      <c r="K41">
        <v>2</v>
      </c>
      <c r="L41">
        <f t="shared" si="1"/>
        <v>85</v>
      </c>
    </row>
    <row r="42" spans="1:12" x14ac:dyDescent="0.2">
      <c r="A42" t="s">
        <v>65</v>
      </c>
      <c r="B42">
        <v>3</v>
      </c>
      <c r="C42">
        <v>3</v>
      </c>
      <c r="D42">
        <v>3</v>
      </c>
      <c r="E42">
        <v>3</v>
      </c>
      <c r="F42">
        <v>3</v>
      </c>
      <c r="G42">
        <v>2</v>
      </c>
      <c r="H42">
        <v>3</v>
      </c>
      <c r="I42">
        <v>3</v>
      </c>
      <c r="J42">
        <v>3</v>
      </c>
      <c r="K42">
        <v>3</v>
      </c>
      <c r="L42">
        <f t="shared" si="1"/>
        <v>52.5</v>
      </c>
    </row>
    <row r="43" spans="1:12" x14ac:dyDescent="0.2">
      <c r="A43" t="s">
        <v>66</v>
      </c>
      <c r="B43">
        <v>4</v>
      </c>
      <c r="C43">
        <v>3</v>
      </c>
      <c r="D43">
        <v>3</v>
      </c>
      <c r="E43">
        <v>3</v>
      </c>
      <c r="F43">
        <v>3</v>
      </c>
      <c r="G43">
        <v>2</v>
      </c>
      <c r="H43">
        <v>3</v>
      </c>
      <c r="I43">
        <v>2</v>
      </c>
      <c r="J43">
        <v>3</v>
      </c>
      <c r="K43">
        <v>3</v>
      </c>
      <c r="L43">
        <f t="shared" si="1"/>
        <v>57.5</v>
      </c>
    </row>
    <row r="44" spans="1:12" x14ac:dyDescent="0.2">
      <c r="A44" t="s">
        <v>67</v>
      </c>
      <c r="B44">
        <v>3</v>
      </c>
      <c r="C44">
        <v>3</v>
      </c>
      <c r="D44">
        <v>3</v>
      </c>
      <c r="E44">
        <v>2</v>
      </c>
      <c r="F44">
        <v>3</v>
      </c>
      <c r="G44">
        <v>3</v>
      </c>
      <c r="H44">
        <v>3</v>
      </c>
      <c r="I44">
        <v>2</v>
      </c>
      <c r="J44">
        <v>4</v>
      </c>
      <c r="K44">
        <v>3</v>
      </c>
      <c r="L44">
        <f t="shared" si="1"/>
        <v>57.5</v>
      </c>
    </row>
    <row r="45" spans="1:12" x14ac:dyDescent="0.2">
      <c r="A45" t="s">
        <v>68</v>
      </c>
      <c r="B45">
        <v>3</v>
      </c>
      <c r="C45">
        <v>3</v>
      </c>
      <c r="D45">
        <v>4</v>
      </c>
      <c r="E45">
        <v>3</v>
      </c>
      <c r="F45">
        <v>4</v>
      </c>
      <c r="G45">
        <v>3</v>
      </c>
      <c r="H45">
        <v>3</v>
      </c>
      <c r="I45">
        <v>2</v>
      </c>
      <c r="J45">
        <v>3</v>
      </c>
      <c r="K45">
        <v>2</v>
      </c>
      <c r="L45">
        <f t="shared" si="1"/>
        <v>60</v>
      </c>
    </row>
    <row r="46" spans="1:12" x14ac:dyDescent="0.2">
      <c r="A46" t="s">
        <v>69</v>
      </c>
      <c r="B46">
        <v>4</v>
      </c>
      <c r="C46">
        <v>2</v>
      </c>
      <c r="D46">
        <v>3</v>
      </c>
      <c r="E46">
        <v>3</v>
      </c>
      <c r="F46">
        <v>3</v>
      </c>
      <c r="G46">
        <v>3</v>
      </c>
      <c r="H46">
        <v>3</v>
      </c>
      <c r="I46">
        <v>2</v>
      </c>
      <c r="J46">
        <v>3</v>
      </c>
      <c r="K46">
        <v>2</v>
      </c>
      <c r="L46">
        <f t="shared" si="1"/>
        <v>60</v>
      </c>
    </row>
    <row r="47" spans="1:12" x14ac:dyDescent="0.2">
      <c r="A47" t="s">
        <v>70</v>
      </c>
      <c r="B47">
        <v>3</v>
      </c>
      <c r="C47">
        <v>2</v>
      </c>
      <c r="D47">
        <v>3</v>
      </c>
      <c r="E47">
        <v>3</v>
      </c>
      <c r="F47">
        <v>3</v>
      </c>
      <c r="G47">
        <v>3</v>
      </c>
      <c r="H47">
        <v>3</v>
      </c>
      <c r="I47">
        <v>3</v>
      </c>
      <c r="J47">
        <v>3</v>
      </c>
      <c r="K47">
        <v>3</v>
      </c>
      <c r="L47">
        <f t="shared" si="1"/>
        <v>52.5</v>
      </c>
    </row>
    <row r="48" spans="1:12" x14ac:dyDescent="0.2">
      <c r="A48" t="s">
        <v>71</v>
      </c>
      <c r="B48">
        <v>3</v>
      </c>
      <c r="C48">
        <v>3</v>
      </c>
      <c r="D48">
        <v>4</v>
      </c>
      <c r="E48">
        <v>3</v>
      </c>
      <c r="F48">
        <v>3</v>
      </c>
      <c r="G48">
        <v>3</v>
      </c>
      <c r="H48">
        <v>3</v>
      </c>
      <c r="I48">
        <v>3</v>
      </c>
      <c r="J48">
        <v>3</v>
      </c>
      <c r="K48">
        <v>3</v>
      </c>
      <c r="L48">
        <f t="shared" si="1"/>
        <v>52.5</v>
      </c>
    </row>
    <row r="49" spans="1:12" x14ac:dyDescent="0.2">
      <c r="A49" t="s">
        <v>72</v>
      </c>
      <c r="B49">
        <v>4</v>
      </c>
      <c r="C49">
        <v>3</v>
      </c>
      <c r="D49">
        <v>3</v>
      </c>
      <c r="E49">
        <v>3</v>
      </c>
      <c r="F49">
        <v>3</v>
      </c>
      <c r="G49">
        <v>3</v>
      </c>
      <c r="H49">
        <v>3</v>
      </c>
      <c r="I49">
        <v>3</v>
      </c>
      <c r="J49">
        <v>3</v>
      </c>
      <c r="K49">
        <v>3</v>
      </c>
      <c r="L49">
        <f t="shared" si="1"/>
        <v>52.5</v>
      </c>
    </row>
    <row r="50" spans="1:12" x14ac:dyDescent="0.2">
      <c r="A50" t="s">
        <v>73</v>
      </c>
      <c r="B50">
        <v>3</v>
      </c>
      <c r="C50">
        <v>3</v>
      </c>
      <c r="D50">
        <v>4</v>
      </c>
      <c r="E50">
        <v>3</v>
      </c>
      <c r="F50">
        <v>4</v>
      </c>
      <c r="G50">
        <v>3</v>
      </c>
      <c r="H50">
        <v>3</v>
      </c>
      <c r="I50">
        <v>2</v>
      </c>
      <c r="J50">
        <v>4</v>
      </c>
      <c r="K50">
        <v>2</v>
      </c>
      <c r="L50">
        <f t="shared" si="1"/>
        <v>62.5</v>
      </c>
    </row>
    <row r="51" spans="1:12" x14ac:dyDescent="0.2">
      <c r="A51" t="s">
        <v>74</v>
      </c>
      <c r="B51">
        <v>4</v>
      </c>
      <c r="C51">
        <v>3</v>
      </c>
      <c r="D51">
        <v>3</v>
      </c>
      <c r="E51">
        <v>3</v>
      </c>
      <c r="F51">
        <v>3</v>
      </c>
      <c r="G51">
        <v>2</v>
      </c>
      <c r="H51">
        <v>3</v>
      </c>
      <c r="I51">
        <v>3</v>
      </c>
      <c r="J51">
        <v>3</v>
      </c>
      <c r="K51">
        <v>3</v>
      </c>
      <c r="L51">
        <f t="shared" si="1"/>
        <v>55</v>
      </c>
    </row>
  </sheetData>
  <autoFilter ref="A1:L51"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E9E9E"/>
  </sheetPr>
  <dimension ref="A1:O51"/>
  <sheetViews>
    <sheetView workbookViewId="0">
      <pane ySplit="1" topLeftCell="A8" activePane="bottomLeft" state="frozen"/>
      <selection pane="bottomLeft" activeCell="N51" sqref="N51"/>
    </sheetView>
  </sheetViews>
  <sheetFormatPr baseColWidth="10" defaultColWidth="8.83203125" defaultRowHeight="15" x14ac:dyDescent="0.2"/>
  <cols>
    <col min="1" max="15" width="12" customWidth="1"/>
  </cols>
  <sheetData>
    <row r="1" spans="1:15" ht="16" customHeight="1" x14ac:dyDescent="0.2">
      <c r="A1" s="5" t="s">
        <v>0</v>
      </c>
      <c r="B1" s="5" t="s">
        <v>314</v>
      </c>
      <c r="C1" s="5" t="s">
        <v>316</v>
      </c>
      <c r="D1" s="5" t="s">
        <v>318</v>
      </c>
      <c r="E1" s="5" t="s">
        <v>320</v>
      </c>
      <c r="F1" s="5" t="s">
        <v>322</v>
      </c>
      <c r="G1" s="5" t="s">
        <v>324</v>
      </c>
      <c r="H1" s="5" t="s">
        <v>996</v>
      </c>
      <c r="I1" s="5" t="s">
        <v>327</v>
      </c>
      <c r="J1" s="5" t="s">
        <v>329</v>
      </c>
      <c r="K1" s="5" t="s">
        <v>331</v>
      </c>
      <c r="L1" s="5" t="s">
        <v>333</v>
      </c>
      <c r="M1" s="5" t="s">
        <v>335</v>
      </c>
      <c r="N1" s="5" t="s">
        <v>337</v>
      </c>
      <c r="O1" s="5" t="s">
        <v>997</v>
      </c>
    </row>
    <row r="2" spans="1:15" x14ac:dyDescent="0.2">
      <c r="A2" t="s">
        <v>7</v>
      </c>
      <c r="B2">
        <v>5</v>
      </c>
      <c r="C2">
        <v>5</v>
      </c>
      <c r="D2">
        <v>4</v>
      </c>
      <c r="E2">
        <v>4</v>
      </c>
      <c r="F2">
        <v>3</v>
      </c>
      <c r="G2">
        <v>4</v>
      </c>
      <c r="H2">
        <f t="shared" ref="H2:H33" si="0">SUM(B2:G2)</f>
        <v>25</v>
      </c>
      <c r="I2">
        <v>4</v>
      </c>
      <c r="J2">
        <v>5</v>
      </c>
      <c r="K2">
        <v>5</v>
      </c>
      <c r="L2">
        <v>5</v>
      </c>
      <c r="M2">
        <v>5</v>
      </c>
      <c r="N2">
        <v>5</v>
      </c>
      <c r="O2">
        <f t="shared" ref="O2:O33" si="1">SUM(I2:N2)</f>
        <v>29</v>
      </c>
    </row>
    <row r="3" spans="1:15" x14ac:dyDescent="0.2">
      <c r="A3" t="s">
        <v>12</v>
      </c>
      <c r="B3">
        <v>4</v>
      </c>
      <c r="C3">
        <v>4</v>
      </c>
      <c r="D3">
        <v>4</v>
      </c>
      <c r="E3">
        <v>4</v>
      </c>
      <c r="F3">
        <v>4</v>
      </c>
      <c r="G3">
        <v>3</v>
      </c>
      <c r="H3">
        <f t="shared" si="0"/>
        <v>23</v>
      </c>
      <c r="I3">
        <v>4</v>
      </c>
      <c r="J3">
        <v>4</v>
      </c>
      <c r="K3">
        <v>4</v>
      </c>
      <c r="L3">
        <v>3</v>
      </c>
      <c r="M3">
        <v>4</v>
      </c>
      <c r="N3">
        <v>3</v>
      </c>
      <c r="O3">
        <f t="shared" si="1"/>
        <v>22</v>
      </c>
    </row>
    <row r="4" spans="1:15" x14ac:dyDescent="0.2">
      <c r="A4" t="s">
        <v>16</v>
      </c>
      <c r="B4">
        <v>4</v>
      </c>
      <c r="C4">
        <v>4</v>
      </c>
      <c r="D4">
        <v>3</v>
      </c>
      <c r="E4">
        <v>4</v>
      </c>
      <c r="F4">
        <v>4</v>
      </c>
      <c r="G4">
        <v>3</v>
      </c>
      <c r="H4">
        <f t="shared" si="0"/>
        <v>22</v>
      </c>
      <c r="I4">
        <v>4</v>
      </c>
      <c r="J4">
        <v>4</v>
      </c>
      <c r="K4">
        <v>4</v>
      </c>
      <c r="L4">
        <v>3</v>
      </c>
      <c r="M4">
        <v>3</v>
      </c>
      <c r="N4">
        <v>5</v>
      </c>
      <c r="O4">
        <f t="shared" si="1"/>
        <v>23</v>
      </c>
    </row>
    <row r="5" spans="1:15" x14ac:dyDescent="0.2">
      <c r="A5" t="s">
        <v>19</v>
      </c>
      <c r="B5">
        <v>4</v>
      </c>
      <c r="C5">
        <v>4</v>
      </c>
      <c r="D5">
        <v>4</v>
      </c>
      <c r="E5">
        <v>5</v>
      </c>
      <c r="F5">
        <v>5</v>
      </c>
      <c r="G5">
        <v>5</v>
      </c>
      <c r="H5">
        <f t="shared" si="0"/>
        <v>27</v>
      </c>
      <c r="I5">
        <v>4</v>
      </c>
      <c r="J5">
        <v>4</v>
      </c>
      <c r="K5">
        <v>5</v>
      </c>
      <c r="L5">
        <v>5</v>
      </c>
      <c r="M5">
        <v>5</v>
      </c>
      <c r="N5">
        <v>3</v>
      </c>
      <c r="O5">
        <f t="shared" si="1"/>
        <v>26</v>
      </c>
    </row>
    <row r="6" spans="1:15" x14ac:dyDescent="0.2">
      <c r="A6" t="s">
        <v>20</v>
      </c>
      <c r="B6">
        <v>4</v>
      </c>
      <c r="C6">
        <v>4</v>
      </c>
      <c r="D6">
        <v>4</v>
      </c>
      <c r="E6">
        <v>4</v>
      </c>
      <c r="F6">
        <v>3</v>
      </c>
      <c r="G6">
        <v>3</v>
      </c>
      <c r="H6">
        <f t="shared" si="0"/>
        <v>22</v>
      </c>
      <c r="I6">
        <v>4</v>
      </c>
      <c r="J6">
        <v>5</v>
      </c>
      <c r="K6">
        <v>5</v>
      </c>
      <c r="L6">
        <v>4</v>
      </c>
      <c r="M6">
        <v>3</v>
      </c>
      <c r="N6">
        <v>5</v>
      </c>
      <c r="O6">
        <f t="shared" si="1"/>
        <v>26</v>
      </c>
    </row>
    <row r="7" spans="1:15" x14ac:dyDescent="0.2">
      <c r="A7" t="s">
        <v>22</v>
      </c>
      <c r="B7">
        <v>4</v>
      </c>
      <c r="C7">
        <v>4</v>
      </c>
      <c r="D7">
        <v>4</v>
      </c>
      <c r="E7">
        <v>4</v>
      </c>
      <c r="F7">
        <v>4</v>
      </c>
      <c r="G7">
        <v>4</v>
      </c>
      <c r="H7">
        <f t="shared" si="0"/>
        <v>24</v>
      </c>
      <c r="I7">
        <v>3</v>
      </c>
      <c r="J7">
        <v>3</v>
      </c>
      <c r="K7">
        <v>3</v>
      </c>
      <c r="L7">
        <v>4</v>
      </c>
      <c r="M7">
        <v>4</v>
      </c>
      <c r="N7">
        <v>4</v>
      </c>
      <c r="O7">
        <f t="shared" si="1"/>
        <v>21</v>
      </c>
    </row>
    <row r="8" spans="1:15" x14ac:dyDescent="0.2">
      <c r="A8" t="s">
        <v>24</v>
      </c>
      <c r="B8">
        <v>4</v>
      </c>
      <c r="C8">
        <v>4</v>
      </c>
      <c r="D8">
        <v>4</v>
      </c>
      <c r="E8">
        <v>4</v>
      </c>
      <c r="F8">
        <v>4</v>
      </c>
      <c r="G8">
        <v>4</v>
      </c>
      <c r="H8">
        <f t="shared" si="0"/>
        <v>24</v>
      </c>
      <c r="I8">
        <v>4</v>
      </c>
      <c r="J8">
        <v>4</v>
      </c>
      <c r="K8">
        <v>4</v>
      </c>
      <c r="L8">
        <v>4</v>
      </c>
      <c r="M8">
        <v>4</v>
      </c>
      <c r="N8">
        <v>4</v>
      </c>
      <c r="O8">
        <f t="shared" si="1"/>
        <v>24</v>
      </c>
    </row>
    <row r="9" spans="1:15" x14ac:dyDescent="0.2">
      <c r="A9" t="s">
        <v>25</v>
      </c>
      <c r="B9">
        <v>4</v>
      </c>
      <c r="C9">
        <v>4</v>
      </c>
      <c r="D9">
        <v>4</v>
      </c>
      <c r="E9">
        <v>4</v>
      </c>
      <c r="F9">
        <v>4</v>
      </c>
      <c r="G9">
        <v>4</v>
      </c>
      <c r="H9">
        <f t="shared" si="0"/>
        <v>24</v>
      </c>
      <c r="I9">
        <v>4</v>
      </c>
      <c r="J9">
        <v>4</v>
      </c>
      <c r="K9">
        <v>4</v>
      </c>
      <c r="L9">
        <v>4</v>
      </c>
      <c r="M9">
        <v>4</v>
      </c>
      <c r="N9">
        <v>4</v>
      </c>
      <c r="O9">
        <f t="shared" si="1"/>
        <v>24</v>
      </c>
    </row>
    <row r="10" spans="1:15" x14ac:dyDescent="0.2">
      <c r="A10" t="s">
        <v>27</v>
      </c>
      <c r="B10">
        <v>4</v>
      </c>
      <c r="C10">
        <v>4</v>
      </c>
      <c r="D10">
        <v>5</v>
      </c>
      <c r="E10">
        <v>5</v>
      </c>
      <c r="F10">
        <v>5</v>
      </c>
      <c r="G10">
        <v>5</v>
      </c>
      <c r="H10">
        <f t="shared" si="0"/>
        <v>28</v>
      </c>
      <c r="I10">
        <v>5</v>
      </c>
      <c r="J10">
        <v>5</v>
      </c>
      <c r="K10">
        <v>5</v>
      </c>
      <c r="L10">
        <v>5</v>
      </c>
      <c r="M10">
        <v>5</v>
      </c>
      <c r="N10">
        <v>5</v>
      </c>
      <c r="O10">
        <f t="shared" si="1"/>
        <v>30</v>
      </c>
    </row>
    <row r="11" spans="1:15" x14ac:dyDescent="0.2">
      <c r="A11" t="s">
        <v>28</v>
      </c>
      <c r="B11">
        <v>5</v>
      </c>
      <c r="C11">
        <v>5</v>
      </c>
      <c r="D11">
        <v>5</v>
      </c>
      <c r="E11">
        <v>5</v>
      </c>
      <c r="F11">
        <v>4</v>
      </c>
      <c r="G11">
        <v>3</v>
      </c>
      <c r="H11">
        <f t="shared" si="0"/>
        <v>27</v>
      </c>
      <c r="I11">
        <v>3</v>
      </c>
      <c r="J11">
        <v>3</v>
      </c>
      <c r="K11">
        <v>3</v>
      </c>
      <c r="L11">
        <v>3</v>
      </c>
      <c r="M11">
        <v>3</v>
      </c>
      <c r="N11">
        <v>3</v>
      </c>
      <c r="O11">
        <f t="shared" si="1"/>
        <v>18</v>
      </c>
    </row>
    <row r="12" spans="1:15" x14ac:dyDescent="0.2">
      <c r="A12" t="s">
        <v>29</v>
      </c>
      <c r="B12">
        <v>5</v>
      </c>
      <c r="C12">
        <v>5</v>
      </c>
      <c r="D12">
        <v>5</v>
      </c>
      <c r="E12">
        <v>5</v>
      </c>
      <c r="F12">
        <v>5</v>
      </c>
      <c r="G12">
        <v>5</v>
      </c>
      <c r="H12">
        <f t="shared" si="0"/>
        <v>30</v>
      </c>
      <c r="I12">
        <v>5</v>
      </c>
      <c r="J12">
        <v>5</v>
      </c>
      <c r="K12">
        <v>5</v>
      </c>
      <c r="L12">
        <v>4</v>
      </c>
      <c r="M12">
        <v>5</v>
      </c>
      <c r="N12">
        <v>5</v>
      </c>
      <c r="O12">
        <f t="shared" si="1"/>
        <v>29</v>
      </c>
    </row>
    <row r="13" spans="1:15" x14ac:dyDescent="0.2">
      <c r="A13" t="s">
        <v>32</v>
      </c>
      <c r="B13">
        <v>4</v>
      </c>
      <c r="C13">
        <v>4</v>
      </c>
      <c r="D13">
        <v>5</v>
      </c>
      <c r="E13">
        <v>5</v>
      </c>
      <c r="F13">
        <v>5</v>
      </c>
      <c r="G13">
        <v>4</v>
      </c>
      <c r="H13">
        <f t="shared" si="0"/>
        <v>27</v>
      </c>
      <c r="I13">
        <v>5</v>
      </c>
      <c r="J13">
        <v>5</v>
      </c>
      <c r="K13">
        <v>5</v>
      </c>
      <c r="L13">
        <v>3</v>
      </c>
      <c r="M13">
        <v>3</v>
      </c>
      <c r="N13">
        <v>4</v>
      </c>
      <c r="O13">
        <f t="shared" si="1"/>
        <v>25</v>
      </c>
    </row>
    <row r="14" spans="1:15" x14ac:dyDescent="0.2">
      <c r="A14" t="s">
        <v>34</v>
      </c>
      <c r="B14">
        <v>4</v>
      </c>
      <c r="C14">
        <v>4</v>
      </c>
      <c r="D14">
        <v>4</v>
      </c>
      <c r="E14">
        <v>4</v>
      </c>
      <c r="F14">
        <v>4</v>
      </c>
      <c r="G14">
        <v>4</v>
      </c>
      <c r="H14">
        <f t="shared" si="0"/>
        <v>24</v>
      </c>
      <c r="I14">
        <v>4</v>
      </c>
      <c r="J14">
        <v>4</v>
      </c>
      <c r="K14">
        <v>4</v>
      </c>
      <c r="L14">
        <v>4</v>
      </c>
      <c r="M14">
        <v>4</v>
      </c>
      <c r="N14">
        <v>4</v>
      </c>
      <c r="O14">
        <f t="shared" si="1"/>
        <v>24</v>
      </c>
    </row>
    <row r="15" spans="1:15" x14ac:dyDescent="0.2">
      <c r="A15" t="s">
        <v>37</v>
      </c>
      <c r="B15">
        <v>4</v>
      </c>
      <c r="C15">
        <v>5</v>
      </c>
      <c r="D15">
        <v>4</v>
      </c>
      <c r="E15">
        <v>4</v>
      </c>
      <c r="F15">
        <v>5</v>
      </c>
      <c r="G15">
        <v>5</v>
      </c>
      <c r="H15">
        <f t="shared" si="0"/>
        <v>27</v>
      </c>
      <c r="I15">
        <v>4</v>
      </c>
      <c r="J15">
        <v>5</v>
      </c>
      <c r="K15">
        <v>3</v>
      </c>
      <c r="L15">
        <v>5</v>
      </c>
      <c r="M15">
        <v>5</v>
      </c>
      <c r="N15">
        <v>3</v>
      </c>
      <c r="O15">
        <f t="shared" si="1"/>
        <v>25</v>
      </c>
    </row>
    <row r="16" spans="1:15" x14ac:dyDescent="0.2">
      <c r="A16" t="s">
        <v>38</v>
      </c>
      <c r="B16">
        <v>4</v>
      </c>
      <c r="C16">
        <v>4</v>
      </c>
      <c r="D16">
        <v>4</v>
      </c>
      <c r="E16">
        <v>4</v>
      </c>
      <c r="F16">
        <v>4</v>
      </c>
      <c r="G16">
        <v>4</v>
      </c>
      <c r="H16">
        <f t="shared" si="0"/>
        <v>24</v>
      </c>
      <c r="I16">
        <v>3</v>
      </c>
      <c r="J16">
        <v>4</v>
      </c>
      <c r="K16">
        <v>3</v>
      </c>
      <c r="L16">
        <v>4</v>
      </c>
      <c r="M16">
        <v>3</v>
      </c>
      <c r="N16">
        <v>4</v>
      </c>
      <c r="O16">
        <f t="shared" si="1"/>
        <v>21</v>
      </c>
    </row>
    <row r="17" spans="1:15" x14ac:dyDescent="0.2">
      <c r="A17" t="s">
        <v>39</v>
      </c>
      <c r="B17">
        <v>4</v>
      </c>
      <c r="C17">
        <v>4</v>
      </c>
      <c r="D17">
        <v>4</v>
      </c>
      <c r="E17">
        <v>4</v>
      </c>
      <c r="F17">
        <v>4</v>
      </c>
      <c r="G17">
        <v>4</v>
      </c>
      <c r="H17">
        <f t="shared" si="0"/>
        <v>24</v>
      </c>
      <c r="I17">
        <v>4</v>
      </c>
      <c r="J17">
        <v>4</v>
      </c>
      <c r="K17">
        <v>4</v>
      </c>
      <c r="L17">
        <v>4</v>
      </c>
      <c r="M17">
        <v>4</v>
      </c>
      <c r="N17">
        <v>4</v>
      </c>
      <c r="O17">
        <f t="shared" si="1"/>
        <v>24</v>
      </c>
    </row>
    <row r="18" spans="1:15" x14ac:dyDescent="0.2">
      <c r="A18" t="s">
        <v>40</v>
      </c>
      <c r="B18">
        <v>5</v>
      </c>
      <c r="C18">
        <v>5</v>
      </c>
      <c r="D18">
        <v>5</v>
      </c>
      <c r="E18">
        <v>4</v>
      </c>
      <c r="F18">
        <v>3</v>
      </c>
      <c r="G18">
        <v>4</v>
      </c>
      <c r="H18">
        <f t="shared" si="0"/>
        <v>26</v>
      </c>
      <c r="I18">
        <v>3</v>
      </c>
      <c r="J18">
        <v>4</v>
      </c>
      <c r="K18">
        <v>4</v>
      </c>
      <c r="L18">
        <v>4</v>
      </c>
      <c r="M18">
        <v>3</v>
      </c>
      <c r="N18">
        <v>4</v>
      </c>
      <c r="O18">
        <f t="shared" si="1"/>
        <v>22</v>
      </c>
    </row>
    <row r="19" spans="1:15" x14ac:dyDescent="0.2">
      <c r="A19" t="s">
        <v>41</v>
      </c>
      <c r="B19">
        <v>3</v>
      </c>
      <c r="C19">
        <v>3</v>
      </c>
      <c r="D19">
        <v>3</v>
      </c>
      <c r="E19">
        <v>4</v>
      </c>
      <c r="F19">
        <v>4</v>
      </c>
      <c r="G19">
        <v>4</v>
      </c>
      <c r="H19">
        <f t="shared" si="0"/>
        <v>21</v>
      </c>
      <c r="I19">
        <v>4</v>
      </c>
      <c r="J19">
        <v>4</v>
      </c>
      <c r="K19">
        <v>4</v>
      </c>
      <c r="L19">
        <v>3</v>
      </c>
      <c r="M19">
        <v>4</v>
      </c>
      <c r="N19">
        <v>4</v>
      </c>
      <c r="O19">
        <f t="shared" si="1"/>
        <v>23</v>
      </c>
    </row>
    <row r="20" spans="1:15" x14ac:dyDescent="0.2">
      <c r="A20" t="s">
        <v>42</v>
      </c>
      <c r="B20">
        <v>4</v>
      </c>
      <c r="C20">
        <v>4</v>
      </c>
      <c r="D20">
        <v>4</v>
      </c>
      <c r="E20">
        <v>4</v>
      </c>
      <c r="F20">
        <v>4</v>
      </c>
      <c r="G20">
        <v>4</v>
      </c>
      <c r="H20">
        <f t="shared" si="0"/>
        <v>24</v>
      </c>
      <c r="I20">
        <v>4</v>
      </c>
      <c r="J20">
        <v>4</v>
      </c>
      <c r="K20">
        <v>4</v>
      </c>
      <c r="L20">
        <v>4</v>
      </c>
      <c r="M20">
        <v>4</v>
      </c>
      <c r="N20">
        <v>4</v>
      </c>
      <c r="O20">
        <f t="shared" si="1"/>
        <v>24</v>
      </c>
    </row>
    <row r="21" spans="1:15" x14ac:dyDescent="0.2">
      <c r="A21" t="s">
        <v>43</v>
      </c>
      <c r="B21">
        <v>4</v>
      </c>
      <c r="C21">
        <v>5</v>
      </c>
      <c r="D21">
        <v>5</v>
      </c>
      <c r="E21">
        <v>3</v>
      </c>
      <c r="F21">
        <v>5</v>
      </c>
      <c r="G21">
        <v>3</v>
      </c>
      <c r="H21">
        <f t="shared" si="0"/>
        <v>25</v>
      </c>
      <c r="I21">
        <v>4</v>
      </c>
      <c r="J21">
        <v>5</v>
      </c>
      <c r="K21">
        <v>4</v>
      </c>
      <c r="L21">
        <v>4</v>
      </c>
      <c r="M21">
        <v>5</v>
      </c>
      <c r="N21">
        <v>5</v>
      </c>
      <c r="O21">
        <f t="shared" si="1"/>
        <v>27</v>
      </c>
    </row>
    <row r="22" spans="1:15" x14ac:dyDescent="0.2">
      <c r="A22" t="s">
        <v>44</v>
      </c>
      <c r="B22">
        <v>4</v>
      </c>
      <c r="C22">
        <v>4</v>
      </c>
      <c r="D22">
        <v>4</v>
      </c>
      <c r="E22">
        <v>4</v>
      </c>
      <c r="F22">
        <v>3</v>
      </c>
      <c r="G22">
        <v>3</v>
      </c>
      <c r="H22">
        <f t="shared" si="0"/>
        <v>22</v>
      </c>
      <c r="I22">
        <v>4</v>
      </c>
      <c r="J22">
        <v>4</v>
      </c>
      <c r="K22">
        <v>4</v>
      </c>
      <c r="L22">
        <v>4</v>
      </c>
      <c r="M22">
        <v>3</v>
      </c>
      <c r="N22">
        <v>3</v>
      </c>
      <c r="O22">
        <f t="shared" si="1"/>
        <v>22</v>
      </c>
    </row>
    <row r="23" spans="1:15" x14ac:dyDescent="0.2">
      <c r="A23" t="s">
        <v>45</v>
      </c>
      <c r="B23">
        <v>4</v>
      </c>
      <c r="C23">
        <v>4</v>
      </c>
      <c r="D23">
        <v>4</v>
      </c>
      <c r="E23">
        <v>4</v>
      </c>
      <c r="F23">
        <v>4</v>
      </c>
      <c r="G23">
        <v>4</v>
      </c>
      <c r="H23">
        <f t="shared" si="0"/>
        <v>24</v>
      </c>
      <c r="I23">
        <v>4</v>
      </c>
      <c r="J23">
        <v>4</v>
      </c>
      <c r="K23">
        <v>4</v>
      </c>
      <c r="L23">
        <v>4</v>
      </c>
      <c r="M23">
        <v>4</v>
      </c>
      <c r="N23">
        <v>4</v>
      </c>
      <c r="O23">
        <f t="shared" si="1"/>
        <v>24</v>
      </c>
    </row>
    <row r="24" spans="1:15" x14ac:dyDescent="0.2">
      <c r="A24" t="s">
        <v>46</v>
      </c>
      <c r="B24">
        <v>5</v>
      </c>
      <c r="C24">
        <v>5</v>
      </c>
      <c r="D24">
        <v>5</v>
      </c>
      <c r="E24">
        <v>5</v>
      </c>
      <c r="F24">
        <v>5</v>
      </c>
      <c r="G24">
        <v>5</v>
      </c>
      <c r="H24">
        <f t="shared" si="0"/>
        <v>30</v>
      </c>
      <c r="I24">
        <v>5</v>
      </c>
      <c r="J24">
        <v>5</v>
      </c>
      <c r="K24">
        <v>5</v>
      </c>
      <c r="L24">
        <v>5</v>
      </c>
      <c r="M24">
        <v>5</v>
      </c>
      <c r="N24">
        <v>5</v>
      </c>
      <c r="O24">
        <f t="shared" si="1"/>
        <v>30</v>
      </c>
    </row>
    <row r="25" spans="1:15" x14ac:dyDescent="0.2">
      <c r="A25" t="s">
        <v>47</v>
      </c>
      <c r="B25">
        <v>5</v>
      </c>
      <c r="C25">
        <v>5</v>
      </c>
      <c r="D25">
        <v>5</v>
      </c>
      <c r="E25">
        <v>5</v>
      </c>
      <c r="F25">
        <v>5</v>
      </c>
      <c r="G25">
        <v>5</v>
      </c>
      <c r="H25">
        <f t="shared" si="0"/>
        <v>30</v>
      </c>
      <c r="I25">
        <v>5</v>
      </c>
      <c r="J25">
        <v>5</v>
      </c>
      <c r="K25">
        <v>5</v>
      </c>
      <c r="L25">
        <v>5</v>
      </c>
      <c r="M25">
        <v>5</v>
      </c>
      <c r="N25">
        <v>5</v>
      </c>
      <c r="O25">
        <f t="shared" si="1"/>
        <v>30</v>
      </c>
    </row>
    <row r="26" spans="1:15" x14ac:dyDescent="0.2">
      <c r="A26" t="s">
        <v>48</v>
      </c>
      <c r="B26">
        <v>4</v>
      </c>
      <c r="C26">
        <v>4</v>
      </c>
      <c r="D26">
        <v>4</v>
      </c>
      <c r="E26">
        <v>5</v>
      </c>
      <c r="F26">
        <v>5</v>
      </c>
      <c r="G26">
        <v>5</v>
      </c>
      <c r="H26">
        <f t="shared" si="0"/>
        <v>27</v>
      </c>
      <c r="I26">
        <v>5</v>
      </c>
      <c r="J26">
        <v>5</v>
      </c>
      <c r="K26">
        <v>5</v>
      </c>
      <c r="L26">
        <v>5</v>
      </c>
      <c r="M26">
        <v>5</v>
      </c>
      <c r="N26">
        <v>5</v>
      </c>
      <c r="O26">
        <f t="shared" si="1"/>
        <v>30</v>
      </c>
    </row>
    <row r="27" spans="1:15" x14ac:dyDescent="0.2">
      <c r="A27" t="s">
        <v>49</v>
      </c>
      <c r="B27">
        <v>4</v>
      </c>
      <c r="C27">
        <v>4</v>
      </c>
      <c r="D27">
        <v>4</v>
      </c>
      <c r="E27">
        <v>4</v>
      </c>
      <c r="F27">
        <v>4</v>
      </c>
      <c r="G27">
        <v>4</v>
      </c>
      <c r="H27">
        <f t="shared" si="0"/>
        <v>24</v>
      </c>
      <c r="I27">
        <v>4</v>
      </c>
      <c r="J27">
        <v>4</v>
      </c>
      <c r="K27">
        <v>3</v>
      </c>
      <c r="L27">
        <v>3</v>
      </c>
      <c r="M27">
        <v>3</v>
      </c>
      <c r="N27">
        <v>3</v>
      </c>
      <c r="O27">
        <f t="shared" si="1"/>
        <v>20</v>
      </c>
    </row>
    <row r="28" spans="1:15" x14ac:dyDescent="0.2">
      <c r="A28" t="s">
        <v>50</v>
      </c>
      <c r="B28">
        <v>4</v>
      </c>
      <c r="C28">
        <v>4</v>
      </c>
      <c r="D28">
        <v>4</v>
      </c>
      <c r="E28">
        <v>4</v>
      </c>
      <c r="F28">
        <v>4</v>
      </c>
      <c r="G28">
        <v>4</v>
      </c>
      <c r="H28">
        <f t="shared" si="0"/>
        <v>24</v>
      </c>
      <c r="I28">
        <v>4</v>
      </c>
      <c r="J28">
        <v>4</v>
      </c>
      <c r="K28">
        <v>4</v>
      </c>
      <c r="L28">
        <v>4</v>
      </c>
      <c r="M28">
        <v>4</v>
      </c>
      <c r="N28">
        <v>4</v>
      </c>
      <c r="O28">
        <f t="shared" si="1"/>
        <v>24</v>
      </c>
    </row>
    <row r="29" spans="1:15" x14ac:dyDescent="0.2">
      <c r="A29" t="s">
        <v>51</v>
      </c>
      <c r="B29">
        <v>4</v>
      </c>
      <c r="C29">
        <v>5</v>
      </c>
      <c r="D29">
        <v>4</v>
      </c>
      <c r="E29">
        <v>5</v>
      </c>
      <c r="F29">
        <v>4</v>
      </c>
      <c r="G29">
        <v>5</v>
      </c>
      <c r="H29">
        <f t="shared" si="0"/>
        <v>27</v>
      </c>
      <c r="I29">
        <v>5</v>
      </c>
      <c r="J29">
        <v>4</v>
      </c>
      <c r="K29">
        <v>5</v>
      </c>
      <c r="L29">
        <v>4</v>
      </c>
      <c r="M29">
        <v>5</v>
      </c>
      <c r="N29">
        <v>4</v>
      </c>
      <c r="O29">
        <f t="shared" si="1"/>
        <v>27</v>
      </c>
    </row>
    <row r="30" spans="1:15" x14ac:dyDescent="0.2">
      <c r="A30" t="s">
        <v>52</v>
      </c>
      <c r="B30">
        <v>3</v>
      </c>
      <c r="C30">
        <v>4</v>
      </c>
      <c r="D30">
        <v>5</v>
      </c>
      <c r="E30">
        <v>4</v>
      </c>
      <c r="F30">
        <v>3</v>
      </c>
      <c r="G30">
        <v>4</v>
      </c>
      <c r="H30">
        <f t="shared" si="0"/>
        <v>23</v>
      </c>
      <c r="I30">
        <v>4</v>
      </c>
      <c r="J30">
        <v>4</v>
      </c>
      <c r="K30">
        <v>4</v>
      </c>
      <c r="L30">
        <v>3</v>
      </c>
      <c r="M30">
        <v>3</v>
      </c>
      <c r="N30">
        <v>4</v>
      </c>
      <c r="O30">
        <f t="shared" si="1"/>
        <v>22</v>
      </c>
    </row>
    <row r="31" spans="1:15" x14ac:dyDescent="0.2">
      <c r="A31" t="s">
        <v>53</v>
      </c>
      <c r="B31">
        <v>4</v>
      </c>
      <c r="C31">
        <v>4</v>
      </c>
      <c r="D31">
        <v>5</v>
      </c>
      <c r="E31">
        <v>4</v>
      </c>
      <c r="F31">
        <v>4</v>
      </c>
      <c r="G31">
        <v>5</v>
      </c>
      <c r="H31">
        <f t="shared" si="0"/>
        <v>26</v>
      </c>
      <c r="I31">
        <v>4</v>
      </c>
      <c r="J31">
        <v>4</v>
      </c>
      <c r="K31">
        <v>5</v>
      </c>
      <c r="L31">
        <v>4</v>
      </c>
      <c r="M31">
        <v>4</v>
      </c>
      <c r="N31">
        <v>4</v>
      </c>
      <c r="O31">
        <f t="shared" si="1"/>
        <v>25</v>
      </c>
    </row>
    <row r="32" spans="1:15" x14ac:dyDescent="0.2">
      <c r="A32" t="s">
        <v>54</v>
      </c>
      <c r="B32">
        <v>4</v>
      </c>
      <c r="C32">
        <v>4</v>
      </c>
      <c r="D32">
        <v>5</v>
      </c>
      <c r="E32">
        <v>5</v>
      </c>
      <c r="F32">
        <v>4</v>
      </c>
      <c r="G32">
        <v>5</v>
      </c>
      <c r="H32">
        <f t="shared" si="0"/>
        <v>27</v>
      </c>
      <c r="I32">
        <v>4</v>
      </c>
      <c r="J32">
        <v>5</v>
      </c>
      <c r="K32">
        <v>4</v>
      </c>
      <c r="L32">
        <v>4</v>
      </c>
      <c r="M32">
        <v>4</v>
      </c>
      <c r="N32">
        <v>5</v>
      </c>
      <c r="O32">
        <f t="shared" si="1"/>
        <v>26</v>
      </c>
    </row>
    <row r="33" spans="1:15" x14ac:dyDescent="0.2">
      <c r="A33" t="s">
        <v>55</v>
      </c>
      <c r="B33">
        <v>4</v>
      </c>
      <c r="C33">
        <v>4</v>
      </c>
      <c r="D33">
        <v>4</v>
      </c>
      <c r="E33">
        <v>4</v>
      </c>
      <c r="F33">
        <v>4</v>
      </c>
      <c r="G33">
        <v>4</v>
      </c>
      <c r="H33">
        <f t="shared" si="0"/>
        <v>24</v>
      </c>
      <c r="I33">
        <v>4</v>
      </c>
      <c r="J33">
        <v>4</v>
      </c>
      <c r="K33">
        <v>3</v>
      </c>
      <c r="L33">
        <v>3</v>
      </c>
      <c r="M33">
        <v>5</v>
      </c>
      <c r="N33">
        <v>5</v>
      </c>
      <c r="O33">
        <f t="shared" si="1"/>
        <v>24</v>
      </c>
    </row>
    <row r="34" spans="1:15" x14ac:dyDescent="0.2">
      <c r="A34" t="s">
        <v>56</v>
      </c>
      <c r="B34">
        <v>3</v>
      </c>
      <c r="C34">
        <v>3</v>
      </c>
      <c r="D34">
        <v>4</v>
      </c>
      <c r="E34">
        <v>5</v>
      </c>
      <c r="F34">
        <v>5</v>
      </c>
      <c r="G34">
        <v>5</v>
      </c>
      <c r="H34">
        <f t="shared" ref="H34:H65" si="2">SUM(B34:G34)</f>
        <v>25</v>
      </c>
      <c r="I34">
        <v>5</v>
      </c>
      <c r="J34">
        <v>5</v>
      </c>
      <c r="K34">
        <v>5</v>
      </c>
      <c r="L34">
        <v>5</v>
      </c>
      <c r="M34">
        <v>5</v>
      </c>
      <c r="N34">
        <v>5</v>
      </c>
      <c r="O34">
        <f t="shared" ref="O34:O65" si="3">SUM(I34:N34)</f>
        <v>30</v>
      </c>
    </row>
    <row r="35" spans="1:15" x14ac:dyDescent="0.2">
      <c r="A35" t="s">
        <v>57</v>
      </c>
      <c r="B35">
        <v>4</v>
      </c>
      <c r="C35">
        <v>4</v>
      </c>
      <c r="D35">
        <v>4</v>
      </c>
      <c r="E35">
        <v>5</v>
      </c>
      <c r="F35">
        <v>5</v>
      </c>
      <c r="G35">
        <v>5</v>
      </c>
      <c r="H35">
        <f t="shared" si="2"/>
        <v>27</v>
      </c>
      <c r="I35">
        <v>4</v>
      </c>
      <c r="J35">
        <v>4</v>
      </c>
      <c r="K35">
        <v>4</v>
      </c>
      <c r="L35">
        <v>4</v>
      </c>
      <c r="M35">
        <v>4</v>
      </c>
      <c r="N35">
        <v>4</v>
      </c>
      <c r="O35">
        <f t="shared" si="3"/>
        <v>24</v>
      </c>
    </row>
    <row r="36" spans="1:15" x14ac:dyDescent="0.2">
      <c r="A36" t="s">
        <v>58</v>
      </c>
      <c r="B36">
        <v>3</v>
      </c>
      <c r="C36">
        <v>3</v>
      </c>
      <c r="D36">
        <v>3</v>
      </c>
      <c r="E36">
        <v>4</v>
      </c>
      <c r="F36">
        <v>4</v>
      </c>
      <c r="G36">
        <v>2</v>
      </c>
      <c r="H36">
        <f t="shared" si="2"/>
        <v>19</v>
      </c>
      <c r="I36">
        <v>2</v>
      </c>
      <c r="J36">
        <v>3</v>
      </c>
      <c r="K36">
        <v>3</v>
      </c>
      <c r="L36">
        <v>2</v>
      </c>
      <c r="M36">
        <v>3</v>
      </c>
      <c r="N36">
        <v>3</v>
      </c>
      <c r="O36">
        <f t="shared" si="3"/>
        <v>16</v>
      </c>
    </row>
    <row r="37" spans="1:15" x14ac:dyDescent="0.2">
      <c r="A37" t="s">
        <v>59</v>
      </c>
      <c r="B37">
        <v>3</v>
      </c>
      <c r="C37">
        <v>4</v>
      </c>
      <c r="D37">
        <v>4</v>
      </c>
      <c r="E37">
        <v>4</v>
      </c>
      <c r="F37">
        <v>4</v>
      </c>
      <c r="G37">
        <v>4</v>
      </c>
      <c r="H37">
        <f t="shared" si="2"/>
        <v>23</v>
      </c>
      <c r="I37">
        <v>4</v>
      </c>
      <c r="J37">
        <v>4</v>
      </c>
      <c r="K37">
        <v>5</v>
      </c>
      <c r="L37">
        <v>5</v>
      </c>
      <c r="M37">
        <v>5</v>
      </c>
      <c r="N37">
        <v>4</v>
      </c>
      <c r="O37">
        <f t="shared" si="3"/>
        <v>27</v>
      </c>
    </row>
    <row r="38" spans="1:15" x14ac:dyDescent="0.2">
      <c r="A38" t="s">
        <v>61</v>
      </c>
      <c r="B38">
        <v>4</v>
      </c>
      <c r="C38">
        <v>4</v>
      </c>
      <c r="D38">
        <v>4</v>
      </c>
      <c r="E38">
        <v>4</v>
      </c>
      <c r="F38">
        <v>4</v>
      </c>
      <c r="G38">
        <v>4</v>
      </c>
      <c r="H38">
        <f t="shared" si="2"/>
        <v>24</v>
      </c>
      <c r="I38">
        <v>4</v>
      </c>
      <c r="J38">
        <v>4</v>
      </c>
      <c r="K38">
        <v>4</v>
      </c>
      <c r="L38">
        <v>4</v>
      </c>
      <c r="M38">
        <v>4</v>
      </c>
      <c r="N38">
        <v>4</v>
      </c>
      <c r="O38">
        <f t="shared" si="3"/>
        <v>24</v>
      </c>
    </row>
    <row r="39" spans="1:15" x14ac:dyDescent="0.2">
      <c r="A39" t="s">
        <v>62</v>
      </c>
      <c r="B39">
        <v>3</v>
      </c>
      <c r="C39">
        <v>4</v>
      </c>
      <c r="D39">
        <v>4</v>
      </c>
      <c r="E39">
        <v>4</v>
      </c>
      <c r="F39">
        <v>5</v>
      </c>
      <c r="G39">
        <v>5</v>
      </c>
      <c r="H39">
        <f t="shared" si="2"/>
        <v>25</v>
      </c>
      <c r="I39">
        <v>5</v>
      </c>
      <c r="J39">
        <v>5</v>
      </c>
      <c r="K39">
        <v>5</v>
      </c>
      <c r="L39">
        <v>5</v>
      </c>
      <c r="M39">
        <v>5</v>
      </c>
      <c r="N39">
        <v>4</v>
      </c>
      <c r="O39">
        <f t="shared" si="3"/>
        <v>29</v>
      </c>
    </row>
    <row r="40" spans="1:15" x14ac:dyDescent="0.2">
      <c r="A40" t="s">
        <v>63</v>
      </c>
      <c r="B40">
        <v>3</v>
      </c>
      <c r="C40">
        <v>3</v>
      </c>
      <c r="D40">
        <v>4</v>
      </c>
      <c r="E40">
        <v>4</v>
      </c>
      <c r="F40">
        <v>4</v>
      </c>
      <c r="G40">
        <v>4</v>
      </c>
      <c r="H40">
        <f t="shared" si="2"/>
        <v>22</v>
      </c>
      <c r="I40">
        <v>5</v>
      </c>
      <c r="J40">
        <v>5</v>
      </c>
      <c r="K40">
        <v>5</v>
      </c>
      <c r="L40">
        <v>4</v>
      </c>
      <c r="M40">
        <v>4</v>
      </c>
      <c r="N40">
        <v>5</v>
      </c>
      <c r="O40">
        <f t="shared" si="3"/>
        <v>28</v>
      </c>
    </row>
    <row r="41" spans="1:15" x14ac:dyDescent="0.2">
      <c r="A41" t="s">
        <v>64</v>
      </c>
      <c r="B41">
        <v>4</v>
      </c>
      <c r="C41">
        <v>4</v>
      </c>
      <c r="D41">
        <v>4</v>
      </c>
      <c r="E41">
        <v>4</v>
      </c>
      <c r="F41">
        <v>4</v>
      </c>
      <c r="G41">
        <v>4</v>
      </c>
      <c r="H41">
        <f t="shared" si="2"/>
        <v>24</v>
      </c>
      <c r="I41">
        <v>4</v>
      </c>
      <c r="J41">
        <v>4</v>
      </c>
      <c r="K41">
        <v>4</v>
      </c>
      <c r="L41">
        <v>4</v>
      </c>
      <c r="M41">
        <v>4</v>
      </c>
      <c r="N41">
        <v>4</v>
      </c>
      <c r="O41">
        <f t="shared" si="3"/>
        <v>24</v>
      </c>
    </row>
    <row r="42" spans="1:15" x14ac:dyDescent="0.2">
      <c r="A42" t="s">
        <v>65</v>
      </c>
      <c r="B42">
        <v>4</v>
      </c>
      <c r="C42">
        <v>4</v>
      </c>
      <c r="D42">
        <v>4</v>
      </c>
      <c r="E42">
        <v>4</v>
      </c>
      <c r="F42">
        <v>4</v>
      </c>
      <c r="G42">
        <v>4</v>
      </c>
      <c r="H42">
        <f t="shared" si="2"/>
        <v>24</v>
      </c>
      <c r="I42">
        <v>4</v>
      </c>
      <c r="J42">
        <v>4</v>
      </c>
      <c r="K42">
        <v>4</v>
      </c>
      <c r="L42">
        <v>4</v>
      </c>
      <c r="M42">
        <v>4</v>
      </c>
      <c r="N42">
        <v>4</v>
      </c>
      <c r="O42">
        <f t="shared" si="3"/>
        <v>24</v>
      </c>
    </row>
    <row r="43" spans="1:15" x14ac:dyDescent="0.2">
      <c r="A43" t="s">
        <v>66</v>
      </c>
      <c r="B43">
        <v>4</v>
      </c>
      <c r="C43">
        <v>4</v>
      </c>
      <c r="D43">
        <v>4</v>
      </c>
      <c r="E43">
        <v>5</v>
      </c>
      <c r="F43">
        <v>5</v>
      </c>
      <c r="G43">
        <v>5</v>
      </c>
      <c r="H43">
        <f t="shared" si="2"/>
        <v>27</v>
      </c>
      <c r="I43">
        <v>4</v>
      </c>
      <c r="J43">
        <v>4</v>
      </c>
      <c r="K43">
        <v>5</v>
      </c>
      <c r="L43">
        <v>3</v>
      </c>
      <c r="M43">
        <v>3</v>
      </c>
      <c r="N43">
        <v>4</v>
      </c>
      <c r="O43">
        <f t="shared" si="3"/>
        <v>23</v>
      </c>
    </row>
    <row r="44" spans="1:15" x14ac:dyDescent="0.2">
      <c r="A44" t="s">
        <v>67</v>
      </c>
      <c r="B44">
        <v>4</v>
      </c>
      <c r="C44">
        <v>5</v>
      </c>
      <c r="D44">
        <v>5</v>
      </c>
      <c r="E44">
        <v>5</v>
      </c>
      <c r="F44">
        <v>5</v>
      </c>
      <c r="G44">
        <v>4</v>
      </c>
      <c r="H44">
        <f t="shared" si="2"/>
        <v>28</v>
      </c>
      <c r="I44">
        <v>4</v>
      </c>
      <c r="J44">
        <v>4</v>
      </c>
      <c r="K44">
        <v>3</v>
      </c>
      <c r="L44">
        <v>3</v>
      </c>
      <c r="M44">
        <v>4</v>
      </c>
      <c r="N44">
        <v>4</v>
      </c>
      <c r="O44">
        <f t="shared" si="3"/>
        <v>22</v>
      </c>
    </row>
    <row r="45" spans="1:15" x14ac:dyDescent="0.2">
      <c r="A45" t="s">
        <v>68</v>
      </c>
      <c r="B45">
        <v>3</v>
      </c>
      <c r="C45">
        <v>3</v>
      </c>
      <c r="D45">
        <v>3</v>
      </c>
      <c r="E45">
        <v>4</v>
      </c>
      <c r="F45">
        <v>4</v>
      </c>
      <c r="G45">
        <v>4</v>
      </c>
      <c r="H45">
        <f t="shared" si="2"/>
        <v>21</v>
      </c>
      <c r="I45">
        <v>4</v>
      </c>
      <c r="J45">
        <v>4</v>
      </c>
      <c r="K45">
        <v>4</v>
      </c>
      <c r="L45">
        <v>5</v>
      </c>
      <c r="M45">
        <v>5</v>
      </c>
      <c r="N45">
        <v>4</v>
      </c>
      <c r="O45">
        <f t="shared" si="3"/>
        <v>26</v>
      </c>
    </row>
    <row r="46" spans="1:15" x14ac:dyDescent="0.2">
      <c r="A46" t="s">
        <v>69</v>
      </c>
      <c r="B46">
        <v>4</v>
      </c>
      <c r="C46">
        <v>4</v>
      </c>
      <c r="D46">
        <v>4</v>
      </c>
      <c r="E46">
        <v>3</v>
      </c>
      <c r="F46">
        <v>4</v>
      </c>
      <c r="G46">
        <v>3</v>
      </c>
      <c r="H46">
        <f t="shared" si="2"/>
        <v>22</v>
      </c>
      <c r="I46">
        <v>3</v>
      </c>
      <c r="J46">
        <v>3</v>
      </c>
      <c r="K46">
        <v>4</v>
      </c>
      <c r="L46">
        <v>4</v>
      </c>
      <c r="M46">
        <v>3</v>
      </c>
      <c r="N46">
        <v>3</v>
      </c>
      <c r="O46">
        <f t="shared" si="3"/>
        <v>20</v>
      </c>
    </row>
    <row r="47" spans="1:15" x14ac:dyDescent="0.2">
      <c r="A47" t="s">
        <v>70</v>
      </c>
      <c r="B47">
        <v>3</v>
      </c>
      <c r="C47">
        <v>4</v>
      </c>
      <c r="D47">
        <v>4</v>
      </c>
      <c r="E47">
        <v>4</v>
      </c>
      <c r="F47">
        <v>5</v>
      </c>
      <c r="G47">
        <v>5</v>
      </c>
      <c r="H47">
        <f t="shared" si="2"/>
        <v>25</v>
      </c>
      <c r="I47">
        <v>5</v>
      </c>
      <c r="J47">
        <v>5</v>
      </c>
      <c r="K47">
        <v>5</v>
      </c>
      <c r="L47">
        <v>5</v>
      </c>
      <c r="M47">
        <v>3</v>
      </c>
      <c r="N47">
        <v>5</v>
      </c>
      <c r="O47">
        <f t="shared" si="3"/>
        <v>28</v>
      </c>
    </row>
    <row r="48" spans="1:15" x14ac:dyDescent="0.2">
      <c r="A48" t="s">
        <v>71</v>
      </c>
      <c r="B48">
        <v>4</v>
      </c>
      <c r="C48">
        <v>4</v>
      </c>
      <c r="D48">
        <v>4</v>
      </c>
      <c r="E48">
        <v>4</v>
      </c>
      <c r="F48">
        <v>4</v>
      </c>
      <c r="G48">
        <v>4</v>
      </c>
      <c r="H48">
        <f t="shared" si="2"/>
        <v>24</v>
      </c>
      <c r="I48">
        <v>4</v>
      </c>
      <c r="J48">
        <v>4</v>
      </c>
      <c r="K48">
        <v>4</v>
      </c>
      <c r="L48">
        <v>3</v>
      </c>
      <c r="M48">
        <v>3</v>
      </c>
      <c r="N48">
        <v>4</v>
      </c>
      <c r="O48">
        <f t="shared" si="3"/>
        <v>22</v>
      </c>
    </row>
    <row r="49" spans="1:15" x14ac:dyDescent="0.2">
      <c r="A49" t="s">
        <v>72</v>
      </c>
      <c r="B49">
        <v>4</v>
      </c>
      <c r="C49">
        <v>4</v>
      </c>
      <c r="D49">
        <v>4</v>
      </c>
      <c r="E49">
        <v>4</v>
      </c>
      <c r="F49">
        <v>4</v>
      </c>
      <c r="G49">
        <v>5</v>
      </c>
      <c r="H49">
        <f t="shared" si="2"/>
        <v>25</v>
      </c>
      <c r="I49">
        <v>5</v>
      </c>
      <c r="J49">
        <v>5</v>
      </c>
      <c r="K49">
        <v>5</v>
      </c>
      <c r="L49">
        <v>4</v>
      </c>
      <c r="M49">
        <v>3</v>
      </c>
      <c r="N49">
        <v>3</v>
      </c>
      <c r="O49">
        <f t="shared" si="3"/>
        <v>25</v>
      </c>
    </row>
    <row r="50" spans="1:15" x14ac:dyDescent="0.2">
      <c r="A50" t="s">
        <v>73</v>
      </c>
      <c r="B50">
        <v>4</v>
      </c>
      <c r="C50">
        <v>4</v>
      </c>
      <c r="D50">
        <v>3</v>
      </c>
      <c r="E50">
        <v>3</v>
      </c>
      <c r="F50">
        <v>4</v>
      </c>
      <c r="G50">
        <v>4</v>
      </c>
      <c r="H50">
        <f t="shared" si="2"/>
        <v>22</v>
      </c>
      <c r="I50">
        <v>4</v>
      </c>
      <c r="J50">
        <v>4</v>
      </c>
      <c r="K50">
        <v>4</v>
      </c>
      <c r="L50">
        <v>3</v>
      </c>
      <c r="M50">
        <v>3</v>
      </c>
      <c r="N50">
        <v>4</v>
      </c>
      <c r="O50">
        <f t="shared" si="3"/>
        <v>22</v>
      </c>
    </row>
    <row r="51" spans="1:15" x14ac:dyDescent="0.2">
      <c r="A51" t="s">
        <v>74</v>
      </c>
      <c r="B51">
        <v>4</v>
      </c>
      <c r="C51">
        <v>4</v>
      </c>
      <c r="D51">
        <v>4</v>
      </c>
      <c r="E51">
        <v>3</v>
      </c>
      <c r="F51">
        <v>3</v>
      </c>
      <c r="G51">
        <v>4</v>
      </c>
      <c r="H51">
        <f t="shared" si="2"/>
        <v>22</v>
      </c>
      <c r="I51">
        <v>4</v>
      </c>
      <c r="J51">
        <v>4</v>
      </c>
      <c r="K51">
        <v>4</v>
      </c>
      <c r="L51">
        <v>3</v>
      </c>
      <c r="M51">
        <v>3</v>
      </c>
      <c r="N51">
        <v>4</v>
      </c>
      <c r="O51">
        <f t="shared" si="3"/>
        <v>22</v>
      </c>
    </row>
  </sheetData>
  <autoFilter ref="A1:O51"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E9E9E"/>
  </sheetPr>
  <dimension ref="A1:F51"/>
  <sheetViews>
    <sheetView workbookViewId="0">
      <pane ySplit="1" topLeftCell="A2" activePane="bottomLeft" state="frozen"/>
      <selection pane="bottomLeft"/>
    </sheetView>
  </sheetViews>
  <sheetFormatPr baseColWidth="10" defaultColWidth="8.83203125" defaultRowHeight="15" x14ac:dyDescent="0.2"/>
  <cols>
    <col min="1" max="1" width="15" bestFit="1" customWidth="1"/>
    <col min="2" max="2" width="127" bestFit="1" customWidth="1"/>
    <col min="3" max="3" width="97" bestFit="1" customWidth="1"/>
    <col min="4" max="4" width="85.33203125" bestFit="1" customWidth="1"/>
    <col min="5" max="5" width="88" bestFit="1" customWidth="1"/>
    <col min="6" max="6" width="20" bestFit="1" customWidth="1"/>
  </cols>
  <sheetData>
    <row r="1" spans="1:6" ht="16" customHeight="1" x14ac:dyDescent="0.2">
      <c r="A1" s="5" t="s">
        <v>0</v>
      </c>
      <c r="B1" s="5" t="s">
        <v>342</v>
      </c>
      <c r="C1" s="5" t="s">
        <v>347</v>
      </c>
      <c r="D1" s="5" t="s">
        <v>353</v>
      </c>
      <c r="E1" s="5" t="s">
        <v>350</v>
      </c>
      <c r="F1" s="5" t="s">
        <v>358</v>
      </c>
    </row>
    <row r="2" spans="1:6" x14ac:dyDescent="0.2">
      <c r="A2" t="s">
        <v>7</v>
      </c>
      <c r="B2" t="s">
        <v>998</v>
      </c>
      <c r="C2" t="s">
        <v>999</v>
      </c>
      <c r="D2" t="s">
        <v>1000</v>
      </c>
      <c r="E2" t="s">
        <v>1001</v>
      </c>
      <c r="F2" t="s">
        <v>1002</v>
      </c>
    </row>
    <row r="3" spans="1:6" x14ac:dyDescent="0.2">
      <c r="A3" t="s">
        <v>12</v>
      </c>
      <c r="B3" t="s">
        <v>1003</v>
      </c>
      <c r="C3" t="s">
        <v>1004</v>
      </c>
      <c r="D3" t="s">
        <v>1005</v>
      </c>
      <c r="E3" t="s">
        <v>1006</v>
      </c>
      <c r="F3" t="s">
        <v>1007</v>
      </c>
    </row>
    <row r="4" spans="1:6" x14ac:dyDescent="0.2">
      <c r="A4" t="s">
        <v>16</v>
      </c>
      <c r="B4" t="s">
        <v>1008</v>
      </c>
      <c r="C4" t="s">
        <v>1009</v>
      </c>
      <c r="D4" t="s">
        <v>1010</v>
      </c>
      <c r="E4" t="s">
        <v>1011</v>
      </c>
      <c r="F4" t="s">
        <v>1012</v>
      </c>
    </row>
    <row r="5" spans="1:6" x14ac:dyDescent="0.2">
      <c r="A5" t="s">
        <v>19</v>
      </c>
      <c r="B5" t="s">
        <v>1013</v>
      </c>
      <c r="C5" t="s">
        <v>1014</v>
      </c>
      <c r="D5" t="s">
        <v>1015</v>
      </c>
      <c r="E5" t="s">
        <v>1016</v>
      </c>
      <c r="F5" t="s">
        <v>1017</v>
      </c>
    </row>
    <row r="6" spans="1:6" x14ac:dyDescent="0.2">
      <c r="A6" t="s">
        <v>20</v>
      </c>
      <c r="B6" t="s">
        <v>1018</v>
      </c>
      <c r="C6" t="s">
        <v>1019</v>
      </c>
      <c r="D6" t="s">
        <v>1020</v>
      </c>
      <c r="F6" t="s">
        <v>1021</v>
      </c>
    </row>
    <row r="7" spans="1:6" x14ac:dyDescent="0.2">
      <c r="A7" t="s">
        <v>22</v>
      </c>
      <c r="B7" t="s">
        <v>1022</v>
      </c>
      <c r="C7" t="s">
        <v>1023</v>
      </c>
      <c r="D7" t="s">
        <v>1024</v>
      </c>
      <c r="E7" t="s">
        <v>1025</v>
      </c>
      <c r="F7" t="s">
        <v>1026</v>
      </c>
    </row>
    <row r="8" spans="1:6" x14ac:dyDescent="0.2">
      <c r="A8" t="s">
        <v>24</v>
      </c>
      <c r="B8" t="s">
        <v>1027</v>
      </c>
      <c r="C8" t="s">
        <v>1028</v>
      </c>
      <c r="D8" t="s">
        <v>1029</v>
      </c>
      <c r="E8" t="s">
        <v>1030</v>
      </c>
      <c r="F8" t="s">
        <v>1002</v>
      </c>
    </row>
    <row r="9" spans="1:6" x14ac:dyDescent="0.2">
      <c r="A9" t="s">
        <v>25</v>
      </c>
      <c r="B9" t="s">
        <v>1031</v>
      </c>
      <c r="C9" t="s">
        <v>1032</v>
      </c>
      <c r="D9" t="s">
        <v>1033</v>
      </c>
      <c r="E9" t="s">
        <v>1034</v>
      </c>
      <c r="F9" t="s">
        <v>1007</v>
      </c>
    </row>
    <row r="10" spans="1:6" x14ac:dyDescent="0.2">
      <c r="A10" t="s">
        <v>27</v>
      </c>
      <c r="B10" t="s">
        <v>1035</v>
      </c>
      <c r="C10" t="s">
        <v>1036</v>
      </c>
      <c r="D10" t="s">
        <v>1037</v>
      </c>
      <c r="E10" t="s">
        <v>1038</v>
      </c>
      <c r="F10" t="s">
        <v>1039</v>
      </c>
    </row>
    <row r="11" spans="1:6" x14ac:dyDescent="0.2">
      <c r="A11" t="s">
        <v>28</v>
      </c>
      <c r="B11" t="s">
        <v>1040</v>
      </c>
      <c r="C11" t="s">
        <v>1041</v>
      </c>
      <c r="D11" t="s">
        <v>1042</v>
      </c>
      <c r="E11" t="s">
        <v>1043</v>
      </c>
      <c r="F11" t="s">
        <v>1017</v>
      </c>
    </row>
    <row r="12" spans="1:6" x14ac:dyDescent="0.2">
      <c r="A12" t="s">
        <v>29</v>
      </c>
      <c r="B12" t="s">
        <v>1044</v>
      </c>
      <c r="C12" t="s">
        <v>1045</v>
      </c>
      <c r="D12" t="s">
        <v>1046</v>
      </c>
      <c r="E12" t="s">
        <v>1047</v>
      </c>
      <c r="F12" t="s">
        <v>1021</v>
      </c>
    </row>
    <row r="13" spans="1:6" x14ac:dyDescent="0.2">
      <c r="A13" t="s">
        <v>32</v>
      </c>
      <c r="B13" t="s">
        <v>1048</v>
      </c>
      <c r="C13" t="s">
        <v>1049</v>
      </c>
      <c r="E13" t="s">
        <v>1050</v>
      </c>
      <c r="F13" t="s">
        <v>1012</v>
      </c>
    </row>
    <row r="14" spans="1:6" x14ac:dyDescent="0.2">
      <c r="A14" t="s">
        <v>34</v>
      </c>
      <c r="B14" t="s">
        <v>1051</v>
      </c>
      <c r="C14" t="s">
        <v>1052</v>
      </c>
      <c r="D14" t="s">
        <v>1053</v>
      </c>
      <c r="E14" t="s">
        <v>1054</v>
      </c>
      <c r="F14" t="s">
        <v>1055</v>
      </c>
    </row>
    <row r="15" spans="1:6" x14ac:dyDescent="0.2">
      <c r="A15" t="s">
        <v>37</v>
      </c>
      <c r="B15" t="s">
        <v>1056</v>
      </c>
      <c r="C15" t="s">
        <v>1057</v>
      </c>
      <c r="D15" t="s">
        <v>1058</v>
      </c>
      <c r="E15" t="s">
        <v>1059</v>
      </c>
      <c r="F15" t="s">
        <v>1060</v>
      </c>
    </row>
    <row r="16" spans="1:6" x14ac:dyDescent="0.2">
      <c r="A16" t="s">
        <v>38</v>
      </c>
      <c r="B16" t="s">
        <v>1061</v>
      </c>
      <c r="C16" t="s">
        <v>1062</v>
      </c>
      <c r="D16" t="s">
        <v>1063</v>
      </c>
      <c r="E16" t="s">
        <v>1064</v>
      </c>
      <c r="F16" t="s">
        <v>1007</v>
      </c>
    </row>
    <row r="17" spans="1:6" x14ac:dyDescent="0.2">
      <c r="A17" t="s">
        <v>39</v>
      </c>
      <c r="B17" t="s">
        <v>1065</v>
      </c>
      <c r="C17" t="s">
        <v>1066</v>
      </c>
      <c r="D17" t="s">
        <v>1067</v>
      </c>
      <c r="E17" t="s">
        <v>1068</v>
      </c>
      <c r="F17" t="s">
        <v>1060</v>
      </c>
    </row>
    <row r="18" spans="1:6" x14ac:dyDescent="0.2">
      <c r="A18" t="s">
        <v>40</v>
      </c>
      <c r="B18" t="s">
        <v>1069</v>
      </c>
      <c r="C18" t="s">
        <v>1070</v>
      </c>
      <c r="D18" t="s">
        <v>1071</v>
      </c>
      <c r="E18" t="s">
        <v>1072</v>
      </c>
      <c r="F18" t="s">
        <v>1002</v>
      </c>
    </row>
    <row r="19" spans="1:6" x14ac:dyDescent="0.2">
      <c r="A19" t="s">
        <v>41</v>
      </c>
      <c r="B19" t="s">
        <v>1073</v>
      </c>
      <c r="C19" t="s">
        <v>1074</v>
      </c>
      <c r="D19" t="s">
        <v>1075</v>
      </c>
      <c r="E19" t="s">
        <v>1076</v>
      </c>
      <c r="F19" t="s">
        <v>1012</v>
      </c>
    </row>
    <row r="20" spans="1:6" x14ac:dyDescent="0.2">
      <c r="A20" t="s">
        <v>42</v>
      </c>
      <c r="B20" t="s">
        <v>1077</v>
      </c>
      <c r="C20" t="s">
        <v>1078</v>
      </c>
      <c r="D20" t="s">
        <v>1079</v>
      </c>
      <c r="E20" t="s">
        <v>1080</v>
      </c>
      <c r="F20" t="s">
        <v>1007</v>
      </c>
    </row>
    <row r="21" spans="1:6" x14ac:dyDescent="0.2">
      <c r="A21" t="s">
        <v>43</v>
      </c>
      <c r="B21" t="s">
        <v>1081</v>
      </c>
      <c r="C21" t="s">
        <v>1082</v>
      </c>
      <c r="D21" t="s">
        <v>1083</v>
      </c>
      <c r="E21" t="s">
        <v>1084</v>
      </c>
      <c r="F21" t="s">
        <v>1002</v>
      </c>
    </row>
    <row r="22" spans="1:6" x14ac:dyDescent="0.2">
      <c r="A22" t="s">
        <v>44</v>
      </c>
      <c r="B22" t="s">
        <v>1085</v>
      </c>
      <c r="D22" t="s">
        <v>1086</v>
      </c>
      <c r="E22" t="s">
        <v>1087</v>
      </c>
      <c r="F22" t="s">
        <v>1039</v>
      </c>
    </row>
    <row r="23" spans="1:6" x14ac:dyDescent="0.2">
      <c r="A23" t="s">
        <v>45</v>
      </c>
      <c r="B23" t="s">
        <v>1088</v>
      </c>
      <c r="C23" t="s">
        <v>1089</v>
      </c>
      <c r="D23" t="s">
        <v>1090</v>
      </c>
      <c r="E23" t="s">
        <v>1091</v>
      </c>
      <c r="F23" t="s">
        <v>1060</v>
      </c>
    </row>
    <row r="24" spans="1:6" x14ac:dyDescent="0.2">
      <c r="A24" t="s">
        <v>46</v>
      </c>
      <c r="B24" t="s">
        <v>1092</v>
      </c>
      <c r="C24" t="s">
        <v>1093</v>
      </c>
      <c r="D24" t="s">
        <v>1094</v>
      </c>
      <c r="E24" t="s">
        <v>1095</v>
      </c>
      <c r="F24" t="s">
        <v>1021</v>
      </c>
    </row>
    <row r="25" spans="1:6" x14ac:dyDescent="0.2">
      <c r="A25" t="s">
        <v>47</v>
      </c>
      <c r="B25" t="s">
        <v>1096</v>
      </c>
      <c r="C25" t="s">
        <v>1097</v>
      </c>
      <c r="D25" t="s">
        <v>1098</v>
      </c>
      <c r="E25" t="s">
        <v>1099</v>
      </c>
      <c r="F25" t="s">
        <v>1002</v>
      </c>
    </row>
    <row r="26" spans="1:6" x14ac:dyDescent="0.2">
      <c r="A26" t="s">
        <v>48</v>
      </c>
      <c r="B26" t="s">
        <v>1100</v>
      </c>
      <c r="C26" t="s">
        <v>1101</v>
      </c>
      <c r="D26" t="s">
        <v>1067</v>
      </c>
      <c r="E26" t="s">
        <v>1102</v>
      </c>
      <c r="F26" t="s">
        <v>1017</v>
      </c>
    </row>
    <row r="27" spans="1:6" x14ac:dyDescent="0.2">
      <c r="A27" t="s">
        <v>49</v>
      </c>
      <c r="B27" t="s">
        <v>1103</v>
      </c>
      <c r="C27" t="s">
        <v>1104</v>
      </c>
      <c r="D27" t="s">
        <v>1105</v>
      </c>
      <c r="E27" t="s">
        <v>1106</v>
      </c>
      <c r="F27" t="s">
        <v>1012</v>
      </c>
    </row>
    <row r="28" spans="1:6" x14ac:dyDescent="0.2">
      <c r="A28" t="s">
        <v>50</v>
      </c>
      <c r="B28" t="s">
        <v>1107</v>
      </c>
      <c r="C28" t="s">
        <v>1108</v>
      </c>
      <c r="D28" t="s">
        <v>1109</v>
      </c>
      <c r="E28" t="s">
        <v>1110</v>
      </c>
      <c r="F28" t="s">
        <v>1026</v>
      </c>
    </row>
    <row r="29" spans="1:6" x14ac:dyDescent="0.2">
      <c r="A29" t="s">
        <v>51</v>
      </c>
      <c r="B29" t="s">
        <v>1111</v>
      </c>
      <c r="C29" t="s">
        <v>1112</v>
      </c>
      <c r="D29" t="s">
        <v>1113</v>
      </c>
      <c r="E29" t="s">
        <v>1114</v>
      </c>
      <c r="F29" t="s">
        <v>1115</v>
      </c>
    </row>
    <row r="30" spans="1:6" x14ac:dyDescent="0.2">
      <c r="A30" t="s">
        <v>52</v>
      </c>
      <c r="B30" t="s">
        <v>1116</v>
      </c>
      <c r="C30" t="s">
        <v>1117</v>
      </c>
      <c r="D30" t="s">
        <v>1118</v>
      </c>
      <c r="E30" t="s">
        <v>1119</v>
      </c>
      <c r="F30" t="s">
        <v>1007</v>
      </c>
    </row>
    <row r="31" spans="1:6" x14ac:dyDescent="0.2">
      <c r="A31" t="s">
        <v>53</v>
      </c>
      <c r="B31" t="s">
        <v>1120</v>
      </c>
      <c r="C31" t="s">
        <v>1121</v>
      </c>
      <c r="D31" t="s">
        <v>1122</v>
      </c>
      <c r="E31" t="s">
        <v>1123</v>
      </c>
      <c r="F31" t="s">
        <v>1060</v>
      </c>
    </row>
    <row r="32" spans="1:6" x14ac:dyDescent="0.2">
      <c r="A32" t="s">
        <v>54</v>
      </c>
      <c r="B32" t="s">
        <v>1124</v>
      </c>
      <c r="C32" t="s">
        <v>1125</v>
      </c>
      <c r="D32" t="s">
        <v>1126</v>
      </c>
      <c r="E32" t="s">
        <v>1127</v>
      </c>
      <c r="F32" t="s">
        <v>1002</v>
      </c>
    </row>
    <row r="33" spans="1:6" x14ac:dyDescent="0.2">
      <c r="A33" t="s">
        <v>55</v>
      </c>
      <c r="B33" t="s">
        <v>1128</v>
      </c>
      <c r="C33" t="s">
        <v>1129</v>
      </c>
      <c r="D33" t="s">
        <v>1130</v>
      </c>
      <c r="E33" t="s">
        <v>1131</v>
      </c>
      <c r="F33" t="s">
        <v>1007</v>
      </c>
    </row>
    <row r="34" spans="1:6" x14ac:dyDescent="0.2">
      <c r="A34" t="s">
        <v>56</v>
      </c>
      <c r="B34" t="s">
        <v>1132</v>
      </c>
      <c r="C34" t="s">
        <v>1133</v>
      </c>
      <c r="D34" t="s">
        <v>1134</v>
      </c>
      <c r="E34" t="s">
        <v>1135</v>
      </c>
      <c r="F34" t="s">
        <v>1012</v>
      </c>
    </row>
    <row r="35" spans="1:6" x14ac:dyDescent="0.2">
      <c r="A35" t="s">
        <v>57</v>
      </c>
      <c r="C35" t="s">
        <v>1136</v>
      </c>
      <c r="D35" t="s">
        <v>1137</v>
      </c>
      <c r="E35" t="s">
        <v>1138</v>
      </c>
      <c r="F35" t="s">
        <v>1055</v>
      </c>
    </row>
    <row r="36" spans="1:6" x14ac:dyDescent="0.2">
      <c r="A36" t="s">
        <v>58</v>
      </c>
      <c r="B36" t="s">
        <v>1139</v>
      </c>
      <c r="C36" t="s">
        <v>1140</v>
      </c>
      <c r="D36" t="s">
        <v>1141</v>
      </c>
      <c r="E36" t="s">
        <v>1142</v>
      </c>
      <c r="F36" t="s">
        <v>1007</v>
      </c>
    </row>
    <row r="37" spans="1:6" x14ac:dyDescent="0.2">
      <c r="A37" t="s">
        <v>59</v>
      </c>
      <c r="B37" t="s">
        <v>1143</v>
      </c>
      <c r="C37" t="s">
        <v>1144</v>
      </c>
      <c r="D37" t="s">
        <v>1145</v>
      </c>
      <c r="E37" t="s">
        <v>1146</v>
      </c>
      <c r="F37" t="s">
        <v>1026</v>
      </c>
    </row>
    <row r="38" spans="1:6" x14ac:dyDescent="0.2">
      <c r="A38" t="s">
        <v>61</v>
      </c>
      <c r="B38" t="s">
        <v>1147</v>
      </c>
      <c r="C38" t="s">
        <v>1148</v>
      </c>
      <c r="D38" t="s">
        <v>1149</v>
      </c>
      <c r="E38" t="s">
        <v>1150</v>
      </c>
      <c r="F38" t="s">
        <v>1055</v>
      </c>
    </row>
    <row r="39" spans="1:6" x14ac:dyDescent="0.2">
      <c r="A39" t="s">
        <v>62</v>
      </c>
      <c r="B39" t="s">
        <v>1151</v>
      </c>
      <c r="C39" t="s">
        <v>1038</v>
      </c>
      <c r="D39" t="s">
        <v>1038</v>
      </c>
      <c r="E39" t="s">
        <v>1010</v>
      </c>
      <c r="F39" t="s">
        <v>1039</v>
      </c>
    </row>
    <row r="40" spans="1:6" x14ac:dyDescent="0.2">
      <c r="A40" t="s">
        <v>63</v>
      </c>
      <c r="B40" t="s">
        <v>1010</v>
      </c>
      <c r="C40" t="s">
        <v>1152</v>
      </c>
      <c r="D40" t="s">
        <v>1067</v>
      </c>
      <c r="E40" t="s">
        <v>1153</v>
      </c>
      <c r="F40" t="s">
        <v>1060</v>
      </c>
    </row>
    <row r="41" spans="1:6" x14ac:dyDescent="0.2">
      <c r="A41" t="s">
        <v>64</v>
      </c>
      <c r="B41" t="s">
        <v>1154</v>
      </c>
      <c r="C41" t="s">
        <v>1155</v>
      </c>
      <c r="D41" t="s">
        <v>1156</v>
      </c>
      <c r="E41" t="s">
        <v>1157</v>
      </c>
      <c r="F41" t="s">
        <v>1017</v>
      </c>
    </row>
    <row r="42" spans="1:6" x14ac:dyDescent="0.2">
      <c r="A42" t="s">
        <v>65</v>
      </c>
      <c r="B42" t="s">
        <v>1158</v>
      </c>
      <c r="C42" t="s">
        <v>1159</v>
      </c>
      <c r="D42" t="s">
        <v>1160</v>
      </c>
      <c r="E42" t="s">
        <v>1161</v>
      </c>
      <c r="F42" t="s">
        <v>1021</v>
      </c>
    </row>
    <row r="43" spans="1:6" x14ac:dyDescent="0.2">
      <c r="A43" t="s">
        <v>66</v>
      </c>
      <c r="B43" t="s">
        <v>1162</v>
      </c>
      <c r="C43" t="s">
        <v>1163</v>
      </c>
      <c r="E43" t="s">
        <v>1164</v>
      </c>
      <c r="F43" t="s">
        <v>1012</v>
      </c>
    </row>
    <row r="44" spans="1:6" x14ac:dyDescent="0.2">
      <c r="A44" t="s">
        <v>67</v>
      </c>
      <c r="B44" t="s">
        <v>1165</v>
      </c>
      <c r="C44" t="s">
        <v>1166</v>
      </c>
      <c r="D44" t="s">
        <v>1167</v>
      </c>
      <c r="E44" t="s">
        <v>1168</v>
      </c>
      <c r="F44" t="s">
        <v>1017</v>
      </c>
    </row>
    <row r="45" spans="1:6" x14ac:dyDescent="0.2">
      <c r="A45" t="s">
        <v>68</v>
      </c>
      <c r="B45" t="s">
        <v>1169</v>
      </c>
      <c r="C45" t="s">
        <v>1170</v>
      </c>
      <c r="D45" t="s">
        <v>1171</v>
      </c>
      <c r="E45" t="s">
        <v>1172</v>
      </c>
      <c r="F45" t="s">
        <v>1055</v>
      </c>
    </row>
    <row r="46" spans="1:6" x14ac:dyDescent="0.2">
      <c r="A46" t="s">
        <v>69</v>
      </c>
      <c r="B46" t="s">
        <v>1173</v>
      </c>
      <c r="C46" t="s">
        <v>1174</v>
      </c>
      <c r="D46" t="s">
        <v>1175</v>
      </c>
      <c r="E46" t="s">
        <v>1176</v>
      </c>
      <c r="F46" t="s">
        <v>1115</v>
      </c>
    </row>
    <row r="47" spans="1:6" x14ac:dyDescent="0.2">
      <c r="A47" t="s">
        <v>70</v>
      </c>
      <c r="B47" t="s">
        <v>1177</v>
      </c>
      <c r="C47" t="s">
        <v>1038</v>
      </c>
      <c r="D47" t="s">
        <v>1178</v>
      </c>
      <c r="E47" t="s">
        <v>1179</v>
      </c>
      <c r="F47" t="s">
        <v>1180</v>
      </c>
    </row>
    <row r="48" spans="1:6" x14ac:dyDescent="0.2">
      <c r="A48" t="s">
        <v>71</v>
      </c>
      <c r="B48" t="s">
        <v>1181</v>
      </c>
      <c r="C48" t="s">
        <v>1182</v>
      </c>
      <c r="D48" t="s">
        <v>1183</v>
      </c>
      <c r="E48" t="s">
        <v>1184</v>
      </c>
      <c r="F48" t="s">
        <v>1115</v>
      </c>
    </row>
    <row r="49" spans="1:6" x14ac:dyDescent="0.2">
      <c r="A49" t="s">
        <v>72</v>
      </c>
      <c r="B49" t="s">
        <v>1185</v>
      </c>
      <c r="C49" t="s">
        <v>1186</v>
      </c>
      <c r="D49" t="s">
        <v>1187</v>
      </c>
      <c r="F49" t="s">
        <v>1026</v>
      </c>
    </row>
    <row r="50" spans="1:6" x14ac:dyDescent="0.2">
      <c r="A50" t="s">
        <v>73</v>
      </c>
      <c r="B50" t="s">
        <v>1188</v>
      </c>
      <c r="C50" t="s">
        <v>1189</v>
      </c>
      <c r="D50" t="s">
        <v>1190</v>
      </c>
      <c r="E50" t="s">
        <v>1191</v>
      </c>
      <c r="F50" t="s">
        <v>1007</v>
      </c>
    </row>
    <row r="51" spans="1:6" x14ac:dyDescent="0.2">
      <c r="A51" t="s">
        <v>74</v>
      </c>
      <c r="B51" t="s">
        <v>1192</v>
      </c>
      <c r="C51" t="s">
        <v>1193</v>
      </c>
      <c r="D51" t="s">
        <v>1066</v>
      </c>
      <c r="E51" t="s">
        <v>1194</v>
      </c>
      <c r="F51" t="s">
        <v>1180</v>
      </c>
    </row>
  </sheetData>
  <autoFilter ref="A1:F51"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E9E9E"/>
  </sheetPr>
  <dimension ref="A1:I3"/>
  <sheetViews>
    <sheetView workbookViewId="0">
      <pane ySplit="1" topLeftCell="A2" activePane="bottomLeft" state="frozen"/>
      <selection pane="bottomLeft" activeCell="A2" sqref="A2:A3"/>
    </sheetView>
  </sheetViews>
  <sheetFormatPr baseColWidth="10" defaultColWidth="8.83203125" defaultRowHeight="15" x14ac:dyDescent="0.2"/>
  <cols>
    <col min="1" max="1" width="12" customWidth="1"/>
    <col min="2" max="2" width="13" customWidth="1"/>
    <col min="3" max="3" width="21" customWidth="1"/>
    <col min="4" max="4" width="26" customWidth="1"/>
    <col min="5" max="5" width="21" customWidth="1"/>
    <col min="6" max="8" width="26" customWidth="1"/>
    <col min="9" max="9" width="14" customWidth="1"/>
  </cols>
  <sheetData>
    <row r="1" spans="1:9" ht="16" customHeight="1" x14ac:dyDescent="0.2">
      <c r="A1" s="5" t="s">
        <v>404</v>
      </c>
      <c r="B1" s="5" t="s">
        <v>409</v>
      </c>
      <c r="C1" s="5" t="s">
        <v>388</v>
      </c>
      <c r="D1" s="5" t="s">
        <v>393</v>
      </c>
      <c r="E1" s="5" t="s">
        <v>395</v>
      </c>
      <c r="F1" s="5" t="s">
        <v>397</v>
      </c>
      <c r="G1" s="5" t="s">
        <v>399</v>
      </c>
      <c r="H1" s="5" t="s">
        <v>401</v>
      </c>
      <c r="I1" s="5" t="s">
        <v>414</v>
      </c>
    </row>
    <row r="2" spans="1:9" x14ac:dyDescent="0.2">
      <c r="A2" t="s">
        <v>1195</v>
      </c>
      <c r="B2" t="s">
        <v>1196</v>
      </c>
      <c r="C2">
        <v>5</v>
      </c>
      <c r="D2">
        <v>5</v>
      </c>
      <c r="E2">
        <v>5</v>
      </c>
      <c r="F2">
        <v>5</v>
      </c>
      <c r="G2">
        <v>5</v>
      </c>
      <c r="H2">
        <v>5</v>
      </c>
      <c r="I2">
        <v>5</v>
      </c>
    </row>
    <row r="3" spans="1:9" x14ac:dyDescent="0.2">
      <c r="A3" t="s">
        <v>1197</v>
      </c>
      <c r="B3" t="s">
        <v>1198</v>
      </c>
      <c r="C3">
        <v>4</v>
      </c>
      <c r="D3">
        <v>5</v>
      </c>
      <c r="E3">
        <v>4</v>
      </c>
      <c r="F3">
        <v>4</v>
      </c>
      <c r="G3">
        <v>5</v>
      </c>
      <c r="H3">
        <v>4</v>
      </c>
      <c r="I3">
        <f>AVERAGE(C3:H3)</f>
        <v>4.333333333333333</v>
      </c>
    </row>
  </sheetData>
  <autoFilter ref="A1:I4"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E9E9E"/>
  </sheetPr>
  <dimension ref="A1:G3"/>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3" customWidth="1"/>
    <col min="3" max="4" width="26" customWidth="1"/>
    <col min="5" max="5" width="25" customWidth="1"/>
    <col min="6" max="6" width="26" customWidth="1"/>
    <col min="7" max="7" width="23" customWidth="1"/>
  </cols>
  <sheetData>
    <row r="1" spans="1:7" ht="32" customHeight="1" x14ac:dyDescent="0.2">
      <c r="A1" s="5" t="s">
        <v>404</v>
      </c>
      <c r="B1" s="5" t="s">
        <v>409</v>
      </c>
      <c r="C1" s="5" t="s">
        <v>422</v>
      </c>
      <c r="D1" s="5" t="s">
        <v>425</v>
      </c>
      <c r="E1" s="5" t="s">
        <v>427</v>
      </c>
      <c r="F1" s="5" t="s">
        <v>429</v>
      </c>
      <c r="G1" s="5" t="s">
        <v>431</v>
      </c>
    </row>
    <row r="2" spans="1:7" x14ac:dyDescent="0.2">
      <c r="A2" t="s">
        <v>1195</v>
      </c>
      <c r="B2" t="s">
        <v>1196</v>
      </c>
      <c r="C2" t="s">
        <v>1199</v>
      </c>
      <c r="D2" t="s">
        <v>1200</v>
      </c>
      <c r="E2" t="s">
        <v>1201</v>
      </c>
      <c r="F2" t="s">
        <v>1202</v>
      </c>
      <c r="G2" t="s">
        <v>1203</v>
      </c>
    </row>
    <row r="3" spans="1:7" x14ac:dyDescent="0.2">
      <c r="A3" t="s">
        <v>1197</v>
      </c>
      <c r="B3" t="s">
        <v>1198</v>
      </c>
      <c r="C3" t="s">
        <v>1204</v>
      </c>
      <c r="D3" t="s">
        <v>1205</v>
      </c>
      <c r="E3" t="s">
        <v>1206</v>
      </c>
      <c r="F3" t="s">
        <v>1207</v>
      </c>
      <c r="G3" t="s">
        <v>1208</v>
      </c>
    </row>
  </sheetData>
  <autoFilter ref="A1:G4"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1"/>
  <sheetViews>
    <sheetView workbookViewId="0"/>
  </sheetViews>
  <sheetFormatPr baseColWidth="10" defaultColWidth="8.83203125" defaultRowHeight="15" x14ac:dyDescent="0.2"/>
  <cols>
    <col min="1" max="1" width="9.83203125" bestFit="1" customWidth="1"/>
    <col min="2" max="2" width="12.1640625" bestFit="1" customWidth="1"/>
    <col min="3" max="4" width="7.33203125" customWidth="1"/>
    <col min="5" max="5" width="16.33203125" customWidth="1"/>
    <col min="6" max="6" width="17.83203125" bestFit="1" customWidth="1"/>
    <col min="7" max="7" width="16.83203125" bestFit="1" customWidth="1"/>
  </cols>
  <sheetData>
    <row r="1" spans="1:7" x14ac:dyDescent="0.2">
      <c r="A1" t="s">
        <v>0</v>
      </c>
      <c r="B1" t="s">
        <v>1</v>
      </c>
      <c r="C1" t="s">
        <v>2</v>
      </c>
      <c r="D1" t="s">
        <v>3</v>
      </c>
      <c r="E1" t="s">
        <v>4</v>
      </c>
      <c r="F1" t="s">
        <v>5</v>
      </c>
      <c r="G1" t="s">
        <v>6</v>
      </c>
    </row>
    <row r="2" spans="1:7" x14ac:dyDescent="0.2">
      <c r="A2" t="s">
        <v>7</v>
      </c>
      <c r="B2" t="s">
        <v>8</v>
      </c>
      <c r="C2">
        <v>22</v>
      </c>
      <c r="D2" t="s">
        <v>9</v>
      </c>
      <c r="E2" t="s">
        <v>10</v>
      </c>
      <c r="F2">
        <v>53</v>
      </c>
      <c r="G2" t="s">
        <v>11</v>
      </c>
    </row>
    <row r="3" spans="1:7" x14ac:dyDescent="0.2">
      <c r="A3" t="s">
        <v>12</v>
      </c>
      <c r="B3" t="s">
        <v>13</v>
      </c>
      <c r="C3">
        <v>29</v>
      </c>
      <c r="D3" t="s">
        <v>9</v>
      </c>
      <c r="E3" t="s">
        <v>14</v>
      </c>
      <c r="F3">
        <v>72</v>
      </c>
      <c r="G3" t="s">
        <v>15</v>
      </c>
    </row>
    <row r="4" spans="1:7" x14ac:dyDescent="0.2">
      <c r="A4" t="s">
        <v>16</v>
      </c>
      <c r="B4" t="s">
        <v>8</v>
      </c>
      <c r="C4">
        <v>22</v>
      </c>
      <c r="D4" t="s">
        <v>9</v>
      </c>
      <c r="E4" t="s">
        <v>17</v>
      </c>
      <c r="F4">
        <v>84</v>
      </c>
      <c r="G4" t="s">
        <v>18</v>
      </c>
    </row>
    <row r="5" spans="1:7" x14ac:dyDescent="0.2">
      <c r="A5" t="s">
        <v>19</v>
      </c>
      <c r="B5" t="s">
        <v>13</v>
      </c>
      <c r="C5">
        <v>22</v>
      </c>
      <c r="D5" t="s">
        <v>9</v>
      </c>
      <c r="E5" t="s">
        <v>10</v>
      </c>
      <c r="F5">
        <v>97</v>
      </c>
      <c r="G5" t="s">
        <v>11</v>
      </c>
    </row>
    <row r="6" spans="1:7" x14ac:dyDescent="0.2">
      <c r="A6" t="s">
        <v>20</v>
      </c>
      <c r="B6" t="s">
        <v>8</v>
      </c>
      <c r="C6">
        <v>20</v>
      </c>
      <c r="D6" t="s">
        <v>9</v>
      </c>
      <c r="E6" t="s">
        <v>21</v>
      </c>
      <c r="F6">
        <v>20</v>
      </c>
      <c r="G6" t="s">
        <v>15</v>
      </c>
    </row>
    <row r="7" spans="1:7" x14ac:dyDescent="0.2">
      <c r="A7" t="s">
        <v>22</v>
      </c>
      <c r="B7" t="s">
        <v>13</v>
      </c>
      <c r="C7">
        <v>22</v>
      </c>
      <c r="D7" t="s">
        <v>9</v>
      </c>
      <c r="E7" t="s">
        <v>23</v>
      </c>
      <c r="F7">
        <v>54</v>
      </c>
      <c r="G7" t="s">
        <v>18</v>
      </c>
    </row>
    <row r="8" spans="1:7" x14ac:dyDescent="0.2">
      <c r="A8" t="s">
        <v>24</v>
      </c>
      <c r="B8" t="s">
        <v>8</v>
      </c>
      <c r="C8">
        <v>23</v>
      </c>
      <c r="D8" t="s">
        <v>9</v>
      </c>
      <c r="E8" t="s">
        <v>10</v>
      </c>
      <c r="F8">
        <v>72</v>
      </c>
      <c r="G8" t="s">
        <v>11</v>
      </c>
    </row>
    <row r="9" spans="1:7" x14ac:dyDescent="0.2">
      <c r="A9" t="s">
        <v>25</v>
      </c>
      <c r="B9" t="s">
        <v>13</v>
      </c>
      <c r="C9">
        <v>19</v>
      </c>
      <c r="D9" t="s">
        <v>26</v>
      </c>
      <c r="E9" t="s">
        <v>14</v>
      </c>
      <c r="F9">
        <v>83</v>
      </c>
      <c r="G9" t="s">
        <v>15</v>
      </c>
    </row>
    <row r="10" spans="1:7" x14ac:dyDescent="0.2">
      <c r="A10" t="s">
        <v>27</v>
      </c>
      <c r="B10" t="s">
        <v>8</v>
      </c>
      <c r="C10">
        <v>23</v>
      </c>
      <c r="D10" t="s">
        <v>9</v>
      </c>
      <c r="E10" t="s">
        <v>17</v>
      </c>
      <c r="F10">
        <v>15</v>
      </c>
      <c r="G10" t="s">
        <v>18</v>
      </c>
    </row>
    <row r="11" spans="1:7" x14ac:dyDescent="0.2">
      <c r="A11" t="s">
        <v>28</v>
      </c>
      <c r="B11" t="s">
        <v>13</v>
      </c>
      <c r="C11">
        <v>20</v>
      </c>
      <c r="D11" t="s">
        <v>9</v>
      </c>
      <c r="E11" t="s">
        <v>10</v>
      </c>
      <c r="F11">
        <v>45</v>
      </c>
      <c r="G11" t="s">
        <v>11</v>
      </c>
    </row>
    <row r="12" spans="1:7" x14ac:dyDescent="0.2">
      <c r="A12" t="s">
        <v>29</v>
      </c>
      <c r="B12" t="s">
        <v>8</v>
      </c>
      <c r="C12">
        <v>23</v>
      </c>
      <c r="D12" t="s">
        <v>9</v>
      </c>
      <c r="E12" t="s">
        <v>30</v>
      </c>
      <c r="F12">
        <v>270</v>
      </c>
      <c r="G12" t="s">
        <v>31</v>
      </c>
    </row>
    <row r="13" spans="1:7" x14ac:dyDescent="0.2">
      <c r="A13" t="s">
        <v>32</v>
      </c>
      <c r="B13" t="s">
        <v>13</v>
      </c>
      <c r="C13">
        <v>22</v>
      </c>
      <c r="D13" t="s">
        <v>9</v>
      </c>
      <c r="E13" t="s">
        <v>23</v>
      </c>
      <c r="F13">
        <v>292</v>
      </c>
      <c r="G13" t="s">
        <v>33</v>
      </c>
    </row>
    <row r="14" spans="1:7" x14ac:dyDescent="0.2">
      <c r="A14" t="s">
        <v>34</v>
      </c>
      <c r="B14" t="s">
        <v>8</v>
      </c>
      <c r="C14">
        <v>29</v>
      </c>
      <c r="D14" t="s">
        <v>9</v>
      </c>
      <c r="E14" t="s">
        <v>35</v>
      </c>
      <c r="F14">
        <v>321</v>
      </c>
      <c r="G14" t="s">
        <v>36</v>
      </c>
    </row>
    <row r="15" spans="1:7" x14ac:dyDescent="0.2">
      <c r="A15" t="s">
        <v>37</v>
      </c>
      <c r="B15" t="s">
        <v>13</v>
      </c>
      <c r="C15">
        <v>23</v>
      </c>
      <c r="D15" t="s">
        <v>26</v>
      </c>
      <c r="E15" t="s">
        <v>30</v>
      </c>
      <c r="F15">
        <v>333</v>
      </c>
      <c r="G15" t="s">
        <v>31</v>
      </c>
    </row>
    <row r="16" spans="1:7" x14ac:dyDescent="0.2">
      <c r="A16" t="s">
        <v>38</v>
      </c>
      <c r="B16" t="s">
        <v>8</v>
      </c>
      <c r="C16">
        <v>24</v>
      </c>
      <c r="D16" t="s">
        <v>9</v>
      </c>
      <c r="E16" t="s">
        <v>23</v>
      </c>
      <c r="F16">
        <v>246</v>
      </c>
      <c r="G16" t="s">
        <v>33</v>
      </c>
    </row>
    <row r="17" spans="1:7" x14ac:dyDescent="0.2">
      <c r="A17" t="s">
        <v>39</v>
      </c>
      <c r="B17" t="s">
        <v>13</v>
      </c>
      <c r="C17">
        <v>19</v>
      </c>
      <c r="D17" t="s">
        <v>9</v>
      </c>
      <c r="E17" t="s">
        <v>35</v>
      </c>
      <c r="F17">
        <v>265</v>
      </c>
      <c r="G17" t="s">
        <v>36</v>
      </c>
    </row>
    <row r="18" spans="1:7" x14ac:dyDescent="0.2">
      <c r="A18" t="s">
        <v>40</v>
      </c>
      <c r="B18" t="s">
        <v>8</v>
      </c>
      <c r="C18">
        <v>21</v>
      </c>
      <c r="D18" t="s">
        <v>9</v>
      </c>
      <c r="E18" t="s">
        <v>30</v>
      </c>
      <c r="F18">
        <v>295</v>
      </c>
      <c r="G18" t="s">
        <v>31</v>
      </c>
    </row>
    <row r="19" spans="1:7" x14ac:dyDescent="0.2">
      <c r="A19" t="s">
        <v>41</v>
      </c>
      <c r="B19" t="s">
        <v>13</v>
      </c>
      <c r="C19">
        <v>22</v>
      </c>
      <c r="D19" t="s">
        <v>26</v>
      </c>
      <c r="E19" t="s">
        <v>23</v>
      </c>
      <c r="F19">
        <v>318</v>
      </c>
      <c r="G19" t="s">
        <v>33</v>
      </c>
    </row>
    <row r="20" spans="1:7" x14ac:dyDescent="0.2">
      <c r="A20" t="s">
        <v>42</v>
      </c>
      <c r="B20" t="s">
        <v>8</v>
      </c>
      <c r="C20">
        <v>22</v>
      </c>
      <c r="D20" t="s">
        <v>9</v>
      </c>
      <c r="E20" t="s">
        <v>35</v>
      </c>
      <c r="F20">
        <v>336</v>
      </c>
      <c r="G20" t="s">
        <v>36</v>
      </c>
    </row>
    <row r="21" spans="1:7" x14ac:dyDescent="0.2">
      <c r="A21" t="s">
        <v>43</v>
      </c>
      <c r="B21" t="s">
        <v>13</v>
      </c>
      <c r="C21">
        <v>21</v>
      </c>
      <c r="D21" t="s">
        <v>9</v>
      </c>
      <c r="E21" t="s">
        <v>30</v>
      </c>
      <c r="F21">
        <v>249</v>
      </c>
      <c r="G21" t="s">
        <v>31</v>
      </c>
    </row>
    <row r="22" spans="1:7" x14ac:dyDescent="0.2">
      <c r="A22" t="s">
        <v>44</v>
      </c>
      <c r="B22" t="s">
        <v>8</v>
      </c>
      <c r="C22">
        <v>23</v>
      </c>
      <c r="D22" t="s">
        <v>9</v>
      </c>
      <c r="E22" t="s">
        <v>23</v>
      </c>
      <c r="F22">
        <v>269</v>
      </c>
      <c r="G22" t="s">
        <v>33</v>
      </c>
    </row>
    <row r="23" spans="1:7" x14ac:dyDescent="0.2">
      <c r="A23" t="s">
        <v>45</v>
      </c>
      <c r="B23" t="s">
        <v>13</v>
      </c>
      <c r="C23">
        <v>22</v>
      </c>
      <c r="D23" t="s">
        <v>9</v>
      </c>
      <c r="E23" t="s">
        <v>35</v>
      </c>
      <c r="F23">
        <v>290</v>
      </c>
      <c r="G23" t="s">
        <v>36</v>
      </c>
    </row>
    <row r="24" spans="1:7" x14ac:dyDescent="0.2">
      <c r="A24" t="s">
        <v>46</v>
      </c>
      <c r="B24" t="s">
        <v>8</v>
      </c>
      <c r="C24">
        <v>22</v>
      </c>
      <c r="D24" t="s">
        <v>9</v>
      </c>
      <c r="E24" t="s">
        <v>30</v>
      </c>
      <c r="F24">
        <v>308</v>
      </c>
      <c r="G24" t="s">
        <v>31</v>
      </c>
    </row>
    <row r="25" spans="1:7" x14ac:dyDescent="0.2">
      <c r="A25" t="s">
        <v>47</v>
      </c>
      <c r="B25" t="s">
        <v>13</v>
      </c>
      <c r="C25">
        <v>19</v>
      </c>
      <c r="D25" t="s">
        <v>9</v>
      </c>
      <c r="E25" t="s">
        <v>23</v>
      </c>
      <c r="F25">
        <v>326</v>
      </c>
      <c r="G25" t="s">
        <v>33</v>
      </c>
    </row>
    <row r="26" spans="1:7" x14ac:dyDescent="0.2">
      <c r="A26" t="s">
        <v>48</v>
      </c>
      <c r="B26" t="s">
        <v>8</v>
      </c>
      <c r="C26">
        <v>18</v>
      </c>
      <c r="D26" t="s">
        <v>26</v>
      </c>
      <c r="E26" t="s">
        <v>35</v>
      </c>
      <c r="F26">
        <v>255</v>
      </c>
      <c r="G26" t="s">
        <v>36</v>
      </c>
    </row>
    <row r="27" spans="1:7" x14ac:dyDescent="0.2">
      <c r="A27" t="s">
        <v>49</v>
      </c>
      <c r="B27" t="s">
        <v>13</v>
      </c>
      <c r="C27">
        <v>22</v>
      </c>
      <c r="D27" t="s">
        <v>9</v>
      </c>
      <c r="E27" t="s">
        <v>30</v>
      </c>
      <c r="F27">
        <v>267</v>
      </c>
      <c r="G27" t="s">
        <v>31</v>
      </c>
    </row>
    <row r="28" spans="1:7" x14ac:dyDescent="0.2">
      <c r="A28" t="s">
        <v>50</v>
      </c>
      <c r="B28" t="s">
        <v>8</v>
      </c>
      <c r="C28">
        <v>20</v>
      </c>
      <c r="D28" t="s">
        <v>26</v>
      </c>
      <c r="E28" t="s">
        <v>23</v>
      </c>
      <c r="F28">
        <v>292</v>
      </c>
      <c r="G28" t="s">
        <v>33</v>
      </c>
    </row>
    <row r="29" spans="1:7" x14ac:dyDescent="0.2">
      <c r="A29" t="s">
        <v>51</v>
      </c>
      <c r="B29" t="s">
        <v>13</v>
      </c>
      <c r="C29">
        <v>22</v>
      </c>
      <c r="D29" t="s">
        <v>9</v>
      </c>
      <c r="E29" t="s">
        <v>35</v>
      </c>
      <c r="F29">
        <v>316</v>
      </c>
      <c r="G29" t="s">
        <v>36</v>
      </c>
    </row>
    <row r="30" spans="1:7" x14ac:dyDescent="0.2">
      <c r="A30" t="s">
        <v>52</v>
      </c>
      <c r="B30" t="s">
        <v>8</v>
      </c>
      <c r="C30">
        <v>22</v>
      </c>
      <c r="D30" t="s">
        <v>9</v>
      </c>
      <c r="E30" t="s">
        <v>30</v>
      </c>
      <c r="F30">
        <v>335</v>
      </c>
      <c r="G30" t="s">
        <v>31</v>
      </c>
    </row>
    <row r="31" spans="1:7" x14ac:dyDescent="0.2">
      <c r="A31" t="s">
        <v>53</v>
      </c>
      <c r="B31" t="s">
        <v>13</v>
      </c>
      <c r="C31">
        <v>22</v>
      </c>
      <c r="D31" t="s">
        <v>9</v>
      </c>
      <c r="E31" t="s">
        <v>23</v>
      </c>
      <c r="F31">
        <v>243</v>
      </c>
      <c r="G31" t="s">
        <v>33</v>
      </c>
    </row>
    <row r="32" spans="1:7" x14ac:dyDescent="0.2">
      <c r="A32" t="s">
        <v>54</v>
      </c>
      <c r="B32" t="s">
        <v>8</v>
      </c>
      <c r="C32">
        <v>23</v>
      </c>
      <c r="D32" t="s">
        <v>26</v>
      </c>
      <c r="E32" t="s">
        <v>35</v>
      </c>
      <c r="F32">
        <v>264</v>
      </c>
      <c r="G32" t="s">
        <v>36</v>
      </c>
    </row>
    <row r="33" spans="1:7" x14ac:dyDescent="0.2">
      <c r="A33" t="s">
        <v>55</v>
      </c>
      <c r="B33" t="s">
        <v>13</v>
      </c>
      <c r="C33">
        <v>29</v>
      </c>
      <c r="D33" t="s">
        <v>26</v>
      </c>
      <c r="E33" t="s">
        <v>30</v>
      </c>
      <c r="F33">
        <v>283</v>
      </c>
      <c r="G33" t="s">
        <v>31</v>
      </c>
    </row>
    <row r="34" spans="1:7" x14ac:dyDescent="0.2">
      <c r="A34" t="s">
        <v>56</v>
      </c>
      <c r="B34" t="s">
        <v>8</v>
      </c>
      <c r="C34">
        <v>23</v>
      </c>
      <c r="D34" t="s">
        <v>9</v>
      </c>
      <c r="E34" t="s">
        <v>23</v>
      </c>
      <c r="F34">
        <v>314</v>
      </c>
      <c r="G34" t="s">
        <v>33</v>
      </c>
    </row>
    <row r="35" spans="1:7" x14ac:dyDescent="0.2">
      <c r="A35" t="s">
        <v>57</v>
      </c>
      <c r="B35" t="s">
        <v>13</v>
      </c>
      <c r="C35">
        <v>19</v>
      </c>
      <c r="D35" t="s">
        <v>26</v>
      </c>
      <c r="E35" t="s">
        <v>35</v>
      </c>
      <c r="F35">
        <v>334</v>
      </c>
      <c r="G35" t="s">
        <v>36</v>
      </c>
    </row>
    <row r="36" spans="1:7" x14ac:dyDescent="0.2">
      <c r="A36" t="s">
        <v>58</v>
      </c>
      <c r="B36" t="s">
        <v>8</v>
      </c>
      <c r="C36">
        <v>24</v>
      </c>
      <c r="D36" t="s">
        <v>9</v>
      </c>
      <c r="E36" t="s">
        <v>30</v>
      </c>
      <c r="F36">
        <v>246</v>
      </c>
      <c r="G36" t="s">
        <v>31</v>
      </c>
    </row>
    <row r="37" spans="1:7" x14ac:dyDescent="0.2">
      <c r="A37" t="s">
        <v>59</v>
      </c>
      <c r="B37" t="s">
        <v>13</v>
      </c>
      <c r="C37">
        <v>22</v>
      </c>
      <c r="D37" t="s">
        <v>9</v>
      </c>
      <c r="E37" t="s">
        <v>10</v>
      </c>
      <c r="F37">
        <v>729</v>
      </c>
      <c r="G37" t="s">
        <v>60</v>
      </c>
    </row>
    <row r="38" spans="1:7" x14ac:dyDescent="0.2">
      <c r="A38" t="s">
        <v>61</v>
      </c>
      <c r="B38" t="s">
        <v>8</v>
      </c>
      <c r="C38">
        <v>19</v>
      </c>
      <c r="D38" t="s">
        <v>9</v>
      </c>
      <c r="E38" t="s">
        <v>17</v>
      </c>
      <c r="F38">
        <v>757</v>
      </c>
      <c r="G38" t="s">
        <v>60</v>
      </c>
    </row>
    <row r="39" spans="1:7" x14ac:dyDescent="0.2">
      <c r="A39" t="s">
        <v>62</v>
      </c>
      <c r="B39" t="s">
        <v>13</v>
      </c>
      <c r="C39">
        <v>23</v>
      </c>
      <c r="D39" t="s">
        <v>9</v>
      </c>
      <c r="E39" t="s">
        <v>14</v>
      </c>
      <c r="F39">
        <v>791</v>
      </c>
      <c r="G39" t="s">
        <v>60</v>
      </c>
    </row>
    <row r="40" spans="1:7" x14ac:dyDescent="0.2">
      <c r="A40" t="s">
        <v>63</v>
      </c>
      <c r="B40" t="s">
        <v>8</v>
      </c>
      <c r="C40">
        <v>22</v>
      </c>
      <c r="D40" t="s">
        <v>9</v>
      </c>
      <c r="E40" t="s">
        <v>14</v>
      </c>
      <c r="F40">
        <v>821</v>
      </c>
      <c r="G40" t="s">
        <v>60</v>
      </c>
    </row>
    <row r="41" spans="1:7" x14ac:dyDescent="0.2">
      <c r="A41" t="s">
        <v>64</v>
      </c>
      <c r="B41" t="s">
        <v>13</v>
      </c>
      <c r="C41">
        <v>18</v>
      </c>
      <c r="D41" t="s">
        <v>9</v>
      </c>
      <c r="E41" t="s">
        <v>30</v>
      </c>
      <c r="F41">
        <v>874</v>
      </c>
      <c r="G41" t="s">
        <v>60</v>
      </c>
    </row>
    <row r="42" spans="1:7" x14ac:dyDescent="0.2">
      <c r="A42" t="s">
        <v>65</v>
      </c>
      <c r="B42" t="s">
        <v>8</v>
      </c>
      <c r="C42">
        <v>22</v>
      </c>
      <c r="D42" t="s">
        <v>9</v>
      </c>
      <c r="E42" t="s">
        <v>30</v>
      </c>
      <c r="F42">
        <v>876</v>
      </c>
      <c r="G42" t="s">
        <v>60</v>
      </c>
    </row>
    <row r="43" spans="1:7" x14ac:dyDescent="0.2">
      <c r="A43" t="s">
        <v>66</v>
      </c>
      <c r="B43" t="s">
        <v>13</v>
      </c>
      <c r="C43">
        <v>23</v>
      </c>
      <c r="D43" t="s">
        <v>9</v>
      </c>
      <c r="E43" t="s">
        <v>14</v>
      </c>
      <c r="F43">
        <v>684</v>
      </c>
      <c r="G43" t="s">
        <v>60</v>
      </c>
    </row>
    <row r="44" spans="1:7" x14ac:dyDescent="0.2">
      <c r="A44" t="s">
        <v>67</v>
      </c>
      <c r="B44" t="s">
        <v>8</v>
      </c>
      <c r="C44">
        <v>22</v>
      </c>
      <c r="D44" t="s">
        <v>26</v>
      </c>
      <c r="E44" t="s">
        <v>30</v>
      </c>
      <c r="F44">
        <v>730</v>
      </c>
      <c r="G44" t="s">
        <v>60</v>
      </c>
    </row>
    <row r="45" spans="1:7" x14ac:dyDescent="0.2">
      <c r="A45" t="s">
        <v>68</v>
      </c>
      <c r="B45" t="s">
        <v>13</v>
      </c>
      <c r="C45">
        <v>21</v>
      </c>
      <c r="D45" t="s">
        <v>9</v>
      </c>
      <c r="E45" t="s">
        <v>35</v>
      </c>
      <c r="F45">
        <v>757</v>
      </c>
      <c r="G45" t="s">
        <v>60</v>
      </c>
    </row>
    <row r="46" spans="1:7" x14ac:dyDescent="0.2">
      <c r="A46" t="s">
        <v>69</v>
      </c>
      <c r="B46" t="s">
        <v>8</v>
      </c>
      <c r="C46">
        <v>22</v>
      </c>
      <c r="D46" t="s">
        <v>9</v>
      </c>
      <c r="E46" t="s">
        <v>30</v>
      </c>
      <c r="F46">
        <v>775</v>
      </c>
      <c r="G46" t="s">
        <v>60</v>
      </c>
    </row>
    <row r="47" spans="1:7" x14ac:dyDescent="0.2">
      <c r="A47" t="s">
        <v>70</v>
      </c>
      <c r="B47" t="s">
        <v>13</v>
      </c>
      <c r="C47">
        <v>23</v>
      </c>
      <c r="D47" t="s">
        <v>26</v>
      </c>
      <c r="E47" t="s">
        <v>30</v>
      </c>
      <c r="F47">
        <v>829</v>
      </c>
      <c r="G47" t="s">
        <v>60</v>
      </c>
    </row>
    <row r="48" spans="1:7" x14ac:dyDescent="0.2">
      <c r="A48" t="s">
        <v>71</v>
      </c>
      <c r="B48" t="s">
        <v>8</v>
      </c>
      <c r="C48">
        <v>23</v>
      </c>
      <c r="D48" t="s">
        <v>9</v>
      </c>
      <c r="E48" t="s">
        <v>14</v>
      </c>
      <c r="F48">
        <v>867</v>
      </c>
      <c r="G48" t="s">
        <v>60</v>
      </c>
    </row>
    <row r="49" spans="1:7" x14ac:dyDescent="0.2">
      <c r="A49" t="s">
        <v>72</v>
      </c>
      <c r="B49" t="s">
        <v>13</v>
      </c>
      <c r="C49">
        <v>22</v>
      </c>
      <c r="D49" t="s">
        <v>9</v>
      </c>
      <c r="E49" t="s">
        <v>30</v>
      </c>
      <c r="F49">
        <v>883</v>
      </c>
      <c r="G49" t="s">
        <v>60</v>
      </c>
    </row>
    <row r="50" spans="1:7" x14ac:dyDescent="0.2">
      <c r="A50" t="s">
        <v>73</v>
      </c>
      <c r="B50" t="s">
        <v>8</v>
      </c>
      <c r="C50">
        <v>23</v>
      </c>
      <c r="D50" t="s">
        <v>26</v>
      </c>
      <c r="E50" t="s">
        <v>23</v>
      </c>
      <c r="F50">
        <v>681</v>
      </c>
      <c r="G50" t="s">
        <v>60</v>
      </c>
    </row>
    <row r="51" spans="1:7" x14ac:dyDescent="0.2">
      <c r="A51" t="s">
        <v>74</v>
      </c>
      <c r="B51" t="s">
        <v>13</v>
      </c>
      <c r="C51">
        <v>23</v>
      </c>
      <c r="D51" t="s">
        <v>9</v>
      </c>
      <c r="E51" t="s">
        <v>23</v>
      </c>
      <c r="F51">
        <v>719</v>
      </c>
      <c r="G51" t="s">
        <v>60</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62"/>
  <sheetViews>
    <sheetView workbookViewId="0"/>
  </sheetViews>
  <sheetFormatPr baseColWidth="10" defaultColWidth="8.83203125" defaultRowHeight="15" x14ac:dyDescent="0.2"/>
  <sheetData>
    <row r="1" spans="1:6" x14ac:dyDescent="0.2">
      <c r="A1" t="s">
        <v>1209</v>
      </c>
      <c r="B1" t="s">
        <v>1210</v>
      </c>
      <c r="C1" t="s">
        <v>1211</v>
      </c>
      <c r="D1" t="s">
        <v>1212</v>
      </c>
      <c r="E1" t="s">
        <v>1213</v>
      </c>
      <c r="F1" t="s">
        <v>1214</v>
      </c>
    </row>
    <row r="2" spans="1:6" x14ac:dyDescent="0.2">
      <c r="A2" t="s">
        <v>1215</v>
      </c>
      <c r="B2">
        <v>2</v>
      </c>
      <c r="C2">
        <v>2</v>
      </c>
      <c r="D2">
        <v>0</v>
      </c>
      <c r="E2" t="s">
        <v>1216</v>
      </c>
      <c r="F2" t="s">
        <v>1217</v>
      </c>
    </row>
    <row r="3" spans="1:6" x14ac:dyDescent="0.2">
      <c r="A3" t="s">
        <v>1218</v>
      </c>
      <c r="B3">
        <v>-2</v>
      </c>
      <c r="C3">
        <v>-2</v>
      </c>
      <c r="D3">
        <v>0</v>
      </c>
      <c r="E3" t="s">
        <v>1216</v>
      </c>
      <c r="F3" t="s">
        <v>1219</v>
      </c>
    </row>
    <row r="4" spans="1:6" x14ac:dyDescent="0.2">
      <c r="A4" t="s">
        <v>1220</v>
      </c>
      <c r="B4">
        <v>2</v>
      </c>
      <c r="C4">
        <v>2</v>
      </c>
      <c r="D4">
        <v>0</v>
      </c>
      <c r="E4" t="s">
        <v>1216</v>
      </c>
      <c r="F4" t="s">
        <v>1221</v>
      </c>
    </row>
    <row r="5" spans="1:6" x14ac:dyDescent="0.2">
      <c r="A5" t="s">
        <v>1222</v>
      </c>
      <c r="B5">
        <v>3</v>
      </c>
      <c r="C5">
        <v>3</v>
      </c>
      <c r="D5">
        <v>0</v>
      </c>
      <c r="E5" t="s">
        <v>1216</v>
      </c>
      <c r="F5" t="s">
        <v>1223</v>
      </c>
    </row>
    <row r="6" spans="1:6" x14ac:dyDescent="0.2">
      <c r="A6" t="s">
        <v>1224</v>
      </c>
      <c r="B6">
        <v>-4</v>
      </c>
      <c r="C6">
        <v>-4</v>
      </c>
      <c r="D6">
        <v>0</v>
      </c>
      <c r="E6" t="s">
        <v>1216</v>
      </c>
      <c r="F6" t="s">
        <v>1225</v>
      </c>
    </row>
    <row r="7" spans="1:6" x14ac:dyDescent="0.2">
      <c r="A7" t="s">
        <v>1226</v>
      </c>
      <c r="B7">
        <v>0</v>
      </c>
      <c r="C7">
        <v>0</v>
      </c>
      <c r="D7">
        <v>0</v>
      </c>
      <c r="E7" t="s">
        <v>1216</v>
      </c>
      <c r="F7" t="s">
        <v>1227</v>
      </c>
    </row>
    <row r="8" spans="1:6" x14ac:dyDescent="0.2">
      <c r="A8" t="s">
        <v>1228</v>
      </c>
      <c r="B8">
        <v>-3</v>
      </c>
      <c r="C8">
        <v>-3</v>
      </c>
      <c r="D8">
        <v>0</v>
      </c>
      <c r="E8" t="s">
        <v>1216</v>
      </c>
      <c r="F8" t="s">
        <v>1229</v>
      </c>
    </row>
    <row r="9" spans="1:6" x14ac:dyDescent="0.2">
      <c r="A9" t="s">
        <v>1230</v>
      </c>
      <c r="B9">
        <v>-3</v>
      </c>
      <c r="C9">
        <v>-3</v>
      </c>
      <c r="D9">
        <v>0</v>
      </c>
      <c r="E9" t="s">
        <v>1216</v>
      </c>
      <c r="F9" t="s">
        <v>1231</v>
      </c>
    </row>
    <row r="10" spans="1:6" x14ac:dyDescent="0.2">
      <c r="A10" t="s">
        <v>1232</v>
      </c>
      <c r="B10">
        <v>-4</v>
      </c>
      <c r="C10">
        <v>-4</v>
      </c>
      <c r="D10">
        <v>0</v>
      </c>
      <c r="E10" t="s">
        <v>1216</v>
      </c>
      <c r="F10" t="s">
        <v>1233</v>
      </c>
    </row>
    <row r="11" spans="1:6" x14ac:dyDescent="0.2">
      <c r="A11" t="s">
        <v>1234</v>
      </c>
      <c r="B11">
        <v>3</v>
      </c>
      <c r="C11">
        <v>3</v>
      </c>
      <c r="D11">
        <v>0</v>
      </c>
      <c r="E11" t="s">
        <v>1216</v>
      </c>
      <c r="F11" t="s">
        <v>1235</v>
      </c>
    </row>
    <row r="12" spans="1:6" x14ac:dyDescent="0.2">
      <c r="A12" t="s">
        <v>1236</v>
      </c>
      <c r="B12">
        <v>-3</v>
      </c>
      <c r="C12">
        <v>-3</v>
      </c>
      <c r="D12">
        <v>0</v>
      </c>
      <c r="E12" t="s">
        <v>1216</v>
      </c>
      <c r="F12" t="s">
        <v>1237</v>
      </c>
    </row>
    <row r="13" spans="1:6" x14ac:dyDescent="0.2">
      <c r="A13" t="s">
        <v>1238</v>
      </c>
      <c r="B13">
        <v>2</v>
      </c>
      <c r="C13">
        <v>2</v>
      </c>
      <c r="D13">
        <v>0</v>
      </c>
      <c r="E13" t="s">
        <v>1216</v>
      </c>
      <c r="F13" t="s">
        <v>1239</v>
      </c>
    </row>
    <row r="14" spans="1:6" x14ac:dyDescent="0.2">
      <c r="A14" t="s">
        <v>1240</v>
      </c>
      <c r="B14">
        <v>-2</v>
      </c>
      <c r="C14">
        <v>-2</v>
      </c>
      <c r="D14">
        <v>0</v>
      </c>
      <c r="E14" t="s">
        <v>1216</v>
      </c>
      <c r="F14" t="s">
        <v>1241</v>
      </c>
    </row>
    <row r="15" spans="1:6" x14ac:dyDescent="0.2">
      <c r="A15" t="s">
        <v>1242</v>
      </c>
      <c r="B15">
        <v>-2</v>
      </c>
      <c r="C15">
        <v>-2</v>
      </c>
      <c r="D15">
        <v>0</v>
      </c>
      <c r="E15" t="s">
        <v>1216</v>
      </c>
      <c r="F15" t="s">
        <v>1243</v>
      </c>
    </row>
    <row r="16" spans="1:6" x14ac:dyDescent="0.2">
      <c r="A16" t="s">
        <v>1244</v>
      </c>
      <c r="B16">
        <v>-2</v>
      </c>
      <c r="C16">
        <v>-2</v>
      </c>
      <c r="D16">
        <v>0</v>
      </c>
      <c r="E16" t="s">
        <v>1216</v>
      </c>
      <c r="F16" t="s">
        <v>1245</v>
      </c>
    </row>
    <row r="17" spans="1:6" x14ac:dyDescent="0.2">
      <c r="A17" t="s">
        <v>1246</v>
      </c>
      <c r="B17">
        <v>-2</v>
      </c>
      <c r="C17">
        <v>-2</v>
      </c>
      <c r="D17">
        <v>0</v>
      </c>
      <c r="E17" t="s">
        <v>1216</v>
      </c>
      <c r="F17" t="s">
        <v>1247</v>
      </c>
    </row>
    <row r="18" spans="1:6" x14ac:dyDescent="0.2">
      <c r="A18" t="s">
        <v>1248</v>
      </c>
      <c r="B18">
        <v>3</v>
      </c>
      <c r="C18">
        <v>3</v>
      </c>
      <c r="D18">
        <v>0</v>
      </c>
      <c r="E18" t="s">
        <v>1216</v>
      </c>
      <c r="F18" t="s">
        <v>1249</v>
      </c>
    </row>
    <row r="19" spans="1:6" x14ac:dyDescent="0.2">
      <c r="A19" t="s">
        <v>1250</v>
      </c>
      <c r="B19">
        <v>-4</v>
      </c>
      <c r="C19">
        <v>-4</v>
      </c>
      <c r="D19">
        <v>0</v>
      </c>
      <c r="E19" t="s">
        <v>1216</v>
      </c>
      <c r="F19" t="s">
        <v>1251</v>
      </c>
    </row>
    <row r="20" spans="1:6" x14ac:dyDescent="0.2">
      <c r="A20" t="s">
        <v>1252</v>
      </c>
      <c r="B20">
        <v>3</v>
      </c>
      <c r="C20">
        <v>3</v>
      </c>
      <c r="D20">
        <v>0</v>
      </c>
      <c r="E20" t="s">
        <v>1216</v>
      </c>
      <c r="F20" t="s">
        <v>1253</v>
      </c>
    </row>
    <row r="21" spans="1:6" x14ac:dyDescent="0.2">
      <c r="A21" t="s">
        <v>1254</v>
      </c>
      <c r="B21">
        <v>3</v>
      </c>
      <c r="C21">
        <v>3</v>
      </c>
      <c r="D21">
        <v>0</v>
      </c>
      <c r="E21" t="s">
        <v>1216</v>
      </c>
      <c r="F21" t="s">
        <v>1255</v>
      </c>
    </row>
    <row r="22" spans="1:6" x14ac:dyDescent="0.2">
      <c r="A22" t="s">
        <v>1256</v>
      </c>
      <c r="B22">
        <v>-2</v>
      </c>
      <c r="C22">
        <v>-2</v>
      </c>
      <c r="D22">
        <v>0</v>
      </c>
      <c r="E22" t="s">
        <v>1216</v>
      </c>
      <c r="F22" t="s">
        <v>1257</v>
      </c>
    </row>
    <row r="23" spans="1:6" x14ac:dyDescent="0.2">
      <c r="A23" t="s">
        <v>1258</v>
      </c>
      <c r="B23">
        <v>-3</v>
      </c>
      <c r="C23">
        <v>-3</v>
      </c>
      <c r="D23">
        <v>0</v>
      </c>
      <c r="E23" t="s">
        <v>1216</v>
      </c>
      <c r="F23" t="s">
        <v>1259</v>
      </c>
    </row>
    <row r="24" spans="1:6" x14ac:dyDescent="0.2">
      <c r="A24" t="s">
        <v>1260</v>
      </c>
      <c r="B24">
        <v>3</v>
      </c>
      <c r="C24">
        <v>3</v>
      </c>
      <c r="D24">
        <v>0</v>
      </c>
      <c r="E24" t="s">
        <v>1216</v>
      </c>
      <c r="F24" t="s">
        <v>1261</v>
      </c>
    </row>
    <row r="25" spans="1:6" x14ac:dyDescent="0.2">
      <c r="A25" t="s">
        <v>1262</v>
      </c>
      <c r="B25">
        <v>3</v>
      </c>
      <c r="C25">
        <v>3</v>
      </c>
      <c r="D25">
        <v>0</v>
      </c>
      <c r="E25" t="s">
        <v>1216</v>
      </c>
      <c r="F25" t="s">
        <v>1263</v>
      </c>
    </row>
    <row r="26" spans="1:6" x14ac:dyDescent="0.2">
      <c r="A26" t="s">
        <v>1264</v>
      </c>
      <c r="B26">
        <v>3</v>
      </c>
      <c r="C26">
        <v>3</v>
      </c>
      <c r="D26">
        <v>0</v>
      </c>
      <c r="E26" t="s">
        <v>1216</v>
      </c>
      <c r="F26" t="s">
        <v>1265</v>
      </c>
    </row>
    <row r="27" spans="1:6" x14ac:dyDescent="0.2">
      <c r="A27" t="s">
        <v>1266</v>
      </c>
      <c r="B27">
        <v>-2</v>
      </c>
      <c r="C27">
        <v>-2</v>
      </c>
      <c r="D27">
        <v>0</v>
      </c>
      <c r="E27" t="s">
        <v>1216</v>
      </c>
      <c r="F27" t="s">
        <v>1267</v>
      </c>
    </row>
    <row r="28" spans="1:6" x14ac:dyDescent="0.2">
      <c r="A28" t="s">
        <v>1268</v>
      </c>
      <c r="B28">
        <v>-3</v>
      </c>
      <c r="C28">
        <v>-3</v>
      </c>
      <c r="D28">
        <v>0</v>
      </c>
      <c r="E28" t="s">
        <v>1216</v>
      </c>
      <c r="F28" t="s">
        <v>1269</v>
      </c>
    </row>
    <row r="29" spans="1:6" x14ac:dyDescent="0.2">
      <c r="A29" t="s">
        <v>1270</v>
      </c>
      <c r="B29">
        <v>3</v>
      </c>
      <c r="C29">
        <v>3</v>
      </c>
      <c r="D29">
        <v>0</v>
      </c>
      <c r="E29" t="s">
        <v>1216</v>
      </c>
      <c r="F29" t="s">
        <v>1271</v>
      </c>
    </row>
    <row r="30" spans="1:6" x14ac:dyDescent="0.2">
      <c r="A30" t="s">
        <v>1272</v>
      </c>
      <c r="B30">
        <v>-3</v>
      </c>
      <c r="C30">
        <v>-3</v>
      </c>
      <c r="D30">
        <v>0</v>
      </c>
      <c r="E30" t="s">
        <v>1216</v>
      </c>
      <c r="F30" t="s">
        <v>1273</v>
      </c>
    </row>
    <row r="31" spans="1:6" x14ac:dyDescent="0.2">
      <c r="A31" t="s">
        <v>1274</v>
      </c>
      <c r="B31">
        <v>-2</v>
      </c>
      <c r="C31">
        <v>-2</v>
      </c>
      <c r="D31">
        <v>0</v>
      </c>
      <c r="E31" t="s">
        <v>1216</v>
      </c>
      <c r="F31" t="s">
        <v>1275</v>
      </c>
    </row>
    <row r="32" spans="1:6" x14ac:dyDescent="0.2">
      <c r="A32" t="s">
        <v>1276</v>
      </c>
      <c r="B32">
        <v>-3</v>
      </c>
      <c r="C32">
        <v>-3</v>
      </c>
      <c r="D32">
        <v>0</v>
      </c>
      <c r="E32" t="s">
        <v>1216</v>
      </c>
      <c r="F32" t="s">
        <v>1277</v>
      </c>
    </row>
    <row r="33" spans="1:6" x14ac:dyDescent="0.2">
      <c r="A33" t="s">
        <v>1278</v>
      </c>
      <c r="B33">
        <v>-2</v>
      </c>
      <c r="C33">
        <v>-2</v>
      </c>
      <c r="D33">
        <v>0</v>
      </c>
      <c r="E33" t="s">
        <v>1216</v>
      </c>
      <c r="F33" t="s">
        <v>1279</v>
      </c>
    </row>
    <row r="34" spans="1:6" x14ac:dyDescent="0.2">
      <c r="A34" t="s">
        <v>1280</v>
      </c>
      <c r="B34">
        <v>2</v>
      </c>
      <c r="C34">
        <v>2</v>
      </c>
      <c r="D34">
        <v>0</v>
      </c>
      <c r="E34" t="s">
        <v>1216</v>
      </c>
      <c r="F34" t="s">
        <v>1281</v>
      </c>
    </row>
    <row r="35" spans="1:6" x14ac:dyDescent="0.2">
      <c r="A35" t="s">
        <v>1282</v>
      </c>
      <c r="B35">
        <v>3</v>
      </c>
      <c r="C35">
        <v>3</v>
      </c>
      <c r="D35">
        <v>0</v>
      </c>
      <c r="E35" t="s">
        <v>1216</v>
      </c>
      <c r="F35" t="s">
        <v>1283</v>
      </c>
    </row>
    <row r="36" spans="1:6" x14ac:dyDescent="0.2">
      <c r="A36" t="s">
        <v>1284</v>
      </c>
      <c r="B36">
        <v>3</v>
      </c>
      <c r="C36">
        <v>3</v>
      </c>
      <c r="D36">
        <v>0</v>
      </c>
      <c r="E36" t="s">
        <v>1216</v>
      </c>
      <c r="F36" t="s">
        <v>1285</v>
      </c>
    </row>
    <row r="37" spans="1:6" x14ac:dyDescent="0.2">
      <c r="A37" t="s">
        <v>1286</v>
      </c>
      <c r="B37">
        <v>-3</v>
      </c>
      <c r="C37">
        <v>-3</v>
      </c>
      <c r="D37">
        <v>0</v>
      </c>
      <c r="E37" t="s">
        <v>1216</v>
      </c>
      <c r="F37" t="s">
        <v>1287</v>
      </c>
    </row>
    <row r="38" spans="1:6" x14ac:dyDescent="0.2">
      <c r="A38" t="s">
        <v>1288</v>
      </c>
      <c r="B38">
        <v>2</v>
      </c>
      <c r="C38">
        <v>2</v>
      </c>
      <c r="D38">
        <v>0</v>
      </c>
      <c r="E38" t="s">
        <v>1216</v>
      </c>
      <c r="F38" t="s">
        <v>1289</v>
      </c>
    </row>
    <row r="39" spans="1:6" x14ac:dyDescent="0.2">
      <c r="A39" t="s">
        <v>1290</v>
      </c>
      <c r="B39">
        <v>3</v>
      </c>
      <c r="C39">
        <v>3</v>
      </c>
      <c r="D39">
        <v>0</v>
      </c>
      <c r="E39" t="s">
        <v>1216</v>
      </c>
      <c r="F39" t="s">
        <v>1291</v>
      </c>
    </row>
    <row r="40" spans="1:6" x14ac:dyDescent="0.2">
      <c r="A40" t="s">
        <v>1292</v>
      </c>
      <c r="B40">
        <v>-3</v>
      </c>
      <c r="C40">
        <v>-3</v>
      </c>
      <c r="D40">
        <v>0</v>
      </c>
      <c r="E40" t="s">
        <v>1216</v>
      </c>
      <c r="F40" t="s">
        <v>1293</v>
      </c>
    </row>
    <row r="41" spans="1:6" x14ac:dyDescent="0.2">
      <c r="A41" t="s">
        <v>1294</v>
      </c>
      <c r="B41">
        <v>-4</v>
      </c>
      <c r="C41">
        <v>-4</v>
      </c>
      <c r="D41">
        <v>0</v>
      </c>
      <c r="E41" t="s">
        <v>1216</v>
      </c>
      <c r="F41" t="s">
        <v>1295</v>
      </c>
    </row>
    <row r="42" spans="1:6" x14ac:dyDescent="0.2">
      <c r="A42" t="s">
        <v>1296</v>
      </c>
      <c r="B42">
        <v>-3</v>
      </c>
      <c r="C42">
        <v>-3</v>
      </c>
      <c r="D42">
        <v>0</v>
      </c>
      <c r="E42" t="s">
        <v>1216</v>
      </c>
      <c r="F42" t="s">
        <v>1297</v>
      </c>
    </row>
    <row r="43" spans="1:6" x14ac:dyDescent="0.2">
      <c r="A43" t="s">
        <v>1298</v>
      </c>
      <c r="B43">
        <v>3</v>
      </c>
      <c r="C43">
        <v>3</v>
      </c>
      <c r="D43">
        <v>0</v>
      </c>
      <c r="E43" t="s">
        <v>1216</v>
      </c>
      <c r="F43" t="s">
        <v>1299</v>
      </c>
    </row>
    <row r="44" spans="1:6" x14ac:dyDescent="0.2">
      <c r="A44" t="s">
        <v>1300</v>
      </c>
      <c r="B44">
        <v>-2</v>
      </c>
      <c r="C44">
        <v>-2</v>
      </c>
      <c r="D44">
        <v>0</v>
      </c>
      <c r="E44" t="s">
        <v>1216</v>
      </c>
      <c r="F44" t="s">
        <v>1301</v>
      </c>
    </row>
    <row r="45" spans="1:6" x14ac:dyDescent="0.2">
      <c r="A45" t="s">
        <v>1302</v>
      </c>
      <c r="B45">
        <v>3</v>
      </c>
      <c r="C45">
        <v>3</v>
      </c>
      <c r="D45">
        <v>0</v>
      </c>
      <c r="E45" t="s">
        <v>1216</v>
      </c>
      <c r="F45" t="s">
        <v>1303</v>
      </c>
    </row>
    <row r="46" spans="1:6" x14ac:dyDescent="0.2">
      <c r="A46" t="s">
        <v>1304</v>
      </c>
      <c r="B46">
        <v>-2</v>
      </c>
      <c r="C46">
        <v>-2</v>
      </c>
      <c r="D46">
        <v>0</v>
      </c>
      <c r="E46" t="s">
        <v>1216</v>
      </c>
      <c r="F46" t="s">
        <v>1305</v>
      </c>
    </row>
    <row r="47" spans="1:6" x14ac:dyDescent="0.2">
      <c r="A47" t="s">
        <v>1306</v>
      </c>
      <c r="B47">
        <v>3</v>
      </c>
      <c r="C47">
        <v>3</v>
      </c>
      <c r="D47">
        <v>0</v>
      </c>
      <c r="E47" t="s">
        <v>1216</v>
      </c>
      <c r="F47" t="s">
        <v>1307</v>
      </c>
    </row>
    <row r="48" spans="1:6" x14ac:dyDescent="0.2">
      <c r="A48" t="s">
        <v>1308</v>
      </c>
      <c r="B48">
        <v>-2</v>
      </c>
      <c r="C48">
        <v>-2</v>
      </c>
      <c r="D48">
        <v>0</v>
      </c>
      <c r="E48" t="s">
        <v>1216</v>
      </c>
      <c r="F48" t="s">
        <v>1309</v>
      </c>
    </row>
    <row r="49" spans="1:6" x14ac:dyDescent="0.2">
      <c r="A49" t="s">
        <v>1310</v>
      </c>
      <c r="B49">
        <v>-2</v>
      </c>
      <c r="C49">
        <v>-2</v>
      </c>
      <c r="D49">
        <v>0</v>
      </c>
      <c r="E49" t="s">
        <v>1216</v>
      </c>
      <c r="F49" t="s">
        <v>1311</v>
      </c>
    </row>
    <row r="50" spans="1:6" x14ac:dyDescent="0.2">
      <c r="A50" t="s">
        <v>1312</v>
      </c>
      <c r="B50">
        <v>-4</v>
      </c>
      <c r="C50">
        <v>-4</v>
      </c>
      <c r="D50">
        <v>0</v>
      </c>
      <c r="E50" t="s">
        <v>1216</v>
      </c>
      <c r="F50" t="s">
        <v>1313</v>
      </c>
    </row>
    <row r="51" spans="1:6" x14ac:dyDescent="0.2">
      <c r="A51" t="s">
        <v>1314</v>
      </c>
      <c r="B51">
        <v>2</v>
      </c>
      <c r="C51">
        <v>2</v>
      </c>
      <c r="D51">
        <v>0</v>
      </c>
      <c r="E51" t="s">
        <v>1216</v>
      </c>
      <c r="F51" t="s">
        <v>1315</v>
      </c>
    </row>
    <row r="52" spans="1:6" x14ac:dyDescent="0.2">
      <c r="A52" t="s">
        <v>1316</v>
      </c>
      <c r="B52">
        <v>3</v>
      </c>
      <c r="C52">
        <v>3</v>
      </c>
      <c r="D52">
        <v>0</v>
      </c>
      <c r="E52" t="s">
        <v>1216</v>
      </c>
      <c r="F52" t="s">
        <v>1317</v>
      </c>
    </row>
    <row r="53" spans="1:6" x14ac:dyDescent="0.2">
      <c r="A53" t="s">
        <v>1318</v>
      </c>
      <c r="B53">
        <v>3</v>
      </c>
      <c r="C53">
        <v>3</v>
      </c>
      <c r="D53">
        <v>0</v>
      </c>
      <c r="E53" t="s">
        <v>1216</v>
      </c>
      <c r="F53" t="s">
        <v>1319</v>
      </c>
    </row>
    <row r="54" spans="1:6" x14ac:dyDescent="0.2">
      <c r="A54" t="s">
        <v>1320</v>
      </c>
      <c r="B54">
        <v>3</v>
      </c>
      <c r="C54">
        <v>3</v>
      </c>
      <c r="D54">
        <v>0</v>
      </c>
      <c r="E54" t="s">
        <v>1216</v>
      </c>
      <c r="F54" t="s">
        <v>1321</v>
      </c>
    </row>
    <row r="55" spans="1:6" x14ac:dyDescent="0.2">
      <c r="A55" t="s">
        <v>1322</v>
      </c>
      <c r="B55">
        <v>-3</v>
      </c>
      <c r="C55">
        <v>-3</v>
      </c>
      <c r="D55">
        <v>0</v>
      </c>
      <c r="E55" t="s">
        <v>1216</v>
      </c>
      <c r="F55" t="s">
        <v>1323</v>
      </c>
    </row>
    <row r="56" spans="1:6" x14ac:dyDescent="0.2">
      <c r="A56" t="s">
        <v>1324</v>
      </c>
      <c r="B56">
        <v>-2</v>
      </c>
      <c r="C56">
        <v>-2</v>
      </c>
      <c r="D56">
        <v>0</v>
      </c>
      <c r="E56" t="s">
        <v>1216</v>
      </c>
      <c r="F56" t="s">
        <v>1325</v>
      </c>
    </row>
    <row r="57" spans="1:6" x14ac:dyDescent="0.2">
      <c r="A57" t="s">
        <v>1326</v>
      </c>
      <c r="B57">
        <v>-3</v>
      </c>
      <c r="C57">
        <v>-3</v>
      </c>
      <c r="D57">
        <v>0</v>
      </c>
      <c r="E57" t="s">
        <v>1216</v>
      </c>
      <c r="F57" t="s">
        <v>1327</v>
      </c>
    </row>
    <row r="58" spans="1:6" x14ac:dyDescent="0.2">
      <c r="A58" t="s">
        <v>1328</v>
      </c>
      <c r="B58">
        <v>-2</v>
      </c>
      <c r="C58">
        <v>-2</v>
      </c>
      <c r="D58">
        <v>0</v>
      </c>
      <c r="E58" t="s">
        <v>1216</v>
      </c>
      <c r="F58" t="s">
        <v>1329</v>
      </c>
    </row>
    <row r="60" spans="1:6" x14ac:dyDescent="0.2">
      <c r="A60" t="s">
        <v>1330</v>
      </c>
    </row>
    <row r="61" spans="1:6" x14ac:dyDescent="0.2">
      <c r="A61" t="s">
        <v>1331</v>
      </c>
    </row>
    <row r="62" spans="1:6" x14ac:dyDescent="0.2">
      <c r="A62" t="s">
        <v>1332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README</vt:lpstr>
      <vt:lpstr>GUIDE</vt:lpstr>
      <vt:lpstr>QUESTIONS</vt:lpstr>
      <vt:lpstr>STATISTICIAN_SIGNOFF</vt:lpstr>
      <vt:lpstr>PDF_ALIGNMENT_NOTES</vt:lpstr>
      <vt:lpstr>EXECUTIVE_SUMMARY</vt:lpstr>
      <vt:lpstr>SURVEY_ANALYSIS</vt:lpstr>
      <vt:lpstr>ISOIEC 25010</vt:lpstr>
      <vt:lpstr>Usability(SUS)</vt:lpstr>
      <vt:lpstr>TAM(PUPEOU)</vt:lpstr>
      <vt:lpstr>WEEK_METRICS</vt:lpstr>
      <vt:lpstr>CHANGE_SCORES</vt:lpstr>
      <vt:lpstr>RQ2_CHANGE_TESTS</vt:lpstr>
      <vt:lpstr>RQ2_PAIRED_INTERVENTION</vt:lpstr>
      <vt:lpstr>RQ2_FINAL_TESTS_PDF_ALIGNED</vt:lpstr>
      <vt:lpstr>RQ3_CORRELATION</vt:lpstr>
      <vt:lpstr>PROMPT_SUMMARY</vt:lpstr>
      <vt:lpstr>DATA_QUALITY_SUMMARY</vt:lpstr>
      <vt:lpstr>FORMULA_NOTES</vt:lpstr>
      <vt:lpstr>SURVEY_SCORES</vt:lpstr>
      <vt:lpstr>WEEK_DAILY</vt:lpstr>
      <vt:lpstr>RQ2_GROUP_DATA</vt:lpstr>
      <vt:lpstr>RQ3_DATA</vt:lpstr>
      <vt:lpstr>sessions.csv</vt:lpstr>
      <vt:lpstr>daily_summaries.csv</vt:lpstr>
      <vt:lpstr>study_periods.csv</vt:lpstr>
      <vt:lpstr>prompt_events.csv</vt:lpstr>
      <vt:lpstr>reliability_events.csv</vt:lpstr>
      <vt:lpstr>risk_personalization.csv</vt:lpstr>
      <vt:lpstr>doomscrolling_scale.csv</vt:lpstr>
      <vt:lpstr>survey_iso25010.csv</vt:lpstr>
      <vt:lpstr>sus_responses.csv</vt:lpstr>
      <vt:lpstr>tam_responses.csv</vt:lpstr>
      <vt:lpstr>open_ended_feedback.csv</vt:lpstr>
      <vt:lpstr>sme_evaluation.csv</vt:lpstr>
      <vt:lpstr>sme_open_ended_feedback.csv</vt:lpstr>
      <vt:lpstr>baseline_profile.csv</vt:lpstr>
      <vt:lpstr>mvl_concordance</vt:lpstr>
      <vt:lpstr>STATISTICIAN_SIGNOFF!Print_Area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MAPESOS, GEAN DHYLAN</cp:lastModifiedBy>
  <dcterms:created xsi:type="dcterms:W3CDTF">2026-06-12T05:48:55Z</dcterms:created>
  <dcterms:modified xsi:type="dcterms:W3CDTF">2026-06-12T16:17:20Z</dcterms:modified>
</cp:coreProperties>
</file>